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6"/>
  <workbookPr updateLinks="never" codeName="ThisWorkbook"/>
  <mc:AlternateContent xmlns:mc="http://schemas.openxmlformats.org/markup-compatibility/2006">
    <mc:Choice Requires="x15">
      <x15ac:absPath xmlns:x15ac="http://schemas.microsoft.com/office/spreadsheetml/2010/11/ac" url="/Users/andresmoreno/Dropbox/9. Información socios/6. Andres Moreno/Charla Declaración de renta  juridica/"/>
    </mc:Choice>
  </mc:AlternateContent>
  <xr:revisionPtr revIDLastSave="0" documentId="8_{DA449E53-D1DB-FD4A-8B40-00512E81628C}" xr6:coauthVersionLast="47" xr6:coauthVersionMax="47" xr10:uidLastSave="{00000000-0000-0000-0000-000000000000}"/>
  <bookViews>
    <workbookView xWindow="0" yWindow="0" windowWidth="28800" windowHeight="18000" tabRatio="912" activeTab="6" xr2:uid="{00000000-000D-0000-FFFF-FFFF00000000}"/>
  </bookViews>
  <sheets>
    <sheet name="INTERES PRESUNTO" sheetId="36" r:id="rId1"/>
    <sheet name="2.1 Balance de prueba" sheetId="26" r:id="rId2"/>
    <sheet name="5. Depuración renta" sheetId="35" r:id="rId3"/>
    <sheet name="4.1 Caratula" sheetId="21" r:id="rId4"/>
    <sheet name="Hoja2" sheetId="37" r:id="rId5"/>
    <sheet name="4.2 ESF - Patrimonio" sheetId="2" r:id="rId6"/>
    <sheet name="4.3 ERI - Renta Liquida" sheetId="1" r:id="rId7"/>
    <sheet name="Hoja1" sheetId="38" r:id="rId8"/>
    <sheet name="4.4 Impuesto Diferido" sheetId="3" r:id="rId9"/>
    <sheet name="5. Formulario 110" sheetId="24" r:id="rId10"/>
    <sheet name="4.5 Ingresos y Facturación" sheetId="10" r:id="rId11"/>
    <sheet name="4.6 Activos fijos" sheetId="19" r:id="rId12"/>
    <sheet name="4.7. Resumen ESF-ERI" sheetId="18" r:id="rId13"/>
    <sheet name="6 Taxonomía" sheetId="34" r:id="rId14"/>
    <sheet name="7. Renglón por renglón" sheetId="25" r:id="rId15"/>
    <sheet name="ejemplos" sheetId="9" state="hidden"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1" hidden="1">'2.1 Balance de prueba'!$B$4:$F$127</definedName>
    <definedName name="AÑO_GRAVABLE_DE_2003">"'file:///A:/Documents and Settings/cportellar/Configuración local/Archivos temporales de Internet/OLK29/SF RENTA NATURALES CON SOPORTES.xls'#$Patrimonio.$#REF!$#REF!"</definedName>
    <definedName name="AÑO_GRAVABLE_DE_2003___0">"'file://BCCNSIST005/Publico/gESTION mASIVA/otros subsistemas/Descripcion funcional y formularios/GUIA RENTA PN/declaracion renta PN y anexos/SF RENTA NATURALES CON SOPORTES.xls'#$Patrimonio.$#REF!$#REF!"</definedName>
    <definedName name="AÑO_GRAVABLE_DE_2003___11">"$Patrimonio.$#REF!$#REF!"</definedName>
    <definedName name="AÑO_GRAVABLE_DE_2003___19">"'file:///D:/gESTION mASIVA/otros subsistemas/Descripcion funcional y formularios/GUIA RENTA PN/declaracion renta PN y anexos/SF RENTA NATURALES CON SOPORTES.xls'#$Patrimonio.$#REF!$#REF!"</definedName>
    <definedName name="AÑO_GRAVABLE_DE_2003___2">"'file://BCCNSIST005/Publico/WINDOWS/Escritorio/MUISCA/SF RENTA NATURALES CON SOPORTES.xls'#$Patrimonio.$#REF!$#REF!"</definedName>
    <definedName name="AÑO_GRAVABLE_DE_2003___21">"'file:///D:/gESTION mASIVA/otros subsistemas/Descripcion funcional y formularios/GUIA RENTA PN/declaracion renta PN y anexos/SF RENTA NATURALES CON SOPORTES.xls'#$Patrimonio.$#REF!$#REF!"</definedName>
    <definedName name="AÑO_GRAVABLE_DE_2003___22">"'file:///D:/gESTION mASIVA/otros subsistemas/Descripcion funcional y formularios/GUIA RENTA PN/declaracion renta PN y anexos/SF RENTA NATURALES CON SOPORTES.xls'#$Patrimonio.$#REF!$#REF!"</definedName>
    <definedName name="AÑO_GRAVABLE_DE_2003___23">"'file:///D:/gESTION mASIVA/otros subsistemas/Descripcion funcional y formularios/GUIA RENTA PN/declaracion renta PN y anexos/SF RENTA NATURALES CON SOPORTES.xls'#$Patrimonio.$#REF!$#REF!"</definedName>
    <definedName name="AÑO_GRAVABLE_DE_2003___26">"'file://BCCNSIST005/Publico/gESTION mASIVA/otros subsistemas/Descripcion funcional y formularios/GUIA RENTA PN/declaracion renta PN y anexos/SF RENTA NATURALES CON SOPORTES.xls'#$Patrimonio.$#REF!$#REF!"</definedName>
    <definedName name="AÑO_GRAVABLE_DE_2003___3">"'file:///A:/Documents and Settings/cportellar/Configuración local/Archivos temporales de Internet/OLK29/SF RENTA NATURALES CON SOPORTES.xls'#$Patrimonio.$#REF!$#REF!"</definedName>
    <definedName name="AÑO_GRAVABLE_DE_2003___4">"'file:///A:/Documents and Settings/cportellar/Configuración local/Archivos temporales de Internet/OLK29/SF RENTA NATURALES CON SOPORTES.xls'#$Patrimonio.$#REF!$#REF!"</definedName>
    <definedName name="AÑO_GRAVABLE_DE_2003___5">"'file:///A:/Documents and Settings/cportellar/Configuración local/Archivos temporales de Internet/OLK29/SF RENTA NATURALES CON SOPORTES.xls'#$Patrimonio.$#REF!$#REF!"</definedName>
    <definedName name="AÑO_GRAVABLE_DE_2003___7">"'file://BCCNSIST005/Publico/gESTION mASIVA/otros subsistemas/Descripcion funcional y formularios/GUIA RENTA PN/declaracion renta PN y anexos/SF RENTA NATURALES CON SOPORTES.xls'#$Patrimonio.$#REF!$#REF!"</definedName>
    <definedName name="AÑO_GRAVABLE_DE_2003___8">"'file:///A:/Documents and Settings/cportellar/Configuración local/Archivos temporales de Internet/OLK29/SF RENTA NATURALES CON SOPORTES.xls'#$Patrimonio.$#REF!$#REF!"</definedName>
    <definedName name="AÑO_GRAVABLE_DE_2003___9">"'file:///A:/Documents and Settings/cportellar/Configuración local/Archivos temporales de Internet/OLK29/SF RENTA NATURALES CON SOPORTES.xls'#$Patrimonio.$#REF!$#REF!"</definedName>
    <definedName name="AÑOGRAVABLE2003">"'file://BCCNSIST005/Publico/gESTION mASIVA/otros subsistemas/Descripcion funcional y formularios/GUIA RENTA PN/declaracion renta PN y anexos/SF RENTA NATURALES CON SOPORTES.xls'#$Patrimonio.$#REF!$#REF!"</definedName>
    <definedName name="_xlnm.Print_Area" localSheetId="5">'4.2 ESF - Patrimonio'!$M$1:$W$257</definedName>
    <definedName name="_xlnm.Print_Area" localSheetId="8">'4.4 Impuesto Diferido'!$C$1:$P$95</definedName>
    <definedName name="_xlnm.Print_Area" localSheetId="10">'4.5 Ingresos y Facturación'!$A$1:$N$17</definedName>
    <definedName name="_xlnm.Print_Area" localSheetId="9">'5. Formulario 110'!$A$1:$AH$74</definedName>
    <definedName name="_xlnm.Print_Area" localSheetId="14">'7. Renglón por renglón'!$A$1:$E$117</definedName>
    <definedName name="_xlnm.Print_Area" localSheetId="0">'INTERES PRESUNTO'!$A$1:$G$26</definedName>
    <definedName name="dfh">#REF!</definedName>
    <definedName name="fvfd">#REF!</definedName>
    <definedName name="listado" localSheetId="1">'[1]6.1. Renglón por renglón'!$XFC$10:$XFC$40</definedName>
    <definedName name="listado" localSheetId="2">'[2]6.1. Renglón por renglón'!$XFC$10:$XFC$40</definedName>
    <definedName name="listado">'7. Renglón por renglón'!$XFB$10:$XFB$40</definedName>
    <definedName name="Reglon_renta" localSheetId="1">[3]Lists!$AQ$3:$AQ$58</definedName>
    <definedName name="Reglon_renta" localSheetId="2">[4]Lists!$AQ$3:$AQ$58</definedName>
    <definedName name="Reglon_renta" localSheetId="14">[3]Lists!$AQ$3:$AQ$58</definedName>
    <definedName name="Reglon_renta">[5]Lists!$AQ$3:$AQ$58</definedName>
    <definedName name="renglon_renta1" localSheetId="1">[6]Lists!$AQ$3:$AQ$58</definedName>
    <definedName name="renglon_renta1" localSheetId="2">[7]Lists!$AQ$3:$AQ$58</definedName>
    <definedName name="renglon_renta1" localSheetId="14">[6]Lists!$AQ$3:$AQ$58</definedName>
    <definedName name="renglon_renta1">[8]Lists!$AQ$3:$AQ$58</definedName>
    <definedName name="RG">"'file:///A:/Documents and Settings/cportellar/Configuración local/Archivos temporales de Internet/OLK29/SF RENTA NATURALES CON SOPORTES.xls'#$Patrimonio.$#REF!$#REF!"</definedName>
    <definedName name="RG___0">"'file://BCCNSIST005/Publico/gESTION mASIVA/otros subsistemas/Descripcion funcional y formularios/GUIA RENTA PN/declaracion renta PN y anexos/SF RENTA NATURALES CON SOPORTES.xls'#$Patrimonio.$#REF!$#REF!"</definedName>
    <definedName name="RG___11">"$Patrimonio.$#REF!$#REF!"</definedName>
    <definedName name="RG___19">"'file:///D:/gESTION mASIVA/otros subsistemas/Descripcion funcional y formularios/GUIA RENTA PN/declaracion renta PN y anexos/SF RENTA NATURALES CON SOPORTES.xls'#$Patrimonio.$#REF!$#REF!"</definedName>
    <definedName name="RG___2">"'file://BCCNSIST005/Publico/WINDOWS/Escritorio/MUISCA/SF RENTA NATURALES CON SOPORTES.xls'#$Patrimonio.$#REF!$#REF!"</definedName>
    <definedName name="RG___21">"'file:///D:/gESTION mASIVA/otros subsistemas/Descripcion funcional y formularios/GUIA RENTA PN/declaracion renta PN y anexos/SF RENTA NATURALES CON SOPORTES.xls'#$Patrimonio.$#REF!$#REF!"</definedName>
    <definedName name="RG___22">"'file:///D:/gESTION mASIVA/otros subsistemas/Descripcion funcional y formularios/GUIA RENTA PN/declaracion renta PN y anexos/SF RENTA NATURALES CON SOPORTES.xls'#$Patrimonio.$#REF!$#REF!"</definedName>
    <definedName name="RG___23">"'file:///D:/gESTION mASIVA/otros subsistemas/Descripcion funcional y formularios/GUIA RENTA PN/declaracion renta PN y anexos/SF RENTA NATURALES CON SOPORTES.xls'#$Patrimonio.$#REF!$#REF!"</definedName>
    <definedName name="RG___26">"'file://BCCNSIST005/Publico/gESTION mASIVA/otros subsistemas/Descripcion funcional y formularios/GUIA RENTA PN/declaracion renta PN y anexos/SF RENTA NATURALES CON SOPORTES.xls'#$Patrimonio.$#REF!$#REF!"</definedName>
    <definedName name="RG___3">"'file:///A:/Documents and Settings/cportellar/Configuración local/Archivos temporales de Internet/OLK29/SF RENTA NATURALES CON SOPORTES.xls'#$Patrimonio.$#REF!$#REF!"</definedName>
    <definedName name="RG___4">"'file:///A:/Documents and Settings/cportellar/Configuración local/Archivos temporales de Internet/OLK29/SF RENTA NATURALES CON SOPORTES.xls'#$Patrimonio.$#REF!$#REF!"</definedName>
    <definedName name="RG___5">"'file:///A:/Documents and Settings/cportellar/Configuración local/Archivos temporales de Internet/OLK29/SF RENTA NATURALES CON SOPORTES.xls'#$Patrimonio.$#REF!$#REF!"</definedName>
    <definedName name="RG___7">"'file://BCCNSIST005/Publico/gESTION mASIVA/otros subsistemas/Descripcion funcional y formularios/GUIA RENTA PN/declaracion renta PN y anexos/SF RENTA NATURALES CON SOPORTES.xls'#$Patrimonio.$#REF!$#REF!"</definedName>
    <definedName name="RG___8">"'file:///A:/Documents and Settings/cportellar/Configuración local/Archivos temporales de Internet/OLK29/SF RENTA NATURALES CON SOPORTES.xls'#$Patrimonio.$#REF!$#REF!"</definedName>
    <definedName name="RG___9">"'file:///A:/Documents and Settings/cportellar/Configuración local/Archivos temporales de Internet/OLK29/SF RENTA NATURALES CON SOPORTES.xls'#$Patrimonio.$#REF!$#REF!"</definedName>
    <definedName name="taxonomia">'6 Taxonomía'!$A$2:$B$557</definedName>
    <definedName name="_xlnm.Print_Titles" localSheetId="8">'4.4 Impuesto Diferido'!$1:$6</definedName>
    <definedName name="trg">#REF!</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X461" i="1" l="1"/>
  <c r="S83" i="2"/>
  <c r="F12" i="36" l="1"/>
  <c r="G12" i="36"/>
  <c r="C13" i="36"/>
  <c r="F13" i="36" s="1"/>
  <c r="C14" i="36" s="1"/>
  <c r="G13" i="36"/>
  <c r="F21" i="36"/>
  <c r="G21" i="36"/>
  <c r="K24" i="24"/>
  <c r="X385" i="1"/>
  <c r="X384" i="1"/>
  <c r="X383" i="1"/>
  <c r="X382" i="1"/>
  <c r="X381" i="1"/>
  <c r="X380" i="1"/>
  <c r="X379" i="1"/>
  <c r="X378" i="1"/>
  <c r="X377" i="1"/>
  <c r="X376" i="1"/>
  <c r="X375" i="1"/>
  <c r="X374" i="1"/>
  <c r="X373" i="1"/>
  <c r="X372" i="1"/>
  <c r="X371" i="1"/>
  <c r="X370" i="1"/>
  <c r="X369" i="1"/>
  <c r="X368" i="1"/>
  <c r="X367" i="1"/>
  <c r="X366" i="1"/>
  <c r="X365" i="1"/>
  <c r="X364" i="1"/>
  <c r="X363" i="1"/>
  <c r="X362" i="1"/>
  <c r="X361" i="1"/>
  <c r="T223" i="1"/>
  <c r="V223" i="1" s="1"/>
  <c r="X223" i="1" s="1"/>
  <c r="X359" i="1"/>
  <c r="T13" i="1"/>
  <c r="T14" i="1"/>
  <c r="T15" i="1"/>
  <c r="X15" i="1" s="1"/>
  <c r="T16" i="1"/>
  <c r="T17" i="1"/>
  <c r="T18" i="1"/>
  <c r="T19" i="1"/>
  <c r="T20" i="1"/>
  <c r="T21" i="1"/>
  <c r="T22" i="1"/>
  <c r="T23" i="1"/>
  <c r="X23" i="1" s="1"/>
  <c r="T24" i="1"/>
  <c r="T25" i="1"/>
  <c r="T26" i="1"/>
  <c r="T27" i="1"/>
  <c r="T28" i="1"/>
  <c r="T29" i="1"/>
  <c r="T30" i="1"/>
  <c r="T31" i="1"/>
  <c r="X31" i="1" s="1"/>
  <c r="T32" i="1"/>
  <c r="T33" i="1"/>
  <c r="T34" i="1"/>
  <c r="T36" i="1"/>
  <c r="X36" i="1" s="1"/>
  <c r="T37" i="1"/>
  <c r="X37" i="1" s="1"/>
  <c r="T38" i="1"/>
  <c r="T59" i="1"/>
  <c r="T60" i="1"/>
  <c r="T58" i="1" s="1"/>
  <c r="G49" i="18" s="1"/>
  <c r="T61" i="1"/>
  <c r="T62" i="1"/>
  <c r="X62" i="1" s="1"/>
  <c r="T63" i="1"/>
  <c r="X63" i="1" s="1"/>
  <c r="T65" i="1"/>
  <c r="X65" i="1" s="1"/>
  <c r="T66" i="1"/>
  <c r="T67" i="1"/>
  <c r="T68" i="1"/>
  <c r="T69" i="1"/>
  <c r="T64" i="1" s="1"/>
  <c r="G50" i="18" s="1"/>
  <c r="T70" i="1"/>
  <c r="X70" i="1" s="1"/>
  <c r="T71" i="1"/>
  <c r="X71" i="1" s="1"/>
  <c r="T72" i="1"/>
  <c r="T74" i="1"/>
  <c r="T75" i="1"/>
  <c r="T76" i="1"/>
  <c r="T77" i="1"/>
  <c r="X77" i="1" s="1"/>
  <c r="T78" i="1"/>
  <c r="X78" i="1" s="1"/>
  <c r="T79" i="1"/>
  <c r="T80" i="1"/>
  <c r="T81" i="1"/>
  <c r="X81" i="1" s="1"/>
  <c r="T83" i="1"/>
  <c r="T84" i="1"/>
  <c r="T85" i="1"/>
  <c r="T86" i="1"/>
  <c r="T87" i="1"/>
  <c r="X87" i="1" s="1"/>
  <c r="T88" i="1"/>
  <c r="T89" i="1"/>
  <c r="T90" i="1"/>
  <c r="T91" i="1"/>
  <c r="T92" i="1"/>
  <c r="T93" i="1"/>
  <c r="T94" i="1"/>
  <c r="X94" i="1" s="1"/>
  <c r="T96" i="1"/>
  <c r="T97" i="1"/>
  <c r="T98" i="1"/>
  <c r="T99" i="1"/>
  <c r="T100" i="1"/>
  <c r="T101" i="1"/>
  <c r="T102" i="1"/>
  <c r="T104" i="1"/>
  <c r="T105" i="1"/>
  <c r="T106" i="1"/>
  <c r="T107" i="1"/>
  <c r="T109" i="1"/>
  <c r="T110" i="1"/>
  <c r="T111" i="1"/>
  <c r="X111" i="1" s="1"/>
  <c r="T112" i="1"/>
  <c r="T113" i="1"/>
  <c r="T114" i="1"/>
  <c r="T115" i="1"/>
  <c r="T40" i="1"/>
  <c r="T41" i="1"/>
  <c r="T42" i="1"/>
  <c r="X42" i="1" s="1"/>
  <c r="T43" i="1"/>
  <c r="T44" i="1"/>
  <c r="T45" i="1"/>
  <c r="T46" i="1"/>
  <c r="T48" i="1"/>
  <c r="T49" i="1"/>
  <c r="T50" i="1"/>
  <c r="X50" i="1" s="1"/>
  <c r="L35" i="24" s="1"/>
  <c r="T51" i="1"/>
  <c r="T52" i="1"/>
  <c r="X52" i="1" s="1"/>
  <c r="L36" i="24" s="1"/>
  <c r="T53" i="1"/>
  <c r="T56" i="1"/>
  <c r="X56" i="1" s="1"/>
  <c r="L39" i="24" s="1"/>
  <c r="T57" i="1"/>
  <c r="X57" i="1" s="1"/>
  <c r="L40" i="24" s="1"/>
  <c r="T127" i="1"/>
  <c r="X127" i="1" s="1"/>
  <c r="T128" i="1"/>
  <c r="T129" i="1"/>
  <c r="X129" i="1" s="1"/>
  <c r="T130" i="1"/>
  <c r="T131" i="1"/>
  <c r="T132" i="1"/>
  <c r="T133" i="1"/>
  <c r="X133" i="1" s="1"/>
  <c r="T134" i="1"/>
  <c r="X134" i="1" s="1"/>
  <c r="T135" i="1"/>
  <c r="X135" i="1" s="1"/>
  <c r="T136" i="1"/>
  <c r="T137" i="1"/>
  <c r="X137" i="1" s="1"/>
  <c r="T138" i="1"/>
  <c r="T139" i="1"/>
  <c r="T141" i="1"/>
  <c r="X141" i="1" s="1"/>
  <c r="T126" i="1"/>
  <c r="T140" i="1"/>
  <c r="X140" i="1" s="1"/>
  <c r="T143" i="1"/>
  <c r="T144" i="1"/>
  <c r="T145" i="1"/>
  <c r="T146" i="1"/>
  <c r="T148" i="1"/>
  <c r="X148" i="1" s="1"/>
  <c r="T149" i="1"/>
  <c r="T150" i="1"/>
  <c r="X150" i="1" s="1"/>
  <c r="T151" i="1"/>
  <c r="T152" i="1"/>
  <c r="X152" i="1" s="1"/>
  <c r="T153" i="1"/>
  <c r="T154" i="1"/>
  <c r="T155" i="1"/>
  <c r="X155" i="1" s="1"/>
  <c r="T156" i="1"/>
  <c r="T157" i="1"/>
  <c r="X157" i="1" s="1"/>
  <c r="T158" i="1"/>
  <c r="X158" i="1" s="1"/>
  <c r="T159" i="1"/>
  <c r="T160" i="1"/>
  <c r="X160" i="1" s="1"/>
  <c r="T161" i="1"/>
  <c r="T162" i="1"/>
  <c r="X162" i="1" s="1"/>
  <c r="T163" i="1"/>
  <c r="X163" i="1" s="1"/>
  <c r="T164" i="1"/>
  <c r="X164" i="1" s="1"/>
  <c r="T165" i="1"/>
  <c r="X165" i="1" s="1"/>
  <c r="T166" i="1"/>
  <c r="X166" i="1" s="1"/>
  <c r="T167" i="1"/>
  <c r="T168" i="1"/>
  <c r="X168" i="1" s="1"/>
  <c r="T169" i="1"/>
  <c r="T170" i="1"/>
  <c r="T171" i="1"/>
  <c r="X171" i="1" s="1"/>
  <c r="T173" i="1"/>
  <c r="X173" i="1" s="1"/>
  <c r="T174" i="1"/>
  <c r="X174" i="1" s="1"/>
  <c r="T175" i="1"/>
  <c r="T176" i="1"/>
  <c r="X176" i="1" s="1"/>
  <c r="T177" i="1"/>
  <c r="T178" i="1"/>
  <c r="T179" i="1"/>
  <c r="X179" i="1" s="1"/>
  <c r="T180" i="1"/>
  <c r="T181" i="1"/>
  <c r="X181" i="1" s="1"/>
  <c r="T182" i="1"/>
  <c r="X182" i="1" s="1"/>
  <c r="T183" i="1"/>
  <c r="X183" i="1" s="1"/>
  <c r="T190" i="1"/>
  <c r="T191" i="1"/>
  <c r="T192" i="1"/>
  <c r="T189" i="1" s="1"/>
  <c r="G69" i="18" s="1"/>
  <c r="T193" i="1"/>
  <c r="T195" i="1"/>
  <c r="T196" i="1"/>
  <c r="T197" i="1"/>
  <c r="T198" i="1"/>
  <c r="T199" i="1"/>
  <c r="T200" i="1"/>
  <c r="X200" i="1" s="1"/>
  <c r="T201" i="1"/>
  <c r="T202" i="1"/>
  <c r="T203" i="1"/>
  <c r="T204" i="1"/>
  <c r="X204" i="1" s="1"/>
  <c r="T205" i="1"/>
  <c r="T206" i="1"/>
  <c r="T207" i="1"/>
  <c r="T208" i="1"/>
  <c r="X208" i="1" s="1"/>
  <c r="T209" i="1"/>
  <c r="T210" i="1"/>
  <c r="T211" i="1"/>
  <c r="T212" i="1"/>
  <c r="X212" i="1" s="1"/>
  <c r="T213" i="1"/>
  <c r="T214" i="1"/>
  <c r="T216" i="1"/>
  <c r="T217" i="1"/>
  <c r="X217" i="1" s="1"/>
  <c r="T218" i="1"/>
  <c r="X218" i="1" s="1"/>
  <c r="T219" i="1"/>
  <c r="T220" i="1"/>
  <c r="T221" i="1"/>
  <c r="X221" i="1" s="1"/>
  <c r="T222" i="1"/>
  <c r="T224" i="1"/>
  <c r="X224" i="1" s="1"/>
  <c r="T225" i="1"/>
  <c r="T226" i="1"/>
  <c r="T227" i="1"/>
  <c r="X227" i="1" s="1"/>
  <c r="T228" i="1"/>
  <c r="T229" i="1"/>
  <c r="T230" i="1"/>
  <c r="X230" i="1" s="1"/>
  <c r="T231" i="1"/>
  <c r="T232" i="1"/>
  <c r="X232" i="1" s="1"/>
  <c r="T233" i="1"/>
  <c r="T234" i="1"/>
  <c r="X234" i="1" s="1"/>
  <c r="T235" i="1"/>
  <c r="X235" i="1" s="1"/>
  <c r="T236" i="1"/>
  <c r="X236" i="1" s="1"/>
  <c r="T237" i="1"/>
  <c r="X237" i="1" s="1"/>
  <c r="T238" i="1"/>
  <c r="X238" i="1" s="1"/>
  <c r="T239" i="1"/>
  <c r="T242" i="1"/>
  <c r="T243" i="1"/>
  <c r="T244" i="1"/>
  <c r="T245" i="1"/>
  <c r="T247" i="1"/>
  <c r="X247" i="1" s="1"/>
  <c r="T248" i="1"/>
  <c r="T249" i="1"/>
  <c r="X249" i="1" s="1"/>
  <c r="T250" i="1"/>
  <c r="T251" i="1"/>
  <c r="T252" i="1"/>
  <c r="T253" i="1"/>
  <c r="T254" i="1"/>
  <c r="T255" i="1"/>
  <c r="X255" i="1" s="1"/>
  <c r="T256" i="1"/>
  <c r="T257" i="1"/>
  <c r="X257" i="1" s="1"/>
  <c r="T258" i="1"/>
  <c r="T259" i="1"/>
  <c r="T260" i="1"/>
  <c r="T261" i="1"/>
  <c r="T262" i="1"/>
  <c r="T263" i="1"/>
  <c r="X263" i="1" s="1"/>
  <c r="T264" i="1"/>
  <c r="T265" i="1"/>
  <c r="X265" i="1" s="1"/>
  <c r="T266" i="1"/>
  <c r="T267" i="1"/>
  <c r="T268" i="1"/>
  <c r="T269" i="1"/>
  <c r="T271" i="1"/>
  <c r="T272" i="1"/>
  <c r="X272" i="1" s="1"/>
  <c r="T273" i="1"/>
  <c r="T274" i="1"/>
  <c r="X274" i="1" s="1"/>
  <c r="T275" i="1"/>
  <c r="T276" i="1"/>
  <c r="T277" i="1"/>
  <c r="T278" i="1"/>
  <c r="T279" i="1"/>
  <c r="T280" i="1"/>
  <c r="X280" i="1" s="1"/>
  <c r="T281" i="1"/>
  <c r="T282" i="1"/>
  <c r="X282" i="1" s="1"/>
  <c r="T283" i="1"/>
  <c r="T284" i="1"/>
  <c r="T285" i="1"/>
  <c r="T286" i="1"/>
  <c r="T287" i="1"/>
  <c r="X287" i="1" s="1"/>
  <c r="T288" i="1"/>
  <c r="X288" i="1" s="1"/>
  <c r="T289" i="1"/>
  <c r="T290" i="1"/>
  <c r="X290" i="1" s="1"/>
  <c r="T291" i="1"/>
  <c r="T292" i="1"/>
  <c r="T293" i="1"/>
  <c r="T294" i="1"/>
  <c r="T296" i="1"/>
  <c r="X296" i="1" s="1"/>
  <c r="T297" i="1"/>
  <c r="X297" i="1" s="1"/>
  <c r="T298" i="1"/>
  <c r="T299" i="1"/>
  <c r="X299" i="1" s="1"/>
  <c r="T300" i="1"/>
  <c r="T301" i="1"/>
  <c r="T302" i="1"/>
  <c r="T303" i="1"/>
  <c r="T304" i="1"/>
  <c r="X304" i="1" s="1"/>
  <c r="T305" i="1"/>
  <c r="X305" i="1" s="1"/>
  <c r="T306" i="1"/>
  <c r="T308" i="1"/>
  <c r="V308" i="1" s="1"/>
  <c r="V307" i="1" s="1"/>
  <c r="T309" i="1"/>
  <c r="X309" i="1" s="1"/>
  <c r="T311" i="1"/>
  <c r="T312" i="1"/>
  <c r="T313" i="1"/>
  <c r="X313" i="1" s="1"/>
  <c r="T314" i="1"/>
  <c r="X314" i="1" s="1"/>
  <c r="T315" i="1"/>
  <c r="X315" i="1" s="1"/>
  <c r="T317" i="1"/>
  <c r="X317" i="1" s="1"/>
  <c r="T318" i="1"/>
  <c r="T319" i="1"/>
  <c r="T320" i="1"/>
  <c r="T321" i="1"/>
  <c r="X321" i="1" s="1"/>
  <c r="T322" i="1"/>
  <c r="X322" i="1" s="1"/>
  <c r="T323" i="1"/>
  <c r="T324" i="1"/>
  <c r="X324" i="1" s="1"/>
  <c r="T325" i="1"/>
  <c r="X325" i="1" s="1"/>
  <c r="T327" i="1"/>
  <c r="T328" i="1"/>
  <c r="T329" i="1"/>
  <c r="T330" i="1"/>
  <c r="X330" i="1" s="1"/>
  <c r="T331" i="1"/>
  <c r="T332" i="1"/>
  <c r="X332" i="1" s="1"/>
  <c r="T333" i="1"/>
  <c r="T335" i="1"/>
  <c r="T336" i="1"/>
  <c r="T337" i="1"/>
  <c r="X337" i="1" s="1"/>
  <c r="T338" i="1"/>
  <c r="X338" i="1" s="1"/>
  <c r="T340" i="1"/>
  <c r="X340" i="1" s="1"/>
  <c r="H84" i="18" s="1"/>
  <c r="X216" i="1"/>
  <c r="X219" i="1"/>
  <c r="X222" i="1"/>
  <c r="X225" i="1"/>
  <c r="X226" i="1"/>
  <c r="X228" i="1"/>
  <c r="X229" i="1"/>
  <c r="X231" i="1"/>
  <c r="X233" i="1"/>
  <c r="X239" i="1"/>
  <c r="X190" i="1"/>
  <c r="X191" i="1"/>
  <c r="X192" i="1"/>
  <c r="X193" i="1"/>
  <c r="X195" i="1"/>
  <c r="X197" i="1"/>
  <c r="X198" i="1"/>
  <c r="X199" i="1"/>
  <c r="X201" i="1"/>
  <c r="X202" i="1"/>
  <c r="X203" i="1"/>
  <c r="X205" i="1"/>
  <c r="X206" i="1"/>
  <c r="X207" i="1"/>
  <c r="X209" i="1"/>
  <c r="X210" i="1"/>
  <c r="X211" i="1"/>
  <c r="X213" i="1"/>
  <c r="X214" i="1"/>
  <c r="X242" i="1"/>
  <c r="X243" i="1"/>
  <c r="X244" i="1"/>
  <c r="X245" i="1"/>
  <c r="X248" i="1"/>
  <c r="X250" i="1"/>
  <c r="X251" i="1"/>
  <c r="X252" i="1"/>
  <c r="X253" i="1"/>
  <c r="X254" i="1"/>
  <c r="X256" i="1"/>
  <c r="X258" i="1"/>
  <c r="X259" i="1"/>
  <c r="X260" i="1"/>
  <c r="X261" i="1"/>
  <c r="X262" i="1"/>
  <c r="X264" i="1"/>
  <c r="X266" i="1"/>
  <c r="X267" i="1"/>
  <c r="X268" i="1"/>
  <c r="X269" i="1"/>
  <c r="X271" i="1"/>
  <c r="X273" i="1"/>
  <c r="X275" i="1"/>
  <c r="X276" i="1"/>
  <c r="X277" i="1"/>
  <c r="X278" i="1"/>
  <c r="X279" i="1"/>
  <c r="X281" i="1"/>
  <c r="X283" i="1"/>
  <c r="X284" i="1"/>
  <c r="X285" i="1"/>
  <c r="X286" i="1"/>
  <c r="X289" i="1"/>
  <c r="X291" i="1"/>
  <c r="X292" i="1"/>
  <c r="X293" i="1"/>
  <c r="X294" i="1"/>
  <c r="X298" i="1"/>
  <c r="X300" i="1"/>
  <c r="X301" i="1"/>
  <c r="X302" i="1"/>
  <c r="X303" i="1"/>
  <c r="X306" i="1"/>
  <c r="AC34" i="24"/>
  <c r="AC50" i="24"/>
  <c r="D37" i="35"/>
  <c r="D54" i="35"/>
  <c r="E54" i="35"/>
  <c r="D6" i="35"/>
  <c r="D31" i="35"/>
  <c r="E31" i="35"/>
  <c r="S227" i="2"/>
  <c r="S228" i="2"/>
  <c r="S225" i="2" s="1"/>
  <c r="G38" i="18" s="1"/>
  <c r="S229" i="2"/>
  <c r="S209" i="2"/>
  <c r="S210" i="2"/>
  <c r="S211" i="2"/>
  <c r="S212" i="2"/>
  <c r="S213" i="2"/>
  <c r="S214" i="2"/>
  <c r="S215" i="2"/>
  <c r="S216" i="2"/>
  <c r="S217" i="2"/>
  <c r="S218" i="2"/>
  <c r="S219" i="2"/>
  <c r="S220" i="2"/>
  <c r="S221" i="2"/>
  <c r="S222" i="2"/>
  <c r="S223" i="2"/>
  <c r="S224" i="2"/>
  <c r="S231" i="2"/>
  <c r="S232" i="2"/>
  <c r="S233" i="2"/>
  <c r="S234" i="2"/>
  <c r="S235" i="2"/>
  <c r="S236" i="2"/>
  <c r="S237" i="2"/>
  <c r="S239" i="2"/>
  <c r="S240" i="2"/>
  <c r="S242" i="2"/>
  <c r="S243" i="2"/>
  <c r="S244" i="2"/>
  <c r="S245" i="2"/>
  <c r="S12" i="2"/>
  <c r="W12" i="2" s="1"/>
  <c r="S13" i="2"/>
  <c r="W13" i="2" s="1"/>
  <c r="S14" i="2"/>
  <c r="S17" i="2"/>
  <c r="S18" i="2"/>
  <c r="S19" i="2"/>
  <c r="W19" i="2" s="1"/>
  <c r="S20" i="2"/>
  <c r="W20" i="2" s="1"/>
  <c r="S21" i="2"/>
  <c r="S22" i="2"/>
  <c r="W22" i="2" s="1"/>
  <c r="S23" i="2"/>
  <c r="W23" i="2" s="1"/>
  <c r="S24" i="2"/>
  <c r="S25" i="2"/>
  <c r="W25" i="2" s="1"/>
  <c r="S26" i="2"/>
  <c r="W26" i="2" s="1"/>
  <c r="S27" i="2"/>
  <c r="W27" i="2" s="1"/>
  <c r="S28" i="2"/>
  <c r="W28" i="2" s="1"/>
  <c r="S29" i="2"/>
  <c r="W29" i="2" s="1"/>
  <c r="S31" i="2"/>
  <c r="S32" i="2"/>
  <c r="W32" i="2" s="1"/>
  <c r="S33" i="2"/>
  <c r="W33" i="2" s="1"/>
  <c r="S34" i="2"/>
  <c r="S35" i="2"/>
  <c r="S36" i="2"/>
  <c r="S37" i="2"/>
  <c r="S40" i="2"/>
  <c r="S41" i="2"/>
  <c r="S42" i="2"/>
  <c r="W42" i="2" s="1"/>
  <c r="S43" i="2"/>
  <c r="S44" i="2"/>
  <c r="W44" i="2" s="1"/>
  <c r="S45" i="2"/>
  <c r="S46" i="2"/>
  <c r="S47" i="2"/>
  <c r="S48" i="2"/>
  <c r="S49" i="2"/>
  <c r="W49" i="2" s="1"/>
  <c r="S50" i="2"/>
  <c r="W50" i="2" s="1"/>
  <c r="S51" i="2"/>
  <c r="S53" i="2"/>
  <c r="S54" i="2"/>
  <c r="S55" i="2"/>
  <c r="S56" i="2"/>
  <c r="S57" i="2"/>
  <c r="W57" i="2" s="1"/>
  <c r="S58" i="2"/>
  <c r="S59" i="2"/>
  <c r="W59" i="2" s="1"/>
  <c r="S60" i="2"/>
  <c r="W60" i="2" s="1"/>
  <c r="S62" i="2"/>
  <c r="S61" i="2" s="1"/>
  <c r="G14" i="18" s="1"/>
  <c r="S63" i="2"/>
  <c r="S64" i="2"/>
  <c r="W64" i="2" s="1"/>
  <c r="S65" i="2"/>
  <c r="W65" i="2" s="1"/>
  <c r="S66" i="2"/>
  <c r="W66" i="2" s="1"/>
  <c r="S67" i="2"/>
  <c r="W67" i="2" s="1"/>
  <c r="S68" i="2"/>
  <c r="W68" i="2" s="1"/>
  <c r="S69" i="2"/>
  <c r="S70" i="2"/>
  <c r="S71" i="2"/>
  <c r="S72" i="2"/>
  <c r="W72" i="2" s="1"/>
  <c r="S74" i="2"/>
  <c r="S75" i="2"/>
  <c r="S76" i="2"/>
  <c r="W76" i="2" s="1"/>
  <c r="S77" i="2"/>
  <c r="S79" i="2"/>
  <c r="S80" i="2"/>
  <c r="W80" i="2" s="1"/>
  <c r="S81" i="2"/>
  <c r="S82" i="2"/>
  <c r="G17" i="18"/>
  <c r="S85" i="2"/>
  <c r="W85" i="2" s="1"/>
  <c r="S86" i="2"/>
  <c r="W86" i="2" s="1"/>
  <c r="S87" i="2"/>
  <c r="S88" i="2"/>
  <c r="S89" i="2"/>
  <c r="W89" i="2" s="1"/>
  <c r="S90" i="2"/>
  <c r="W90" i="2" s="1"/>
  <c r="S91" i="2"/>
  <c r="S92" i="2"/>
  <c r="S93" i="2"/>
  <c r="S96" i="2"/>
  <c r="W96" i="2" s="1"/>
  <c r="W95" i="2" s="1"/>
  <c r="W94" i="2" s="1"/>
  <c r="S97" i="2"/>
  <c r="W97" i="2" s="1"/>
  <c r="S98" i="2"/>
  <c r="W98" i="2" s="1"/>
  <c r="S99" i="2"/>
  <c r="S100" i="2"/>
  <c r="S101" i="2"/>
  <c r="S102" i="2"/>
  <c r="S103" i="2"/>
  <c r="W103" i="2" s="1"/>
  <c r="S104" i="2"/>
  <c r="W104" i="2" s="1"/>
  <c r="S105" i="2"/>
  <c r="W105" i="2" s="1"/>
  <c r="S107" i="2"/>
  <c r="S108" i="2"/>
  <c r="S109" i="2"/>
  <c r="S110" i="2"/>
  <c r="S111" i="2"/>
  <c r="W111" i="2" s="1"/>
  <c r="S112" i="2"/>
  <c r="S106" i="2"/>
  <c r="S114" i="2"/>
  <c r="S115" i="2"/>
  <c r="W115" i="2" s="1"/>
  <c r="S116" i="2"/>
  <c r="S117" i="2"/>
  <c r="W117" i="2" s="1"/>
  <c r="W113" i="2" s="1"/>
  <c r="H20" i="18" s="1"/>
  <c r="S119" i="2"/>
  <c r="S120" i="2"/>
  <c r="W120" i="2" s="1"/>
  <c r="S121" i="2"/>
  <c r="W121" i="2" s="1"/>
  <c r="S122" i="2"/>
  <c r="S125" i="2"/>
  <c r="S126" i="2"/>
  <c r="S127" i="2"/>
  <c r="S128" i="2"/>
  <c r="S129" i="2"/>
  <c r="W129" i="2" s="1"/>
  <c r="S130" i="2"/>
  <c r="W130" i="2" s="1"/>
  <c r="S131" i="2"/>
  <c r="W131" i="2" s="1"/>
  <c r="S133" i="2"/>
  <c r="W133" i="2" s="1"/>
  <c r="S134" i="2"/>
  <c r="S135" i="2"/>
  <c r="W135" i="2" s="1"/>
  <c r="S136" i="2"/>
  <c r="S137" i="2"/>
  <c r="W137" i="2" s="1"/>
  <c r="S138" i="2"/>
  <c r="W138" i="2" s="1"/>
  <c r="S139" i="2"/>
  <c r="S141" i="2"/>
  <c r="S142" i="2"/>
  <c r="S147" i="2"/>
  <c r="S148" i="2"/>
  <c r="S149" i="2"/>
  <c r="S150" i="2"/>
  <c r="S151" i="2"/>
  <c r="W151" i="2" s="1"/>
  <c r="S152" i="2"/>
  <c r="W152" i="2" s="1"/>
  <c r="S153" i="2"/>
  <c r="W153" i="2" s="1"/>
  <c r="S154" i="2"/>
  <c r="W154" i="2" s="1"/>
  <c r="S155" i="2"/>
  <c r="S156" i="2"/>
  <c r="W156" i="2" s="1"/>
  <c r="S157" i="2"/>
  <c r="S158" i="2"/>
  <c r="S160" i="2"/>
  <c r="S161" i="2"/>
  <c r="S162" i="2"/>
  <c r="S164" i="2"/>
  <c r="S163" i="2" s="1"/>
  <c r="G28" i="18" s="1"/>
  <c r="S165" i="2"/>
  <c r="S166" i="2"/>
  <c r="S167" i="2"/>
  <c r="S168" i="2"/>
  <c r="W168" i="2" s="1"/>
  <c r="S170" i="2"/>
  <c r="S171" i="2"/>
  <c r="W171" i="2" s="1"/>
  <c r="S172" i="2"/>
  <c r="W172" i="2" s="1"/>
  <c r="S173" i="2"/>
  <c r="G30" i="18" s="1"/>
  <c r="S175" i="2"/>
  <c r="S176" i="2"/>
  <c r="S177" i="2"/>
  <c r="W177" i="2" s="1"/>
  <c r="S178" i="2"/>
  <c r="W178" i="2" s="1"/>
  <c r="S180" i="2"/>
  <c r="U180" i="2" s="1"/>
  <c r="S181" i="2"/>
  <c r="U181" i="2" s="1"/>
  <c r="W181" i="2" s="1"/>
  <c r="S182" i="2"/>
  <c r="S183" i="2"/>
  <c r="U183" i="2" s="1"/>
  <c r="S184" i="2"/>
  <c r="S185" i="2"/>
  <c r="S186" i="2"/>
  <c r="U186" i="2" s="1"/>
  <c r="S187" i="2"/>
  <c r="U187" i="2" s="1"/>
  <c r="S188" i="2"/>
  <c r="S189" i="2"/>
  <c r="U189" i="2" s="1"/>
  <c r="W189" i="2" s="1"/>
  <c r="S190" i="2"/>
  <c r="U190" i="2" s="1"/>
  <c r="W190" i="2" s="1"/>
  <c r="S192" i="2"/>
  <c r="W192" i="2" s="1"/>
  <c r="S193" i="2"/>
  <c r="S194" i="2"/>
  <c r="W194" i="2" s="1"/>
  <c r="S195" i="2"/>
  <c r="S197" i="2"/>
  <c r="S198" i="2"/>
  <c r="S199" i="2"/>
  <c r="W199" i="2" s="1"/>
  <c r="S200" i="2"/>
  <c r="W200" i="2" s="1"/>
  <c r="S201" i="2"/>
  <c r="W201" i="2" s="1"/>
  <c r="S202" i="2"/>
  <c r="W202" i="2" s="1"/>
  <c r="S203" i="2"/>
  <c r="H51" i="3"/>
  <c r="X185" i="1"/>
  <c r="X341" i="1"/>
  <c r="X387" i="1"/>
  <c r="U39" i="1"/>
  <c r="U123" i="1"/>
  <c r="U343" i="1"/>
  <c r="X55" i="1"/>
  <c r="X493" i="1"/>
  <c r="X494" i="1"/>
  <c r="X484" i="1"/>
  <c r="AC39" i="24"/>
  <c r="X510" i="1"/>
  <c r="AC26" i="24"/>
  <c r="X513" i="1"/>
  <c r="AC29" i="24"/>
  <c r="AC31" i="24"/>
  <c r="AC41" i="24"/>
  <c r="AC47" i="24"/>
  <c r="X528" i="1"/>
  <c r="X535" i="1"/>
  <c r="X536" i="1" s="1"/>
  <c r="AC49" i="24"/>
  <c r="X360" i="1"/>
  <c r="X13" i="1"/>
  <c r="X14" i="1"/>
  <c r="X16" i="1"/>
  <c r="X17" i="1"/>
  <c r="X18" i="1"/>
  <c r="X19" i="1"/>
  <c r="X20" i="1"/>
  <c r="X21" i="1"/>
  <c r="X22" i="1"/>
  <c r="X24" i="1"/>
  <c r="X25" i="1"/>
  <c r="X26" i="1"/>
  <c r="X27" i="1"/>
  <c r="X28" i="1"/>
  <c r="X29" i="1"/>
  <c r="X30" i="1"/>
  <c r="X32" i="1"/>
  <c r="X33" i="1"/>
  <c r="X34" i="1"/>
  <c r="X38" i="1"/>
  <c r="X59" i="1"/>
  <c r="X61" i="1"/>
  <c r="X66" i="1"/>
  <c r="X67" i="1"/>
  <c r="X68" i="1"/>
  <c r="X69" i="1"/>
  <c r="X72" i="1"/>
  <c r="X83" i="1"/>
  <c r="X84" i="1"/>
  <c r="X85" i="1"/>
  <c r="X88" i="1"/>
  <c r="X89" i="1"/>
  <c r="X90" i="1"/>
  <c r="X91" i="1"/>
  <c r="X92" i="1"/>
  <c r="X93" i="1"/>
  <c r="X96" i="1"/>
  <c r="X97" i="1"/>
  <c r="X98" i="1"/>
  <c r="X99" i="1"/>
  <c r="X100" i="1"/>
  <c r="X101" i="1"/>
  <c r="X102" i="1"/>
  <c r="X104" i="1"/>
  <c r="X103" i="1" s="1"/>
  <c r="H54" i="18" s="1"/>
  <c r="X105" i="1"/>
  <c r="X106" i="1"/>
  <c r="X107" i="1"/>
  <c r="X109" i="1"/>
  <c r="X110" i="1"/>
  <c r="X112" i="1"/>
  <c r="X114" i="1"/>
  <c r="V115" i="1"/>
  <c r="X115" i="1" s="1"/>
  <c r="H56" i="18" s="1"/>
  <c r="X40" i="1"/>
  <c r="X43" i="1"/>
  <c r="X44" i="1"/>
  <c r="X45" i="1"/>
  <c r="X46" i="1"/>
  <c r="V48" i="1"/>
  <c r="X48" i="1" s="1"/>
  <c r="X51" i="1"/>
  <c r="X53" i="1"/>
  <c r="X54" i="1"/>
  <c r="X128" i="1"/>
  <c r="X130" i="1"/>
  <c r="X131" i="1"/>
  <c r="X132" i="1"/>
  <c r="X136" i="1"/>
  <c r="X138" i="1"/>
  <c r="X139" i="1"/>
  <c r="X126" i="1"/>
  <c r="X143" i="1"/>
  <c r="X145" i="1"/>
  <c r="X146" i="1"/>
  <c r="X151" i="1"/>
  <c r="X153" i="1"/>
  <c r="X154" i="1"/>
  <c r="X156" i="1"/>
  <c r="X159" i="1"/>
  <c r="X161" i="1"/>
  <c r="X167" i="1"/>
  <c r="X169" i="1"/>
  <c r="X170" i="1"/>
  <c r="X175" i="1"/>
  <c r="X177" i="1"/>
  <c r="X178" i="1"/>
  <c r="X180" i="1"/>
  <c r="X184" i="1"/>
  <c r="W236" i="1"/>
  <c r="V309" i="1"/>
  <c r="X311" i="1"/>
  <c r="X312" i="1"/>
  <c r="X318" i="1"/>
  <c r="X319" i="1"/>
  <c r="X320" i="1"/>
  <c r="X323" i="1"/>
  <c r="X328" i="1"/>
  <c r="V329" i="1"/>
  <c r="X331" i="1"/>
  <c r="X333" i="1"/>
  <c r="X336" i="1"/>
  <c r="X339" i="1"/>
  <c r="V340" i="1"/>
  <c r="L37" i="24"/>
  <c r="L38" i="24"/>
  <c r="AC22" i="24"/>
  <c r="T117" i="1"/>
  <c r="T116" i="1"/>
  <c r="T566" i="1"/>
  <c r="Y566" i="1"/>
  <c r="G34" i="19"/>
  <c r="G35" i="19" s="1"/>
  <c r="G33" i="19"/>
  <c r="D34" i="19"/>
  <c r="D35" i="19" s="1"/>
  <c r="D37" i="19" s="1"/>
  <c r="D54" i="19" s="1"/>
  <c r="D33" i="19"/>
  <c r="O33" i="19" s="1"/>
  <c r="N15" i="19"/>
  <c r="N31" i="19" s="1"/>
  <c r="N37" i="19" s="1"/>
  <c r="N54" i="19" s="1"/>
  <c r="G30" i="19"/>
  <c r="D30" i="19"/>
  <c r="W87" i="2"/>
  <c r="W91" i="2"/>
  <c r="W92" i="2"/>
  <c r="W93" i="2"/>
  <c r="V84" i="2"/>
  <c r="U84" i="2"/>
  <c r="T84" i="2"/>
  <c r="U165" i="2"/>
  <c r="U163" i="2" s="1"/>
  <c r="V124" i="2"/>
  <c r="V132" i="2"/>
  <c r="V123" i="2"/>
  <c r="W126" i="2"/>
  <c r="V113" i="2"/>
  <c r="W116" i="2"/>
  <c r="U113" i="2"/>
  <c r="W14" i="2"/>
  <c r="W18" i="2"/>
  <c r="W34" i="2"/>
  <c r="W35" i="2"/>
  <c r="W36" i="2"/>
  <c r="W37" i="2"/>
  <c r="W40" i="2"/>
  <c r="W45" i="2"/>
  <c r="W47" i="2"/>
  <c r="W48" i="2"/>
  <c r="W53" i="2"/>
  <c r="W55" i="2"/>
  <c r="W56" i="2"/>
  <c r="W58" i="2"/>
  <c r="W63" i="2"/>
  <c r="W69" i="2"/>
  <c r="W70" i="2"/>
  <c r="W71" i="2"/>
  <c r="W74" i="2"/>
  <c r="W75" i="2"/>
  <c r="W77" i="2"/>
  <c r="W79" i="2"/>
  <c r="W81" i="2"/>
  <c r="W100" i="2"/>
  <c r="W101" i="2"/>
  <c r="W102" i="2"/>
  <c r="W107" i="2"/>
  <c r="W108" i="2"/>
  <c r="W109" i="2"/>
  <c r="W110" i="2"/>
  <c r="W114" i="2"/>
  <c r="W119" i="2"/>
  <c r="W122" i="2"/>
  <c r="W125" i="2"/>
  <c r="W127" i="2"/>
  <c r="W134" i="2"/>
  <c r="W136" i="2"/>
  <c r="W139" i="2"/>
  <c r="W141" i="2"/>
  <c r="W148" i="2"/>
  <c r="W149" i="2"/>
  <c r="W155" i="2"/>
  <c r="W157" i="2"/>
  <c r="W158" i="2"/>
  <c r="W162" i="2"/>
  <c r="W164" i="2"/>
  <c r="W166" i="2"/>
  <c r="W167" i="2"/>
  <c r="U184" i="2"/>
  <c r="W184" i="2"/>
  <c r="U185" i="2"/>
  <c r="W193" i="2"/>
  <c r="W195" i="2"/>
  <c r="W197" i="2"/>
  <c r="X75" i="1"/>
  <c r="X79" i="1"/>
  <c r="X80" i="1"/>
  <c r="AE50" i="1"/>
  <c r="AE53" i="1"/>
  <c r="W198" i="2"/>
  <c r="W204" i="2"/>
  <c r="O14" i="19"/>
  <c r="P14" i="19"/>
  <c r="P13" i="19"/>
  <c r="P15" i="19"/>
  <c r="P16" i="19"/>
  <c r="P17" i="19"/>
  <c r="P18" i="19"/>
  <c r="P19" i="19"/>
  <c r="P20" i="19"/>
  <c r="P21" i="19"/>
  <c r="P22" i="19"/>
  <c r="P23" i="19"/>
  <c r="P24" i="19"/>
  <c r="P25" i="19"/>
  <c r="P26" i="19"/>
  <c r="P27" i="19"/>
  <c r="P28" i="19"/>
  <c r="P29" i="19"/>
  <c r="P30" i="19"/>
  <c r="P31" i="19"/>
  <c r="H14" i="10"/>
  <c r="L54" i="24"/>
  <c r="AC61" i="24"/>
  <c r="K23" i="24"/>
  <c r="K25" i="24"/>
  <c r="K26" i="24"/>
  <c r="K27" i="24"/>
  <c r="K28" i="24"/>
  <c r="K29" i="24"/>
  <c r="K30" i="24"/>
  <c r="K31" i="24"/>
  <c r="K32" i="24"/>
  <c r="K33" i="24"/>
  <c r="K34" i="24"/>
  <c r="K35" i="24"/>
  <c r="K36" i="24"/>
  <c r="K37" i="24"/>
  <c r="K38" i="24"/>
  <c r="K39" i="24"/>
  <c r="K40" i="24"/>
  <c r="K41" i="24"/>
  <c r="K42" i="24"/>
  <c r="K43" i="24"/>
  <c r="K44" i="24"/>
  <c r="K45" i="24"/>
  <c r="K46" i="24"/>
  <c r="K47" i="24"/>
  <c r="K48" i="24"/>
  <c r="K49" i="24"/>
  <c r="K50" i="24"/>
  <c r="K51" i="24"/>
  <c r="K52" i="24"/>
  <c r="K53" i="24"/>
  <c r="K54" i="24"/>
  <c r="K55" i="24"/>
  <c r="K56" i="24"/>
  <c r="K57" i="24"/>
  <c r="K58" i="24"/>
  <c r="K59" i="24"/>
  <c r="K60" i="24"/>
  <c r="K61" i="24"/>
  <c r="AB22" i="24"/>
  <c r="AB23" i="24"/>
  <c r="AB24" i="24"/>
  <c r="AB25" i="24"/>
  <c r="AB26" i="24"/>
  <c r="AB27" i="24"/>
  <c r="AB28" i="24"/>
  <c r="AB29" i="24"/>
  <c r="AB30" i="24"/>
  <c r="AB31" i="24"/>
  <c r="AB32" i="24"/>
  <c r="AB33" i="24"/>
  <c r="AB34" i="24"/>
  <c r="AB35" i="24"/>
  <c r="AB36" i="24"/>
  <c r="AB37" i="24"/>
  <c r="AB38" i="24"/>
  <c r="AB39" i="24"/>
  <c r="AB40" i="24"/>
  <c r="AB41" i="24"/>
  <c r="AB42" i="24"/>
  <c r="AB43" i="24"/>
  <c r="AB44" i="24"/>
  <c r="AB45" i="24"/>
  <c r="AB46" i="24"/>
  <c r="AB47" i="24"/>
  <c r="AB48" i="24"/>
  <c r="AB49" i="24"/>
  <c r="AB50" i="24"/>
  <c r="AB51" i="24"/>
  <c r="AB52" i="24"/>
  <c r="AB53" i="24"/>
  <c r="AB54" i="24"/>
  <c r="AB55" i="24"/>
  <c r="AB56" i="24"/>
  <c r="AB57" i="24"/>
  <c r="AB58" i="24"/>
  <c r="AB59" i="24"/>
  <c r="AB60" i="24"/>
  <c r="AB61" i="24"/>
  <c r="AC60" i="24"/>
  <c r="AC57" i="24"/>
  <c r="AC55" i="24"/>
  <c r="AC53" i="24"/>
  <c r="AC48" i="24"/>
  <c r="AC46" i="24"/>
  <c r="X118" i="1"/>
  <c r="X119" i="1"/>
  <c r="X120" i="1"/>
  <c r="X121" i="1"/>
  <c r="X117" i="1"/>
  <c r="X116" i="1"/>
  <c r="L55" i="24"/>
  <c r="X466" i="1"/>
  <c r="X467" i="1"/>
  <c r="X468" i="1"/>
  <c r="X469" i="1"/>
  <c r="X470" i="1"/>
  <c r="X471" i="1"/>
  <c r="X472" i="1"/>
  <c r="X474" i="1"/>
  <c r="X475" i="1"/>
  <c r="X122" i="1"/>
  <c r="L46" i="24"/>
  <c r="H65" i="18"/>
  <c r="AF12" i="1"/>
  <c r="AF35" i="1"/>
  <c r="AF11" i="1"/>
  <c r="AF58" i="1"/>
  <c r="AF64" i="1"/>
  <c r="AF82" i="1"/>
  <c r="AF95" i="1"/>
  <c r="AF103" i="1"/>
  <c r="AF108" i="1"/>
  <c r="AF117" i="1"/>
  <c r="AF116" i="1"/>
  <c r="AF39" i="1"/>
  <c r="AF47" i="1"/>
  <c r="AF125" i="1"/>
  <c r="AF142" i="1"/>
  <c r="AF147" i="1"/>
  <c r="AF172" i="1"/>
  <c r="AF186" i="1"/>
  <c r="AF189" i="1"/>
  <c r="AF194" i="1"/>
  <c r="AF215" i="1"/>
  <c r="AF188" i="1"/>
  <c r="AF241" i="1"/>
  <c r="AF246" i="1"/>
  <c r="AF270" i="1"/>
  <c r="AF240" i="1"/>
  <c r="AF295" i="1"/>
  <c r="AF307" i="1"/>
  <c r="AF310" i="1"/>
  <c r="AF316" i="1"/>
  <c r="AF326" i="1"/>
  <c r="AF334" i="1"/>
  <c r="AF473" i="1"/>
  <c r="AF476" i="1"/>
  <c r="AF477" i="1"/>
  <c r="AD12" i="1"/>
  <c r="AD35" i="1"/>
  <c r="AD11" i="1"/>
  <c r="AD58" i="1"/>
  <c r="AD64" i="1"/>
  <c r="AD82" i="1"/>
  <c r="AD95" i="1"/>
  <c r="AD103" i="1"/>
  <c r="AD108" i="1"/>
  <c r="AD117" i="1"/>
  <c r="AD116" i="1"/>
  <c r="AD39" i="1"/>
  <c r="AD47" i="1"/>
  <c r="AD123" i="1"/>
  <c r="AD125" i="1"/>
  <c r="AD142" i="1"/>
  <c r="AD147" i="1"/>
  <c r="AD172" i="1"/>
  <c r="AD186" i="1"/>
  <c r="AD189" i="1"/>
  <c r="AD194" i="1"/>
  <c r="AD215" i="1"/>
  <c r="AD188" i="1"/>
  <c r="AD241" i="1"/>
  <c r="AD246" i="1"/>
  <c r="AD270" i="1"/>
  <c r="AD240" i="1"/>
  <c r="AD295" i="1"/>
  <c r="AD307" i="1"/>
  <c r="AD310" i="1"/>
  <c r="AD316" i="1"/>
  <c r="AD326" i="1"/>
  <c r="AD334" i="1"/>
  <c r="AD342" i="1"/>
  <c r="AD473" i="1"/>
  <c r="AD476" i="1"/>
  <c r="AD477" i="1"/>
  <c r="AC12" i="1"/>
  <c r="AC35" i="1"/>
  <c r="AC58" i="1"/>
  <c r="AC64" i="1"/>
  <c r="AC82" i="1"/>
  <c r="AC95" i="1"/>
  <c r="AC103" i="1"/>
  <c r="AC108" i="1"/>
  <c r="AC117" i="1"/>
  <c r="AC116" i="1"/>
  <c r="AC39" i="1"/>
  <c r="AC47" i="1"/>
  <c r="AC125" i="1"/>
  <c r="AC142" i="1"/>
  <c r="AC147" i="1"/>
  <c r="AC172" i="1"/>
  <c r="AC186" i="1"/>
  <c r="AC189" i="1"/>
  <c r="AC194" i="1"/>
  <c r="AC215" i="1"/>
  <c r="AC188" i="1"/>
  <c r="AC241" i="1"/>
  <c r="AC246" i="1"/>
  <c r="AC270" i="1"/>
  <c r="AC295" i="1"/>
  <c r="AC307" i="1"/>
  <c r="AC310" i="1"/>
  <c r="AC316" i="1"/>
  <c r="AC326" i="1"/>
  <c r="AC334" i="1"/>
  <c r="AC473" i="1"/>
  <c r="AC476" i="1"/>
  <c r="AC477" i="1"/>
  <c r="AB12" i="1"/>
  <c r="AB35" i="1"/>
  <c r="AB11" i="1"/>
  <c r="AB58" i="1"/>
  <c r="AB64" i="1"/>
  <c r="AB82" i="1"/>
  <c r="AB95" i="1"/>
  <c r="AB103" i="1"/>
  <c r="AB108" i="1"/>
  <c r="AB117" i="1"/>
  <c r="AB116" i="1"/>
  <c r="AB39" i="1"/>
  <c r="AB47" i="1"/>
  <c r="AB123" i="1"/>
  <c r="AB125" i="1"/>
  <c r="AB142" i="1"/>
  <c r="AB147" i="1"/>
  <c r="AB172" i="1"/>
  <c r="AB186" i="1"/>
  <c r="AB189" i="1"/>
  <c r="AB194" i="1"/>
  <c r="AB215" i="1"/>
  <c r="AB188" i="1"/>
  <c r="AB241" i="1"/>
  <c r="AB246" i="1"/>
  <c r="AB270" i="1"/>
  <c r="AB240" i="1"/>
  <c r="AB295" i="1"/>
  <c r="AB307" i="1"/>
  <c r="AB310" i="1"/>
  <c r="AB316" i="1"/>
  <c r="AB326" i="1"/>
  <c r="AB334" i="1"/>
  <c r="AB342" i="1"/>
  <c r="AB473" i="1"/>
  <c r="AB476" i="1"/>
  <c r="AB477" i="1"/>
  <c r="Z12" i="1"/>
  <c r="Z35" i="1"/>
  <c r="Z11" i="1"/>
  <c r="Z58" i="1"/>
  <c r="Z64" i="1"/>
  <c r="Z82" i="1"/>
  <c r="Z95" i="1"/>
  <c r="Z103" i="1"/>
  <c r="Z108" i="1"/>
  <c r="Z117" i="1"/>
  <c r="Z116" i="1"/>
  <c r="Z39" i="1"/>
  <c r="Z47" i="1"/>
  <c r="Z123" i="1"/>
  <c r="Z125" i="1"/>
  <c r="Z142" i="1"/>
  <c r="Z147" i="1"/>
  <c r="Z172" i="1"/>
  <c r="Z189" i="1"/>
  <c r="Z194" i="1"/>
  <c r="Z215" i="1"/>
  <c r="Z188" i="1"/>
  <c r="Z241" i="1"/>
  <c r="Z246" i="1"/>
  <c r="Z270" i="1"/>
  <c r="Z240" i="1"/>
  <c r="Z295" i="1"/>
  <c r="Z307" i="1"/>
  <c r="Z310" i="1"/>
  <c r="Z316" i="1"/>
  <c r="Z326" i="1"/>
  <c r="Z334" i="1"/>
  <c r="Z342" i="1"/>
  <c r="Z473" i="1"/>
  <c r="Z476" i="1"/>
  <c r="Z477" i="1"/>
  <c r="AC42" i="24"/>
  <c r="X480" i="1"/>
  <c r="AC45" i="24"/>
  <c r="AC44" i="24"/>
  <c r="W43" i="2"/>
  <c r="W46" i="2"/>
  <c r="W99" i="2"/>
  <c r="W112" i="2"/>
  <c r="W106" i="2" s="1"/>
  <c r="W143" i="2"/>
  <c r="AC21" i="24"/>
  <c r="T21" i="24"/>
  <c r="H21" i="24"/>
  <c r="AC30" i="24"/>
  <c r="AC23" i="24"/>
  <c r="AE108" i="1"/>
  <c r="AA108" i="1"/>
  <c r="W108" i="1"/>
  <c r="AE117" i="1"/>
  <c r="AE116" i="1"/>
  <c r="AA117" i="1"/>
  <c r="AA116" i="1"/>
  <c r="AE477" i="1"/>
  <c r="AA477" i="1"/>
  <c r="E31" i="19"/>
  <c r="E35" i="19"/>
  <c r="E37" i="19"/>
  <c r="E53" i="19"/>
  <c r="E54" i="19"/>
  <c r="W117" i="1"/>
  <c r="AE9" i="1"/>
  <c r="AF497" i="1"/>
  <c r="AE497" i="1"/>
  <c r="AD497" i="1"/>
  <c r="AC497" i="1"/>
  <c r="AF480" i="1"/>
  <c r="AE480" i="1"/>
  <c r="AD480" i="1"/>
  <c r="AC480" i="1"/>
  <c r="AE473" i="1"/>
  <c r="AE476" i="1"/>
  <c r="AE334" i="1"/>
  <c r="AE326" i="1"/>
  <c r="AE316" i="1"/>
  <c r="AE310" i="1"/>
  <c r="AE307" i="1"/>
  <c r="AE295" i="1"/>
  <c r="AE270" i="1"/>
  <c r="AE246" i="1"/>
  <c r="AE241" i="1"/>
  <c r="AE240" i="1"/>
  <c r="AE189" i="1"/>
  <c r="AE194" i="1"/>
  <c r="AE215" i="1"/>
  <c r="AE188" i="1"/>
  <c r="AE342" i="1"/>
  <c r="AE172" i="1"/>
  <c r="AE147" i="1"/>
  <c r="AE142" i="1"/>
  <c r="AE125" i="1"/>
  <c r="AE186" i="1"/>
  <c r="AE103" i="1"/>
  <c r="AE95" i="1"/>
  <c r="AE82" i="1"/>
  <c r="AF73" i="1"/>
  <c r="AE73" i="1"/>
  <c r="AD73" i="1"/>
  <c r="AC73" i="1"/>
  <c r="AE64" i="1"/>
  <c r="AE58" i="1"/>
  <c r="AE39" i="1"/>
  <c r="AE35" i="1"/>
  <c r="AE12" i="1"/>
  <c r="AC9" i="1"/>
  <c r="AD9" i="1"/>
  <c r="AF9" i="1"/>
  <c r="AB9" i="1"/>
  <c r="AA9" i="1"/>
  <c r="Z9" i="1"/>
  <c r="AE11" i="1"/>
  <c r="T241" i="2"/>
  <c r="T208" i="2"/>
  <c r="F16" i="10"/>
  <c r="F15" i="10"/>
  <c r="N15" i="10"/>
  <c r="A13" i="10"/>
  <c r="A14" i="10"/>
  <c r="A15" i="10"/>
  <c r="A16" i="10"/>
  <c r="A17" i="10"/>
  <c r="N16" i="10"/>
  <c r="K16" i="10"/>
  <c r="M17" i="10"/>
  <c r="L17" i="10"/>
  <c r="J17" i="10"/>
  <c r="I17" i="10"/>
  <c r="G17" i="10"/>
  <c r="E17" i="10"/>
  <c r="D17" i="10"/>
  <c r="C17" i="10"/>
  <c r="V179" i="2"/>
  <c r="T179" i="2"/>
  <c r="T230" i="2"/>
  <c r="Z497" i="1"/>
  <c r="AA497" i="1"/>
  <c r="AB497" i="1"/>
  <c r="Z480" i="1"/>
  <c r="AA480" i="1"/>
  <c r="AB480" i="1"/>
  <c r="AA473" i="1"/>
  <c r="AA476" i="1"/>
  <c r="AA334" i="1"/>
  <c r="AA326" i="1"/>
  <c r="AA316" i="1"/>
  <c r="AA310" i="1"/>
  <c r="AA307" i="1"/>
  <c r="AA295" i="1"/>
  <c r="AA270" i="1"/>
  <c r="AA246" i="1"/>
  <c r="AA241" i="1"/>
  <c r="AA215" i="1"/>
  <c r="AA194" i="1"/>
  <c r="AA189" i="1"/>
  <c r="AA188" i="1"/>
  <c r="AA172" i="1"/>
  <c r="AA147" i="1"/>
  <c r="AA142" i="1"/>
  <c r="AA125" i="1"/>
  <c r="AA103" i="1"/>
  <c r="AA95" i="1"/>
  <c r="AA82" i="1"/>
  <c r="Z73" i="1"/>
  <c r="AA73" i="1"/>
  <c r="AB73" i="1"/>
  <c r="AA64" i="1"/>
  <c r="AA58" i="1"/>
  <c r="AA47" i="1"/>
  <c r="AA39" i="1"/>
  <c r="AA35" i="1"/>
  <c r="AA12" i="1"/>
  <c r="AA186" i="1"/>
  <c r="W334" i="1"/>
  <c r="G65" i="18"/>
  <c r="G58" i="18"/>
  <c r="L53" i="19"/>
  <c r="L35" i="19"/>
  <c r="L31" i="19"/>
  <c r="L37" i="19"/>
  <c r="L54" i="19"/>
  <c r="X497" i="1"/>
  <c r="AC24" i="24"/>
  <c r="W172" i="1"/>
  <c r="V172" i="1"/>
  <c r="U172" i="1"/>
  <c r="V334" i="1"/>
  <c r="U334" i="1"/>
  <c r="T473" i="1"/>
  <c r="T476" i="1"/>
  <c r="V78" i="2"/>
  <c r="U78" i="2"/>
  <c r="T78" i="2"/>
  <c r="V557" i="1"/>
  <c r="U557" i="1"/>
  <c r="T557" i="1"/>
  <c r="X386" i="1"/>
  <c r="X76" i="1"/>
  <c r="U326" i="1"/>
  <c r="U316" i="1"/>
  <c r="U310" i="1"/>
  <c r="U307" i="1"/>
  <c r="U295" i="1"/>
  <c r="U270" i="1"/>
  <c r="U246" i="1"/>
  <c r="U241" i="1"/>
  <c r="U215" i="1"/>
  <c r="U194" i="1"/>
  <c r="U189" i="1"/>
  <c r="U188" i="1"/>
  <c r="U240" i="1"/>
  <c r="U342" i="1"/>
  <c r="U147" i="1"/>
  <c r="U142" i="1"/>
  <c r="U125" i="1"/>
  <c r="U186" i="1"/>
  <c r="U12" i="1"/>
  <c r="U35" i="1"/>
  <c r="U11" i="1"/>
  <c r="U58" i="1"/>
  <c r="U64" i="1"/>
  <c r="U73" i="1"/>
  <c r="U82" i="1"/>
  <c r="U95" i="1"/>
  <c r="U103" i="1"/>
  <c r="U108" i="1"/>
  <c r="U117" i="1"/>
  <c r="U116" i="1"/>
  <c r="U47" i="1"/>
  <c r="T238" i="2"/>
  <c r="T225" i="2"/>
  <c r="T196" i="2"/>
  <c r="T191" i="2"/>
  <c r="T174" i="2"/>
  <c r="T169" i="2"/>
  <c r="T163" i="2"/>
  <c r="T159" i="2"/>
  <c r="T146" i="2"/>
  <c r="T140" i="2"/>
  <c r="T132" i="2"/>
  <c r="T124" i="2"/>
  <c r="T118" i="2"/>
  <c r="T113" i="2"/>
  <c r="T106" i="2"/>
  <c r="T95" i="2"/>
  <c r="T94" i="2"/>
  <c r="T73" i="2"/>
  <c r="T61" i="2"/>
  <c r="T52" i="2"/>
  <c r="T39" i="2"/>
  <c r="T30" i="2"/>
  <c r="X348" i="1"/>
  <c r="T123" i="2"/>
  <c r="I65" i="18"/>
  <c r="H58" i="18"/>
  <c r="I58" i="18"/>
  <c r="T38" i="2"/>
  <c r="T205" i="2"/>
  <c r="T246" i="2"/>
  <c r="O52" i="19"/>
  <c r="O51" i="19"/>
  <c r="O50" i="19"/>
  <c r="O49" i="19"/>
  <c r="O48" i="19"/>
  <c r="O47" i="19"/>
  <c r="O46" i="19"/>
  <c r="O45" i="19"/>
  <c r="O44" i="19"/>
  <c r="O43" i="19"/>
  <c r="O42" i="19"/>
  <c r="O41" i="19"/>
  <c r="O40" i="19"/>
  <c r="O39" i="19"/>
  <c r="O53" i="19"/>
  <c r="O36" i="19"/>
  <c r="O29" i="19"/>
  <c r="O28" i="19"/>
  <c r="O27" i="19"/>
  <c r="O26" i="19"/>
  <c r="O25" i="19"/>
  <c r="O24" i="19"/>
  <c r="O23" i="19"/>
  <c r="O22" i="19"/>
  <c r="O21" i="19"/>
  <c r="O20" i="19"/>
  <c r="O19" i="19"/>
  <c r="O18" i="19"/>
  <c r="O17" i="19"/>
  <c r="O16" i="19"/>
  <c r="O15" i="19"/>
  <c r="T16" i="2"/>
  <c r="T15" i="2"/>
  <c r="T11" i="2"/>
  <c r="T144" i="2"/>
  <c r="T206" i="2"/>
  <c r="K50" i="3"/>
  <c r="J50" i="3"/>
  <c r="K49" i="3"/>
  <c r="J49" i="3"/>
  <c r="K48" i="3"/>
  <c r="J48" i="3"/>
  <c r="K47" i="3"/>
  <c r="J47" i="3"/>
  <c r="K46" i="3"/>
  <c r="J46" i="3"/>
  <c r="K45" i="3"/>
  <c r="J45" i="3"/>
  <c r="K44" i="3"/>
  <c r="J44" i="3"/>
  <c r="K43" i="3"/>
  <c r="J43" i="3"/>
  <c r="K42" i="3"/>
  <c r="J42" i="3"/>
  <c r="K41" i="3"/>
  <c r="J41" i="3"/>
  <c r="K38" i="3"/>
  <c r="J38" i="3"/>
  <c r="K36" i="3"/>
  <c r="J36" i="3"/>
  <c r="K33" i="3"/>
  <c r="J33" i="3"/>
  <c r="I51" i="3"/>
  <c r="K30" i="3"/>
  <c r="J30" i="3"/>
  <c r="K29" i="3"/>
  <c r="J29" i="3"/>
  <c r="K28" i="3"/>
  <c r="J28" i="3"/>
  <c r="K27" i="3"/>
  <c r="J27" i="3"/>
  <c r="K26" i="3"/>
  <c r="J26" i="3"/>
  <c r="K24" i="3"/>
  <c r="J24" i="3"/>
  <c r="K23" i="3"/>
  <c r="J23" i="3"/>
  <c r="K22" i="3"/>
  <c r="J22" i="3"/>
  <c r="K21" i="3"/>
  <c r="J21" i="3"/>
  <c r="K20" i="3"/>
  <c r="J20" i="3"/>
  <c r="K18" i="3"/>
  <c r="J18" i="3"/>
  <c r="K13" i="3"/>
  <c r="J13" i="3"/>
  <c r="I31" i="3"/>
  <c r="V117" i="1"/>
  <c r="U106" i="2"/>
  <c r="V106" i="2"/>
  <c r="D53" i="19"/>
  <c r="AG50" i="19"/>
  <c r="AG51" i="19"/>
  <c r="AG52" i="19"/>
  <c r="AA50" i="19"/>
  <c r="AC50" i="19"/>
  <c r="AA39" i="19"/>
  <c r="AC39" i="19"/>
  <c r="AA40" i="19"/>
  <c r="AC40" i="19"/>
  <c r="AA41" i="19"/>
  <c r="AC41" i="19"/>
  <c r="AA42" i="19"/>
  <c r="AC42" i="19"/>
  <c r="AA43" i="19"/>
  <c r="AC43" i="19"/>
  <c r="AA44" i="19"/>
  <c r="AC44" i="19"/>
  <c r="AA45" i="19"/>
  <c r="AC45" i="19"/>
  <c r="AA46" i="19"/>
  <c r="AC46" i="19"/>
  <c r="AA47" i="19"/>
  <c r="AC47" i="19"/>
  <c r="AA48" i="19"/>
  <c r="AC48" i="19"/>
  <c r="AA49" i="19"/>
  <c r="AC49" i="19"/>
  <c r="AA51" i="19"/>
  <c r="AC51" i="19"/>
  <c r="AA52" i="19"/>
  <c r="AC52" i="19"/>
  <c r="AC53" i="19"/>
  <c r="P50" i="19"/>
  <c r="P51" i="19"/>
  <c r="F14" i="10"/>
  <c r="F61" i="3"/>
  <c r="K15" i="10"/>
  <c r="F13" i="10"/>
  <c r="A13" i="19"/>
  <c r="A14" i="19"/>
  <c r="A15" i="19"/>
  <c r="A16" i="19"/>
  <c r="A17" i="19"/>
  <c r="A18" i="19"/>
  <c r="A19" i="19"/>
  <c r="A20" i="19"/>
  <c r="A21" i="19"/>
  <c r="A22" i="19"/>
  <c r="A23" i="19"/>
  <c r="A24" i="19"/>
  <c r="A25" i="19"/>
  <c r="A26" i="19"/>
  <c r="A27" i="19"/>
  <c r="A28" i="19"/>
  <c r="A29" i="19"/>
  <c r="A30" i="19"/>
  <c r="A31" i="19"/>
  <c r="A32" i="19"/>
  <c r="A33" i="19"/>
  <c r="A34" i="19"/>
  <c r="A35" i="19"/>
  <c r="A36" i="19"/>
  <c r="A37" i="19"/>
  <c r="A38" i="19"/>
  <c r="A39" i="19"/>
  <c r="A40" i="19"/>
  <c r="A41" i="19"/>
  <c r="A42" i="19"/>
  <c r="A43" i="19"/>
  <c r="A44" i="19"/>
  <c r="A45" i="19"/>
  <c r="A46" i="19"/>
  <c r="A47" i="19"/>
  <c r="A48" i="19"/>
  <c r="A49" i="19"/>
  <c r="A50" i="19"/>
  <c r="A51" i="19"/>
  <c r="A52" i="19"/>
  <c r="A53" i="19"/>
  <c r="A54" i="19"/>
  <c r="AA13" i="19"/>
  <c r="AC13" i="19"/>
  <c r="AG13" i="19"/>
  <c r="AA14" i="19"/>
  <c r="AC14" i="19"/>
  <c r="AG14" i="19"/>
  <c r="AA15" i="19"/>
  <c r="AC15" i="19"/>
  <c r="AG15" i="19"/>
  <c r="AA16" i="19"/>
  <c r="AC16" i="19"/>
  <c r="AG16" i="19"/>
  <c r="AA17" i="19"/>
  <c r="AC17" i="19"/>
  <c r="AG17" i="19"/>
  <c r="AA18" i="19"/>
  <c r="AC18" i="19"/>
  <c r="AG18" i="19"/>
  <c r="AA19" i="19"/>
  <c r="AC19" i="19"/>
  <c r="AG19" i="19"/>
  <c r="AA20" i="19"/>
  <c r="AC20" i="19"/>
  <c r="AG20" i="19"/>
  <c r="AA21" i="19"/>
  <c r="AC21" i="19"/>
  <c r="AG21" i="19"/>
  <c r="AA22" i="19"/>
  <c r="AC22" i="19"/>
  <c r="AG22" i="19"/>
  <c r="AA23" i="19"/>
  <c r="AC23" i="19"/>
  <c r="AG23" i="19"/>
  <c r="AA24" i="19"/>
  <c r="AC24" i="19"/>
  <c r="AG24" i="19"/>
  <c r="AA25" i="19"/>
  <c r="AC25" i="19"/>
  <c r="AG25" i="19"/>
  <c r="AA26" i="19"/>
  <c r="AC26" i="19"/>
  <c r="AG26" i="19"/>
  <c r="AA27" i="19"/>
  <c r="AC27" i="19"/>
  <c r="AG27" i="19"/>
  <c r="AA28" i="19"/>
  <c r="AC28" i="19"/>
  <c r="AG28" i="19"/>
  <c r="AA29" i="19"/>
  <c r="AC29" i="19"/>
  <c r="AG29" i="19"/>
  <c r="AA30" i="19"/>
  <c r="AC30" i="19"/>
  <c r="AG30" i="19"/>
  <c r="H31" i="19"/>
  <c r="I31" i="19"/>
  <c r="J31" i="19"/>
  <c r="K31" i="19"/>
  <c r="M31" i="19"/>
  <c r="Q31" i="19"/>
  <c r="R31" i="19"/>
  <c r="R35" i="19"/>
  <c r="R37" i="19"/>
  <c r="S31" i="19"/>
  <c r="T31" i="19"/>
  <c r="U31" i="19"/>
  <c r="V31" i="19"/>
  <c r="W31" i="19"/>
  <c r="W35" i="19"/>
  <c r="W37" i="19"/>
  <c r="X31" i="19"/>
  <c r="Y31" i="19"/>
  <c r="Z31" i="19"/>
  <c r="Z35" i="19"/>
  <c r="Z37" i="19"/>
  <c r="AB31" i="19"/>
  <c r="AD31" i="19"/>
  <c r="AE31" i="19"/>
  <c r="AF31" i="19"/>
  <c r="AF35" i="19"/>
  <c r="AF37" i="19"/>
  <c r="AH31" i="19"/>
  <c r="AH35" i="19"/>
  <c r="AH37" i="19"/>
  <c r="P33" i="19"/>
  <c r="AA33" i="19"/>
  <c r="AC33" i="19"/>
  <c r="AA34" i="19"/>
  <c r="AC34" i="19"/>
  <c r="AC35" i="19"/>
  <c r="AG33" i="19"/>
  <c r="P34" i="19"/>
  <c r="AG34" i="19"/>
  <c r="F35" i="19"/>
  <c r="H35" i="19"/>
  <c r="I35" i="19"/>
  <c r="J35" i="19"/>
  <c r="K35" i="19"/>
  <c r="M35" i="19"/>
  <c r="M37" i="19"/>
  <c r="N35" i="19"/>
  <c r="P35" i="19"/>
  <c r="Q35" i="19"/>
  <c r="Q37" i="19"/>
  <c r="S35" i="19"/>
  <c r="T35" i="19"/>
  <c r="T37" i="19"/>
  <c r="T53" i="19"/>
  <c r="T54" i="19"/>
  <c r="U35" i="19"/>
  <c r="V35" i="19"/>
  <c r="X35" i="19"/>
  <c r="Y35" i="19"/>
  <c r="Y37" i="19"/>
  <c r="AB35" i="19"/>
  <c r="AD35" i="19"/>
  <c r="AD37" i="19"/>
  <c r="AD53" i="19"/>
  <c r="AD54" i="19"/>
  <c r="AE35" i="19"/>
  <c r="P36" i="19"/>
  <c r="AA36" i="19"/>
  <c r="AC36" i="19"/>
  <c r="AG36" i="19"/>
  <c r="P39" i="19"/>
  <c r="P40" i="19"/>
  <c r="P41" i="19"/>
  <c r="P42" i="19"/>
  <c r="P43" i="19"/>
  <c r="P44" i="19"/>
  <c r="P45" i="19"/>
  <c r="P46" i="19"/>
  <c r="P47" i="19"/>
  <c r="P48" i="19"/>
  <c r="P49" i="19"/>
  <c r="P52" i="19"/>
  <c r="P53" i="19"/>
  <c r="AG39" i="19"/>
  <c r="AG40" i="19"/>
  <c r="AG41" i="19"/>
  <c r="AG42" i="19"/>
  <c r="AG43" i="19"/>
  <c r="AG44" i="19"/>
  <c r="AG45" i="19"/>
  <c r="AG46" i="19"/>
  <c r="AG47" i="19"/>
  <c r="AG48" i="19"/>
  <c r="AG49" i="19"/>
  <c r="F53" i="19"/>
  <c r="G53" i="19"/>
  <c r="H53" i="19"/>
  <c r="I53" i="19"/>
  <c r="J53" i="19"/>
  <c r="K53" i="19"/>
  <c r="M53" i="19"/>
  <c r="N53" i="19"/>
  <c r="Q53" i="19"/>
  <c r="R53" i="19"/>
  <c r="R54" i="19"/>
  <c r="S53" i="19"/>
  <c r="U53" i="19"/>
  <c r="V53" i="19"/>
  <c r="W53" i="19"/>
  <c r="X53" i="19"/>
  <c r="Y53" i="19"/>
  <c r="Z53" i="19"/>
  <c r="AB53" i="19"/>
  <c r="AE53" i="19"/>
  <c r="AF53" i="19"/>
  <c r="AH53" i="19"/>
  <c r="M54" i="19"/>
  <c r="AE37" i="19"/>
  <c r="AE54" i="19"/>
  <c r="Y54" i="19"/>
  <c r="U37" i="19"/>
  <c r="U54" i="19"/>
  <c r="Q54" i="19"/>
  <c r="V37" i="19"/>
  <c r="H37" i="19"/>
  <c r="H54" i="19"/>
  <c r="J37" i="19"/>
  <c r="J54" i="19"/>
  <c r="AH54" i="19"/>
  <c r="AB37" i="19"/>
  <c r="AB54" i="19"/>
  <c r="W54" i="19"/>
  <c r="S37" i="19"/>
  <c r="S54" i="19"/>
  <c r="I37" i="19"/>
  <c r="I54" i="19"/>
  <c r="Z54" i="19"/>
  <c r="AG35" i="19"/>
  <c r="AG31" i="19"/>
  <c r="AG37" i="19"/>
  <c r="AA35" i="19"/>
  <c r="AA31" i="19"/>
  <c r="AA37" i="19"/>
  <c r="A10" i="18"/>
  <c r="A11" i="18"/>
  <c r="A12" i="18"/>
  <c r="A13" i="18"/>
  <c r="A14" i="18"/>
  <c r="A15" i="18"/>
  <c r="A16" i="18"/>
  <c r="A17" i="18"/>
  <c r="A18" i="18"/>
  <c r="A19" i="18"/>
  <c r="A20" i="18"/>
  <c r="A21" i="18"/>
  <c r="A22" i="18"/>
  <c r="A23" i="18"/>
  <c r="A24" i="18"/>
  <c r="A25" i="18"/>
  <c r="A26" i="18"/>
  <c r="A27" i="18"/>
  <c r="A28" i="18"/>
  <c r="A29" i="18"/>
  <c r="A30" i="18"/>
  <c r="A31" i="18"/>
  <c r="A32" i="18"/>
  <c r="A33" i="18"/>
  <c r="A34" i="18"/>
  <c r="A35" i="18"/>
  <c r="A36" i="18"/>
  <c r="A37" i="18"/>
  <c r="A38" i="18"/>
  <c r="A39" i="18"/>
  <c r="A40" i="18"/>
  <c r="A41" i="18"/>
  <c r="A42" i="18"/>
  <c r="A43" i="18"/>
  <c r="A44" i="18"/>
  <c r="A45" i="18"/>
  <c r="A46" i="18"/>
  <c r="A47" i="18"/>
  <c r="A48" i="18"/>
  <c r="A49" i="18"/>
  <c r="A50" i="18"/>
  <c r="A51" i="18"/>
  <c r="A52" i="18"/>
  <c r="A53" i="18"/>
  <c r="A54" i="18"/>
  <c r="A55" i="18"/>
  <c r="A56" i="18"/>
  <c r="A57" i="18"/>
  <c r="A58" i="18"/>
  <c r="A59" i="18"/>
  <c r="A60" i="18"/>
  <c r="A61" i="18"/>
  <c r="A62" i="18"/>
  <c r="A63" i="18"/>
  <c r="A64" i="18"/>
  <c r="A65" i="18"/>
  <c r="A66" i="18"/>
  <c r="A67" i="18"/>
  <c r="A68" i="18"/>
  <c r="A69" i="18"/>
  <c r="A70" i="18"/>
  <c r="A71" i="18"/>
  <c r="A72" i="18"/>
  <c r="A73" i="18"/>
  <c r="A74" i="18"/>
  <c r="A75" i="18"/>
  <c r="A76" i="18"/>
  <c r="A77" i="18"/>
  <c r="A78" i="18"/>
  <c r="A79" i="18"/>
  <c r="A80" i="18"/>
  <c r="A81" i="18"/>
  <c r="A82" i="18"/>
  <c r="A83" i="18"/>
  <c r="A84" i="18"/>
  <c r="A85" i="18"/>
  <c r="A86" i="18"/>
  <c r="A87" i="18"/>
  <c r="W125" i="1"/>
  <c r="V125" i="1"/>
  <c r="X459" i="1"/>
  <c r="W459" i="1"/>
  <c r="T459" i="1"/>
  <c r="V459" i="1"/>
  <c r="V11" i="2"/>
  <c r="U11" i="2"/>
  <c r="J89" i="3"/>
  <c r="D90" i="3"/>
  <c r="J90" i="3"/>
  <c r="D91" i="3"/>
  <c r="J91" i="3"/>
  <c r="D92" i="3"/>
  <c r="J92" i="3"/>
  <c r="D93" i="3"/>
  <c r="J93" i="3"/>
  <c r="D94" i="3"/>
  <c r="J94" i="3"/>
  <c r="D95" i="3"/>
  <c r="J95" i="3"/>
  <c r="J69" i="3"/>
  <c r="D70" i="3"/>
  <c r="J70" i="3"/>
  <c r="D71" i="3"/>
  <c r="J71" i="3"/>
  <c r="D72" i="3"/>
  <c r="J72" i="3"/>
  <c r="D73" i="3"/>
  <c r="J73" i="3"/>
  <c r="D74" i="3"/>
  <c r="J74" i="3"/>
  <c r="D75" i="3"/>
  <c r="J75" i="3"/>
  <c r="D76" i="3"/>
  <c r="J76" i="3"/>
  <c r="D77" i="3"/>
  <c r="J77" i="3"/>
  <c r="D78" i="3"/>
  <c r="J78" i="3"/>
  <c r="D79" i="3"/>
  <c r="J79" i="3"/>
  <c r="D80" i="3"/>
  <c r="J80" i="3"/>
  <c r="D81" i="3"/>
  <c r="J81"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60" i="3"/>
  <c r="A61" i="3"/>
  <c r="A69" i="3"/>
  <c r="A70" i="3"/>
  <c r="A71" i="3"/>
  <c r="A72" i="3"/>
  <c r="A73" i="3"/>
  <c r="A74" i="3"/>
  <c r="A75" i="3"/>
  <c r="A76" i="3"/>
  <c r="A77" i="3"/>
  <c r="A78" i="3"/>
  <c r="A79" i="3"/>
  <c r="A80" i="3"/>
  <c r="A81" i="3"/>
  <c r="A89" i="3"/>
  <c r="A90" i="3"/>
  <c r="A91" i="3"/>
  <c r="A92" i="3"/>
  <c r="A93" i="3"/>
  <c r="A94" i="3"/>
  <c r="A95" i="3"/>
  <c r="W241" i="1"/>
  <c r="V241" i="1"/>
  <c r="V246" i="1"/>
  <c r="V270" i="1"/>
  <c r="V240" i="1"/>
  <c r="W246" i="1"/>
  <c r="W194" i="1"/>
  <c r="V194" i="1"/>
  <c r="W189" i="1"/>
  <c r="V189" i="1"/>
  <c r="V215" i="1"/>
  <c r="V188"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3"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21" i="1"/>
  <c r="M522" i="1"/>
  <c r="M523" i="1"/>
  <c r="M524" i="1"/>
  <c r="M525" i="1"/>
  <c r="M526" i="1"/>
  <c r="M527" i="1"/>
  <c r="M528" i="1"/>
  <c r="M529" i="1"/>
  <c r="M530" i="1"/>
  <c r="M531" i="1"/>
  <c r="M532" i="1"/>
  <c r="M533" i="1"/>
  <c r="M534" i="1"/>
  <c r="M535" i="1"/>
  <c r="M536" i="1"/>
  <c r="M537"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F12" i="10"/>
  <c r="F17" i="10"/>
  <c r="V118" i="2"/>
  <c r="U118" i="2"/>
  <c r="V12" i="1"/>
  <c r="W12" i="1"/>
  <c r="V140" i="2"/>
  <c r="U140" i="2"/>
  <c r="U124" i="2"/>
  <c r="U132" i="2"/>
  <c r="U123" i="2"/>
  <c r="W73" i="1"/>
  <c r="V73" i="1"/>
  <c r="G57" i="18"/>
  <c r="H57" i="18"/>
  <c r="I57" i="18"/>
  <c r="W39" i="1"/>
  <c r="V39" i="1"/>
  <c r="V169" i="2"/>
  <c r="U169" i="2"/>
  <c r="W116" i="1"/>
  <c r="V116" i="1"/>
  <c r="V430" i="1"/>
  <c r="W430" i="1"/>
  <c r="V448" i="1"/>
  <c r="W448" i="1"/>
  <c r="W310" i="1"/>
  <c r="W316" i="1"/>
  <c r="W326" i="1"/>
  <c r="V310" i="1"/>
  <c r="V316" i="1"/>
  <c r="V16" i="2"/>
  <c r="V30" i="2"/>
  <c r="V39" i="2"/>
  <c r="V52" i="2"/>
  <c r="V38" i="2"/>
  <c r="V61" i="2"/>
  <c r="V73" i="2"/>
  <c r="V95" i="2"/>
  <c r="V146" i="2"/>
  <c r="V159" i="2"/>
  <c r="V163" i="2"/>
  <c r="V174" i="2"/>
  <c r="V191" i="2"/>
  <c r="V196" i="2"/>
  <c r="V205" i="2"/>
  <c r="U16" i="2"/>
  <c r="U30" i="2"/>
  <c r="U39" i="2"/>
  <c r="U52" i="2"/>
  <c r="U38" i="2"/>
  <c r="U61" i="2"/>
  <c r="U73" i="2"/>
  <c r="U95" i="2"/>
  <c r="U146" i="2"/>
  <c r="U159" i="2"/>
  <c r="U174" i="2"/>
  <c r="U191" i="2"/>
  <c r="U196" i="2"/>
  <c r="G20" i="9"/>
  <c r="F60" i="3"/>
  <c r="W307" i="1"/>
  <c r="W295" i="1"/>
  <c r="V295" i="1"/>
  <c r="W142" i="1"/>
  <c r="V142" i="1"/>
  <c r="V147" i="1"/>
  <c r="V186" i="1"/>
  <c r="W215" i="1"/>
  <c r="W188" i="1"/>
  <c r="W270" i="1"/>
  <c r="W240" i="1"/>
  <c r="W342" i="1"/>
  <c r="W147" i="1"/>
  <c r="W47" i="1"/>
  <c r="W103" i="1"/>
  <c r="W95" i="1"/>
  <c r="W58" i="1"/>
  <c r="W64" i="1"/>
  <c r="W35" i="1"/>
  <c r="W82" i="1"/>
  <c r="V103" i="1"/>
  <c r="V95" i="1"/>
  <c r="V58" i="1"/>
  <c r="V82" i="1"/>
  <c r="V108" i="1"/>
  <c r="V64" i="1"/>
  <c r="V35" i="1"/>
  <c r="W186" i="1"/>
  <c r="W11" i="1"/>
  <c r="W123" i="1"/>
  <c r="V11" i="1"/>
  <c r="U94" i="2"/>
  <c r="V94" i="2"/>
  <c r="G85" i="18"/>
  <c r="H85" i="18"/>
  <c r="I85" i="18"/>
  <c r="U15" i="2"/>
  <c r="V15" i="2"/>
  <c r="V144" i="2"/>
  <c r="V206" i="2"/>
  <c r="U83" i="2"/>
  <c r="F31" i="19"/>
  <c r="F37" i="19"/>
  <c r="F54" i="19"/>
  <c r="AE51" i="1"/>
  <c r="AE52" i="1"/>
  <c r="H13" i="10"/>
  <c r="N13" i="10" s="1"/>
  <c r="G56" i="18"/>
  <c r="W343" i="1"/>
  <c r="AB343" i="1"/>
  <c r="X507" i="1"/>
  <c r="P37" i="19"/>
  <c r="P54" i="19"/>
  <c r="AC31" i="19"/>
  <c r="AC37" i="19"/>
  <c r="AC54" i="19"/>
  <c r="AD343" i="1"/>
  <c r="AF342" i="1"/>
  <c r="V54" i="19"/>
  <c r="AF54" i="19"/>
  <c r="K37" i="19"/>
  <c r="K54" i="19"/>
  <c r="X37" i="19"/>
  <c r="X54" i="19"/>
  <c r="Z186" i="1"/>
  <c r="Z343" i="1"/>
  <c r="AA53" i="19"/>
  <c r="AA54" i="19"/>
  <c r="AG53" i="19"/>
  <c r="AG54" i="19"/>
  <c r="AA11" i="1"/>
  <c r="AA123" i="1"/>
  <c r="AA240" i="1"/>
  <c r="AA342" i="1"/>
  <c r="X473" i="1"/>
  <c r="X476" i="1"/>
  <c r="L57" i="24"/>
  <c r="AC240" i="1"/>
  <c r="AC342" i="1"/>
  <c r="AC11" i="1"/>
  <c r="AC123" i="1"/>
  <c r="AF123" i="1"/>
  <c r="W24" i="2"/>
  <c r="W203" i="2"/>
  <c r="W160" i="2"/>
  <c r="Z461" i="1"/>
  <c r="Z460" i="1"/>
  <c r="Z478" i="1"/>
  <c r="Z483" i="1"/>
  <c r="W21" i="2"/>
  <c r="AD461" i="1"/>
  <c r="AD460" i="1"/>
  <c r="AD479" i="1"/>
  <c r="AA343" i="1"/>
  <c r="X74" i="1"/>
  <c r="AB461" i="1"/>
  <c r="AB460" i="1"/>
  <c r="AB478" i="1"/>
  <c r="AB483" i="1"/>
  <c r="AF343" i="1"/>
  <c r="AC343" i="1"/>
  <c r="W128" i="2"/>
  <c r="K14" i="3"/>
  <c r="AF460" i="1"/>
  <c r="AF461" i="1"/>
  <c r="AF478" i="1"/>
  <c r="AF483" i="1"/>
  <c r="K34" i="3"/>
  <c r="O13" i="19"/>
  <c r="D31" i="19"/>
  <c r="AA460" i="1"/>
  <c r="AA461" i="1"/>
  <c r="AA478" i="1"/>
  <c r="AA483" i="1"/>
  <c r="H12" i="10"/>
  <c r="N12" i="10" s="1"/>
  <c r="N17" i="10" s="1"/>
  <c r="Z479" i="1"/>
  <c r="AC461" i="1"/>
  <c r="AC460" i="1"/>
  <c r="AC479" i="1"/>
  <c r="AB479" i="1"/>
  <c r="AD478" i="1"/>
  <c r="AD483" i="1"/>
  <c r="J37" i="3"/>
  <c r="AC478" i="1"/>
  <c r="AC483" i="1"/>
  <c r="AA479" i="1"/>
  <c r="J34" i="3"/>
  <c r="AF479" i="1"/>
  <c r="W150" i="2"/>
  <c r="AC36" i="24"/>
  <c r="J14" i="3"/>
  <c r="W176" i="2"/>
  <c r="K12" i="10"/>
  <c r="J16" i="3"/>
  <c r="J25" i="3"/>
  <c r="W54" i="2"/>
  <c r="J39" i="3"/>
  <c r="J19" i="3"/>
  <c r="W62" i="2"/>
  <c r="K35" i="3"/>
  <c r="K25" i="3"/>
  <c r="K39" i="3"/>
  <c r="K16" i="3"/>
  <c r="J40" i="3"/>
  <c r="K40" i="3"/>
  <c r="K19" i="3"/>
  <c r="K15" i="3"/>
  <c r="AC35" i="24"/>
  <c r="K37" i="3"/>
  <c r="J15" i="3"/>
  <c r="J35" i="3"/>
  <c r="J51" i="3"/>
  <c r="W147" i="2"/>
  <c r="W82" i="2"/>
  <c r="J17" i="3"/>
  <c r="J31" i="3"/>
  <c r="K17" i="3"/>
  <c r="W51" i="2"/>
  <c r="X460" i="1" l="1"/>
  <c r="F22" i="36"/>
  <c r="C23" i="36" s="1"/>
  <c r="G22" i="36"/>
  <c r="F14" i="36"/>
  <c r="C15" i="36" s="1"/>
  <c r="G14" i="36"/>
  <c r="F67" i="35"/>
  <c r="F74" i="35" s="1"/>
  <c r="AC51" i="24"/>
  <c r="AC37" i="24"/>
  <c r="AC33" i="24"/>
  <c r="T194" i="1"/>
  <c r="G70" i="18" s="1"/>
  <c r="I70" i="18" s="1"/>
  <c r="T82" i="1"/>
  <c r="G52" i="18" s="1"/>
  <c r="I49" i="18"/>
  <c r="X189" i="1"/>
  <c r="T310" i="1"/>
  <c r="G80" i="18" s="1"/>
  <c r="I80" i="18" s="1"/>
  <c r="T215" i="1"/>
  <c r="G71" i="18" s="1"/>
  <c r="X172" i="1"/>
  <c r="H64" i="18" s="1"/>
  <c r="X241" i="1"/>
  <c r="T35" i="1"/>
  <c r="G46" i="18" s="1"/>
  <c r="T12" i="1"/>
  <c r="G45" i="18" s="1"/>
  <c r="X73" i="1"/>
  <c r="H51" i="18" s="1"/>
  <c r="T39" i="1"/>
  <c r="G47" i="18" s="1"/>
  <c r="G84" i="18"/>
  <c r="I84" i="18" s="1"/>
  <c r="K13" i="10"/>
  <c r="AE47" i="1"/>
  <c r="AE123" i="1" s="1"/>
  <c r="AE343" i="1" s="1"/>
  <c r="X41" i="1"/>
  <c r="X39" i="1" s="1"/>
  <c r="H47" i="18" s="1"/>
  <c r="I47" i="18" s="1"/>
  <c r="X196" i="1"/>
  <c r="X194" i="1" s="1"/>
  <c r="H70" i="18" s="1"/>
  <c r="X58" i="1"/>
  <c r="H49" i="18" s="1"/>
  <c r="X12" i="1"/>
  <c r="H45" i="18" s="1"/>
  <c r="T241" i="1"/>
  <c r="G74" i="18" s="1"/>
  <c r="T95" i="1"/>
  <c r="G53" i="18" s="1"/>
  <c r="I56" i="18"/>
  <c r="X60" i="1"/>
  <c r="T172" i="1"/>
  <c r="G64" i="18" s="1"/>
  <c r="T103" i="1"/>
  <c r="G54" i="18" s="1"/>
  <c r="W11" i="2"/>
  <c r="L22" i="24" s="1"/>
  <c r="W118" i="2"/>
  <c r="H21" i="18" s="1"/>
  <c r="W52" i="2"/>
  <c r="U182" i="2"/>
  <c r="W182" i="2" s="1"/>
  <c r="W61" i="2"/>
  <c r="L25" i="24" s="1"/>
  <c r="W173" i="2"/>
  <c r="H30" i="18" s="1"/>
  <c r="I30" i="18" s="1"/>
  <c r="W187" i="2"/>
  <c r="W78" i="2"/>
  <c r="H16" i="18" s="1"/>
  <c r="S230" i="2"/>
  <c r="G39" i="18" s="1"/>
  <c r="S39" i="2"/>
  <c r="S38" i="2" s="1"/>
  <c r="G13" i="18" s="1"/>
  <c r="S241" i="2"/>
  <c r="G41" i="18" s="1"/>
  <c r="U173" i="2"/>
  <c r="S146" i="2"/>
  <c r="S84" i="2"/>
  <c r="G18" i="18" s="1"/>
  <c r="S208" i="2"/>
  <c r="W73" i="2"/>
  <c r="H15" i="18" s="1"/>
  <c r="S73" i="2"/>
  <c r="G15" i="18" s="1"/>
  <c r="I15" i="18" s="1"/>
  <c r="W165" i="2"/>
  <c r="W163" i="2" s="1"/>
  <c r="H28" i="18" s="1"/>
  <c r="I28" i="18" s="1"/>
  <c r="S191" i="2"/>
  <c r="G33" i="18" s="1"/>
  <c r="S174" i="2"/>
  <c r="G31" i="18" s="1"/>
  <c r="S11" i="2"/>
  <c r="G11" i="18" s="1"/>
  <c r="AE461" i="1"/>
  <c r="AE460" i="1"/>
  <c r="AE478" i="1" s="1"/>
  <c r="AE483" i="1" s="1"/>
  <c r="H69" i="18"/>
  <c r="L26" i="24"/>
  <c r="H19" i="18"/>
  <c r="H14" i="18"/>
  <c r="I14" i="18" s="1"/>
  <c r="G26" i="18"/>
  <c r="G37" i="18"/>
  <c r="I74" i="18"/>
  <c r="L34" i="24"/>
  <c r="W146" i="2"/>
  <c r="I33" i="18"/>
  <c r="K14" i="10"/>
  <c r="N14" i="10"/>
  <c r="W191" i="2"/>
  <c r="H33" i="18" s="1"/>
  <c r="W124" i="2"/>
  <c r="H11" i="18"/>
  <c r="W183" i="2"/>
  <c r="W83" i="2"/>
  <c r="H17" i="18" s="1"/>
  <c r="I17" i="18" s="1"/>
  <c r="U144" i="2"/>
  <c r="X310" i="1"/>
  <c r="H80" i="18" s="1"/>
  <c r="S16" i="2"/>
  <c r="W17" i="2"/>
  <c r="W16" i="2" s="1"/>
  <c r="T326" i="1"/>
  <c r="G82" i="18" s="1"/>
  <c r="W175" i="2"/>
  <c r="W174" i="2" s="1"/>
  <c r="H31" i="18" s="1"/>
  <c r="I31" i="18" s="1"/>
  <c r="W132" i="2"/>
  <c r="O34" i="19"/>
  <c r="O35" i="19" s="1"/>
  <c r="W185" i="2"/>
  <c r="S132" i="2"/>
  <c r="S124" i="2"/>
  <c r="S118" i="2"/>
  <c r="G21" i="18" s="1"/>
  <c r="S78" i="2"/>
  <c r="G16" i="18" s="1"/>
  <c r="I16" i="18" s="1"/>
  <c r="X220" i="1"/>
  <c r="T334" i="1"/>
  <c r="G83" i="18" s="1"/>
  <c r="X335" i="1"/>
  <c r="X334" i="1" s="1"/>
  <c r="H83" i="18" s="1"/>
  <c r="T316" i="1"/>
  <c r="G81" i="18" s="1"/>
  <c r="X308" i="1"/>
  <c r="X307" i="1" s="1"/>
  <c r="T307" i="1"/>
  <c r="G79" i="18" s="1"/>
  <c r="T142" i="1"/>
  <c r="G62" i="18" s="1"/>
  <c r="X144" i="1"/>
  <c r="X142" i="1" s="1"/>
  <c r="H62" i="18" s="1"/>
  <c r="T73" i="1"/>
  <c r="T108" i="1"/>
  <c r="G55" i="18" s="1"/>
  <c r="S30" i="2"/>
  <c r="W31" i="2"/>
  <c r="W30" i="2" s="1"/>
  <c r="S238" i="2"/>
  <c r="G40" i="18" s="1"/>
  <c r="X295" i="1"/>
  <c r="X246" i="1"/>
  <c r="H75" i="18" s="1"/>
  <c r="X215" i="1"/>
  <c r="H71" i="18" s="1"/>
  <c r="I71" i="18" s="1"/>
  <c r="T295" i="1"/>
  <c r="G78" i="18" s="1"/>
  <c r="T246" i="1"/>
  <c r="G75" i="18" s="1"/>
  <c r="T125" i="1"/>
  <c r="X125" i="1"/>
  <c r="V49" i="1"/>
  <c r="V47" i="1" s="1"/>
  <c r="X49" i="1"/>
  <c r="X47" i="1" s="1"/>
  <c r="H48" i="18" s="1"/>
  <c r="T47" i="1"/>
  <c r="G48" i="18" s="1"/>
  <c r="T11" i="1"/>
  <c r="S52" i="2"/>
  <c r="T270" i="1"/>
  <c r="G76" i="18" s="1"/>
  <c r="X64" i="1"/>
  <c r="K17" i="10"/>
  <c r="H17" i="10"/>
  <c r="S179" i="2"/>
  <c r="G32" i="18" s="1"/>
  <c r="S95" i="2"/>
  <c r="S94" i="2" s="1"/>
  <c r="G19" i="18" s="1"/>
  <c r="X316" i="1"/>
  <c r="H81" i="18" s="1"/>
  <c r="H74" i="18"/>
  <c r="V327" i="1"/>
  <c r="X149" i="1"/>
  <c r="X147" i="1" s="1"/>
  <c r="H63" i="18" s="1"/>
  <c r="T147" i="1"/>
  <c r="G63" i="18" s="1"/>
  <c r="I54" i="18"/>
  <c r="X35" i="1"/>
  <c r="W41" i="2"/>
  <c r="W39" i="2" s="1"/>
  <c r="W159" i="2"/>
  <c r="H27" i="18" s="1"/>
  <c r="O30" i="19"/>
  <c r="O31" i="19" s="1"/>
  <c r="O37" i="19" s="1"/>
  <c r="O54" i="19" s="1"/>
  <c r="G31" i="19"/>
  <c r="G37" i="19" s="1"/>
  <c r="G54" i="19" s="1"/>
  <c r="X270" i="1"/>
  <c r="H76" i="18" s="1"/>
  <c r="W186" i="2"/>
  <c r="W88" i="2"/>
  <c r="W84" i="2" s="1"/>
  <c r="V123" i="1"/>
  <c r="X95" i="1"/>
  <c r="H53" i="18" s="1"/>
  <c r="X86" i="1"/>
  <c r="X82" i="1" s="1"/>
  <c r="S196" i="2"/>
  <c r="G34" i="18" s="1"/>
  <c r="U188" i="2"/>
  <c r="U179" i="2" s="1"/>
  <c r="U205" i="2" s="1"/>
  <c r="W188" i="2"/>
  <c r="W180" i="2"/>
  <c r="S169" i="2"/>
  <c r="G29" i="18" s="1"/>
  <c r="W170" i="2"/>
  <c r="W169" i="2" s="1"/>
  <c r="H29" i="18" s="1"/>
  <c r="W161" i="2"/>
  <c r="S159" i="2"/>
  <c r="G27" i="18" s="1"/>
  <c r="I27" i="18" s="1"/>
  <c r="S113" i="2"/>
  <c r="G20" i="18" s="1"/>
  <c r="I20" i="18" s="1"/>
  <c r="X329" i="1"/>
  <c r="X113" i="1"/>
  <c r="T477" i="1"/>
  <c r="W196" i="2"/>
  <c r="H34" i="18" s="1"/>
  <c r="W142" i="2"/>
  <c r="W140" i="2" s="1"/>
  <c r="H23" i="18" s="1"/>
  <c r="S140" i="2"/>
  <c r="G23" i="18" s="1"/>
  <c r="I23" i="18" s="1"/>
  <c r="F15" i="36" l="1"/>
  <c r="C16" i="36" s="1"/>
  <c r="G15" i="36"/>
  <c r="G23" i="36"/>
  <c r="F23" i="36"/>
  <c r="T240" i="1"/>
  <c r="G72" i="18"/>
  <c r="I64" i="18"/>
  <c r="T188" i="1"/>
  <c r="I83" i="18"/>
  <c r="I53" i="18"/>
  <c r="W38" i="2"/>
  <c r="I19" i="18"/>
  <c r="I21" i="18"/>
  <c r="W15" i="2"/>
  <c r="S246" i="2"/>
  <c r="S265" i="2" s="1"/>
  <c r="S123" i="2"/>
  <c r="G22" i="18" s="1"/>
  <c r="S15" i="2"/>
  <c r="S144" i="2" s="1"/>
  <c r="G42" i="18"/>
  <c r="H52" i="18"/>
  <c r="I52" i="18" s="1"/>
  <c r="L33" i="24"/>
  <c r="I45" i="18"/>
  <c r="T123" i="1"/>
  <c r="I63" i="18"/>
  <c r="H72" i="18"/>
  <c r="I62" i="18"/>
  <c r="G35" i="18"/>
  <c r="X240" i="1"/>
  <c r="L45" i="24"/>
  <c r="H46" i="18"/>
  <c r="I46" i="18" s="1"/>
  <c r="G51" i="18"/>
  <c r="I51" i="18" s="1"/>
  <c r="X349" i="1"/>
  <c r="W179" i="2"/>
  <c r="H32" i="18" s="1"/>
  <c r="I48" i="18"/>
  <c r="I11" i="18"/>
  <c r="W123" i="2"/>
  <c r="W144" i="2" s="1"/>
  <c r="W206" i="2" s="1"/>
  <c r="V326" i="1"/>
  <c r="V342" i="1" s="1"/>
  <c r="V343" i="1" s="1"/>
  <c r="X327" i="1"/>
  <c r="X326" i="1" s="1"/>
  <c r="H82" i="18" s="1"/>
  <c r="I82" i="18" s="1"/>
  <c r="H61" i="18"/>
  <c r="H66" i="18" s="1"/>
  <c r="X186" i="1"/>
  <c r="L48" i="24" s="1"/>
  <c r="H79" i="18"/>
  <c r="I79" i="18" s="1"/>
  <c r="L52" i="24"/>
  <c r="S205" i="2"/>
  <c r="S264" i="2" s="1"/>
  <c r="X11" i="1"/>
  <c r="L29" i="24"/>
  <c r="I29" i="18"/>
  <c r="W205" i="2"/>
  <c r="L31" i="24" s="1"/>
  <c r="H26" i="18"/>
  <c r="T342" i="1"/>
  <c r="L51" i="24"/>
  <c r="H78" i="18"/>
  <c r="I78" i="18" s="1"/>
  <c r="X188" i="1"/>
  <c r="L23" i="24"/>
  <c r="H12" i="18"/>
  <c r="H77" i="18"/>
  <c r="I76" i="18"/>
  <c r="T186" i="1"/>
  <c r="G61" i="18"/>
  <c r="I81" i="18"/>
  <c r="AE479" i="1"/>
  <c r="L28" i="24"/>
  <c r="H18" i="18"/>
  <c r="I18" i="18" s="1"/>
  <c r="X477" i="1"/>
  <c r="L56" i="24" s="1"/>
  <c r="X108" i="1"/>
  <c r="H55" i="18" s="1"/>
  <c r="I55" i="18" s="1"/>
  <c r="X354" i="1"/>
  <c r="I32" i="18"/>
  <c r="I34" i="18"/>
  <c r="H50" i="18"/>
  <c r="I50" i="18" s="1"/>
  <c r="L24" i="24"/>
  <c r="H13" i="18"/>
  <c r="I13" i="18" s="1"/>
  <c r="I75" i="18"/>
  <c r="U206" i="2"/>
  <c r="G77" i="18"/>
  <c r="I77" i="18" s="1"/>
  <c r="I69" i="18"/>
  <c r="F16" i="36" l="1"/>
  <c r="C17" i="36" s="1"/>
  <c r="G16" i="36"/>
  <c r="G59" i="18"/>
  <c r="H86" i="18"/>
  <c r="L50" i="24"/>
  <c r="G12" i="18"/>
  <c r="H35" i="18"/>
  <c r="G24" i="18"/>
  <c r="I12" i="18"/>
  <c r="S263" i="2"/>
  <c r="S266" i="2" s="1"/>
  <c r="S206" i="2"/>
  <c r="I72" i="18"/>
  <c r="X347" i="1"/>
  <c r="I26" i="18"/>
  <c r="H22" i="18"/>
  <c r="I22" i="18" s="1"/>
  <c r="L27" i="24"/>
  <c r="L44" i="24"/>
  <c r="L47" i="24" s="1"/>
  <c r="T343" i="1"/>
  <c r="G86" i="18"/>
  <c r="L30" i="24"/>
  <c r="L32" i="24" s="1"/>
  <c r="H59" i="18"/>
  <c r="H87" i="18" s="1"/>
  <c r="I35" i="18"/>
  <c r="X342" i="1"/>
  <c r="L49" i="24"/>
  <c r="L53" i="24" s="1"/>
  <c r="L59" i="24" s="1"/>
  <c r="I61" i="18"/>
  <c r="G66" i="18"/>
  <c r="I66" i="18" s="1"/>
  <c r="X123" i="1"/>
  <c r="L43" i="24"/>
  <c r="G17" i="36" l="1"/>
  <c r="F17" i="36"/>
  <c r="C18" i="36" s="1"/>
  <c r="I59" i="18"/>
  <c r="X343" i="1"/>
  <c r="I86" i="18"/>
  <c r="L58" i="24"/>
  <c r="L61" i="24" s="1"/>
  <c r="AC25" i="24" s="1"/>
  <c r="X391" i="1"/>
  <c r="T558" i="1"/>
  <c r="U558" i="1"/>
  <c r="G87" i="18"/>
  <c r="I87" i="18" s="1"/>
  <c r="H24" i="18"/>
  <c r="I24" i="18" s="1"/>
  <c r="F18" i="36" l="1"/>
  <c r="C19" i="36" s="1"/>
  <c r="G18" i="36"/>
  <c r="X478" i="1"/>
  <c r="X483" i="1" s="1"/>
  <c r="AH390" i="1"/>
  <c r="F19" i="36" l="1"/>
  <c r="C20" i="36" s="1"/>
  <c r="G19" i="36"/>
  <c r="X505" i="1"/>
  <c r="X506" i="1" s="1"/>
  <c r="AC32" i="24" s="1"/>
  <c r="AC38" i="24" s="1"/>
  <c r="AC40" i="24" s="1"/>
  <c r="AA505" i="1"/>
  <c r="AA506" i="1" s="1"/>
  <c r="Z505" i="1"/>
  <c r="Z506" i="1" s="1"/>
  <c r="AD505" i="1"/>
  <c r="AD506" i="1" s="1"/>
  <c r="AC505" i="1"/>
  <c r="AC506" i="1" s="1"/>
  <c r="AF505" i="1"/>
  <c r="AF506" i="1" s="1"/>
  <c r="AE505" i="1"/>
  <c r="AE506" i="1" s="1"/>
  <c r="AB505" i="1"/>
  <c r="AB506" i="1" s="1"/>
  <c r="X479" i="1"/>
  <c r="F20" i="36" l="1"/>
  <c r="G20" i="36"/>
  <c r="G24" i="36" s="1"/>
  <c r="D66" i="35"/>
  <c r="AC43" i="24"/>
  <c r="D71" i="35" l="1"/>
  <c r="D73" i="35" s="1"/>
  <c r="F73" i="35" s="1"/>
  <c r="F75" i="35" s="1"/>
  <c r="X537" i="1" s="1"/>
  <c r="AC52" i="24" s="1"/>
  <c r="AC56" i="24" s="1"/>
  <c r="AC58" i="24" s="1"/>
  <c r="F66" i="35"/>
  <c r="F68" i="3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G19" authorId="0" shapeId="0" xr:uid="{00000000-0006-0000-0700-000001000000}">
      <text>
        <r>
          <rPr>
            <sz val="6"/>
            <color indexed="81"/>
            <rFont val="Geneva"/>
            <family val="2"/>
          </rPr>
          <t>Consulte los códigos de la actividades económicas, en la cartilla de instrucciones o en la pág. www.dian.gov.co/servicios/formularios</t>
        </r>
      </text>
    </comment>
    <comment ref="E63" authorId="0" shapeId="0" xr:uid="{00000000-0006-0000-0700-000002000000}">
      <text>
        <r>
          <rPr>
            <sz val="6"/>
            <color indexed="81"/>
            <rFont val="Geneva"/>
            <family val="2"/>
          </rPr>
          <t xml:space="preserve">01. Declarante                        05. Agente oficioso       09. Curador          13. Liquidador
02. Representante legal          06. Padres                    10. Donatario        14. Mandatario
03. Administrador privado      07. Tutor                     11. Heredero         15. Funcionario autorizado
04. Apoderado                        08. Albacea                   12. Asignatario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Gerardo Gabriel Gonzalez Villamil</author>
  </authors>
  <commentList>
    <comment ref="H51" authorId="0" shapeId="0" xr:uid="{00000000-0006-0000-0600-000001000000}">
      <text>
        <r>
          <rPr>
            <sz val="9"/>
            <color indexed="81"/>
            <rFont val="Tahoma"/>
            <family val="2"/>
          </rPr>
          <t xml:space="preserve">Este valor no suma en el total ingresos fiscales, porque se debe llevar a la sección ganancias ocasionales
</t>
        </r>
      </text>
    </comment>
  </commentList>
</comments>
</file>

<file path=xl/sharedStrings.xml><?xml version="1.0" encoding="utf-8"?>
<sst xmlns="http://schemas.openxmlformats.org/spreadsheetml/2006/main" count="2503" uniqueCount="1683">
  <si>
    <t>ACTIVOS</t>
  </si>
  <si>
    <t>Efectivo y equivalentes al efectivo</t>
  </si>
  <si>
    <t>Efectivo</t>
  </si>
  <si>
    <t>Equivalentes al efectivo</t>
  </si>
  <si>
    <t>Derechos de recompra de inversiones</t>
  </si>
  <si>
    <t>Cuentas por cobrar</t>
  </si>
  <si>
    <t>Inventarios</t>
  </si>
  <si>
    <t>Inventario que surge de la actividad de extracción</t>
  </si>
  <si>
    <t xml:space="preserve">Activos intangibles   </t>
  </si>
  <si>
    <t>Otros activos</t>
  </si>
  <si>
    <t>Gastos pagados por anticipado</t>
  </si>
  <si>
    <t>Propiedades, planta y equipo</t>
  </si>
  <si>
    <t>Provisiones</t>
  </si>
  <si>
    <t>PASIVOS</t>
  </si>
  <si>
    <t>Obligaciones financieras y cuentas por pagar</t>
  </si>
  <si>
    <t>Dividendos y participaciones por pagar</t>
  </si>
  <si>
    <t>Relacionadas con el medio ambiente</t>
  </si>
  <si>
    <t>Retenciones a terceros sobre contratos</t>
  </si>
  <si>
    <t>Embargos judiciales</t>
  </si>
  <si>
    <t>Fondos sociales, mutuales y otros</t>
  </si>
  <si>
    <t>Bonos y documentos equivalentes</t>
  </si>
  <si>
    <t>Aportes sociales</t>
  </si>
  <si>
    <t>Capital asignado</t>
  </si>
  <si>
    <t>Fondo social mutual</t>
  </si>
  <si>
    <t>Donaciones</t>
  </si>
  <si>
    <t>Reservas legales o estatutarias</t>
  </si>
  <si>
    <t>Reservas ocasionales</t>
  </si>
  <si>
    <t>Resultados del ejercicio</t>
  </si>
  <si>
    <t>Resultados acumulados</t>
  </si>
  <si>
    <t>INGRESOS</t>
  </si>
  <si>
    <t>Venta de bienes</t>
  </si>
  <si>
    <t>Arrendamientos operativos</t>
  </si>
  <si>
    <t>Regalías</t>
  </si>
  <si>
    <t>Ganancias por el método de participación</t>
  </si>
  <si>
    <t>Otros ingresos</t>
  </si>
  <si>
    <t>Servicios</t>
  </si>
  <si>
    <t>GASTOS</t>
  </si>
  <si>
    <t>Contribuciones y afiliaciones</t>
  </si>
  <si>
    <t>Seguros</t>
  </si>
  <si>
    <t>Gastos legales</t>
  </si>
  <si>
    <t>Otros gastos</t>
  </si>
  <si>
    <t>Depreciaciones, amortizaciones y deterioros</t>
  </si>
  <si>
    <t>Primas de reaseguros</t>
  </si>
  <si>
    <t xml:space="preserve">Otros gastos  </t>
  </si>
  <si>
    <t>Pagos al exterior sin la prueba de la retención en la fuente</t>
  </si>
  <si>
    <t>Donaciones que no cumplan los requisitos legales</t>
  </si>
  <si>
    <t>Salarios sin el pago de los aportes parafiscales</t>
  </si>
  <si>
    <t>Gastos de vigencias anteriores</t>
  </si>
  <si>
    <t>Salarios con deducciones especiales</t>
  </si>
  <si>
    <t>Mayor valor del costo de los activos fijos por reajustes fiscales o saneamientos año 1995</t>
  </si>
  <si>
    <t>Deterioro de inversiones para cubrir una pérdida en enajenación de acciones</t>
  </si>
  <si>
    <t>Otros gastos no deducibles de naturaleza permanente</t>
  </si>
  <si>
    <t>Pérdidas no deducibles por faltantes de inventarios</t>
  </si>
  <si>
    <t>Dividendos declarados a favor del contribuyente en el periodo fiscal</t>
  </si>
  <si>
    <t>Rentas liquidas por ventas de inversiones</t>
  </si>
  <si>
    <t>Perdidas por el método de participación</t>
  </si>
  <si>
    <t>Otras Provisiones asociadas a pasivos de monto o fecha inciertos</t>
  </si>
  <si>
    <t>Ingresos provenientes por contraprestación variable</t>
  </si>
  <si>
    <t>Ajustes por contratos de concesión que incorporan las etapas de construcción, administración, operación y mantenimiento</t>
  </si>
  <si>
    <t>Ajuste por rendimientos financieros calculados de manera lineal para efectos fiscales</t>
  </si>
  <si>
    <t>Otros</t>
  </si>
  <si>
    <t>Gastos de establecimiento</t>
  </si>
  <si>
    <t>Gastos de investigación, desarrollo e innovación</t>
  </si>
  <si>
    <t>Limitación de costos por compras a proveedores ficticios o insolventes</t>
  </si>
  <si>
    <t>Mediciones de activos biologicos al valor razonable menos costos de venta</t>
  </si>
  <si>
    <t>Por pagos basados en acciones</t>
  </si>
  <si>
    <t>Gasto financiero no deducible por regla de subcapitalización</t>
  </si>
  <si>
    <t>Otros gastos financieros no deducibles</t>
  </si>
  <si>
    <t>En la explotación de minas, petróleo y gas</t>
  </si>
  <si>
    <t>Gasto no deducible por donaciones</t>
  </si>
  <si>
    <t>Pasivos por ingresos diferidos producto de programas de fidelización de clientes que no han sido reversados contablemente pero que deben ser gravados fiscalmente</t>
  </si>
  <si>
    <t>(+) Generaciones</t>
  </si>
  <si>
    <t>(-) Reversiones</t>
  </si>
  <si>
    <t>Gastos por depreciaciones de activos fijos no aceptadas fiscalmente de naturaleza temporaria</t>
  </si>
  <si>
    <t>Gastos por amortizaciones de activos intangibles no aceptadas fiscalmente de naturaleza temporaria</t>
  </si>
  <si>
    <t>Depreciación fiscal de animales productores</t>
  </si>
  <si>
    <t>Cambios en el valor razonable menos costos de venta del activo biológico</t>
  </si>
  <si>
    <t>(-) Generaciones</t>
  </si>
  <si>
    <t>(+) Reversiones</t>
  </si>
  <si>
    <t>Otras diferencias temporarias</t>
  </si>
  <si>
    <t>(+/-) Generaciones</t>
  </si>
  <si>
    <t>(+/-) Reversiones</t>
  </si>
  <si>
    <t>Ganancia por diferencia en cambio</t>
  </si>
  <si>
    <t>Pérdida por diferencia en cambio</t>
  </si>
  <si>
    <t>Valor en Libros</t>
  </si>
  <si>
    <t>Base Fiscal</t>
  </si>
  <si>
    <t>Diferencia Temporaria</t>
  </si>
  <si>
    <t>Pasivo por impuesto diferido
a 31/12/20XX</t>
  </si>
  <si>
    <t>Pasivo por impuesto diferido
a 31/12/20XX-1</t>
  </si>
  <si>
    <t>Variación</t>
  </si>
  <si>
    <t xml:space="preserve">Variación </t>
  </si>
  <si>
    <t>Tasa fiscal aplicada</t>
  </si>
  <si>
    <t>Ingresos por mediciones a valor razonable</t>
  </si>
  <si>
    <t>Inversiones en acciones y otras participaciones</t>
  </si>
  <si>
    <t>Ingresos por reversión de provisiones (pasivos de monto o fecha inciertos)</t>
  </si>
  <si>
    <t>Ingresos por reversión de pasivos por beneficios a los empleados</t>
  </si>
  <si>
    <t>Transferencias, subvenciones y ayudas gubernamentales</t>
  </si>
  <si>
    <t>Otras indemnizaciones</t>
  </si>
  <si>
    <t xml:space="preserve">Ingresos financieros </t>
  </si>
  <si>
    <t>Arrendamiento financiero o mercantil (leasing)</t>
  </si>
  <si>
    <t>Comisiones (relaciones de agencia)</t>
  </si>
  <si>
    <t>TOTAL INGRESOS</t>
  </si>
  <si>
    <t>Costos de los bienes vendidos (para comerciantes por reventa de bienes terminados)</t>
  </si>
  <si>
    <t>Del ajuste acumulado por revaluaciones o reexpresiones</t>
  </si>
  <si>
    <t>Otras depreciaciones</t>
  </si>
  <si>
    <t>Otras amortizaciones</t>
  </si>
  <si>
    <t>Deterioro del valor de los activos</t>
  </si>
  <si>
    <t>Otros costos</t>
  </si>
  <si>
    <t>TOTAL COSTOS</t>
  </si>
  <si>
    <t>Otros conceptos reconocidos como costo en el estado de resultados</t>
  </si>
  <si>
    <t>Beneficios a empleados por terminación del vínculo laboral</t>
  </si>
  <si>
    <t>Beneficios a empleados post-empleo</t>
  </si>
  <si>
    <t>Pérdidas por mediciones a valor razonable</t>
  </si>
  <si>
    <t xml:space="preserve">Gastos financieros </t>
  </si>
  <si>
    <t>Gastos por provisiones (pasivos de monto o fecha inciertos)</t>
  </si>
  <si>
    <t>TOTAL GASTOS</t>
  </si>
  <si>
    <t>Pagos al exterior que exceden el 15% de la renta líquida</t>
  </si>
  <si>
    <t>Rentas líquidas por recuperación de deducciones de naturaleza permanente</t>
  </si>
  <si>
    <t>Pérdidas por deterioro del valor de los activos</t>
  </si>
  <si>
    <t>AJUSTES AL RESULTADO CONTABLE POR DIFERENCIAS PERMANENTES</t>
  </si>
  <si>
    <t>COSTOS</t>
  </si>
  <si>
    <t>Ajustes por títulos de renta fija (activos financieros) medidos al modelo del valor razonable</t>
  </si>
  <si>
    <t>Ajustes por valor razonable</t>
  </si>
  <si>
    <t>Ajustes por operaciones de reporto o repo, simultáneas y de transferencia temporal de valores</t>
  </si>
  <si>
    <t>9C</t>
  </si>
  <si>
    <t>OTRO RESULTADO INTEGRAL (ORI)</t>
  </si>
  <si>
    <t>Cambios en el superávit de revaluación</t>
  </si>
  <si>
    <t>Nuevas mediciones de los planes de beneficios definidos</t>
  </si>
  <si>
    <t>RESULTADO INTEGRAL TOTAL DEL AÑO</t>
  </si>
  <si>
    <t>Instrumentos financieros derivados con fines de cobertura</t>
  </si>
  <si>
    <t>Cuentas y documentos por cobrar a otras partes relacionadas y asociadas</t>
  </si>
  <si>
    <t>Otras cuentas y documentos por cobrar</t>
  </si>
  <si>
    <t>Cartera de crédito (préstamos bancarios)</t>
  </si>
  <si>
    <t>Cuentas y documentos por cobrar</t>
  </si>
  <si>
    <t>Inversiones e instrumentos financieros derivados</t>
  </si>
  <si>
    <t>Ganancias netas en operaciones discontinuadas</t>
  </si>
  <si>
    <t>Pérdidas netas en operaciones discontinuadas</t>
  </si>
  <si>
    <t>Gastos de distribución y ventas</t>
  </si>
  <si>
    <t>Activos por impuestos corrientes</t>
  </si>
  <si>
    <t>Obras o inmuebles terminados para la venta</t>
  </si>
  <si>
    <t>Animales vivos</t>
  </si>
  <si>
    <t>Terrenos</t>
  </si>
  <si>
    <t>Edificios</t>
  </si>
  <si>
    <t>Ajuste acumulado por revaluaciones o reexpresiones</t>
  </si>
  <si>
    <t>Otras propiedades, planta y equipo</t>
  </si>
  <si>
    <t>Marcas, patentes, licencias y otros derechos</t>
  </si>
  <si>
    <t>Otros activos intangibles</t>
  </si>
  <si>
    <t>Terrenos y edificios</t>
  </si>
  <si>
    <t>Al costo</t>
  </si>
  <si>
    <t>Al valor razonable</t>
  </si>
  <si>
    <t>Activos por impuestos diferidos</t>
  </si>
  <si>
    <t>115B</t>
  </si>
  <si>
    <t>Total activos (fideicomitidos y generados) en el periodo gravable por fideicomisos o encargos fiduciarios en donde el contribuyente es fideicomitente o fiduciante</t>
  </si>
  <si>
    <t>Cuentas por cobrar a socios, accionistas o partícipes</t>
  </si>
  <si>
    <t>Depósitos y exigibilidades</t>
  </si>
  <si>
    <t>Cuentas por pagar a socios, accionistas o partícipes</t>
  </si>
  <si>
    <t>Cuentas y documentos por pagar a otras partes relacionadas y asociadas</t>
  </si>
  <si>
    <t>Otros pasivos financieros</t>
  </si>
  <si>
    <t xml:space="preserve">Instrumentos financieros derivados </t>
  </si>
  <si>
    <t>Otras provisiones</t>
  </si>
  <si>
    <t>Pasivos por ingresos diferidos</t>
  </si>
  <si>
    <t>Anticipos y avances recibidos de clientes</t>
  </si>
  <si>
    <t>Subvenciones del gobierno y otras ayudas</t>
  </si>
  <si>
    <t>Otros pasivos por ingresos diferidos</t>
  </si>
  <si>
    <t>Otros pasivos</t>
  </si>
  <si>
    <t>Cuentas en participación</t>
  </si>
  <si>
    <t>TOTAL ACTIVOS</t>
  </si>
  <si>
    <t>Otros impuestos, gravámenes y tasas por pagar</t>
  </si>
  <si>
    <t>Impuestos, gravámenes y tasas por pagar</t>
  </si>
  <si>
    <t>Depósitos recibidos</t>
  </si>
  <si>
    <t>TOTAL PASIVOS</t>
  </si>
  <si>
    <t>Total de intereses implícitos no devengados (futuros gastos financieros en el estado de resultados) por acuerdos que constituyen efectivamente una transacción financiera o pago diferido</t>
  </si>
  <si>
    <t>Total de intereses implícitos no devengados (futuros ingresos financieros en el estado de resultados) por acuerdos que constituyen efectivamente una transacción financiera o cobro diferido</t>
  </si>
  <si>
    <t>Total pasivos (fideicomitidos y generados) en el periodo gravable por fideicomisos o encargos fiduciarios en donde el contribuyente es fideicomitente o fiduciante</t>
  </si>
  <si>
    <t>Capital social y reservas</t>
  </si>
  <si>
    <t>Superávit de capital</t>
  </si>
  <si>
    <t>Reservas y fondos entidades solidarias</t>
  </si>
  <si>
    <t>Utilidad o excedente del ejercicio en operaciones discontinuadas</t>
  </si>
  <si>
    <t>Utilidades acumuladas por ajustes por correcciones de errores</t>
  </si>
  <si>
    <t>Otro resultado integral acumulado</t>
  </si>
  <si>
    <t>TOTAL PATRIMONIO CONTABLE</t>
  </si>
  <si>
    <t>Código de la cuenta contable</t>
  </si>
  <si>
    <t>Nombre de la cuenta contable</t>
  </si>
  <si>
    <t>Año de origen de la diferencia temporaria</t>
  </si>
  <si>
    <t>Año que se prevé reversar toda la diferencia temporaria</t>
  </si>
  <si>
    <t>Tipo de crédito tributario</t>
  </si>
  <si>
    <t>Privada</t>
  </si>
  <si>
    <t>1. Año</t>
  </si>
  <si>
    <t xml:space="preserve">       4. Número de formulario</t>
  </si>
  <si>
    <t>Datos del
declarante</t>
  </si>
  <si>
    <t xml:space="preserve"> 5. Número de Identificación Tributaria (NIT)</t>
  </si>
  <si>
    <t xml:space="preserve"> 6.DV.</t>
  </si>
  <si>
    <t xml:space="preserve"> 7. Primer apellido</t>
  </si>
  <si>
    <t xml:space="preserve"> 8. Segundo apellido</t>
  </si>
  <si>
    <t xml:space="preserve"> 9. Primer nombre</t>
  </si>
  <si>
    <t xml:space="preserve"> 10. Otros nombres</t>
  </si>
  <si>
    <t xml:space="preserve"> 11. Razón social</t>
  </si>
  <si>
    <t>12. Cód. Dirección
seccional</t>
  </si>
  <si>
    <t>Total costos y gastos de nómina</t>
  </si>
  <si>
    <t>Aportes al sistema de seguridad social</t>
  </si>
  <si>
    <t>Aportes al SENA, ICBF, cajas de compensación</t>
  </si>
  <si>
    <t>Compensaciones</t>
  </si>
  <si>
    <t>Patrimonio</t>
  </si>
  <si>
    <t>Activos biológicos</t>
  </si>
  <si>
    <t>Pasivos</t>
  </si>
  <si>
    <t>Descuentos tributarios</t>
  </si>
  <si>
    <t>Ingresos</t>
  </si>
  <si>
    <t>Costos</t>
  </si>
  <si>
    <t>Propiedades de inversión</t>
  </si>
  <si>
    <t>Ajustes fiscales</t>
  </si>
  <si>
    <t>PATRIMONIO</t>
  </si>
  <si>
    <t>Otros ingresos fiscales y no incluidos contablemente</t>
  </si>
  <si>
    <t>Diferencia en cambio</t>
  </si>
  <si>
    <t>Reintegro o recuperación de provisiones que constituyan diferencias permanentes, en períodos anteriores – provisiones para gastos no deducibles</t>
  </si>
  <si>
    <t>Ingresos no constitutivos de renta ni ganancia ocasional</t>
  </si>
  <si>
    <t>Otros beneficios fiscales</t>
  </si>
  <si>
    <t>Otros ajustes</t>
  </si>
  <si>
    <t>Pérdidas y Gastos no deducibles</t>
  </si>
  <si>
    <t>Gastos no deducibles, atribuibles a ingresos exentos o no constitutivos de renta ni ganancia ocasional</t>
  </si>
  <si>
    <t>Otros Ajustes</t>
  </si>
  <si>
    <t>Adición de ingresos</t>
  </si>
  <si>
    <t>Renta Exenta</t>
  </si>
  <si>
    <t>Otros deterioros</t>
  </si>
  <si>
    <t>Descuento en operaciones de factoring</t>
  </si>
  <si>
    <t>Otros gastos financieros reconocidos como gasto en el estado de resultados</t>
  </si>
  <si>
    <t>Renta presuntiva período gravable</t>
  </si>
  <si>
    <t>Recuperación de deducciones sin incidencia contable</t>
  </si>
  <si>
    <t>Honorarios Profesionales</t>
  </si>
  <si>
    <t>Prestación de servicios (diferentes de honorarios profesionales)</t>
  </si>
  <si>
    <t>Otras reversiones o recuperaciones</t>
  </si>
  <si>
    <t>Reembolsos de compañías de seguros (indemnizaciones)</t>
  </si>
  <si>
    <t>Otras depreciaciones y amortizaciones</t>
  </si>
  <si>
    <t>Pérdidas por medición a Valor Razonable</t>
  </si>
  <si>
    <t>Bienes de arte y cultura</t>
  </si>
  <si>
    <t>Ganancias por la medición a valor razonable</t>
  </si>
  <si>
    <t>Por beneficios a empleados</t>
  </si>
  <si>
    <t>Gastos por Depreciación que han excedido el límite máximo fiscal</t>
  </si>
  <si>
    <t>Gastos por amortización que han excedido el límite máximo fiscal</t>
  </si>
  <si>
    <t>Publicidad</t>
  </si>
  <si>
    <t>Primas de seguros</t>
  </si>
  <si>
    <t>Ingresos diferidos por programas de fidelización</t>
  </si>
  <si>
    <t>Inventarios de terceros</t>
  </si>
  <si>
    <t>activos biologicas - plantas vivas</t>
  </si>
  <si>
    <t>año 2016</t>
  </si>
  <si>
    <t>año 2017</t>
  </si>
  <si>
    <t>año 2018</t>
  </si>
  <si>
    <t>año 2019 venta</t>
  </si>
  <si>
    <t>1. pasivo por impuesto diferido</t>
  </si>
  <si>
    <t>el ejemplo se trata de un activo biologico el cual va cambiando de valor contable por la medicion a valor razonable así como de costo fiscal, por efectos de la capitalización de los costos y gastos</t>
  </si>
  <si>
    <t>OTROS DATOS INFORMATIVOS</t>
  </si>
  <si>
    <t>Explicación de la variación</t>
  </si>
  <si>
    <t>Ajustes contables por correcciones valorativas</t>
  </si>
  <si>
    <t>De pérdidas fiscales</t>
  </si>
  <si>
    <t>Del exceso de renta presuntiva sobre renta ordinaria</t>
  </si>
  <si>
    <t>Patrimonio líquido del año o período gravable anterior</t>
  </si>
  <si>
    <t>Otras exclusiones</t>
  </si>
  <si>
    <t>Valor patrimonial neto</t>
  </si>
  <si>
    <t>Base de cálculo de la renta presuntiva</t>
  </si>
  <si>
    <t>Renta gravable generada por los activos excluidos</t>
  </si>
  <si>
    <t>Ingresos por ganancia ocasional en venta de activos fijos</t>
  </si>
  <si>
    <t>Otros ingresos por ganancia ocasional</t>
  </si>
  <si>
    <t>Costos por ganancia ocasional en venta de activos fijos</t>
  </si>
  <si>
    <t>Otros costos por ganancias ocasionales</t>
  </si>
  <si>
    <t>Ganancias Ocasionales gravables</t>
  </si>
  <si>
    <t>Deducción especial del impuesto sobre las ventas</t>
  </si>
  <si>
    <t>Piezas de repuesto y equipo auxiliar clasificados como inventarios</t>
  </si>
  <si>
    <t>Deterioro acumulado del valor de inventarios</t>
  </si>
  <si>
    <t>Depreciación acumulada de propiedades, planta y equipo</t>
  </si>
  <si>
    <t>Deterioro acumulado de propiedades, planta y equipo</t>
  </si>
  <si>
    <t>Amortización acumulada de activos intangibles distintos de la plusvalía</t>
  </si>
  <si>
    <t>Deterioro acumulado de activos intangibles distintos de la plusvalía</t>
  </si>
  <si>
    <t>Depreciación Arrendamientos operativos (NIIF 16)</t>
  </si>
  <si>
    <t>Deterioro acumulado de propiedades de inversión</t>
  </si>
  <si>
    <t>Inversiones en investigación, desarrollo tecnológico e innovación</t>
  </si>
  <si>
    <t>Devoluciones, rebajas y descuentos</t>
  </si>
  <si>
    <t>En prestación de servicios</t>
  </si>
  <si>
    <t>En venta de bienes</t>
  </si>
  <si>
    <t>Intereses presuntos</t>
  </si>
  <si>
    <t>Otras pérdidas por deterioro</t>
  </si>
  <si>
    <t>Deterioro acumulado de inversiones</t>
  </si>
  <si>
    <t>Deterioro acumulado del valor cuentas y documentos por cobrar</t>
  </si>
  <si>
    <t>Pérdida o déficit del ejercicio en operaciones continuadas</t>
  </si>
  <si>
    <t>Pérdida o déficit del ejercicio en operaciones discontinuadas</t>
  </si>
  <si>
    <t>Pérdidas o déficit acumulados</t>
  </si>
  <si>
    <t>Pérdidas acumuladas por ajustes por correcciones de errores</t>
  </si>
  <si>
    <t>Deducciones fiscales no reconocidos contablemente</t>
  </si>
  <si>
    <t>Otros ingresos financieros</t>
  </si>
  <si>
    <t>Derechos fiduciarios</t>
  </si>
  <si>
    <t>Activos plan de beneficios a empleados</t>
  </si>
  <si>
    <t>Cartera de difícil cobro</t>
  </si>
  <si>
    <t>Saldos a favor por el impuesto de renta</t>
  </si>
  <si>
    <t>Anticipos y otros</t>
  </si>
  <si>
    <t>Obligaciones financieras en moneda local</t>
  </si>
  <si>
    <t>Obligaciones financieras en moneda extranjera</t>
  </si>
  <si>
    <t>Cuentas comerciales por pagar en moneda local</t>
  </si>
  <si>
    <t>Cuentas comerciales por pagar en moneda extranjera</t>
  </si>
  <si>
    <t>Otras cuentas y documentos por pagar en moneda local</t>
  </si>
  <si>
    <t>Otras cuentas y documentos por pagar en moneda extranjera</t>
  </si>
  <si>
    <t>Impuesto de renta</t>
  </si>
  <si>
    <t>Impuesto al valor agregado - IVA</t>
  </si>
  <si>
    <t>Pasivos por impuestos diferidos</t>
  </si>
  <si>
    <t>Superávit por revaluaciones</t>
  </si>
  <si>
    <t>Superávit método de participación</t>
  </si>
  <si>
    <t>Inventarios en poder de terceros</t>
  </si>
  <si>
    <t>Al territorio nacional</t>
  </si>
  <si>
    <t>Zona franca</t>
  </si>
  <si>
    <t>Comercializadoras Internacionales</t>
  </si>
  <si>
    <t>Vinculado Económicos zona Franca y exterior</t>
  </si>
  <si>
    <t>Intereses - sector financiero</t>
  </si>
  <si>
    <t>Inventario inicial</t>
  </si>
  <si>
    <t>compras locales</t>
  </si>
  <si>
    <t>Importaciones</t>
  </si>
  <si>
    <t>Inventario final</t>
  </si>
  <si>
    <t>Materias primas (para procesos de producción)</t>
  </si>
  <si>
    <t>Productos en proceso</t>
  </si>
  <si>
    <t>Producto terminado</t>
  </si>
  <si>
    <t>Costos en la prestación de servicios (para prestadores de servicios)</t>
  </si>
  <si>
    <t>Asistencia técnica</t>
  </si>
  <si>
    <t>Arrendamientos</t>
  </si>
  <si>
    <t>Servicios técnicos</t>
  </si>
  <si>
    <t>Vinculados económicos</t>
  </si>
  <si>
    <t>No vinculados</t>
  </si>
  <si>
    <t>Servicios administrativos</t>
  </si>
  <si>
    <t>Otros servicios</t>
  </si>
  <si>
    <t>Depreciación derechos de uso en arrendamientos operativos (NIIF 16)</t>
  </si>
  <si>
    <t>Derechos de uso en arrendamientos operativos (NIIF 16)</t>
  </si>
  <si>
    <t>Intereses devengados por préstamos de terceros (distinto al sector financiero)</t>
  </si>
  <si>
    <t>Intereses  devengados - sector financiero</t>
  </si>
  <si>
    <t>Arrendamiento</t>
  </si>
  <si>
    <t xml:space="preserve"> Financiero o mercantil (leasing)</t>
  </si>
  <si>
    <t>Operativo (NIIF 16)</t>
  </si>
  <si>
    <t>}</t>
  </si>
  <si>
    <t>Costos y deducciones</t>
  </si>
  <si>
    <t>Compra de inventarios</t>
  </si>
  <si>
    <t>compra de activos fijos</t>
  </si>
  <si>
    <t>Pasivo</t>
  </si>
  <si>
    <t>Ganancias ocasionales no gravadas por la venta de acciones ECE</t>
  </si>
  <si>
    <t>Total Ingresos por ganancias ocasionales</t>
  </si>
  <si>
    <t>Ganancias cambios en el valor razonable</t>
  </si>
  <si>
    <t>Total costos por ganancias ocasionales</t>
  </si>
  <si>
    <t>Establecimientos permanentes y sociedades extranjeras - utilidades generadas a partir del año 2017</t>
  </si>
  <si>
    <t>Sociedades nacionales y/o utilidades generadas antes del año 2017</t>
  </si>
  <si>
    <t>Otras ganancias ocasionales no gravadas y exentas</t>
  </si>
  <si>
    <t>Valor fiscal solicitado</t>
  </si>
  <si>
    <t>Valor fiscal al que tiene derecho</t>
  </si>
  <si>
    <t>Animales productores medidos al costo</t>
  </si>
  <si>
    <t>Animales productores medidos al valor razonable menos costos de venta</t>
  </si>
  <si>
    <t xml:space="preserve">Depreciación acumulada de animales productores medidos al costo </t>
  </si>
  <si>
    <t xml:space="preserve">Deterioro acumulado de animales productores medidos al costo </t>
  </si>
  <si>
    <t>Depreciación acumulada de plantas productoras</t>
  </si>
  <si>
    <t>Deterioro acumulado de plantas productoras</t>
  </si>
  <si>
    <t>Plantas productoras medidas al costo</t>
  </si>
  <si>
    <t>Plantas productoras medidas al valor razonable</t>
  </si>
  <si>
    <t xml:space="preserve">Maquinaria </t>
  </si>
  <si>
    <t>Enseres y accesorios</t>
  </si>
  <si>
    <t xml:space="preserve">Equipos informáticos </t>
  </si>
  <si>
    <t xml:space="preserve">Equipos de redes y comunicación </t>
  </si>
  <si>
    <t xml:space="preserve">Infraestructura de red  </t>
  </si>
  <si>
    <t xml:space="preserve">Activos tangibles de exploración y evaluación </t>
  </si>
  <si>
    <t>Activos de minería</t>
  </si>
  <si>
    <t>Activos de petróleo y gas</t>
  </si>
  <si>
    <t>Mejoras de derechos de arrendamiento</t>
  </si>
  <si>
    <t>Plantas productoras</t>
  </si>
  <si>
    <t xml:space="preserve">Construcciones en proceso </t>
  </si>
  <si>
    <t>Otras propiedades, plantas y equipo</t>
  </si>
  <si>
    <t xml:space="preserve">Edificios </t>
  </si>
  <si>
    <t xml:space="preserve">Buques </t>
  </si>
  <si>
    <t xml:space="preserve">Aeronave  </t>
  </si>
  <si>
    <t xml:space="preserve">Equipos de Transporte </t>
  </si>
  <si>
    <t>Datos informativos</t>
  </si>
  <si>
    <t>Marcas Comerciales</t>
  </si>
  <si>
    <t>Programas y aplicaciones informáticos</t>
  </si>
  <si>
    <t>Licencias y Franquicias</t>
  </si>
  <si>
    <t>Recetas, fórmulas, modelos, diseños y prototipos</t>
  </si>
  <si>
    <t>Concesiones</t>
  </si>
  <si>
    <t>Activos intangibles en desarrollo</t>
  </si>
  <si>
    <t>Plusvalía</t>
  </si>
  <si>
    <t>Incrementos por transferencias, adquisiciones  y otros cambios</t>
  </si>
  <si>
    <t>Disminuciones  por transferencias y otros cambios</t>
  </si>
  <si>
    <t>Ingresos del período por recuperación del deterioro</t>
  </si>
  <si>
    <t>Gasto del período por deterioro</t>
  </si>
  <si>
    <t>Gasto del período por depreciación o amortización</t>
  </si>
  <si>
    <t>DATOS CONTABLES</t>
  </si>
  <si>
    <t>DATOS FISCALES</t>
  </si>
  <si>
    <t>Saldo al comienzo del período</t>
  </si>
  <si>
    <t>Depreciación y/o amortización acumulada al final del período</t>
  </si>
  <si>
    <t>Total Neto al final del período</t>
  </si>
  <si>
    <t>Valor total al final del periodo</t>
  </si>
  <si>
    <t>Activos Intangibles</t>
  </si>
  <si>
    <t>Total activos intangibles</t>
  </si>
  <si>
    <t>TOTAL PPE, PI, ANCMV y INTANGIBLES</t>
  </si>
  <si>
    <t>Total propiedades, planta y equipo</t>
  </si>
  <si>
    <t>Total propiedades de inversión</t>
  </si>
  <si>
    <t>Animales productores</t>
  </si>
  <si>
    <t>Activos tangibles para exploración y evaluación de recursos minerales</t>
  </si>
  <si>
    <t>Activos reconocidos solamente para fines fiscales</t>
  </si>
  <si>
    <t>Arrendamientos por pagar</t>
  </si>
  <si>
    <t>Costo de ventas calculado por el sistema permanente</t>
  </si>
  <si>
    <t>VALOR CONTABLE</t>
  </si>
  <si>
    <t>VALOR FISCAL</t>
  </si>
  <si>
    <t>Acuerdos de concesión de servicios</t>
  </si>
  <si>
    <t>Servicios de construcción</t>
  </si>
  <si>
    <t>Comisiones bancarias, costos de transacción, entre otros</t>
  </si>
  <si>
    <t>Actividades de seguros y de capitalización</t>
  </si>
  <si>
    <t>Intereses por préstamos a terceros (diferentes al sector financiero)</t>
  </si>
  <si>
    <t>Intereses implícitos (transacciones de financiación)</t>
  </si>
  <si>
    <t>Valoración y venta de inversiones fondo de liquidez y títulos participativos, entre otros</t>
  </si>
  <si>
    <t>Dividendos y participaciones NO constitutivos de renta ni ganancia ocasional</t>
  </si>
  <si>
    <t>Dividendos y participaciones gravados</t>
  </si>
  <si>
    <t>Activos no corrientes mantenidos para la venta / entregar a propietarios</t>
  </si>
  <si>
    <t>Ingresos por reversión de deterioro del valor</t>
  </si>
  <si>
    <t>Activos intangibles</t>
  </si>
  <si>
    <t>Activos de exploración y evaluación de recursos minerales</t>
  </si>
  <si>
    <t>Propiedades de inversión medidas al modelo de costo</t>
  </si>
  <si>
    <t>Activos biológicos medidos al modelo de costo</t>
  </si>
  <si>
    <t>Activos financieros (diferentes a cartera de crédito y operaciones de leasing)</t>
  </si>
  <si>
    <t>Cartera de crédito y operaciones de leasing</t>
  </si>
  <si>
    <t>Otras inversiones medidas al costo o el método de la participación</t>
  </si>
  <si>
    <t>Garantías</t>
  </si>
  <si>
    <t>Contratos onerosos</t>
  </si>
  <si>
    <t>Litigios</t>
  </si>
  <si>
    <t>Reembolsos a clientes</t>
  </si>
  <si>
    <t>Reestructuraciones de negocios</t>
  </si>
  <si>
    <t>Pasivos contingentes asumidos en una combinación de negocios</t>
  </si>
  <si>
    <t>Beneficios de corto plazo</t>
  </si>
  <si>
    <t>Beneficios de largo plazo</t>
  </si>
  <si>
    <t>Donaciones, aportaciones y similares</t>
  </si>
  <si>
    <t>Honorarios</t>
  </si>
  <si>
    <t>Depreciación propiedades, planta y equipo</t>
  </si>
  <si>
    <t>Depreciación propiedades de inversión</t>
  </si>
  <si>
    <t>Depreciación activos biológicos</t>
  </si>
  <si>
    <t>Amortización activos intangibles</t>
  </si>
  <si>
    <t>Activos no corrientes mantenidos para la venta / distribuir a los propietarios</t>
  </si>
  <si>
    <t>Bienes de arte y cultura medidos al modelo de costo</t>
  </si>
  <si>
    <t>Otras inversiones medidas al costo o por el método de la participación</t>
  </si>
  <si>
    <t>Transporte</t>
  </si>
  <si>
    <t>Activos no corrientes mantenidos para la venta o para distribuir a los propietarios</t>
  </si>
  <si>
    <t>Actualización de provisiones reconocidas a valor presente</t>
  </si>
  <si>
    <t>Pérdidas por el método de participación</t>
  </si>
  <si>
    <t>Instrumentos financieros</t>
  </si>
  <si>
    <t>Instrumentos derivados</t>
  </si>
  <si>
    <t>Otras</t>
  </si>
  <si>
    <t>Pérdida en la venta o enajenación de activos fijos</t>
  </si>
  <si>
    <t xml:space="preserve">VALOR CONTABLE </t>
  </si>
  <si>
    <t>Instrumentos de deuda a costo amortizado</t>
  </si>
  <si>
    <t>Instrumentos de deuda o patrimonio al costo</t>
  </si>
  <si>
    <t>Instrumentos de deuda o patrimonio al valor razonable con cambios en resultados</t>
  </si>
  <si>
    <t>Cuentas por cobrar en acuerdos de concesión (modelo del activo financiero)</t>
  </si>
  <si>
    <t>Arrendamiento financiero o leasing financiero</t>
  </si>
  <si>
    <t>instrumentos de deuda a costo amortizado</t>
  </si>
  <si>
    <t xml:space="preserve">Deterioro acumulado activos no corrientes mantenidos para la venta </t>
  </si>
  <si>
    <t xml:space="preserve">Deterioro acumulado activos no corrientes mantenidos para distribuir a los propietarios </t>
  </si>
  <si>
    <t>Procesos legales (litigios y demandas)</t>
  </si>
  <si>
    <t>Mantenimiento y reparaciones</t>
  </si>
  <si>
    <t>Obligaciones fiscales</t>
  </si>
  <si>
    <t>Desmantelamientos, restauración y rehabilitación</t>
  </si>
  <si>
    <t>Pasivos por beneficios a los empleados</t>
  </si>
  <si>
    <t>PATRIMONIO (ACTIVOS - PASIVOS)</t>
  </si>
  <si>
    <t>24. No. Declaración de renta asociada:</t>
  </si>
  <si>
    <t>Datos informativos (SI / NO)</t>
  </si>
  <si>
    <t>Inversiones en subsidiarias, asociadas y negocios conjuntos</t>
  </si>
  <si>
    <t>Método de la participación</t>
  </si>
  <si>
    <t>Valor razonable con cambios en resultados</t>
  </si>
  <si>
    <t>Valor razonable con cambios en el ORI</t>
  </si>
  <si>
    <t>al costo</t>
  </si>
  <si>
    <t>Instrumentos financieros derivados con fines de negociación</t>
  </si>
  <si>
    <t>Costo</t>
  </si>
  <si>
    <t>Dividendos y participaciones</t>
  </si>
  <si>
    <t>Para la venta, no producidos por la empresa</t>
  </si>
  <si>
    <t>En tránsito</t>
  </si>
  <si>
    <t>En proceso (diferentes de obras o inmuebles en construcción para la venta)</t>
  </si>
  <si>
    <t>Producto terminado (diferentes de obras o inmuebles terminados para la venta)</t>
  </si>
  <si>
    <t>Acuerdos de concesión (modelo del activo intangible)</t>
  </si>
  <si>
    <t>Financiero o leasing - partes no relacionadas</t>
  </si>
  <si>
    <t>Financiero o leasing - partes relacionadas</t>
  </si>
  <si>
    <t>Operativo</t>
  </si>
  <si>
    <t>Acciones preferenciales o aportes de capital clasificados como pasivos</t>
  </si>
  <si>
    <t>De corto plazo</t>
  </si>
  <si>
    <t>De largo plazo</t>
  </si>
  <si>
    <t>Por terminación del vínculo laboral o contractual</t>
  </si>
  <si>
    <t>DETALLE PATRIMONIO CONTABLE</t>
  </si>
  <si>
    <t>Ganancias (pérdidas) acumuladas o retenidas por la adopción por primera</t>
  </si>
  <si>
    <t>Ganancias acumuladas netas en la adopción por primera vez</t>
  </si>
  <si>
    <t>Estado de resultados - Impuesto de Renta y complementarios</t>
  </si>
  <si>
    <t>Estado de Situación Financiera - Patrimonio</t>
  </si>
  <si>
    <t>Activos y pasivos por impuestos diferidos</t>
  </si>
  <si>
    <t>Pérdida en la enajenación de acciones y venta de bienes inmuebles</t>
  </si>
  <si>
    <t>Pagos de regalías por concepto de intangibles a vinculados del exterior y zonas francas</t>
  </si>
  <si>
    <t>Impuestos, multas, sanciones, intereses moratorios y las condenas no deducibles</t>
  </si>
  <si>
    <t>Gastos que no guardan relación de causalidad y necesidad con la actividad productora de renta</t>
  </si>
  <si>
    <t>Otros instrumentos financieros, diferentes a títulos de renta fija, medidos al modelo del valor razonable</t>
  </si>
  <si>
    <t>Gastos por actualización de provisiones reconocidas a valor presente</t>
  </si>
  <si>
    <t>Rentas con derecho a cobro (causadas) que no cumplieron criterios para ser contabilizadas como ingresos del período gravable</t>
  </si>
  <si>
    <t>Costos atribuidos en la fecha de transición a los nuevos marcos técnicos normativos contables</t>
  </si>
  <si>
    <t>Aplicación del modelo de revaluación</t>
  </si>
  <si>
    <t>Costos estimados de desmantelamiento</t>
  </si>
  <si>
    <t>Propiedades de Inversión</t>
  </si>
  <si>
    <t>Otros instrumentos financieros, diferentes a títulos de renta fija medidos al valor razonable</t>
  </si>
  <si>
    <t>Intereses implícitos (compras o préstamos obtenidos)</t>
  </si>
  <si>
    <t>Intereses implícitos (ventas o préstamos concedidos a terceros)</t>
  </si>
  <si>
    <t>Cambios en el valor razonable menos costos de venta</t>
  </si>
  <si>
    <t xml:space="preserve">Contratos de arrendamientos </t>
  </si>
  <si>
    <t>Bienes afectados por hechos constitutivos de fuerza mayor o caso fortuito</t>
  </si>
  <si>
    <t>Bienes vinculados a empresas en período improductivo</t>
  </si>
  <si>
    <t>Bienes destinados exclusivamente a actividades deportivas</t>
  </si>
  <si>
    <t>Bienes vinculados a empresas exclusivamente mineras</t>
  </si>
  <si>
    <t>Primeras 19.000 UVT de activos destinados al sector agropecuario</t>
  </si>
  <si>
    <t>Pérdidas compensadas modificadas por Liquidación Oficial</t>
  </si>
  <si>
    <t>Rentas gravables (renta líquida)</t>
  </si>
  <si>
    <t>Pasivos inexistentes</t>
  </si>
  <si>
    <t>Comparación patrimonial</t>
  </si>
  <si>
    <t>Monto descuentos obtenidos en el período en la compra de inventarios</t>
  </si>
  <si>
    <t>Dividendos decretados en el periodo gravable</t>
  </si>
  <si>
    <t>Ingresos devengados de fideicomisos o encargos fiduciarios, calidad de fideicomitente o fiduciante</t>
  </si>
  <si>
    <t>Ingresos devengados de fideicomisos o encargos fiduciarios, calidad de beneficiario</t>
  </si>
  <si>
    <t>Costos indirectos de producción no distribuidos como costo del inventario, reconocidos como costo o gasto en el estado de resultados del ejercicio</t>
  </si>
  <si>
    <t>Bajas de inventarios (faltantes, caso fortuito o fuerza mayor), reconocidos como costo o gasto en el estado de resultados del ejercicio</t>
  </si>
  <si>
    <t>Costos y gastos devengados de fideicomisos o encargos fiduciarios, calidad de fideicomitente o fiduciante</t>
  </si>
  <si>
    <t>Costos y gastos devengados de fideicomisos o encargos fiduciarios, calidad de beneficiario</t>
  </si>
  <si>
    <t>Saldos a favor</t>
  </si>
  <si>
    <t xml:space="preserve">Reducción (compensación / aplicación) </t>
  </si>
  <si>
    <t>Generado en el período</t>
  </si>
  <si>
    <t>Pérdida fiscal generada en el periodo (+)</t>
  </si>
  <si>
    <t>Valores no compensados por caducidad                                 (-)</t>
  </si>
  <si>
    <t>Saldo activo por impuesto diferido al final del período</t>
  </si>
  <si>
    <t>Pérdida fiscal acumulada por compensar al inicio del periodo</t>
  </si>
  <si>
    <t>Pérdida fiscal compensada en el período              (-)</t>
  </si>
  <si>
    <t>Valor acumulado por compensar al inicio del periodo</t>
  </si>
  <si>
    <t>Valor acumulado por compensar al final del periodo</t>
  </si>
  <si>
    <t>Pérdida fiscal acumulada por compensar al final del periodo</t>
  </si>
  <si>
    <t xml:space="preserve">Conciliación ingreso contable (devengado) y facturación emitida </t>
  </si>
  <si>
    <t>Concepto</t>
  </si>
  <si>
    <t>Valor total</t>
  </si>
  <si>
    <t>Pasivo por ingreso diferido</t>
  </si>
  <si>
    <t>Ingreso contable devengado en el período</t>
  </si>
  <si>
    <t>Sin facturar</t>
  </si>
  <si>
    <t>4=1-2+3</t>
  </si>
  <si>
    <t>9=5+6+7+8</t>
  </si>
  <si>
    <t>Saldo al inicio del período</t>
  </si>
  <si>
    <t>Saldo al final del período</t>
  </si>
  <si>
    <t>Registrado como ingreso contable en el período</t>
  </si>
  <si>
    <t>Devengada como ingreso en períodos anteriores</t>
  </si>
  <si>
    <t>Devengada como ingresos del periodo</t>
  </si>
  <si>
    <t>Prestación de servicios</t>
  </si>
  <si>
    <t>TOTAL</t>
  </si>
  <si>
    <t>Ganancia</t>
  </si>
  <si>
    <t>Inversiones en instrumentos de patrimonio</t>
  </si>
  <si>
    <t>Participación otro resultado integral de asociadas y negocios conjuntos contabilizados utilizando el método de la participación</t>
  </si>
  <si>
    <t>Instrumentos de cobertura que cubren inversiones en instrumentos de patrimonio</t>
  </si>
  <si>
    <t>Cambio valor razonable de pasivos financieros atribuible a cambios en el riesgo de crédito del pasivo</t>
  </si>
  <si>
    <t>Activos financieros disponibles para la venta</t>
  </si>
  <si>
    <t>Cobertura de flujos de efectivo</t>
  </si>
  <si>
    <t>Coberturas de inversiones netas en negocios en el extranjero</t>
  </si>
  <si>
    <t>Activos financieros medidos al valor razonable con cambios en el ORI</t>
  </si>
  <si>
    <t>Otras partidas que deban ser reconocidas en el ORI</t>
  </si>
  <si>
    <t>Diferencias de cambio por conversión</t>
  </si>
  <si>
    <t>Pérdidas acumuladas - ORI</t>
  </si>
  <si>
    <t>Ganancias acumuladas - ORI</t>
  </si>
  <si>
    <t>OTRO RESULTADO INTEGRAL ANTES DE IMPUESTOS</t>
  </si>
  <si>
    <t>Excedentes no reinvertidos</t>
  </si>
  <si>
    <t>CONCEPTO</t>
  </si>
  <si>
    <t>Beneficios a empleados</t>
  </si>
  <si>
    <t>Mano de obra</t>
  </si>
  <si>
    <t>Por terminación del vínculo laboral</t>
  </si>
  <si>
    <t>Post-empleo</t>
  </si>
  <si>
    <t>Otros gastos de administración</t>
  </si>
  <si>
    <t>Otros gastos de distribución y ventas</t>
  </si>
  <si>
    <t>No se reclasifican al resultado</t>
  </si>
  <si>
    <t>Se reclasifican al resultado</t>
  </si>
  <si>
    <t>Deducciones de impuestos (GMF, Patrimonio vehículos, entre otros)</t>
  </si>
  <si>
    <t>Inversiones liquidadas y no reinvertidas</t>
  </si>
  <si>
    <t>Incrementos</t>
  </si>
  <si>
    <t>Cambios en Valor Razonable</t>
  </si>
  <si>
    <t>Disminuciones</t>
  </si>
  <si>
    <t>Subtotal al final del período</t>
  </si>
  <si>
    <t>Transferencias y/o eliminaciones</t>
  </si>
  <si>
    <t>Ajuste por revaluaciones o reexpresiones</t>
  </si>
  <si>
    <t>Transferencias y/o adquisiciones</t>
  </si>
  <si>
    <t>Por Ajuste por revaluaciones o reexpresiones</t>
  </si>
  <si>
    <t>Importe Neto al final del período</t>
  </si>
  <si>
    <t>Depreciación o amortización acumulada al final  del período</t>
  </si>
  <si>
    <t>Valor Neto al final del período</t>
  </si>
  <si>
    <t>ANCMV</t>
  </si>
  <si>
    <t>Propiedad intelectual, patentes y otra propiedad industrial, servicios y derechos de operación</t>
  </si>
  <si>
    <t>Desembolsos de desarrollo capitalizados</t>
  </si>
  <si>
    <t>Total PPE, PI y ANCMV</t>
  </si>
  <si>
    <t>Conciliación Propiedades, planta y equipo (PPE), propiedades de inversión (PI), activos no corrientes mantenidos para la venta o para distribuir a los propietarios (ANCMV) y activos Intangibles</t>
  </si>
  <si>
    <t>Activos intangibles de exploración y evaluación</t>
  </si>
  <si>
    <t>Cabeceras de periódicos, revistas, títulos de publicaciones</t>
  </si>
  <si>
    <t>Importe al comienzo del periodo (No incluye Depreciación, amortización o deterioro)</t>
  </si>
  <si>
    <t>Deterioro acumulado al final del período</t>
  </si>
  <si>
    <t>Desmantelamiento, restauración y rehabilitación total acumulado al final del período</t>
  </si>
  <si>
    <t>Mayor valor por revaluación acumulado al final del período</t>
  </si>
  <si>
    <t>Gasto fiscal por Depreciación y/o amortización del período</t>
  </si>
  <si>
    <t>Depreciación y/o Amortización acumulada al final del período</t>
  </si>
  <si>
    <t>Gasto fiscal Depreciación y/o Amortización del período</t>
  </si>
  <si>
    <t>Inversiones e instrumentos derivados</t>
  </si>
  <si>
    <t>Pasivos financieros y cuentas por pagar</t>
  </si>
  <si>
    <t>Otros Pasivos Anticipos y avances recibidos</t>
  </si>
  <si>
    <t>Operaciones con títulos y derivados</t>
  </si>
  <si>
    <t>1. Impuestos diferidos provenientes de diferencias temporarias</t>
  </si>
  <si>
    <t>Activo (Diferencias temporarias deducibles)</t>
  </si>
  <si>
    <t>Pasivo (Diferencias temporarias imponibles)</t>
  </si>
  <si>
    <t>Saldo impuesto diferido
a 31 -DIC vigencia actual</t>
  </si>
  <si>
    <t>Saldo al 31-DIC vigencia anterior</t>
  </si>
  <si>
    <t>Saldo al 31 -DIC vigencia actual</t>
  </si>
  <si>
    <t>Mayor valor</t>
  </si>
  <si>
    <t>Menor valor</t>
  </si>
  <si>
    <t>Correcciones en declaraciones anteriores</t>
  </si>
  <si>
    <t>Ajustes por corrección de la declaración</t>
  </si>
  <si>
    <t>Activos intangibles exploración y evaluación de recursos minerales</t>
  </si>
  <si>
    <t>Activos no corrientes</t>
  </si>
  <si>
    <t>Mantenidos para la venta</t>
  </si>
  <si>
    <t>Mantenidos para distribuir a los propietarios</t>
  </si>
  <si>
    <t>Pérdidas acumuladas netas - adopción por primera vez</t>
  </si>
  <si>
    <t xml:space="preserve"> Si es una corrección Indique:    26. Cód.                                                    27. No. Formulario anterior</t>
  </si>
  <si>
    <t>Obras o inmuebles en construcción para la venta</t>
  </si>
  <si>
    <t>Activos intangibles distintos a la plusvalía</t>
  </si>
  <si>
    <t>Plusvalía o Good Will</t>
  </si>
  <si>
    <t>Amortización acumulada de la plusvalía o Good Will</t>
  </si>
  <si>
    <t xml:space="preserve">Deterioro acumulado de la plusvalía o Good Will  </t>
  </si>
  <si>
    <t>Depreciación acumulada de propiedades de inversión</t>
  </si>
  <si>
    <t>Acciones, cuotas o partes de interés social propias en cartera</t>
  </si>
  <si>
    <t>Dividendos o participaciones decretados en acciones, cuotas o partes de interés social</t>
  </si>
  <si>
    <t>Utilidad o excedente del ejercicio en operaciones continuadas</t>
  </si>
  <si>
    <t>Utilidades por ajustes por cambios en políticas contables</t>
  </si>
  <si>
    <t xml:space="preserve">Pérdidas  por ajustes por cambios en políticas contables </t>
  </si>
  <si>
    <t>MENOR VALOR FISCAL (por reconocimiento, exenciones, etc.)</t>
  </si>
  <si>
    <t>MAYOR VALOR FISCAL (por reconocimiento, exenciones, etc.)</t>
  </si>
  <si>
    <t>Ganancias por inversiones en subsidiarias, asociadas y/o negocios conjuntos</t>
  </si>
  <si>
    <t>Utilidad en la venta o enajenación de activos, bienes poseídos por menos de dos años</t>
  </si>
  <si>
    <t>Utilidad por venta o enajenación de activos, bienes poseídos por dos años o más (ganancia ocasional)</t>
  </si>
  <si>
    <t>Jurisdicciones no cooperantes, de baja o nula imposición y regímenes tributarios preferenciales</t>
  </si>
  <si>
    <t>Otros costos fiscales no reconocidos contablemente</t>
  </si>
  <si>
    <t>De administración</t>
  </si>
  <si>
    <t>Investigación y desarrollo</t>
  </si>
  <si>
    <t>Reparación, mantenimiento, adecuación e instalaciones</t>
  </si>
  <si>
    <t>Constitución de reservas (empresas aseguradoras)</t>
  </si>
  <si>
    <t>Liquidación de siniestros</t>
  </si>
  <si>
    <t>Pérdidas por inversiones en subsidiarias, asociadas y/o negocios conjuntos</t>
  </si>
  <si>
    <t>propiedades de inversión</t>
  </si>
  <si>
    <t>Utilidad en la venta o enajenación de activos poseídos por dos años o más (ganancia ocasional)</t>
  </si>
  <si>
    <t>Importación de tecnología, patentes y marcas</t>
  </si>
  <si>
    <t>Pérdidas esperadas en contratos de construcción y otros servicios (provisiones por contratos onerosos)</t>
  </si>
  <si>
    <t>Plusvalía (Good Will, fondo de comercio y crédito mercantil)</t>
  </si>
  <si>
    <t>Mediciones de activos biológicos al valor razonable menos costos de venta</t>
  </si>
  <si>
    <t>Costos de producción atribuibles a la transformación biológica ó pérdidas causadas en caso de destrucción, daños, muerte y otros eventos</t>
  </si>
  <si>
    <t>Gastos por amortización fiscal acelerada</t>
  </si>
  <si>
    <t>Acciones y aportes poseídos en sociedades nacionales</t>
  </si>
  <si>
    <t>Omisión de activos</t>
  </si>
  <si>
    <t>Ingresos devengados (contables) por fidelización de clientes</t>
  </si>
  <si>
    <t>Costos y gastos devengados, asociados a ingresos por fidelización de clientes</t>
  </si>
  <si>
    <t>Operaciones con vinculados económicos</t>
  </si>
  <si>
    <r>
      <t xml:space="preserve">MENOR VALOR FISCAL </t>
    </r>
    <r>
      <rPr>
        <sz val="9"/>
        <color theme="1"/>
        <rFont val="Calibri"/>
        <family val="2"/>
        <scheme val="minor"/>
      </rPr>
      <t>(por reconocimiento, exenciones, limitaciones, etc.)</t>
    </r>
  </si>
  <si>
    <r>
      <t xml:space="preserve">MAYOR VALOR FISCAL </t>
    </r>
    <r>
      <rPr>
        <sz val="9"/>
        <color theme="1"/>
        <rFont val="Calibri"/>
        <family val="2"/>
        <scheme val="minor"/>
      </rPr>
      <t>(por reconocimiento, recuperaciones, deducciones, etc.)</t>
    </r>
  </si>
  <si>
    <t>Exportación a otros países</t>
  </si>
  <si>
    <t>Liberación de reservas en contratos de seguros</t>
  </si>
  <si>
    <t>Impuestos, gravámenes y tasas</t>
  </si>
  <si>
    <t>Facturación emitida en el período</t>
  </si>
  <si>
    <t>30. Persona Natural sin residencia</t>
  </si>
  <si>
    <t>31. Contribuyente del Régimen Tributario Especial</t>
  </si>
  <si>
    <t>32. Entidad Cooperativa (artículo 19-4 Estatuto Tributario)</t>
  </si>
  <si>
    <t>33. Entidad del sector financiero</t>
  </si>
  <si>
    <t>34. Nueva sociedad - ZOMAC</t>
  </si>
  <si>
    <t>35. Obras por impuestos - ZOMAC</t>
  </si>
  <si>
    <t>36. Programa de reorganización empresarial durante el año gravable</t>
  </si>
  <si>
    <t>37. Sociedad extranjera que presta servicio de transporte entre lugares colombianos y extranjeros</t>
  </si>
  <si>
    <t>41. Progresividad de la tarifa de impuesto de renta, o, sociedad extranjera o entidad extranjera sin sucursal o establecimiento permanente</t>
  </si>
  <si>
    <t>Deducible (+)</t>
  </si>
  <si>
    <t>Imponible (-)</t>
  </si>
  <si>
    <t>Imponible (+)</t>
  </si>
  <si>
    <t>Deducible (-)</t>
  </si>
  <si>
    <t xml:space="preserve"> Generaciones</t>
  </si>
  <si>
    <t>Reversiones</t>
  </si>
  <si>
    <t>Gasto / ingreso impuesto de renta y complementario del período</t>
  </si>
  <si>
    <t>Gasto por impuesto diferido</t>
  </si>
  <si>
    <t>Valor neto gasto por impuesto</t>
  </si>
  <si>
    <t>Ingresos netos Actividad Industrial, comercial y servicios</t>
  </si>
  <si>
    <t>Ingresos brutos Actividad Industrial, comercial y servicios</t>
  </si>
  <si>
    <t>Materias primas, reventa de bienes terminados y servicios</t>
  </si>
  <si>
    <t>Intereses por acciones preferenciales</t>
  </si>
  <si>
    <t>Gastos no deducibles en contratos de arrendamientos, de naturaleza permanente</t>
  </si>
  <si>
    <t>COSTOS Y GASTOS</t>
  </si>
  <si>
    <t>Materias primas, suministros y materiales</t>
  </si>
  <si>
    <t>Ajustes</t>
  </si>
  <si>
    <t>Materias primas, reventa de bienes terminados, y servicios</t>
  </si>
  <si>
    <t>Gastos Financieros</t>
  </si>
  <si>
    <t>VARIACIÓN</t>
  </si>
  <si>
    <t>ESTADO DE SITUACION FINANCIERA - PATRIMONIO</t>
  </si>
  <si>
    <t>Activos</t>
  </si>
  <si>
    <t>ESTADO DE RESULTADO INTEGRAL - IMPUESTO DE RENTA</t>
  </si>
  <si>
    <t>Total activos</t>
  </si>
  <si>
    <t>Total pasivos</t>
  </si>
  <si>
    <t>Total patrimonio</t>
  </si>
  <si>
    <t>Total ingresos</t>
  </si>
  <si>
    <t>Total costos</t>
  </si>
  <si>
    <t>Gastos</t>
  </si>
  <si>
    <t>Total gastos de administración</t>
  </si>
  <si>
    <t>Total gastos de distribución y ventas</t>
  </si>
  <si>
    <t>Total gastos</t>
  </si>
  <si>
    <t>RESULTADO DEL EJERCICIO</t>
  </si>
  <si>
    <t>Mayor ingreso - Precios de Transferencia</t>
  </si>
  <si>
    <t>Menor costo o deducción, ajustes por precios de transferencia</t>
  </si>
  <si>
    <t>Mayor ingreso, ajustes por precios de transferencia</t>
  </si>
  <si>
    <t>AJUSTES AL RESULTADO CONTABLE POR DIFERENCIAS TEMPORALES (que afectan el resultado)</t>
  </si>
  <si>
    <t>Diferencias temporales deducibles</t>
  </si>
  <si>
    <t>Total diferencias temporales deducibles</t>
  </si>
  <si>
    <t>Diferencias temporales imponibles (gravables)</t>
  </si>
  <si>
    <t>Otras diferencias temporales imponibles (gravables)</t>
  </si>
  <si>
    <t>Total diferencias temporales imponibles</t>
  </si>
  <si>
    <t>Otras diferencias temporales</t>
  </si>
  <si>
    <t>Total otras diferencias temporales</t>
  </si>
  <si>
    <t>Otras diferencias temporales deducibles</t>
  </si>
  <si>
    <t>Costos por préstamos atribuibles a activos aptos para entidades que aplican la NIIF para PYMES</t>
  </si>
  <si>
    <t>CLASIFICACIÓN DE DIFERENCIAS</t>
  </si>
  <si>
    <t>PP&amp;E en arrendamiento operativo</t>
  </si>
  <si>
    <t>Ingresos para terceros</t>
  </si>
  <si>
    <t>Impuestos pagados en el exterior</t>
  </si>
  <si>
    <t>Otras devoluciones, rebajas y descuentos</t>
  </si>
  <si>
    <t xml:space="preserve">Instrumentos financieros, diferente a inversiones en subsidiarias, asociadas y/o negocios conjuntos </t>
  </si>
  <si>
    <t>Ingreso impuesto diferido</t>
  </si>
  <si>
    <t>Aportes del empleador a los seguros privados de pensiones
y a los fondos de pensiones voluntarias</t>
  </si>
  <si>
    <t>Dividendos, retiros y repartos</t>
  </si>
  <si>
    <t>Intereses y rendimientos financieros</t>
  </si>
  <si>
    <t>Provenientes de activos intangibles</t>
  </si>
  <si>
    <t>Compra o venta de bienes corporales</t>
  </si>
  <si>
    <t>Por servicios</t>
  </si>
  <si>
    <t>Deducciones</t>
  </si>
  <si>
    <t>RESUMEN                                                                                            ESF - PATRIMONIO                                                                       y                                                                                                        ERI - RENTA LIQUIDA</t>
  </si>
  <si>
    <t>De Administración</t>
  </si>
  <si>
    <t>De Distribución y ventas</t>
  </si>
  <si>
    <t>Diferencia Permanente</t>
  </si>
  <si>
    <t>Recaudo a favor de terceros</t>
  </si>
  <si>
    <t xml:space="preserve">Otros ingresos </t>
  </si>
  <si>
    <t>Cuentas comerciales por cobrar y otras cuentas por cobrar</t>
  </si>
  <si>
    <t>Cuentas comerciales por cobrar</t>
  </si>
  <si>
    <t>Primas de seguros por recaudar</t>
  </si>
  <si>
    <t>Reclamaciones por cobrar</t>
  </si>
  <si>
    <t>Anticipos de pagos</t>
  </si>
  <si>
    <t>Cuentas por cobrar a otras partes relacionadas y asociadas</t>
  </si>
  <si>
    <t>Otras cuentas por cobrar</t>
  </si>
  <si>
    <t>Subvenciones del Estado</t>
  </si>
  <si>
    <t>Fusiones</t>
  </si>
  <si>
    <t>Adquisición de establecimiento de comercio</t>
  </si>
  <si>
    <t>Escisiones</t>
  </si>
  <si>
    <t>Compra de acciones</t>
  </si>
  <si>
    <t>Animales consumibles medidos al costo</t>
  </si>
  <si>
    <t>Animales consumibles medidos al valor razonable menos costos de venta</t>
  </si>
  <si>
    <t>Deterioro acumulado animales consumibles medidos al costo</t>
  </si>
  <si>
    <t>Cultivos consumibles medidos al costo</t>
  </si>
  <si>
    <t>Deterioro acumulado cultivos consumibles medidos al costo</t>
  </si>
  <si>
    <t>Cultivos consumibles medidos al valor razonable menos costos de venta</t>
  </si>
  <si>
    <t>Plantas productoras y cultivos consumibles</t>
  </si>
  <si>
    <t>Post empleo</t>
  </si>
  <si>
    <t>Capital pagado</t>
  </si>
  <si>
    <t>Pasivos reconocidos solamente para fines fiscales</t>
  </si>
  <si>
    <t>Por disposición de otros instrumentos financieros</t>
  </si>
  <si>
    <t>Activos biológicos (sin plantas productoras)</t>
  </si>
  <si>
    <t>Por instrumentos financieros medidos a costo amortizado distinto a préstamos</t>
  </si>
  <si>
    <t>Otros beneficios fiscales de naturaleza permanente</t>
  </si>
  <si>
    <t>12=6+10+11</t>
  </si>
  <si>
    <t>Facturado períodos anteriores</t>
  </si>
  <si>
    <t>REPORTE DE CONCILIACION FISCAL                                                                                                  ANEXO FORMULARIO 110</t>
  </si>
  <si>
    <t>Dividendos cobrados en el periodo gravable</t>
  </si>
  <si>
    <t>Retiros para consumo y publicidad, propaganda y promoción</t>
  </si>
  <si>
    <t>Dividendos o participaciones gravados decretados en el periodo</t>
  </si>
  <si>
    <t>Dividendos o participaciones no gravados decretados en el periodo</t>
  </si>
  <si>
    <t>Dividendos o participaciones gravados efectivamente pagados o exigibles en el periodo</t>
  </si>
  <si>
    <t>Dividendos o participaciones no gravados efectivamente pagados o exigibles en el periodo</t>
  </si>
  <si>
    <t>DATOS INFORMATIVOS</t>
  </si>
  <si>
    <t>42. Contrato de estabilidad jurídica</t>
  </si>
  <si>
    <t>Saldo impuesto diferido
a 31 -DIC vigencia  anterior</t>
  </si>
  <si>
    <t>39. Costo de los inventarios establecidos por el sistema de juego de inventarios</t>
  </si>
  <si>
    <t>40. Costo de los inventarios establecido simultáneamente por el juego de inventarios y por el sistema de inventario permanente</t>
  </si>
  <si>
    <t>Del costo</t>
  </si>
  <si>
    <t xml:space="preserve">Del costo  </t>
  </si>
  <si>
    <t xml:space="preserve">Costo  </t>
  </si>
  <si>
    <t xml:space="preserve">Costo </t>
  </si>
  <si>
    <t xml:space="preserve">Por Costo </t>
  </si>
  <si>
    <t>997. Fecha efectiva de la transacción</t>
  </si>
  <si>
    <t>Base contable</t>
  </si>
  <si>
    <t>Ingresos fiscales por fidelización de clientes, sin devengo contable</t>
  </si>
  <si>
    <t>Valor total, incluyendo arrendamiento financiero o leasing</t>
  </si>
  <si>
    <t>Valor de activos adquiridos mediante arrendamiento financiero o Leasing</t>
  </si>
  <si>
    <t>Valor total, incluyendo arrendamiento financiero o leasing financiero</t>
  </si>
  <si>
    <t>Dividendos o participaciones pagados o exigibles en el periodo, con cargo a utilidades del mismo período</t>
  </si>
  <si>
    <t>Costos de transacción</t>
  </si>
  <si>
    <t>Gastos sin soporte</t>
  </si>
  <si>
    <t>Efecto de conversión (Por moneda funcional diferente al peso colombiano)</t>
  </si>
  <si>
    <t>43. Moneda funcional diferente al peso colombiano</t>
  </si>
  <si>
    <t>Efectivo restringido</t>
  </si>
  <si>
    <t>Asignaciones permanentes - Régimen Tributario Especial</t>
  </si>
  <si>
    <t>EFECTO DE CONVERSION                                                (Moneda Funcional Diferente al Peso Colombiano)</t>
  </si>
  <si>
    <t xml:space="preserve">EFECTO DE CONVERSION </t>
  </si>
  <si>
    <t>Perdida</t>
  </si>
  <si>
    <t>EFECTO DE CONVERSION</t>
  </si>
  <si>
    <t>Autorretenciones</t>
  </si>
  <si>
    <t>Por ventas</t>
  </si>
  <si>
    <t>Por rendimientos financieros</t>
  </si>
  <si>
    <t>Por otros conceptos</t>
  </si>
  <si>
    <t>Otras retenciones</t>
  </si>
  <si>
    <t>Por honorarios y comisiones</t>
  </si>
  <si>
    <t>Por dividendos y participaciones</t>
  </si>
  <si>
    <t>Sanciones</t>
  </si>
  <si>
    <t>Total retenciones año gravable que declara</t>
  </si>
  <si>
    <t>Asignaciones permanentes no ejecutadas</t>
  </si>
  <si>
    <t>89. No. Identificación Signatario</t>
  </si>
  <si>
    <t>90. DV</t>
  </si>
  <si>
    <t>Firma del Declarante o de quien lo representa</t>
  </si>
  <si>
    <t>981. Cód. Representación</t>
  </si>
  <si>
    <t>982. Código contador o Revisor Fiscal</t>
  </si>
  <si>
    <t>Anticipo renta por el año gravable siguiente</t>
  </si>
  <si>
    <t>Total autorretenciones</t>
  </si>
  <si>
    <t>Total otras retenciones</t>
  </si>
  <si>
    <t>Anticipo sobretasa liquidado año gravable anterior</t>
  </si>
  <si>
    <t>Saldo a favor año gravable anterior sin solicitud de devolución o compensación</t>
  </si>
  <si>
    <t>Anticipo renta liquidado año anterior</t>
  </si>
  <si>
    <t>Inversiones e instrumentos financieros derivados (valor neto)</t>
  </si>
  <si>
    <t>Inversiones e instrumentos financieros derivados (valor bruto)</t>
  </si>
  <si>
    <t>Utilidades o excedentes acumulados susceptibles de distribución en calidad de gravados</t>
  </si>
  <si>
    <t>Utilidades o excedentes acumulados susceptibles de distribución a título de no constitutivo de renta ni gananacia ocasional</t>
  </si>
  <si>
    <t>AÑO</t>
  </si>
  <si>
    <t>983, No. Tarjeta profesional</t>
  </si>
  <si>
    <t>38. Obligado a aplicar sistemas especiales de valoración de inversiones</t>
  </si>
  <si>
    <t>Instrumentos de deuda o patrimonio al valor razonable con cambios en el ORI</t>
  </si>
  <si>
    <t>Otro sistema de determinación del costo de ventas</t>
  </si>
  <si>
    <t>Impuestos distintos al impuesto de renta y complementarios</t>
  </si>
  <si>
    <t>Deducciones especiales por inversiones o en adquisición de activos (contrato de estabilidad jurídica)</t>
  </si>
  <si>
    <t>Diferencias permanentes que disminuyen la Renta Líquida (-)</t>
  </si>
  <si>
    <t>Diferencias permanentes que aumentan la Renta Líquida (+)</t>
  </si>
  <si>
    <t>Monto que supera el límite permitido para atenciones a clientes, proveedores y empleados</t>
  </si>
  <si>
    <t>Firma Contador o Revisor Fiscal     994. Con salvedades</t>
  </si>
  <si>
    <t>996. Espacio para el numero interno de la DIAN</t>
  </si>
  <si>
    <t>Enajenación o arrendamiento de inmuebles</t>
  </si>
  <si>
    <t>Efecto de conversión</t>
  </si>
  <si>
    <t>Pérdidas fiscales y/o excesos de renta presuntiva</t>
  </si>
  <si>
    <t>Beneficios a Empleados</t>
  </si>
  <si>
    <r>
      <t xml:space="preserve">EFECTO DE CONVERSION                                               </t>
    </r>
    <r>
      <rPr>
        <sz val="11"/>
        <color theme="1"/>
        <rFont val="Calibri"/>
        <family val="2"/>
        <scheme val="minor"/>
      </rPr>
      <t xml:space="preserve"> (Moneda Funcional Diferente al Peso Colombiano)</t>
    </r>
  </si>
  <si>
    <t>Arrendamiento Financiero</t>
  </si>
  <si>
    <t>Descuento por impuestos pagados en el exterior por ganancias ocasionales</t>
  </si>
  <si>
    <t>2. Activos por créditos tributarios (saldos a favor e Impuestos pagados en el exterior)</t>
  </si>
  <si>
    <t>3. Detalle de compensación de pérdidas fiscales</t>
  </si>
  <si>
    <t>Registrada como pasivo por ingreso diferido</t>
  </si>
  <si>
    <t>Datos Informativos:                                                                                             Valor activos adquiridos mediante arrendamiento financiero</t>
  </si>
  <si>
    <t>4. Detalle de compensación por exceso de renta presuntiva</t>
  </si>
  <si>
    <t>Solo facturado      (No ha generado ingreso ni pasivo diferido)</t>
  </si>
  <si>
    <t>ESAL (R.T.E.)</t>
  </si>
  <si>
    <t>Valor inversiones realizadas en el periodo</t>
  </si>
  <si>
    <t>Valor Inversiones liquidadas en el período</t>
  </si>
  <si>
    <t>Renta Pasiva - ECE sin residencia fiscal en Colombia</t>
  </si>
  <si>
    <t>RENTA LIQUIDA PASIVA</t>
  </si>
  <si>
    <t>Menor costo - ajuste Precios de Transferencia</t>
  </si>
  <si>
    <t>Capitalizaciones no gravadas (art. 36-3 E.T.)</t>
  </si>
  <si>
    <t>Costos y deducciones no procedentes - Actividad meritoria (Régimen Tributario Especial)</t>
  </si>
  <si>
    <t>Impuesto sobre la renta líquida gravable</t>
  </si>
  <si>
    <t>Menor gasto o deducción -  Ajuste Precios de Transferencia</t>
  </si>
  <si>
    <t>RENTA LIQUIDA POR TARIFA</t>
  </si>
  <si>
    <t>VALOR FISCAL TOTAL</t>
  </si>
  <si>
    <t>Otra</t>
  </si>
  <si>
    <t>x</t>
  </si>
  <si>
    <t>29. Tarifas</t>
  </si>
  <si>
    <t>GANANCIA O PÉRDIDA ANTES DE IMPUESTO A LA RENTA (incluyendo dividendos)</t>
  </si>
  <si>
    <t>RENTA LÍQUIDA ORDINARIA DEL EJERCICIO (incluyendo dividendos)</t>
  </si>
  <si>
    <t>PÉRDIDA LÍQUIDA DEL EJERCICIO (incluyendo dividendos)</t>
  </si>
  <si>
    <t>Gastos por ajustes respecto a períodos anteriores</t>
  </si>
  <si>
    <t>Impuesto corriente</t>
  </si>
  <si>
    <t>Ingreso por ajustes respecto a períodos anteriores</t>
  </si>
  <si>
    <t>Sobre renta liquida / presuntiva del período</t>
  </si>
  <si>
    <t>Impuestos asumidos del exterior - convenios o tratados</t>
  </si>
  <si>
    <t>Costos prestadores de servicios</t>
  </si>
  <si>
    <t>Incremento 
(generado en el periodo)</t>
  </si>
  <si>
    <t>Ajustes al valor facturado (descuentos, notas)</t>
  </si>
  <si>
    <t>Valor generado en el periodo 
(+)</t>
  </si>
  <si>
    <t>Valor compensado en el período 
(-)</t>
  </si>
  <si>
    <t>Valores no compensados por caducidad   
 (-)</t>
  </si>
  <si>
    <t>Saldo crédito Inversion suplementaria</t>
  </si>
  <si>
    <t>Saldo débito Inversion suplementaria</t>
  </si>
  <si>
    <t>Ajuste por atribución de rentas establecimientos permanentes y sucursales</t>
  </si>
  <si>
    <t>NUM</t>
  </si>
  <si>
    <t>Saldos a favor - otros impuestos y gravámenes</t>
  </si>
  <si>
    <t>Reserva matemática y/o técnica y otros pasivos exclusivos en compañías de seguros</t>
  </si>
  <si>
    <t>Pasivo para ejecución de excedentes - Régimen Tributario Especial</t>
  </si>
  <si>
    <t>GANANCIA O PÉRDIDA CONTABLE CON DIFERENCIAS PERMANENTES</t>
  </si>
  <si>
    <t>Enajenación o cesión de derechos</t>
  </si>
  <si>
    <t>Ajuste positivo por efecto de conversión</t>
  </si>
  <si>
    <t>Ajuste negativo por efecto de conversión</t>
  </si>
  <si>
    <t>AJUSTES PARA LIQUIDACION</t>
  </si>
  <si>
    <t>Dividendos y participaciones exentas (régimen CHC)</t>
  </si>
  <si>
    <t>Tarifa general art. 240 E.T.</t>
  </si>
  <si>
    <t>44. Mega - Inversiones</t>
  </si>
  <si>
    <t>46. Compañía Holding Colombiana</t>
  </si>
  <si>
    <t>Dividendos y participaciones gravados, tarifa general art. 240 E.T.</t>
  </si>
  <si>
    <t>Contribuciones a educación de los empleados</t>
  </si>
  <si>
    <t>Retención en la fuente trasladable (art. 242-1 E.T.)</t>
  </si>
  <si>
    <t>Dividendos y participaciones No gravados</t>
  </si>
  <si>
    <t>Gastos no deducibles por operaciones gravadas con IVA realizadas con personas no inscritas como Responsables del Impuesto Sobre las Ventas</t>
  </si>
  <si>
    <t>45. Empresa de Economía Naranja</t>
  </si>
  <si>
    <t>RENTA LIQUIDA ORDINARIA DEL EJERCICIO - EXCEDENTE NETO (incluye unicamente dividendos de sociedades nacionales a tarifa general)</t>
  </si>
  <si>
    <t>PERDIDA LIQUIDA DEL EJERCICIO (incluye unicamente dividendos sociedades nacionales a tarifa general)</t>
  </si>
  <si>
    <t>Renta líquida (incluye unicamente dividendos sociedades nacionales a tarifa general)</t>
  </si>
  <si>
    <t>Rentas líquidas gravables (incluye unicamente dividendos sociedades nacionales a tarifa general)</t>
  </si>
  <si>
    <t>47. Zona Económica  y Social Especial</t>
  </si>
  <si>
    <t>Recuperación de deducciones (valor fiscal)</t>
  </si>
  <si>
    <t>RENTA LIQUIDA POR RECUPERACION DE DEDUCCIONES</t>
  </si>
  <si>
    <t>MEGA - INVERSIONES
(art. 235-3 E.T.)</t>
  </si>
  <si>
    <t>08</t>
  </si>
  <si>
    <t>07</t>
  </si>
  <si>
    <t>983. No. Tarjeta profesional</t>
  </si>
  <si>
    <t>06</t>
  </si>
  <si>
    <t>04</t>
  </si>
  <si>
    <t>996. Espacio para el número interno de la DIAN / Adhesivo</t>
  </si>
  <si>
    <t>994. Con salvedades</t>
  </si>
  <si>
    <t>Firma Contador o Revisor fiscal</t>
  </si>
  <si>
    <t>982. Código Contador o Revisor Fiscal:</t>
  </si>
  <si>
    <t>01</t>
  </si>
  <si>
    <t>980. Pago total $</t>
  </si>
  <si>
    <t>Firme del declarante o de quien lo representa</t>
  </si>
  <si>
    <t xml:space="preserve">997. Espacio exclusivo para el sello de la entidad recaudadora                                           </t>
  </si>
  <si>
    <t>Anticipo renta para el año gravable siguiente</t>
  </si>
  <si>
    <t>Renta</t>
  </si>
  <si>
    <t>31</t>
  </si>
  <si>
    <t>Inversiones liquidadas de periodos gravables anteriores</t>
  </si>
  <si>
    <t>Retenciones</t>
  </si>
  <si>
    <t>Inversiones efectuadas en el año</t>
  </si>
  <si>
    <t>ESAL 
(R.T.E.)</t>
  </si>
  <si>
    <t>Saldo a favor año gravable anterior sin solicitud de
devolución y/o compensación</t>
  </si>
  <si>
    <t>28</t>
  </si>
  <si>
    <t>Otros gastos y deducciones</t>
  </si>
  <si>
    <t>27</t>
  </si>
  <si>
    <t>Anticipo renta liquidado  año gravable anterior</t>
  </si>
  <si>
    <t>Gastos financieros</t>
  </si>
  <si>
    <t>26</t>
  </si>
  <si>
    <t>Descuento efectivo Inversión Obras por Impuesto (Modalidad de pago 2)</t>
  </si>
  <si>
    <t>25</t>
  </si>
  <si>
    <t>Gastos de administración</t>
  </si>
  <si>
    <t>24</t>
  </si>
  <si>
    <t>Costos y Deducciones</t>
  </si>
  <si>
    <t>23</t>
  </si>
  <si>
    <t>22</t>
  </si>
  <si>
    <t>21</t>
  </si>
  <si>
    <t>Devoluciones, rebajas y descuentos en ventas</t>
  </si>
  <si>
    <t>19</t>
  </si>
  <si>
    <t>18</t>
  </si>
  <si>
    <t>Impuesto de ganancias ocasionales</t>
  </si>
  <si>
    <t>17</t>
  </si>
  <si>
    <t>16</t>
  </si>
  <si>
    <t>15</t>
  </si>
  <si>
    <t>14</t>
  </si>
  <si>
    <t>Ingresos financieros</t>
  </si>
  <si>
    <t>13</t>
  </si>
  <si>
    <t>Liquidación privada</t>
  </si>
  <si>
    <t>Ingresos brutos de actividades ordinarias</t>
  </si>
  <si>
    <t>12</t>
  </si>
  <si>
    <t>Ganancias ocasionales no gravadas y exentas</t>
  </si>
  <si>
    <t>11</t>
  </si>
  <si>
    <t xml:space="preserve">Costos por ganancias ocasionales </t>
  </si>
  <si>
    <t>10</t>
  </si>
  <si>
    <t>Ingresos por ganancias ocasionales</t>
  </si>
  <si>
    <t>09</t>
  </si>
  <si>
    <t>Ganancias ocasionales</t>
  </si>
  <si>
    <t>Propiedades, planta y equipo, propiedades de inversión y ANCMV</t>
  </si>
  <si>
    <t xml:space="preserve">Activos intangibles </t>
  </si>
  <si>
    <t>05</t>
  </si>
  <si>
    <t>Rentas gravables</t>
  </si>
  <si>
    <t>Cuentas, documentos y arrendamientos financieros por cobrar</t>
  </si>
  <si>
    <t>Renta exenta</t>
  </si>
  <si>
    <t>Renta presuntiva</t>
  </si>
  <si>
    <t>Continuación Renta</t>
  </si>
  <si>
    <t>Datos Informativos</t>
  </si>
  <si>
    <t>29. Vinculado al pago de obras por impuestos</t>
  </si>
  <si>
    <t>28. Renuncio a pertenecer al Régimen tributario especial</t>
  </si>
  <si>
    <t xml:space="preserve">27. Fracción año gravable siguiente (Marque X)    </t>
  </si>
  <si>
    <t>26.  No. Formulario anterior</t>
  </si>
  <si>
    <t>25. Cód</t>
  </si>
  <si>
    <t>Si es una corrección indique</t>
  </si>
  <si>
    <t>24. Actividad económica</t>
  </si>
  <si>
    <t>12. Cód. Dir. Seccional</t>
  </si>
  <si>
    <t>10. Otros nombres</t>
  </si>
  <si>
    <t>9. Primer nombre</t>
  </si>
  <si>
    <t>8. Segundo apellido</t>
  </si>
  <si>
    <t>7. Primer apellido</t>
  </si>
  <si>
    <t>6. DV</t>
  </si>
  <si>
    <t>5. No. de Identificación Tributaria</t>
  </si>
  <si>
    <t>Datos Generales</t>
  </si>
  <si>
    <t>Espacio reservado para la DIAN</t>
  </si>
  <si>
    <t>4. Número de formulario</t>
  </si>
  <si>
    <t>110</t>
  </si>
  <si>
    <t>Renta por recuperación de deducciones</t>
  </si>
  <si>
    <t>Dividendos y/o participaciones no constitutivos de renta ni ganancia ocasional (incluye capitalizaciones no gravadas)</t>
  </si>
  <si>
    <t>Descuento efectivo Inversión Obras por Impuestos (Modalidad de pago 2)</t>
  </si>
  <si>
    <t>Valor inversión Obras por Impuestos hasta del 50% del valor del impuesto a cargo (Modalidad de pago 1)</t>
  </si>
  <si>
    <t>Anticipo sobretasa instituciones financieras año gravable anterior</t>
  </si>
  <si>
    <t>Sobretasa instituciones financieras</t>
  </si>
  <si>
    <t>Anticipo sobretasa instituciones financieras año gravable siguiente</t>
  </si>
  <si>
    <t>Total costos y gastos deducibles (57 + 58 + 59 + 60 + 61)</t>
  </si>
  <si>
    <t>Renta líquida ordinaria del ejercicio (56 + 64 + 65 + 66 - 49 - 50 - 51 - 62 - 63)</t>
  </si>
  <si>
    <t>Pérdida líquida del ejercicio (49 + 50 + 51 + 62 + 63 - 56 - 64 - 65 - 66)</t>
  </si>
  <si>
    <t>Ganancias ocasionales gravables (75 - 76 - 77)</t>
  </si>
  <si>
    <t>Impuesto sobre las rentas líquidas gravables</t>
  </si>
  <si>
    <t>Total retenciones año gravable a declarar (93 + 94)</t>
  </si>
  <si>
    <t>106. No. Identificación signatario</t>
  </si>
  <si>
    <t>107. DV</t>
  </si>
  <si>
    <r>
      <t xml:space="preserve">
</t>
    </r>
    <r>
      <rPr>
        <u/>
        <sz val="14"/>
        <color theme="0" tint="-0.34998626667073579"/>
        <rFont val="Calibri"/>
        <family val="2"/>
        <scheme val="minor"/>
      </rPr>
      <t>Por una Colombia Honesta</t>
    </r>
    <r>
      <rPr>
        <sz val="11"/>
        <color theme="1"/>
        <rFont val="Calibri"/>
        <family val="2"/>
        <scheme val="minor"/>
      </rPr>
      <t xml:space="preserve">
</t>
    </r>
  </si>
  <si>
    <t>Valor inversión Obras por Impuestos hasta del 50% del valor de la casilla 88 (Modalidad  de pago 1)</t>
  </si>
  <si>
    <t xml:space="preserve">Definición </t>
  </si>
  <si>
    <t>1.1 Cuentas por cobrar</t>
  </si>
  <si>
    <t>1.2 Inversiones negociables</t>
  </si>
  <si>
    <t>Disponible  mantenido en caja y en bancos</t>
  </si>
  <si>
    <t>1.3 Inventarios</t>
  </si>
  <si>
    <t>Inversiones a corto plazo de gran liquidez  (Iguales o menores 90 días), que son fácilmente convertibles en efectivo y un riesgo insignificante de cambios en su valor.</t>
  </si>
  <si>
    <t>1.4 Propiedad Planta y Equipo</t>
  </si>
  <si>
    <t>1.5 Propiedad de Inversión</t>
  </si>
  <si>
    <t>Inversiones en acciones en las cuales se tiene influencia significativa,  control conjunto o control medidas al valor razonable. En la generalidad son inversiones en las cuales el porcentaje de participación mayor al 20%.</t>
  </si>
  <si>
    <t>1.6 Arrendamiento</t>
  </si>
  <si>
    <t>1.7 Activos Biológicos</t>
  </si>
  <si>
    <t>Inversiones en acciones en las cuales se tiene influencia significativa,  control conjunto o control medidas al método de la participación. En la generalidad son inversiones en las cuales el porcentaje de participación mayor al 20%. (Las inversiones en subsidiarias deben ser medida al método de acuerdo a lo indicado en el Art. 35 de la ley 222).</t>
  </si>
  <si>
    <t>1.8 Intangible</t>
  </si>
  <si>
    <t>Inversiones en acciones en las cuales se tiene influencia significativa,  control conjunto o control medidas al costo. En la generalidad son inversiones en las cuales el porcentaje de participación mayor al 20%.</t>
  </si>
  <si>
    <t>1.9 Deterior del Valor</t>
  </si>
  <si>
    <t>Inversiones en renta fija (CDT, CDA, Bonos, pagares)  mayores a 90 días que se esperen mantener hasta el vencimiento.</t>
  </si>
  <si>
    <t>1.10 Coberturas</t>
  </si>
  <si>
    <t>Inversiones en renta fija (CDT, CDA, Bonos, pagares)  mayores a 90 días o renta variable (Acciones)  que no sean inversiones en asociadas, subsidiarias o negocios conjuntos que no se esperen mantener hasta el vencimiento y su valor razonable no pueda ser medida con fiabilidad sin esfuerzo o costo desproporcionado.</t>
  </si>
  <si>
    <t>1.11 Inversiones asociadas</t>
  </si>
  <si>
    <t>Inversiones en renta fija (CDT, CDA, Bonos, pagares)  mayores a 90 días o renta variable (Acciones)  que no sean inversiones en asociadas, subsidiarias o negocios conjuntos que se puedan medir al valor razonable.</t>
  </si>
  <si>
    <t>1.12 Inversiones negocios C</t>
  </si>
  <si>
    <t>No aplica para PYMES.</t>
  </si>
  <si>
    <t>1.13 Inversiones subsidiarias</t>
  </si>
  <si>
    <t>Forward, opciones, swap o futuros que posea la Compañía para compra o venta de un activo subyacente en una fecha futura de especulación cuando el derecho es mayor a la obligación.</t>
  </si>
  <si>
    <t>1.14 Cuentas por pagar</t>
  </si>
  <si>
    <t>Forward, opciones, swap o futuros que posea la Compañía para compra o venta de un activo subyacente en una fecha futura con el objetivo de cubrir un riesgo de tasa de interés, precio de materia prima, tasa de cambio, cuando el derecho es mayor a la obligación.</t>
  </si>
  <si>
    <t>1.15 Provisiones y Contig</t>
  </si>
  <si>
    <t>1.16 Beneficios a los E</t>
  </si>
  <si>
    <t>1.17 Ingresos</t>
  </si>
  <si>
    <t>Menor valor registrado de las inversiones registradas al costo  cuando la entidad identifico que  existe indicios por deterioro y el importe en libros excede el importe recuperable.</t>
  </si>
  <si>
    <t>1.18 Costos por prestamos</t>
  </si>
  <si>
    <t>Menor valor registrado de las inversiones registradas al costo amortizado,  cuando la entidad identifico que  existe indicios por deterioro y el importe en libros excede el valor presente  de los flujos de efectivo futuros estimados descontados con una tasa.</t>
  </si>
  <si>
    <t>1.19 Subvenciones del G</t>
  </si>
  <si>
    <t>Menor valor registrado de las inversiones registradas al costo,  cuando la entidad identifico que  existe indicios por deterioro y el importe en libros excede la mejore estimación de venta del activo.</t>
  </si>
  <si>
    <t>1.20 Hechos Ocurridos</t>
  </si>
  <si>
    <t>2.1 Balance de prueba</t>
  </si>
  <si>
    <t>Créditos otorgados por entidades financieras, no aplica para PYMES.</t>
  </si>
  <si>
    <t>3 Impuesto diferido</t>
  </si>
  <si>
    <t>Derechos a recibir efectivo por la venta de bienes o prestación de servicios.</t>
  </si>
  <si>
    <t>4.1 Caratula</t>
  </si>
  <si>
    <t xml:space="preserve">Cuentas por cobrar del arrendador procedente a la entrega de bienes mediante un arrendamiento financiero . </t>
  </si>
  <si>
    <t>4.2 ESF - Patrimonio</t>
  </si>
  <si>
    <t>Derecho a recibir dividendos decretados en efectivo por otra compañías en las cuales se tiene participación.</t>
  </si>
  <si>
    <t>4.3 ERI - Renta Liquida</t>
  </si>
  <si>
    <t xml:space="preserve">Prestamos realizados a socios o accionistas. </t>
  </si>
  <si>
    <t>4.4 Impuesto Diferido</t>
  </si>
  <si>
    <t>4.5 Ingresos y Facturación</t>
  </si>
  <si>
    <t xml:space="preserve">Menor valor de la cartera procedente a la probabilidad de no pago de clientes o perdida del poder adquisitivo </t>
  </si>
  <si>
    <t>4.6 Activos fijos</t>
  </si>
  <si>
    <t>4.7 Resumen ESF-ERI</t>
  </si>
  <si>
    <t>Mercancía no fabricada por la empresa que se espera vender en el transcurso ordinario de la entidad.</t>
  </si>
  <si>
    <t>5.1 Taxonomía</t>
  </si>
  <si>
    <t>Insumos adquiridos por la Compañía con vista a la transformación y venta como inventarios</t>
  </si>
  <si>
    <t>6.1. Renglón por renglón</t>
  </si>
  <si>
    <t>Productos en elaboración con vista a finalizar y vender</t>
  </si>
  <si>
    <t>Inventario en empresas productoras cuando se encuentra listo para la venta</t>
  </si>
  <si>
    <t>Menor valor de los inventarios surgidos cuando el importe en libros excede el precio estimado de venta menos costos de venta.</t>
  </si>
  <si>
    <t xml:space="preserve">Diferencias temporarias deducibles en el activo cuando el valor contable es menor al fiscal  y en el pasivo cuando el valor contable es mayor al fiscal </t>
  </si>
  <si>
    <t>Precio de adquisición  mas adiciones o mejoras de las edificaciones .</t>
  </si>
  <si>
    <t>Ajuste acumulado por revaluaciones o re expresiones</t>
  </si>
  <si>
    <t>Ajustes al costo de las edificaciones surgidas por los avalúos realizados cuando la entidad aplica el modelo de revaluación o re expresiones realizadas.</t>
  </si>
  <si>
    <t>Precio de adquisición  mas adiciones o mejoras de las otras propiedades planta y equipo.</t>
  </si>
  <si>
    <t>Ajustes al costo de las otras propiedades planta y equipo  surgidas por los avalúos realizados cuando la entidad aplica el modelo de revaluación o re expresiones realizadas.</t>
  </si>
  <si>
    <t>Menor valor de los activos procedente a la distribución sistemática del importe depreciable de un activo a lo largo de su vida útil de las propiedades planta y equipo</t>
  </si>
  <si>
    <t>Menor valor registrado de las propiedades planta y equipo  cuando la entidad identifico que  existe indicios por deterioro y el importe en libros excede el importe recuperable</t>
  </si>
  <si>
    <t>Precio de adquisición mas mejoras o adiciones de los derechos adquiridos por la entidad.</t>
  </si>
  <si>
    <t>Avalúos realizados a los intangibles cuando su política contable sea el modelo de revaluación (No aplica para PYMES)</t>
  </si>
  <si>
    <t>Menor valor de los activos procedente a la distribución sistemática del importe amortizable de un activo a lo largo de su vida útil de los activos intangibles</t>
  </si>
  <si>
    <t>Menor valor registrado de los activos intangibles cuando la entidad identifico que  existe indicios por deterioro y el importe en libros excede el importe recuperable</t>
  </si>
  <si>
    <t>Inmuebles destinados a obtener renta (Arrendamiento) o plusvalía (Valorización)  los cuales no puedan ser medidas al valor razonable de manera fiable sin costo o esfuerzo desproporcionado.</t>
  </si>
  <si>
    <t>Inmuebles destinados a obtener renta (Arrendamiento) o plusvalía (Valorización)  medidos al valor razonable</t>
  </si>
  <si>
    <t>Menor valor de los activos procedente a la distribución sistemática del importe depreciable de un activo a lo largo de su vida útil de las propiedades planta y equipo (Aplica solo para las propiedades de inversión medidas al costo)</t>
  </si>
  <si>
    <t>Menor valor registrado de las propiedades de inversión  cuando la entidad identifico que  existe indicios por deterioro y el importe en libros excede el importe recuperable (Aplica solo para las propiedades de inversión medidas al costo)</t>
  </si>
  <si>
    <t>Activos que esperen ser vendidos en menos de un año y sea altamente probable (No aplica para PYMES)</t>
  </si>
  <si>
    <t>No aplica para PYMES</t>
  </si>
  <si>
    <t>Precio de adquisición mas otros desembolsos relacionados con el activos biológicos cuando su valor razonable no sea fácilmente determinable sin costo o esfuerzo desproporcionado.</t>
  </si>
  <si>
    <t>Menor valor de los activos procedente a la distribución sistemática del importe depreciable de un activo a lo largo de su vida útil de los activos biológicos</t>
  </si>
  <si>
    <t>Menor valor registrado de los activos biológicos  cuando la entidad identifico que  existe indicios por deterioro y el importe en libros excede el importe recuperable</t>
  </si>
  <si>
    <t>Valor de mercado menos costos de venta  de los activos biológicos</t>
  </si>
  <si>
    <t>Obligaciones con entidades financieras en pesos Colombianos</t>
  </si>
  <si>
    <t>Obligaciones con entidades financieras en moneda extranjera</t>
  </si>
  <si>
    <t>Obligaciones contractuales a pagar efectivo y/o equivalentes del efectivo por la compra de bienes, prestación de servicios diferentes a las entidades financieras en pesos colombianos</t>
  </si>
  <si>
    <t>Obligaciones contractuales a pagar efectivo y/o equivalentes del efectivo por la compra de bienes, prestación de servicios diferentes a las entidades financieras en moneda extranjera</t>
  </si>
  <si>
    <t>Dividendos decretados en efectivos por la Compañía.</t>
  </si>
  <si>
    <t>Obligaciones contractuales a pagar efectivo y/o equivalentes del efectivo por prestamos realizados por socios, o accionistas.</t>
  </si>
  <si>
    <t xml:space="preserve">Obligaciones  contractuales surgidas en la adquisición de activos mediante arrendamiento financiero con terceros que no estén relacionados con la entidad. </t>
  </si>
  <si>
    <t>Obligaciones  contractuales surgidas en la adquisición de activos mediante arrendamiento financiero con terceros que estén relacionados con la entidad. (entidades del grupo económico, asociadas, negocios conjuntos, subsidiarias o personas o un familiar que tenga influencia en la Entidad)</t>
  </si>
  <si>
    <t>Obligaciones contractuales surgidas del arrendamiento de bienes e inmuebles que deben ser entregados al final del contrato.</t>
  </si>
  <si>
    <t>Valoración de Forward, opciones, swap o futuros que posea la Compañía cuando la obligación mayor al derecho</t>
  </si>
  <si>
    <t>Diferencias temporarias imponibles en el activo cuando el valor contable es mayor al fiscal  y en el pasivo cuando el valor contable es menor al fiscal</t>
  </si>
  <si>
    <t>Obligaciones con empleados que se espera liquidar totalmente antes de los doce meses de la fecha de presentación del servicio</t>
  </si>
  <si>
    <t>Obligaciones con empleados que se espera liquidar totalmente después de los doce meses de la fecha de presentación del servicio</t>
  </si>
  <si>
    <t>Finalización del contrato laboral antes de la fecha normal del retiro o la decisión del empleado de aceptar una
retribución a cambio de la terminación de un contrato de empleo.</t>
  </si>
  <si>
    <t>Beneficios a los empleados que se pagan después de completar su periodo de empleo.</t>
  </si>
  <si>
    <t xml:space="preserve">Demandas en contra de la entidad </t>
  </si>
  <si>
    <t xml:space="preserve">Estimación de los costos que debe incurrir una Compañía para la desmantelación, retiro, o rehabilitación del lugar relacionados con la adquisición de un activo </t>
  </si>
  <si>
    <t>Efectivo recibido por la Compañía que a la fecha no cumple la definición de ingreso</t>
  </si>
  <si>
    <t>Efectivo recibido por Entidades gubernamentales que a la fecha no cumple la definición de ingreso</t>
  </si>
  <si>
    <t>Aportes iniciales y los posteriores aumentos o disminuciones  de los socios o  accionistas.</t>
  </si>
  <si>
    <t>Apropiación de utilidades de ejercicios anteriores con el objetivo de cumplir disposiciones legales o  estatutarias de la entidad</t>
  </si>
  <si>
    <t>Apropiación de utilidades de ejercicios anteriores con el objetivo de cumplir un objetivo especifico.</t>
  </si>
  <si>
    <t>Resultados positivos o negativos obtenidos por el ente económico, como consecuencia de las operaciones realizadas durante el período.</t>
  </si>
  <si>
    <t>Resultados positivos o negativos obtenidos un componente de la entidad del que se ha dispuesto, o ha sido clasificado como mantenido para la venta</t>
  </si>
  <si>
    <t>Utilidades o excedentes acumulados susceptibles de distribución a título de no constitutivo de renta ni ganancia ocasional</t>
  </si>
  <si>
    <t>Resultados obtenidos en ejercicios anteriores, por utilidades  o perdidas acumuladas que estén a disposición del máximo órgano social de la entidad no gravadas</t>
  </si>
  <si>
    <t>Resultados obtenidos en ejercicios anteriores, por utilidades  o perdidas acumuladas que estén a disposición del máximo órgano social de la entidad  gravadas</t>
  </si>
  <si>
    <t>Ajuste en las utilidades por corrección de errores de forma retroactiva.</t>
  </si>
  <si>
    <t>Ajuste en las utilidades por cambios en políticas contables por aplicación retroactiva</t>
  </si>
  <si>
    <t>Aumento del patrimonio obtenido en el proceso de implementación de las NIIF del Estado de Situación Financiero de Apertura</t>
  </si>
  <si>
    <t>Disminución del patrimonio obtenido en el proceso de implementación de las NIIF del Estado de Situación Financiero de Apertura</t>
  </si>
  <si>
    <t>Ganancias por partidas de ingresos y gastos  que no se reconocen en el resultado tal como lo requieren o permiten otras NIIF.</t>
  </si>
  <si>
    <t>Perdidas  por partidas de ingresos y gastos  que no se reconocen en el resultado tal como lo requieren o permiten otras NIIF.</t>
  </si>
  <si>
    <t>DEFINICIÓN</t>
  </si>
  <si>
    <t>Incrementos en los beneficios económicos surgidos por la venta de bienes o servicios en los cuales se ha transferido los riesgos y beneficios significativos del bien o del servicio.</t>
  </si>
  <si>
    <t>Decrementos en los beneficios económicos procedentes de una disminución en el activo o un aumento en el pasivo que disminuye el patrimonio de los socios distintos a pagos de dividendos y retiros de socios que están directamente relacionado con la venta del bien o la prestación del servicio.</t>
  </si>
  <si>
    <t>Gasto</t>
  </si>
  <si>
    <t>Decrementos en los beneficios económicos procedentes de una disminución en el activo o un aumento en el pasivo que disminuye el patrimonio de los socios distintos a pagos de dividendos y retiros de socios que están directamente relacionado con la  parte administrativa o de ventas.</t>
  </si>
  <si>
    <t>Dividendos y participaciones gravados. Artículos 245
y 246 E.T.</t>
  </si>
  <si>
    <t xml:space="preserve">Cálculo renta presuntiva </t>
  </si>
  <si>
    <t>Becas por impuestos</t>
  </si>
  <si>
    <t>Crédito fiscal para inversiones en proyectos de investigación, desarrollo tecnológico
e innovación o vinculación de capital humano de alto nivel</t>
  </si>
  <si>
    <t>Declaración de Renta y Complementario para Personas Jurídicas y Asimiladas y Personas Naturales y Asimiladas no Residentes y Sucesiones Ilíquidas de Causantes no Residentes, o de ingresos y patrimonio para entidades obligadas a declarar</t>
  </si>
  <si>
    <t>33. Total costos y gastos nómina</t>
  </si>
  <si>
    <t>34. Aportes al sistema de seguridad social</t>
  </si>
  <si>
    <t>35. Aportes al SENA, ICBF, cajas de compensación</t>
  </si>
  <si>
    <t>Dividendos y/o participaciones distribuidos por entidades no residents en Colombia a una CHC y prima en colocación de acciones.</t>
  </si>
  <si>
    <t>Dividendos y/o participaciones gravadas recibidas por personas naturales sin residencia fiscal (año 2016 y anteriores)</t>
  </si>
  <si>
    <t>Dividendos y/o participaciones gravadasala tarifa general provenientes de sociedades y entidades extranjeras o de sociedades nacionales</t>
  </si>
  <si>
    <t>Dividendos y/o participaciones gravadas recividas por personas naturales sin residencia fiscal (año 2017 y siguientes)</t>
  </si>
  <si>
    <t>Dividendos y/o participaciones gravadas al 10%</t>
  </si>
  <si>
    <t>Dividendos y/o participaciones gravadas a la tarifa general (EP y sociedades extranjeras - Utilidades generadas a partir del año 2017)</t>
  </si>
  <si>
    <t>Dividendos y aprticipaciones provenientes de proyectos calificados como megainversión gravada al 27%</t>
  </si>
  <si>
    <t>Renta líquida</t>
  </si>
  <si>
    <t>Rentas deudores régimen Ley 1116 de 2006,
Decretos 560 y 772 de 2020</t>
  </si>
  <si>
    <t>Utilización pérdidas fiscales acumuladas (Inc. 2, Art
15 Decreto 772 de 2020)</t>
  </si>
  <si>
    <t>Sobre la renta líquida gravable</t>
  </si>
  <si>
    <t>De dividendos y/o participaciones gravadas a la tarifa del 10% (Base casilla 54)</t>
  </si>
  <si>
    <t>De dividendos y/o participaciones gravadas a la tarifa del artículo 240 del E.T. (base casilla 55)</t>
  </si>
  <si>
    <t>De dividendos y/o participaciones gravadas a la tarifa del 27% (Base 56)</t>
  </si>
  <si>
    <t>De dividendos y/o participaciones gravadas a la tarifa del 33% (Base casilla 52)</t>
  </si>
  <si>
    <t>Impuesto neto de renta</t>
  </si>
  <si>
    <t xml:space="preserve">Total impuesto sobre las rentas líquidas gravables </t>
  </si>
  <si>
    <t>Descuento por impuestos pagados en el exterior por ganancías ocasionales</t>
  </si>
  <si>
    <t xml:space="preserve">Total impuesto a cargo </t>
  </si>
  <si>
    <t>Crédito fiscal artículo 256-1 E.T.</t>
  </si>
  <si>
    <t xml:space="preserve">Saldo a pagar por impuesto </t>
  </si>
  <si>
    <t xml:space="preserve">Total saldo a pagar </t>
  </si>
  <si>
    <t xml:space="preserve">Total saldo a favor </t>
  </si>
  <si>
    <t>Valor impuesto exigible por obras por impuestos modalidad de pago 1</t>
  </si>
  <si>
    <t>Valor impuesto exigible por obras por impuestos modalidad de pago 2</t>
  </si>
  <si>
    <t xml:space="preserve">Renta líquida gravable </t>
  </si>
  <si>
    <t xml:space="preserve">Estas inversiones no aplican para las NIIF para PYMES. </t>
  </si>
  <si>
    <t>Menor valor registrado de las inversiones registradas al Método de la participación cuando la entidad identifico que  existe indicios por deterioro y el importe en libros excede el importe recuperable.</t>
  </si>
  <si>
    <t>Ingresos brutos obtenidos en el período gravable, relacionados con las actividades industriales, comerciales y de servicios</t>
  </si>
  <si>
    <r>
      <t xml:space="preserve">Corresponde a ingresos por los siguientes conceptos:
</t>
    </r>
    <r>
      <rPr>
        <b/>
        <sz val="11"/>
        <color rgb="FF000000"/>
        <rFont val="Arial"/>
        <family val="2"/>
      </rPr>
      <t xml:space="preserve">En el arrendamiento financiero </t>
    </r>
    <r>
      <rPr>
        <sz val="11"/>
        <color rgb="FF000000"/>
        <rFont val="Arial"/>
        <family val="2"/>
      </rPr>
      <t xml:space="preserve">o mercantil (Leasing) reporte el componente financiero recibido durante el período.
</t>
    </r>
    <r>
      <rPr>
        <b/>
        <sz val="11"/>
        <color rgb="FF000000"/>
        <rFont val="Arial"/>
        <family val="2"/>
      </rPr>
      <t xml:space="preserve">Intereses: </t>
    </r>
    <r>
      <rPr>
        <sz val="11"/>
        <color rgb="FF000000"/>
        <rFont val="Arial"/>
        <family val="2"/>
      </rPr>
      <t xml:space="preserve"> sector financiero fila exclusiva para los contribuyentes y entidades pertenecientes al sector financiero. 
</t>
    </r>
    <r>
      <rPr>
        <b/>
        <sz val="11"/>
        <color rgb="FF000000"/>
        <rFont val="Arial"/>
        <family val="2"/>
      </rPr>
      <t>Intereses por préstamos a terceros:</t>
    </r>
    <r>
      <rPr>
        <sz val="11"/>
        <color rgb="FF000000"/>
        <rFont val="Arial"/>
        <family val="2"/>
      </rPr>
      <t xml:space="preserve"> fila exclusiva para los contribuyentes no pertenecientes al sector financiero.
</t>
    </r>
    <r>
      <rPr>
        <b/>
        <sz val="11"/>
        <color rgb="FF000000"/>
        <rFont val="Arial"/>
        <family val="2"/>
      </rPr>
      <t>Intereses implícitos</t>
    </r>
    <r>
      <rPr>
        <sz val="11"/>
        <color rgb="FF000000"/>
        <rFont val="Arial"/>
        <family val="2"/>
      </rPr>
      <t xml:space="preserve">: corresponde a los ingresos financieros obtenidos en el período gravable relacionados con transacciones en las que se proporciona al cliente o entidad un beneficio significativo implícito de financiación
</t>
    </r>
    <r>
      <rPr>
        <b/>
        <sz val="11"/>
        <color rgb="FF000000"/>
        <rFont val="Arial"/>
        <family val="2"/>
      </rPr>
      <t>Diferencia en cambio:</t>
    </r>
    <r>
      <rPr>
        <sz val="11"/>
        <color rgb="FF000000"/>
        <rFont val="Arial"/>
        <family val="2"/>
      </rPr>
      <t xml:space="preserve"> debe tenerse en cuenta que de conformidad con el artículo 288 del Estatuto Tributario, la diferencia en cambio tendrá efecto fiscal solamente en la enajenación, abono o liquidación</t>
    </r>
  </si>
  <si>
    <t>Reporte los ingresos registrados en la contabilidad por concepto de dividendos, ganancias por el método de participación y por cambios en el valor razonable de las inversiones en subsidiarias, asociadas y/o negocios conjuntos. Los ingresos por método de la participación no son fiscales hasta el momento de su liquidación.</t>
  </si>
  <si>
    <t>Reporte los ingresos registrados en la contabilidad por los cambios en el valor razonable de los activos y pasivos, reconocidos conforme a los marcos técnicos normativos contables.  Los ingresos por valor razonable no son fiscales hasta el momento de su liquidación.</t>
  </si>
  <si>
    <t>Utilidad en la venta o enajenación de activos</t>
  </si>
  <si>
    <t>Reporte según corresponda los ingresos obtenidos en el período gravable como resultado de la enajenación de activos diferentes a los inventarios.</t>
  </si>
  <si>
    <t>Reporte los ingresos registrados en la contabilidad por la reversión del deterioro acumulado de los activos, reconocidos conforme a los marcos técnicos normativos contables, los mismos no son ingresos gravados.</t>
  </si>
  <si>
    <t>Ingresos por reversión de provisiones</t>
  </si>
  <si>
    <t>Reporte los ingresos registrados en la contabilidad por la reversión de provisiones relacionadas con pasivos de monto o fecha inciertos, estos no tienen efecto fiscal</t>
  </si>
  <si>
    <t xml:space="preserve"> Ingresos por reversión de pasivos por beneficios a los empleados</t>
  </si>
  <si>
    <t>Reporte los ingresos registrados en la contabilidad por la reversión de pasivos por beneficios a los empleados</t>
  </si>
  <si>
    <t>En este grupo se encuentran los ingresos por conceptos no incluidos en otros grupos y su reporte se debe efectuar según el concepto que corresponda.</t>
  </si>
  <si>
    <t>Resultado de la venta de operaciones de la entidad.</t>
  </si>
  <si>
    <t xml:space="preserve"> Ajustes fiscales – Adición de Ingresos</t>
  </si>
  <si>
    <r>
      <rPr>
        <b/>
        <sz val="11"/>
        <color rgb="FF000000"/>
        <rFont val="Arial"/>
        <family val="2"/>
      </rPr>
      <t>Recuperación de deducciones</t>
    </r>
    <r>
      <rPr>
        <sz val="11"/>
        <color rgb="FF000000"/>
        <rFont val="Arial"/>
        <family val="2"/>
      </rPr>
      <t xml:space="preserve"> sin incidencia contable: se refiere a la recuperación de deducciones efectuadas en el período, que deben ser reconocidas en la declaración de renta y complementarios.
</t>
    </r>
    <r>
      <rPr>
        <b/>
        <sz val="11"/>
        <color rgb="FF000000"/>
        <rFont val="Arial"/>
        <family val="2"/>
      </rPr>
      <t>Intereses presuntos</t>
    </r>
    <r>
      <rPr>
        <sz val="11"/>
        <color rgb="FF000000"/>
        <rFont val="Arial"/>
        <family val="2"/>
      </rPr>
      <t xml:space="preserve">: Reporte en esta fila el valor fiscal de los intereses por las deudas con socios o accionistas
</t>
    </r>
    <r>
      <rPr>
        <b/>
        <sz val="11"/>
        <color rgb="FF000000"/>
        <rFont val="Arial"/>
        <family val="2"/>
      </rPr>
      <t>Precios de Transferencia</t>
    </r>
    <r>
      <rPr>
        <sz val="11"/>
        <color rgb="FF000000"/>
        <rFont val="Arial"/>
        <family val="2"/>
      </rPr>
      <t xml:space="preserve">: registre en este renglón el ajuste fiscal como mayor valor del ingreso, originado en la aplicación del Régimen de Precios de Transferencia a las operaciones económicas realizadas con vinculados económicos.
</t>
    </r>
    <r>
      <rPr>
        <b/>
        <sz val="11"/>
        <color rgb="FF000000"/>
        <rFont val="Arial"/>
        <family val="2"/>
      </rPr>
      <t>Otros ingresos fiscales y no incluidos contablemente</t>
    </r>
    <r>
      <rPr>
        <sz val="11"/>
        <color rgb="FF000000"/>
        <rFont val="Arial"/>
        <family val="2"/>
      </rPr>
      <t>: renglón para otros ingresos no registrados en renglones anteriores y con incidencia solamente fiscal.</t>
    </r>
  </si>
  <si>
    <t>De administración y de distribución y ventas</t>
  </si>
  <si>
    <t xml:space="preserve">Registre en cada sección según corresponda los gastos en que se incurre durante el ejercicio, asociados con actividades de administración, distribución y ventas, originados en el desarrollo de la operación básica o principal de la empresa tales como mano de obra, honorarios, impuestos, arrendamientos, contribuciones, seguros, servicios, regalías, asistencia técnica, otros servicios, investigación y desarrollo, reparaciones, entre otros, determinados de acuerdo con la técnica contable. </t>
  </si>
  <si>
    <t>Registre el valor de los gastos en que incurre la empresa en la ejecución de operaciones financieras tales como el componente financiero del arrendamiento operativo, intereses, diferencia en cambio, intereses implícitos, actualización de provisiones, intereses por acciones preferenciales entre otros.</t>
  </si>
  <si>
    <t>Pérdidas por inversiones en subsidiarias, asociadas y/o negocios conjuntos:</t>
  </si>
  <si>
    <t>Reporte las pérdidas registradas en la contabilidad originadas en inversiones en subsidiarias, asociadas y/o negocios conjuntos, bien sea por la aplicación del método de participación o por cambios en el valor razonable</t>
  </si>
  <si>
    <t>Reporte las pérdidas registrados en la contabilidad por los cambios en el valor razonable de los activos y pasivos</t>
  </si>
  <si>
    <t>Reporte las perdidas devengadas en el período gravable como resultado de la enajenación de activos diferentes a los inventarios. Para efectos fiscales tenga presenteque el costo fiscal.</t>
  </si>
  <si>
    <t>Gastos por provisiones</t>
  </si>
  <si>
    <t>Registre el saldo de la cuenta producto de las estimaciones sobre las que existe incertidumbre acerca de su cuantía o su vencimiento</t>
  </si>
  <si>
    <t>Registre en este bloque los saldos por los conceptos que se detallan y que no se hayan registrado anteriormente en otras cuentas</t>
  </si>
  <si>
    <t xml:space="preserve"> Registre el valor a deducir por concepto de contribuciones a educación.</t>
  </si>
  <si>
    <t>Renglón para el reporte de los gastos y deducciones no registrados en renglones anteriores y con incidencia solamente fiscal</t>
  </si>
  <si>
    <t>Renglón para reportar el valor contable por este concepto</t>
  </si>
  <si>
    <t>Establecidas las diferencias entre las bases contables y las bases fiscales, se procede a la identificación de su origen, según se trate de diferencias permanentes (aquellas que no son revertidas en períodos posteriores) o temporales (que serán objeto de reversión en períodos futuros y que afectan la determinación de la renta o pérdida líquida del contribuyente en el periodo fiscal).</t>
  </si>
  <si>
    <t>Inversiones al Valor Razonable</t>
  </si>
  <si>
    <t>Costo CDT</t>
  </si>
  <si>
    <t>Clientes</t>
  </si>
  <si>
    <t>Edificaciones</t>
  </si>
  <si>
    <t>Derechos</t>
  </si>
  <si>
    <t>Semovientes</t>
  </si>
  <si>
    <t>Proveedores</t>
  </si>
  <si>
    <t>Aportes a fondos de pensiones</t>
  </si>
  <si>
    <t>Aporte a A.R.L.</t>
  </si>
  <si>
    <t>Aportes a Caja de Compensación</t>
  </si>
  <si>
    <t>Prima de servicios</t>
  </si>
  <si>
    <t>Superávit</t>
  </si>
  <si>
    <t xml:space="preserve">Otros </t>
  </si>
  <si>
    <t>Salarios</t>
  </si>
  <si>
    <t>Cesantías</t>
  </si>
  <si>
    <t>Vacaciones</t>
  </si>
  <si>
    <t>Aporte a fondos de pensiones</t>
  </si>
  <si>
    <t>Aportes caja de compensación</t>
  </si>
  <si>
    <t>Amortizaciones</t>
  </si>
  <si>
    <t>Inversiones</t>
  </si>
  <si>
    <t>Comisiones</t>
  </si>
  <si>
    <t>Activo</t>
  </si>
  <si>
    <t xml:space="preserve">DILIGENCIE LAS CUENTAS DEL BALANCE DE LA COMPAÑÍA </t>
  </si>
  <si>
    <t>Interés implícito</t>
  </si>
  <si>
    <t>Deterioro acumulado</t>
  </si>
  <si>
    <t>Diferencia</t>
  </si>
  <si>
    <t>Interés</t>
  </si>
  <si>
    <t>Superávit por revaluación</t>
  </si>
  <si>
    <t>Deterioro de valor</t>
  </si>
  <si>
    <t>Mercancía no fabricada por la empresa</t>
  </si>
  <si>
    <t xml:space="preserve">Comercio al por mayor y al por menor </t>
  </si>
  <si>
    <t>Preparación de terrenos</t>
  </si>
  <si>
    <t>Construcción</t>
  </si>
  <si>
    <t>Costo de ventas y de prestación</t>
  </si>
  <si>
    <t>Costos de ventas</t>
  </si>
  <si>
    <t>Por garantías</t>
  </si>
  <si>
    <t>Por litigios y demandas</t>
  </si>
  <si>
    <t>Gastos diversos</t>
  </si>
  <si>
    <t>Construcciones y Edificaciones</t>
  </si>
  <si>
    <t>Desmantelamiento</t>
  </si>
  <si>
    <t>Costas y procesos judiciales</t>
  </si>
  <si>
    <t>Gastos extraordinarios</t>
  </si>
  <si>
    <t>Pérdidas método de participación</t>
  </si>
  <si>
    <t>Pérdidas</t>
  </si>
  <si>
    <t>Retiro de bienes</t>
  </si>
  <si>
    <t>Pérdida en venta</t>
  </si>
  <si>
    <t>Pérdida en venta y retiro de bienes</t>
  </si>
  <si>
    <t>Ganancias y pérdidas</t>
  </si>
  <si>
    <t>Otros gastos o pérdidas</t>
  </si>
  <si>
    <t>Impuesto diferido</t>
  </si>
  <si>
    <t>Impuesto de renta y complementarios</t>
  </si>
  <si>
    <t>Impuesto de renta y complementario</t>
  </si>
  <si>
    <t>Gasto por impuesto a las ganan</t>
  </si>
  <si>
    <t>Obligaciones financieras</t>
  </si>
  <si>
    <t>Empleados</t>
  </si>
  <si>
    <t>Gastos por valoración fwd</t>
  </si>
  <si>
    <t>Gastos por valor razonable</t>
  </si>
  <si>
    <t>A socios</t>
  </si>
  <si>
    <t>Gastos interés socios</t>
  </si>
  <si>
    <t>Intereses</t>
  </si>
  <si>
    <t>Costos por prestamos</t>
  </si>
  <si>
    <t>Financieros</t>
  </si>
  <si>
    <t>Costos financieros</t>
  </si>
  <si>
    <t>Parqueaderos</t>
  </si>
  <si>
    <t>Casino y restaurante</t>
  </si>
  <si>
    <t>Taxis y buses</t>
  </si>
  <si>
    <t>Combustibles y lubricantes</t>
  </si>
  <si>
    <t>Útiles, papelería y fotocopias</t>
  </si>
  <si>
    <t>Elementos de aseo y cafetería</t>
  </si>
  <si>
    <t>Gastos de representación y relaciones públicas</t>
  </si>
  <si>
    <t>Libros, suscripciones, periódicos y revistas</t>
  </si>
  <si>
    <t>Diversos</t>
  </si>
  <si>
    <t>Intereses sobre cesantías</t>
  </si>
  <si>
    <t>Auxilio de transporte</t>
  </si>
  <si>
    <t>Horas extra</t>
  </si>
  <si>
    <t>Gastos de personal</t>
  </si>
  <si>
    <t>Operaciones de Ventas</t>
  </si>
  <si>
    <t>Propiedades planta y equipo</t>
  </si>
  <si>
    <t>Deterioro Del Valor de los Activos</t>
  </si>
  <si>
    <t>Intangibles</t>
  </si>
  <si>
    <t>Equipo de computación y comunicación</t>
  </si>
  <si>
    <t>Equipo de oficina</t>
  </si>
  <si>
    <t>Maquinaria y equipo</t>
  </si>
  <si>
    <t>Construcciones y edificaciones</t>
  </si>
  <si>
    <t>Depreciaciones</t>
  </si>
  <si>
    <t> Alojamiento y manutención</t>
  </si>
  <si>
    <t>Gastos de viaje</t>
  </si>
  <si>
    <t>Reparaciones locativas</t>
  </si>
  <si>
    <t>Arreglos ornamentales</t>
  </si>
  <si>
    <t>Instalaciones eléctricas</t>
  </si>
  <si>
    <t>Adecuación e instalación</t>
  </si>
  <si>
    <t>Notariales</t>
  </si>
  <si>
    <t>Gas</t>
  </si>
  <si>
    <t>Teléfono</t>
  </si>
  <si>
    <t>Energía eléctrica</t>
  </si>
  <si>
    <t>Acueducto y alcantarillado</t>
  </si>
  <si>
    <t>Aseo y vigilancia</t>
  </si>
  <si>
    <t>Manejo</t>
  </si>
  <si>
    <t>Afiliaciones</t>
  </si>
  <si>
    <t>Contribuciones</t>
  </si>
  <si>
    <t>IVA descontable</t>
  </si>
  <si>
    <t>Industria y comercio</t>
  </si>
  <si>
    <t>Impuestos</t>
  </si>
  <si>
    <t>Asesoría técnica</t>
  </si>
  <si>
    <t>Asesoría financiera</t>
  </si>
  <si>
    <t>Asesoría jurídica</t>
  </si>
  <si>
    <t>Beneficios a largo plazo</t>
  </si>
  <si>
    <t>Operaciones conjuntas</t>
  </si>
  <si>
    <t>A.r.l.</t>
  </si>
  <si>
    <t>Gastos/ costos de administración</t>
  </si>
  <si>
    <t>Aprovechamientos</t>
  </si>
  <si>
    <t>Ingresos por subvenciones</t>
  </si>
  <si>
    <t>Ingreso por Subvenciones</t>
  </si>
  <si>
    <t>Ingresos por conversión me</t>
  </si>
  <si>
    <t>Por valor razonable</t>
  </si>
  <si>
    <t>Ingresos por método de la participación</t>
  </si>
  <si>
    <t>Indemnizaciones laborales</t>
  </si>
  <si>
    <t>Indemnizaciones</t>
  </si>
  <si>
    <t>Recuperaciones de costos y gastos</t>
  </si>
  <si>
    <t>Recuperaciones</t>
  </si>
  <si>
    <t>Interés Costo amortizado (Inversiones)</t>
  </si>
  <si>
    <t>Interés Costo amortizado (cxc)</t>
  </si>
  <si>
    <t>Interés de mercado</t>
  </si>
  <si>
    <t>Utilidad en venta de propiedad</t>
  </si>
  <si>
    <t>Excedente en venta</t>
  </si>
  <si>
    <t>Utilidad en venta de inversión</t>
  </si>
  <si>
    <t>Utilidad en venta</t>
  </si>
  <si>
    <t>Otros ingresos o ganancias</t>
  </si>
  <si>
    <t>Construcciones nacionales</t>
  </si>
  <si>
    <t>Contratos de construcción</t>
  </si>
  <si>
    <t>Asesorías</t>
  </si>
  <si>
    <t>Actividad financiera</t>
  </si>
  <si>
    <t>Operaciones conjuntas generales</t>
  </si>
  <si>
    <t>Venta de productos</t>
  </si>
  <si>
    <t>Mercancía fabricada por la empresa</t>
  </si>
  <si>
    <t>Comercio al por mayor y al por menor</t>
  </si>
  <si>
    <t>Operacionales</t>
  </si>
  <si>
    <t>Ingresos de actividades ordinarias</t>
  </si>
  <si>
    <t>Participaciones no controladora en general</t>
  </si>
  <si>
    <t>Participaciones no controladora</t>
  </si>
  <si>
    <t>Participaciones</t>
  </si>
  <si>
    <t>Superávit cálculo actuarial</t>
  </si>
  <si>
    <t>Cálculo actuarial</t>
  </si>
  <si>
    <t>Superávit método de la participación</t>
  </si>
  <si>
    <t>Otro resultado integral - ori</t>
  </si>
  <si>
    <t>Cambios en políticas estimaciones y errores en general</t>
  </si>
  <si>
    <t>Cambios en políticas estimaciones y errores</t>
  </si>
  <si>
    <t>Impactos por adopción por primera vez</t>
  </si>
  <si>
    <t>Ganancia o pérdida en adopción por primera vez</t>
  </si>
  <si>
    <t>Pérdidas o excedentes de periodos anteriores</t>
  </si>
  <si>
    <t>Pérdidas acumuladas</t>
  </si>
  <si>
    <t>Ganancias o excedentes de periodos anteriores</t>
  </si>
  <si>
    <t>Utilidad acumulada</t>
  </si>
  <si>
    <t>Ganancias acumuladas</t>
  </si>
  <si>
    <t>Pérdidas o excedentes del periodo</t>
  </si>
  <si>
    <t>Pérdidas del ejercicio</t>
  </si>
  <si>
    <t>Ganancias o excedentes del periodo</t>
  </si>
  <si>
    <t>Utilidad del ejercicio</t>
  </si>
  <si>
    <t>Para beneficencia y civismo</t>
  </si>
  <si>
    <t>Para futuras capitalizaciones</t>
  </si>
  <si>
    <t>Reservas estatutaria</t>
  </si>
  <si>
    <t>Reserva legal</t>
  </si>
  <si>
    <t>Reservas obligatorias</t>
  </si>
  <si>
    <t>Reservas</t>
  </si>
  <si>
    <t>Prima en colocación de acciones</t>
  </si>
  <si>
    <t>Prima en colocación de acciones, cuotas o partes de interés social</t>
  </si>
  <si>
    <t>Capital emitido</t>
  </si>
  <si>
    <t>Capital suscrito y pagado</t>
  </si>
  <si>
    <t>Activos Recibidos en Comodato</t>
  </si>
  <si>
    <t>Prestamos de producto</t>
  </si>
  <si>
    <t>Autorretención renta dec 2201 2016</t>
  </si>
  <si>
    <t>Pérdidas en asociadas negocio</t>
  </si>
  <si>
    <t>Retenciones de nomina</t>
  </si>
  <si>
    <t>Retenciones y aportes de nomina</t>
  </si>
  <si>
    <t>Retención de Ica por servicios</t>
  </si>
  <si>
    <t>Retención de Ica por compras</t>
  </si>
  <si>
    <t>Retención de Ica</t>
  </si>
  <si>
    <t>Retención de IVA</t>
  </si>
  <si>
    <t>Retención En La Fuente Por contratos de consultoría</t>
  </si>
  <si>
    <t>Retención en la fuente por arrendamientos inmuebles</t>
  </si>
  <si>
    <t>Retención en la fuente por transporte de carga</t>
  </si>
  <si>
    <t>Retenciones en la fuente por contratos de construcción</t>
  </si>
  <si>
    <t>Retenciones en la fuente por servicios</t>
  </si>
  <si>
    <t>Retención en la fuente por compras</t>
  </si>
  <si>
    <t>Retención en la fuente</t>
  </si>
  <si>
    <t>Demandas laborales</t>
  </si>
  <si>
    <t>Demandas por pagar</t>
  </si>
  <si>
    <t>Anticipos recibidos subvenciones</t>
  </si>
  <si>
    <t>Anticipos y avances recibidos</t>
  </si>
  <si>
    <t>Otros pasivos no financieros</t>
  </si>
  <si>
    <t>Vigencia fiscal corriente</t>
  </si>
  <si>
    <t>Pasivos por impuesto diferido</t>
  </si>
  <si>
    <t>Pasivos por impuestos</t>
  </si>
  <si>
    <t>Para obligación de garantías</t>
  </si>
  <si>
    <t>Inversiones en subsidiarias</t>
  </si>
  <si>
    <t>Provisiones demandas laborales</t>
  </si>
  <si>
    <t>Provisiones por Procesos legales</t>
  </si>
  <si>
    <t>De industria y comercio</t>
  </si>
  <si>
    <t>De renta y complementarios</t>
  </si>
  <si>
    <t>Para obligaciones fiscales</t>
  </si>
  <si>
    <t>Para costos y gastos</t>
  </si>
  <si>
    <t>Vacaciones a largo plazo</t>
  </si>
  <si>
    <t>A largo plazo</t>
  </si>
  <si>
    <t>Sucursales</t>
  </si>
  <si>
    <t>Beneficios largo plazo</t>
  </si>
  <si>
    <t>Prestaciones extralegales</t>
  </si>
  <si>
    <t>Vacaciones consolidadas</t>
  </si>
  <si>
    <t>Cesantías consolidadas</t>
  </si>
  <si>
    <t>Salarios por pagar</t>
  </si>
  <si>
    <t>A corto plazo</t>
  </si>
  <si>
    <t>Beneficios a los Empleados</t>
  </si>
  <si>
    <t>Al sacrificio de ganado</t>
  </si>
  <si>
    <t>IVA generado</t>
  </si>
  <si>
    <t>Impuesto sobre las ventas por pagar</t>
  </si>
  <si>
    <t>Pasivos por impuestos corrientes</t>
  </si>
  <si>
    <t>Sucursales en el extranjero</t>
  </si>
  <si>
    <t>Sucursales nacionales</t>
  </si>
  <si>
    <t>Operaciones conjuntas general</t>
  </si>
  <si>
    <t>Negocios conjuntos</t>
  </si>
  <si>
    <t>Cxp asociadas negocios conjunto</t>
  </si>
  <si>
    <t>Fondo de cesantías y pensiones</t>
  </si>
  <si>
    <t>Depositarios</t>
  </si>
  <si>
    <t>Acreedores varios</t>
  </si>
  <si>
    <t>Retenciones sobre contratos nacionales</t>
  </si>
  <si>
    <t>Retenciones sobre contratos</t>
  </si>
  <si>
    <t>Cuentas en participación generales</t>
  </si>
  <si>
    <t>Anticipos licitación en general</t>
  </si>
  <si>
    <t>Anticipos licitación</t>
  </si>
  <si>
    <t>Cuotas por devolver</t>
  </si>
  <si>
    <t>Ingresos recibidos por anticipado</t>
  </si>
  <si>
    <t>Aportes al S.S. S</t>
  </si>
  <si>
    <t>Retenciones y aportes por beneficio a empleados</t>
  </si>
  <si>
    <t>Participaciones por pagar</t>
  </si>
  <si>
    <t>Dividendos por pagar</t>
  </si>
  <si>
    <t>Dividendos o participaciones por pagar</t>
  </si>
  <si>
    <t>Con socios</t>
  </si>
  <si>
    <t>Con accionistas</t>
  </si>
  <si>
    <t>Deudas con accionistas o socios</t>
  </si>
  <si>
    <t>Costos y gastos por pagar</t>
  </si>
  <si>
    <t>En moneda extranjera</t>
  </si>
  <si>
    <t>En moneda nacional</t>
  </si>
  <si>
    <t>A contratistas</t>
  </si>
  <si>
    <t>A compañías vinculadas nacionales</t>
  </si>
  <si>
    <t>A compañías vinculadas</t>
  </si>
  <si>
    <t>Otras cuentas por pagar</t>
  </si>
  <si>
    <t>Proveedores nacionales</t>
  </si>
  <si>
    <t>Cuentas comerciales por pagar</t>
  </si>
  <si>
    <t>Derivados financieros general</t>
  </si>
  <si>
    <t>Derivados financieros</t>
  </si>
  <si>
    <t>Hipotecarias</t>
  </si>
  <si>
    <t>Pagares</t>
  </si>
  <si>
    <t>Sobregiros</t>
  </si>
  <si>
    <t>Arrendamientos financieros</t>
  </si>
  <si>
    <t>Corporaciones de ahorro y vivienda</t>
  </si>
  <si>
    <t>Compañías de financiamiento comercial</t>
  </si>
  <si>
    <t>Obligaciones financieras (exterior)</t>
  </si>
  <si>
    <t>Prestamos con bancos nacionales</t>
  </si>
  <si>
    <t>Obras de Arte</t>
  </si>
  <si>
    <t>De acciones</t>
  </si>
  <si>
    <t>De inversiones</t>
  </si>
  <si>
    <t>Otros activos no financieros</t>
  </si>
  <si>
    <t>Deterioro en semovientes</t>
  </si>
  <si>
    <t>Deterioro de valor de los activos</t>
  </si>
  <si>
    <t>Depreciación acumulada de semovientes</t>
  </si>
  <si>
    <t>Depreciación acumulada</t>
  </si>
  <si>
    <t>Semovientes en general</t>
  </si>
  <si>
    <t>Retención ICA tarifa 11.04%</t>
  </si>
  <si>
    <t>Retención de ICA</t>
  </si>
  <si>
    <t>Retención rendimientos financieros tarifa 7%</t>
  </si>
  <si>
    <t>Retención servicios tarifa4%</t>
  </si>
  <si>
    <t>Retención compras tarifa2.5%</t>
  </si>
  <si>
    <t>Retención arrendamientos tarifa 3.5%</t>
  </si>
  <si>
    <t>Activos por impto. Corriente</t>
  </si>
  <si>
    <t>Act por impto. Diferido</t>
  </si>
  <si>
    <t xml:space="preserve">Activos por impuestos </t>
  </si>
  <si>
    <t>Plusvalía o crédito mercantil</t>
  </si>
  <si>
    <t>Crédito mercantil</t>
  </si>
  <si>
    <t>Amortización acumulada</t>
  </si>
  <si>
    <t>Software</t>
  </si>
  <si>
    <t>Licencias</t>
  </si>
  <si>
    <t>Know how</t>
  </si>
  <si>
    <t>Derechos de autor</t>
  </si>
  <si>
    <t>Programas de computador</t>
  </si>
  <si>
    <t>Adquiridas</t>
  </si>
  <si>
    <t>Patentes</t>
  </si>
  <si>
    <t>Marcas</t>
  </si>
  <si>
    <t xml:space="preserve"> Propiedad de inversión</t>
  </si>
  <si>
    <t>Minas y canteras</t>
  </si>
  <si>
    <t>Flota y equipo de transporte</t>
  </si>
  <si>
    <t>PPyE arrendamiento financiero</t>
  </si>
  <si>
    <t>Valor de revaluación Construc. Y Edif.</t>
  </si>
  <si>
    <t>Costo Construc y Edif</t>
  </si>
  <si>
    <t>Valor de revaluación Terreno</t>
  </si>
  <si>
    <t>Costo terreno</t>
  </si>
  <si>
    <t>Activos fijos</t>
  </si>
  <si>
    <t>Mercancía no Fabricada Por La Empresa</t>
  </si>
  <si>
    <t>Materias primas</t>
  </si>
  <si>
    <t>Deterioro de valor del inventario</t>
  </si>
  <si>
    <t>Productos agrícolas</t>
  </si>
  <si>
    <t>Inventarios que surge de actividades agrícolas</t>
  </si>
  <si>
    <t>Especies menores</t>
  </si>
  <si>
    <t>Especies mayores</t>
  </si>
  <si>
    <t>Bienes Raíces para venta</t>
  </si>
  <si>
    <t>Producto para la venta</t>
  </si>
  <si>
    <t>Producto no fabricado por la entidad</t>
  </si>
  <si>
    <t>Productos terminados generales</t>
  </si>
  <si>
    <t>Productos terminados</t>
  </si>
  <si>
    <t>Producto en proceso generales</t>
  </si>
  <si>
    <t>Producto en proceso</t>
  </si>
  <si>
    <t>Materia prima generales</t>
  </si>
  <si>
    <t>Materia prima</t>
  </si>
  <si>
    <t xml:space="preserve">Anticipo inventarios </t>
  </si>
  <si>
    <t xml:space="preserve">Inventarios </t>
  </si>
  <si>
    <t>Clientes nacionales</t>
  </si>
  <si>
    <t>Deterioro de cartera</t>
  </si>
  <si>
    <t>Derechos de recompra de cartera negociada</t>
  </si>
  <si>
    <t>Deudores varios</t>
  </si>
  <si>
    <t>Con garantía personal</t>
  </si>
  <si>
    <t>Con garantía real</t>
  </si>
  <si>
    <t>Prestamos a particulares</t>
  </si>
  <si>
    <t>Otros prestamos a  trabajadores</t>
  </si>
  <si>
    <t>Educación</t>
  </si>
  <si>
    <t>Vehículo</t>
  </si>
  <si>
    <t>Vivienda</t>
  </si>
  <si>
    <t>Cuentas por cobrar a trabajadores</t>
  </si>
  <si>
    <t>A compañías aseguradoras</t>
  </si>
  <si>
    <t>Reclamaciones</t>
  </si>
  <si>
    <t>En construcción</t>
  </si>
  <si>
    <t>Retención sobre contratos</t>
  </si>
  <si>
    <t>Dividendos y/o participaciones</t>
  </si>
  <si>
    <t>Ingresos por cobrar</t>
  </si>
  <si>
    <t>Cuentas por cobrar a socios y accionistas</t>
  </si>
  <si>
    <t>Cuentas Comerciales Por Cobrar y Otras Cuentas por Cobrar</t>
  </si>
  <si>
    <t>Deterioro de valor de las acciones</t>
  </si>
  <si>
    <t>Diversas</t>
  </si>
  <si>
    <t>Bonos en colegios</t>
  </si>
  <si>
    <t>Acciones o derechos en clubes deportivos</t>
  </si>
  <si>
    <t>Derechos en clubes sociales</t>
  </si>
  <si>
    <t>Aportes en cooperativas</t>
  </si>
  <si>
    <t>Otras inversiones</t>
  </si>
  <si>
    <t>Instrumentos financieros derivados</t>
  </si>
  <si>
    <t>Inversiones en subsidiarias en general</t>
  </si>
  <si>
    <t>Al método de la participación</t>
  </si>
  <si>
    <t>Inversiones en asociadas</t>
  </si>
  <si>
    <t>Inversiones en negocios conjuntos en general</t>
  </si>
  <si>
    <t>Inversiones en negocios conjuntos</t>
  </si>
  <si>
    <t>Costo amortizado bonos</t>
  </si>
  <si>
    <t>Costo bonos</t>
  </si>
  <si>
    <t>Bonos</t>
  </si>
  <si>
    <t>Costo amortizado títulos</t>
  </si>
  <si>
    <t>Costo títulos</t>
  </si>
  <si>
    <t>Títulos</t>
  </si>
  <si>
    <t>Costo amortizado cdt</t>
  </si>
  <si>
    <t>Certificados de depósitos a termino</t>
  </si>
  <si>
    <t>Inversiones al Costo Amortizado</t>
  </si>
  <si>
    <t xml:space="preserve">Hoteles y restaurantes </t>
  </si>
  <si>
    <t xml:space="preserve">Industria manufacturera </t>
  </si>
  <si>
    <t xml:space="preserve">Agricultura, ganadería, caza y silvicultura </t>
  </si>
  <si>
    <t>Otros activos financieros-inversiones</t>
  </si>
  <si>
    <t>Inversiones a corto plazo</t>
  </si>
  <si>
    <t>Equivalente de efectivo</t>
  </si>
  <si>
    <t>Fondos de Uso restringido</t>
  </si>
  <si>
    <t>Bancos</t>
  </si>
  <si>
    <t>Cuentas de ahorro</t>
  </si>
  <si>
    <t>Moneda extranjera</t>
  </si>
  <si>
    <t>Moneda nacional</t>
  </si>
  <si>
    <t>Cuentas corrientes</t>
  </si>
  <si>
    <t>Cajas menores</t>
  </si>
  <si>
    <t>Caja general</t>
  </si>
  <si>
    <t>Caja</t>
  </si>
  <si>
    <t>NOMBRE</t>
  </si>
  <si>
    <t>CUENTA</t>
  </si>
  <si>
    <t xml:space="preserve">Patrimonio </t>
  </si>
  <si>
    <t>Clasficación de diferencias</t>
  </si>
  <si>
    <t>Diferencias permanentes</t>
  </si>
  <si>
    <t>Diferencias permanentes que disminuyen la renta líquida</t>
  </si>
  <si>
    <t>Diferencias permanentes que aumentan la renta líquida</t>
  </si>
  <si>
    <t>Diligenciar de acuerdo con los conceptos relacionados:  Gastos sin soporte; mayor ingreso, ajustes por precios de transferencia; menor costo o deducción y  ajustes por precios de transferencia</t>
  </si>
  <si>
    <t>Diferencias temporales</t>
  </si>
  <si>
    <t>Renta Líquida del Ejercicio o Pérdida Líquida del ejercicio (incluyendo  dividendos)</t>
  </si>
  <si>
    <t>Corresponde al resultado de tomar la Utilidad o pérdida contable, aumentar o disminuir las diferencias permanentes y temporales, dando como resultado Renta  Líquida del Ejercicio o Pérdida Líquida del ejercicio</t>
  </si>
  <si>
    <t>Inversiones Entidades sin Ánimo de Lucro, régimen tributario especial</t>
  </si>
  <si>
    <t>Reporte el valor compensado en el período por concepto de pérdidas fiscales y/o excesos de renta presuntiva generadas en períodos anteriores.</t>
  </si>
  <si>
    <t>Renta Presuntiva período gravable</t>
  </si>
  <si>
    <t>Determine la renta presuntiva conforme lo previsto en los artículos 188 y 189 del E.T. El porcentaje de renta presuntiva al que se refiere este artículo se reducirá alcero punto cinco por ciento (0,5%) en el año gravable 2020; y al cero por ciento(0 %) a partir del año gravable 2021</t>
  </si>
  <si>
    <t>Registre en esta casilla el valor total de las rentas exentas a que tiene derecho deconformidad con lo previsto en el capítulo VII título I libro I del E.T. Recuerde que el valorregistrado en esta casilla debe corresponder al valor que usted reportó en la información  exógena.</t>
  </si>
  <si>
    <t>Distribución de la renta líquida gravada según tasa impositiva aplicada</t>
  </si>
  <si>
    <t>Ganancias Ocasionales Gravables</t>
  </si>
  <si>
    <t>Registre según corresponda los ingresos susceptibles de constituir ganancia ocasional, La utilidad en la venta de activos fijos poseídos por más de dos años. (La base gravable se determina por la diferencia entre el precio de venta y el costo fiscal del activo vendido)  así como los costos por ganancias ocasionales en cuanto sea aplicable, de conformidad con lo establecido en el Libro Primero, Título III del E.T.</t>
  </si>
  <si>
    <t>Descuentos Tributarios</t>
  </si>
  <si>
    <t>Valor inversión Obras por Impuestos hasta del 50% del valor del impuesto acargo (Modalidad de pago 1)</t>
  </si>
  <si>
    <t>Valor inversión Obras por Impuestos hasta del  50% del valor del impuesto a cargo (Modalidad de pago 1).</t>
  </si>
  <si>
    <t>Descuento efectivo Inversión Obras por Impuestos (Modalidad de pago 2).</t>
  </si>
  <si>
    <t>Reporte el valor de la inversión en obras por impuestos realizada en la modalidad de pago  2 conforme lo establecido en el artículo 1.6.5.4.13. Decreto 1625 de 2016, Único en Materia Tributaria.</t>
  </si>
  <si>
    <t xml:space="preserve"> Registre el valor de Becas por impuestos de conformidad con lo previsto en el artículo 257-1 E.T. "Las personas naturales o jurídicas contribuyentes del impuesto sobre la renta y complementarios podrán celebrar convenios con Coldeportes para asignar becas de estudio y manutención a deportistas talento o reserva deportiva, por las que recibirán a cambio títulos negociables para el pago del impuesto sobre la renta".</t>
  </si>
  <si>
    <t>Reporte en esta casilla el valor registrado en la declaración de renta y complementario del año gravable anterior, si no declaró o no liquidó anticipo, escriba cero (0).</t>
  </si>
  <si>
    <t>Reporte en esta casilla el valor registrado en la declaración de renta y complementario del año anterior como sobretasa, si no declaró o no liquidó anticipo sobretasa, escriba cero (0).</t>
  </si>
  <si>
    <t>Reporte el saldo a favor que haya incluido de la declaración de renta y complementariodel año gravable anterior que no haya sido solicitado en devolución y/o compensación. Si no tuvo saldo a favor del período anterior o no presentó declaración, escriba cero (0).</t>
  </si>
  <si>
    <t>Escriba el valor de los autorretenciones en la fuente a título del impuesto sobre la renta, practicadas durante el año gravable, así como las autorretenciones practicadas en virtud del artículo 1.2.6.6. del DUR 1625/2016.</t>
  </si>
  <si>
    <t>valor de las retenciones en la fuente a título del impuesto sobre la renta y complementario, de ganancias ocasionales que le fueron practicadas durante el año gravable.</t>
  </si>
  <si>
    <t>Corresponde al valor de la sobretasa instituciones financieras liquidada para el año
gravable.</t>
  </si>
  <si>
    <t>Crédito fiscal para inversiones en proyectos de investigación, desarrollo tecnológico e innovación o vinculación de capital humano de alto nivel</t>
  </si>
  <si>
    <t>Valor del crédito fiscal según corresponda de conformidad con lo previsto en los artículos 1.8.2.4.4. del DUR 1625/2016</t>
  </si>
  <si>
    <t>De acuerdo con los marcos técnicos contables vigentes, registre los resultados los valores netos en cada una de las partidas que hagan parte del Otro resultado integral obtenidos  en el período, los conceptos fueron tomados de la taxonomía XBRL propuesta por lafundación IFRS</t>
  </si>
  <si>
    <t>El gasto por impuesto corriente del período y el ingreso o gasto por impuesto diferido obtenido en el período. De la sumatoria de estos valores se obtiene el valor neto del gasto por impuesto del período por concepto del impuesto sobre la renta y complementario.</t>
  </si>
  <si>
    <t>Las diferencias permanentes se dividen entre las que disminuyen la renta líquida (Ingresos no constitutivos de renta ni ganancia ocasional, entre otras) y las que aumentan la renta líquida (costos y gastos no deducibles, pérdidas no deducibles, etc.), de acuerdo con las normas y reglas del Estatuto Tributario y sus Decretos Reglamentarios.</t>
  </si>
  <si>
    <t>Diligenciar de acuerdo con los conceptos relacionados:  Ingresos no Constitutivos de Renta ni Ganancia Ocasional;Utilidad en la venta o enajenación de activos poseídos por dos años o más (ganancia ocasional);Ganancias por el método de participación y Reintegro o recuperación de provisiones que constituyan diferenciaspermanentes, en períodos anteriores – provisiones para gastos no deducibles</t>
  </si>
  <si>
    <t>Las diferencias temporales se agrupan en deducibles e imponibles. Las diferencias temporales deducibles son aquellas que en su reversión disminuyen la renta líquida. Lasdiferencias temporales imponibles son las que incrementan la renta líquida al momentode su reversión</t>
  </si>
  <si>
    <t>Sección exclusiva para entidades sin ánimo de lucro pertenecientes al Régimen Tributario Especial, esto es,que se encuentran debidamente calificadas, para la inclusión del valor de las inversiones realizadas y liquidadas en el período, las cuales entraran a formar delcálculo del excedente neto a reinvertir. En ambos casos, el valor a reportar será su valorde adquisición, dado que tanto los rendimientos como la diferencia en el valor de la liquidación, tendrán tratamiento de ingreso en el período en que se produzca su devengo y en el concepto a que corresponda.</t>
  </si>
  <si>
    <t>Distribución de la renta líquida gravada según tasa impositiva aplicada, si tiene varias tarifas, el sistema calcula las rentas liquidas gravables para cada tarifa y calcula el impuesto correspondiente</t>
  </si>
  <si>
    <t>Registre el valor de los descuentos tributarios a que tiene derecho, teniendo en cuenta las limitaciones previstas en los artículos 258, 258-1, 259 E.T. entre otros.Recuerde que el valor registrado en esta casilla debe corresponder al valor que ustedreportó en la información exógena.</t>
  </si>
  <si>
    <t>Corresponde al valor de la sobretasa instituciones financieras liquidada para el año gravable.</t>
  </si>
  <si>
    <t>Valor del anticipo sobretasa instituciones financieras para el año gravable siguiente.</t>
  </si>
  <si>
    <t>DETALLE ERI</t>
  </si>
  <si>
    <t>Otro resultado integral</t>
  </si>
  <si>
    <t xml:space="preserve">Total ingresos brutos </t>
  </si>
  <si>
    <t xml:space="preserve">Total ingresos netos </t>
  </si>
  <si>
    <t>Total patrimonio bruto</t>
  </si>
  <si>
    <t xml:space="preserve">Total patrimonio líquido </t>
  </si>
  <si>
    <t>De dividendos y/o participaciones gravadas a la tarifa del art culo 240 ET (base casilla 53)</t>
  </si>
  <si>
    <t>SALDO INICIAL</t>
  </si>
  <si>
    <t>DEBITO</t>
  </si>
  <si>
    <t>CREDITO</t>
  </si>
  <si>
    <t>SALDO FINAL</t>
  </si>
  <si>
    <t>3.2 Conciliación patrimonial</t>
  </si>
  <si>
    <t>Patrimonio contable NCIF</t>
  </si>
  <si>
    <t>Act</t>
  </si>
  <si>
    <t>Método de participación patrimonial</t>
  </si>
  <si>
    <t>Conversión ME Inversiones en asociadas</t>
  </si>
  <si>
    <t>Instrumentos de deuda al valor razonable</t>
  </si>
  <si>
    <t>Activo - Derivados financieros</t>
  </si>
  <si>
    <t>Deterioro inversiones</t>
  </si>
  <si>
    <t>Interés implícito Cuentas por cobrar</t>
  </si>
  <si>
    <t>Deterioro Cuentas por cobrar</t>
  </si>
  <si>
    <t>Deterioro inventarios</t>
  </si>
  <si>
    <t>Activo por impuesto diferido</t>
  </si>
  <si>
    <t>Modelo de revaluación PPE</t>
  </si>
  <si>
    <t>IVA en compra de PPE</t>
  </si>
  <si>
    <t>Depreciación Activos fijos</t>
  </si>
  <si>
    <t>Deterioro activos fijos</t>
  </si>
  <si>
    <t>Avaluó PI</t>
  </si>
  <si>
    <t>Depreciación PI</t>
  </si>
  <si>
    <t>Valor razonable Activos biológicos</t>
  </si>
  <si>
    <t>Depreciación Activos biológicos</t>
  </si>
  <si>
    <t>Pas</t>
  </si>
  <si>
    <t>Cuentas por pagar a socios interés implícito</t>
  </si>
  <si>
    <t>Pasivo - Derivados financieros</t>
  </si>
  <si>
    <t>Pasivo por impuesto diferido</t>
  </si>
  <si>
    <t>Pasivo beneficio a largo plazo</t>
  </si>
  <si>
    <t>Patrimonio líquido</t>
  </si>
  <si>
    <t>3.2 Conciliación  entre utilidad contable y renta liquida</t>
  </si>
  <si>
    <t>Utilidad contable NIIF</t>
  </si>
  <si>
    <t>Ing.</t>
  </si>
  <si>
    <t xml:space="preserve">Método de participación </t>
  </si>
  <si>
    <t>Valor razonable</t>
  </si>
  <si>
    <t>Subvenciones de tasa de interés</t>
  </si>
  <si>
    <t>Cot</t>
  </si>
  <si>
    <t>Deterioro de inventarios</t>
  </si>
  <si>
    <t>Deterioro de activos</t>
  </si>
  <si>
    <t xml:space="preserve">Perdida en inversiones en subsidiaria </t>
  </si>
  <si>
    <t>Perdida por valor razonable</t>
  </si>
  <si>
    <t>Renta liquida</t>
  </si>
  <si>
    <t>3.7. Anticipo impuesto</t>
  </si>
  <si>
    <t>IMPUESTOS</t>
  </si>
  <si>
    <t>Descripción</t>
  </si>
  <si>
    <t>Valor</t>
  </si>
  <si>
    <t>Fiscal</t>
  </si>
  <si>
    <t>OPCION 1</t>
  </si>
  <si>
    <t>Retención en la fuente que le practicaron</t>
  </si>
  <si>
    <t>Anticipo</t>
  </si>
  <si>
    <t>OPCION 2</t>
  </si>
  <si>
    <t>Promedio</t>
  </si>
  <si>
    <t>Impuesto de Renta año 2020</t>
  </si>
  <si>
    <t>Impuesto de Renta año 2021</t>
  </si>
  <si>
    <t>ANTICIPO RENTA AÑO GRAVABLE 2021</t>
  </si>
  <si>
    <t xml:space="preserve">11. Razón social </t>
  </si>
  <si>
    <t>Total</t>
  </si>
  <si>
    <t>INTERÉS PRESUNTO</t>
  </si>
  <si>
    <t>SALDO</t>
  </si>
  <si>
    <t>ABONOS RECIBIDOS</t>
  </si>
  <si>
    <t>PRÉSTAMOS REALIZADOS</t>
  </si>
  <si>
    <t>PERIODO</t>
  </si>
  <si>
    <t>Normatividad</t>
  </si>
  <si>
    <t>CÁLCULO DE INTERESES PRESUNTOS POR PRÉSTAMOS ENTRE SOCIEDADES Y SOCIOS DURANTE EL AÑO 202X</t>
  </si>
  <si>
    <t>reconocimiento,</t>
  </si>
  <si>
    <t xml:space="preserve"> medición,</t>
  </si>
  <si>
    <t xml:space="preserve"> presentación e</t>
  </si>
  <si>
    <t xml:space="preserve"> información a revelar</t>
  </si>
  <si>
    <t>Incorporar</t>
  </si>
  <si>
    <t>Cuantificar</t>
  </si>
  <si>
    <t>contable</t>
  </si>
  <si>
    <t>+</t>
  </si>
  <si>
    <t>-</t>
  </si>
  <si>
    <t>fiscal</t>
  </si>
  <si>
    <t>Permanentes</t>
  </si>
  <si>
    <t>temporales</t>
  </si>
  <si>
    <t>Tasa anual de interés mínimo presuntivo año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</si>
</sst>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7" formatCode="&quot;$&quot;#,##0.00;\-&quot;$&quot;#,##0.00"/>
    <numFmt numFmtId="41" formatCode="_-* #,##0_-;\-* #,##0_-;_-* &quot;-&quot;_-;_-@_-"/>
    <numFmt numFmtId="43" formatCode="_-* #,##0.00_-;\-* #,##0.00_-;_-* &quot;-&quot;??_-;_-@_-"/>
    <numFmt numFmtId="164" formatCode="_ * #,##0.00_ ;_ * \-#,##0.00_ ;_ * &quot;-&quot;??_ ;_ @_ "/>
    <numFmt numFmtId="165" formatCode="_(* #,##0_);_(* \(#,##0\);_(* &quot;-&quot;??_);_(@_)"/>
    <numFmt numFmtId="166" formatCode="_(* #,##0.00_);_(* \(#,##0.00\);_(* &quot;-&quot;??_);_(@_)"/>
    <numFmt numFmtId="167" formatCode="_(* #,##0_);_(* \(#,##0\);_(* &quot;-&quot;_);_(@_)"/>
    <numFmt numFmtId="168" formatCode="0.0%"/>
    <numFmt numFmtId="169" formatCode="_-* #,##0_-;\-* #,##0_-;_-* &quot;-&quot;??_-;_-@_-"/>
    <numFmt numFmtId="170" formatCode="_ * #,##0_ ;_ * \-#,##0_ ;_ * &quot;-&quot;??_ ;_ @_ "/>
    <numFmt numFmtId="171" formatCode="#,##0_ ;\-#,##0\ "/>
  </numFmts>
  <fonts count="156">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sz val="8"/>
      <name val="ＭＳ Ｐゴシック"/>
      <family val="3"/>
      <charset val="128"/>
    </font>
    <font>
      <b/>
      <sz val="12"/>
      <color theme="1"/>
      <name val="Arial"/>
      <family val="2"/>
    </font>
    <font>
      <sz val="12"/>
      <color theme="1"/>
      <name val="Arial"/>
      <family val="2"/>
    </font>
    <font>
      <b/>
      <sz val="12"/>
      <color rgb="FFFF0000"/>
      <name val="Arial"/>
      <family val="2"/>
    </font>
    <font>
      <b/>
      <sz val="12"/>
      <name val="Arial"/>
      <family val="2"/>
    </font>
    <font>
      <sz val="10"/>
      <name val="Arial"/>
      <family val="2"/>
    </font>
    <font>
      <sz val="11"/>
      <color rgb="FF000000"/>
      <name val="Calibri"/>
      <family val="2"/>
    </font>
    <font>
      <u/>
      <sz val="11"/>
      <color theme="10"/>
      <name val="Calibri"/>
      <family val="2"/>
    </font>
    <font>
      <b/>
      <sz val="11"/>
      <color theme="1"/>
      <name val="Calibri"/>
      <family val="2"/>
      <scheme val="minor"/>
    </font>
    <font>
      <sz val="9"/>
      <color theme="1"/>
      <name val="Calibri"/>
      <family val="2"/>
      <scheme val="minor"/>
    </font>
    <font>
      <sz val="11"/>
      <color theme="1"/>
      <name val="Arial"/>
      <family val="2"/>
    </font>
    <font>
      <b/>
      <sz val="11"/>
      <color rgb="FF000000"/>
      <name val="Calibri"/>
      <family val="2"/>
    </font>
    <font>
      <sz val="11"/>
      <color rgb="FF008000"/>
      <name val="Calibri"/>
      <family val="2"/>
    </font>
    <font>
      <b/>
      <sz val="28"/>
      <color rgb="FFFFFFFF"/>
      <name val="Arial Narrow"/>
      <family val="2"/>
    </font>
    <font>
      <b/>
      <sz val="6"/>
      <color rgb="FF000000"/>
      <name val="Arial"/>
      <family val="2"/>
    </font>
    <font>
      <b/>
      <sz val="8"/>
      <color indexed="8"/>
      <name val="Arial"/>
      <family val="2"/>
    </font>
    <font>
      <sz val="12"/>
      <color theme="0" tint="-0.249977111117893"/>
      <name val="Arial"/>
      <family val="2"/>
    </font>
    <font>
      <sz val="7"/>
      <color rgb="FF000000"/>
      <name val="Arial"/>
      <family val="2"/>
    </font>
    <font>
      <sz val="10"/>
      <color theme="1"/>
      <name val="Arial"/>
      <family val="2"/>
    </font>
    <font>
      <sz val="6"/>
      <color rgb="FF000000"/>
      <name val="Arial"/>
      <family val="2"/>
    </font>
    <font>
      <sz val="10"/>
      <color rgb="FF000000"/>
      <name val="Arial"/>
      <family val="2"/>
    </font>
    <font>
      <sz val="11"/>
      <color rgb="FF000000"/>
      <name val="Arial"/>
      <family val="2"/>
    </font>
    <font>
      <sz val="6"/>
      <color theme="1"/>
      <name val="Arial"/>
      <family val="2"/>
    </font>
    <font>
      <sz val="9"/>
      <color indexed="81"/>
      <name val="Tahoma"/>
      <family val="2"/>
    </font>
    <font>
      <b/>
      <sz val="9"/>
      <color theme="1"/>
      <name val="Arial"/>
      <family val="2"/>
    </font>
    <font>
      <sz val="11"/>
      <color theme="1"/>
      <name val="Calibri"/>
      <family val="2"/>
      <scheme val="minor"/>
    </font>
    <font>
      <sz val="12"/>
      <color theme="1"/>
      <name val="Arial"/>
      <family val="2"/>
    </font>
    <font>
      <b/>
      <sz val="22"/>
      <color theme="1"/>
      <name val="Arial"/>
      <family val="2"/>
    </font>
    <font>
      <sz val="14"/>
      <color theme="1"/>
      <name val="Arial"/>
      <family val="2"/>
    </font>
    <font>
      <b/>
      <sz val="12"/>
      <color theme="1"/>
      <name val="Arial"/>
      <family val="2"/>
    </font>
    <font>
      <b/>
      <sz val="11"/>
      <color theme="1"/>
      <name val="Calibri"/>
      <family val="2"/>
      <scheme val="minor"/>
    </font>
    <font>
      <sz val="12"/>
      <color theme="1"/>
      <name val="Arial"/>
      <family val="2"/>
    </font>
    <font>
      <b/>
      <sz val="22"/>
      <color theme="1"/>
      <name val="Arial"/>
      <family val="2"/>
    </font>
    <font>
      <sz val="14"/>
      <color theme="1"/>
      <name val="Arial"/>
      <family val="2"/>
    </font>
    <font>
      <b/>
      <sz val="12"/>
      <color theme="1"/>
      <name val="Arial"/>
      <family val="2"/>
    </font>
    <font>
      <sz val="11"/>
      <color theme="1"/>
      <name val="Arial"/>
      <family val="2"/>
    </font>
    <font>
      <b/>
      <sz val="11"/>
      <color theme="0"/>
      <name val="Arial"/>
      <family val="2"/>
    </font>
    <font>
      <sz val="11"/>
      <color theme="1"/>
      <name val="Calibri"/>
      <family val="2"/>
      <scheme val="minor"/>
    </font>
    <font>
      <b/>
      <sz val="11"/>
      <color theme="1"/>
      <name val="Arial"/>
      <family val="2"/>
    </font>
    <font>
      <b/>
      <sz val="11"/>
      <color theme="1"/>
      <name val="Calibri"/>
      <family val="2"/>
      <scheme val="minor"/>
    </font>
    <font>
      <sz val="11"/>
      <name val="Arial"/>
      <family val="2"/>
    </font>
    <font>
      <b/>
      <sz val="12"/>
      <name val="Arial"/>
      <family val="2"/>
    </font>
    <font>
      <sz val="12"/>
      <name val="Arial"/>
      <family val="2"/>
    </font>
    <font>
      <sz val="12"/>
      <color theme="1"/>
      <name val="Calibri"/>
      <family val="2"/>
      <scheme val="minor"/>
    </font>
    <font>
      <b/>
      <sz val="12"/>
      <color rgb="FF000000"/>
      <name val="Arial"/>
      <family val="2"/>
    </font>
    <font>
      <b/>
      <sz val="12"/>
      <color theme="1"/>
      <name val="Calibri"/>
      <family val="2"/>
      <scheme val="minor"/>
    </font>
    <font>
      <b/>
      <sz val="9"/>
      <color theme="1"/>
      <name val="Calibri"/>
      <family val="2"/>
      <scheme val="minor"/>
    </font>
    <font>
      <sz val="12"/>
      <color theme="1"/>
      <name val="Arial"/>
      <family val="2"/>
    </font>
    <font>
      <b/>
      <sz val="22"/>
      <color theme="1"/>
      <name val="Arial"/>
      <family val="2"/>
    </font>
    <font>
      <sz val="11"/>
      <color theme="1"/>
      <name val="Calibri"/>
      <family val="2"/>
      <scheme val="minor"/>
    </font>
    <font>
      <sz val="11"/>
      <color theme="1"/>
      <name val="Arial"/>
      <family val="2"/>
    </font>
    <font>
      <sz val="14"/>
      <color theme="1"/>
      <name val="Arial"/>
      <family val="2"/>
    </font>
    <font>
      <b/>
      <sz val="12"/>
      <color theme="1"/>
      <name val="Arial"/>
      <family val="2"/>
    </font>
    <font>
      <b/>
      <sz val="11"/>
      <color theme="1"/>
      <name val="Calibri"/>
      <family val="2"/>
      <scheme val="minor"/>
    </font>
    <font>
      <b/>
      <sz val="12"/>
      <name val="Arial"/>
      <family val="2"/>
    </font>
    <font>
      <sz val="12"/>
      <name val="Arial"/>
      <family val="2"/>
    </font>
    <font>
      <sz val="12"/>
      <color rgb="FF000000"/>
      <name val="Arial"/>
      <family val="2"/>
    </font>
    <font>
      <b/>
      <sz val="16"/>
      <color theme="1"/>
      <name val="Arial"/>
      <family val="2"/>
    </font>
    <font>
      <sz val="11"/>
      <color theme="1"/>
      <name val="Calibri"/>
      <family val="2"/>
      <scheme val="minor"/>
    </font>
    <font>
      <b/>
      <sz val="14"/>
      <color theme="1"/>
      <name val="Calibri"/>
      <family val="2"/>
      <scheme val="minor"/>
    </font>
    <font>
      <b/>
      <sz val="11"/>
      <color theme="1"/>
      <name val="Calibri"/>
      <family val="2"/>
      <scheme val="minor"/>
    </font>
    <font>
      <sz val="6"/>
      <color indexed="81"/>
      <name val="Geneva"/>
      <family val="2"/>
    </font>
    <font>
      <sz val="12"/>
      <color theme="1"/>
      <name val="Arial"/>
      <family val="2"/>
    </font>
    <font>
      <b/>
      <sz val="24"/>
      <color theme="1"/>
      <name val="Arial"/>
      <family val="2"/>
    </font>
    <font>
      <sz val="11"/>
      <color theme="1"/>
      <name val="Calibri"/>
      <family val="2"/>
      <scheme val="minor"/>
    </font>
    <font>
      <sz val="14"/>
      <color theme="1"/>
      <name val="Arial"/>
      <family val="2"/>
    </font>
    <font>
      <b/>
      <sz val="12"/>
      <color theme="1"/>
      <name val="Arial"/>
      <family val="2"/>
    </font>
    <font>
      <sz val="11"/>
      <color theme="1"/>
      <name val="Arial"/>
      <family val="2"/>
    </font>
    <font>
      <b/>
      <sz val="11"/>
      <color theme="1"/>
      <name val="Arial"/>
      <family val="2"/>
    </font>
    <font>
      <b/>
      <sz val="16"/>
      <color theme="1"/>
      <name val="Arial"/>
      <family val="2"/>
    </font>
    <font>
      <b/>
      <sz val="11"/>
      <color theme="1"/>
      <name val="Calibri"/>
      <family val="2"/>
      <scheme val="minor"/>
    </font>
    <font>
      <u/>
      <sz val="14"/>
      <color theme="0" tint="-0.34998626667073579"/>
      <name val="Calibri"/>
      <family val="2"/>
      <scheme val="minor"/>
    </font>
    <font>
      <sz val="10"/>
      <name val="Arial"/>
      <family val="2"/>
    </font>
    <font>
      <b/>
      <sz val="10"/>
      <name val="Arial Narrow"/>
      <family val="2"/>
    </font>
    <font>
      <sz val="10"/>
      <name val="Arial Narrow"/>
      <family val="2"/>
    </font>
    <font>
      <sz val="6"/>
      <name val="Arial"/>
      <family val="2"/>
    </font>
    <font>
      <b/>
      <sz val="10"/>
      <name val="Arial"/>
      <family val="2"/>
    </font>
    <font>
      <b/>
      <sz val="12"/>
      <name val="Arial"/>
      <family val="2"/>
    </font>
    <font>
      <sz val="12"/>
      <name val="Arial"/>
      <family val="2"/>
    </font>
    <font>
      <sz val="6"/>
      <color theme="0" tint="-0.34998626667073579"/>
      <name val="Arial"/>
      <family val="2"/>
    </font>
    <font>
      <sz val="10"/>
      <color theme="0" tint="-0.34998626667073579"/>
      <name val="Arial"/>
      <family val="2"/>
    </font>
    <font>
      <b/>
      <sz val="16"/>
      <color theme="0" tint="-0.34998626667073579"/>
      <name val="Arial"/>
      <family val="2"/>
    </font>
    <font>
      <b/>
      <sz val="11"/>
      <color rgb="FFFF7979"/>
      <name val="Arial"/>
      <family val="2"/>
    </font>
    <font>
      <b/>
      <sz val="16"/>
      <color rgb="FFFF7979"/>
      <name val="Arial"/>
      <family val="2"/>
    </font>
    <font>
      <b/>
      <sz val="7"/>
      <name val="Arial"/>
      <family val="2"/>
    </font>
    <font>
      <b/>
      <sz val="8"/>
      <name val="Arial"/>
      <family val="2"/>
    </font>
    <font>
      <sz val="8"/>
      <name val="Arial"/>
      <family val="2"/>
    </font>
    <font>
      <sz val="9"/>
      <color indexed="9"/>
      <name val="Arial"/>
      <family val="2"/>
    </font>
    <font>
      <b/>
      <sz val="8"/>
      <color indexed="9"/>
      <name val="Arial"/>
      <family val="2"/>
    </font>
    <font>
      <sz val="7"/>
      <name val="Arial"/>
      <family val="2"/>
    </font>
    <font>
      <sz val="11"/>
      <color theme="1"/>
      <name val="Calibri"/>
      <family val="2"/>
      <scheme val="minor"/>
    </font>
    <font>
      <b/>
      <sz val="8"/>
      <color theme="1"/>
      <name val="Calibri"/>
      <family val="2"/>
      <scheme val="minor"/>
    </font>
    <font>
      <b/>
      <sz val="6"/>
      <name val="Arial"/>
      <family val="2"/>
    </font>
    <font>
      <sz val="7"/>
      <color theme="1"/>
      <name val="Calibri"/>
      <family val="2"/>
      <scheme val="minor"/>
    </font>
    <font>
      <b/>
      <sz val="7"/>
      <color theme="1"/>
      <name val="Arial"/>
      <family val="2"/>
    </font>
    <font>
      <sz val="7"/>
      <color theme="1"/>
      <name val="Arial"/>
      <family val="2"/>
    </font>
    <font>
      <b/>
      <sz val="9"/>
      <name val="Arial"/>
      <family val="2"/>
    </font>
    <font>
      <sz val="9"/>
      <name val="Arial"/>
      <family val="2"/>
    </font>
    <font>
      <b/>
      <sz val="7"/>
      <color theme="1"/>
      <name val="Calibri"/>
      <family val="2"/>
      <scheme val="minor"/>
    </font>
    <font>
      <sz val="6"/>
      <color indexed="17"/>
      <name val="Arial"/>
      <family val="2"/>
    </font>
    <font>
      <sz val="12"/>
      <color theme="1"/>
      <name val="Arial"/>
      <family val="2"/>
    </font>
    <font>
      <b/>
      <sz val="22"/>
      <color theme="1"/>
      <name val="Arial"/>
      <family val="2"/>
    </font>
    <font>
      <sz val="11"/>
      <color theme="1"/>
      <name val="Calibri"/>
      <family val="2"/>
      <scheme val="minor"/>
    </font>
    <font>
      <sz val="14"/>
      <color theme="1"/>
      <name val="Arial"/>
      <family val="2"/>
    </font>
    <font>
      <b/>
      <sz val="12"/>
      <color theme="1"/>
      <name val="Arial"/>
      <family val="2"/>
    </font>
    <font>
      <b/>
      <sz val="10"/>
      <color theme="1"/>
      <name val="Arial"/>
      <family val="2"/>
    </font>
    <font>
      <b/>
      <sz val="11"/>
      <color theme="1"/>
      <name val="Calibri"/>
      <family val="2"/>
      <scheme val="minor"/>
    </font>
    <font>
      <sz val="18"/>
      <color theme="1"/>
      <name val="Arial"/>
      <family val="2"/>
    </font>
    <font>
      <sz val="18"/>
      <color theme="1"/>
      <name val="Calibri"/>
      <family val="2"/>
      <scheme val="minor"/>
    </font>
    <font>
      <sz val="16"/>
      <color theme="1"/>
      <name val="Arial"/>
      <family val="2"/>
    </font>
    <font>
      <b/>
      <sz val="14"/>
      <color theme="1"/>
      <name val="Arial"/>
      <family val="2"/>
    </font>
    <font>
      <b/>
      <sz val="14"/>
      <color theme="1"/>
      <name val="Calibri"/>
      <family val="2"/>
      <scheme val="minor"/>
    </font>
    <font>
      <b/>
      <sz val="12"/>
      <name val="Arial"/>
      <family val="2"/>
    </font>
    <font>
      <b/>
      <sz val="12"/>
      <color rgb="FFFF0000"/>
      <name val="Arial"/>
      <family val="2"/>
    </font>
    <font>
      <sz val="12"/>
      <name val="Arial"/>
      <family val="2"/>
    </font>
    <font>
      <sz val="12"/>
      <color rgb="FFFF0000"/>
      <name val="Arial"/>
      <family val="2"/>
    </font>
    <font>
      <sz val="12"/>
      <color rgb="FF000000"/>
      <name val="Arial"/>
      <family val="2"/>
    </font>
    <font>
      <b/>
      <sz val="12"/>
      <color theme="0"/>
      <name val="Arial"/>
      <family val="2"/>
    </font>
    <font>
      <sz val="16"/>
      <color theme="1"/>
      <name val="Calibri"/>
      <family val="2"/>
      <scheme val="minor"/>
    </font>
    <font>
      <sz val="11"/>
      <color theme="1"/>
      <name val="Arial"/>
      <family val="2"/>
    </font>
    <font>
      <sz val="12"/>
      <color theme="1"/>
      <name val="Calibri"/>
      <family val="2"/>
      <scheme val="minor"/>
    </font>
    <font>
      <b/>
      <sz val="11"/>
      <color theme="1"/>
      <name val="Arial"/>
      <family val="2"/>
    </font>
    <font>
      <sz val="12"/>
      <color theme="2" tint="-0.249977111117893"/>
      <name val="Arial"/>
      <family val="2"/>
    </font>
    <font>
      <sz val="12"/>
      <color theme="0"/>
      <name val="Arial"/>
      <family val="2"/>
    </font>
    <font>
      <sz val="8"/>
      <color theme="1"/>
      <name val="Arial"/>
      <family val="2"/>
    </font>
    <font>
      <b/>
      <sz val="5"/>
      <color theme="1"/>
      <name val="Arial"/>
      <family val="2"/>
    </font>
    <font>
      <b/>
      <sz val="6"/>
      <color theme="1"/>
      <name val="Arial"/>
      <family val="2"/>
    </font>
    <font>
      <b/>
      <sz val="8"/>
      <color theme="1"/>
      <name val="Arial"/>
      <family val="2"/>
    </font>
    <font>
      <b/>
      <sz val="11"/>
      <color rgb="FF000000"/>
      <name val="Arial"/>
      <family val="2"/>
    </font>
    <font>
      <sz val="12"/>
      <color theme="0"/>
      <name val="Calibri"/>
      <family val="2"/>
      <scheme val="minor"/>
    </font>
    <font>
      <b/>
      <sz val="14"/>
      <color theme="0"/>
      <name val="Arial"/>
      <family val="2"/>
    </font>
    <font>
      <sz val="12"/>
      <color rgb="FF000000"/>
      <name val="Calibri"/>
      <family val="2"/>
    </font>
    <font>
      <sz val="12"/>
      <color rgb="FFFF0000"/>
      <name val="Calibri"/>
      <family val="2"/>
      <scheme val="minor"/>
    </font>
    <font>
      <sz val="6"/>
      <color theme="4" tint="-0.249977111117893"/>
      <name val="Arial"/>
      <family val="2"/>
    </font>
    <font>
      <b/>
      <sz val="10"/>
      <color theme="4" tint="-0.499984740745262"/>
      <name val="Arial"/>
      <family val="2"/>
    </font>
    <font>
      <sz val="10"/>
      <color theme="4" tint="-0.499984740745262"/>
      <name val="Arial"/>
      <family val="2"/>
    </font>
    <font>
      <sz val="45"/>
      <color indexed="9"/>
      <name val="Ubuntu"/>
      <family val="2"/>
    </font>
    <font>
      <sz val="11"/>
      <name val="Tahoma"/>
      <family val="2"/>
    </font>
    <font>
      <b/>
      <sz val="11"/>
      <color theme="0"/>
      <name val="Tahoma"/>
      <family val="2"/>
    </font>
    <font>
      <sz val="11"/>
      <color theme="0"/>
      <name val="Arial"/>
      <family val="2"/>
    </font>
    <font>
      <b/>
      <sz val="10"/>
      <name val="Verdana"/>
      <family val="2"/>
    </font>
    <font>
      <b/>
      <sz val="12"/>
      <color theme="9" tint="-0.499984740745262"/>
      <name val="Arial"/>
      <family val="2"/>
    </font>
    <font>
      <sz val="10"/>
      <name val="Verdana"/>
      <family val="2"/>
    </font>
    <font>
      <b/>
      <sz val="11"/>
      <color theme="9" tint="-0.499984740745262"/>
      <name val="Arial"/>
      <family val="2"/>
    </font>
    <font>
      <b/>
      <sz val="14"/>
      <color theme="9" tint="-0.499984740745262"/>
      <name val="Arial"/>
      <family val="2"/>
    </font>
    <font>
      <b/>
      <sz val="10"/>
      <color rgb="FF000000"/>
      <name val="Arial"/>
      <family val="2"/>
    </font>
    <font>
      <i/>
      <sz val="9"/>
      <color theme="1"/>
      <name val="Times"/>
    </font>
  </fonts>
  <fills count="32">
    <fill>
      <patternFill patternType="none"/>
    </fill>
    <fill>
      <patternFill patternType="gray125"/>
    </fill>
    <fill>
      <patternFill patternType="solid">
        <fgColor theme="0" tint="-0.14999847407452621"/>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4" tint="0.39997558519241921"/>
        <bgColor indexed="64"/>
      </patternFill>
    </fill>
    <fill>
      <patternFill patternType="solid">
        <fgColor theme="0"/>
        <bgColor indexed="64"/>
      </patternFill>
    </fill>
    <fill>
      <patternFill patternType="solid">
        <fgColor rgb="FFE5F3EB"/>
        <bgColor indexed="64"/>
      </patternFill>
    </fill>
    <fill>
      <patternFill patternType="solid">
        <fgColor rgb="FF008B28"/>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rgb="FF00B050"/>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4"/>
        <bgColor indexed="64"/>
      </patternFill>
    </fill>
    <fill>
      <patternFill patternType="solid">
        <fgColor theme="8" tint="0.39997558519241921"/>
        <bgColor indexed="64"/>
      </patternFill>
    </fill>
    <fill>
      <patternFill patternType="solid">
        <fgColor indexed="9"/>
        <bgColor indexed="64"/>
      </patternFill>
    </fill>
    <fill>
      <patternFill patternType="solid">
        <fgColor rgb="FFCCFFCC"/>
        <bgColor indexed="64"/>
      </patternFill>
    </fill>
    <fill>
      <patternFill patternType="solid">
        <fgColor theme="4" tint="-0.499984740745262"/>
        <bgColor indexed="64"/>
      </patternFill>
    </fill>
    <fill>
      <patternFill patternType="solid">
        <fgColor theme="2"/>
        <bgColor indexed="64"/>
      </patternFill>
    </fill>
    <fill>
      <patternFill patternType="solid">
        <fgColor theme="9" tint="-0.249977111117893"/>
        <bgColor indexed="64"/>
      </patternFill>
    </fill>
    <fill>
      <patternFill patternType="solid">
        <fgColor theme="4" tint="0.79998168889431442"/>
        <bgColor indexed="9"/>
      </patternFill>
    </fill>
    <fill>
      <patternFill patternType="solid">
        <fgColor theme="4" tint="-0.249977111117893"/>
        <bgColor indexed="9"/>
      </patternFill>
    </fill>
  </fills>
  <borders count="214">
    <border>
      <left/>
      <right/>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ck">
        <color rgb="FF008B28"/>
      </left>
      <right style="thick">
        <color rgb="FF008B28"/>
      </right>
      <top style="thick">
        <color rgb="FF008B28"/>
      </top>
      <bottom style="thin">
        <color rgb="FF008B28"/>
      </bottom>
      <diagonal/>
    </border>
    <border>
      <left style="thick">
        <color rgb="FF008B28"/>
      </left>
      <right/>
      <top style="thick">
        <color rgb="FF008B28"/>
      </top>
      <bottom/>
      <diagonal/>
    </border>
    <border>
      <left/>
      <right/>
      <top style="thick">
        <color rgb="FF008B28"/>
      </top>
      <bottom/>
      <diagonal/>
    </border>
    <border>
      <left/>
      <right style="thick">
        <color rgb="FF008B28"/>
      </right>
      <top style="thick">
        <color rgb="FF008B28"/>
      </top>
      <bottom/>
      <diagonal/>
    </border>
    <border>
      <left style="thick">
        <color rgb="FF008B28"/>
      </left>
      <right style="thick">
        <color rgb="FF008B28"/>
      </right>
      <top style="thin">
        <color rgb="FF008B28"/>
      </top>
      <bottom style="thin">
        <color rgb="FF008B28"/>
      </bottom>
      <diagonal/>
    </border>
    <border>
      <left style="thick">
        <color rgb="FF008B28"/>
      </left>
      <right/>
      <top/>
      <bottom/>
      <diagonal/>
    </border>
    <border>
      <left/>
      <right style="thick">
        <color rgb="FF008B28"/>
      </right>
      <top/>
      <bottom/>
      <diagonal/>
    </border>
    <border>
      <left style="thick">
        <color rgb="FF008B28"/>
      </left>
      <right style="thick">
        <color rgb="FF008B28"/>
      </right>
      <top style="thin">
        <color rgb="FF008B28"/>
      </top>
      <bottom style="thick">
        <color rgb="FF008B28"/>
      </bottom>
      <diagonal/>
    </border>
    <border>
      <left style="thick">
        <color rgb="FF008B28"/>
      </left>
      <right/>
      <top/>
      <bottom style="thick">
        <color rgb="FF008B28"/>
      </bottom>
      <diagonal/>
    </border>
    <border>
      <left/>
      <right/>
      <top/>
      <bottom style="thick">
        <color rgb="FF008B28"/>
      </bottom>
      <diagonal/>
    </border>
    <border>
      <left/>
      <right style="thick">
        <color rgb="FF008B28"/>
      </right>
      <top/>
      <bottom style="thick">
        <color rgb="FF008B28"/>
      </bottom>
      <diagonal/>
    </border>
    <border>
      <left style="thick">
        <color rgb="FF008B28"/>
      </left>
      <right style="thin">
        <color rgb="FF008B28"/>
      </right>
      <top style="thick">
        <color rgb="FF008B28"/>
      </top>
      <bottom/>
      <diagonal/>
    </border>
    <border>
      <left style="thin">
        <color rgb="FF008B28"/>
      </left>
      <right style="thin">
        <color rgb="FF008B28"/>
      </right>
      <top style="thick">
        <color rgb="FF008B28"/>
      </top>
      <bottom/>
      <diagonal/>
    </border>
    <border>
      <left style="thin">
        <color rgb="FF008B28"/>
      </left>
      <right style="thin">
        <color rgb="FF008B28"/>
      </right>
      <top style="thick">
        <color rgb="FF008B28"/>
      </top>
      <bottom style="thin">
        <color rgb="FF008B28"/>
      </bottom>
      <diagonal/>
    </border>
    <border>
      <left style="thin">
        <color rgb="FF008B28"/>
      </left>
      <right/>
      <top style="thick">
        <color rgb="FF008B28"/>
      </top>
      <bottom/>
      <diagonal/>
    </border>
    <border>
      <left style="thin">
        <color rgb="FF008B28"/>
      </left>
      <right style="thin">
        <color rgb="FF008B28"/>
      </right>
      <top style="thin">
        <color rgb="FF008B28"/>
      </top>
      <bottom style="thin">
        <color rgb="FF008B28"/>
      </bottom>
      <diagonal/>
    </border>
    <border>
      <left/>
      <right style="thin">
        <color rgb="FF008B28"/>
      </right>
      <top/>
      <bottom/>
      <diagonal/>
    </border>
    <border>
      <left style="thin">
        <color rgb="FF008B28"/>
      </left>
      <right/>
      <top/>
      <bottom/>
      <diagonal/>
    </border>
    <border>
      <left/>
      <right style="thin">
        <color rgb="FF008B28"/>
      </right>
      <top/>
      <bottom style="thick">
        <color rgb="FF008B28"/>
      </bottom>
      <diagonal/>
    </border>
    <border>
      <left style="thin">
        <color rgb="FF008B28"/>
      </left>
      <right/>
      <top/>
      <bottom style="thick">
        <color rgb="FF008B28"/>
      </bottom>
      <diagonal/>
    </border>
    <border>
      <left/>
      <right style="thin">
        <color rgb="FF008B28"/>
      </right>
      <top style="thick">
        <color rgb="FF008B28"/>
      </top>
      <bottom/>
      <diagonal/>
    </border>
    <border>
      <left style="thin">
        <color rgb="FF008B28"/>
      </left>
      <right style="thin">
        <color rgb="FF008B28"/>
      </right>
      <top/>
      <bottom style="thin">
        <color rgb="FF008B28"/>
      </bottom>
      <diagonal/>
    </border>
    <border>
      <left style="thin">
        <color rgb="FF008B28"/>
      </left>
      <right style="thick">
        <color rgb="FF008B28"/>
      </right>
      <top/>
      <bottom style="thin">
        <color rgb="FF008B28"/>
      </bottom>
      <diagonal/>
    </border>
    <border>
      <left style="thin">
        <color rgb="FF008B28"/>
      </left>
      <right/>
      <top style="thin">
        <color rgb="FF008B28"/>
      </top>
      <bottom/>
      <diagonal/>
    </border>
    <border>
      <left/>
      <right/>
      <top style="thin">
        <color rgb="FF008B28"/>
      </top>
      <bottom/>
      <diagonal/>
    </border>
    <border>
      <left/>
      <right style="thin">
        <color rgb="FF008B28"/>
      </right>
      <top style="thin">
        <color rgb="FF008B28"/>
      </top>
      <bottom/>
      <diagonal/>
    </border>
    <border>
      <left style="thin">
        <color rgb="FF008B28"/>
      </left>
      <right/>
      <top style="thin">
        <color rgb="FF008B28"/>
      </top>
      <bottom style="thin">
        <color rgb="FF008B28"/>
      </bottom>
      <diagonal/>
    </border>
    <border>
      <left/>
      <right/>
      <top style="thin">
        <color rgb="FF008B28"/>
      </top>
      <bottom style="thin">
        <color rgb="FF008B28"/>
      </bottom>
      <diagonal/>
    </border>
    <border>
      <left/>
      <right style="thick">
        <color rgb="FF008B28"/>
      </right>
      <top style="thin">
        <color rgb="FF008B28"/>
      </top>
      <bottom style="thin">
        <color rgb="FF008B28"/>
      </bottom>
      <diagonal/>
    </border>
    <border>
      <left/>
      <right style="thick">
        <color rgb="FF008B28"/>
      </right>
      <top style="thin">
        <color rgb="FF008B28"/>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right/>
      <top/>
      <bottom style="thin">
        <color indexed="64"/>
      </bottom>
      <diagonal/>
    </border>
    <border>
      <left style="thin">
        <color indexed="64"/>
      </left>
      <right/>
      <top/>
      <bottom/>
      <diagonal/>
    </border>
    <border>
      <left style="thick">
        <color rgb="FF008B28"/>
      </left>
      <right/>
      <top style="thin">
        <color rgb="FF008B28"/>
      </top>
      <bottom style="thin">
        <color rgb="FF008B28"/>
      </bottom>
      <diagonal/>
    </border>
    <border>
      <left style="thin">
        <color indexed="64"/>
      </left>
      <right style="double">
        <color indexed="64"/>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medium">
        <color auto="1"/>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medium">
        <color auto="1"/>
      </right>
      <top style="medium">
        <color indexed="64"/>
      </top>
      <bottom style="thin">
        <color auto="1"/>
      </bottom>
      <diagonal/>
    </border>
    <border>
      <left style="medium">
        <color indexed="64"/>
      </left>
      <right/>
      <top style="medium">
        <color indexed="64"/>
      </top>
      <bottom style="thin">
        <color indexed="64"/>
      </bottom>
      <diagonal/>
    </border>
    <border>
      <left/>
      <right style="thin">
        <color auto="1"/>
      </right>
      <top style="thin">
        <color auto="1"/>
      </top>
      <bottom style="medium">
        <color auto="1"/>
      </bottom>
      <diagonal/>
    </border>
    <border>
      <left/>
      <right style="double">
        <color indexed="64"/>
      </right>
      <top style="thin">
        <color indexed="64"/>
      </top>
      <bottom/>
      <diagonal/>
    </border>
    <border>
      <left style="thin">
        <color auto="1"/>
      </left>
      <right style="medium">
        <color auto="1"/>
      </right>
      <top style="medium">
        <color auto="1"/>
      </top>
      <bottom/>
      <diagonal/>
    </border>
    <border>
      <left style="thin">
        <color indexed="64"/>
      </left>
      <right/>
      <top style="medium">
        <color indexed="64"/>
      </top>
      <bottom/>
      <diagonal/>
    </border>
    <border>
      <left/>
      <right style="thick">
        <color rgb="FF008B28"/>
      </right>
      <top style="thin">
        <color rgb="FF008B28"/>
      </top>
      <bottom style="thick">
        <color rgb="FF008B28"/>
      </bottom>
      <diagonal/>
    </border>
    <border>
      <left style="thick">
        <color rgb="FF008B28"/>
      </left>
      <right/>
      <top style="thin">
        <color rgb="FF008B28"/>
      </top>
      <bottom/>
      <diagonal/>
    </border>
    <border>
      <left style="medium">
        <color auto="1"/>
      </left>
      <right style="thin">
        <color auto="1"/>
      </right>
      <top style="thin">
        <color auto="1"/>
      </top>
      <bottom/>
      <diagonal/>
    </border>
    <border>
      <left/>
      <right style="thin">
        <color rgb="FF008B28"/>
      </right>
      <top style="thin">
        <color rgb="FF008B28"/>
      </top>
      <bottom style="thin">
        <color rgb="FF008B28"/>
      </bottom>
      <diagonal/>
    </border>
    <border>
      <left/>
      <right style="thin">
        <color rgb="FF008B28"/>
      </right>
      <top/>
      <bottom style="thin">
        <color rgb="FF008B28"/>
      </bottom>
      <diagonal/>
    </border>
    <border>
      <left style="double">
        <color rgb="FF008B28"/>
      </left>
      <right style="double">
        <color rgb="FF008B28"/>
      </right>
      <top style="double">
        <color rgb="FF008B28"/>
      </top>
      <bottom style="thick">
        <color rgb="FF008B28"/>
      </bottom>
      <diagonal/>
    </border>
    <border>
      <left style="double">
        <color rgb="FF008B28"/>
      </left>
      <right style="double">
        <color rgb="FF008B28"/>
      </right>
      <top style="double">
        <color rgb="FF008B28"/>
      </top>
      <bottom style="double">
        <color rgb="FF008B28"/>
      </bottom>
      <diagonal/>
    </border>
    <border>
      <left/>
      <right style="thick">
        <color rgb="FF008B28"/>
      </right>
      <top/>
      <bottom style="thin">
        <color rgb="FF008B28"/>
      </bottom>
      <diagonal/>
    </border>
    <border>
      <left/>
      <right/>
      <top/>
      <bottom style="thin">
        <color rgb="FF008B28"/>
      </bottom>
      <diagonal/>
    </border>
    <border>
      <left style="double">
        <color rgb="FF008B28"/>
      </left>
      <right/>
      <top style="thin">
        <color rgb="FF008B28"/>
      </top>
      <bottom style="thin">
        <color rgb="FF008B28"/>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double">
        <color theme="9"/>
      </left>
      <right style="double">
        <color theme="9"/>
      </right>
      <top style="double">
        <color theme="9"/>
      </top>
      <bottom style="double">
        <color theme="9"/>
      </bottom>
      <diagonal/>
    </border>
    <border>
      <left style="thin">
        <color indexed="64"/>
      </left>
      <right/>
      <top/>
      <bottom style="thin">
        <color indexed="64"/>
      </bottom>
      <diagonal/>
    </border>
    <border>
      <left style="thin">
        <color indexed="64"/>
      </left>
      <right style="medium">
        <color indexed="64"/>
      </right>
      <top style="thin">
        <color indexed="64"/>
      </top>
      <bottom style="medium">
        <color auto="1"/>
      </bottom>
      <diagonal/>
    </border>
    <border>
      <left/>
      <right style="thin">
        <color auto="1"/>
      </right>
      <top style="thin">
        <color auto="1"/>
      </top>
      <bottom style="medium">
        <color auto="1"/>
      </bottom>
      <diagonal/>
    </border>
    <border>
      <left style="thin">
        <color indexed="64"/>
      </left>
      <right style="medium">
        <color indexed="64"/>
      </right>
      <top style="thin">
        <color indexed="64"/>
      </top>
      <bottom style="thin">
        <color indexed="64"/>
      </bottom>
      <diagonal/>
    </border>
    <border>
      <left style="double">
        <color theme="9"/>
      </left>
      <right style="double">
        <color theme="9"/>
      </right>
      <top style="double">
        <color theme="9"/>
      </top>
      <bottom/>
      <diagonal/>
    </border>
    <border>
      <left style="double">
        <color theme="9"/>
      </left>
      <right/>
      <top style="double">
        <color theme="9"/>
      </top>
      <bottom style="thick">
        <color rgb="FF008B28"/>
      </bottom>
      <diagonal/>
    </border>
    <border>
      <left/>
      <right style="double">
        <color theme="9"/>
      </right>
      <top style="double">
        <color theme="9"/>
      </top>
      <bottom style="thick">
        <color rgb="FF008B28"/>
      </bottom>
      <diagonal/>
    </border>
    <border>
      <left style="double">
        <color theme="9"/>
      </left>
      <right/>
      <top/>
      <bottom style="thick">
        <color rgb="FF008B28"/>
      </bottom>
      <diagonal/>
    </border>
    <border>
      <left/>
      <right style="double">
        <color rgb="FF008B28"/>
      </right>
      <top style="thin">
        <color rgb="FF008B28"/>
      </top>
      <bottom style="thin">
        <color rgb="FF008B28"/>
      </bottom>
      <diagonal/>
    </border>
    <border>
      <left style="medium">
        <color auto="1"/>
      </left>
      <right style="medium">
        <color indexed="64"/>
      </right>
      <top style="medium">
        <color indexed="64"/>
      </top>
      <bottom style="thin">
        <color indexed="64"/>
      </bottom>
      <diagonal/>
    </border>
    <border>
      <left style="medium">
        <color auto="1"/>
      </left>
      <right style="medium">
        <color indexed="64"/>
      </right>
      <top style="thin">
        <color indexed="64"/>
      </top>
      <bottom style="thin">
        <color indexed="64"/>
      </bottom>
      <diagonal/>
    </border>
    <border>
      <left style="medium">
        <color auto="1"/>
      </left>
      <right style="medium">
        <color indexed="64"/>
      </right>
      <top style="thin">
        <color indexed="64"/>
      </top>
      <bottom style="medium">
        <color auto="1"/>
      </bottom>
      <diagonal/>
    </border>
    <border>
      <left style="thick">
        <color rgb="FF008B28"/>
      </left>
      <right/>
      <top style="thin">
        <color rgb="FF008B28"/>
      </top>
      <bottom style="thick">
        <color rgb="FF008B28"/>
      </bottom>
      <diagonal/>
    </border>
    <border>
      <left/>
      <right/>
      <top style="thin">
        <color rgb="FF008B28"/>
      </top>
      <bottom style="thick">
        <color rgb="FF008B28"/>
      </bottom>
      <diagonal/>
    </border>
    <border>
      <left/>
      <right style="double">
        <color rgb="FF008B28"/>
      </right>
      <top style="thin">
        <color rgb="FF008B28"/>
      </top>
      <bottom style="thick">
        <color rgb="FF008B28"/>
      </bottom>
      <diagonal/>
    </border>
    <border>
      <left style="double">
        <color rgb="FF008B28"/>
      </left>
      <right/>
      <top style="thin">
        <color rgb="FF008B28"/>
      </top>
      <bottom style="thick">
        <color rgb="FF008B28"/>
      </bottom>
      <diagonal/>
    </border>
    <border>
      <left style="thin">
        <color indexed="17"/>
      </left>
      <right/>
      <top/>
      <bottom/>
      <diagonal/>
    </border>
    <border>
      <left/>
      <right style="thin">
        <color indexed="17"/>
      </right>
      <top/>
      <bottom/>
      <diagonal/>
    </border>
    <border>
      <left/>
      <right style="thin">
        <color rgb="FF008000"/>
      </right>
      <top/>
      <bottom/>
      <diagonal/>
    </border>
    <border>
      <left/>
      <right/>
      <top/>
      <bottom style="thin">
        <color indexed="17"/>
      </bottom>
      <diagonal/>
    </border>
    <border>
      <left/>
      <right style="thin">
        <color indexed="64"/>
      </right>
      <top style="thin">
        <color indexed="64"/>
      </top>
      <bottom/>
      <diagonal/>
    </border>
    <border>
      <left style="thin">
        <color indexed="64"/>
      </left>
      <right/>
      <top style="thin">
        <color indexed="64"/>
      </top>
      <bottom/>
      <diagonal/>
    </border>
    <border>
      <left style="thin">
        <color indexed="17"/>
      </left>
      <right style="thin">
        <color indexed="17"/>
      </right>
      <top style="thin">
        <color indexed="17"/>
      </top>
      <bottom style="thin">
        <color indexed="17"/>
      </bottom>
      <diagonal/>
    </border>
    <border>
      <left/>
      <right style="thin">
        <color indexed="17"/>
      </right>
      <top style="thin">
        <color indexed="17"/>
      </top>
      <bottom style="thin">
        <color indexed="17"/>
      </bottom>
      <diagonal/>
    </border>
    <border>
      <left/>
      <right/>
      <top style="thin">
        <color indexed="17"/>
      </top>
      <bottom style="thin">
        <color indexed="17"/>
      </bottom>
      <diagonal/>
    </border>
    <border>
      <left style="thin">
        <color indexed="17"/>
      </left>
      <right/>
      <top style="thin">
        <color indexed="17"/>
      </top>
      <bottom style="thin">
        <color indexed="17"/>
      </bottom>
      <diagonal/>
    </border>
    <border>
      <left style="thin">
        <color rgb="FF00B050"/>
      </left>
      <right/>
      <top/>
      <bottom/>
      <diagonal/>
    </border>
    <border>
      <left style="thin">
        <color rgb="FF00B050"/>
      </left>
      <right style="thin">
        <color rgb="FF00B050"/>
      </right>
      <top/>
      <bottom/>
      <diagonal/>
    </border>
    <border>
      <left/>
      <right style="thin">
        <color rgb="FF00B050"/>
      </right>
      <top/>
      <bottom/>
      <diagonal/>
    </border>
    <border>
      <left style="medium">
        <color rgb="FF00B050"/>
      </left>
      <right/>
      <top/>
      <bottom/>
      <diagonal/>
    </border>
    <border>
      <left/>
      <right style="thin">
        <color rgb="FF00B050"/>
      </right>
      <top/>
      <bottom style="thin">
        <color rgb="FF00B050"/>
      </bottom>
      <diagonal/>
    </border>
    <border>
      <left style="thin">
        <color rgb="FF00B050"/>
      </left>
      <right style="thin">
        <color rgb="FF00B050"/>
      </right>
      <top style="thin">
        <color rgb="FF00B050"/>
      </top>
      <bottom/>
      <diagonal/>
    </border>
    <border>
      <left style="thin">
        <color rgb="FF00B050"/>
      </left>
      <right style="thin">
        <color rgb="FF00B050"/>
      </right>
      <top/>
      <bottom style="thin">
        <color rgb="FF00B050"/>
      </bottom>
      <diagonal/>
    </border>
    <border>
      <left style="thin">
        <color indexed="17"/>
      </left>
      <right style="thin">
        <color indexed="17"/>
      </right>
      <top/>
      <bottom style="thin">
        <color indexed="17"/>
      </bottom>
      <diagonal/>
    </border>
    <border>
      <left style="thin">
        <color rgb="FF00B050"/>
      </left>
      <right style="thin">
        <color rgb="FF00B050"/>
      </right>
      <top style="thin">
        <color rgb="FF00B050"/>
      </top>
      <bottom style="thin">
        <color rgb="FF00B050"/>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rgb="FF000000"/>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diagonal/>
    </border>
    <border>
      <left/>
      <right/>
      <top/>
      <bottom style="thin">
        <color auto="1"/>
      </bottom>
      <diagonal/>
    </border>
    <border>
      <left style="thin">
        <color auto="1"/>
      </left>
      <right/>
      <top/>
      <bottom/>
      <diagonal/>
    </border>
    <border>
      <left style="medium">
        <color auto="1"/>
      </left>
      <right style="medium">
        <color auto="1"/>
      </right>
      <top style="medium">
        <color auto="1"/>
      </top>
      <bottom/>
      <diagonal/>
    </border>
    <border>
      <left style="medium">
        <color auto="1"/>
      </left>
      <right style="medium">
        <color auto="1"/>
      </right>
      <top/>
      <bottom/>
      <diagonal/>
    </border>
    <border>
      <left/>
      <right/>
      <top/>
      <bottom style="medium">
        <color indexed="64"/>
      </bottom>
      <diagonal/>
    </border>
    <border>
      <left style="thin">
        <color rgb="FF008B28"/>
      </left>
      <right/>
      <top/>
      <bottom style="thin">
        <color rgb="FF008B28"/>
      </bottom>
      <diagonal/>
    </border>
    <border>
      <left style="medium">
        <color auto="1"/>
      </left>
      <right style="medium">
        <color auto="1"/>
      </right>
      <top/>
      <bottom style="medium">
        <color auto="1"/>
      </bottom>
      <diagonal/>
    </border>
    <border>
      <left/>
      <right/>
      <top style="thin">
        <color theme="4" tint="-0.499984740745262"/>
      </top>
      <bottom/>
      <diagonal/>
    </border>
    <border>
      <left style="thin">
        <color theme="4" tint="-0.249977111117893"/>
      </left>
      <right style="thin">
        <color theme="4" tint="-0.249977111117893"/>
      </right>
      <top style="thin">
        <color theme="4" tint="-0.249977111117893"/>
      </top>
      <bottom style="thin">
        <color theme="4" tint="-0.249977111117893"/>
      </bottom>
      <diagonal/>
    </border>
    <border>
      <left/>
      <right/>
      <top style="thin">
        <color indexed="17"/>
      </top>
      <bottom/>
      <diagonal/>
    </border>
    <border>
      <left style="medium">
        <color theme="4" tint="-0.249977111117893"/>
      </left>
      <right/>
      <top style="medium">
        <color theme="4" tint="-0.249977111117893"/>
      </top>
      <bottom/>
      <diagonal/>
    </border>
    <border>
      <left/>
      <right/>
      <top style="medium">
        <color theme="4" tint="-0.249977111117893"/>
      </top>
      <bottom/>
      <diagonal/>
    </border>
    <border>
      <left style="thin">
        <color theme="4" tint="-0.249977111117893"/>
      </left>
      <right style="thin">
        <color theme="4" tint="-0.249977111117893"/>
      </right>
      <top style="medium">
        <color theme="4" tint="-0.249977111117893"/>
      </top>
      <bottom style="thin">
        <color theme="4" tint="-0.249977111117893"/>
      </bottom>
      <diagonal/>
    </border>
    <border>
      <left style="thin">
        <color theme="4" tint="-0.249977111117893"/>
      </left>
      <right style="medium">
        <color theme="4" tint="-0.249977111117893"/>
      </right>
      <top style="medium">
        <color theme="4" tint="-0.249977111117893"/>
      </top>
      <bottom style="thin">
        <color theme="4" tint="-0.249977111117893"/>
      </bottom>
      <diagonal/>
    </border>
    <border>
      <left style="medium">
        <color theme="4" tint="-0.249977111117893"/>
      </left>
      <right/>
      <top/>
      <bottom/>
      <diagonal/>
    </border>
    <border>
      <left style="thin">
        <color theme="4" tint="-0.249977111117893"/>
      </left>
      <right style="medium">
        <color theme="4" tint="-0.249977111117893"/>
      </right>
      <top style="thin">
        <color theme="4" tint="-0.249977111117893"/>
      </top>
      <bottom style="thin">
        <color theme="4" tint="-0.249977111117893"/>
      </bottom>
      <diagonal/>
    </border>
    <border>
      <left style="medium">
        <color theme="4" tint="-0.249977111117893"/>
      </left>
      <right/>
      <top/>
      <bottom style="thin">
        <color indexed="17"/>
      </bottom>
      <diagonal/>
    </border>
    <border>
      <left/>
      <right style="medium">
        <color theme="4" tint="-0.249977111117893"/>
      </right>
      <top/>
      <bottom/>
      <diagonal/>
    </border>
    <border>
      <left style="medium">
        <color theme="4" tint="-0.249977111117893"/>
      </left>
      <right style="thin">
        <color theme="4" tint="-0.249977111117893"/>
      </right>
      <top style="thin">
        <color theme="4" tint="-0.249977111117893"/>
      </top>
      <bottom style="thin">
        <color theme="4" tint="-0.249977111117893"/>
      </bottom>
      <diagonal/>
    </border>
    <border>
      <left style="thin">
        <color rgb="FF00B050"/>
      </left>
      <right style="medium">
        <color theme="4" tint="-0.249977111117893"/>
      </right>
      <top/>
      <bottom style="thin">
        <color rgb="FF00B050"/>
      </bottom>
      <diagonal/>
    </border>
    <border>
      <left style="thin">
        <color rgb="FF00B050"/>
      </left>
      <right style="medium">
        <color theme="4" tint="-0.249977111117893"/>
      </right>
      <top style="thin">
        <color rgb="FF00B050"/>
      </top>
      <bottom style="thin">
        <color rgb="FF00B050"/>
      </bottom>
      <diagonal/>
    </border>
    <border>
      <left style="thin">
        <color rgb="FF00B050"/>
      </left>
      <right style="medium">
        <color theme="4" tint="-0.249977111117893"/>
      </right>
      <top style="thin">
        <color rgb="FF00B050"/>
      </top>
      <bottom/>
      <diagonal/>
    </border>
    <border>
      <left style="medium">
        <color theme="4" tint="-0.249977111117893"/>
      </left>
      <right style="thin">
        <color rgb="FF00B050"/>
      </right>
      <top/>
      <bottom/>
      <diagonal/>
    </border>
    <border>
      <left style="medium">
        <color theme="4" tint="-0.249977111117893"/>
      </left>
      <right/>
      <top/>
      <bottom style="medium">
        <color theme="4" tint="-0.249977111117893"/>
      </bottom>
      <diagonal/>
    </border>
    <border>
      <left/>
      <right/>
      <top/>
      <bottom style="medium">
        <color theme="4" tint="-0.249977111117893"/>
      </bottom>
      <diagonal/>
    </border>
    <border>
      <left/>
      <right style="thin">
        <color indexed="17"/>
      </right>
      <top/>
      <bottom style="medium">
        <color theme="4" tint="-0.249977111117893"/>
      </bottom>
      <diagonal/>
    </border>
    <border>
      <left style="thin">
        <color indexed="17"/>
      </left>
      <right/>
      <top/>
      <bottom style="medium">
        <color theme="4" tint="-0.249977111117893"/>
      </bottom>
      <diagonal/>
    </border>
    <border>
      <left/>
      <right style="medium">
        <color theme="4" tint="-0.249977111117893"/>
      </right>
      <top/>
      <bottom style="medium">
        <color theme="4" tint="-0.249977111117893"/>
      </bottom>
      <diagonal/>
    </border>
    <border>
      <left style="thin">
        <color theme="4" tint="-0.249977111117893"/>
      </left>
      <right style="thin">
        <color rgb="FF00B050"/>
      </right>
      <top style="thin">
        <color theme="4" tint="-0.249977111117893"/>
      </top>
      <bottom style="thin">
        <color theme="4" tint="-0.249977111117893"/>
      </bottom>
      <diagonal/>
    </border>
    <border>
      <left style="thin">
        <color rgb="FF00B050"/>
      </left>
      <right style="thin">
        <color rgb="FF00B050"/>
      </right>
      <top style="thin">
        <color theme="4" tint="-0.249977111117893"/>
      </top>
      <bottom style="thin">
        <color theme="4" tint="-0.249977111117893"/>
      </bottom>
      <diagonal/>
    </border>
    <border>
      <left style="thin">
        <color rgb="FF00B050"/>
      </left>
      <right style="thin">
        <color theme="4" tint="-0.249977111117893"/>
      </right>
      <top style="thin">
        <color theme="4" tint="-0.249977111117893"/>
      </top>
      <bottom style="thin">
        <color theme="4" tint="-0.249977111117893"/>
      </bottom>
      <diagonal/>
    </border>
    <border>
      <left style="thin">
        <color theme="4" tint="-0.249977111117893"/>
      </left>
      <right style="thin">
        <color theme="4" tint="-0.249977111117893"/>
      </right>
      <top style="thin">
        <color theme="4" tint="-0.249977111117893"/>
      </top>
      <bottom/>
      <diagonal/>
    </border>
    <border>
      <left style="thin">
        <color theme="4" tint="-0.249977111117893"/>
      </left>
      <right style="thin">
        <color theme="4" tint="-0.249977111117893"/>
      </right>
      <top/>
      <bottom/>
      <diagonal/>
    </border>
    <border>
      <left style="thin">
        <color theme="4" tint="-0.249977111117893"/>
      </left>
      <right style="thin">
        <color theme="4" tint="-0.249977111117893"/>
      </right>
      <top/>
      <bottom style="thin">
        <color theme="4" tint="-0.249977111117893"/>
      </bottom>
      <diagonal/>
    </border>
    <border>
      <left style="thin">
        <color theme="4" tint="-0.249977111117893"/>
      </left>
      <right style="thin">
        <color rgb="FF00B050"/>
      </right>
      <top style="thin">
        <color theme="4" tint="-0.249977111117893"/>
      </top>
      <bottom/>
      <diagonal/>
    </border>
    <border>
      <left style="thin">
        <color rgb="FF00B050"/>
      </left>
      <right style="thin">
        <color rgb="FF00B050"/>
      </right>
      <top style="thin">
        <color theme="4" tint="-0.249977111117893"/>
      </top>
      <bottom/>
      <diagonal/>
    </border>
    <border>
      <left/>
      <right/>
      <top style="thin">
        <color theme="4" tint="-0.249977111117893"/>
      </top>
      <bottom/>
      <diagonal/>
    </border>
    <border>
      <left/>
      <right style="thin">
        <color theme="4" tint="-0.249977111117893"/>
      </right>
      <top style="thin">
        <color theme="4" tint="-0.249977111117893"/>
      </top>
      <bottom/>
      <diagonal/>
    </border>
    <border>
      <left/>
      <right style="thin">
        <color theme="4" tint="-0.249977111117893"/>
      </right>
      <top/>
      <bottom/>
      <diagonal/>
    </border>
    <border>
      <left/>
      <right/>
      <top/>
      <bottom style="thin">
        <color theme="4" tint="-0.249977111117893"/>
      </bottom>
      <diagonal/>
    </border>
    <border>
      <left/>
      <right style="thin">
        <color theme="4" tint="-0.249977111117893"/>
      </right>
      <top/>
      <bottom style="thin">
        <color theme="4" tint="-0.249977111117893"/>
      </bottom>
      <diagonal/>
    </border>
    <border>
      <left style="thin">
        <color theme="4" tint="-0.249977111117893"/>
      </left>
      <right/>
      <top style="thin">
        <color theme="4" tint="-0.249977111117893"/>
      </top>
      <bottom/>
      <diagonal/>
    </border>
    <border>
      <left style="thin">
        <color indexed="17"/>
      </left>
      <right/>
      <top style="thin">
        <color theme="4" tint="-0.249977111117893"/>
      </top>
      <bottom/>
      <diagonal/>
    </border>
    <border>
      <left style="thin">
        <color theme="4" tint="-0.249977111117893"/>
      </left>
      <right/>
      <top/>
      <bottom/>
      <diagonal/>
    </border>
    <border>
      <left style="thin">
        <color theme="4" tint="-0.249977111117893"/>
      </left>
      <right/>
      <top/>
      <bottom style="thin">
        <color theme="4" tint="-0.249977111117893"/>
      </bottom>
      <diagonal/>
    </border>
    <border>
      <left/>
      <right style="thin">
        <color theme="4" tint="-0.249977111117893"/>
      </right>
      <top style="thin">
        <color theme="4" tint="-0.499984740745262"/>
      </top>
      <bottom/>
      <diagonal/>
    </border>
    <border>
      <left style="thin">
        <color theme="4" tint="-0.249977111117893"/>
      </left>
      <right style="thin">
        <color theme="9" tint="-0.249977111117893"/>
      </right>
      <top style="thin">
        <color theme="4" tint="-0.249977111117893"/>
      </top>
      <bottom style="thin">
        <color theme="4" tint="-0.249977111117893"/>
      </bottom>
      <diagonal/>
    </border>
    <border>
      <left style="thin">
        <color theme="9" tint="-0.249977111117893"/>
      </left>
      <right style="thin">
        <color theme="9" tint="-0.249977111117893"/>
      </right>
      <top style="thin">
        <color theme="4" tint="-0.249977111117893"/>
      </top>
      <bottom style="thin">
        <color theme="4" tint="-0.249977111117893"/>
      </bottom>
      <diagonal/>
    </border>
    <border>
      <left style="thin">
        <color theme="9" tint="-0.249977111117893"/>
      </left>
      <right style="thin">
        <color theme="4" tint="-0.249977111117893"/>
      </right>
      <top style="thin">
        <color theme="4" tint="-0.249977111117893"/>
      </top>
      <bottom style="thin">
        <color theme="4" tint="-0.249977111117893"/>
      </bottom>
      <diagonal/>
    </border>
    <border>
      <left style="thin">
        <color theme="4" tint="-0.249977111117893"/>
      </left>
      <right/>
      <top style="thin">
        <color theme="4" tint="-0.249977111117893"/>
      </top>
      <bottom style="thin">
        <color theme="4" tint="-0.249977111117893"/>
      </bottom>
      <diagonal/>
    </border>
    <border>
      <left/>
      <right/>
      <top style="thin">
        <color theme="4" tint="-0.249977111117893"/>
      </top>
      <bottom style="thin">
        <color theme="4" tint="-0.249977111117893"/>
      </bottom>
      <diagonal/>
    </border>
    <border>
      <left style="thin">
        <color indexed="17"/>
      </left>
      <right style="thin">
        <color indexed="17"/>
      </right>
      <top style="thin">
        <color theme="4" tint="-0.249977111117893"/>
      </top>
      <bottom style="thin">
        <color indexed="17"/>
      </bottom>
      <diagonal/>
    </border>
    <border>
      <left style="medium">
        <color theme="4" tint="-0.249977111117893"/>
      </left>
      <right/>
      <top style="thin">
        <color indexed="17"/>
      </top>
      <bottom/>
      <diagonal/>
    </border>
    <border>
      <left style="thin">
        <color rgb="FF00B050"/>
      </left>
      <right style="medium">
        <color theme="4" tint="-0.249977111117893"/>
      </right>
      <top style="thin">
        <color theme="4" tint="-0.249977111117893"/>
      </top>
      <bottom style="thin">
        <color theme="4" tint="-0.249977111117893"/>
      </bottom>
      <diagonal/>
    </border>
    <border>
      <left/>
      <right style="medium">
        <color theme="4" tint="-0.249977111117893"/>
      </right>
      <top style="thin">
        <color theme="4" tint="-0.249977111117893"/>
      </top>
      <bottom/>
      <diagonal/>
    </border>
    <border>
      <left/>
      <right style="medium">
        <color theme="4" tint="-0.249977111117893"/>
      </right>
      <top/>
      <bottom style="thin">
        <color theme="4" tint="-0.249977111117893"/>
      </bottom>
      <diagonal/>
    </border>
    <border>
      <left/>
      <right style="medium">
        <color theme="4" tint="-0.249977111117893"/>
      </right>
      <top style="thin">
        <color theme="4" tint="-0.249977111117893"/>
      </top>
      <bottom style="thin">
        <color theme="4" tint="-0.249977111117893"/>
      </bottom>
      <diagonal/>
    </border>
    <border>
      <left style="medium">
        <color theme="4" tint="-0.249977111117893"/>
      </left>
      <right/>
      <top style="thin">
        <color theme="4" tint="-0.249977111117893"/>
      </top>
      <bottom/>
      <diagonal/>
    </border>
    <border>
      <left style="medium">
        <color theme="4" tint="-0.249977111117893"/>
      </left>
      <right/>
      <top/>
      <bottom style="thin">
        <color theme="4" tint="-0.249977111117893"/>
      </bottom>
      <diagonal/>
    </border>
    <border>
      <left style="medium">
        <color theme="4" tint="-0.249977111117893"/>
      </left>
      <right style="thin">
        <color theme="9" tint="-0.249977111117893"/>
      </right>
      <top style="thin">
        <color theme="4" tint="-0.249977111117893"/>
      </top>
      <bottom style="thin">
        <color theme="4" tint="-0.249977111117893"/>
      </bottom>
      <diagonal/>
    </border>
    <border>
      <left style="thin">
        <color theme="4" tint="-0.249977111117893"/>
      </left>
      <right/>
      <top/>
      <bottom style="medium">
        <color theme="4" tint="-0.249977111117893"/>
      </bottom>
      <diagonal/>
    </border>
    <border>
      <left style="thin">
        <color indexed="63"/>
      </left>
      <right style="thin">
        <color indexed="63"/>
      </right>
      <top style="thin">
        <color indexed="63"/>
      </top>
      <bottom style="thin">
        <color indexed="63"/>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style="thin">
        <color auto="1"/>
      </left>
      <right/>
      <top style="medium">
        <color auto="1"/>
      </top>
      <bottom style="thin">
        <color auto="1"/>
      </bottom>
      <diagonal/>
    </border>
    <border>
      <left/>
      <right style="medium">
        <color auto="1"/>
      </right>
      <top style="thin">
        <color auto="1"/>
      </top>
      <bottom style="thin">
        <color auto="1"/>
      </bottom>
      <diagonal/>
    </border>
  </borders>
  <cellStyleXfs count="51">
    <xf numFmtId="0" fontId="0" fillId="0" borderId="0"/>
    <xf numFmtId="43" fontId="8" fillId="0" borderId="0" applyFont="0" applyFill="0" applyBorder="0" applyAlignment="0" applyProtection="0"/>
    <xf numFmtId="0" fontId="9" fillId="0" borderId="0" applyNumberFormat="0" applyFill="0" applyBorder="0">
      <alignment vertical="center"/>
    </xf>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5" fillId="0" borderId="0"/>
    <xf numFmtId="0" fontId="16" fillId="0" borderId="0" applyNumberFormat="0" applyFill="0" applyBorder="0" applyAlignment="0" applyProtection="0"/>
    <xf numFmtId="166" fontId="15" fillId="0" borderId="0" applyFont="0" applyFill="0" applyBorder="0" applyAlignment="0" applyProtection="0"/>
    <xf numFmtId="167" fontId="15" fillId="0" borderId="0" applyFont="0" applyFill="0" applyBorder="0" applyAlignment="0" applyProtection="0"/>
    <xf numFmtId="0" fontId="15" fillId="0" borderId="0"/>
    <xf numFmtId="41" fontId="8" fillId="0" borderId="0" applyFont="0" applyFill="0" applyBorder="0" applyAlignment="0" applyProtection="0"/>
    <xf numFmtId="9" fontId="8" fillId="0" borderId="0" applyFont="0" applyFill="0" applyBorder="0" applyAlignment="0" applyProtection="0"/>
    <xf numFmtId="0" fontId="14" fillId="0" borderId="0"/>
    <xf numFmtId="0" fontId="8" fillId="0" borderId="0"/>
    <xf numFmtId="0" fontId="7" fillId="0" borderId="0"/>
    <xf numFmtId="43" fontId="8" fillId="0" borderId="0" applyFont="0" applyFill="0" applyBorder="0" applyAlignment="0" applyProtection="0"/>
    <xf numFmtId="0" fontId="8" fillId="0" borderId="0"/>
    <xf numFmtId="0" fontId="6" fillId="0" borderId="0"/>
    <xf numFmtId="167" fontId="6" fillId="0" borderId="0" applyFont="0" applyFill="0" applyBorder="0" applyAlignment="0" applyProtection="0"/>
    <xf numFmtId="0" fontId="6" fillId="0" borderId="0"/>
    <xf numFmtId="0" fontId="8" fillId="0" borderId="0"/>
    <xf numFmtId="0" fontId="5" fillId="0" borderId="0"/>
    <xf numFmtId="167"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5" fillId="0" borderId="0" applyFont="0" applyFill="0" applyBorder="0" applyAlignment="0" applyProtection="0"/>
    <xf numFmtId="0" fontId="4" fillId="0" borderId="0"/>
    <xf numFmtId="167" fontId="4" fillId="0" borderId="0" applyFont="0" applyFill="0" applyBorder="0" applyAlignment="0" applyProtection="0"/>
    <xf numFmtId="9"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167" fontId="4"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167"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67" fontId="3" fillId="0" borderId="0" applyFont="0" applyFill="0" applyBorder="0" applyAlignment="0" applyProtection="0"/>
    <xf numFmtId="0" fontId="14" fillId="0" borderId="0"/>
    <xf numFmtId="0" fontId="2" fillId="0" borderId="0"/>
    <xf numFmtId="167" fontId="2" fillId="0" borderId="0" applyFont="0" applyFill="0" applyBorder="0" applyAlignment="0" applyProtection="0"/>
    <xf numFmtId="9" fontId="2" fillId="0" borderId="0" applyFont="0" applyFill="0" applyBorder="0" applyAlignment="0" applyProtection="0"/>
    <xf numFmtId="41" fontId="1" fillId="0" borderId="0" applyFont="0" applyFill="0" applyBorder="0" applyAlignment="0" applyProtection="0"/>
    <xf numFmtId="9" fontId="14" fillId="0" borderId="0" applyFont="0" applyFill="0" applyBorder="0" applyAlignment="0" applyProtection="0"/>
  </cellStyleXfs>
  <cellXfs count="1963">
    <xf numFmtId="0" fontId="0" fillId="0" borderId="0" xfId="0"/>
    <xf numFmtId="0" fontId="11" fillId="0" borderId="0" xfId="0" applyFont="1"/>
    <xf numFmtId="3" fontId="10" fillId="2" borderId="4" xfId="1" applyNumberFormat="1" applyFont="1" applyFill="1" applyBorder="1" applyAlignment="1" applyProtection="1">
      <alignment horizontal="center" vertical="center"/>
    </xf>
    <xf numFmtId="0" fontId="10" fillId="4" borderId="4" xfId="0" applyFont="1" applyFill="1" applyBorder="1" applyAlignment="1">
      <alignment horizontal="center" vertical="center" wrapText="1"/>
    </xf>
    <xf numFmtId="0" fontId="11" fillId="0" borderId="4" xfId="0" applyFont="1" applyBorder="1"/>
    <xf numFmtId="0" fontId="10" fillId="0" borderId="4" xfId="0" applyFont="1" applyBorder="1" applyAlignment="1">
      <alignment horizontal="center"/>
    </xf>
    <xf numFmtId="0" fontId="0" fillId="0" borderId="0" xfId="0" applyAlignment="1">
      <alignment wrapText="1"/>
    </xf>
    <xf numFmtId="0" fontId="13" fillId="2" borderId="4" xfId="0" applyFont="1" applyFill="1" applyBorder="1" applyAlignment="1">
      <alignment horizontal="left" vertical="center" wrapText="1"/>
    </xf>
    <xf numFmtId="41" fontId="10" fillId="0" borderId="4" xfId="0" applyNumberFormat="1" applyFont="1" applyBorder="1" applyAlignment="1">
      <alignment horizontal="center"/>
    </xf>
    <xf numFmtId="9" fontId="10" fillId="0" borderId="4" xfId="0" applyNumberFormat="1" applyFont="1" applyBorder="1" applyAlignment="1">
      <alignment horizontal="center"/>
    </xf>
    <xf numFmtId="0" fontId="12" fillId="0" borderId="0" xfId="0" applyFont="1"/>
    <xf numFmtId="0" fontId="12" fillId="0" borderId="4" xfId="0" applyFont="1" applyBorder="1"/>
    <xf numFmtId="0" fontId="17" fillId="0" borderId="0" xfId="0" applyFont="1"/>
    <xf numFmtId="0" fontId="15" fillId="0" borderId="0" xfId="7"/>
    <xf numFmtId="0" fontId="15" fillId="0" borderId="0" xfId="7" applyAlignment="1">
      <alignment horizontal="center" vertical="center"/>
    </xf>
    <xf numFmtId="0" fontId="15" fillId="0" borderId="0" xfId="7" applyAlignment="1">
      <alignment horizontal="center"/>
    </xf>
    <xf numFmtId="0" fontId="15" fillId="7" borderId="0" xfId="7" applyFill="1"/>
    <xf numFmtId="0" fontId="15" fillId="7" borderId="0" xfId="7" applyFill="1" applyAlignment="1">
      <alignment horizontal="center" vertical="center"/>
    </xf>
    <xf numFmtId="0" fontId="28" fillId="0" borderId="0" xfId="7" applyFont="1" applyAlignment="1">
      <alignment horizontal="center" vertical="center"/>
    </xf>
    <xf numFmtId="0" fontId="19" fillId="7" borderId="0" xfId="0" applyFont="1" applyFill="1"/>
    <xf numFmtId="0" fontId="8" fillId="0" borderId="24" xfId="0" applyFont="1" applyBorder="1" applyAlignment="1">
      <alignment horizontal="left" vertical="center"/>
    </xf>
    <xf numFmtId="0" fontId="8" fillId="0" borderId="23" xfId="0" applyFont="1" applyBorder="1" applyAlignment="1">
      <alignment horizontal="left" vertical="center"/>
    </xf>
    <xf numFmtId="0" fontId="28" fillId="0" borderId="23" xfId="7" applyFont="1" applyBorder="1" applyAlignment="1">
      <alignment horizontal="left" vertical="center"/>
    </xf>
    <xf numFmtId="0" fontId="28" fillId="0" borderId="32" xfId="7" applyFont="1" applyBorder="1" applyAlignment="1">
      <alignment horizontal="left" vertical="center"/>
    </xf>
    <xf numFmtId="0" fontId="28" fillId="0" borderId="33" xfId="7" applyFont="1" applyBorder="1" applyAlignment="1">
      <alignment horizontal="left" vertical="center"/>
    </xf>
    <xf numFmtId="0" fontId="28" fillId="8" borderId="23" xfId="7" applyFont="1" applyFill="1" applyBorder="1" applyAlignment="1">
      <alignment horizontal="left" vertical="center"/>
    </xf>
    <xf numFmtId="0" fontId="28" fillId="8" borderId="32" xfId="7" applyFont="1" applyFill="1" applyBorder="1" applyAlignment="1">
      <alignment horizontal="left" vertical="center"/>
    </xf>
    <xf numFmtId="0" fontId="28" fillId="8" borderId="22" xfId="7" applyFont="1" applyFill="1" applyBorder="1" applyAlignment="1">
      <alignment horizontal="left" vertical="center"/>
    </xf>
    <xf numFmtId="0" fontId="8" fillId="0" borderId="20" xfId="0" applyFont="1" applyBorder="1" applyAlignment="1">
      <alignment horizontal="left" vertical="center"/>
    </xf>
    <xf numFmtId="0" fontId="8" fillId="0" borderId="0" xfId="0" applyFont="1" applyAlignment="1">
      <alignment horizontal="left" vertical="center"/>
    </xf>
    <xf numFmtId="0" fontId="28" fillId="0" borderId="0" xfId="7" applyFont="1" applyAlignment="1">
      <alignment horizontal="left" vertical="center"/>
    </xf>
    <xf numFmtId="0" fontId="28" fillId="0" borderId="30" xfId="7" applyFont="1" applyBorder="1" applyAlignment="1">
      <alignment horizontal="left" vertical="center"/>
    </xf>
    <xf numFmtId="0" fontId="28" fillId="0" borderId="31" xfId="7" applyFont="1" applyBorder="1" applyAlignment="1">
      <alignment horizontal="left" vertical="center"/>
    </xf>
    <xf numFmtId="0" fontId="28" fillId="8" borderId="0" xfId="7" applyFont="1" applyFill="1" applyAlignment="1">
      <alignment horizontal="left" vertical="center"/>
    </xf>
    <xf numFmtId="0" fontId="28" fillId="8" borderId="19" xfId="7" applyFont="1" applyFill="1" applyBorder="1" applyAlignment="1">
      <alignment horizontal="left" vertical="center"/>
    </xf>
    <xf numFmtId="0" fontId="28" fillId="8" borderId="38" xfId="7" applyFont="1" applyFill="1" applyBorder="1" applyAlignment="1">
      <alignment horizontal="left" vertical="center"/>
    </xf>
    <xf numFmtId="0" fontId="28" fillId="8" borderId="73" xfId="7" applyFont="1" applyFill="1" applyBorder="1" applyAlignment="1">
      <alignment horizontal="left" vertical="center"/>
    </xf>
    <xf numFmtId="0" fontId="8" fillId="0" borderId="17" xfId="0" applyFont="1" applyBorder="1" applyAlignment="1">
      <alignment horizontal="left" vertical="center"/>
    </xf>
    <xf numFmtId="0" fontId="8" fillId="0" borderId="16" xfId="0" applyFont="1" applyBorder="1" applyAlignment="1">
      <alignment horizontal="left" vertical="center"/>
    </xf>
    <xf numFmtId="0" fontId="28" fillId="0" borderId="16" xfId="7" applyFont="1" applyBorder="1" applyAlignment="1">
      <alignment horizontal="left" vertical="center"/>
    </xf>
    <xf numFmtId="0" fontId="28" fillId="0" borderId="28" xfId="7" applyFont="1" applyBorder="1" applyAlignment="1">
      <alignment horizontal="left" vertical="center"/>
    </xf>
    <xf numFmtId="0" fontId="28" fillId="0" borderId="34" xfId="7" applyFont="1" applyBorder="1" applyAlignment="1">
      <alignment horizontal="left" vertical="center"/>
    </xf>
    <xf numFmtId="0" fontId="28" fillId="8" borderId="16" xfId="7" applyFont="1" applyFill="1" applyBorder="1" applyAlignment="1">
      <alignment horizontal="left" vertical="center"/>
    </xf>
    <xf numFmtId="0" fontId="28" fillId="8" borderId="15" xfId="7" applyFont="1" applyFill="1" applyBorder="1" applyAlignment="1">
      <alignment horizontal="left" vertical="center"/>
    </xf>
    <xf numFmtId="0" fontId="8" fillId="0" borderId="72" xfId="0" applyFont="1" applyBorder="1" applyAlignment="1">
      <alignment horizontal="left" vertical="center"/>
    </xf>
    <xf numFmtId="0" fontId="8" fillId="0" borderId="38" xfId="0" applyFont="1" applyBorder="1" applyAlignment="1">
      <alignment horizontal="left" vertical="center"/>
    </xf>
    <xf numFmtId="0" fontId="33" fillId="0" borderId="77" xfId="0" applyFont="1" applyBorder="1" applyAlignment="1" applyProtection="1">
      <alignment horizontal="center" vertical="center" wrapText="1"/>
      <protection locked="0"/>
    </xf>
    <xf numFmtId="0" fontId="33" fillId="0" borderId="78" xfId="0" applyFont="1" applyBorder="1" applyAlignment="1" applyProtection="1">
      <alignment horizontal="center" vertical="center" wrapText="1"/>
      <protection locked="0"/>
    </xf>
    <xf numFmtId="0" fontId="28" fillId="0" borderId="29" xfId="7" applyFont="1" applyBorder="1"/>
    <xf numFmtId="0" fontId="28" fillId="0" borderId="75" xfId="7" applyFont="1" applyBorder="1"/>
    <xf numFmtId="0" fontId="28" fillId="0" borderId="0" xfId="7" applyFont="1"/>
    <xf numFmtId="0" fontId="28" fillId="7" borderId="0" xfId="7" applyFont="1" applyFill="1"/>
    <xf numFmtId="0" fontId="28" fillId="0" borderId="35" xfId="7" applyFont="1" applyBorder="1"/>
    <xf numFmtId="0" fontId="28" fillId="0" borderId="76" xfId="7" applyFont="1" applyBorder="1"/>
    <xf numFmtId="0" fontId="23" fillId="0" borderId="30" xfId="7" applyFont="1" applyBorder="1" applyAlignment="1">
      <alignment horizontal="center" vertical="center" textRotation="90"/>
    </xf>
    <xf numFmtId="0" fontId="28" fillId="0" borderId="38" xfId="7" applyFont="1" applyBorder="1"/>
    <xf numFmtId="0" fontId="23" fillId="0" borderId="34" xfId="7" applyFont="1" applyBorder="1" applyAlignment="1">
      <alignment horizontal="center" vertical="center" textRotation="90"/>
    </xf>
    <xf numFmtId="0" fontId="15" fillId="0" borderId="29" xfId="7" applyBorder="1"/>
    <xf numFmtId="0" fontId="15" fillId="0" borderId="75" xfId="7" applyBorder="1"/>
    <xf numFmtId="0" fontId="25" fillId="7" borderId="30" xfId="7" applyFont="1" applyFill="1" applyBorder="1" applyAlignment="1">
      <alignment vertical="top"/>
    </xf>
    <xf numFmtId="0" fontId="25" fillId="7" borderId="0" xfId="7" applyFont="1" applyFill="1" applyAlignment="1">
      <alignment vertical="top"/>
    </xf>
    <xf numFmtId="0" fontId="25" fillId="7" borderId="0" xfId="7" applyFont="1" applyFill="1" applyAlignment="1">
      <alignment horizontal="center" vertical="top"/>
    </xf>
    <xf numFmtId="0" fontId="25" fillId="7" borderId="19" xfId="7" applyFont="1" applyFill="1" applyBorder="1" applyAlignment="1">
      <alignment vertical="top"/>
    </xf>
    <xf numFmtId="0" fontId="25" fillId="7" borderId="19" xfId="7" applyFont="1" applyFill="1" applyBorder="1" applyAlignment="1">
      <alignment vertical="top" wrapText="1"/>
    </xf>
    <xf numFmtId="0" fontId="24" fillId="0" borderId="27" xfId="7" applyFont="1" applyBorder="1" applyAlignment="1">
      <alignment horizontal="center"/>
    </xf>
    <xf numFmtId="0" fontId="15" fillId="7" borderId="0" xfId="7" applyFill="1" applyAlignment="1">
      <alignment horizontal="center"/>
    </xf>
    <xf numFmtId="0" fontId="16" fillId="7" borderId="0" xfId="8" applyFill="1" applyProtection="1"/>
    <xf numFmtId="0" fontId="23" fillId="0" borderId="20" xfId="7" applyFont="1" applyBorder="1" applyAlignment="1">
      <alignment horizontal="left"/>
    </xf>
    <xf numFmtId="0" fontId="34" fillId="0" borderId="44" xfId="0" applyFont="1" applyBorder="1"/>
    <xf numFmtId="0" fontId="35" fillId="7" borderId="50" xfId="0" applyFont="1" applyFill="1" applyBorder="1" applyAlignment="1">
      <alignment horizontal="left"/>
    </xf>
    <xf numFmtId="0" fontId="35" fillId="7" borderId="45" xfId="0" applyFont="1" applyFill="1" applyBorder="1" applyAlignment="1">
      <alignment wrapText="1"/>
    </xf>
    <xf numFmtId="0" fontId="34" fillId="0" borderId="0" xfId="0" applyFont="1"/>
    <xf numFmtId="0" fontId="34" fillId="0" borderId="46" xfId="0" applyFont="1" applyBorder="1"/>
    <xf numFmtId="0" fontId="35" fillId="7" borderId="0" xfId="0" applyFont="1" applyFill="1" applyAlignment="1">
      <alignment horizontal="left"/>
    </xf>
    <xf numFmtId="0" fontId="35" fillId="7" borderId="47" xfId="0" applyFont="1" applyFill="1" applyBorder="1" applyAlignment="1">
      <alignment wrapText="1"/>
    </xf>
    <xf numFmtId="0" fontId="37" fillId="7" borderId="0" xfId="0" applyFont="1" applyFill="1"/>
    <xf numFmtId="0" fontId="37" fillId="7" borderId="47" xfId="0" applyFont="1" applyFill="1" applyBorder="1" applyAlignment="1">
      <alignment wrapText="1"/>
    </xf>
    <xf numFmtId="0" fontId="34" fillId="0" borderId="48" xfId="0" applyFont="1" applyBorder="1"/>
    <xf numFmtId="0" fontId="38" fillId="7" borderId="51" xfId="0" applyFont="1" applyFill="1" applyBorder="1" applyAlignment="1">
      <alignment horizontal="left"/>
    </xf>
    <xf numFmtId="0" fontId="35" fillId="7" borderId="49" xfId="0" applyFont="1" applyFill="1" applyBorder="1" applyAlignment="1">
      <alignment wrapText="1"/>
    </xf>
    <xf numFmtId="0" fontId="34" fillId="0" borderId="50" xfId="0" applyFont="1" applyBorder="1"/>
    <xf numFmtId="0" fontId="34" fillId="7" borderId="0" xfId="0" applyFont="1" applyFill="1"/>
    <xf numFmtId="0" fontId="39" fillId="21" borderId="56" xfId="0" applyFont="1" applyFill="1" applyBorder="1" applyAlignment="1">
      <alignment horizontal="center" vertical="center" wrapText="1"/>
    </xf>
    <xf numFmtId="0" fontId="39" fillId="21" borderId="4" xfId="0" applyFont="1" applyFill="1" applyBorder="1" applyAlignment="1">
      <alignment horizontal="center" vertical="center" wrapText="1"/>
    </xf>
    <xf numFmtId="0" fontId="39" fillId="21" borderId="57" xfId="0" applyFont="1" applyFill="1" applyBorder="1" applyAlignment="1">
      <alignment horizontal="center" vertical="center" wrapText="1"/>
    </xf>
    <xf numFmtId="0" fontId="39" fillId="21" borderId="3" xfId="0" applyFont="1" applyFill="1" applyBorder="1" applyAlignment="1">
      <alignment horizontal="center" vertical="center" wrapText="1"/>
    </xf>
    <xf numFmtId="0" fontId="39" fillId="21" borderId="6" xfId="0" applyFont="1" applyFill="1" applyBorder="1" applyAlignment="1">
      <alignment horizontal="center" vertical="center" wrapText="1"/>
    </xf>
    <xf numFmtId="0" fontId="34" fillId="7" borderId="46" xfId="0" applyFont="1" applyFill="1" applyBorder="1" applyAlignment="1">
      <alignment wrapText="1"/>
    </xf>
    <xf numFmtId="0" fontId="34" fillId="7" borderId="0" xfId="0" applyFont="1" applyFill="1" applyAlignment="1">
      <alignment wrapText="1"/>
    </xf>
    <xf numFmtId="0" fontId="39" fillId="21" borderId="58" xfId="0" applyFont="1" applyFill="1" applyBorder="1" applyAlignment="1">
      <alignment horizontal="center" vertical="center" wrapText="1"/>
    </xf>
    <xf numFmtId="0" fontId="39" fillId="21" borderId="59" xfId="0" applyFont="1" applyFill="1" applyBorder="1" applyAlignment="1">
      <alignment horizontal="center" vertical="center" wrapText="1"/>
    </xf>
    <xf numFmtId="0" fontId="39" fillId="21" borderId="60" xfId="0" applyFont="1" applyFill="1" applyBorder="1" applyAlignment="1">
      <alignment horizontal="center" vertical="center" wrapText="1"/>
    </xf>
    <xf numFmtId="0" fontId="39" fillId="21" borderId="68" xfId="0" applyFont="1" applyFill="1" applyBorder="1" applyAlignment="1">
      <alignment horizontal="center" vertical="center" wrapText="1"/>
    </xf>
    <xf numFmtId="0" fontId="39" fillId="21" borderId="61" xfId="0" applyFont="1" applyFill="1" applyBorder="1" applyAlignment="1">
      <alignment horizontal="center" vertical="center" wrapText="1"/>
    </xf>
    <xf numFmtId="3" fontId="34" fillId="7" borderId="63" xfId="0" applyNumberFormat="1" applyFont="1" applyFill="1" applyBorder="1" applyAlignment="1">
      <alignment horizontal="right" vertical="center" wrapText="1"/>
    </xf>
    <xf numFmtId="3" fontId="34" fillId="0" borderId="64" xfId="0" applyNumberFormat="1" applyFont="1" applyBorder="1" applyAlignment="1">
      <alignment horizontal="right" vertical="center" wrapText="1"/>
    </xf>
    <xf numFmtId="3" fontId="34" fillId="11" borderId="70" xfId="0" applyNumberFormat="1" applyFont="1" applyFill="1" applyBorder="1" applyAlignment="1">
      <alignment horizontal="right" vertical="center" wrapText="1"/>
    </xf>
    <xf numFmtId="3" fontId="34" fillId="0" borderId="65" xfId="0" applyNumberFormat="1" applyFont="1" applyBorder="1" applyAlignment="1">
      <alignment horizontal="right" vertical="center" wrapText="1"/>
    </xf>
    <xf numFmtId="3" fontId="34" fillId="11" borderId="71" xfId="0" applyNumberFormat="1" applyFont="1" applyFill="1" applyBorder="1" applyAlignment="1">
      <alignment horizontal="right" vertical="center" wrapText="1"/>
    </xf>
    <xf numFmtId="3" fontId="34" fillId="7" borderId="56" xfId="0" applyNumberFormat="1" applyFont="1" applyFill="1" applyBorder="1" applyAlignment="1">
      <alignment horizontal="right" vertical="center"/>
    </xf>
    <xf numFmtId="3" fontId="34" fillId="0" borderId="4" xfId="0" applyNumberFormat="1" applyFont="1" applyBorder="1" applyAlignment="1">
      <alignment horizontal="right" vertical="center"/>
    </xf>
    <xf numFmtId="3" fontId="34" fillId="11" borderId="57" xfId="0" applyNumberFormat="1" applyFont="1" applyFill="1" applyBorder="1" applyAlignment="1">
      <alignment horizontal="right" vertical="center" wrapText="1"/>
    </xf>
    <xf numFmtId="3" fontId="34" fillId="0" borderId="3" xfId="0" applyNumberFormat="1" applyFont="1" applyBorder="1" applyAlignment="1">
      <alignment horizontal="right" vertical="center"/>
    </xf>
    <xf numFmtId="3" fontId="34" fillId="0" borderId="56" xfId="0" applyNumberFormat="1" applyFont="1" applyBorder="1" applyAlignment="1">
      <alignment horizontal="right" vertical="center"/>
    </xf>
    <xf numFmtId="3" fontId="34" fillId="12" borderId="56" xfId="0" applyNumberFormat="1" applyFont="1" applyFill="1" applyBorder="1" applyAlignment="1">
      <alignment horizontal="right" vertical="center"/>
    </xf>
    <xf numFmtId="3" fontId="34" fillId="12" borderId="4" xfId="0" applyNumberFormat="1" applyFont="1" applyFill="1" applyBorder="1" applyAlignment="1">
      <alignment horizontal="right" vertical="center"/>
    </xf>
    <xf numFmtId="3" fontId="34" fillId="11" borderId="11" xfId="0" applyNumberFormat="1" applyFont="1" applyFill="1" applyBorder="1" applyAlignment="1">
      <alignment horizontal="right" vertical="center" wrapText="1"/>
    </xf>
    <xf numFmtId="3" fontId="34" fillId="12" borderId="86" xfId="0" applyNumberFormat="1" applyFont="1" applyFill="1" applyBorder="1" applyAlignment="1">
      <alignment horizontal="right" vertical="center"/>
    </xf>
    <xf numFmtId="3" fontId="34" fillId="12" borderId="88" xfId="0" applyNumberFormat="1" applyFont="1" applyFill="1" applyBorder="1" applyAlignment="1">
      <alignment horizontal="right" vertical="center"/>
    </xf>
    <xf numFmtId="3" fontId="34" fillId="0" borderId="84" xfId="0" applyNumberFormat="1" applyFont="1" applyBorder="1" applyAlignment="1">
      <alignment horizontal="right" vertical="center"/>
    </xf>
    <xf numFmtId="3" fontId="34" fillId="0" borderId="88" xfId="0" applyNumberFormat="1" applyFont="1" applyBorder="1" applyAlignment="1">
      <alignment horizontal="right" vertical="center"/>
    </xf>
    <xf numFmtId="3" fontId="34" fillId="11" borderId="97" xfId="0" applyNumberFormat="1" applyFont="1" applyFill="1" applyBorder="1" applyAlignment="1">
      <alignment horizontal="right" vertical="center" wrapText="1"/>
    </xf>
    <xf numFmtId="3" fontId="34" fillId="0" borderId="82" xfId="0" applyNumberFormat="1" applyFont="1" applyBorder="1" applyAlignment="1">
      <alignment horizontal="right" vertical="center"/>
    </xf>
    <xf numFmtId="3" fontId="39" fillId="11" borderId="96" xfId="0" applyNumberFormat="1" applyFont="1" applyFill="1" applyBorder="1" applyAlignment="1">
      <alignment horizontal="right" vertical="center"/>
    </xf>
    <xf numFmtId="3" fontId="39" fillId="11" borderId="59" xfId="0" applyNumberFormat="1" applyFont="1" applyFill="1" applyBorder="1" applyAlignment="1">
      <alignment horizontal="right" vertical="center"/>
    </xf>
    <xf numFmtId="3" fontId="39" fillId="11" borderId="95" xfId="0" applyNumberFormat="1" applyFont="1" applyFill="1" applyBorder="1" applyAlignment="1">
      <alignment horizontal="right" vertical="center"/>
    </xf>
    <xf numFmtId="3" fontId="39" fillId="11" borderId="60" xfId="0" applyNumberFormat="1" applyFont="1" applyFill="1" applyBorder="1" applyAlignment="1">
      <alignment horizontal="right" vertical="center"/>
    </xf>
    <xf numFmtId="0" fontId="40" fillId="7" borderId="50" xfId="0" applyFont="1" applyFill="1" applyBorder="1" applyAlignment="1">
      <alignment horizontal="left"/>
    </xf>
    <xf numFmtId="0" fontId="40" fillId="7" borderId="45" xfId="0" applyFont="1" applyFill="1" applyBorder="1" applyAlignment="1">
      <alignment wrapText="1"/>
    </xf>
    <xf numFmtId="0" fontId="40" fillId="7" borderId="0" xfId="0" applyFont="1" applyFill="1"/>
    <xf numFmtId="0" fontId="40" fillId="7" borderId="0" xfId="0" applyFont="1" applyFill="1" applyAlignment="1">
      <alignment horizontal="left"/>
    </xf>
    <xf numFmtId="0" fontId="40" fillId="7" borderId="47" xfId="0" applyFont="1" applyFill="1" applyBorder="1" applyAlignment="1">
      <alignment wrapText="1"/>
    </xf>
    <xf numFmtId="0" fontId="42" fillId="7" borderId="0" xfId="0" applyFont="1" applyFill="1"/>
    <xf numFmtId="0" fontId="42" fillId="7" borderId="47" xfId="0" applyFont="1" applyFill="1" applyBorder="1" applyAlignment="1">
      <alignment wrapText="1"/>
    </xf>
    <xf numFmtId="0" fontId="43" fillId="7" borderId="51" xfId="0" applyFont="1" applyFill="1" applyBorder="1" applyAlignment="1">
      <alignment horizontal="left"/>
    </xf>
    <xf numFmtId="0" fontId="40" fillId="7" borderId="49" xfId="0" applyFont="1" applyFill="1" applyBorder="1" applyAlignment="1">
      <alignment wrapText="1"/>
    </xf>
    <xf numFmtId="0" fontId="43" fillId="7" borderId="0" xfId="0" applyFont="1" applyFill="1" applyAlignment="1">
      <alignment horizontal="left"/>
    </xf>
    <xf numFmtId="0" fontId="44" fillId="7" borderId="0" xfId="0" applyFont="1" applyFill="1" applyAlignment="1">
      <alignment wrapText="1"/>
    </xf>
    <xf numFmtId="165" fontId="44" fillId="7" borderId="0" xfId="1" applyNumberFormat="1" applyFont="1" applyFill="1" applyAlignment="1">
      <alignment horizontal="center"/>
    </xf>
    <xf numFmtId="0" fontId="44" fillId="7" borderId="0" xfId="0" applyFont="1" applyFill="1" applyAlignment="1">
      <alignment horizontal="center"/>
    </xf>
    <xf numFmtId="0" fontId="44" fillId="7" borderId="0" xfId="0" applyFont="1" applyFill="1"/>
    <xf numFmtId="0" fontId="44" fillId="0" borderId="0" xfId="0" applyFont="1"/>
    <xf numFmtId="0" fontId="46" fillId="14" borderId="9" xfId="0" applyFont="1" applyFill="1" applyBorder="1" applyAlignment="1">
      <alignment wrapText="1"/>
    </xf>
    <xf numFmtId="0" fontId="46" fillId="14" borderId="8" xfId="0" applyFont="1" applyFill="1" applyBorder="1" applyAlignment="1">
      <alignment wrapText="1"/>
    </xf>
    <xf numFmtId="0" fontId="47" fillId="14" borderId="53" xfId="0" applyFont="1" applyFill="1" applyBorder="1" applyAlignment="1">
      <alignment vertical="center" wrapText="1"/>
    </xf>
    <xf numFmtId="3" fontId="44" fillId="11" borderId="4" xfId="1" applyNumberFormat="1" applyFont="1" applyFill="1" applyBorder="1" applyAlignment="1" applyProtection="1">
      <alignment horizontal="right" vertical="center"/>
    </xf>
    <xf numFmtId="3" fontId="44" fillId="0" borderId="4" xfId="1" applyNumberFormat="1" applyFont="1" applyBorder="1" applyAlignment="1" applyProtection="1">
      <alignment horizontal="right" vertical="center"/>
      <protection locked="0"/>
    </xf>
    <xf numFmtId="3" fontId="44" fillId="0" borderId="4" xfId="1" applyNumberFormat="1" applyFont="1" applyBorder="1" applyAlignment="1" applyProtection="1">
      <alignment horizontal="right" vertical="center"/>
    </xf>
    <xf numFmtId="3" fontId="44" fillId="0" borderId="4" xfId="1" applyNumberFormat="1" applyFont="1" applyFill="1" applyBorder="1" applyAlignment="1" applyProtection="1">
      <alignment horizontal="right" vertical="center"/>
      <protection locked="0"/>
    </xf>
    <xf numFmtId="0" fontId="44" fillId="0" borderId="3" xfId="0" applyFont="1" applyBorder="1" applyAlignment="1">
      <alignment horizontal="left" vertical="center" wrapText="1"/>
    </xf>
    <xf numFmtId="3" fontId="44" fillId="2" borderId="4" xfId="1" applyNumberFormat="1" applyFont="1" applyFill="1" applyBorder="1" applyAlignment="1" applyProtection="1">
      <alignment horizontal="right" vertical="center"/>
    </xf>
    <xf numFmtId="3" fontId="44" fillId="0" borderId="4" xfId="1" applyNumberFormat="1" applyFont="1" applyFill="1" applyBorder="1" applyAlignment="1">
      <alignment horizontal="right" vertical="center"/>
    </xf>
    <xf numFmtId="3" fontId="44" fillId="0" borderId="84" xfId="1" applyNumberFormat="1" applyFont="1" applyBorder="1" applyAlignment="1" applyProtection="1">
      <alignment horizontal="right" vertical="center"/>
      <protection locked="0"/>
    </xf>
    <xf numFmtId="3" fontId="44" fillId="12" borderId="4" xfId="1" applyNumberFormat="1" applyFont="1" applyFill="1" applyBorder="1" applyAlignment="1">
      <alignment horizontal="right" vertical="center"/>
    </xf>
    <xf numFmtId="3" fontId="44" fillId="12" borderId="4" xfId="1" applyNumberFormat="1" applyFont="1" applyFill="1" applyBorder="1" applyAlignment="1" applyProtection="1">
      <alignment horizontal="right" vertical="center"/>
    </xf>
    <xf numFmtId="0" fontId="44" fillId="0" borderId="3" xfId="0" applyFont="1" applyBorder="1" applyAlignment="1">
      <alignment vertical="center" wrapText="1"/>
    </xf>
    <xf numFmtId="0" fontId="44" fillId="0" borderId="4" xfId="0" applyFont="1" applyBorder="1" applyAlignment="1">
      <alignment vertical="center" wrapText="1"/>
    </xf>
    <xf numFmtId="0" fontId="44" fillId="0" borderId="4" xfId="0" applyFont="1" applyBorder="1" applyAlignment="1">
      <alignment horizontal="left" vertical="center" wrapText="1"/>
    </xf>
    <xf numFmtId="3" fontId="44" fillId="0" borderId="1" xfId="1" applyNumberFormat="1" applyFont="1" applyBorder="1" applyAlignment="1" applyProtection="1">
      <alignment horizontal="right" vertical="center"/>
      <protection locked="0"/>
    </xf>
    <xf numFmtId="3" fontId="44" fillId="0" borderId="1" xfId="1" applyNumberFormat="1" applyFont="1" applyFill="1" applyBorder="1" applyAlignment="1" applyProtection="1">
      <alignment horizontal="right" vertical="center"/>
      <protection locked="0"/>
    </xf>
    <xf numFmtId="3" fontId="44" fillId="12" borderId="4" xfId="1" applyNumberFormat="1" applyFont="1" applyFill="1" applyBorder="1" applyAlignment="1" applyProtection="1">
      <alignment horizontal="right" vertical="center"/>
      <protection locked="0"/>
    </xf>
    <xf numFmtId="3" fontId="40" fillId="14" borderId="4" xfId="1" applyNumberFormat="1" applyFont="1" applyFill="1" applyBorder="1" applyAlignment="1" applyProtection="1">
      <alignment horizontal="right" vertical="center"/>
    </xf>
    <xf numFmtId="3" fontId="40" fillId="14" borderId="55" xfId="1" applyNumberFormat="1" applyFont="1" applyFill="1" applyBorder="1" applyAlignment="1" applyProtection="1">
      <alignment horizontal="right" vertical="center"/>
    </xf>
    <xf numFmtId="0" fontId="40" fillId="0" borderId="0" xfId="0" applyFont="1"/>
    <xf numFmtId="0" fontId="46" fillId="23" borderId="9" xfId="0" applyFont="1" applyFill="1" applyBorder="1" applyAlignment="1">
      <alignment vertical="center" wrapText="1"/>
    </xf>
    <xf numFmtId="0" fontId="46" fillId="23" borderId="69" xfId="0" applyFont="1" applyFill="1" applyBorder="1" applyAlignment="1">
      <alignment vertical="center" wrapText="1"/>
    </xf>
    <xf numFmtId="3" fontId="44" fillId="0" borderId="4" xfId="0" applyNumberFormat="1" applyFont="1" applyBorder="1" applyAlignment="1">
      <alignment horizontal="right" vertical="center" wrapText="1"/>
    </xf>
    <xf numFmtId="3" fontId="40" fillId="23" borderId="4" xfId="1" applyNumberFormat="1" applyFont="1" applyFill="1" applyBorder="1" applyAlignment="1" applyProtection="1">
      <alignment horizontal="right" vertical="center"/>
    </xf>
    <xf numFmtId="165" fontId="45" fillId="16" borderId="6" xfId="1" applyNumberFormat="1" applyFont="1" applyFill="1" applyBorder="1" applyAlignment="1">
      <alignment horizontal="center" vertical="center" wrapText="1"/>
    </xf>
    <xf numFmtId="165" fontId="45" fillId="16" borderId="1" xfId="1" applyNumberFormat="1" applyFont="1" applyFill="1" applyBorder="1" applyAlignment="1">
      <alignment horizontal="center" vertical="center" wrapText="1"/>
    </xf>
    <xf numFmtId="3" fontId="44" fillId="12" borderId="0" xfId="1" applyNumberFormat="1" applyFont="1" applyFill="1" applyBorder="1" applyAlignment="1">
      <alignment horizontal="right"/>
    </xf>
    <xf numFmtId="3" fontId="44" fillId="12" borderId="8" xfId="1" applyNumberFormat="1" applyFont="1" applyFill="1" applyBorder="1" applyAlignment="1">
      <alignment horizontal="right"/>
    </xf>
    <xf numFmtId="3" fontId="44" fillId="12" borderId="13" xfId="1" applyNumberFormat="1" applyFont="1" applyFill="1" applyBorder="1" applyAlignment="1">
      <alignment horizontal="right"/>
    </xf>
    <xf numFmtId="3" fontId="44" fillId="12" borderId="0" xfId="1" applyNumberFormat="1" applyFont="1" applyFill="1" applyBorder="1" applyAlignment="1" applyProtection="1">
      <alignment horizontal="right"/>
    </xf>
    <xf numFmtId="3" fontId="49" fillId="12" borderId="13" xfId="1" applyNumberFormat="1" applyFont="1" applyFill="1" applyBorder="1" applyAlignment="1">
      <alignment horizontal="right"/>
    </xf>
    <xf numFmtId="0" fontId="47" fillId="11" borderId="10" xfId="0" applyFont="1" applyFill="1" applyBorder="1" applyAlignment="1">
      <alignment vertical="center" wrapText="1"/>
    </xf>
    <xf numFmtId="3" fontId="44" fillId="0" borderId="4" xfId="1" applyNumberFormat="1" applyFont="1" applyFill="1" applyBorder="1" applyAlignment="1" applyProtection="1">
      <alignment horizontal="right" vertical="center"/>
    </xf>
    <xf numFmtId="3" fontId="40" fillId="0" borderId="4" xfId="1" applyNumberFormat="1" applyFont="1" applyBorder="1" applyAlignment="1">
      <alignment horizontal="right" vertical="center"/>
    </xf>
    <xf numFmtId="3" fontId="40" fillId="16" borderId="4" xfId="1" applyNumberFormat="1" applyFont="1" applyFill="1" applyBorder="1" applyAlignment="1" applyProtection="1">
      <alignment horizontal="right" vertical="center"/>
    </xf>
    <xf numFmtId="3" fontId="44" fillId="12" borderId="12" xfId="1" applyNumberFormat="1" applyFont="1" applyFill="1" applyBorder="1" applyAlignment="1" applyProtection="1">
      <alignment horizontal="right"/>
    </xf>
    <xf numFmtId="0" fontId="43" fillId="15" borderId="4" xfId="0" applyFont="1" applyFill="1" applyBorder="1" applyAlignment="1">
      <alignment horizontal="center" vertical="center" wrapText="1"/>
    </xf>
    <xf numFmtId="0" fontId="46" fillId="15" borderId="9" xfId="0" applyFont="1" applyFill="1" applyBorder="1" applyAlignment="1">
      <alignment horizontal="center" vertical="center" wrapText="1"/>
    </xf>
    <xf numFmtId="0" fontId="46" fillId="15" borderId="8" xfId="0" applyFont="1" applyFill="1" applyBorder="1" applyAlignment="1">
      <alignment horizontal="center" vertical="center" wrapText="1"/>
    </xf>
    <xf numFmtId="2" fontId="50" fillId="15" borderId="1" xfId="1" applyNumberFormat="1" applyFont="1" applyFill="1" applyBorder="1" applyAlignment="1">
      <alignment horizontal="center" vertical="center" wrapText="1"/>
    </xf>
    <xf numFmtId="3" fontId="43" fillId="0" borderId="4" xfId="0" applyNumberFormat="1" applyFont="1" applyBorder="1" applyAlignment="1">
      <alignment horizontal="right" vertical="center" wrapText="1"/>
    </xf>
    <xf numFmtId="3" fontId="43" fillId="12" borderId="4" xfId="0" applyNumberFormat="1" applyFont="1" applyFill="1" applyBorder="1" applyAlignment="1">
      <alignment horizontal="right" vertical="center" wrapText="1"/>
    </xf>
    <xf numFmtId="3" fontId="51" fillId="12" borderId="4" xfId="1" applyNumberFormat="1" applyFont="1" applyFill="1" applyBorder="1" applyAlignment="1" applyProtection="1">
      <alignment horizontal="right" vertical="center"/>
    </xf>
    <xf numFmtId="3" fontId="51" fillId="0" borderId="4" xfId="1" applyNumberFormat="1" applyFont="1" applyFill="1" applyBorder="1" applyAlignment="1" applyProtection="1">
      <alignment horizontal="right" vertical="center"/>
    </xf>
    <xf numFmtId="3" fontId="43" fillId="0" borderId="3" xfId="0" applyNumberFormat="1" applyFont="1" applyBorder="1" applyAlignment="1">
      <alignment horizontal="right" vertical="center" wrapText="1"/>
    </xf>
    <xf numFmtId="3" fontId="43" fillId="12" borderId="3" xfId="0" applyNumberFormat="1" applyFont="1" applyFill="1" applyBorder="1" applyAlignment="1">
      <alignment horizontal="right" vertical="center" wrapText="1"/>
    </xf>
    <xf numFmtId="0" fontId="44" fillId="0" borderId="0" xfId="0" applyFont="1" applyAlignment="1">
      <alignment horizontal="center"/>
    </xf>
    <xf numFmtId="3" fontId="44" fillId="0" borderId="4" xfId="1" applyNumberFormat="1" applyFont="1" applyBorder="1" applyAlignment="1">
      <alignment horizontal="right" vertical="center"/>
    </xf>
    <xf numFmtId="3" fontId="44" fillId="12" borderId="4" xfId="0" applyNumberFormat="1" applyFont="1" applyFill="1" applyBorder="1" applyAlignment="1">
      <alignment horizontal="right" vertical="center"/>
    </xf>
    <xf numFmtId="0" fontId="44" fillId="0" borderId="0" xfId="0" applyFont="1" applyAlignment="1">
      <alignment horizontal="left"/>
    </xf>
    <xf numFmtId="0" fontId="44" fillId="0" borderId="0" xfId="0" applyFont="1" applyAlignment="1">
      <alignment wrapText="1"/>
    </xf>
    <xf numFmtId="165" fontId="44" fillId="0" borderId="0" xfId="1" applyNumberFormat="1" applyFont="1" applyAlignment="1">
      <alignment horizontal="center"/>
    </xf>
    <xf numFmtId="3" fontId="44" fillId="11" borderId="4" xfId="1" applyNumberFormat="1" applyFont="1" applyFill="1" applyBorder="1" applyAlignment="1">
      <alignment horizontal="right" vertical="center"/>
    </xf>
    <xf numFmtId="0" fontId="54" fillId="0" borderId="93" xfId="0" applyFont="1" applyBorder="1" applyAlignment="1">
      <alignment horizontal="center" vertical="center" wrapText="1"/>
    </xf>
    <xf numFmtId="0" fontId="54" fillId="0" borderId="98" xfId="0" applyFont="1" applyBorder="1" applyAlignment="1">
      <alignment horizontal="center" vertical="center" wrapText="1"/>
    </xf>
    <xf numFmtId="0" fontId="54" fillId="0" borderId="0" xfId="0" applyFont="1" applyAlignment="1">
      <alignment horizontal="center" vertical="center"/>
    </xf>
    <xf numFmtId="9" fontId="54" fillId="0" borderId="0" xfId="0" applyNumberFormat="1" applyFont="1" applyAlignment="1">
      <alignment horizontal="center" vertical="center"/>
    </xf>
    <xf numFmtId="0" fontId="53" fillId="0" borderId="0" xfId="7" applyFont="1" applyAlignment="1">
      <alignment horizontal="center" vertical="center"/>
    </xf>
    <xf numFmtId="0" fontId="28" fillId="0" borderId="19" xfId="7" applyFont="1" applyBorder="1" applyAlignment="1">
      <alignment horizontal="left" vertical="center"/>
    </xf>
    <xf numFmtId="3" fontId="43" fillId="0" borderId="84" xfId="0" applyNumberFormat="1" applyFont="1" applyBorder="1" applyAlignment="1">
      <alignment horizontal="right" vertical="center" wrapText="1"/>
    </xf>
    <xf numFmtId="3" fontId="43" fillId="12" borderId="84" xfId="0" applyNumberFormat="1" applyFont="1" applyFill="1" applyBorder="1" applyAlignment="1">
      <alignment horizontal="right" vertical="center" wrapText="1"/>
    </xf>
    <xf numFmtId="3" fontId="51" fillId="12" borderId="84" xfId="1" applyNumberFormat="1" applyFont="1" applyFill="1" applyBorder="1" applyAlignment="1" applyProtection="1">
      <alignment horizontal="right" vertical="center"/>
    </xf>
    <xf numFmtId="0" fontId="34" fillId="7" borderId="44" xfId="0" applyFont="1" applyFill="1" applyBorder="1" applyAlignment="1">
      <alignment horizontal="center"/>
    </xf>
    <xf numFmtId="0" fontId="34" fillId="7" borderId="46" xfId="0" applyFont="1" applyFill="1" applyBorder="1" applyAlignment="1">
      <alignment horizontal="center"/>
    </xf>
    <xf numFmtId="0" fontId="34" fillId="7" borderId="103" xfId="0" applyFont="1" applyFill="1" applyBorder="1"/>
    <xf numFmtId="0" fontId="34" fillId="7" borderId="104" xfId="0" applyFont="1" applyFill="1" applyBorder="1"/>
    <xf numFmtId="0" fontId="34" fillId="7" borderId="104" xfId="0" applyFont="1" applyFill="1" applyBorder="1" applyAlignment="1">
      <alignment vertical="center" wrapText="1"/>
    </xf>
    <xf numFmtId="0" fontId="39" fillId="0" borderId="105" xfId="0" applyFont="1" applyBorder="1" applyAlignment="1">
      <alignment horizontal="center" vertical="center"/>
    </xf>
    <xf numFmtId="0" fontId="56" fillId="7" borderId="44" xfId="0" applyFont="1" applyFill="1" applyBorder="1" applyAlignment="1">
      <alignment horizontal="left"/>
    </xf>
    <xf numFmtId="0" fontId="56" fillId="7" borderId="50" xfId="0" applyFont="1" applyFill="1" applyBorder="1" applyAlignment="1">
      <alignment horizontal="left"/>
    </xf>
    <xf numFmtId="0" fontId="57" fillId="0" borderId="46" xfId="0" applyFont="1" applyBorder="1" applyAlignment="1">
      <alignment horizontal="center" vertical="center" wrapText="1"/>
    </xf>
    <xf numFmtId="0" fontId="57" fillId="0" borderId="0" xfId="0" applyFont="1" applyAlignment="1">
      <alignment horizontal="center" vertical="center" wrapText="1"/>
    </xf>
    <xf numFmtId="0" fontId="59" fillId="0" borderId="0" xfId="0" applyFont="1"/>
    <xf numFmtId="0" fontId="56" fillId="7" borderId="46" xfId="0" applyFont="1" applyFill="1" applyBorder="1" applyAlignment="1">
      <alignment horizontal="left"/>
    </xf>
    <xf numFmtId="0" fontId="56" fillId="7" borderId="0" xfId="0" applyFont="1" applyFill="1" applyAlignment="1">
      <alignment horizontal="left"/>
    </xf>
    <xf numFmtId="0" fontId="60" fillId="7" borderId="46" xfId="0" applyFont="1" applyFill="1" applyBorder="1"/>
    <xf numFmtId="0" fontId="60" fillId="7" borderId="0" xfId="0" applyFont="1" applyFill="1"/>
    <xf numFmtId="0" fontId="61" fillId="7" borderId="48" xfId="0" applyFont="1" applyFill="1" applyBorder="1" applyAlignment="1">
      <alignment horizontal="left"/>
    </xf>
    <xf numFmtId="0" fontId="61" fillId="7" borderId="51" xfId="0" applyFont="1" applyFill="1" applyBorder="1" applyAlignment="1">
      <alignment horizontal="left"/>
    </xf>
    <xf numFmtId="0" fontId="61" fillId="16" borderId="4" xfId="0" applyFont="1" applyFill="1" applyBorder="1" applyAlignment="1">
      <alignment horizontal="center" vertical="center" wrapText="1"/>
    </xf>
    <xf numFmtId="0" fontId="56" fillId="0" borderId="1" xfId="0" applyFont="1" applyBorder="1" applyAlignment="1">
      <alignment horizontal="center" vertical="center"/>
    </xf>
    <xf numFmtId="0" fontId="62" fillId="14" borderId="1" xfId="0" applyFont="1" applyFill="1" applyBorder="1"/>
    <xf numFmtId="0" fontId="56" fillId="0" borderId="5" xfId="0" applyFont="1" applyBorder="1" applyAlignment="1">
      <alignment horizontal="center" vertical="center"/>
    </xf>
    <xf numFmtId="0" fontId="61" fillId="11" borderId="2" xfId="0" applyFont="1" applyFill="1" applyBorder="1"/>
    <xf numFmtId="0" fontId="61" fillId="11" borderId="8" xfId="0" applyFont="1" applyFill="1" applyBorder="1"/>
    <xf numFmtId="41" fontId="56" fillId="0" borderId="4" xfId="12" applyFont="1" applyFill="1" applyBorder="1" applyAlignment="1">
      <alignment horizontal="left" vertical="center" wrapText="1"/>
    </xf>
    <xf numFmtId="41" fontId="56" fillId="0" borderId="4" xfId="12" applyFont="1" applyBorder="1"/>
    <xf numFmtId="41" fontId="56" fillId="0" borderId="4" xfId="0" applyNumberFormat="1" applyFont="1" applyBorder="1"/>
    <xf numFmtId="41" fontId="63" fillId="11" borderId="4" xfId="12" applyFont="1" applyFill="1" applyBorder="1" applyAlignment="1">
      <alignment horizontal="left" vertical="center" wrapText="1"/>
    </xf>
    <xf numFmtId="41" fontId="61" fillId="11" borderId="4" xfId="0" applyNumberFormat="1" applyFont="1" applyFill="1" applyBorder="1"/>
    <xf numFmtId="0" fontId="62" fillId="11" borderId="2" xfId="0" applyFont="1" applyFill="1" applyBorder="1" applyAlignment="1">
      <alignment vertical="center" wrapText="1"/>
    </xf>
    <xf numFmtId="0" fontId="62" fillId="11" borderId="8" xfId="0" applyFont="1" applyFill="1" applyBorder="1" applyAlignment="1">
      <alignment vertical="center" wrapText="1"/>
    </xf>
    <xf numFmtId="41" fontId="64" fillId="0" borderId="4" xfId="12" applyFont="1" applyFill="1" applyBorder="1" applyAlignment="1">
      <alignment horizontal="left" vertical="center" wrapText="1"/>
    </xf>
    <xf numFmtId="41" fontId="63" fillId="12" borderId="4" xfId="12" applyFont="1" applyFill="1" applyBorder="1" applyAlignment="1">
      <alignment horizontal="left" vertical="center" wrapText="1"/>
    </xf>
    <xf numFmtId="41" fontId="56" fillId="12" borderId="4" xfId="0" applyNumberFormat="1" applyFont="1" applyFill="1" applyBorder="1"/>
    <xf numFmtId="41" fontId="56" fillId="11" borderId="4" xfId="0" applyNumberFormat="1" applyFont="1" applyFill="1" applyBorder="1"/>
    <xf numFmtId="0" fontId="58" fillId="6" borderId="2" xfId="0" applyFont="1" applyFill="1" applyBorder="1" applyAlignment="1">
      <alignment vertical="center" wrapText="1"/>
    </xf>
    <xf numFmtId="0" fontId="58" fillId="6" borderId="8" xfId="0" applyFont="1" applyFill="1" applyBorder="1" applyAlignment="1">
      <alignment vertical="center" wrapText="1"/>
    </xf>
    <xf numFmtId="0" fontId="62" fillId="11" borderId="52" xfId="0" applyFont="1" applyFill="1" applyBorder="1" applyAlignment="1">
      <alignment vertical="center" wrapText="1"/>
    </xf>
    <xf numFmtId="0" fontId="59" fillId="0" borderId="0" xfId="0" applyFont="1" applyAlignment="1">
      <alignment horizontal="left" vertical="center" wrapText="1"/>
    </xf>
    <xf numFmtId="41" fontId="64" fillId="11" borderId="4" xfId="12" applyFont="1" applyFill="1" applyBorder="1" applyAlignment="1">
      <alignment horizontal="left" vertical="center" wrapText="1"/>
    </xf>
    <xf numFmtId="0" fontId="58" fillId="11" borderId="2" xfId="0" applyFont="1" applyFill="1" applyBorder="1" applyAlignment="1">
      <alignment vertical="center" wrapText="1"/>
    </xf>
    <xf numFmtId="0" fontId="58" fillId="11" borderId="8" xfId="0" applyFont="1" applyFill="1" applyBorder="1" applyAlignment="1">
      <alignment vertical="center" wrapText="1"/>
    </xf>
    <xf numFmtId="41" fontId="64" fillId="6" borderId="4" xfId="12" applyFont="1" applyFill="1" applyBorder="1" applyAlignment="1">
      <alignment horizontal="left" vertical="center" wrapText="1"/>
    </xf>
    <xf numFmtId="0" fontId="56" fillId="0" borderId="0" xfId="0" applyFont="1" applyAlignment="1">
      <alignment horizontal="left" vertical="center" wrapText="1"/>
    </xf>
    <xf numFmtId="0" fontId="8" fillId="0" borderId="107" xfId="0" applyFont="1" applyBorder="1" applyAlignment="1">
      <alignment horizontal="left" vertical="center"/>
    </xf>
    <xf numFmtId="0" fontId="8" fillId="0" borderId="108" xfId="0" applyFont="1" applyBorder="1" applyAlignment="1">
      <alignment horizontal="left" vertical="center"/>
    </xf>
    <xf numFmtId="0" fontId="28" fillId="8" borderId="109" xfId="7" applyFont="1" applyFill="1" applyBorder="1" applyAlignment="1">
      <alignment horizontal="left" vertical="center"/>
    </xf>
    <xf numFmtId="0" fontId="28" fillId="0" borderId="106" xfId="7" applyFont="1" applyBorder="1" applyAlignment="1">
      <alignment horizontal="left" vertical="center"/>
    </xf>
    <xf numFmtId="0" fontId="65" fillId="0" borderId="44" xfId="7" applyFont="1" applyBorder="1"/>
    <xf numFmtId="0" fontId="65" fillId="0" borderId="50" xfId="7" applyFont="1" applyBorder="1" applyAlignment="1">
      <alignment horizontal="right"/>
    </xf>
    <xf numFmtId="0" fontId="65" fillId="0" borderId="50" xfId="7" applyFont="1" applyBorder="1"/>
    <xf numFmtId="0" fontId="67" fillId="0" borderId="0" xfId="0" applyFont="1"/>
    <xf numFmtId="0" fontId="65" fillId="0" borderId="46" xfId="7" applyFont="1" applyBorder="1"/>
    <xf numFmtId="0" fontId="65" fillId="0" borderId="0" xfId="7" applyFont="1" applyAlignment="1">
      <alignment horizontal="right"/>
    </xf>
    <xf numFmtId="0" fontId="65" fillId="0" borderId="0" xfId="7" applyFont="1"/>
    <xf numFmtId="0" fontId="65" fillId="0" borderId="48" xfId="7" applyFont="1" applyBorder="1"/>
    <xf numFmtId="0" fontId="65" fillId="0" borderId="51" xfId="7" applyFont="1" applyBorder="1" applyAlignment="1">
      <alignment horizontal="right"/>
    </xf>
    <xf numFmtId="0" fontId="65" fillId="0" borderId="51" xfId="7" applyFont="1" applyBorder="1"/>
    <xf numFmtId="0" fontId="67" fillId="20" borderId="4" xfId="0" applyFont="1" applyFill="1" applyBorder="1" applyAlignment="1">
      <alignment horizontal="center" vertical="center" wrapText="1"/>
    </xf>
    <xf numFmtId="0" fontId="67" fillId="0" borderId="1" xfId="0" applyFont="1" applyBorder="1" applyAlignment="1">
      <alignment horizontal="center" vertical="center"/>
    </xf>
    <xf numFmtId="0" fontId="67" fillId="21" borderId="2" xfId="0" applyFont="1" applyFill="1" applyBorder="1"/>
    <xf numFmtId="0" fontId="67" fillId="21" borderId="3" xfId="0" applyFont="1" applyFill="1" applyBorder="1"/>
    <xf numFmtId="0" fontId="67" fillId="0" borderId="5" xfId="0" applyFont="1" applyBorder="1" applyAlignment="1">
      <alignment horizontal="center" vertical="center"/>
    </xf>
    <xf numFmtId="0" fontId="67" fillId="0" borderId="4" xfId="0" applyFont="1" applyBorder="1" applyAlignment="1">
      <alignment vertical="center" wrapText="1"/>
    </xf>
    <xf numFmtId="3" fontId="67" fillId="0" borderId="4" xfId="0" applyNumberFormat="1" applyFont="1" applyBorder="1" applyAlignment="1">
      <alignment horizontal="right" vertical="center"/>
    </xf>
    <xf numFmtId="3" fontId="67" fillId="12" borderId="4" xfId="0" applyNumberFormat="1" applyFont="1" applyFill="1" applyBorder="1" applyAlignment="1">
      <alignment horizontal="right" vertical="center"/>
    </xf>
    <xf numFmtId="3" fontId="67" fillId="11" borderId="4" xfId="0" applyNumberFormat="1" applyFont="1" applyFill="1" applyBorder="1" applyAlignment="1">
      <alignment horizontal="right" vertical="center"/>
    </xf>
    <xf numFmtId="0" fontId="67" fillId="21" borderId="3" xfId="0" applyFont="1" applyFill="1" applyBorder="1" applyAlignment="1">
      <alignment vertical="center" wrapText="1"/>
    </xf>
    <xf numFmtId="3" fontId="67" fillId="21" borderId="4" xfId="0" applyNumberFormat="1" applyFont="1" applyFill="1" applyBorder="1" applyAlignment="1">
      <alignment horizontal="right" vertical="center"/>
    </xf>
    <xf numFmtId="0" fontId="67" fillId="3" borderId="2" xfId="0" applyFont="1" applyFill="1" applyBorder="1"/>
    <xf numFmtId="0" fontId="67" fillId="3" borderId="3" xfId="0" applyFont="1" applyFill="1" applyBorder="1"/>
    <xf numFmtId="0" fontId="67" fillId="3" borderId="3" xfId="0" applyFont="1" applyFill="1" applyBorder="1" applyAlignment="1">
      <alignment vertical="center" wrapText="1"/>
    </xf>
    <xf numFmtId="3" fontId="67" fillId="3" borderId="4" xfId="0" applyNumberFormat="1" applyFont="1" applyFill="1" applyBorder="1" applyAlignment="1">
      <alignment horizontal="right" vertical="center"/>
    </xf>
    <xf numFmtId="0" fontId="67" fillId="0" borderId="4" xfId="0" applyFont="1" applyBorder="1"/>
    <xf numFmtId="0" fontId="67" fillId="12" borderId="4" xfId="0" applyFont="1" applyFill="1" applyBorder="1"/>
    <xf numFmtId="0" fontId="67" fillId="11" borderId="4" xfId="0" applyFont="1" applyFill="1" applyBorder="1"/>
    <xf numFmtId="0" fontId="69" fillId="11" borderId="4" xfId="0" applyFont="1" applyFill="1" applyBorder="1" applyAlignment="1">
      <alignment vertical="center"/>
    </xf>
    <xf numFmtId="0" fontId="67" fillId="19" borderId="2" xfId="0" applyFont="1" applyFill="1" applyBorder="1"/>
    <xf numFmtId="0" fontId="67" fillId="19" borderId="3" xfId="0" applyFont="1" applyFill="1" applyBorder="1"/>
    <xf numFmtId="0" fontId="67" fillId="19" borderId="3" xfId="0" applyFont="1" applyFill="1" applyBorder="1" applyAlignment="1">
      <alignment vertical="center" wrapText="1"/>
    </xf>
    <xf numFmtId="3" fontId="67" fillId="19" borderId="4" xfId="0" applyNumberFormat="1" applyFont="1" applyFill="1" applyBorder="1" applyAlignment="1">
      <alignment horizontal="right" vertical="center"/>
    </xf>
    <xf numFmtId="0" fontId="67" fillId="0" borderId="7" xfId="0" applyFont="1" applyBorder="1" applyAlignment="1">
      <alignment horizontal="center" vertical="center"/>
    </xf>
    <xf numFmtId="3" fontId="69" fillId="11" borderId="4" xfId="0" applyNumberFormat="1" applyFont="1" applyFill="1" applyBorder="1" applyAlignment="1">
      <alignment horizontal="right" vertical="center"/>
    </xf>
    <xf numFmtId="0" fontId="71" fillId="7" borderId="44" xfId="0" applyFont="1" applyFill="1" applyBorder="1"/>
    <xf numFmtId="0" fontId="71" fillId="7" borderId="50" xfId="0" applyFont="1" applyFill="1" applyBorder="1"/>
    <xf numFmtId="0" fontId="71" fillId="7" borderId="50" xfId="0" applyFont="1" applyFill="1" applyBorder="1" applyAlignment="1">
      <alignment horizontal="left"/>
    </xf>
    <xf numFmtId="0" fontId="71" fillId="7" borderId="45" xfId="0" applyFont="1" applyFill="1" applyBorder="1" applyAlignment="1">
      <alignment wrapText="1"/>
    </xf>
    <xf numFmtId="0" fontId="73" fillId="0" borderId="0" xfId="0" applyFont="1" applyAlignment="1">
      <alignment wrapText="1"/>
    </xf>
    <xf numFmtId="0" fontId="71" fillId="7" borderId="0" xfId="0" applyFont="1" applyFill="1"/>
    <xf numFmtId="0" fontId="71" fillId="7" borderId="46" xfId="0" applyFont="1" applyFill="1" applyBorder="1"/>
    <xf numFmtId="0" fontId="71" fillId="7" borderId="0" xfId="0" applyFont="1" applyFill="1" applyAlignment="1">
      <alignment horizontal="left"/>
    </xf>
    <xf numFmtId="0" fontId="71" fillId="7" borderId="47" xfId="0" applyFont="1" applyFill="1" applyBorder="1" applyAlignment="1">
      <alignment wrapText="1"/>
    </xf>
    <xf numFmtId="0" fontId="74" fillId="7" borderId="46" xfId="0" applyFont="1" applyFill="1" applyBorder="1"/>
    <xf numFmtId="0" fontId="74" fillId="7" borderId="0" xfId="0" applyFont="1" applyFill="1"/>
    <xf numFmtId="0" fontId="74" fillId="7" borderId="47" xfId="0" applyFont="1" applyFill="1" applyBorder="1" applyAlignment="1">
      <alignment wrapText="1"/>
    </xf>
    <xf numFmtId="0" fontId="71" fillId="7" borderId="48" xfId="0" applyFont="1" applyFill="1" applyBorder="1"/>
    <xf numFmtId="0" fontId="71" fillId="7" borderId="51" xfId="0" applyFont="1" applyFill="1" applyBorder="1"/>
    <xf numFmtId="0" fontId="75" fillId="7" borderId="51" xfId="0" applyFont="1" applyFill="1" applyBorder="1" applyAlignment="1">
      <alignment horizontal="left"/>
    </xf>
    <xf numFmtId="0" fontId="71" fillId="7" borderId="49" xfId="0" applyFont="1" applyFill="1" applyBorder="1" applyAlignment="1">
      <alignment wrapText="1"/>
    </xf>
    <xf numFmtId="0" fontId="76" fillId="7" borderId="0" xfId="0" applyFont="1" applyFill="1"/>
    <xf numFmtId="0" fontId="77" fillId="7" borderId="0" xfId="0" applyFont="1" applyFill="1" applyAlignment="1">
      <alignment horizontal="center"/>
    </xf>
    <xf numFmtId="0" fontId="78" fillId="7" borderId="0" xfId="0" applyFont="1" applyFill="1"/>
    <xf numFmtId="0" fontId="75" fillId="7" borderId="0" xfId="0" applyFont="1" applyFill="1" applyAlignment="1">
      <alignment horizontal="center"/>
    </xf>
    <xf numFmtId="0" fontId="75" fillId="7" borderId="0" xfId="0" applyFont="1" applyFill="1"/>
    <xf numFmtId="0" fontId="79" fillId="0" borderId="0" xfId="0" applyFont="1" applyAlignment="1">
      <alignment horizontal="center" vertical="center" wrapText="1"/>
    </xf>
    <xf numFmtId="0" fontId="75" fillId="0" borderId="0" xfId="0" applyFont="1" applyAlignment="1">
      <alignment horizontal="center" vertical="center" wrapText="1"/>
    </xf>
    <xf numFmtId="0" fontId="71" fillId="0" borderId="0" xfId="0" applyFont="1"/>
    <xf numFmtId="0" fontId="71" fillId="0" borderId="5" xfId="0" applyFont="1" applyBorder="1" applyAlignment="1">
      <alignment horizontal="center" vertical="center" wrapText="1"/>
    </xf>
    <xf numFmtId="0" fontId="73" fillId="14" borderId="9" xfId="0" applyFont="1" applyFill="1" applyBorder="1" applyAlignment="1">
      <alignment vertical="center" wrapText="1"/>
    </xf>
    <xf numFmtId="0" fontId="73" fillId="14" borderId="87" xfId="0" applyFont="1" applyFill="1" applyBorder="1" applyAlignment="1">
      <alignment vertical="center" wrapText="1"/>
    </xf>
    <xf numFmtId="0" fontId="73" fillId="14" borderId="83" xfId="0" applyFont="1" applyFill="1" applyBorder="1" applyAlignment="1">
      <alignment vertical="center" wrapText="1"/>
    </xf>
    <xf numFmtId="0" fontId="73" fillId="14" borderId="82" xfId="0" applyFont="1" applyFill="1" applyBorder="1" applyAlignment="1">
      <alignment vertical="center" wrapText="1"/>
    </xf>
    <xf numFmtId="0" fontId="73" fillId="0" borderId="0" xfId="0" applyFont="1" applyAlignment="1">
      <alignment vertical="center" wrapText="1"/>
    </xf>
    <xf numFmtId="0" fontId="71" fillId="14" borderId="5" xfId="0" applyFont="1" applyFill="1" applyBorder="1"/>
    <xf numFmtId="0" fontId="73" fillId="0" borderId="4" xfId="0" applyFont="1" applyBorder="1" applyAlignment="1">
      <alignment vertical="center" wrapText="1"/>
    </xf>
    <xf numFmtId="3" fontId="75" fillId="11" borderId="85" xfId="0" applyNumberFormat="1" applyFont="1" applyFill="1" applyBorder="1" applyAlignment="1">
      <alignment horizontal="right" vertical="center"/>
    </xf>
    <xf numFmtId="41" fontId="75" fillId="0" borderId="0" xfId="0" applyNumberFormat="1" applyFont="1" applyAlignment="1">
      <alignment horizontal="center"/>
    </xf>
    <xf numFmtId="0" fontId="75" fillId="0" borderId="0" xfId="0" applyFont="1" applyAlignment="1">
      <alignment horizontal="center"/>
    </xf>
    <xf numFmtId="0" fontId="71" fillId="0" borderId="4" xfId="0" applyFont="1" applyBorder="1" applyAlignment="1">
      <alignment vertical="center" wrapText="1"/>
    </xf>
    <xf numFmtId="0" fontId="71" fillId="14" borderId="11" xfId="0" applyFont="1" applyFill="1" applyBorder="1"/>
    <xf numFmtId="0" fontId="75" fillId="14" borderId="3" xfId="0" applyFont="1" applyFill="1" applyBorder="1" applyAlignment="1">
      <alignment horizontal="center" vertical="center" wrapText="1"/>
    </xf>
    <xf numFmtId="3" fontId="75" fillId="11" borderId="4" xfId="0" applyNumberFormat="1" applyFont="1" applyFill="1" applyBorder="1" applyAlignment="1">
      <alignment horizontal="right" vertical="center"/>
    </xf>
    <xf numFmtId="0" fontId="73" fillId="22" borderId="9" xfId="0" applyFont="1" applyFill="1" applyBorder="1" applyAlignment="1">
      <alignment vertical="center" wrapText="1"/>
    </xf>
    <xf numFmtId="0" fontId="73" fillId="22" borderId="87" xfId="0" applyFont="1" applyFill="1" applyBorder="1" applyAlignment="1">
      <alignment vertical="center" wrapText="1"/>
    </xf>
    <xf numFmtId="0" fontId="73" fillId="22" borderId="83" xfId="0" applyFont="1" applyFill="1" applyBorder="1" applyAlignment="1">
      <alignment vertical="center" wrapText="1"/>
    </xf>
    <xf numFmtId="0" fontId="73" fillId="22" borderId="82" xfId="0" applyFont="1" applyFill="1" applyBorder="1" applyAlignment="1">
      <alignment vertical="center" wrapText="1"/>
    </xf>
    <xf numFmtId="0" fontId="71" fillId="22" borderId="5" xfId="0" applyFont="1" applyFill="1" applyBorder="1"/>
    <xf numFmtId="0" fontId="71" fillId="0" borderId="7" xfId="0" applyFont="1" applyBorder="1" applyAlignment="1">
      <alignment horizontal="center" vertical="center" wrapText="1"/>
    </xf>
    <xf numFmtId="0" fontId="71" fillId="22" borderId="11" xfId="0" applyFont="1" applyFill="1" applyBorder="1"/>
    <xf numFmtId="0" fontId="75" fillId="22" borderId="3" xfId="0" applyFont="1" applyFill="1" applyBorder="1" applyAlignment="1">
      <alignment horizontal="center" vertical="center"/>
    </xf>
    <xf numFmtId="0" fontId="71" fillId="7" borderId="0" xfId="0" applyFont="1" applyFill="1" applyAlignment="1">
      <alignment horizontal="center" vertical="center" wrapText="1"/>
    </xf>
    <xf numFmtId="41" fontId="75" fillId="7" borderId="0" xfId="0" applyNumberFormat="1" applyFont="1" applyFill="1" applyAlignment="1">
      <alignment horizontal="center"/>
    </xf>
    <xf numFmtId="0" fontId="75" fillId="16" borderId="84" xfId="0" applyFont="1" applyFill="1" applyBorder="1" applyAlignment="1">
      <alignment horizontal="center" vertical="center" wrapText="1"/>
    </xf>
    <xf numFmtId="0" fontId="71" fillId="0" borderId="1" xfId="0" applyFont="1" applyBorder="1" applyAlignment="1">
      <alignment horizontal="center" vertical="center" wrapText="1"/>
    </xf>
    <xf numFmtId="43" fontId="71" fillId="11" borderId="4" xfId="1" applyFont="1" applyFill="1" applyBorder="1" applyAlignment="1">
      <alignment horizontal="right" vertical="center"/>
    </xf>
    <xf numFmtId="0" fontId="71" fillId="0" borderId="84" xfId="0" applyFont="1" applyBorder="1" applyAlignment="1">
      <alignment horizontal="right" vertical="center"/>
    </xf>
    <xf numFmtId="0" fontId="78" fillId="7" borderId="0" xfId="0" applyFont="1" applyFill="1" applyAlignment="1">
      <alignment horizontal="left"/>
    </xf>
    <xf numFmtId="0" fontId="75" fillId="16" borderId="4" xfId="0" applyFont="1" applyFill="1" applyBorder="1" applyAlignment="1">
      <alignment horizontal="center" vertical="center" wrapText="1"/>
    </xf>
    <xf numFmtId="3" fontId="71" fillId="7" borderId="4" xfId="0" applyNumberFormat="1" applyFont="1" applyFill="1" applyBorder="1" applyAlignment="1">
      <alignment horizontal="right" vertical="center"/>
    </xf>
    <xf numFmtId="0" fontId="71" fillId="7" borderId="5" xfId="0" applyFont="1" applyFill="1" applyBorder="1" applyAlignment="1">
      <alignment horizontal="center" vertical="center" wrapText="1"/>
    </xf>
    <xf numFmtId="3" fontId="76" fillId="0" borderId="4" xfId="0" applyNumberFormat="1" applyFont="1" applyBorder="1" applyAlignment="1">
      <alignment horizontal="right" vertical="center"/>
    </xf>
    <xf numFmtId="0" fontId="76" fillId="0" borderId="0" xfId="0" applyFont="1"/>
    <xf numFmtId="0" fontId="71" fillId="7" borderId="7" xfId="0" applyFont="1" applyFill="1" applyBorder="1" applyAlignment="1">
      <alignment horizontal="center" vertical="center" wrapText="1"/>
    </xf>
    <xf numFmtId="0" fontId="77" fillId="0" borderId="0" xfId="0" applyFont="1" applyAlignment="1">
      <alignment horizontal="center"/>
    </xf>
    <xf numFmtId="0" fontId="81" fillId="25" borderId="0" xfId="14" applyFont="1" applyFill="1"/>
    <xf numFmtId="0" fontId="81" fillId="25" borderId="120" xfId="14" applyFont="1" applyFill="1" applyBorder="1"/>
    <xf numFmtId="0" fontId="81" fillId="7" borderId="0" xfId="14" applyFont="1" applyFill="1"/>
    <xf numFmtId="0" fontId="81" fillId="25" borderId="113" xfId="14" applyFont="1" applyFill="1" applyBorder="1"/>
    <xf numFmtId="49" fontId="81" fillId="25" borderId="0" xfId="14" applyNumberFormat="1" applyFont="1" applyFill="1"/>
    <xf numFmtId="0" fontId="89" fillId="25" borderId="0" xfId="14" applyFont="1" applyFill="1" applyAlignment="1">
      <alignment vertical="center"/>
    </xf>
    <xf numFmtId="0" fontId="81" fillId="25" borderId="123" xfId="14" applyFont="1" applyFill="1" applyBorder="1"/>
    <xf numFmtId="0" fontId="96" fillId="25" borderId="0" xfId="14" applyFont="1" applyFill="1" applyAlignment="1">
      <alignment horizontal="center"/>
    </xf>
    <xf numFmtId="1" fontId="97" fillId="25" borderId="0" xfId="14" applyNumberFormat="1" applyFont="1" applyFill="1" applyAlignment="1">
      <alignment horizontal="center" vertical="center"/>
    </xf>
    <xf numFmtId="0" fontId="81" fillId="25" borderId="0" xfId="14" applyFont="1" applyFill="1" applyAlignment="1">
      <alignment horizontal="center"/>
    </xf>
    <xf numFmtId="0" fontId="95" fillId="25" borderId="0" xfId="14" applyFont="1" applyFill="1" applyAlignment="1">
      <alignment horizontal="center" vertical="center"/>
    </xf>
    <xf numFmtId="0" fontId="86" fillId="25" borderId="0" xfId="14" applyFont="1" applyFill="1"/>
    <xf numFmtId="0" fontId="94" fillId="25" borderId="0" xfId="14" applyFont="1" applyFill="1" applyAlignment="1">
      <alignment horizontal="center" vertical="center"/>
    </xf>
    <xf numFmtId="0" fontId="93" fillId="7" borderId="0" xfId="14" applyFont="1" applyFill="1" applyAlignment="1">
      <alignment vertical="center" textRotation="90"/>
    </xf>
    <xf numFmtId="0" fontId="94" fillId="7" borderId="0" xfId="14" applyFont="1" applyFill="1" applyAlignment="1">
      <alignment horizontal="center" vertical="center"/>
    </xf>
    <xf numFmtId="0" fontId="105" fillId="25" borderId="0" xfId="14" applyFont="1" applyFill="1" applyAlignment="1">
      <alignment horizontal="right" vertical="center"/>
    </xf>
    <xf numFmtId="3" fontId="105" fillId="25" borderId="0" xfId="14" applyNumberFormat="1" applyFont="1" applyFill="1" applyAlignment="1">
      <alignment horizontal="right" vertical="center"/>
    </xf>
    <xf numFmtId="3" fontId="95" fillId="26" borderId="0" xfId="14" applyNumberFormat="1" applyFont="1" applyFill="1" applyAlignment="1" applyProtection="1">
      <alignment horizontal="right" vertical="center"/>
      <protection locked="0"/>
    </xf>
    <xf numFmtId="49" fontId="81" fillId="25" borderId="0" xfId="14" applyNumberFormat="1" applyFont="1" applyFill="1" applyProtection="1">
      <protection locked="0"/>
    </xf>
    <xf numFmtId="49" fontId="106" fillId="25" borderId="0" xfId="14" applyNumberFormat="1" applyFont="1" applyFill="1" applyAlignment="1" applyProtection="1">
      <alignment horizontal="left" vertical="center"/>
      <protection locked="0"/>
    </xf>
    <xf numFmtId="3" fontId="95" fillId="26" borderId="114" xfId="14" applyNumberFormat="1" applyFont="1" applyFill="1" applyBorder="1" applyAlignment="1">
      <alignment vertical="center"/>
    </xf>
    <xf numFmtId="0" fontId="101" fillId="25" borderId="0" xfId="14" applyFont="1" applyFill="1" applyAlignment="1">
      <alignment horizontal="left" vertical="center"/>
    </xf>
    <xf numFmtId="0" fontId="95" fillId="0" borderId="12" xfId="14" applyFont="1" applyBorder="1" applyAlignment="1">
      <alignment vertical="center"/>
    </xf>
    <xf numFmtId="3" fontId="85" fillId="7" borderId="0" xfId="14" applyNumberFormat="1" applyFont="1" applyFill="1" applyAlignment="1">
      <alignment horizontal="right" vertical="center"/>
    </xf>
    <xf numFmtId="0" fontId="81" fillId="25" borderId="0" xfId="14" applyFont="1" applyFill="1" applyAlignment="1">
      <alignment vertical="center"/>
    </xf>
    <xf numFmtId="0" fontId="95" fillId="0" borderId="0" xfId="14" applyFont="1" applyAlignment="1">
      <alignment horizontal="center" vertical="center"/>
    </xf>
    <xf numFmtId="0" fontId="101" fillId="25" borderId="0" xfId="14" applyFont="1" applyFill="1" applyAlignment="1">
      <alignment horizontal="left" vertical="top" wrapText="1"/>
    </xf>
    <xf numFmtId="0" fontId="101" fillId="25" borderId="0" xfId="14" applyFont="1" applyFill="1" applyAlignment="1">
      <alignment horizontal="center" vertical="top" wrapText="1"/>
    </xf>
    <xf numFmtId="0" fontId="101" fillId="25" borderId="110" xfId="14" applyFont="1" applyFill="1" applyBorder="1" applyAlignment="1">
      <alignment horizontal="center" vertical="top" wrapText="1"/>
    </xf>
    <xf numFmtId="0" fontId="84" fillId="0" borderId="112" xfId="14" applyFont="1" applyBorder="1" applyAlignment="1">
      <alignment horizontal="left" vertical="center" wrapText="1"/>
    </xf>
    <xf numFmtId="0" fontId="101" fillId="0" borderId="116" xfId="14" applyFont="1" applyBorder="1" applyAlignment="1">
      <alignment horizontal="center" vertical="center"/>
    </xf>
    <xf numFmtId="49" fontId="81" fillId="0" borderId="0" xfId="14" applyNumberFormat="1" applyFont="1"/>
    <xf numFmtId="0" fontId="81" fillId="0" borderId="0" xfId="14" applyFont="1"/>
    <xf numFmtId="0" fontId="81" fillId="0" borderId="0" xfId="14" applyFont="1" applyAlignment="1">
      <alignment vertical="center"/>
    </xf>
    <xf numFmtId="0" fontId="108" fillId="0" borderId="0" xfId="14" applyFont="1" applyAlignment="1">
      <alignment horizontal="center"/>
    </xf>
    <xf numFmtId="1" fontId="105" fillId="0" borderId="0" xfId="14" applyNumberFormat="1" applyFont="1" applyAlignment="1">
      <alignment horizontal="center" vertical="center"/>
    </xf>
    <xf numFmtId="0" fontId="81" fillId="0" borderId="0" xfId="14" applyFont="1" applyAlignment="1">
      <alignment horizontal="center"/>
    </xf>
    <xf numFmtId="0" fontId="84" fillId="0" borderId="0" xfId="14" applyFont="1" applyAlignment="1">
      <alignment horizontal="center"/>
    </xf>
    <xf numFmtId="0" fontId="84" fillId="0" borderId="0" xfId="14" applyFont="1" applyAlignment="1">
      <alignment horizontal="left" vertical="center"/>
    </xf>
    <xf numFmtId="0" fontId="101" fillId="0" borderId="0" xfId="14" applyFont="1" applyAlignment="1">
      <alignment horizontal="center" vertical="top" wrapText="1"/>
    </xf>
    <xf numFmtId="0" fontId="84" fillId="0" borderId="0" xfId="14" applyFont="1" applyAlignment="1">
      <alignment vertical="center"/>
    </xf>
    <xf numFmtId="3" fontId="84" fillId="0" borderId="0" xfId="14" applyNumberFormat="1" applyFont="1" applyAlignment="1">
      <alignment vertical="center" wrapText="1"/>
    </xf>
    <xf numFmtId="0" fontId="99" fillId="0" borderId="0" xfId="0" applyFont="1" applyAlignment="1">
      <alignment vertical="center" wrapText="1"/>
    </xf>
    <xf numFmtId="0" fontId="84" fillId="0" borderId="0" xfId="14" applyFont="1" applyAlignment="1">
      <alignment horizontal="left" vertical="center" wrapText="1"/>
    </xf>
    <xf numFmtId="0" fontId="95" fillId="0" borderId="0" xfId="14" applyFont="1" applyAlignment="1">
      <alignment horizontal="center"/>
    </xf>
    <xf numFmtId="3" fontId="105" fillId="0" borderId="0" xfId="14" applyNumberFormat="1" applyFont="1" applyAlignment="1">
      <alignment horizontal="right" vertical="center"/>
    </xf>
    <xf numFmtId="0" fontId="99" fillId="0" borderId="0" xfId="0" applyFont="1"/>
    <xf numFmtId="0" fontId="109" fillId="7" borderId="44" xfId="0" applyFont="1" applyFill="1" applyBorder="1" applyAlignment="1">
      <alignment horizontal="center" vertical="center"/>
    </xf>
    <xf numFmtId="0" fontId="109" fillId="7" borderId="50" xfId="0" applyFont="1" applyFill="1" applyBorder="1"/>
    <xf numFmtId="0" fontId="109" fillId="7" borderId="50" xfId="0" applyFont="1" applyFill="1" applyBorder="1" applyAlignment="1">
      <alignment horizontal="left"/>
    </xf>
    <xf numFmtId="0" fontId="109" fillId="7" borderId="45" xfId="0" applyFont="1" applyFill="1" applyBorder="1" applyAlignment="1">
      <alignment wrapText="1"/>
    </xf>
    <xf numFmtId="0" fontId="111" fillId="0" borderId="0" xfId="0" applyFont="1"/>
    <xf numFmtId="0" fontId="109" fillId="7" borderId="0" xfId="0" applyFont="1" applyFill="1"/>
    <xf numFmtId="0" fontId="109" fillId="7" borderId="46" xfId="0" applyFont="1" applyFill="1" applyBorder="1" applyAlignment="1">
      <alignment horizontal="center" vertical="center"/>
    </xf>
    <xf numFmtId="0" fontId="109" fillId="7" borderId="0" xfId="0" applyFont="1" applyFill="1" applyAlignment="1">
      <alignment horizontal="left"/>
    </xf>
    <xf numFmtId="0" fontId="109" fillId="7" borderId="47" xfId="0" applyFont="1" applyFill="1" applyBorder="1" applyAlignment="1">
      <alignment wrapText="1"/>
    </xf>
    <xf numFmtId="0" fontId="112" fillId="7" borderId="46" xfId="0" applyFont="1" applyFill="1" applyBorder="1" applyAlignment="1">
      <alignment horizontal="center" vertical="center"/>
    </xf>
    <xf numFmtId="0" fontId="112" fillId="7" borderId="0" xfId="0" applyFont="1" applyFill="1"/>
    <xf numFmtId="0" fontId="112" fillId="7" borderId="47" xfId="0" applyFont="1" applyFill="1" applyBorder="1" applyAlignment="1">
      <alignment wrapText="1"/>
    </xf>
    <xf numFmtId="0" fontId="109" fillId="7" borderId="48" xfId="0" applyFont="1" applyFill="1" applyBorder="1" applyAlignment="1">
      <alignment horizontal="center" vertical="center"/>
    </xf>
    <xf numFmtId="0" fontId="109" fillId="7" borderId="51" xfId="0" applyFont="1" applyFill="1" applyBorder="1"/>
    <xf numFmtId="0" fontId="113" fillId="7" borderId="51" xfId="0" applyFont="1" applyFill="1" applyBorder="1" applyAlignment="1">
      <alignment horizontal="left"/>
    </xf>
    <xf numFmtId="0" fontId="109" fillId="7" borderId="49" xfId="0" applyFont="1" applyFill="1" applyBorder="1" applyAlignment="1">
      <alignment wrapText="1"/>
    </xf>
    <xf numFmtId="0" fontId="109" fillId="7" borderId="0" xfId="0" applyFont="1" applyFill="1" applyAlignment="1">
      <alignment horizontal="center" vertical="center"/>
    </xf>
    <xf numFmtId="0" fontId="113" fillId="7" borderId="0" xfId="0" applyFont="1" applyFill="1" applyAlignment="1">
      <alignment horizontal="left"/>
    </xf>
    <xf numFmtId="0" fontId="109" fillId="7" borderId="0" xfId="0" applyFont="1" applyFill="1" applyAlignment="1">
      <alignment wrapText="1"/>
    </xf>
    <xf numFmtId="165" fontId="109" fillId="7" borderId="0" xfId="1" applyNumberFormat="1" applyFont="1" applyFill="1" applyAlignment="1">
      <alignment horizontal="center"/>
    </xf>
    <xf numFmtId="0" fontId="109" fillId="7" borderId="0" xfId="0" applyFont="1" applyFill="1" applyAlignment="1">
      <alignment horizontal="center"/>
    </xf>
    <xf numFmtId="0" fontId="109" fillId="0" borderId="0" xfId="0" applyFont="1"/>
    <xf numFmtId="2" fontId="114" fillId="16" borderId="6" xfId="0" applyNumberFormat="1" applyFont="1" applyFill="1" applyBorder="1" applyAlignment="1">
      <alignment horizontal="center" vertical="center" wrapText="1"/>
    </xf>
    <xf numFmtId="2" fontId="113" fillId="16" borderId="4" xfId="1" applyNumberFormat="1" applyFont="1" applyFill="1" applyBorder="1" applyAlignment="1">
      <alignment horizontal="center" vertical="center" wrapText="1"/>
    </xf>
    <xf numFmtId="2" fontId="113" fillId="16" borderId="4" xfId="0" applyNumberFormat="1" applyFont="1" applyFill="1" applyBorder="1" applyAlignment="1">
      <alignment horizontal="center" vertical="center" wrapText="1"/>
    </xf>
    <xf numFmtId="2" fontId="113" fillId="16" borderId="2" xfId="0" applyNumberFormat="1" applyFont="1" applyFill="1" applyBorder="1" applyAlignment="1">
      <alignment horizontal="center" vertical="center" wrapText="1"/>
    </xf>
    <xf numFmtId="2" fontId="113" fillId="0" borderId="89" xfId="1" applyNumberFormat="1" applyFont="1" applyFill="1" applyBorder="1" applyAlignment="1">
      <alignment horizontal="center" vertical="center" wrapText="1"/>
    </xf>
    <xf numFmtId="2" fontId="114" fillId="16" borderId="91" xfId="0" applyNumberFormat="1" applyFont="1" applyFill="1" applyBorder="1" applyAlignment="1">
      <alignment horizontal="center" vertical="center" wrapText="1"/>
    </xf>
    <xf numFmtId="2" fontId="113" fillId="16" borderId="91" xfId="0" applyNumberFormat="1" applyFont="1" applyFill="1" applyBorder="1" applyAlignment="1">
      <alignment horizontal="center" vertical="center" wrapText="1"/>
    </xf>
    <xf numFmtId="0" fontId="111" fillId="16" borderId="9" xfId="0" applyFont="1" applyFill="1" applyBorder="1" applyAlignment="1">
      <alignment vertical="center" wrapText="1"/>
    </xf>
    <xf numFmtId="0" fontId="111" fillId="16" borderId="86" xfId="0" applyFont="1" applyFill="1" applyBorder="1" applyAlignment="1">
      <alignment vertical="center" wrapText="1"/>
    </xf>
    <xf numFmtId="2" fontId="113" fillId="16" borderId="88" xfId="1" applyNumberFormat="1" applyFont="1" applyFill="1" applyBorder="1" applyAlignment="1">
      <alignment horizontal="center" vertical="center" wrapText="1"/>
    </xf>
    <xf numFmtId="2" fontId="113" fillId="16" borderId="88" xfId="0" applyNumberFormat="1" applyFont="1" applyFill="1" applyBorder="1" applyAlignment="1">
      <alignment horizontal="center" vertical="center" wrapText="1"/>
    </xf>
    <xf numFmtId="2" fontId="113" fillId="16" borderId="9" xfId="0" applyNumberFormat="1" applyFont="1" applyFill="1" applyBorder="1" applyAlignment="1">
      <alignment horizontal="center" vertical="center" wrapText="1"/>
    </xf>
    <xf numFmtId="9" fontId="113" fillId="16" borderId="88" xfId="13" applyFont="1" applyFill="1" applyBorder="1" applyAlignment="1">
      <alignment horizontal="center" vertical="center" wrapText="1"/>
    </xf>
    <xf numFmtId="9" fontId="113" fillId="16" borderId="4" xfId="0" applyNumberFormat="1" applyFont="1" applyFill="1" applyBorder="1" applyAlignment="1">
      <alignment horizontal="center" vertical="center" wrapText="1"/>
    </xf>
    <xf numFmtId="168" fontId="113" fillId="16" borderId="4" xfId="0" applyNumberFormat="1" applyFont="1" applyFill="1" applyBorder="1" applyAlignment="1">
      <alignment horizontal="center" vertical="center" wrapText="1"/>
    </xf>
    <xf numFmtId="0" fontId="109" fillId="0" borderId="1" xfId="0" applyFont="1" applyBorder="1" applyAlignment="1">
      <alignment horizontal="center" vertical="center"/>
    </xf>
    <xf numFmtId="0" fontId="115" fillId="14" borderId="1" xfId="0" applyFont="1" applyFill="1" applyBorder="1" applyAlignment="1">
      <alignment vertical="center"/>
    </xf>
    <xf numFmtId="0" fontId="115" fillId="0" borderId="89" xfId="0" applyFont="1" applyBorder="1" applyAlignment="1">
      <alignment vertical="center"/>
    </xf>
    <xf numFmtId="0" fontId="115" fillId="14" borderId="4" xfId="0" applyFont="1" applyFill="1" applyBorder="1" applyAlignment="1">
      <alignment vertical="center"/>
    </xf>
    <xf numFmtId="0" fontId="109" fillId="0" borderId="5" xfId="0" applyFont="1" applyBorder="1" applyAlignment="1">
      <alignment horizontal="center" vertical="center"/>
    </xf>
    <xf numFmtId="3" fontId="113" fillId="11" borderId="4" xfId="0" applyNumberFormat="1" applyFont="1" applyFill="1" applyBorder="1" applyAlignment="1">
      <alignment horizontal="right" vertical="center"/>
    </xf>
    <xf numFmtId="3" fontId="113" fillId="0" borderId="89" xfId="0" applyNumberFormat="1" applyFont="1" applyBorder="1" applyAlignment="1">
      <alignment horizontal="right" vertical="center"/>
    </xf>
    <xf numFmtId="3" fontId="109" fillId="11" borderId="4" xfId="1" applyNumberFormat="1" applyFont="1" applyFill="1" applyBorder="1" applyAlignment="1" applyProtection="1">
      <alignment horizontal="right" vertical="center"/>
    </xf>
    <xf numFmtId="3" fontId="109" fillId="0" borderId="89" xfId="1" applyNumberFormat="1" applyFont="1" applyFill="1" applyBorder="1" applyAlignment="1" applyProtection="1">
      <alignment horizontal="right" vertical="center"/>
    </xf>
    <xf numFmtId="0" fontId="109" fillId="0" borderId="4" xfId="0" applyFont="1" applyBorder="1" applyAlignment="1">
      <alignment horizontal="left" vertical="center" wrapText="1"/>
    </xf>
    <xf numFmtId="3" fontId="109" fillId="0" borderId="4" xfId="1" applyNumberFormat="1" applyFont="1" applyFill="1" applyBorder="1" applyAlignment="1" applyProtection="1">
      <alignment horizontal="right" vertical="center"/>
      <protection locked="0"/>
    </xf>
    <xf numFmtId="3" fontId="116" fillId="0" borderId="89" xfId="1" applyNumberFormat="1" applyFont="1" applyFill="1" applyBorder="1" applyAlignment="1" applyProtection="1">
      <alignment horizontal="right" vertical="center"/>
    </xf>
    <xf numFmtId="3" fontId="109" fillId="11" borderId="4" xfId="0" applyNumberFormat="1" applyFont="1" applyFill="1" applyBorder="1" applyAlignment="1">
      <alignment horizontal="right" vertical="center"/>
    </xf>
    <xf numFmtId="3" fontId="109" fillId="7" borderId="4" xfId="0" applyNumberFormat="1" applyFont="1" applyFill="1" applyBorder="1" applyAlignment="1">
      <alignment horizontal="right" vertical="center"/>
    </xf>
    <xf numFmtId="0" fontId="109" fillId="11" borderId="4" xfId="0" applyFont="1" applyFill="1" applyBorder="1"/>
    <xf numFmtId="41" fontId="109" fillId="7" borderId="4" xfId="12" applyFont="1" applyFill="1" applyBorder="1"/>
    <xf numFmtId="0" fontId="109" fillId="7" borderId="4" xfId="0" applyFont="1" applyFill="1" applyBorder="1"/>
    <xf numFmtId="169" fontId="109" fillId="7" borderId="4" xfId="1" applyNumberFormat="1" applyFont="1" applyFill="1" applyBorder="1" applyAlignment="1">
      <alignment horizontal="right" vertical="center"/>
    </xf>
    <xf numFmtId="169" fontId="109" fillId="7" borderId="4" xfId="1" applyNumberFormat="1" applyFont="1" applyFill="1" applyBorder="1"/>
    <xf numFmtId="3" fontId="109" fillId="0" borderId="4" xfId="0" applyNumberFormat="1" applyFont="1" applyBorder="1" applyAlignment="1">
      <alignment horizontal="right" vertical="center"/>
    </xf>
    <xf numFmtId="3" fontId="109" fillId="11" borderId="4" xfId="1" applyNumberFormat="1" applyFont="1" applyFill="1" applyBorder="1" applyAlignment="1" applyProtection="1">
      <alignment horizontal="right" vertical="center"/>
      <protection locked="0"/>
    </xf>
    <xf numFmtId="3" fontId="109" fillId="12" borderId="4" xfId="1" applyNumberFormat="1" applyFont="1" applyFill="1" applyBorder="1" applyAlignment="1" applyProtection="1">
      <alignment horizontal="right" vertical="center"/>
      <protection locked="0"/>
    </xf>
    <xf numFmtId="3" fontId="109" fillId="12" borderId="4" xfId="0" applyNumberFormat="1" applyFont="1" applyFill="1" applyBorder="1" applyAlignment="1">
      <alignment horizontal="right" vertical="center"/>
    </xf>
    <xf numFmtId="0" fontId="109" fillId="12" borderId="4" xfId="0" applyFont="1" applyFill="1" applyBorder="1"/>
    <xf numFmtId="41" fontId="109" fillId="0" borderId="4" xfId="12" applyFont="1" applyFill="1" applyBorder="1"/>
    <xf numFmtId="0" fontId="109" fillId="0" borderId="90" xfId="0" applyFont="1" applyBorder="1" applyAlignment="1">
      <alignment horizontal="center" vertical="center"/>
    </xf>
    <xf numFmtId="3" fontId="109" fillId="0" borderId="84" xfId="1" applyNumberFormat="1" applyFont="1" applyFill="1" applyBorder="1" applyAlignment="1" applyProtection="1">
      <alignment horizontal="right" vertical="center"/>
      <protection locked="0"/>
    </xf>
    <xf numFmtId="3" fontId="109" fillId="12" borderId="84" xfId="0" applyNumberFormat="1" applyFont="1" applyFill="1" applyBorder="1" applyAlignment="1">
      <alignment horizontal="right" vertical="center"/>
    </xf>
    <xf numFmtId="0" fontId="109" fillId="12" borderId="84" xfId="0" applyFont="1" applyFill="1" applyBorder="1"/>
    <xf numFmtId="41" fontId="109" fillId="0" borderId="84" xfId="12" applyFont="1" applyFill="1" applyBorder="1"/>
    <xf numFmtId="0" fontId="109" fillId="0" borderId="82" xfId="0" applyFont="1" applyBorder="1" applyAlignment="1">
      <alignment horizontal="left" vertical="center" wrapText="1"/>
    </xf>
    <xf numFmtId="3" fontId="109" fillId="12" borderId="84" xfId="1" applyNumberFormat="1" applyFont="1" applyFill="1" applyBorder="1" applyAlignment="1" applyProtection="1">
      <alignment horizontal="right" vertical="center"/>
      <protection locked="0"/>
    </xf>
    <xf numFmtId="41" fontId="109" fillId="12" borderId="84" xfId="12" applyFont="1" applyFill="1" applyBorder="1"/>
    <xf numFmtId="0" fontId="109" fillId="0" borderId="3" xfId="0" applyFont="1" applyBorder="1" applyAlignment="1">
      <alignment horizontal="left" vertical="center" wrapText="1"/>
    </xf>
    <xf numFmtId="169" fontId="109" fillId="0" borderId="4" xfId="1" applyNumberFormat="1" applyFont="1" applyFill="1" applyBorder="1" applyAlignment="1">
      <alignment horizontal="right" vertical="center"/>
    </xf>
    <xf numFmtId="3" fontId="113" fillId="14" borderId="4" xfId="1" applyNumberFormat="1" applyFont="1" applyFill="1" applyBorder="1" applyAlignment="1" applyProtection="1">
      <alignment horizontal="right" vertical="center"/>
    </xf>
    <xf numFmtId="3" fontId="113" fillId="0" borderId="89" xfId="1" applyNumberFormat="1" applyFont="1" applyFill="1" applyBorder="1" applyAlignment="1" applyProtection="1">
      <alignment horizontal="right" vertical="center"/>
    </xf>
    <xf numFmtId="3" fontId="111" fillId="6" borderId="83" xfId="0" applyNumberFormat="1" applyFont="1" applyFill="1" applyBorder="1" applyAlignment="1">
      <alignment horizontal="right" vertical="center" wrapText="1"/>
    </xf>
    <xf numFmtId="3" fontId="111" fillId="0" borderId="0" xfId="0" applyNumberFormat="1" applyFont="1" applyAlignment="1">
      <alignment horizontal="right" vertical="center" wrapText="1"/>
    </xf>
    <xf numFmtId="3" fontId="111" fillId="6" borderId="4" xfId="0" applyNumberFormat="1" applyFont="1" applyFill="1" applyBorder="1" applyAlignment="1">
      <alignment horizontal="right" vertical="center" wrapText="1"/>
    </xf>
    <xf numFmtId="0" fontId="109" fillId="0" borderId="6" xfId="0" applyFont="1" applyBorder="1" applyAlignment="1">
      <alignment vertical="center" wrapText="1"/>
    </xf>
    <xf numFmtId="0" fontId="109" fillId="0" borderId="4" xfId="0" applyFont="1" applyBorder="1" applyAlignment="1">
      <alignment vertical="center" wrapText="1"/>
    </xf>
    <xf numFmtId="3" fontId="113" fillId="11" borderId="4" xfId="1" applyNumberFormat="1" applyFont="1" applyFill="1" applyBorder="1" applyAlignment="1" applyProtection="1">
      <alignment horizontal="right" vertical="center"/>
    </xf>
    <xf numFmtId="0" fontId="113" fillId="7" borderId="0" xfId="0" applyFont="1" applyFill="1"/>
    <xf numFmtId="0" fontId="113" fillId="0" borderId="0" xfId="0" applyFont="1"/>
    <xf numFmtId="0" fontId="113" fillId="5" borderId="0" xfId="0" applyFont="1" applyFill="1"/>
    <xf numFmtId="3" fontId="113" fillId="6" borderId="4" xfId="1" applyNumberFormat="1" applyFont="1" applyFill="1" applyBorder="1" applyAlignment="1" applyProtection="1">
      <alignment horizontal="right" vertical="center"/>
    </xf>
    <xf numFmtId="3" fontId="111" fillId="15" borderId="83" xfId="0" applyNumberFormat="1" applyFont="1" applyFill="1" applyBorder="1" applyAlignment="1">
      <alignment horizontal="right" vertical="center" wrapText="1"/>
    </xf>
    <xf numFmtId="3" fontId="111" fillId="15" borderId="82" xfId="0" applyNumberFormat="1" applyFont="1" applyFill="1" applyBorder="1" applyAlignment="1">
      <alignment horizontal="right" vertical="center" wrapText="1"/>
    </xf>
    <xf numFmtId="3" fontId="111" fillId="15" borderId="4" xfId="0" applyNumberFormat="1" applyFont="1" applyFill="1" applyBorder="1" applyAlignment="1">
      <alignment horizontal="right" vertical="center" wrapText="1"/>
    </xf>
    <xf numFmtId="3" fontId="113" fillId="7" borderId="4" xfId="0" applyNumberFormat="1" applyFont="1" applyFill="1" applyBorder="1" applyAlignment="1">
      <alignment horizontal="right" vertical="center"/>
    </xf>
    <xf numFmtId="0" fontId="113" fillId="7" borderId="4" xfId="0" applyFont="1" applyFill="1" applyBorder="1"/>
    <xf numFmtId="3" fontId="113" fillId="2" borderId="4" xfId="0" applyNumberFormat="1" applyFont="1" applyFill="1" applyBorder="1" applyAlignment="1">
      <alignment horizontal="right" vertical="center"/>
    </xf>
    <xf numFmtId="3" fontId="109" fillId="2" borderId="4" xfId="1" applyNumberFormat="1" applyFont="1" applyFill="1" applyBorder="1" applyAlignment="1" applyProtection="1">
      <alignment horizontal="right" vertical="center"/>
    </xf>
    <xf numFmtId="3" fontId="113" fillId="15" borderId="4" xfId="1" applyNumberFormat="1" applyFont="1" applyFill="1" applyBorder="1" applyAlignment="1" applyProtection="1">
      <alignment horizontal="right" vertical="center"/>
    </xf>
    <xf numFmtId="3" fontId="109" fillId="14" borderId="4" xfId="1" applyNumberFormat="1" applyFont="1" applyFill="1" applyBorder="1" applyAlignment="1" applyProtection="1">
      <alignment horizontal="right" vertical="center"/>
    </xf>
    <xf numFmtId="0" fontId="120" fillId="0" borderId="0" xfId="0" applyFont="1" applyAlignment="1">
      <alignment horizontal="center" vertical="center" wrapText="1"/>
    </xf>
    <xf numFmtId="0" fontId="111" fillId="16" borderId="4" xfId="0" applyFont="1" applyFill="1" applyBorder="1" applyAlignment="1">
      <alignment wrapText="1"/>
    </xf>
    <xf numFmtId="0" fontId="111" fillId="0" borderId="0" xfId="0" applyFont="1" applyAlignment="1">
      <alignment wrapText="1"/>
    </xf>
    <xf numFmtId="0" fontId="121" fillId="17" borderId="4" xfId="0" applyFont="1" applyFill="1" applyBorder="1" applyAlignment="1">
      <alignment horizontal="center" vertical="center" wrapText="1"/>
    </xf>
    <xf numFmtId="0" fontId="109" fillId="11" borderId="6" xfId="0" applyFont="1" applyFill="1" applyBorder="1"/>
    <xf numFmtId="0" fontId="109" fillId="11" borderId="2" xfId="0" applyFont="1" applyFill="1" applyBorder="1"/>
    <xf numFmtId="0" fontId="121" fillId="11" borderId="2" xfId="0" applyFont="1" applyFill="1" applyBorder="1" applyAlignment="1">
      <alignment horizontal="left" vertical="center" wrapText="1"/>
    </xf>
    <xf numFmtId="0" fontId="121" fillId="11" borderId="4" xfId="0" applyFont="1" applyFill="1" applyBorder="1" applyAlignment="1">
      <alignment horizontal="center" vertical="center" wrapText="1"/>
    </xf>
    <xf numFmtId="3" fontId="121" fillId="11" borderId="4" xfId="0" applyNumberFormat="1" applyFont="1" applyFill="1" applyBorder="1" applyAlignment="1">
      <alignment horizontal="center" vertical="center" wrapText="1"/>
    </xf>
    <xf numFmtId="3" fontId="121" fillId="0" borderId="89" xfId="0" applyNumberFormat="1" applyFont="1" applyBorder="1" applyAlignment="1">
      <alignment horizontal="center" vertical="center" wrapText="1"/>
    </xf>
    <xf numFmtId="0" fontId="122" fillId="12" borderId="4" xfId="0" applyFont="1" applyFill="1" applyBorder="1" applyAlignment="1">
      <alignment vertical="center" wrapText="1"/>
    </xf>
    <xf numFmtId="0" fontId="122" fillId="12" borderId="4" xfId="0" applyFont="1" applyFill="1" applyBorder="1" applyAlignment="1">
      <alignment wrapText="1"/>
    </xf>
    <xf numFmtId="0" fontId="121" fillId="12" borderId="4" xfId="0" applyFont="1" applyFill="1" applyBorder="1" applyAlignment="1">
      <alignment horizontal="left" vertical="center" wrapText="1"/>
    </xf>
    <xf numFmtId="3" fontId="121" fillId="12" borderId="4" xfId="0" applyNumberFormat="1" applyFont="1" applyFill="1" applyBorder="1" applyAlignment="1">
      <alignment horizontal="right" vertical="center" wrapText="1"/>
    </xf>
    <xf numFmtId="3" fontId="123" fillId="2" borderId="4" xfId="0" applyNumberFormat="1" applyFont="1" applyFill="1" applyBorder="1" applyAlignment="1">
      <alignment horizontal="right" vertical="center" wrapText="1"/>
    </xf>
    <xf numFmtId="3" fontId="123" fillId="0" borderId="89" xfId="0" applyNumberFormat="1" applyFont="1" applyBorder="1" applyAlignment="1">
      <alignment horizontal="right" vertical="center" wrapText="1"/>
    </xf>
    <xf numFmtId="4" fontId="124" fillId="12" borderId="4" xfId="0" applyNumberFormat="1" applyFont="1" applyFill="1" applyBorder="1" applyAlignment="1">
      <alignment horizontal="center" vertical="center" wrapText="1"/>
    </xf>
    <xf numFmtId="0" fontId="124" fillId="12" borderId="4" xfId="0" applyFont="1" applyFill="1" applyBorder="1" applyAlignment="1">
      <alignment horizontal="center" wrapText="1"/>
    </xf>
    <xf numFmtId="0" fontId="109" fillId="12" borderId="4" xfId="0" applyFont="1" applyFill="1" applyBorder="1" applyAlignment="1">
      <alignment horizontal="left" vertical="center" wrapText="1"/>
    </xf>
    <xf numFmtId="3" fontId="109" fillId="12" borderId="4" xfId="0" applyNumberFormat="1" applyFont="1" applyFill="1" applyBorder="1" applyAlignment="1">
      <alignment horizontal="right" vertical="center" wrapText="1"/>
    </xf>
    <xf numFmtId="3" fontId="109" fillId="11" borderId="4" xfId="0" applyNumberFormat="1" applyFont="1" applyFill="1" applyBorder="1" applyAlignment="1">
      <alignment horizontal="right" vertical="center" wrapText="1"/>
    </xf>
    <xf numFmtId="3" fontId="109" fillId="0" borderId="89" xfId="0" applyNumberFormat="1" applyFont="1" applyBorder="1" applyAlignment="1">
      <alignment horizontal="right" vertical="center" wrapText="1"/>
    </xf>
    <xf numFmtId="3" fontId="109" fillId="12" borderId="4" xfId="1" applyNumberFormat="1" applyFont="1" applyFill="1" applyBorder="1" applyAlignment="1" applyProtection="1">
      <alignment horizontal="right" vertical="center"/>
    </xf>
    <xf numFmtId="3" fontId="109" fillId="12" borderId="4" xfId="1" applyNumberFormat="1" applyFont="1" applyFill="1" applyBorder="1" applyAlignment="1" applyProtection="1">
      <alignment horizontal="right"/>
    </xf>
    <xf numFmtId="3" fontId="109" fillId="0" borderId="4" xfId="0" applyNumberFormat="1" applyFont="1" applyBorder="1" applyAlignment="1">
      <alignment horizontal="right" vertical="center" wrapText="1"/>
    </xf>
    <xf numFmtId="3" fontId="109" fillId="0" borderId="4" xfId="1" applyNumberFormat="1" applyFont="1" applyBorder="1" applyAlignment="1" applyProtection="1">
      <alignment horizontal="right" vertical="center"/>
    </xf>
    <xf numFmtId="0" fontId="111" fillId="12" borderId="4" xfId="0" applyFont="1" applyFill="1" applyBorder="1" applyAlignment="1">
      <alignment wrapText="1"/>
    </xf>
    <xf numFmtId="3" fontId="123" fillId="0" borderId="89" xfId="0" applyNumberFormat="1" applyFont="1" applyBorder="1" applyAlignment="1">
      <alignment horizontal="center" vertical="center" wrapText="1"/>
    </xf>
    <xf numFmtId="3" fontId="113" fillId="12" borderId="4" xfId="1" applyNumberFormat="1" applyFont="1" applyFill="1" applyBorder="1" applyAlignment="1" applyProtection="1">
      <alignment horizontal="right" vertical="center"/>
    </xf>
    <xf numFmtId="3" fontId="113" fillId="12" borderId="4" xfId="1" applyNumberFormat="1" applyFont="1" applyFill="1" applyBorder="1" applyAlignment="1" applyProtection="1">
      <alignment horizontal="right"/>
    </xf>
    <xf numFmtId="0" fontId="113" fillId="12" borderId="4" xfId="0" applyFont="1" applyFill="1" applyBorder="1"/>
    <xf numFmtId="0" fontId="125" fillId="12" borderId="4" xfId="0" applyFont="1" applyFill="1" applyBorder="1" applyAlignment="1">
      <alignment horizontal="left" vertical="center" wrapText="1"/>
    </xf>
    <xf numFmtId="3" fontId="125" fillId="0" borderId="4" xfId="0" applyNumberFormat="1" applyFont="1" applyBorder="1" applyAlignment="1">
      <alignment horizontal="right" vertical="center" wrapText="1"/>
    </xf>
    <xf numFmtId="3" fontId="109" fillId="0" borderId="4" xfId="1" applyNumberFormat="1" applyFont="1" applyFill="1" applyBorder="1" applyAlignment="1" applyProtection="1">
      <alignment horizontal="right" vertical="center"/>
    </xf>
    <xf numFmtId="0" fontId="113" fillId="17" borderId="2" xfId="0" applyFont="1" applyFill="1" applyBorder="1" applyAlignment="1">
      <alignment horizontal="left" vertical="center" wrapText="1"/>
    </xf>
    <xf numFmtId="0" fontId="113" fillId="17" borderId="3" xfId="0" applyFont="1" applyFill="1" applyBorder="1" applyAlignment="1">
      <alignment horizontal="left" vertical="center" wrapText="1"/>
    </xf>
    <xf numFmtId="41" fontId="113" fillId="17" borderId="4" xfId="12" applyFont="1" applyFill="1" applyBorder="1" applyAlignment="1" applyProtection="1">
      <alignment horizontal="left" vertical="center" wrapText="1"/>
    </xf>
    <xf numFmtId="41" fontId="113" fillId="0" borderId="89" xfId="12" applyFont="1" applyFill="1" applyBorder="1" applyAlignment="1" applyProtection="1">
      <alignment horizontal="left" vertical="center" wrapText="1"/>
    </xf>
    <xf numFmtId="41" fontId="126" fillId="12" borderId="4" xfId="12" applyFont="1" applyFill="1" applyBorder="1" applyAlignment="1">
      <alignment horizontal="left" vertical="center" wrapText="1"/>
    </xf>
    <xf numFmtId="0" fontId="111" fillId="0" borderId="0" xfId="0" applyFont="1" applyAlignment="1">
      <alignment vertical="center" wrapText="1"/>
    </xf>
    <xf numFmtId="0" fontId="121" fillId="11" borderId="4" xfId="0" applyFont="1" applyFill="1" applyBorder="1" applyAlignment="1">
      <alignment horizontal="left" vertical="center" wrapText="1"/>
    </xf>
    <xf numFmtId="3" fontId="113" fillId="2" borderId="4" xfId="1" applyNumberFormat="1" applyFont="1" applyFill="1" applyBorder="1" applyAlignment="1" applyProtection="1">
      <alignment horizontal="center" vertical="center"/>
    </xf>
    <xf numFmtId="0" fontId="122" fillId="11" borderId="4" xfId="0" applyFont="1" applyFill="1" applyBorder="1" applyAlignment="1">
      <alignment horizontal="center" wrapText="1"/>
    </xf>
    <xf numFmtId="0" fontId="122" fillId="0" borderId="89" xfId="0" applyFont="1" applyBorder="1" applyAlignment="1">
      <alignment horizontal="center" wrapText="1"/>
    </xf>
    <xf numFmtId="3" fontId="109" fillId="0" borderId="4" xfId="1" applyNumberFormat="1" applyFont="1" applyBorder="1" applyAlignment="1" applyProtection="1">
      <alignment horizontal="right" vertical="center"/>
      <protection locked="0"/>
    </xf>
    <xf numFmtId="3" fontId="109" fillId="12" borderId="4" xfId="1" applyNumberFormat="1" applyFont="1" applyFill="1" applyBorder="1" applyAlignment="1">
      <alignment horizontal="right"/>
    </xf>
    <xf numFmtId="3" fontId="109" fillId="0" borderId="89" xfId="1" applyNumberFormat="1" applyFont="1" applyFill="1" applyBorder="1" applyAlignment="1">
      <alignment horizontal="right"/>
    </xf>
    <xf numFmtId="0" fontId="124" fillId="12" borderId="4" xfId="0" applyFont="1" applyFill="1" applyBorder="1"/>
    <xf numFmtId="0" fontId="111" fillId="12" borderId="4" xfId="0" applyFont="1" applyFill="1" applyBorder="1" applyAlignment="1">
      <alignment horizontal="left" vertical="center" wrapText="1"/>
    </xf>
    <xf numFmtId="0" fontId="109" fillId="12" borderId="4" xfId="0" applyFont="1" applyFill="1" applyBorder="1" applyAlignment="1">
      <alignment vertical="center" wrapText="1"/>
    </xf>
    <xf numFmtId="3" fontId="109" fillId="0" borderId="89" xfId="1" applyNumberFormat="1" applyFont="1" applyFill="1" applyBorder="1" applyAlignment="1" applyProtection="1">
      <alignment horizontal="right"/>
    </xf>
    <xf numFmtId="0" fontId="115" fillId="11" borderId="4" xfId="0" applyFont="1" applyFill="1" applyBorder="1" applyAlignment="1">
      <alignment horizontal="left" vertical="center" wrapText="1"/>
    </xf>
    <xf numFmtId="3" fontId="109" fillId="11" borderId="4" xfId="1" applyNumberFormat="1" applyFont="1" applyFill="1" applyBorder="1" applyAlignment="1" applyProtection="1">
      <alignment horizontal="right"/>
    </xf>
    <xf numFmtId="0" fontId="111" fillId="12" borderId="4" xfId="0" applyFont="1" applyFill="1" applyBorder="1" applyAlignment="1">
      <alignment vertical="center" wrapText="1"/>
    </xf>
    <xf numFmtId="0" fontId="128" fillId="12" borderId="4" xfId="0" applyFont="1" applyFill="1" applyBorder="1" applyAlignment="1">
      <alignment vertical="center" wrapText="1"/>
    </xf>
    <xf numFmtId="0" fontId="111" fillId="0" borderId="0" xfId="0" applyFont="1" applyAlignment="1">
      <alignment horizontal="center" vertical="center" wrapText="1"/>
    </xf>
    <xf numFmtId="3" fontId="113" fillId="11" borderId="4" xfId="1" applyNumberFormat="1" applyFont="1" applyFill="1" applyBorder="1" applyAlignment="1" applyProtection="1">
      <alignment horizontal="center" vertical="center" wrapText="1"/>
    </xf>
    <xf numFmtId="3" fontId="113" fillId="0" borderId="89" xfId="1" applyNumberFormat="1" applyFont="1" applyFill="1" applyBorder="1" applyAlignment="1" applyProtection="1">
      <alignment horizontal="center" vertical="center" wrapText="1"/>
    </xf>
    <xf numFmtId="3" fontId="109" fillId="0" borderId="4" xfId="1" quotePrefix="1" applyNumberFormat="1" applyFont="1" applyBorder="1" applyAlignment="1" applyProtection="1">
      <alignment horizontal="right" vertical="center"/>
    </xf>
    <xf numFmtId="0" fontId="126" fillId="14" borderId="2" xfId="0" applyFont="1" applyFill="1" applyBorder="1" applyAlignment="1">
      <alignment horizontal="left" vertical="center" wrapText="1"/>
    </xf>
    <xf numFmtId="0" fontId="126" fillId="14" borderId="3" xfId="0" applyFont="1" applyFill="1" applyBorder="1" applyAlignment="1">
      <alignment horizontal="left" vertical="center" wrapText="1"/>
    </xf>
    <xf numFmtId="3" fontId="113" fillId="14" borderId="4" xfId="1" applyNumberFormat="1" applyFont="1" applyFill="1" applyBorder="1" applyAlignment="1">
      <alignment horizontal="right" vertical="center"/>
    </xf>
    <xf numFmtId="0" fontId="113" fillId="16" borderId="2" xfId="0" applyFont="1" applyFill="1" applyBorder="1" applyAlignment="1">
      <alignment horizontal="left" vertical="center" wrapText="1"/>
    </xf>
    <xf numFmtId="0" fontId="113" fillId="16" borderId="83" xfId="0" applyFont="1" applyFill="1" applyBorder="1" applyAlignment="1">
      <alignment horizontal="left" vertical="center" wrapText="1"/>
    </xf>
    <xf numFmtId="3" fontId="109" fillId="16" borderId="83" xfId="1" applyNumberFormat="1" applyFont="1" applyFill="1" applyBorder="1" applyAlignment="1" applyProtection="1">
      <alignment horizontal="right" vertical="center"/>
      <protection locked="0"/>
    </xf>
    <xf numFmtId="3" fontId="109" fillId="0" borderId="0" xfId="1" applyNumberFormat="1" applyFont="1" applyFill="1" applyBorder="1" applyAlignment="1" applyProtection="1">
      <alignment horizontal="right" vertical="center"/>
      <protection locked="0"/>
    </xf>
    <xf numFmtId="3" fontId="109" fillId="0" borderId="3" xfId="1" applyNumberFormat="1" applyFont="1" applyFill="1" applyBorder="1" applyAlignment="1" applyProtection="1">
      <alignment horizontal="right" vertical="center"/>
    </xf>
    <xf numFmtId="3" fontId="109" fillId="0" borderId="0" xfId="1" applyNumberFormat="1" applyFont="1" applyFill="1" applyBorder="1" applyAlignment="1" applyProtection="1">
      <alignment horizontal="right" vertical="center"/>
    </xf>
    <xf numFmtId="169" fontId="124" fillId="0" borderId="4" xfId="1" applyNumberFormat="1" applyFont="1" applyFill="1" applyBorder="1" applyAlignment="1">
      <alignment horizontal="right" vertical="center"/>
    </xf>
    <xf numFmtId="3" fontId="109" fillId="22" borderId="2" xfId="1" applyNumberFormat="1" applyFont="1" applyFill="1" applyBorder="1" applyAlignment="1" applyProtection="1">
      <alignment horizontal="right" vertical="center"/>
      <protection locked="0"/>
    </xf>
    <xf numFmtId="3" fontId="109" fillId="22" borderId="82" xfId="1" applyNumberFormat="1" applyFont="1" applyFill="1" applyBorder="1" applyAlignment="1" applyProtection="1">
      <alignment horizontal="right" vertical="center"/>
      <protection locked="0"/>
    </xf>
    <xf numFmtId="3" fontId="109" fillId="22" borderId="4" xfId="1" applyNumberFormat="1" applyFont="1" applyFill="1" applyBorder="1" applyAlignment="1" applyProtection="1">
      <alignment horizontal="right" vertical="center"/>
      <protection locked="0"/>
    </xf>
    <xf numFmtId="3" fontId="109" fillId="11" borderId="7" xfId="1" applyNumberFormat="1" applyFont="1" applyFill="1" applyBorder="1" applyAlignment="1">
      <alignment horizontal="right" vertical="center"/>
    </xf>
    <xf numFmtId="3" fontId="109" fillId="0" borderId="89" xfId="1" applyNumberFormat="1" applyFont="1" applyFill="1" applyBorder="1" applyAlignment="1">
      <alignment horizontal="right" vertical="center"/>
    </xf>
    <xf numFmtId="3" fontId="109" fillId="0" borderId="89" xfId="1" applyNumberFormat="1" applyFont="1" applyFill="1" applyBorder="1" applyAlignment="1" applyProtection="1">
      <alignment horizontal="right" vertical="center"/>
      <protection locked="0"/>
    </xf>
    <xf numFmtId="0" fontId="128" fillId="22" borderId="84" xfId="0" applyFont="1" applyFill="1" applyBorder="1" applyAlignment="1">
      <alignment horizontal="left" vertical="center" wrapText="1"/>
    </xf>
    <xf numFmtId="3" fontId="109" fillId="11" borderId="84" xfId="1" applyNumberFormat="1" applyFont="1" applyFill="1" applyBorder="1" applyAlignment="1" applyProtection="1">
      <alignment horizontal="right" vertical="center"/>
      <protection locked="0"/>
    </xf>
    <xf numFmtId="3" fontId="109" fillId="12" borderId="83" xfId="1" applyNumberFormat="1" applyFont="1" applyFill="1" applyBorder="1" applyAlignment="1" applyProtection="1">
      <alignment horizontal="right" vertical="center"/>
      <protection locked="0"/>
    </xf>
    <xf numFmtId="3" fontId="109" fillId="12" borderId="82" xfId="1" applyNumberFormat="1" applyFont="1" applyFill="1" applyBorder="1" applyAlignment="1" applyProtection="1">
      <alignment horizontal="right" vertical="center"/>
      <protection locked="0"/>
    </xf>
    <xf numFmtId="3" fontId="109" fillId="14" borderId="2" xfId="1" applyNumberFormat="1" applyFont="1" applyFill="1" applyBorder="1" applyAlignment="1" applyProtection="1">
      <alignment horizontal="right" vertical="center"/>
    </xf>
    <xf numFmtId="3" fontId="109" fillId="14" borderId="3" xfId="1" applyNumberFormat="1" applyFont="1" applyFill="1" applyBorder="1" applyAlignment="1" applyProtection="1">
      <alignment horizontal="right" vertical="center"/>
    </xf>
    <xf numFmtId="0" fontId="113" fillId="14" borderId="83" xfId="0" applyFont="1" applyFill="1" applyBorder="1" applyAlignment="1">
      <alignment horizontal="left" vertical="center" wrapText="1"/>
    </xf>
    <xf numFmtId="3" fontId="113" fillId="14" borderId="4" xfId="1" applyNumberFormat="1" applyFont="1" applyFill="1" applyBorder="1" applyAlignment="1" applyProtection="1">
      <alignment horizontal="right" vertical="center"/>
      <protection locked="0"/>
    </xf>
    <xf numFmtId="0" fontId="111" fillId="11" borderId="2" xfId="0" applyFont="1" applyFill="1" applyBorder="1" applyAlignment="1">
      <alignment horizontal="left" vertical="center" wrapText="1"/>
    </xf>
    <xf numFmtId="0" fontId="111" fillId="11" borderId="3" xfId="0" applyFont="1" applyFill="1" applyBorder="1" applyAlignment="1">
      <alignment horizontal="left" vertical="center" wrapText="1"/>
    </xf>
    <xf numFmtId="3" fontId="109" fillId="0" borderId="4" xfId="1" applyNumberFormat="1" applyFont="1" applyFill="1" applyBorder="1" applyAlignment="1">
      <alignment horizontal="right"/>
    </xf>
    <xf numFmtId="3" fontId="109" fillId="7" borderId="4" xfId="1" applyNumberFormat="1" applyFont="1" applyFill="1" applyBorder="1" applyAlignment="1">
      <alignment horizontal="right"/>
    </xf>
    <xf numFmtId="0" fontId="111" fillId="12" borderId="84" xfId="0" applyFont="1" applyFill="1" applyBorder="1" applyAlignment="1">
      <alignment horizontal="left" vertical="center" wrapText="1"/>
    </xf>
    <xf numFmtId="0" fontId="115" fillId="12" borderId="4" xfId="0" applyFont="1" applyFill="1" applyBorder="1" applyAlignment="1">
      <alignment horizontal="left" vertical="center" wrapText="1"/>
    </xf>
    <xf numFmtId="3" fontId="113" fillId="0" borderId="0" xfId="1" applyNumberFormat="1" applyFont="1" applyFill="1" applyBorder="1" applyAlignment="1" applyProtection="1">
      <alignment horizontal="right" vertical="center"/>
    </xf>
    <xf numFmtId="3" fontId="109" fillId="7" borderId="4" xfId="1" applyNumberFormat="1" applyFont="1" applyFill="1" applyBorder="1" applyAlignment="1">
      <alignment horizontal="right" vertical="center"/>
    </xf>
    <xf numFmtId="0" fontId="109" fillId="7" borderId="4" xfId="0" applyFont="1" applyFill="1" applyBorder="1" applyAlignment="1">
      <alignment vertical="center"/>
    </xf>
    <xf numFmtId="41" fontId="109" fillId="7" borderId="4" xfId="12" applyFont="1" applyFill="1" applyBorder="1" applyAlignment="1">
      <alignment vertical="center"/>
    </xf>
    <xf numFmtId="0" fontId="109" fillId="7" borderId="0" xfId="0" applyFont="1" applyFill="1" applyAlignment="1">
      <alignment vertical="center"/>
    </xf>
    <xf numFmtId="0" fontId="109" fillId="0" borderId="0" xfId="0" applyFont="1" applyAlignment="1">
      <alignment vertical="center"/>
    </xf>
    <xf numFmtId="3" fontId="109" fillId="12" borderId="4" xfId="1" applyNumberFormat="1" applyFont="1" applyFill="1" applyBorder="1" applyAlignment="1">
      <alignment horizontal="right" vertical="center"/>
    </xf>
    <xf numFmtId="0" fontId="109" fillId="12" borderId="4" xfId="0" applyFont="1" applyFill="1" applyBorder="1" applyAlignment="1">
      <alignment vertical="center"/>
    </xf>
    <xf numFmtId="0" fontId="130" fillId="12" borderId="4" xfId="0" applyFont="1" applyFill="1" applyBorder="1" applyAlignment="1">
      <alignment vertical="center" wrapText="1"/>
    </xf>
    <xf numFmtId="169" fontId="113" fillId="7" borderId="4" xfId="1" applyNumberFormat="1" applyFont="1" applyFill="1" applyBorder="1" applyAlignment="1">
      <alignment horizontal="right" vertical="center"/>
    </xf>
    <xf numFmtId="169" fontId="113" fillId="7" borderId="4" xfId="1" applyNumberFormat="1" applyFont="1" applyFill="1" applyBorder="1" applyAlignment="1">
      <alignment vertical="center"/>
    </xf>
    <xf numFmtId="0" fontId="113" fillId="7" borderId="0" xfId="0" applyFont="1" applyFill="1" applyAlignment="1">
      <alignment vertical="center"/>
    </xf>
    <xf numFmtId="0" fontId="113" fillId="0" borderId="0" xfId="0" applyFont="1" applyAlignment="1">
      <alignment vertical="center"/>
    </xf>
    <xf numFmtId="0" fontId="130" fillId="11" borderId="4" xfId="0" applyFont="1" applyFill="1" applyBorder="1" applyAlignment="1">
      <alignment vertical="center" wrapText="1"/>
    </xf>
    <xf numFmtId="3" fontId="131" fillId="0" borderId="0" xfId="1" applyNumberFormat="1" applyFont="1" applyFill="1" applyBorder="1" applyAlignment="1" applyProtection="1">
      <alignment horizontal="right" vertical="center"/>
    </xf>
    <xf numFmtId="169" fontId="109" fillId="7" borderId="4" xfId="1" applyNumberFormat="1" applyFont="1" applyFill="1" applyBorder="1" applyAlignment="1">
      <alignment vertical="center"/>
    </xf>
    <xf numFmtId="0" fontId="128" fillId="16" borderId="84" xfId="0" applyFont="1" applyFill="1" applyBorder="1" applyAlignment="1">
      <alignment vertical="center" wrapText="1"/>
    </xf>
    <xf numFmtId="3" fontId="113" fillId="16" borderId="4" xfId="1" applyNumberFormat="1" applyFont="1" applyFill="1" applyBorder="1" applyAlignment="1" applyProtection="1">
      <alignment horizontal="right" vertical="center"/>
    </xf>
    <xf numFmtId="3" fontId="113" fillId="16" borderId="84" xfId="1" applyNumberFormat="1" applyFont="1" applyFill="1" applyBorder="1" applyAlignment="1">
      <alignment horizontal="right" vertical="center"/>
    </xf>
    <xf numFmtId="0" fontId="113" fillId="11" borderId="4" xfId="0" applyFont="1" applyFill="1" applyBorder="1" applyAlignment="1">
      <alignment vertical="center" wrapText="1"/>
    </xf>
    <xf numFmtId="3" fontId="113" fillId="7" borderId="0" xfId="1" applyNumberFormat="1" applyFont="1" applyFill="1" applyBorder="1" applyAlignment="1">
      <alignment horizontal="right" vertical="center"/>
    </xf>
    <xf numFmtId="0" fontId="113" fillId="12" borderId="4" xfId="0" applyFont="1" applyFill="1" applyBorder="1" applyAlignment="1">
      <alignment vertical="center" wrapText="1"/>
    </xf>
    <xf numFmtId="3" fontId="113" fillId="0" borderId="4" xfId="1" applyNumberFormat="1" applyFont="1" applyFill="1" applyBorder="1" applyAlignment="1" applyProtection="1">
      <alignment horizontal="right"/>
      <protection locked="0"/>
    </xf>
    <xf numFmtId="3" fontId="113" fillId="0" borderId="0" xfId="1" applyNumberFormat="1" applyFont="1" applyFill="1" applyBorder="1" applyAlignment="1" applyProtection="1">
      <alignment horizontal="right"/>
      <protection locked="0"/>
    </xf>
    <xf numFmtId="3" fontId="109" fillId="0" borderId="0" xfId="1" applyNumberFormat="1" applyFont="1" applyFill="1" applyBorder="1" applyAlignment="1">
      <alignment horizontal="right"/>
    </xf>
    <xf numFmtId="3" fontId="109" fillId="7" borderId="0" xfId="1" applyNumberFormat="1" applyFont="1" applyFill="1" applyBorder="1" applyAlignment="1">
      <alignment horizontal="right"/>
    </xf>
    <xf numFmtId="3" fontId="113" fillId="0" borderId="84" xfId="1" applyNumberFormat="1" applyFont="1" applyFill="1" applyBorder="1" applyAlignment="1" applyProtection="1">
      <alignment horizontal="right"/>
      <protection locked="0"/>
    </xf>
    <xf numFmtId="3" fontId="113" fillId="12" borderId="4" xfId="1" applyNumberFormat="1" applyFont="1" applyFill="1" applyBorder="1" applyAlignment="1" applyProtection="1">
      <alignment horizontal="right"/>
      <protection locked="0"/>
    </xf>
    <xf numFmtId="3" fontId="113" fillId="11" borderId="4" xfId="1" applyNumberFormat="1" applyFont="1" applyFill="1" applyBorder="1" applyAlignment="1" applyProtection="1">
      <alignment horizontal="right"/>
    </xf>
    <xf numFmtId="3" fontId="113" fillId="0" borderId="0" xfId="1" applyNumberFormat="1" applyFont="1" applyFill="1" applyBorder="1" applyAlignment="1" applyProtection="1">
      <alignment horizontal="right"/>
    </xf>
    <xf numFmtId="0" fontId="126" fillId="16" borderId="4" xfId="0" applyFont="1" applyFill="1" applyBorder="1" applyAlignment="1">
      <alignment horizontal="left" vertical="center" wrapText="1"/>
    </xf>
    <xf numFmtId="0" fontId="132" fillId="16" borderId="4" xfId="0" applyFont="1" applyFill="1" applyBorder="1"/>
    <xf numFmtId="0" fontId="132" fillId="0" borderId="0" xfId="0" applyFont="1"/>
    <xf numFmtId="0" fontId="126" fillId="16" borderId="4" xfId="0" applyFont="1" applyFill="1" applyBorder="1" applyAlignment="1">
      <alignment horizontal="center" vertical="center" wrapText="1"/>
    </xf>
    <xf numFmtId="41" fontId="109" fillId="0" borderId="4" xfId="12" applyFont="1" applyBorder="1" applyAlignment="1">
      <alignment horizontal="center"/>
    </xf>
    <xf numFmtId="41" fontId="109" fillId="0" borderId="4" xfId="12" applyFont="1" applyFill="1" applyBorder="1" applyAlignment="1">
      <alignment horizontal="left" vertical="center" wrapText="1"/>
    </xf>
    <xf numFmtId="41" fontId="109" fillId="0" borderId="4" xfId="12" applyFont="1" applyFill="1" applyBorder="1" applyAlignment="1">
      <alignment horizontal="left" vertical="center"/>
    </xf>
    <xf numFmtId="0" fontId="109" fillId="12" borderId="4" xfId="0" applyFont="1" applyFill="1" applyBorder="1" applyAlignment="1">
      <alignment horizontal="left" vertical="center"/>
    </xf>
    <xf numFmtId="41" fontId="109" fillId="0" borderId="4" xfId="12" applyFont="1" applyBorder="1"/>
    <xf numFmtId="41" fontId="109" fillId="16" borderId="4" xfId="12" applyFont="1" applyFill="1" applyBorder="1" applyAlignment="1" applyProtection="1">
      <alignment horizontal="center" vertical="center"/>
    </xf>
    <xf numFmtId="41" fontId="113" fillId="16" borderId="4" xfId="12" applyFont="1" applyFill="1" applyBorder="1" applyAlignment="1" applyProtection="1">
      <alignment horizontal="center" vertical="center" wrapText="1"/>
    </xf>
    <xf numFmtId="41" fontId="113" fillId="14" borderId="4" xfId="12" applyFont="1" applyFill="1" applyBorder="1" applyAlignment="1" applyProtection="1">
      <alignment horizontal="center" vertical="center"/>
    </xf>
    <xf numFmtId="41" fontId="113" fillId="14" borderId="4" xfId="12" applyFont="1" applyFill="1" applyBorder="1" applyAlignment="1" applyProtection="1">
      <alignment horizontal="center" vertical="center" wrapText="1"/>
    </xf>
    <xf numFmtId="0" fontId="113" fillId="14" borderId="4" xfId="0" applyFont="1" applyFill="1" applyBorder="1" applyAlignment="1">
      <alignment horizontal="left" vertical="center" wrapText="1"/>
    </xf>
    <xf numFmtId="0" fontId="109" fillId="14" borderId="4" xfId="0" applyFont="1" applyFill="1" applyBorder="1"/>
    <xf numFmtId="2" fontId="113" fillId="11" borderId="4" xfId="0" applyNumberFormat="1" applyFont="1" applyFill="1" applyBorder="1" applyAlignment="1">
      <alignment horizontal="center" vertical="center" wrapText="1"/>
    </xf>
    <xf numFmtId="41" fontId="113" fillId="11" borderId="2" xfId="12" applyFont="1" applyFill="1" applyBorder="1" applyAlignment="1" applyProtection="1">
      <alignment horizontal="center" vertical="center"/>
      <protection locked="0"/>
    </xf>
    <xf numFmtId="41" fontId="113" fillId="11" borderId="2" xfId="12" applyFont="1" applyFill="1" applyBorder="1" applyAlignment="1">
      <alignment horizontal="center" vertical="center" wrapText="1"/>
    </xf>
    <xf numFmtId="0" fontId="113" fillId="11" borderId="3" xfId="0" applyFont="1" applyFill="1" applyBorder="1" applyAlignment="1">
      <alignment horizontal="left" vertical="center" wrapText="1"/>
    </xf>
    <xf numFmtId="0" fontId="113" fillId="11" borderId="53" xfId="0" applyFont="1" applyFill="1" applyBorder="1" applyAlignment="1">
      <alignment horizontal="center" vertical="center" wrapText="1"/>
    </xf>
    <xf numFmtId="41" fontId="109" fillId="0" borderId="4" xfId="12" applyFont="1" applyFill="1" applyBorder="1" applyAlignment="1" applyProtection="1">
      <alignment horizontal="center" vertical="center"/>
      <protection locked="0"/>
    </xf>
    <xf numFmtId="41" fontId="113" fillId="12" borderId="4" xfId="12" applyFont="1" applyFill="1" applyBorder="1" applyAlignment="1" applyProtection="1">
      <alignment horizontal="center" vertical="center"/>
      <protection locked="0"/>
    </xf>
    <xf numFmtId="41" fontId="113" fillId="12" borderId="4" xfId="12" applyFont="1" applyFill="1" applyBorder="1" applyAlignment="1">
      <alignment horizontal="center" vertical="center" wrapText="1"/>
    </xf>
    <xf numFmtId="0" fontId="113" fillId="12" borderId="4" xfId="0" applyFont="1" applyFill="1" applyBorder="1" applyAlignment="1">
      <alignment horizontal="left" vertical="center" wrapText="1"/>
    </xf>
    <xf numFmtId="0" fontId="113" fillId="11" borderId="89" xfId="0" applyFont="1" applyFill="1" applyBorder="1" applyAlignment="1">
      <alignment horizontal="center" vertical="center" wrapText="1"/>
    </xf>
    <xf numFmtId="41" fontId="109" fillId="0" borderId="84" xfId="12" applyFont="1" applyFill="1" applyBorder="1" applyAlignment="1" applyProtection="1">
      <alignment horizontal="center" vertical="center"/>
      <protection locked="0"/>
    </xf>
    <xf numFmtId="41" fontId="113" fillId="12" borderId="84" xfId="12" applyFont="1" applyFill="1" applyBorder="1" applyAlignment="1" applyProtection="1">
      <alignment horizontal="center" vertical="center"/>
      <protection locked="0"/>
    </xf>
    <xf numFmtId="41" fontId="113" fillId="12" borderId="84" xfId="12" applyFont="1" applyFill="1" applyBorder="1" applyAlignment="1">
      <alignment horizontal="center" vertical="center" wrapText="1"/>
    </xf>
    <xf numFmtId="0" fontId="113" fillId="12" borderId="84" xfId="0" applyFont="1" applyFill="1" applyBorder="1" applyAlignment="1">
      <alignment horizontal="left" vertical="center" wrapText="1"/>
    </xf>
    <xf numFmtId="0" fontId="109" fillId="11" borderId="53" xfId="0" applyFont="1" applyFill="1" applyBorder="1"/>
    <xf numFmtId="0" fontId="113" fillId="11" borderId="11" xfId="0" applyFont="1" applyFill="1" applyBorder="1" applyAlignment="1">
      <alignment horizontal="center" vertical="center" wrapText="1"/>
    </xf>
    <xf numFmtId="41" fontId="113" fillId="11" borderId="4" xfId="0" applyNumberFormat="1" applyFont="1" applyFill="1" applyBorder="1"/>
    <xf numFmtId="41" fontId="113" fillId="11" borderId="4" xfId="12" applyFont="1" applyFill="1" applyBorder="1" applyAlignment="1" applyProtection="1">
      <alignment horizontal="center" vertical="center"/>
      <protection locked="0"/>
    </xf>
    <xf numFmtId="41" fontId="113" fillId="11" borderId="4" xfId="12" applyFont="1" applyFill="1" applyBorder="1" applyAlignment="1">
      <alignment horizontal="center" vertical="center" wrapText="1"/>
    </xf>
    <xf numFmtId="0" fontId="113" fillId="11" borderId="4" xfId="0" applyFont="1" applyFill="1" applyBorder="1" applyAlignment="1">
      <alignment horizontal="left" vertical="center" wrapText="1"/>
    </xf>
    <xf numFmtId="0" fontId="113" fillId="11" borderId="4" xfId="0" applyFont="1" applyFill="1" applyBorder="1"/>
    <xf numFmtId="2" fontId="113" fillId="15" borderId="4" xfId="0" applyNumberFormat="1" applyFont="1" applyFill="1" applyBorder="1" applyAlignment="1">
      <alignment horizontal="center" vertical="center" wrapText="1"/>
    </xf>
    <xf numFmtId="2" fontId="113" fillId="15" borderId="2" xfId="0" applyNumberFormat="1" applyFont="1" applyFill="1" applyBorder="1" applyAlignment="1">
      <alignment horizontal="center" vertical="center" wrapText="1"/>
    </xf>
    <xf numFmtId="2" fontId="113" fillId="15" borderId="3" xfId="0" applyNumberFormat="1" applyFont="1" applyFill="1" applyBorder="1" applyAlignment="1">
      <alignment horizontal="center" vertical="center" wrapText="1"/>
    </xf>
    <xf numFmtId="2" fontId="113" fillId="15" borderId="4" xfId="1" applyNumberFormat="1" applyFont="1" applyFill="1" applyBorder="1" applyAlignment="1">
      <alignment horizontal="center" vertical="center" wrapText="1"/>
    </xf>
    <xf numFmtId="2" fontId="113" fillId="0" borderId="0" xfId="1" applyNumberFormat="1" applyFont="1" applyFill="1" applyBorder="1" applyAlignment="1">
      <alignment horizontal="center" vertical="center" wrapText="1"/>
    </xf>
    <xf numFmtId="0" fontId="111" fillId="0" borderId="4" xfId="0" applyFont="1" applyBorder="1" applyAlignment="1">
      <alignment horizontal="left" vertical="center" wrapText="1"/>
    </xf>
    <xf numFmtId="0" fontId="111" fillId="12" borderId="9" xfId="0" applyFont="1" applyFill="1" applyBorder="1" applyAlignment="1">
      <alignment horizontal="left" vertical="center" wrapText="1"/>
    </xf>
    <xf numFmtId="0" fontId="111" fillId="12" borderId="8" xfId="0" applyFont="1" applyFill="1" applyBorder="1" applyAlignment="1">
      <alignment horizontal="left" vertical="center" wrapText="1"/>
    </xf>
    <xf numFmtId="0" fontId="128" fillId="0" borderId="4" xfId="0" applyFont="1" applyBorder="1" applyAlignment="1">
      <alignment horizontal="center" vertical="center" wrapText="1"/>
    </xf>
    <xf numFmtId="0" fontId="128" fillId="0" borderId="0" xfId="0" applyFont="1" applyAlignment="1">
      <alignment horizontal="center" vertical="center" wrapText="1"/>
    </xf>
    <xf numFmtId="0" fontId="111" fillId="12" borderId="0" xfId="0" applyFont="1" applyFill="1" applyAlignment="1">
      <alignment horizontal="left" vertical="center" wrapText="1"/>
    </xf>
    <xf numFmtId="0" fontId="111" fillId="12" borderId="13" xfId="0" applyFont="1" applyFill="1" applyBorder="1" applyAlignment="1">
      <alignment horizontal="left" vertical="center" wrapText="1"/>
    </xf>
    <xf numFmtId="0" fontId="109" fillId="12" borderId="0" xfId="0" applyFont="1" applyFill="1" applyAlignment="1">
      <alignment horizontal="left" vertical="center" wrapText="1"/>
    </xf>
    <xf numFmtId="0" fontId="109" fillId="12" borderId="13" xfId="0" applyFont="1" applyFill="1" applyBorder="1" applyAlignment="1">
      <alignment horizontal="left" vertical="center" wrapText="1"/>
    </xf>
    <xf numFmtId="3" fontId="109" fillId="0" borderId="0" xfId="1" applyNumberFormat="1" applyFont="1" applyFill="1" applyBorder="1" applyAlignment="1" applyProtection="1">
      <alignment horizontal="right"/>
    </xf>
    <xf numFmtId="3" fontId="109" fillId="0" borderId="0" xfId="1" applyNumberFormat="1" applyFont="1" applyFill="1" applyBorder="1" applyAlignment="1" applyProtection="1">
      <alignment horizontal="right"/>
      <protection locked="0"/>
    </xf>
    <xf numFmtId="3" fontId="109" fillId="0" borderId="4" xfId="1" applyNumberFormat="1" applyFont="1" applyFill="1" applyBorder="1" applyAlignment="1" applyProtection="1">
      <alignment horizontal="right"/>
    </xf>
    <xf numFmtId="0" fontId="128" fillId="12" borderId="4" xfId="0" applyFont="1" applyFill="1" applyBorder="1" applyAlignment="1">
      <alignment horizontal="center" vertical="center" wrapText="1"/>
    </xf>
    <xf numFmtId="3" fontId="109" fillId="7" borderId="0" xfId="1" applyNumberFormat="1" applyFont="1" applyFill="1" applyBorder="1" applyAlignment="1" applyProtection="1">
      <alignment horizontal="right"/>
      <protection locked="0"/>
    </xf>
    <xf numFmtId="0" fontId="109" fillId="7" borderId="4" xfId="0" applyFont="1" applyFill="1" applyBorder="1" applyAlignment="1">
      <alignment vertical="center" wrapText="1"/>
    </xf>
    <xf numFmtId="0" fontId="109" fillId="0" borderId="4" xfId="0" applyFont="1" applyBorder="1" applyAlignment="1">
      <alignment wrapText="1"/>
    </xf>
    <xf numFmtId="0" fontId="109" fillId="12" borderId="0" xfId="0" applyFont="1" applyFill="1" applyAlignment="1">
      <alignment wrapText="1"/>
    </xf>
    <xf numFmtId="0" fontId="109" fillId="12" borderId="13" xfId="0" applyFont="1" applyFill="1" applyBorder="1" applyAlignment="1">
      <alignment wrapText="1"/>
    </xf>
    <xf numFmtId="165" fontId="109" fillId="7" borderId="4" xfId="1" applyNumberFormat="1" applyFont="1" applyFill="1" applyBorder="1" applyAlignment="1">
      <alignment horizontal="center"/>
    </xf>
    <xf numFmtId="165" fontId="109" fillId="0" borderId="0" xfId="1" applyNumberFormat="1" applyFont="1" applyFill="1" applyBorder="1" applyAlignment="1">
      <alignment horizontal="center"/>
    </xf>
    <xf numFmtId="0" fontId="109" fillId="12" borderId="52" xfId="0" applyFont="1" applyFill="1" applyBorder="1" applyAlignment="1">
      <alignment wrapText="1"/>
    </xf>
    <xf numFmtId="0" fontId="109" fillId="12" borderId="12" xfId="0" applyFont="1" applyFill="1" applyBorder="1" applyAlignment="1">
      <alignment wrapText="1"/>
    </xf>
    <xf numFmtId="0" fontId="109" fillId="0" borderId="0" xfId="0" applyFont="1" applyAlignment="1">
      <alignment horizontal="center" vertical="center"/>
    </xf>
    <xf numFmtId="0" fontId="109" fillId="0" borderId="0" xfId="0" applyFont="1" applyAlignment="1">
      <alignment horizontal="left"/>
    </xf>
    <xf numFmtId="0" fontId="109" fillId="0" borderId="0" xfId="0" applyFont="1" applyAlignment="1">
      <alignment wrapText="1"/>
    </xf>
    <xf numFmtId="165" fontId="109" fillId="0" borderId="0" xfId="1" applyNumberFormat="1" applyFont="1" applyAlignment="1">
      <alignment horizontal="center"/>
    </xf>
    <xf numFmtId="0" fontId="109" fillId="0" borderId="0" xfId="0" applyFont="1" applyAlignment="1">
      <alignment horizontal="center"/>
    </xf>
    <xf numFmtId="0" fontId="11" fillId="7" borderId="0" xfId="15" applyFont="1" applyFill="1" applyAlignment="1">
      <alignment wrapText="1"/>
    </xf>
    <xf numFmtId="0" fontId="37" fillId="7" borderId="0" xfId="15" applyFont="1" applyFill="1" applyAlignment="1">
      <alignment wrapText="1"/>
    </xf>
    <xf numFmtId="0" fontId="10" fillId="7" borderId="0" xfId="15" applyFont="1" applyFill="1" applyAlignment="1">
      <alignment horizontal="left" wrapText="1"/>
    </xf>
    <xf numFmtId="0" fontId="19" fillId="7" borderId="0" xfId="15" applyFont="1" applyFill="1" applyAlignment="1">
      <alignment wrapText="1"/>
    </xf>
    <xf numFmtId="0" fontId="19" fillId="0" borderId="0" xfId="15" applyFont="1" applyAlignment="1">
      <alignment wrapText="1"/>
    </xf>
    <xf numFmtId="0" fontId="19" fillId="0" borderId="0" xfId="15" applyFont="1"/>
    <xf numFmtId="0" fontId="47" fillId="14" borderId="129" xfId="15" applyFont="1" applyFill="1" applyBorder="1" applyAlignment="1" applyProtection="1">
      <alignment vertical="center" wrapText="1"/>
      <protection locked="0"/>
    </xf>
    <xf numFmtId="0" fontId="7" fillId="0" borderId="0" xfId="16"/>
    <xf numFmtId="0" fontId="19" fillId="0" borderId="129" xfId="15" applyFont="1" applyBorder="1" applyAlignment="1" applyProtection="1">
      <alignment horizontal="left" vertical="center" wrapText="1"/>
      <protection locked="0"/>
    </xf>
    <xf numFmtId="0" fontId="47" fillId="11" borderId="134" xfId="15" applyFont="1" applyFill="1" applyBorder="1" applyAlignment="1" applyProtection="1">
      <alignment horizontal="left" vertical="center" wrapText="1"/>
      <protection locked="0"/>
    </xf>
    <xf numFmtId="0" fontId="47" fillId="0" borderId="0" xfId="15" applyFont="1" applyAlignment="1">
      <alignment horizontal="left" vertical="center" wrapText="1"/>
    </xf>
    <xf numFmtId="0" fontId="19" fillId="0" borderId="0" xfId="15" applyFont="1" applyAlignment="1">
      <alignment vertical="center" wrapText="1"/>
    </xf>
    <xf numFmtId="3" fontId="19" fillId="0" borderId="0" xfId="17" applyNumberFormat="1" applyFont="1" applyFill="1" applyBorder="1" applyAlignment="1" applyProtection="1">
      <alignment horizontal="right" wrapText="1"/>
      <protection locked="0"/>
    </xf>
    <xf numFmtId="3" fontId="19" fillId="0" borderId="0" xfId="17" applyNumberFormat="1" applyFont="1" applyFill="1" applyBorder="1" applyAlignment="1">
      <alignment horizontal="right" wrapText="1"/>
    </xf>
    <xf numFmtId="0" fontId="19" fillId="0" borderId="129" xfId="15" applyFont="1" applyBorder="1" applyAlignment="1" applyProtection="1">
      <alignment vertical="center" wrapText="1"/>
      <protection locked="0"/>
    </xf>
    <xf numFmtId="0" fontId="47" fillId="11" borderId="134" xfId="15" applyFont="1" applyFill="1" applyBorder="1" applyAlignment="1" applyProtection="1">
      <alignment horizontal="left" wrapText="1"/>
      <protection locked="0"/>
    </xf>
    <xf numFmtId="0" fontId="19" fillId="0" borderId="0" xfId="15" applyFont="1" applyAlignment="1">
      <alignment horizontal="left" wrapText="1"/>
    </xf>
    <xf numFmtId="0" fontId="11" fillId="0" borderId="4" xfId="0" applyFont="1" applyBorder="1" applyAlignment="1">
      <alignment horizontal="left" vertical="center" wrapText="1"/>
    </xf>
    <xf numFmtId="0" fontId="109" fillId="0" borderId="134" xfId="0" applyFont="1" applyBorder="1" applyAlignment="1">
      <alignment horizontal="center" vertical="center"/>
    </xf>
    <xf numFmtId="0" fontId="111" fillId="12" borderId="129" xfId="0" applyFont="1" applyFill="1" applyBorder="1" applyAlignment="1">
      <alignment horizontal="left" vertical="center" wrapText="1"/>
    </xf>
    <xf numFmtId="3" fontId="113" fillId="0" borderId="129" xfId="1" applyNumberFormat="1" applyFont="1" applyFill="1" applyBorder="1" applyAlignment="1" applyProtection="1">
      <alignment horizontal="right"/>
      <protection locked="0"/>
    </xf>
    <xf numFmtId="0" fontId="11" fillId="0" borderId="0" xfId="19" applyFont="1"/>
    <xf numFmtId="167" fontId="11" fillId="0" borderId="0" xfId="20" applyFont="1"/>
    <xf numFmtId="0" fontId="65" fillId="0" borderId="0" xfId="19" applyFont="1" applyAlignment="1">
      <alignment horizontal="right" vertical="center"/>
    </xf>
    <xf numFmtId="41" fontId="10" fillId="0" borderId="0" xfId="22" applyNumberFormat="1" applyFont="1" applyAlignment="1">
      <alignment horizontal="center"/>
    </xf>
    <xf numFmtId="167" fontId="11" fillId="0" borderId="0" xfId="19" applyNumberFormat="1" applyFont="1"/>
    <xf numFmtId="0" fontId="11" fillId="0" borderId="0" xfId="22" applyFont="1"/>
    <xf numFmtId="3" fontId="11" fillId="0" borderId="0" xfId="19" applyNumberFormat="1" applyFont="1"/>
    <xf numFmtId="0" fontId="109" fillId="0" borderId="129" xfId="0" applyFont="1" applyBorder="1"/>
    <xf numFmtId="0" fontId="109" fillId="0" borderId="129" xfId="0" applyFont="1" applyBorder="1" applyAlignment="1">
      <alignment vertical="center"/>
    </xf>
    <xf numFmtId="0" fontId="113" fillId="0" borderId="129" xfId="0" applyFont="1" applyBorder="1" applyAlignment="1">
      <alignment vertical="center"/>
    </xf>
    <xf numFmtId="0" fontId="43" fillId="7" borderId="146" xfId="0" applyFont="1" applyFill="1" applyBorder="1" applyAlignment="1">
      <alignment horizontal="left"/>
    </xf>
    <xf numFmtId="0" fontId="45" fillId="16" borderId="137" xfId="0" applyFont="1" applyFill="1" applyBorder="1" applyAlignment="1">
      <alignment horizontal="left" vertical="center"/>
    </xf>
    <xf numFmtId="0" fontId="45" fillId="16" borderId="139" xfId="0" applyFont="1" applyFill="1" applyBorder="1" applyAlignment="1">
      <alignment horizontal="left" vertical="center"/>
    </xf>
    <xf numFmtId="0" fontId="44" fillId="0" borderId="137" xfId="0" applyFont="1" applyBorder="1" applyAlignment="1">
      <alignment horizontal="center" vertical="center" wrapText="1"/>
    </xf>
    <xf numFmtId="0" fontId="44" fillId="0" borderId="143" xfId="0" applyFont="1" applyBorder="1" applyAlignment="1">
      <alignment horizontal="center" vertical="center" wrapText="1"/>
    </xf>
    <xf numFmtId="0" fontId="44" fillId="0" borderId="134" xfId="0" applyFont="1" applyBorder="1" applyAlignment="1">
      <alignment horizontal="center" vertical="center" wrapText="1"/>
    </xf>
    <xf numFmtId="0" fontId="5" fillId="0" borderId="0" xfId="23"/>
    <xf numFmtId="0" fontId="140" fillId="0" borderId="49" xfId="23" applyFont="1" applyBorder="1" applyAlignment="1" applyProtection="1">
      <alignment vertical="center"/>
      <protection locked="0"/>
    </xf>
    <xf numFmtId="0" fontId="140" fillId="0" borderId="148" xfId="23" applyFont="1" applyBorder="1" applyAlignment="1" applyProtection="1">
      <alignment horizontal="right" vertical="center"/>
      <protection locked="0"/>
    </xf>
    <xf numFmtId="0" fontId="140" fillId="0" borderId="148" xfId="23" applyFont="1" applyBorder="1" applyAlignment="1" applyProtection="1">
      <alignment vertical="center"/>
      <protection locked="0"/>
    </xf>
    <xf numFmtId="0" fontId="140" fillId="0" borderId="49" xfId="23" applyFont="1" applyBorder="1" applyAlignment="1" applyProtection="1">
      <alignment vertical="center" wrapText="1"/>
      <protection locked="0"/>
    </xf>
    <xf numFmtId="0" fontId="11" fillId="0" borderId="0" xfId="23" applyFont="1" applyAlignment="1">
      <alignment vertical="center" wrapText="1"/>
    </xf>
    <xf numFmtId="0" fontId="138" fillId="27" borderId="84" xfId="23" applyFont="1" applyFill="1" applyBorder="1" applyAlignment="1" applyProtection="1">
      <alignment horizontal="center"/>
      <protection locked="0"/>
    </xf>
    <xf numFmtId="0" fontId="19" fillId="0" borderId="129" xfId="18" applyFont="1" applyBorder="1"/>
    <xf numFmtId="0" fontId="11" fillId="0" borderId="129" xfId="0" applyFont="1" applyBorder="1"/>
    <xf numFmtId="0" fontId="19" fillId="0" borderId="129" xfId="18" applyFont="1" applyBorder="1" applyAlignment="1">
      <alignment vertical="center" wrapText="1"/>
    </xf>
    <xf numFmtId="3" fontId="19" fillId="0" borderId="129" xfId="26" applyNumberFormat="1" applyFont="1" applyFill="1" applyBorder="1" applyAlignment="1" applyProtection="1">
      <alignment horizontal="right"/>
      <protection locked="0"/>
    </xf>
    <xf numFmtId="0" fontId="19" fillId="0" borderId="129" xfId="26" applyNumberFormat="1" applyFont="1" applyFill="1" applyBorder="1" applyAlignment="1" applyProtection="1">
      <alignment horizontal="right"/>
      <protection locked="0"/>
    </xf>
    <xf numFmtId="0" fontId="11" fillId="0" borderId="129" xfId="0" applyFont="1" applyBorder="1" applyAlignment="1">
      <alignment horizontal="right" vertical="center"/>
    </xf>
    <xf numFmtId="1" fontId="109" fillId="0" borderId="84" xfId="0" applyNumberFormat="1" applyFont="1" applyBorder="1"/>
    <xf numFmtId="1" fontId="19" fillId="0" borderId="129" xfId="18" applyNumberFormat="1" applyFont="1" applyBorder="1"/>
    <xf numFmtId="1" fontId="11" fillId="0" borderId="129" xfId="0" applyNumberFormat="1" applyFont="1" applyBorder="1"/>
    <xf numFmtId="1" fontId="44" fillId="0" borderId="84" xfId="0" applyNumberFormat="1" applyFont="1" applyBorder="1"/>
    <xf numFmtId="1" fontId="19" fillId="0" borderId="129" xfId="18" applyNumberFormat="1" applyFont="1" applyBorder="1" applyAlignment="1">
      <alignment vertical="center" wrapText="1"/>
    </xf>
    <xf numFmtId="1" fontId="19" fillId="0" borderId="129" xfId="26" applyNumberFormat="1" applyFont="1" applyFill="1" applyBorder="1" applyAlignment="1" applyProtection="1">
      <alignment horizontal="right"/>
      <protection locked="0"/>
    </xf>
    <xf numFmtId="1" fontId="11" fillId="0" borderId="129" xfId="0" applyNumberFormat="1" applyFont="1" applyBorder="1" applyAlignment="1">
      <alignment horizontal="right" vertical="center"/>
    </xf>
    <xf numFmtId="1" fontId="40" fillId="0" borderId="84" xfId="0" applyNumberFormat="1" applyFont="1" applyBorder="1"/>
    <xf numFmtId="0" fontId="11" fillId="0" borderId="129" xfId="18" applyFont="1" applyBorder="1"/>
    <xf numFmtId="0" fontId="19" fillId="0" borderId="0" xfId="0" applyFont="1" applyAlignment="1">
      <alignment wrapText="1"/>
    </xf>
    <xf numFmtId="3" fontId="44" fillId="0" borderId="0" xfId="0" applyNumberFormat="1" applyFont="1"/>
    <xf numFmtId="1" fontId="11" fillId="28" borderId="130" xfId="19" applyNumberFormat="1" applyFont="1" applyFill="1" applyBorder="1"/>
    <xf numFmtId="0" fontId="11" fillId="13" borderId="129" xfId="0" applyFont="1" applyFill="1" applyBorder="1"/>
    <xf numFmtId="0" fontId="19" fillId="13" borderId="129" xfId="18" applyFont="1" applyFill="1" applyBorder="1"/>
    <xf numFmtId="1" fontId="11" fillId="10" borderId="130" xfId="19" applyNumberFormat="1" applyFont="1" applyFill="1" applyBorder="1"/>
    <xf numFmtId="0" fontId="11" fillId="10" borderId="129" xfId="0" applyFont="1" applyFill="1" applyBorder="1"/>
    <xf numFmtId="0" fontId="11" fillId="10" borderId="129" xfId="0" applyFont="1" applyFill="1" applyBorder="1" applyAlignment="1">
      <alignment horizontal="right" vertical="center"/>
    </xf>
    <xf numFmtId="0" fontId="19" fillId="10" borderId="129" xfId="18" applyFont="1" applyFill="1" applyBorder="1"/>
    <xf numFmtId="0" fontId="30" fillId="0" borderId="141" xfId="16" applyFont="1" applyBorder="1" applyAlignment="1" applyProtection="1">
      <alignment vertical="center" wrapText="1"/>
      <protection locked="0"/>
    </xf>
    <xf numFmtId="41" fontId="75" fillId="0" borderId="129" xfId="0" applyNumberFormat="1" applyFont="1" applyBorder="1" applyAlignment="1">
      <alignment horizontal="center"/>
    </xf>
    <xf numFmtId="0" fontId="140" fillId="0" borderId="129" xfId="36" applyFont="1" applyBorder="1" applyAlignment="1" applyProtection="1">
      <alignment vertical="center"/>
      <protection locked="0"/>
    </xf>
    <xf numFmtId="0" fontId="44" fillId="0" borderId="129" xfId="0" applyFont="1" applyBorder="1"/>
    <xf numFmtId="41" fontId="44" fillId="0" borderId="129" xfId="0" applyNumberFormat="1" applyFont="1" applyBorder="1"/>
    <xf numFmtId="41" fontId="44" fillId="0" borderId="0" xfId="12" applyFont="1"/>
    <xf numFmtId="167" fontId="8" fillId="0" borderId="0" xfId="18" applyNumberFormat="1" applyProtection="1">
      <protection locked="0"/>
    </xf>
    <xf numFmtId="3" fontId="34" fillId="0" borderId="0" xfId="0" applyNumberFormat="1" applyFont="1"/>
    <xf numFmtId="3" fontId="109" fillId="7" borderId="0" xfId="0" applyNumberFormat="1" applyFont="1" applyFill="1" applyAlignment="1">
      <alignment horizontal="center"/>
    </xf>
    <xf numFmtId="41" fontId="113" fillId="0" borderId="0" xfId="0" applyNumberFormat="1" applyFont="1"/>
    <xf numFmtId="3" fontId="109" fillId="7" borderId="0" xfId="0" applyNumberFormat="1" applyFont="1" applyFill="1"/>
    <xf numFmtId="3" fontId="81" fillId="0" borderId="0" xfId="14" applyNumberFormat="1" applyFont="1"/>
    <xf numFmtId="41" fontId="109" fillId="7" borderId="0" xfId="12" applyFont="1" applyFill="1"/>
    <xf numFmtId="3" fontId="81" fillId="25" borderId="0" xfId="14" applyNumberFormat="1" applyFont="1" applyFill="1"/>
    <xf numFmtId="1" fontId="11" fillId="0" borderId="130" xfId="19" applyNumberFormat="1" applyFont="1" applyBorder="1" applyAlignment="1">
      <alignment horizontal="right" vertical="center"/>
    </xf>
    <xf numFmtId="0" fontId="65" fillId="0" borderId="129" xfId="0" applyFont="1" applyBorder="1"/>
    <xf numFmtId="0" fontId="65" fillId="0" borderId="129" xfId="0" applyFont="1" applyBorder="1" applyAlignment="1">
      <alignment horizontal="right" vertical="center"/>
    </xf>
    <xf numFmtId="0" fontId="124" fillId="0" borderId="129" xfId="0" applyFont="1" applyBorder="1" applyAlignment="1">
      <alignment horizontal="right" vertical="center"/>
    </xf>
    <xf numFmtId="0" fontId="113" fillId="0" borderId="129" xfId="0" applyFont="1" applyBorder="1"/>
    <xf numFmtId="0" fontId="11" fillId="0" borderId="129" xfId="37" applyNumberFormat="1" applyFont="1" applyFill="1" applyBorder="1" applyAlignment="1">
      <alignment wrapText="1"/>
    </xf>
    <xf numFmtId="0" fontId="10" fillId="0" borderId="129" xfId="18" applyFont="1" applyBorder="1"/>
    <xf numFmtId="0" fontId="141" fillId="0" borderId="129" xfId="0" applyFont="1" applyBorder="1"/>
    <xf numFmtId="3" fontId="104" fillId="3" borderId="0" xfId="14" applyNumberFormat="1" applyFont="1" applyFill="1" applyAlignment="1" applyProtection="1">
      <alignment horizontal="right" vertical="center"/>
      <protection locked="0"/>
    </xf>
    <xf numFmtId="0" fontId="84" fillId="3" borderId="0" xfId="14" applyFont="1" applyFill="1" applyAlignment="1">
      <alignment horizontal="center"/>
    </xf>
    <xf numFmtId="0" fontId="84" fillId="3" borderId="0" xfId="14" applyFont="1" applyFill="1" applyAlignment="1">
      <alignment horizontal="left" vertical="center"/>
    </xf>
    <xf numFmtId="0" fontId="84" fillId="3" borderId="111" xfId="14" applyFont="1" applyFill="1" applyBorder="1" applyAlignment="1">
      <alignment horizontal="left" vertical="center"/>
    </xf>
    <xf numFmtId="0" fontId="84" fillId="3" borderId="110" xfId="14" applyFont="1" applyFill="1" applyBorder="1" applyAlignment="1">
      <alignment horizontal="center"/>
    </xf>
    <xf numFmtId="0" fontId="84" fillId="3" borderId="111" xfId="14" applyFont="1" applyFill="1" applyBorder="1" applyAlignment="1">
      <alignment horizontal="center"/>
    </xf>
    <xf numFmtId="0" fontId="84" fillId="3" borderId="150" xfId="14" applyFont="1" applyFill="1" applyBorder="1" applyAlignment="1">
      <alignment horizontal="left" vertical="top"/>
    </xf>
    <xf numFmtId="49" fontId="94" fillId="25" borderId="150" xfId="14" applyNumberFormat="1" applyFont="1" applyFill="1" applyBorder="1" applyAlignment="1" applyProtection="1">
      <alignment horizontal="center"/>
      <protection locked="0"/>
    </xf>
    <xf numFmtId="0" fontId="94" fillId="25" borderId="150" xfId="14" applyFont="1" applyFill="1" applyBorder="1" applyAlignment="1" applyProtection="1">
      <alignment horizontal="center" vertical="center"/>
      <protection locked="0"/>
    </xf>
    <xf numFmtId="0" fontId="81" fillId="3" borderId="0" xfId="14" applyFont="1" applyFill="1"/>
    <xf numFmtId="0" fontId="81" fillId="3" borderId="122" xfId="14" applyFont="1" applyFill="1" applyBorder="1"/>
    <xf numFmtId="0" fontId="81" fillId="25" borderId="152" xfId="14" applyFont="1" applyFill="1" applyBorder="1"/>
    <xf numFmtId="0" fontId="81" fillId="25" borderId="153" xfId="14" applyFont="1" applyFill="1" applyBorder="1"/>
    <xf numFmtId="0" fontId="81" fillId="25" borderId="156" xfId="14" applyFont="1" applyFill="1" applyBorder="1"/>
    <xf numFmtId="0" fontId="81" fillId="25" borderId="158" xfId="14" applyFont="1" applyFill="1" applyBorder="1"/>
    <xf numFmtId="0" fontId="81" fillId="25" borderId="159" xfId="14" applyFont="1" applyFill="1" applyBorder="1"/>
    <xf numFmtId="0" fontId="81" fillId="3" borderId="156" xfId="14" applyFont="1" applyFill="1" applyBorder="1"/>
    <xf numFmtId="0" fontId="89" fillId="25" borderId="159" xfId="14" applyFont="1" applyFill="1" applyBorder="1" applyAlignment="1">
      <alignment vertical="center"/>
    </xf>
    <xf numFmtId="0" fontId="84" fillId="25" borderId="157" xfId="14" applyFont="1" applyFill="1" applyBorder="1" applyAlignment="1">
      <alignment vertical="center" wrapText="1"/>
    </xf>
    <xf numFmtId="3" fontId="104" fillId="3" borderId="159" xfId="14" applyNumberFormat="1" applyFont="1" applyFill="1" applyBorder="1" applyAlignment="1" applyProtection="1">
      <alignment horizontal="right" vertical="center"/>
      <protection locked="0"/>
    </xf>
    <xf numFmtId="0" fontId="84" fillId="3" borderId="156" xfId="14" applyFont="1" applyFill="1" applyBorder="1" applyAlignment="1">
      <alignment horizontal="left" vertical="center"/>
    </xf>
    <xf numFmtId="0" fontId="84" fillId="3" borderId="156" xfId="14" applyFont="1" applyFill="1" applyBorder="1" applyAlignment="1">
      <alignment horizontal="left"/>
    </xf>
    <xf numFmtId="0" fontId="84" fillId="3" borderId="156" xfId="14" applyFont="1" applyFill="1" applyBorder="1" applyAlignment="1">
      <alignment horizontal="center"/>
    </xf>
    <xf numFmtId="0" fontId="84" fillId="3" borderId="165" xfId="14" applyFont="1" applyFill="1" applyBorder="1" applyAlignment="1">
      <alignment horizontal="left" vertical="center"/>
    </xf>
    <xf numFmtId="0" fontId="84" fillId="3" borderId="166" xfId="14" applyFont="1" applyFill="1" applyBorder="1" applyAlignment="1">
      <alignment horizontal="left" vertical="center"/>
    </xf>
    <xf numFmtId="0" fontId="84" fillId="3" borderId="167" xfId="14" applyFont="1" applyFill="1" applyBorder="1" applyAlignment="1">
      <alignment horizontal="left" vertical="center"/>
    </xf>
    <xf numFmtId="0" fontId="101" fillId="25" borderId="168" xfId="14" applyFont="1" applyFill="1" applyBorder="1" applyAlignment="1">
      <alignment horizontal="center" vertical="top" wrapText="1"/>
    </xf>
    <xf numFmtId="0" fontId="101" fillId="25" borderId="166" xfId="14" applyFont="1" applyFill="1" applyBorder="1" applyAlignment="1">
      <alignment horizontal="center" vertical="top" wrapText="1"/>
    </xf>
    <xf numFmtId="0" fontId="133" fillId="3" borderId="173" xfId="14" applyFont="1" applyFill="1" applyBorder="1" applyAlignment="1">
      <alignment horizontal="center" vertical="center"/>
    </xf>
    <xf numFmtId="0" fontId="133" fillId="0" borderId="174" xfId="14" applyFont="1" applyBorder="1" applyAlignment="1">
      <alignment horizontal="center" vertical="center"/>
    </xf>
    <xf numFmtId="0" fontId="133" fillId="3" borderId="174" xfId="14" applyFont="1" applyFill="1" applyBorder="1" applyAlignment="1">
      <alignment horizontal="center" vertical="center"/>
    </xf>
    <xf numFmtId="0" fontId="133" fillId="0" borderId="175" xfId="14" applyFont="1" applyBorder="1" applyAlignment="1">
      <alignment horizontal="center" vertical="center"/>
    </xf>
    <xf numFmtId="0" fontId="98" fillId="30" borderId="178" xfId="45" applyFont="1" applyFill="1" applyBorder="1" applyAlignment="1" applyProtection="1">
      <alignment horizontal="left" vertical="center"/>
      <protection locked="0"/>
    </xf>
    <xf numFmtId="0" fontId="95" fillId="3" borderId="179" xfId="14" applyFont="1" applyFill="1" applyBorder="1" applyAlignment="1">
      <alignment horizontal="center" vertical="center"/>
    </xf>
    <xf numFmtId="0" fontId="95" fillId="0" borderId="180" xfId="14" applyFont="1" applyBorder="1" applyAlignment="1">
      <alignment horizontal="center" vertical="center"/>
    </xf>
    <xf numFmtId="0" fontId="95" fillId="3" borderId="180" xfId="14" applyFont="1" applyFill="1" applyBorder="1" applyAlignment="1">
      <alignment horizontal="center" vertical="center"/>
    </xf>
    <xf numFmtId="0" fontId="94" fillId="0" borderId="182" xfId="14" applyFont="1" applyBorder="1" applyAlignment="1">
      <alignment horizontal="center" vertical="center"/>
    </xf>
    <xf numFmtId="0" fontId="95" fillId="0" borderId="182" xfId="14" applyFont="1" applyBorder="1" applyAlignment="1">
      <alignment horizontal="center" vertical="center"/>
    </xf>
    <xf numFmtId="0" fontId="94" fillId="3" borderId="180" xfId="14" applyFont="1" applyFill="1" applyBorder="1" applyAlignment="1">
      <alignment horizontal="center" vertical="center"/>
    </xf>
    <xf numFmtId="0" fontId="94" fillId="3" borderId="182" xfId="14" applyFont="1" applyFill="1" applyBorder="1" applyAlignment="1">
      <alignment horizontal="center" vertical="center"/>
    </xf>
    <xf numFmtId="0" fontId="98" fillId="30" borderId="179" xfId="45" applyFont="1" applyFill="1" applyBorder="1" applyAlignment="1" applyProtection="1">
      <alignment horizontal="left" vertical="center"/>
      <protection locked="0"/>
    </xf>
    <xf numFmtId="0" fontId="95" fillId="0" borderId="179" xfId="14" applyFont="1" applyBorder="1" applyAlignment="1">
      <alignment horizontal="center" vertical="center"/>
    </xf>
    <xf numFmtId="0" fontId="101" fillId="25" borderId="0" xfId="14" applyFont="1" applyFill="1" applyAlignment="1">
      <alignment horizontal="center" vertical="center" wrapText="1"/>
    </xf>
    <xf numFmtId="0" fontId="84" fillId="3" borderId="0" xfId="14" applyFont="1" applyFill="1"/>
    <xf numFmtId="0" fontId="101" fillId="0" borderId="127" xfId="14" applyFont="1" applyBorder="1" applyAlignment="1">
      <alignment horizontal="center" vertical="center"/>
    </xf>
    <xf numFmtId="0" fontId="84" fillId="3" borderId="111" xfId="14" applyFont="1" applyFill="1" applyBorder="1"/>
    <xf numFmtId="0" fontId="84" fillId="3" borderId="178" xfId="14" applyFont="1" applyFill="1" applyBorder="1" applyAlignment="1">
      <alignment horizontal="center"/>
    </xf>
    <xf numFmtId="49" fontId="101" fillId="7" borderId="193" xfId="14" applyNumberFormat="1" applyFont="1" applyFill="1" applyBorder="1" applyAlignment="1">
      <alignment horizontal="center" vertical="center"/>
    </xf>
    <xf numFmtId="0" fontId="95" fillId="0" borderId="173" xfId="14" applyFont="1" applyBorder="1" applyAlignment="1">
      <alignment horizontal="center" vertical="center"/>
    </xf>
    <xf numFmtId="0" fontId="95" fillId="3" borderId="174" xfId="14" applyFont="1" applyFill="1" applyBorder="1" applyAlignment="1">
      <alignment horizontal="center" vertical="center"/>
    </xf>
    <xf numFmtId="0" fontId="95" fillId="0" borderId="175" xfId="14" applyFont="1" applyBorder="1" applyAlignment="1">
      <alignment horizontal="center" vertical="center"/>
    </xf>
    <xf numFmtId="0" fontId="95" fillId="3" borderId="175" xfId="14" applyFont="1" applyFill="1" applyBorder="1" applyAlignment="1">
      <alignment horizontal="center" vertical="center"/>
    </xf>
    <xf numFmtId="0" fontId="94" fillId="3" borderId="173" xfId="14" applyFont="1" applyFill="1" applyBorder="1" applyAlignment="1">
      <alignment horizontal="center" vertical="center"/>
    </xf>
    <xf numFmtId="0" fontId="95" fillId="0" borderId="174" xfId="14" applyFont="1" applyBorder="1" applyAlignment="1">
      <alignment horizontal="center" vertical="center"/>
    </xf>
    <xf numFmtId="0" fontId="94" fillId="3" borderId="174" xfId="14" applyFont="1" applyFill="1" applyBorder="1" applyAlignment="1">
      <alignment horizontal="center" vertical="center"/>
    </xf>
    <xf numFmtId="0" fontId="95" fillId="3" borderId="150" xfId="14" applyFont="1" applyFill="1" applyBorder="1" applyAlignment="1">
      <alignment horizontal="center" vertical="center"/>
    </xf>
    <xf numFmtId="0" fontId="94" fillId="0" borderId="174" xfId="14" applyFont="1" applyBorder="1" applyAlignment="1">
      <alignment horizontal="center" vertical="center"/>
    </xf>
    <xf numFmtId="0" fontId="95" fillId="3" borderId="173" xfId="14" applyFont="1" applyFill="1" applyBorder="1" applyAlignment="1">
      <alignment horizontal="center" vertical="center"/>
    </xf>
    <xf numFmtId="0" fontId="95" fillId="0" borderId="150" xfId="14" applyFont="1" applyBorder="1" applyAlignment="1">
      <alignment horizontal="center" vertical="center"/>
    </xf>
    <xf numFmtId="0" fontId="136" fillId="0" borderId="175" xfId="14" applyFont="1" applyBorder="1" applyAlignment="1">
      <alignment horizontal="center" vertical="center"/>
    </xf>
    <xf numFmtId="0" fontId="84" fillId="3" borderId="199" xfId="14" applyFont="1" applyFill="1" applyBorder="1" applyAlignment="1">
      <alignment horizontal="left" vertical="center"/>
    </xf>
    <xf numFmtId="0" fontId="146" fillId="0" borderId="203" xfId="0" applyFont="1" applyBorder="1" applyAlignment="1">
      <alignment horizontal="left" vertical="top" wrapText="1"/>
    </xf>
    <xf numFmtId="7" fontId="146" fillId="0" borderId="203" xfId="0" applyNumberFormat="1" applyFont="1" applyBorder="1" applyAlignment="1">
      <alignment horizontal="right" vertical="top" wrapText="1"/>
    </xf>
    <xf numFmtId="0" fontId="2" fillId="0" borderId="0" xfId="46"/>
    <xf numFmtId="0" fontId="54" fillId="0" borderId="0" xfId="46" applyFont="1"/>
    <xf numFmtId="0" fontId="14" fillId="0" borderId="0" xfId="46" applyFont="1"/>
    <xf numFmtId="167" fontId="14" fillId="0" borderId="0" xfId="47" applyFont="1"/>
    <xf numFmtId="0" fontId="85" fillId="0" borderId="0" xfId="46" applyFont="1"/>
    <xf numFmtId="167" fontId="85" fillId="0" borderId="0" xfId="47" applyFont="1"/>
    <xf numFmtId="167" fontId="14" fillId="0" borderId="0" xfId="47" applyFont="1" applyFill="1"/>
    <xf numFmtId="169" fontId="85" fillId="0" borderId="0" xfId="47" applyNumberFormat="1" applyFont="1"/>
    <xf numFmtId="4" fontId="2" fillId="0" borderId="0" xfId="46" applyNumberFormat="1"/>
    <xf numFmtId="3" fontId="54" fillId="0" borderId="0" xfId="46" applyNumberFormat="1" applyFont="1"/>
    <xf numFmtId="3" fontId="2" fillId="0" borderId="0" xfId="46" applyNumberFormat="1"/>
    <xf numFmtId="0" fontId="148" fillId="27" borderId="204" xfId="46" applyFont="1" applyFill="1" applyBorder="1" applyAlignment="1">
      <alignment horizontal="center"/>
    </xf>
    <xf numFmtId="3" fontId="148" fillId="27" borderId="204" xfId="46" applyNumberFormat="1" applyFont="1" applyFill="1" applyBorder="1" applyAlignment="1">
      <alignment horizontal="center"/>
    </xf>
    <xf numFmtId="3" fontId="148" fillId="27" borderId="204" xfId="46" applyNumberFormat="1" applyFont="1" applyFill="1" applyBorder="1"/>
    <xf numFmtId="0" fontId="19" fillId="0" borderId="63" xfId="46" applyFont="1" applyBorder="1"/>
    <xf numFmtId="3" fontId="19" fillId="0" borderId="64" xfId="46" applyNumberFormat="1" applyFont="1" applyBorder="1"/>
    <xf numFmtId="10" fontId="19" fillId="0" borderId="64" xfId="46" applyNumberFormat="1" applyFont="1" applyBorder="1" applyAlignment="1">
      <alignment horizontal="center"/>
    </xf>
    <xf numFmtId="3" fontId="19" fillId="0" borderId="208" xfId="46" applyNumberFormat="1" applyFont="1" applyBorder="1"/>
    <xf numFmtId="3" fontId="19" fillId="0" borderId="97" xfId="46" applyNumberFormat="1" applyFont="1" applyBorder="1"/>
    <xf numFmtId="3" fontId="19" fillId="0" borderId="95" xfId="46" applyNumberFormat="1" applyFont="1" applyBorder="1"/>
    <xf numFmtId="0" fontId="19" fillId="0" borderId="46" xfId="46" applyFont="1" applyBorder="1"/>
    <xf numFmtId="3" fontId="19" fillId="0" borderId="0" xfId="46" applyNumberFormat="1" applyFont="1"/>
    <xf numFmtId="3" fontId="19" fillId="0" borderId="47" xfId="46" applyNumberFormat="1" applyFont="1" applyBorder="1"/>
    <xf numFmtId="0" fontId="19" fillId="0" borderId="56" xfId="46" applyFont="1" applyBorder="1"/>
    <xf numFmtId="3" fontId="19" fillId="0" borderId="84" xfId="46" applyNumberFormat="1" applyFont="1" applyBorder="1"/>
    <xf numFmtId="3" fontId="19" fillId="0" borderId="84" xfId="46" applyNumberFormat="1" applyFont="1" applyBorder="1" applyAlignment="1">
      <alignment horizontal="center"/>
    </xf>
    <xf numFmtId="0" fontId="19" fillId="0" borderId="0" xfId="46" applyFont="1"/>
    <xf numFmtId="0" fontId="11" fillId="13" borderId="0" xfId="19" applyFont="1" applyFill="1"/>
    <xf numFmtId="3" fontId="11" fillId="13" borderId="0" xfId="19" quotePrefix="1" applyNumberFormat="1" applyFont="1" applyFill="1"/>
    <xf numFmtId="1" fontId="11" fillId="0" borderId="0" xfId="12" applyNumberFormat="1" applyFont="1"/>
    <xf numFmtId="0" fontId="132" fillId="0" borderId="0" xfId="19" applyFont="1"/>
    <xf numFmtId="0" fontId="146" fillId="15" borderId="203" xfId="0" applyFont="1" applyFill="1" applyBorder="1" applyAlignment="1">
      <alignment horizontal="left" vertical="top" wrapText="1"/>
    </xf>
    <xf numFmtId="0" fontId="147" fillId="27" borderId="203" xfId="0" applyFont="1" applyFill="1" applyBorder="1" applyAlignment="1">
      <alignment horizontal="center" vertical="top" wrapText="1"/>
    </xf>
    <xf numFmtId="0" fontId="14" fillId="0" borderId="0" xfId="3"/>
    <xf numFmtId="0" fontId="14" fillId="0" borderId="146" xfId="3" applyBorder="1"/>
    <xf numFmtId="0" fontId="14" fillId="0" borderId="48" xfId="3" applyBorder="1"/>
    <xf numFmtId="0" fontId="85" fillId="0" borderId="0" xfId="3" applyFont="1"/>
    <xf numFmtId="0" fontId="149" fillId="0" borderId="0" xfId="3" applyFont="1"/>
    <xf numFmtId="170" fontId="150" fillId="2" borderId="84" xfId="3" applyNumberFormat="1" applyFont="1" applyFill="1" applyBorder="1"/>
    <xf numFmtId="0" fontId="150" fillId="2" borderId="84" xfId="3" applyFont="1" applyFill="1" applyBorder="1"/>
    <xf numFmtId="0" fontId="13" fillId="0" borderId="0" xfId="3" applyFont="1"/>
    <xf numFmtId="17" fontId="13" fillId="0" borderId="46" xfId="3" applyNumberFormat="1" applyFont="1" applyBorder="1"/>
    <xf numFmtId="0" fontId="151" fillId="0" borderId="0" xfId="3" applyFont="1"/>
    <xf numFmtId="171" fontId="51" fillId="0" borderId="84" xfId="4" applyNumberFormat="1" applyFont="1" applyBorder="1" applyAlignment="1">
      <alignment horizontal="right"/>
    </xf>
    <xf numFmtId="171" fontId="51" fillId="0" borderId="84" xfId="4" applyNumberFormat="1" applyFont="1" applyFill="1" applyBorder="1" applyAlignment="1">
      <alignment horizontal="right"/>
    </xf>
    <xf numFmtId="17" fontId="51" fillId="0" borderId="56" xfId="3" applyNumberFormat="1" applyFont="1" applyBorder="1" applyAlignment="1">
      <alignment horizontal="center"/>
    </xf>
    <xf numFmtId="41" fontId="14" fillId="0" borderId="0" xfId="49" applyFont="1"/>
    <xf numFmtId="41" fontId="151" fillId="0" borderId="0" xfId="49" applyFont="1"/>
    <xf numFmtId="0" fontId="150" fillId="2" borderId="84" xfId="3" applyFont="1" applyFill="1" applyBorder="1" applyAlignment="1">
      <alignment horizontal="center" vertical="center" wrapText="1"/>
    </xf>
    <xf numFmtId="0" fontId="150" fillId="2" borderId="56" xfId="3" applyFont="1" applyFill="1" applyBorder="1" applyAlignment="1">
      <alignment horizontal="center" vertical="center" wrapText="1"/>
    </xf>
    <xf numFmtId="0" fontId="151" fillId="25" borderId="0" xfId="3" applyFont="1" applyFill="1"/>
    <xf numFmtId="10" fontId="151" fillId="25" borderId="0" xfId="3" applyNumberFormat="1" applyFont="1" applyFill="1"/>
    <xf numFmtId="0" fontId="151" fillId="25" borderId="46" xfId="3" applyFont="1" applyFill="1" applyBorder="1"/>
    <xf numFmtId="9" fontId="0" fillId="0" borderId="0" xfId="50" applyFont="1"/>
    <xf numFmtId="0" fontId="14" fillId="25" borderId="0" xfId="3" applyFill="1"/>
    <xf numFmtId="0" fontId="14" fillId="0" borderId="46" xfId="3" applyBorder="1"/>
    <xf numFmtId="0" fontId="154" fillId="0" borderId="0" xfId="3" applyFont="1"/>
    <xf numFmtId="0" fontId="155" fillId="0" borderId="0" xfId="0" applyFont="1"/>
    <xf numFmtId="0" fontId="0" fillId="17" borderId="0" xfId="0" applyFill="1"/>
    <xf numFmtId="3" fontId="109" fillId="13" borderId="4" xfId="1" applyNumberFormat="1" applyFont="1" applyFill="1" applyBorder="1" applyAlignment="1" applyProtection="1">
      <alignment horizontal="right" vertical="center"/>
    </xf>
    <xf numFmtId="0" fontId="0" fillId="13" borderId="0" xfId="0" applyFill="1"/>
    <xf numFmtId="0" fontId="95" fillId="13" borderId="174" xfId="14" applyFont="1" applyFill="1" applyBorder="1" applyAlignment="1">
      <alignment horizontal="center" vertical="center"/>
    </xf>
    <xf numFmtId="3" fontId="123" fillId="13" borderId="4" xfId="0" applyNumberFormat="1" applyFont="1" applyFill="1" applyBorder="1" applyAlignment="1">
      <alignment horizontal="right" vertical="center" wrapText="1"/>
    </xf>
    <xf numFmtId="3" fontId="113" fillId="13" borderId="4" xfId="1" applyNumberFormat="1" applyFont="1" applyFill="1" applyBorder="1" applyAlignment="1" applyProtection="1">
      <alignment horizontal="right" vertical="center"/>
    </xf>
    <xf numFmtId="0" fontId="153" fillId="2" borderId="67" xfId="3" applyFont="1" applyFill="1" applyBorder="1" applyAlignment="1">
      <alignment horizontal="center" vertical="center" wrapText="1"/>
    </xf>
    <xf numFmtId="0" fontId="153" fillId="2" borderId="62" xfId="3" applyFont="1" applyFill="1" applyBorder="1" applyAlignment="1">
      <alignment horizontal="center" vertical="center" wrapText="1"/>
    </xf>
    <xf numFmtId="0" fontId="152" fillId="2" borderId="56" xfId="3" applyFont="1" applyFill="1" applyBorder="1" applyAlignment="1">
      <alignment horizontal="left"/>
    </xf>
    <xf numFmtId="0" fontId="152" fillId="2" borderId="84" xfId="3" applyFont="1" applyFill="1" applyBorder="1" applyAlignment="1">
      <alignment horizontal="left"/>
    </xf>
    <xf numFmtId="10" fontId="152" fillId="2" borderId="84" xfId="3" applyNumberFormat="1" applyFont="1" applyFill="1" applyBorder="1" applyAlignment="1">
      <alignment horizontal="center"/>
    </xf>
    <xf numFmtId="0" fontId="152" fillId="2" borderId="84" xfId="3" applyFont="1" applyFill="1" applyBorder="1" applyAlignment="1">
      <alignment horizontal="center"/>
    </xf>
    <xf numFmtId="0" fontId="45" fillId="27" borderId="0" xfId="46" applyFont="1" applyFill="1" applyAlignment="1">
      <alignment horizontal="center"/>
    </xf>
    <xf numFmtId="0" fontId="45" fillId="27" borderId="205" xfId="46" applyFont="1" applyFill="1" applyBorder="1" applyAlignment="1">
      <alignment horizontal="center"/>
    </xf>
    <xf numFmtId="0" fontId="45" fillId="27" borderId="206" xfId="46" applyFont="1" applyFill="1" applyBorder="1" applyAlignment="1">
      <alignment horizontal="center"/>
    </xf>
    <xf numFmtId="0" fontId="45" fillId="27" borderId="207" xfId="46" applyFont="1" applyFill="1" applyBorder="1" applyAlignment="1">
      <alignment horizontal="center"/>
    </xf>
    <xf numFmtId="0" fontId="19" fillId="0" borderId="209" xfId="46" applyFont="1" applyBorder="1" applyAlignment="1">
      <alignment horizontal="left"/>
    </xf>
    <xf numFmtId="0" fontId="19" fillId="0" borderId="83" xfId="46" applyFont="1" applyBorder="1" applyAlignment="1">
      <alignment horizontal="left"/>
    </xf>
    <xf numFmtId="0" fontId="19" fillId="0" borderId="82" xfId="46" applyFont="1" applyBorder="1" applyAlignment="1">
      <alignment horizontal="left"/>
    </xf>
    <xf numFmtId="0" fontId="19" fillId="0" borderId="210" xfId="46" applyFont="1" applyBorder="1" applyAlignment="1">
      <alignment horizontal="left"/>
    </xf>
    <xf numFmtId="0" fontId="19" fillId="0" borderId="211" xfId="46" applyFont="1" applyBorder="1" applyAlignment="1">
      <alignment horizontal="left"/>
    </xf>
    <xf numFmtId="0" fontId="19" fillId="0" borderId="96" xfId="46" applyFont="1" applyBorder="1" applyAlignment="1">
      <alignment horizontal="left"/>
    </xf>
    <xf numFmtId="0" fontId="47" fillId="3" borderId="44" xfId="46" applyFont="1" applyFill="1" applyBorder="1" applyAlignment="1">
      <alignment horizontal="left"/>
    </xf>
    <xf numFmtId="0" fontId="47" fillId="3" borderId="50" xfId="46" applyFont="1" applyFill="1" applyBorder="1" applyAlignment="1">
      <alignment horizontal="left"/>
    </xf>
    <xf numFmtId="0" fontId="47" fillId="3" borderId="45" xfId="46" applyFont="1" applyFill="1" applyBorder="1" applyAlignment="1">
      <alignment horizontal="left"/>
    </xf>
    <xf numFmtId="3" fontId="19" fillId="0" borderId="212" xfId="46" applyNumberFormat="1" applyFont="1" applyBorder="1" applyAlignment="1">
      <alignment horizontal="center"/>
    </xf>
    <xf numFmtId="3" fontId="19" fillId="0" borderId="66" xfId="46" applyNumberFormat="1" applyFont="1" applyBorder="1" applyAlignment="1">
      <alignment horizontal="center"/>
    </xf>
    <xf numFmtId="3" fontId="19" fillId="0" borderId="85" xfId="46" applyNumberFormat="1" applyFont="1" applyBorder="1" applyAlignment="1">
      <alignment horizontal="center"/>
    </xf>
    <xf numFmtId="3" fontId="19" fillId="0" borderId="213" xfId="46" applyNumberFormat="1" applyFont="1" applyBorder="1" applyAlignment="1">
      <alignment horizontal="center"/>
    </xf>
    <xf numFmtId="10" fontId="54" fillId="0" borderId="99" xfId="0" applyNumberFormat="1" applyFont="1" applyBorder="1" applyAlignment="1">
      <alignment horizontal="center" vertical="center" wrapText="1"/>
    </xf>
    <xf numFmtId="10" fontId="52" fillId="0" borderId="100" xfId="0" applyNumberFormat="1" applyFont="1" applyBorder="1" applyAlignment="1">
      <alignment horizontal="center" vertical="center"/>
    </xf>
    <xf numFmtId="0" fontId="53" fillId="0" borderId="73" xfId="7" applyFont="1" applyBorder="1" applyAlignment="1">
      <alignment horizontal="center" vertical="center" wrapText="1"/>
    </xf>
    <xf numFmtId="0" fontId="52" fillId="0" borderId="38" xfId="0" applyFont="1" applyBorder="1" applyAlignment="1">
      <alignment horizontal="center" vertical="center" wrapText="1"/>
    </xf>
    <xf numFmtId="0" fontId="52" fillId="0" borderId="22" xfId="0" applyFont="1" applyBorder="1" applyAlignment="1">
      <alignment horizontal="center" vertical="center" wrapText="1"/>
    </xf>
    <xf numFmtId="0" fontId="52" fillId="0" borderId="23" xfId="0" applyFont="1" applyBorder="1" applyAlignment="1">
      <alignment horizontal="center" vertical="center" wrapText="1"/>
    </xf>
    <xf numFmtId="0" fontId="28" fillId="8" borderId="54" xfId="7" applyFont="1" applyFill="1" applyBorder="1" applyAlignment="1">
      <alignment horizontal="left" vertical="center"/>
    </xf>
    <xf numFmtId="0" fontId="8" fillId="0" borderId="41" xfId="0" applyFont="1" applyBorder="1" applyAlignment="1">
      <alignment horizontal="left" vertical="center"/>
    </xf>
    <xf numFmtId="0" fontId="28" fillId="8" borderId="41" xfId="7" applyFont="1" applyFill="1" applyBorder="1" applyAlignment="1">
      <alignment horizontal="left" vertical="center"/>
    </xf>
    <xf numFmtId="0" fontId="8" fillId="0" borderId="42" xfId="0" applyFont="1" applyBorder="1" applyAlignment="1">
      <alignment horizontal="left" vertical="center"/>
    </xf>
    <xf numFmtId="0" fontId="31" fillId="0" borderId="54" xfId="0" applyFont="1" applyBorder="1" applyAlignment="1">
      <alignment vertical="center" wrapText="1"/>
    </xf>
    <xf numFmtId="0" fontId="8" fillId="0" borderId="41" xfId="0" applyFont="1" applyBorder="1" applyAlignment="1">
      <alignment vertical="center" wrapText="1"/>
    </xf>
    <xf numFmtId="0" fontId="31" fillId="8" borderId="54" xfId="7" applyFont="1" applyFill="1" applyBorder="1" applyAlignment="1">
      <alignment horizontal="left" vertical="center"/>
    </xf>
    <xf numFmtId="0" fontId="23" fillId="0" borderId="15" xfId="7" applyFont="1" applyBorder="1" applyAlignment="1">
      <alignment horizontal="center" vertical="center" wrapText="1"/>
    </xf>
    <xf numFmtId="0" fontId="8" fillId="0" borderId="16" xfId="0" applyFont="1" applyBorder="1" applyAlignment="1">
      <alignment wrapText="1"/>
    </xf>
    <xf numFmtId="0" fontId="8" fillId="0" borderId="17" xfId="0" applyFont="1" applyBorder="1" applyAlignment="1">
      <alignment wrapText="1"/>
    </xf>
    <xf numFmtId="0" fontId="8" fillId="0" borderId="81" xfId="0" applyFont="1" applyBorder="1" applyAlignment="1">
      <alignment vertical="center" wrapText="1"/>
    </xf>
    <xf numFmtId="0" fontId="8" fillId="0" borderId="42" xfId="0" applyFont="1" applyBorder="1" applyAlignment="1">
      <alignment vertical="center" wrapText="1"/>
    </xf>
    <xf numFmtId="9" fontId="55" fillId="0" borderId="101" xfId="0" applyNumberFormat="1" applyFont="1" applyBorder="1" applyAlignment="1">
      <alignment horizontal="center" vertical="center" wrapText="1"/>
    </xf>
    <xf numFmtId="0" fontId="18" fillId="0" borderId="23" xfId="0" applyFont="1" applyBorder="1" applyAlignment="1">
      <alignment horizontal="center" vertical="center" wrapText="1"/>
    </xf>
    <xf numFmtId="0" fontId="23" fillId="0" borderId="41" xfId="7" applyFont="1" applyBorder="1" applyAlignment="1">
      <alignment horizontal="left"/>
    </xf>
    <xf numFmtId="0" fontId="23" fillId="0" borderId="42" xfId="7" applyFont="1" applyBorder="1" applyAlignment="1">
      <alignment horizontal="left"/>
    </xf>
    <xf numFmtId="0" fontId="23" fillId="8" borderId="16" xfId="7" applyFont="1" applyFill="1" applyBorder="1" applyAlignment="1">
      <alignment horizontal="left"/>
    </xf>
    <xf numFmtId="0" fontId="23" fillId="8" borderId="17" xfId="7" applyFont="1" applyFill="1" applyBorder="1" applyAlignment="1">
      <alignment horizontal="left"/>
    </xf>
    <xf numFmtId="165" fontId="29" fillId="0" borderId="35" xfId="9" applyNumberFormat="1" applyFont="1" applyFill="1" applyBorder="1" applyAlignment="1" applyProtection="1">
      <alignment horizontal="right"/>
    </xf>
    <xf numFmtId="0" fontId="29" fillId="0" borderId="35" xfId="7" applyFont="1" applyBorder="1" applyAlignment="1">
      <alignment horizontal="center"/>
    </xf>
    <xf numFmtId="0" fontId="23" fillId="0" borderId="54" xfId="7" applyFont="1" applyBorder="1" applyAlignment="1">
      <alignment horizontal="left"/>
    </xf>
    <xf numFmtId="0" fontId="17" fillId="0" borderId="41" xfId="0" applyFont="1" applyBorder="1"/>
    <xf numFmtId="0" fontId="17" fillId="0" borderId="38" xfId="0" applyFont="1" applyBorder="1"/>
    <xf numFmtId="0" fontId="29" fillId="0" borderId="35" xfId="7" applyFont="1" applyBorder="1" applyAlignment="1">
      <alignment horizontal="left"/>
    </xf>
    <xf numFmtId="0" fontId="29" fillId="0" borderId="36" xfId="7" applyFont="1" applyBorder="1" applyAlignment="1">
      <alignment horizontal="left"/>
    </xf>
    <xf numFmtId="0" fontId="29" fillId="0" borderId="37" xfId="7" applyFont="1" applyBorder="1" applyAlignment="1">
      <alignment horizontal="center"/>
    </xf>
    <xf numFmtId="0" fontId="29" fillId="0" borderId="31" xfId="7" applyFont="1" applyBorder="1" applyAlignment="1">
      <alignment horizontal="center"/>
    </xf>
    <xf numFmtId="0" fontId="29" fillId="0" borderId="38" xfId="7" applyFont="1" applyBorder="1" applyAlignment="1">
      <alignment horizontal="center"/>
    </xf>
    <xf numFmtId="0" fontId="29" fillId="0" borderId="43" xfId="7" applyFont="1" applyBorder="1" applyAlignment="1">
      <alignment horizontal="center"/>
    </xf>
    <xf numFmtId="0" fontId="29" fillId="0" borderId="0" xfId="7" applyFont="1" applyAlignment="1">
      <alignment horizontal="center"/>
    </xf>
    <xf numFmtId="0" fontId="29" fillId="0" borderId="20" xfId="7" applyFont="1" applyBorder="1" applyAlignment="1">
      <alignment horizontal="center"/>
    </xf>
    <xf numFmtId="0" fontId="25" fillId="7" borderId="0" xfId="7" applyFont="1" applyFill="1" applyAlignment="1">
      <alignment horizontal="right" vertical="top"/>
    </xf>
    <xf numFmtId="0" fontId="27" fillId="7" borderId="22" xfId="7" applyFont="1" applyFill="1" applyBorder="1" applyAlignment="1">
      <alignment horizontal="center" vertical="center"/>
    </xf>
    <xf numFmtId="0" fontId="27" fillId="7" borderId="23" xfId="7" applyFont="1" applyFill="1" applyBorder="1" applyAlignment="1">
      <alignment horizontal="center" vertical="center"/>
    </xf>
    <xf numFmtId="0" fontId="27" fillId="7" borderId="32" xfId="7" applyFont="1" applyFill="1" applyBorder="1" applyAlignment="1">
      <alignment horizontal="center" vertical="center"/>
    </xf>
    <xf numFmtId="0" fontId="23" fillId="8" borderId="28" xfId="7" applyFont="1" applyFill="1" applyBorder="1" applyAlignment="1">
      <alignment horizontal="left"/>
    </xf>
    <xf numFmtId="0" fontId="23" fillId="0" borderId="15" xfId="7" applyFont="1" applyBorder="1" applyAlignment="1">
      <alignment horizontal="center" vertical="center" textRotation="90" wrapText="1"/>
    </xf>
    <xf numFmtId="0" fontId="8" fillId="0" borderId="19" xfId="0" applyFont="1" applyBorder="1" applyAlignment="1">
      <alignment horizontal="center" vertical="center" textRotation="90"/>
    </xf>
    <xf numFmtId="0" fontId="23" fillId="8" borderId="37" xfId="7" applyFont="1" applyFill="1" applyBorder="1" applyAlignment="1">
      <alignment horizontal="left" vertical="center"/>
    </xf>
    <xf numFmtId="0" fontId="28" fillId="0" borderId="38" xfId="7" applyFont="1" applyBorder="1" applyAlignment="1">
      <alignment horizontal="left" vertical="center"/>
    </xf>
    <xf numFmtId="0" fontId="28" fillId="0" borderId="39" xfId="7" applyFont="1" applyBorder="1" applyAlignment="1">
      <alignment horizontal="left" vertical="center"/>
    </xf>
    <xf numFmtId="0" fontId="30" fillId="0" borderId="37" xfId="7" applyFont="1" applyBorder="1" applyAlignment="1">
      <alignment horizontal="left"/>
    </xf>
    <xf numFmtId="0" fontId="30" fillId="0" borderId="38" xfId="7" applyFont="1" applyBorder="1" applyAlignment="1">
      <alignment horizontal="left"/>
    </xf>
    <xf numFmtId="0" fontId="30" fillId="0" borderId="39" xfId="7" applyFont="1" applyBorder="1" applyAlignment="1">
      <alignment horizontal="left"/>
    </xf>
    <xf numFmtId="0" fontId="30" fillId="0" borderId="147" xfId="7" applyFont="1" applyBorder="1" applyAlignment="1">
      <alignment horizontal="left"/>
    </xf>
    <xf numFmtId="0" fontId="30" fillId="0" borderId="80" xfId="7" applyFont="1" applyBorder="1" applyAlignment="1">
      <alignment horizontal="left"/>
    </xf>
    <xf numFmtId="0" fontId="30" fillId="0" borderId="76" xfId="7" applyFont="1" applyBorder="1" applyAlignment="1">
      <alignment horizontal="left"/>
    </xf>
    <xf numFmtId="0" fontId="23" fillId="8" borderId="34" xfId="7" applyFont="1" applyFill="1" applyBorder="1" applyAlignment="1">
      <alignment horizontal="left"/>
    </xf>
    <xf numFmtId="0" fontId="26" fillId="7" borderId="31" xfId="7" applyFont="1" applyFill="1" applyBorder="1" applyAlignment="1">
      <alignment horizontal="left" vertical="top"/>
    </xf>
    <xf numFmtId="0" fontId="26" fillId="7" borderId="0" xfId="7" applyFont="1" applyFill="1" applyAlignment="1">
      <alignment horizontal="left" vertical="top"/>
    </xf>
    <xf numFmtId="0" fontId="26" fillId="7" borderId="20" xfId="7" applyFont="1" applyFill="1" applyBorder="1" applyAlignment="1">
      <alignment horizontal="left" vertical="top"/>
    </xf>
    <xf numFmtId="0" fontId="26" fillId="7" borderId="33" xfId="7" applyFont="1" applyFill="1" applyBorder="1" applyAlignment="1">
      <alignment horizontal="left" vertical="top"/>
    </xf>
    <xf numFmtId="0" fontId="26" fillId="7" borderId="23" xfId="7" applyFont="1" applyFill="1" applyBorder="1" applyAlignment="1">
      <alignment horizontal="left" vertical="top"/>
    </xf>
    <xf numFmtId="0" fontId="26" fillId="7" borderId="24" xfId="7" applyFont="1" applyFill="1" applyBorder="1" applyAlignment="1">
      <alignment horizontal="left" vertical="top"/>
    </xf>
    <xf numFmtId="0" fontId="23" fillId="8" borderId="40" xfId="7" applyFont="1" applyFill="1" applyBorder="1" applyAlignment="1">
      <alignment horizontal="left" vertical="top" wrapText="1"/>
    </xf>
    <xf numFmtId="0" fontId="23" fillId="0" borderId="41" xfId="7" applyFont="1" applyBorder="1" applyAlignment="1">
      <alignment vertical="top"/>
    </xf>
    <xf numFmtId="0" fontId="23" fillId="0" borderId="42" xfId="7" applyFont="1" applyBorder="1" applyAlignment="1">
      <alignment vertical="top"/>
    </xf>
    <xf numFmtId="0" fontId="15" fillId="0" borderId="14" xfId="7" applyBorder="1" applyAlignment="1">
      <alignment horizontal="center"/>
    </xf>
    <xf numFmtId="0" fontId="15" fillId="0" borderId="14" xfId="7" applyBorder="1"/>
    <xf numFmtId="0" fontId="15" fillId="0" borderId="18" xfId="7" applyBorder="1"/>
    <xf numFmtId="0" fontId="15" fillId="0" borderId="21" xfId="7" applyBorder="1"/>
    <xf numFmtId="0" fontId="20" fillId="0" borderId="14" xfId="7" applyFont="1" applyBorder="1" applyAlignment="1">
      <alignment horizontal="center" vertical="center" wrapText="1"/>
    </xf>
    <xf numFmtId="0" fontId="20" fillId="0" borderId="18" xfId="7" applyFont="1" applyBorder="1" applyAlignment="1">
      <alignment horizontal="center" vertical="center" wrapText="1"/>
    </xf>
    <xf numFmtId="0" fontId="20" fillId="0" borderId="21" xfId="7" applyFont="1" applyBorder="1" applyAlignment="1">
      <alignment horizontal="center" vertical="center" wrapText="1"/>
    </xf>
    <xf numFmtId="0" fontId="21" fillId="8" borderId="15" xfId="7" applyFont="1" applyFill="1" applyBorder="1" applyAlignment="1">
      <alignment horizontal="center" vertical="center"/>
    </xf>
    <xf numFmtId="0" fontId="21" fillId="8" borderId="16" xfId="7" applyFont="1" applyFill="1" applyBorder="1" applyAlignment="1">
      <alignment horizontal="center" vertical="center"/>
    </xf>
    <xf numFmtId="0" fontId="21" fillId="8" borderId="17" xfId="7" applyFont="1" applyFill="1" applyBorder="1" applyAlignment="1">
      <alignment horizontal="center" vertical="center"/>
    </xf>
    <xf numFmtId="0" fontId="21" fillId="8" borderId="19" xfId="7" applyFont="1" applyFill="1" applyBorder="1" applyAlignment="1">
      <alignment horizontal="center" vertical="center"/>
    </xf>
    <xf numFmtId="0" fontId="21" fillId="8" borderId="0" xfId="7" applyFont="1" applyFill="1" applyAlignment="1">
      <alignment horizontal="center" vertical="center"/>
    </xf>
    <xf numFmtId="0" fontId="21" fillId="8" borderId="20" xfId="7" applyFont="1" applyFill="1" applyBorder="1" applyAlignment="1">
      <alignment horizontal="center" vertical="center"/>
    </xf>
    <xf numFmtId="0" fontId="21" fillId="8" borderId="22" xfId="7" applyFont="1" applyFill="1" applyBorder="1" applyAlignment="1">
      <alignment horizontal="center" vertical="center"/>
    </xf>
    <xf numFmtId="0" fontId="21" fillId="8" borderId="23" xfId="7" applyFont="1" applyFill="1" applyBorder="1" applyAlignment="1">
      <alignment horizontal="center" vertical="center"/>
    </xf>
    <xf numFmtId="0" fontId="21" fillId="8" borderId="24" xfId="7" applyFont="1" applyFill="1" applyBorder="1" applyAlignment="1">
      <alignment horizontal="center" vertical="center"/>
    </xf>
    <xf numFmtId="0" fontId="22" fillId="9" borderId="15" xfId="7" applyFont="1" applyFill="1" applyBorder="1" applyAlignment="1">
      <alignment horizontal="center" vertical="center"/>
    </xf>
    <xf numFmtId="0" fontId="22" fillId="9" borderId="16" xfId="7" applyFont="1" applyFill="1" applyBorder="1" applyAlignment="1">
      <alignment horizontal="center" vertical="center"/>
    </xf>
    <xf numFmtId="0" fontId="22" fillId="9" borderId="17" xfId="7" applyFont="1" applyFill="1" applyBorder="1" applyAlignment="1">
      <alignment horizontal="center" vertical="center"/>
    </xf>
    <xf numFmtId="0" fontId="22" fillId="9" borderId="19" xfId="7" applyFont="1" applyFill="1" applyBorder="1" applyAlignment="1">
      <alignment horizontal="center" vertical="center"/>
    </xf>
    <xf numFmtId="0" fontId="22" fillId="9" borderId="0" xfId="7" applyFont="1" applyFill="1" applyAlignment="1">
      <alignment horizontal="center" vertical="center"/>
    </xf>
    <xf numFmtId="0" fontId="22" fillId="9" borderId="20" xfId="7" applyFont="1" applyFill="1" applyBorder="1" applyAlignment="1">
      <alignment horizontal="center" vertical="center"/>
    </xf>
    <xf numFmtId="0" fontId="22" fillId="9" borderId="22" xfId="7" applyFont="1" applyFill="1" applyBorder="1" applyAlignment="1">
      <alignment horizontal="center" vertical="center"/>
    </xf>
    <xf numFmtId="0" fontId="22" fillId="9" borderId="23" xfId="7" applyFont="1" applyFill="1" applyBorder="1" applyAlignment="1">
      <alignment horizontal="center" vertical="center"/>
    </xf>
    <xf numFmtId="0" fontId="22" fillId="9" borderId="24" xfId="7" applyFont="1" applyFill="1" applyBorder="1" applyAlignment="1">
      <alignment horizontal="center" vertical="center"/>
    </xf>
    <xf numFmtId="0" fontId="23" fillId="8" borderId="25" xfId="7" applyFont="1" applyFill="1" applyBorder="1" applyAlignment="1">
      <alignment horizontal="center"/>
    </xf>
    <xf numFmtId="0" fontId="23" fillId="8" borderId="26" xfId="7" applyFont="1" applyFill="1" applyBorder="1" applyAlignment="1">
      <alignment horizontal="center"/>
    </xf>
    <xf numFmtId="0" fontId="15" fillId="8" borderId="28" xfId="7" applyFill="1" applyBorder="1" applyAlignment="1">
      <alignment horizontal="center"/>
    </xf>
    <xf numFmtId="0" fontId="15" fillId="8" borderId="16" xfId="7" applyFill="1" applyBorder="1" applyAlignment="1">
      <alignment horizontal="center"/>
    </xf>
    <xf numFmtId="0" fontId="15" fillId="8" borderId="34" xfId="7" applyFill="1" applyBorder="1" applyAlignment="1">
      <alignment horizontal="center"/>
    </xf>
    <xf numFmtId="0" fontId="23" fillId="7" borderId="16" xfId="7" applyFont="1" applyFill="1" applyBorder="1" applyAlignment="1">
      <alignment horizontal="right" vertical="top"/>
    </xf>
    <xf numFmtId="0" fontId="23" fillId="7" borderId="17" xfId="7" applyFont="1" applyFill="1" applyBorder="1" applyAlignment="1">
      <alignment horizontal="right" vertical="top"/>
    </xf>
    <xf numFmtId="0" fontId="23" fillId="0" borderId="0" xfId="7" applyFont="1" applyAlignment="1">
      <alignment horizontal="left" vertical="center" wrapText="1"/>
    </xf>
    <xf numFmtId="165" fontId="29" fillId="0" borderId="0" xfId="9" applyNumberFormat="1" applyFont="1" applyFill="1" applyBorder="1" applyAlignment="1" applyProtection="1">
      <alignment horizontal="center"/>
    </xf>
    <xf numFmtId="0" fontId="31" fillId="0" borderId="80" xfId="0" applyFont="1" applyBorder="1" applyAlignment="1">
      <alignment vertical="center" wrapText="1"/>
    </xf>
    <xf numFmtId="0" fontId="8" fillId="0" borderId="79" xfId="0" applyFont="1" applyBorder="1" applyAlignment="1">
      <alignment vertical="center" wrapText="1"/>
    </xf>
    <xf numFmtId="0" fontId="31" fillId="0" borderId="73" xfId="0" applyFont="1" applyBorder="1" applyAlignment="1">
      <alignment vertical="center" wrapText="1"/>
    </xf>
    <xf numFmtId="0" fontId="8" fillId="0" borderId="38" xfId="0" applyFont="1" applyBorder="1" applyAlignment="1">
      <alignment vertical="center" wrapText="1"/>
    </xf>
    <xf numFmtId="0" fontId="31" fillId="0" borderId="38" xfId="0" applyFont="1" applyBorder="1" applyAlignment="1">
      <alignment vertical="center" wrapText="1"/>
    </xf>
    <xf numFmtId="0" fontId="8" fillId="0" borderId="43" xfId="0" applyFont="1" applyBorder="1" applyAlignment="1">
      <alignment vertical="center" wrapText="1"/>
    </xf>
    <xf numFmtId="0" fontId="0" fillId="0" borderId="41" xfId="0" applyBorder="1" applyAlignment="1">
      <alignment vertical="center" wrapText="1"/>
    </xf>
    <xf numFmtId="0" fontId="0" fillId="0" borderId="102" xfId="0" applyBorder="1" applyAlignment="1">
      <alignment vertical="center" wrapText="1"/>
    </xf>
    <xf numFmtId="0" fontId="31" fillId="0" borderId="81" xfId="0" applyFont="1" applyBorder="1" applyAlignment="1">
      <alignment vertical="center" wrapText="1"/>
    </xf>
    <xf numFmtId="0" fontId="31" fillId="0" borderId="41" xfId="0" applyFont="1" applyBorder="1" applyAlignment="1">
      <alignment vertical="center" wrapText="1"/>
    </xf>
    <xf numFmtId="0" fontId="139" fillId="16" borderId="84" xfId="0" applyFont="1" applyFill="1" applyBorder="1" applyAlignment="1">
      <alignment horizontal="center" vertical="center" wrapText="1"/>
    </xf>
    <xf numFmtId="0" fontId="47" fillId="23" borderId="10" xfId="0" applyFont="1" applyFill="1" applyBorder="1" applyAlignment="1">
      <alignment vertical="center" wrapText="1"/>
    </xf>
    <xf numFmtId="0" fontId="46" fillId="0" borderId="9" xfId="0" applyFont="1" applyBorder="1" applyAlignment="1">
      <alignment vertical="center" wrapText="1"/>
    </xf>
    <xf numFmtId="0" fontId="40" fillId="0" borderId="6" xfId="0" applyFont="1" applyBorder="1" applyAlignment="1">
      <alignment horizontal="left" vertical="center" wrapText="1"/>
    </xf>
    <xf numFmtId="0" fontId="40" fillId="0" borderId="3" xfId="0" applyFont="1" applyBorder="1" applyAlignment="1">
      <alignment horizontal="left" vertical="center" wrapText="1"/>
    </xf>
    <xf numFmtId="0" fontId="46" fillId="15" borderId="5" xfId="0" applyFont="1" applyFill="1" applyBorder="1" applyAlignment="1">
      <alignment horizontal="left"/>
    </xf>
    <xf numFmtId="0" fontId="46" fillId="15" borderId="90" xfId="0" applyFont="1" applyFill="1" applyBorder="1" applyAlignment="1">
      <alignment horizontal="left"/>
    </xf>
    <xf numFmtId="0" fontId="46" fillId="0" borderId="5" xfId="0" applyFont="1" applyBorder="1" applyAlignment="1">
      <alignment horizontal="left"/>
    </xf>
    <xf numFmtId="0" fontId="46" fillId="0" borderId="7" xfId="0" applyFont="1" applyBorder="1" applyAlignment="1">
      <alignment horizontal="left"/>
    </xf>
    <xf numFmtId="0" fontId="44" fillId="18" borderId="10" xfId="0" applyFont="1" applyFill="1" applyBorder="1" applyAlignment="1">
      <alignment horizontal="center" vertical="center" textRotation="90" wrapText="1"/>
    </xf>
    <xf numFmtId="0" fontId="46" fillId="18" borderId="8" xfId="0" applyFont="1" applyFill="1" applyBorder="1" applyAlignment="1">
      <alignment horizontal="center" vertical="center" textRotation="90" wrapText="1"/>
    </xf>
    <xf numFmtId="0" fontId="46" fillId="18" borderId="53" xfId="0" applyFont="1" applyFill="1" applyBorder="1" applyAlignment="1">
      <alignment horizontal="center" vertical="center" textRotation="90" wrapText="1"/>
    </xf>
    <xf numFmtId="0" fontId="46" fillId="18" borderId="13" xfId="0" applyFont="1" applyFill="1" applyBorder="1" applyAlignment="1">
      <alignment horizontal="center" vertical="center" textRotation="90" wrapText="1"/>
    </xf>
    <xf numFmtId="0" fontId="46" fillId="0" borderId="53" xfId="0" applyFont="1" applyBorder="1"/>
    <xf numFmtId="0" fontId="46" fillId="0" borderId="13" xfId="0" applyFont="1" applyBorder="1"/>
    <xf numFmtId="0" fontId="46" fillId="0" borderId="11" xfId="0" applyFont="1" applyBorder="1"/>
    <xf numFmtId="0" fontId="46" fillId="0" borderId="12" xfId="0" applyFont="1" applyBorder="1"/>
    <xf numFmtId="0" fontId="44" fillId="0" borderId="6" xfId="0" applyFont="1" applyBorder="1" applyAlignment="1">
      <alignment horizontal="left" vertical="center" wrapText="1"/>
    </xf>
    <xf numFmtId="0" fontId="46" fillId="0" borderId="3" xfId="0" applyFont="1" applyBorder="1" applyAlignment="1">
      <alignment horizontal="left" vertical="center" wrapText="1"/>
    </xf>
    <xf numFmtId="0" fontId="47" fillId="0" borderId="6" xfId="0" applyFont="1" applyBorder="1" applyAlignment="1">
      <alignment horizontal="left" vertical="center" wrapText="1"/>
    </xf>
    <xf numFmtId="0" fontId="48" fillId="0" borderId="3" xfId="0" applyFont="1" applyBorder="1" applyAlignment="1">
      <alignment horizontal="left" vertical="center" wrapText="1"/>
    </xf>
    <xf numFmtId="0" fontId="44" fillId="0" borderId="6" xfId="0" applyFont="1" applyBorder="1" applyAlignment="1">
      <alignment vertical="center" wrapText="1"/>
    </xf>
    <xf numFmtId="0" fontId="46" fillId="0" borderId="2" xfId="0" applyFont="1" applyBorder="1" applyAlignment="1">
      <alignment vertical="center" wrapText="1"/>
    </xf>
    <xf numFmtId="0" fontId="46" fillId="0" borderId="3" xfId="0" applyFont="1" applyBorder="1" applyAlignment="1">
      <alignment vertical="center" wrapText="1"/>
    </xf>
    <xf numFmtId="1" fontId="50" fillId="15" borderId="10" xfId="0" applyNumberFormat="1" applyFont="1" applyFill="1" applyBorder="1" applyAlignment="1">
      <alignment horizontal="center" vertical="center" wrapText="1"/>
    </xf>
    <xf numFmtId="0" fontId="46" fillId="0" borderId="9" xfId="0" applyFont="1" applyBorder="1" applyAlignment="1">
      <alignment horizontal="center" vertical="center" wrapText="1"/>
    </xf>
    <xf numFmtId="0" fontId="47" fillId="0" borderId="6" xfId="0" applyFont="1" applyBorder="1" applyAlignment="1">
      <alignment vertical="center" wrapText="1"/>
    </xf>
    <xf numFmtId="0" fontId="47" fillId="11" borderId="5" xfId="0" applyFont="1" applyFill="1" applyBorder="1" applyAlignment="1">
      <alignment horizontal="left" vertical="center"/>
    </xf>
    <xf numFmtId="0" fontId="46" fillId="11" borderId="5" xfId="0" applyFont="1" applyFill="1" applyBorder="1" applyAlignment="1">
      <alignment horizontal="left" vertical="center"/>
    </xf>
    <xf numFmtId="0" fontId="46" fillId="11" borderId="90" xfId="0" applyFont="1" applyFill="1" applyBorder="1" applyAlignment="1">
      <alignment horizontal="left" vertical="center"/>
    </xf>
    <xf numFmtId="0" fontId="46" fillId="11" borderId="7" xfId="0" applyFont="1" applyFill="1" applyBorder="1" applyAlignment="1">
      <alignment horizontal="left" vertical="center"/>
    </xf>
    <xf numFmtId="0" fontId="47" fillId="11" borderId="10" xfId="0" applyFont="1" applyFill="1" applyBorder="1" applyAlignment="1">
      <alignment vertical="center" wrapText="1"/>
    </xf>
    <xf numFmtId="0" fontId="46" fillId="0" borderId="8" xfId="0" applyFont="1" applyBorder="1" applyAlignment="1">
      <alignment vertical="center" wrapText="1"/>
    </xf>
    <xf numFmtId="0" fontId="47" fillId="2" borderId="10" xfId="0" applyFont="1" applyFill="1" applyBorder="1" applyAlignment="1">
      <alignment horizontal="left" vertical="center" wrapText="1"/>
    </xf>
    <xf numFmtId="0" fontId="46" fillId="0" borderId="9" xfId="0" applyFont="1" applyBorder="1" applyAlignment="1">
      <alignment horizontal="left" vertical="center" wrapText="1"/>
    </xf>
    <xf numFmtId="0" fontId="46" fillId="0" borderId="8" xfId="0" applyFont="1" applyBorder="1" applyAlignment="1">
      <alignment horizontal="left" vertical="center" wrapText="1"/>
    </xf>
    <xf numFmtId="0" fontId="44" fillId="0" borderId="1" xfId="0" applyFont="1" applyBorder="1" applyAlignment="1">
      <alignment horizontal="left" vertical="center" wrapText="1"/>
    </xf>
    <xf numFmtId="0" fontId="46" fillId="0" borderId="7" xfId="0" applyFont="1" applyBorder="1" applyAlignment="1">
      <alignment horizontal="left" vertical="center" wrapText="1"/>
    </xf>
    <xf numFmtId="0" fontId="44" fillId="0" borderId="10" xfId="0" applyFont="1" applyBorder="1" applyAlignment="1">
      <alignment horizontal="left" vertical="center" wrapText="1"/>
    </xf>
    <xf numFmtId="0" fontId="44" fillId="0" borderId="8" xfId="0" applyFont="1" applyBorder="1" applyAlignment="1">
      <alignment horizontal="left" vertical="center" wrapText="1"/>
    </xf>
    <xf numFmtId="0" fontId="47" fillId="0" borderId="3" xfId="0" applyFont="1" applyBorder="1" applyAlignment="1">
      <alignment horizontal="left" vertical="center" wrapText="1"/>
    </xf>
    <xf numFmtId="0" fontId="44" fillId="0" borderId="3" xfId="0" applyFont="1" applyBorder="1" applyAlignment="1">
      <alignment vertical="center" wrapText="1"/>
    </xf>
    <xf numFmtId="0" fontId="44" fillId="0" borderId="3" xfId="0" applyFont="1" applyBorder="1" applyAlignment="1">
      <alignment horizontal="left" vertical="center" wrapText="1"/>
    </xf>
    <xf numFmtId="0" fontId="46" fillId="11" borderId="5" xfId="0" applyFont="1" applyFill="1" applyBorder="1" applyAlignment="1">
      <alignment horizontal="left"/>
    </xf>
    <xf numFmtId="0" fontId="46" fillId="11" borderId="7" xfId="0" applyFont="1" applyFill="1" applyBorder="1" applyAlignment="1">
      <alignment horizontal="left"/>
    </xf>
    <xf numFmtId="0" fontId="44" fillId="11" borderId="5" xfId="0" applyFont="1" applyFill="1" applyBorder="1" applyAlignment="1">
      <alignment horizontal="left"/>
    </xf>
    <xf numFmtId="0" fontId="47" fillId="2" borderId="10" xfId="0" applyFont="1" applyFill="1" applyBorder="1" applyAlignment="1">
      <alignment vertical="center" wrapText="1"/>
    </xf>
    <xf numFmtId="0" fontId="40" fillId="0" borderId="4" xfId="0" applyFont="1" applyBorder="1" applyAlignment="1">
      <alignment horizontal="left" vertical="center" wrapText="1"/>
    </xf>
    <xf numFmtId="0" fontId="47" fillId="0" borderId="3" xfId="0" applyFont="1" applyBorder="1" applyAlignment="1">
      <alignment vertical="center" wrapText="1"/>
    </xf>
    <xf numFmtId="0" fontId="44" fillId="0" borderId="1" xfId="0" applyFont="1" applyBorder="1" applyAlignment="1">
      <alignment horizontal="center" vertical="center" wrapText="1"/>
    </xf>
    <xf numFmtId="0" fontId="46" fillId="0" borderId="5" xfId="0" applyFont="1" applyBorder="1" applyAlignment="1">
      <alignment horizontal="center" vertical="center" wrapText="1"/>
    </xf>
    <xf numFmtId="0" fontId="46" fillId="0" borderId="7" xfId="0" applyFont="1" applyBorder="1" applyAlignment="1">
      <alignment horizontal="center" vertical="center" wrapText="1"/>
    </xf>
    <xf numFmtId="0" fontId="44" fillId="0" borderId="7" xfId="0" applyFont="1" applyBorder="1" applyAlignment="1">
      <alignment horizontal="left" vertical="center" wrapText="1"/>
    </xf>
    <xf numFmtId="0" fontId="47" fillId="0" borderId="10" xfId="0" applyFont="1" applyBorder="1" applyAlignment="1">
      <alignment vertical="center" wrapText="1"/>
    </xf>
    <xf numFmtId="0" fontId="36" fillId="10" borderId="44" xfId="0" applyFont="1" applyFill="1" applyBorder="1" applyAlignment="1">
      <alignment horizontal="center" vertical="center" wrapText="1"/>
    </xf>
    <xf numFmtId="0" fontId="41" fillId="10" borderId="50" xfId="0" applyFont="1" applyFill="1" applyBorder="1" applyAlignment="1">
      <alignment horizontal="center" vertical="center" wrapText="1"/>
    </xf>
    <xf numFmtId="0" fontId="41" fillId="10" borderId="45" xfId="0" applyFont="1" applyFill="1" applyBorder="1" applyAlignment="1">
      <alignment horizontal="center" vertical="center" wrapText="1"/>
    </xf>
    <xf numFmtId="0" fontId="41" fillId="10" borderId="46" xfId="0" applyFont="1" applyFill="1" applyBorder="1" applyAlignment="1">
      <alignment horizontal="center" vertical="center" wrapText="1"/>
    </xf>
    <xf numFmtId="0" fontId="41" fillId="10" borderId="0" xfId="0" applyFont="1" applyFill="1" applyAlignment="1">
      <alignment horizontal="center" vertical="center" wrapText="1"/>
    </xf>
    <xf numFmtId="0" fontId="41" fillId="10" borderId="47" xfId="0" applyFont="1" applyFill="1" applyBorder="1" applyAlignment="1">
      <alignment horizontal="center" vertical="center" wrapText="1"/>
    </xf>
    <xf numFmtId="0" fontId="41" fillId="10" borderId="48" xfId="0" applyFont="1" applyFill="1" applyBorder="1" applyAlignment="1">
      <alignment horizontal="center" vertical="center" wrapText="1"/>
    </xf>
    <xf numFmtId="0" fontId="41" fillId="10" borderId="51" xfId="0" applyFont="1" applyFill="1" applyBorder="1" applyAlignment="1">
      <alignment horizontal="center" vertical="center" wrapText="1"/>
    </xf>
    <xf numFmtId="0" fontId="41" fillId="10" borderId="49" xfId="0" applyFont="1" applyFill="1" applyBorder="1" applyAlignment="1">
      <alignment horizontal="center" vertical="center" wrapText="1"/>
    </xf>
    <xf numFmtId="0" fontId="47" fillId="14" borderId="10" xfId="0" applyFont="1" applyFill="1" applyBorder="1" applyAlignment="1">
      <alignment vertical="center" wrapText="1"/>
    </xf>
    <xf numFmtId="165" fontId="45" fillId="16" borderId="4" xfId="1" applyNumberFormat="1" applyFont="1" applyFill="1" applyBorder="1" applyAlignment="1">
      <alignment horizontal="center" vertical="center" wrapText="1"/>
    </xf>
    <xf numFmtId="0" fontId="44" fillId="17" borderId="6" xfId="0" applyFont="1" applyFill="1" applyBorder="1" applyAlignment="1">
      <alignment horizontal="left" vertical="center" wrapText="1"/>
    </xf>
    <xf numFmtId="0" fontId="44" fillId="17" borderId="3" xfId="0" applyFont="1" applyFill="1" applyBorder="1" applyAlignment="1">
      <alignment horizontal="left" vertical="center" wrapText="1"/>
    </xf>
    <xf numFmtId="0" fontId="45" fillId="16" borderId="1" xfId="0" applyFont="1" applyFill="1" applyBorder="1" applyAlignment="1">
      <alignment horizontal="center" vertical="center" wrapText="1"/>
    </xf>
    <xf numFmtId="0" fontId="46" fillId="16" borderId="7" xfId="0" applyFont="1" applyFill="1" applyBorder="1" applyAlignment="1">
      <alignment horizontal="center" vertical="center" wrapText="1"/>
    </xf>
    <xf numFmtId="0" fontId="45" fillId="16" borderId="10" xfId="0" applyFont="1" applyFill="1" applyBorder="1" applyAlignment="1">
      <alignment horizontal="center" vertical="center" wrapText="1"/>
    </xf>
    <xf numFmtId="0" fontId="46" fillId="16" borderId="9" xfId="0" applyFont="1" applyFill="1" applyBorder="1" applyAlignment="1">
      <alignment horizontal="center" vertical="center" wrapText="1"/>
    </xf>
    <xf numFmtId="0" fontId="46" fillId="16" borderId="8" xfId="0" applyFont="1" applyFill="1" applyBorder="1" applyAlignment="1">
      <alignment horizontal="center" vertical="center" wrapText="1"/>
    </xf>
    <xf numFmtId="0" fontId="46" fillId="16" borderId="11" xfId="0" applyFont="1" applyFill="1" applyBorder="1" applyAlignment="1">
      <alignment horizontal="center" vertical="center" wrapText="1"/>
    </xf>
    <xf numFmtId="0" fontId="46" fillId="16" borderId="52" xfId="0" applyFont="1" applyFill="1" applyBorder="1" applyAlignment="1">
      <alignment horizontal="center" vertical="center" wrapText="1"/>
    </xf>
    <xf numFmtId="0" fontId="46" fillId="16" borderId="12" xfId="0" applyFont="1" applyFill="1" applyBorder="1" applyAlignment="1">
      <alignment horizontal="center" vertical="center" wrapText="1"/>
    </xf>
    <xf numFmtId="0" fontId="44" fillId="14" borderId="5" xfId="0" applyFont="1" applyFill="1" applyBorder="1" applyAlignment="1">
      <alignment horizontal="left" vertical="center"/>
    </xf>
    <xf numFmtId="0" fontId="46" fillId="14" borderId="5" xfId="0" applyFont="1" applyFill="1" applyBorder="1" applyAlignment="1">
      <alignment horizontal="left"/>
    </xf>
    <xf numFmtId="0" fontId="46" fillId="14" borderId="90" xfId="0" applyFont="1" applyFill="1" applyBorder="1" applyAlignment="1">
      <alignment horizontal="left"/>
    </xf>
    <xf numFmtId="0" fontId="46" fillId="14" borderId="11" xfId="0" applyFont="1" applyFill="1" applyBorder="1" applyAlignment="1">
      <alignment horizontal="left"/>
    </xf>
    <xf numFmtId="0" fontId="47" fillId="11" borderId="9" xfId="0" applyFont="1" applyFill="1" applyBorder="1" applyAlignment="1">
      <alignment vertical="center" wrapText="1"/>
    </xf>
    <xf numFmtId="0" fontId="47" fillId="11" borderId="5" xfId="0" applyFont="1" applyFill="1" applyBorder="1" applyAlignment="1">
      <alignment vertical="center" wrapText="1"/>
    </xf>
    <xf numFmtId="0" fontId="46" fillId="0" borderId="5" xfId="0" applyFont="1" applyBorder="1" applyAlignment="1">
      <alignment vertical="center" wrapText="1"/>
    </xf>
    <xf numFmtId="0" fontId="46" fillId="0" borderId="7" xfId="0" applyFont="1" applyBorder="1" applyAlignment="1">
      <alignment vertical="center" wrapText="1"/>
    </xf>
    <xf numFmtId="0" fontId="44" fillId="11" borderId="5" xfId="0" applyFont="1" applyFill="1" applyBorder="1" applyAlignment="1">
      <alignment horizontal="left" vertical="center"/>
    </xf>
    <xf numFmtId="0" fontId="47" fillId="11" borderId="1" xfId="0" applyFont="1" applyFill="1" applyBorder="1" applyAlignment="1">
      <alignment horizontal="left" vertical="center"/>
    </xf>
    <xf numFmtId="0" fontId="44" fillId="0" borderId="10" xfId="0" applyFont="1" applyBorder="1" applyAlignment="1">
      <alignment vertical="center" wrapText="1"/>
    </xf>
    <xf numFmtId="0" fontId="46" fillId="0" borderId="11" xfId="0" applyFont="1" applyBorder="1" applyAlignment="1">
      <alignment vertical="center" wrapText="1"/>
    </xf>
    <xf numFmtId="0" fontId="46" fillId="0" borderId="12" xfId="0" applyFont="1" applyBorder="1" applyAlignment="1">
      <alignment vertical="center" wrapText="1"/>
    </xf>
    <xf numFmtId="0" fontId="47" fillId="2" borderId="5" xfId="0" applyFont="1" applyFill="1" applyBorder="1" applyAlignment="1">
      <alignment horizontal="left" vertical="center"/>
    </xf>
    <xf numFmtId="0" fontId="46" fillId="0" borderId="5" xfId="0" applyFont="1" applyBorder="1" applyAlignment="1">
      <alignment horizontal="left" vertical="center"/>
    </xf>
    <xf numFmtId="0" fontId="46" fillId="0" borderId="7" xfId="0" applyFont="1" applyBorder="1" applyAlignment="1">
      <alignment horizontal="left" vertical="center"/>
    </xf>
    <xf numFmtId="0" fontId="44" fillId="0" borderId="4" xfId="0" applyFont="1" applyBorder="1" applyAlignment="1">
      <alignment vertical="center" wrapText="1"/>
    </xf>
    <xf numFmtId="0" fontId="46" fillId="0" borderId="4" xfId="0" applyFont="1" applyBorder="1" applyAlignment="1">
      <alignment vertical="center" wrapText="1"/>
    </xf>
    <xf numFmtId="0" fontId="47" fillId="2" borderId="1" xfId="0" applyFont="1" applyFill="1" applyBorder="1" applyAlignment="1">
      <alignment vertical="center" wrapText="1"/>
    </xf>
    <xf numFmtId="0" fontId="46" fillId="0" borderId="1" xfId="0" applyFont="1" applyBorder="1" applyAlignment="1">
      <alignment vertical="center" wrapText="1"/>
    </xf>
    <xf numFmtId="0" fontId="46" fillId="0" borderId="2" xfId="0" applyFont="1" applyBorder="1" applyAlignment="1">
      <alignment horizontal="left" vertical="center" wrapText="1"/>
    </xf>
    <xf numFmtId="0" fontId="47" fillId="11" borderId="6" xfId="0" applyFont="1" applyFill="1" applyBorder="1" applyAlignment="1">
      <alignment vertical="center" wrapText="1"/>
    </xf>
    <xf numFmtId="0" fontId="47" fillId="0" borderId="1" xfId="0" applyFont="1" applyBorder="1" applyAlignment="1">
      <alignment horizontal="left" vertical="center"/>
    </xf>
    <xf numFmtId="0" fontId="43" fillId="14" borderId="2" xfId="0" applyFont="1" applyFill="1" applyBorder="1" applyAlignment="1">
      <alignment horizontal="center" vertical="center" wrapText="1"/>
    </xf>
    <xf numFmtId="0" fontId="46" fillId="14" borderId="2" xfId="0" applyFont="1" applyFill="1" applyBorder="1" applyAlignment="1">
      <alignment horizontal="center" vertical="center" wrapText="1"/>
    </xf>
    <xf numFmtId="0" fontId="46" fillId="14" borderId="3" xfId="0" applyFont="1" applyFill="1" applyBorder="1" applyAlignment="1">
      <alignment horizontal="center" vertical="center" wrapText="1"/>
    </xf>
    <xf numFmtId="0" fontId="44" fillId="11" borderId="5" xfId="0" applyFont="1" applyFill="1" applyBorder="1"/>
    <xf numFmtId="0" fontId="46" fillId="11" borderId="5" xfId="0" applyFont="1" applyFill="1" applyBorder="1"/>
    <xf numFmtId="0" fontId="46" fillId="11" borderId="7" xfId="0" applyFont="1" applyFill="1" applyBorder="1"/>
    <xf numFmtId="0" fontId="47" fillId="11" borderId="8" xfId="0" applyFont="1" applyFill="1" applyBorder="1" applyAlignment="1">
      <alignment vertical="center" wrapText="1"/>
    </xf>
    <xf numFmtId="0" fontId="47" fillId="11" borderId="5" xfId="0" applyFont="1" applyFill="1" applyBorder="1" applyAlignment="1">
      <alignment horizontal="left"/>
    </xf>
    <xf numFmtId="0" fontId="48" fillId="0" borderId="2" xfId="0" applyFont="1" applyBorder="1" applyAlignment="1">
      <alignment vertical="center" wrapText="1"/>
    </xf>
    <xf numFmtId="0" fontId="48" fillId="0" borderId="3" xfId="0" applyFont="1" applyBorder="1" applyAlignment="1">
      <alignment vertical="center" wrapText="1"/>
    </xf>
    <xf numFmtId="0" fontId="46" fillId="0" borderId="8" xfId="0" applyFont="1" applyBorder="1" applyAlignment="1">
      <alignment horizontal="center" vertical="center" wrapText="1"/>
    </xf>
    <xf numFmtId="0" fontId="43" fillId="23" borderId="2" xfId="0" applyFont="1" applyFill="1" applyBorder="1" applyAlignment="1">
      <alignment horizontal="center" vertical="center" wrapText="1"/>
    </xf>
    <xf numFmtId="0" fontId="46" fillId="23" borderId="2" xfId="0" applyFont="1" applyFill="1" applyBorder="1" applyAlignment="1">
      <alignment horizontal="center" vertical="center" wrapText="1"/>
    </xf>
    <xf numFmtId="0" fontId="46" fillId="23" borderId="3" xfId="0" applyFont="1" applyFill="1" applyBorder="1" applyAlignment="1">
      <alignment horizontal="center" vertical="center" wrapText="1"/>
    </xf>
    <xf numFmtId="0" fontId="43" fillId="14" borderId="4" xfId="0" applyFont="1" applyFill="1" applyBorder="1" applyAlignment="1">
      <alignment horizontal="center" vertical="center" wrapText="1"/>
    </xf>
    <xf numFmtId="0" fontId="46" fillId="14" borderId="4" xfId="0" applyFont="1" applyFill="1" applyBorder="1" applyAlignment="1">
      <alignment horizontal="center" vertical="center" wrapText="1"/>
    </xf>
    <xf numFmtId="0" fontId="47" fillId="16" borderId="5" xfId="0" applyFont="1" applyFill="1" applyBorder="1" applyAlignment="1">
      <alignment horizontal="left" vertical="center"/>
    </xf>
    <xf numFmtId="0" fontId="46" fillId="16" borderId="5" xfId="0" applyFont="1" applyFill="1" applyBorder="1" applyAlignment="1">
      <alignment horizontal="left"/>
    </xf>
    <xf numFmtId="0" fontId="46" fillId="16" borderId="90" xfId="0" applyFont="1" applyFill="1" applyBorder="1" applyAlignment="1">
      <alignment horizontal="left"/>
    </xf>
    <xf numFmtId="0" fontId="46" fillId="16" borderId="11" xfId="0" applyFont="1" applyFill="1" applyBorder="1" applyAlignment="1">
      <alignment horizontal="left"/>
    </xf>
    <xf numFmtId="0" fontId="43" fillId="16" borderId="2" xfId="0" applyFont="1" applyFill="1" applyBorder="1" applyAlignment="1">
      <alignment horizontal="center" vertical="center" wrapText="1"/>
    </xf>
    <xf numFmtId="0" fontId="46" fillId="0" borderId="2" xfId="0" applyFont="1" applyBorder="1" applyAlignment="1">
      <alignment horizontal="center" vertical="center" wrapText="1"/>
    </xf>
    <xf numFmtId="0" fontId="46" fillId="0" borderId="3" xfId="0" applyFont="1" applyBorder="1" applyAlignment="1">
      <alignment horizontal="center" vertical="center" wrapText="1"/>
    </xf>
    <xf numFmtId="0" fontId="44" fillId="11" borderId="1" xfId="0" applyFont="1" applyFill="1" applyBorder="1" applyAlignment="1">
      <alignment horizontal="left"/>
    </xf>
    <xf numFmtId="0" fontId="47" fillId="23" borderId="5" xfId="0" applyFont="1" applyFill="1" applyBorder="1" applyAlignment="1">
      <alignment horizontal="left" vertical="center"/>
    </xf>
    <xf numFmtId="0" fontId="46" fillId="23" borderId="5" xfId="0" applyFont="1" applyFill="1" applyBorder="1" applyAlignment="1">
      <alignment horizontal="left"/>
    </xf>
    <xf numFmtId="0" fontId="46" fillId="23" borderId="11" xfId="0" applyFont="1" applyFill="1" applyBorder="1" applyAlignment="1">
      <alignment horizontal="left"/>
    </xf>
    <xf numFmtId="0" fontId="47" fillId="11" borderId="1" xfId="0" applyFont="1" applyFill="1" applyBorder="1" applyAlignment="1">
      <alignment vertical="center" wrapText="1"/>
    </xf>
    <xf numFmtId="165" fontId="45" fillId="16" borderId="1" xfId="1" applyNumberFormat="1" applyFont="1" applyFill="1" applyBorder="1" applyAlignment="1">
      <alignment horizontal="center" vertical="center" wrapText="1"/>
    </xf>
    <xf numFmtId="0" fontId="46" fillId="21" borderId="9" xfId="0" applyFont="1" applyFill="1" applyBorder="1" applyAlignment="1">
      <alignment horizontal="center" vertical="center" textRotation="90" wrapText="1"/>
    </xf>
    <xf numFmtId="0" fontId="46" fillId="21" borderId="8" xfId="0" applyFont="1" applyFill="1" applyBorder="1" applyAlignment="1">
      <alignment horizontal="center" vertical="center" textRotation="90" wrapText="1"/>
    </xf>
    <xf numFmtId="0" fontId="46" fillId="21" borderId="0" xfId="0" applyFont="1" applyFill="1" applyAlignment="1">
      <alignment horizontal="center" vertical="center" textRotation="90" wrapText="1"/>
    </xf>
    <xf numFmtId="0" fontId="46" fillId="21" borderId="13" xfId="0" applyFont="1" applyFill="1" applyBorder="1" applyAlignment="1">
      <alignment horizontal="center" vertical="center" textRotation="90" wrapText="1"/>
    </xf>
    <xf numFmtId="0" fontId="40" fillId="24" borderId="9" xfId="0" applyFont="1" applyFill="1" applyBorder="1" applyAlignment="1">
      <alignment horizontal="center" vertical="center" textRotation="90" wrapText="1"/>
    </xf>
    <xf numFmtId="0" fontId="46" fillId="24" borderId="8" xfId="0" applyFont="1" applyFill="1" applyBorder="1" applyAlignment="1">
      <alignment horizontal="center" vertical="center" textRotation="90" wrapText="1"/>
    </xf>
    <xf numFmtId="0" fontId="46" fillId="24" borderId="0" xfId="0" applyFont="1" applyFill="1" applyAlignment="1">
      <alignment horizontal="center" vertical="center" textRotation="90" wrapText="1"/>
    </xf>
    <xf numFmtId="0" fontId="46" fillId="24" borderId="13" xfId="0" applyFont="1" applyFill="1" applyBorder="1" applyAlignment="1">
      <alignment horizontal="center" vertical="center" textRotation="90" wrapText="1"/>
    </xf>
    <xf numFmtId="0" fontId="11" fillId="0" borderId="6" xfId="0" applyFont="1" applyBorder="1" applyAlignment="1">
      <alignment horizontal="left" vertical="center" wrapText="1"/>
    </xf>
    <xf numFmtId="0" fontId="52" fillId="0" borderId="3" xfId="0" applyFont="1" applyBorder="1" applyAlignment="1">
      <alignment horizontal="left" vertical="center" wrapText="1"/>
    </xf>
    <xf numFmtId="0" fontId="113" fillId="16" borderId="4" xfId="0" applyFont="1" applyFill="1" applyBorder="1" applyAlignment="1">
      <alignment horizontal="center" vertical="center" wrapText="1"/>
    </xf>
    <xf numFmtId="0" fontId="111" fillId="16" borderId="4" xfId="0" applyFont="1" applyFill="1" applyBorder="1" applyAlignment="1">
      <alignment horizontal="center" vertical="center" wrapText="1"/>
    </xf>
    <xf numFmtId="0" fontId="111" fillId="0" borderId="4" xfId="0" applyFont="1" applyBorder="1" applyAlignment="1">
      <alignment wrapText="1"/>
    </xf>
    <xf numFmtId="0" fontId="109" fillId="0" borderId="10" xfId="0" applyFont="1" applyBorder="1" applyAlignment="1">
      <alignment horizontal="left" vertical="center" wrapText="1"/>
    </xf>
    <xf numFmtId="0" fontId="109" fillId="0" borderId="8" xfId="0" applyFont="1" applyBorder="1" applyAlignment="1">
      <alignment horizontal="left" vertical="center" wrapText="1"/>
    </xf>
    <xf numFmtId="0" fontId="109" fillId="0" borderId="11" xfId="0" applyFont="1" applyBorder="1" applyAlignment="1">
      <alignment horizontal="left" vertical="center" wrapText="1"/>
    </xf>
    <xf numFmtId="0" fontId="109" fillId="0" borderId="12" xfId="0" applyFont="1" applyBorder="1" applyAlignment="1">
      <alignment horizontal="left" vertical="center" wrapText="1"/>
    </xf>
    <xf numFmtId="0" fontId="109" fillId="0" borderId="6" xfId="0" applyFont="1" applyBorder="1" applyAlignment="1">
      <alignment vertical="center" wrapText="1"/>
    </xf>
    <xf numFmtId="0" fontId="111" fillId="0" borderId="3" xfId="0" applyFont="1" applyBorder="1" applyAlignment="1">
      <alignment vertical="center" wrapText="1"/>
    </xf>
    <xf numFmtId="0" fontId="113" fillId="11" borderId="10" xfId="0" applyFont="1" applyFill="1" applyBorder="1" applyAlignment="1">
      <alignment horizontal="left" vertical="center" wrapText="1"/>
    </xf>
    <xf numFmtId="0" fontId="113" fillId="11" borderId="9" xfId="0" applyFont="1" applyFill="1" applyBorder="1" applyAlignment="1">
      <alignment horizontal="left" vertical="center" wrapText="1"/>
    </xf>
    <xf numFmtId="0" fontId="111" fillId="0" borderId="9" xfId="0" applyFont="1" applyBorder="1" applyAlignment="1">
      <alignment horizontal="left" vertical="center"/>
    </xf>
    <xf numFmtId="0" fontId="111" fillId="0" borderId="8" xfId="0" applyFont="1" applyBorder="1" applyAlignment="1">
      <alignment horizontal="left" vertical="center"/>
    </xf>
    <xf numFmtId="0" fontId="111" fillId="15" borderId="7" xfId="0" applyFont="1" applyFill="1" applyBorder="1"/>
    <xf numFmtId="0" fontId="111" fillId="15" borderId="4" xfId="0" applyFont="1" applyFill="1" applyBorder="1"/>
    <xf numFmtId="0" fontId="113" fillId="15" borderId="10" xfId="0" applyFont="1" applyFill="1" applyBorder="1" applyAlignment="1">
      <alignment horizontal="center" vertical="center" wrapText="1"/>
    </xf>
    <xf numFmtId="0" fontId="115" fillId="15" borderId="9" xfId="0" applyFont="1" applyFill="1" applyBorder="1" applyAlignment="1">
      <alignment horizontal="center" vertical="center" wrapText="1"/>
    </xf>
    <xf numFmtId="0" fontId="113" fillId="16" borderId="85" xfId="0" applyFont="1" applyFill="1" applyBorder="1" applyAlignment="1">
      <alignment vertical="center" wrapText="1"/>
    </xf>
    <xf numFmtId="0" fontId="113" fillId="16" borderId="83" xfId="0" applyFont="1" applyFill="1" applyBorder="1" applyAlignment="1">
      <alignment vertical="center" wrapText="1"/>
    </xf>
    <xf numFmtId="0" fontId="113" fillId="16" borderId="82" xfId="0" applyFont="1" applyFill="1" applyBorder="1" applyAlignment="1">
      <alignment vertical="center" wrapText="1"/>
    </xf>
    <xf numFmtId="0" fontId="113" fillId="11" borderId="85" xfId="0" applyFont="1" applyFill="1" applyBorder="1" applyAlignment="1">
      <alignment vertical="center" wrapText="1"/>
    </xf>
    <xf numFmtId="0" fontId="113" fillId="11" borderId="83" xfId="0" applyFont="1" applyFill="1" applyBorder="1" applyAlignment="1">
      <alignment vertical="center" wrapText="1"/>
    </xf>
    <xf numFmtId="0" fontId="113" fillId="11" borderId="82" xfId="0" applyFont="1" applyFill="1" applyBorder="1" applyAlignment="1">
      <alignment vertical="center" wrapText="1"/>
    </xf>
    <xf numFmtId="0" fontId="109" fillId="11" borderId="5" xfId="0" applyFont="1" applyFill="1" applyBorder="1"/>
    <xf numFmtId="0" fontId="111" fillId="11" borderId="5" xfId="0" applyFont="1" applyFill="1" applyBorder="1"/>
    <xf numFmtId="0" fontId="111" fillId="11" borderId="7" xfId="0" applyFont="1" applyFill="1" applyBorder="1"/>
    <xf numFmtId="0" fontId="111" fillId="11" borderId="9" xfId="0" applyFont="1" applyFill="1" applyBorder="1" applyAlignment="1">
      <alignment horizontal="left" vertical="center" wrapText="1"/>
    </xf>
    <xf numFmtId="0" fontId="111" fillId="11" borderId="8" xfId="0" applyFont="1" applyFill="1" applyBorder="1" applyAlignment="1">
      <alignment horizontal="left" vertical="center" wrapText="1"/>
    </xf>
    <xf numFmtId="0" fontId="113" fillId="2" borderId="10" xfId="0" applyFont="1" applyFill="1" applyBorder="1" applyAlignment="1">
      <alignment horizontal="left" vertical="center" wrapText="1"/>
    </xf>
    <xf numFmtId="0" fontId="113" fillId="2" borderId="9" xfId="0" applyFont="1" applyFill="1" applyBorder="1" applyAlignment="1">
      <alignment horizontal="left" vertical="center" wrapText="1"/>
    </xf>
    <xf numFmtId="0" fontId="111" fillId="0" borderId="9" xfId="0" applyFont="1" applyBorder="1" applyAlignment="1">
      <alignment horizontal="left" vertical="center" wrapText="1"/>
    </xf>
    <xf numFmtId="0" fontId="111" fillId="0" borderId="8" xfId="0" applyFont="1" applyBorder="1" applyAlignment="1">
      <alignment horizontal="left" vertical="center" wrapText="1"/>
    </xf>
    <xf numFmtId="0" fontId="109" fillId="0" borderId="3" xfId="0" applyFont="1" applyBorder="1" applyAlignment="1">
      <alignment vertical="center" wrapText="1"/>
    </xf>
    <xf numFmtId="0" fontId="119" fillId="16" borderId="91" xfId="0" applyFont="1" applyFill="1" applyBorder="1" applyAlignment="1">
      <alignment horizontal="center" vertical="center" wrapText="1"/>
    </xf>
    <xf numFmtId="0" fontId="111" fillId="0" borderId="9" xfId="0" applyFont="1" applyBorder="1" applyAlignment="1">
      <alignment horizontal="center" vertical="center" wrapText="1"/>
    </xf>
    <xf numFmtId="0" fontId="111" fillId="0" borderId="86" xfId="0" applyFont="1" applyBorder="1" applyAlignment="1">
      <alignment horizontal="center" vertical="center" wrapText="1"/>
    </xf>
    <xf numFmtId="0" fontId="121" fillId="17" borderId="89" xfId="0" applyFont="1" applyFill="1" applyBorder="1" applyAlignment="1">
      <alignment horizontal="center" vertical="center" wrapText="1"/>
    </xf>
    <xf numFmtId="0" fontId="111" fillId="0" borderId="0" xfId="0" applyFont="1" applyAlignment="1">
      <alignment horizontal="center" vertical="center" wrapText="1"/>
    </xf>
    <xf numFmtId="0" fontId="111" fillId="0" borderId="13" xfId="0" applyFont="1" applyBorder="1" applyAlignment="1">
      <alignment horizontal="center" vertical="center" wrapText="1"/>
    </xf>
    <xf numFmtId="0" fontId="109" fillId="0" borderId="91" xfId="0" applyFont="1" applyBorder="1" applyAlignment="1">
      <alignment horizontal="left" vertical="center" wrapText="1"/>
    </xf>
    <xf numFmtId="0" fontId="111" fillId="0" borderId="87" xfId="0" applyFont="1" applyBorder="1" applyAlignment="1">
      <alignment horizontal="left" vertical="center" wrapText="1"/>
    </xf>
    <xf numFmtId="0" fontId="111" fillId="0" borderId="86" xfId="0" applyFont="1" applyBorder="1" applyAlignment="1">
      <alignment horizontal="left" vertical="center" wrapText="1"/>
    </xf>
    <xf numFmtId="0" fontId="111" fillId="0" borderId="94" xfId="0" applyFont="1" applyBorder="1" applyAlignment="1">
      <alignment horizontal="left" vertical="center" wrapText="1"/>
    </xf>
    <xf numFmtId="0" fontId="111" fillId="0" borderId="52" xfId="0" applyFont="1" applyBorder="1" applyAlignment="1">
      <alignment horizontal="left" vertical="center" wrapText="1"/>
    </xf>
    <xf numFmtId="0" fontId="111" fillId="0" borderId="12" xfId="0" applyFont="1" applyBorder="1" applyAlignment="1">
      <alignment horizontal="left" vertical="center" wrapText="1"/>
    </xf>
    <xf numFmtId="0" fontId="111" fillId="0" borderId="2" xfId="0" applyFont="1" applyBorder="1" applyAlignment="1">
      <alignment vertical="center" wrapText="1"/>
    </xf>
    <xf numFmtId="0" fontId="113" fillId="14" borderId="4" xfId="0" applyFont="1" applyFill="1" applyBorder="1" applyAlignment="1">
      <alignment horizontal="left" vertical="center" wrapText="1"/>
    </xf>
    <xf numFmtId="0" fontId="111" fillId="14" borderId="4" xfId="0" applyFont="1" applyFill="1" applyBorder="1" applyAlignment="1">
      <alignment wrapText="1"/>
    </xf>
    <xf numFmtId="0" fontId="109" fillId="15" borderId="7" xfId="0" applyFont="1" applyFill="1" applyBorder="1"/>
    <xf numFmtId="0" fontId="109" fillId="15" borderId="4" xfId="0" applyFont="1" applyFill="1" applyBorder="1"/>
    <xf numFmtId="0" fontId="111" fillId="15" borderId="6" xfId="0" applyFont="1" applyFill="1" applyBorder="1"/>
    <xf numFmtId="0" fontId="115" fillId="11" borderId="9" xfId="0" applyFont="1" applyFill="1" applyBorder="1" applyAlignment="1">
      <alignment horizontal="left" vertical="center" wrapText="1"/>
    </xf>
    <xf numFmtId="0" fontId="115" fillId="11" borderId="8" xfId="0" applyFont="1" applyFill="1" applyBorder="1" applyAlignment="1">
      <alignment horizontal="left" vertical="center" wrapText="1"/>
    </xf>
    <xf numFmtId="0" fontId="109" fillId="0" borderId="4" xfId="0" applyFont="1" applyBorder="1" applyAlignment="1">
      <alignment horizontal="center" vertical="center" wrapText="1"/>
    </xf>
    <xf numFmtId="0" fontId="111" fillId="0" borderId="4" xfId="0" applyFont="1" applyBorder="1" applyAlignment="1">
      <alignment horizontal="center" vertical="center" wrapText="1"/>
    </xf>
    <xf numFmtId="0" fontId="109" fillId="0" borderId="6" xfId="0" applyFont="1" applyBorder="1" applyAlignment="1">
      <alignment horizontal="left" vertical="center" wrapText="1"/>
    </xf>
    <xf numFmtId="0" fontId="109" fillId="0" borderId="3" xfId="0" applyFont="1" applyBorder="1" applyAlignment="1">
      <alignment horizontal="left" vertical="center" wrapText="1"/>
    </xf>
    <xf numFmtId="0" fontId="109" fillId="0" borderId="53" xfId="0" applyFont="1" applyBorder="1" applyAlignment="1">
      <alignment horizontal="left" vertical="center" wrapText="1"/>
    </xf>
    <xf numFmtId="0" fontId="109" fillId="0" borderId="13" xfId="0" applyFont="1" applyBorder="1" applyAlignment="1">
      <alignment horizontal="left" vertical="center" wrapText="1"/>
    </xf>
    <xf numFmtId="0" fontId="109" fillId="0" borderId="2" xfId="0" applyFont="1" applyBorder="1" applyAlignment="1">
      <alignment horizontal="left" vertical="center" wrapText="1"/>
    </xf>
    <xf numFmtId="0" fontId="118" fillId="0" borderId="4" xfId="0" applyFont="1" applyBorder="1" applyAlignment="1">
      <alignment horizontal="center" vertical="center" textRotation="90" wrapText="1"/>
    </xf>
    <xf numFmtId="3" fontId="109" fillId="0" borderId="6" xfId="1" applyNumberFormat="1" applyFont="1" applyFill="1" applyBorder="1" applyAlignment="1">
      <alignment vertical="center" wrapText="1"/>
    </xf>
    <xf numFmtId="0" fontId="113" fillId="11" borderId="10" xfId="0" applyFont="1" applyFill="1" applyBorder="1" applyAlignment="1">
      <alignment vertical="center" wrapText="1"/>
    </xf>
    <xf numFmtId="0" fontId="113" fillId="11" borderId="9" xfId="0" applyFont="1" applyFill="1" applyBorder="1" applyAlignment="1">
      <alignment vertical="center" wrapText="1"/>
    </xf>
    <xf numFmtId="0" fontId="111" fillId="11" borderId="9" xfId="0" applyFont="1" applyFill="1" applyBorder="1" applyAlignment="1">
      <alignment vertical="center" wrapText="1"/>
    </xf>
    <xf numFmtId="0" fontId="111" fillId="11" borderId="8" xfId="0" applyFont="1" applyFill="1" applyBorder="1" applyAlignment="1">
      <alignment vertical="center" wrapText="1"/>
    </xf>
    <xf numFmtId="0" fontId="113" fillId="14" borderId="10" xfId="0" applyFont="1" applyFill="1" applyBorder="1" applyAlignment="1">
      <alignment vertical="center"/>
    </xf>
    <xf numFmtId="0" fontId="111" fillId="0" borderId="9" xfId="0" applyFont="1" applyBorder="1" applyAlignment="1">
      <alignment vertical="center"/>
    </xf>
    <xf numFmtId="0" fontId="111" fillId="0" borderId="8" xfId="0" applyFont="1" applyBorder="1" applyAlignment="1">
      <alignment vertical="center"/>
    </xf>
    <xf numFmtId="2" fontId="113" fillId="6" borderId="10" xfId="0" applyNumberFormat="1" applyFont="1" applyFill="1" applyBorder="1" applyAlignment="1">
      <alignment horizontal="left" vertical="center" wrapText="1"/>
    </xf>
    <xf numFmtId="2" fontId="113" fillId="15" borderId="10" xfId="0" applyNumberFormat="1" applyFont="1" applyFill="1" applyBorder="1" applyAlignment="1">
      <alignment horizontal="left" vertical="center" wrapText="1"/>
    </xf>
    <xf numFmtId="0" fontId="109" fillId="0" borderId="4" xfId="0" applyFont="1" applyBorder="1" applyAlignment="1">
      <alignment horizontal="left" vertical="center" wrapText="1"/>
    </xf>
    <xf numFmtId="0" fontId="109" fillId="0" borderId="4" xfId="0" applyFont="1" applyBorder="1" applyAlignment="1">
      <alignment vertical="center" wrapText="1"/>
    </xf>
    <xf numFmtId="0" fontId="113" fillId="0" borderId="6" xfId="0" applyFont="1" applyBorder="1" applyAlignment="1">
      <alignment horizontal="left" vertical="center" wrapText="1"/>
    </xf>
    <xf numFmtId="0" fontId="113" fillId="0" borderId="2" xfId="0" applyFont="1" applyBorder="1" applyAlignment="1">
      <alignment horizontal="left" vertical="center" wrapText="1"/>
    </xf>
    <xf numFmtId="0" fontId="111" fillId="0" borderId="2" xfId="0" applyFont="1" applyBorder="1" applyAlignment="1">
      <alignment horizontal="left" vertical="center"/>
    </xf>
    <xf numFmtId="0" fontId="111" fillId="0" borderId="3" xfId="0" applyFont="1" applyBorder="1" applyAlignment="1">
      <alignment horizontal="left" vertical="center"/>
    </xf>
    <xf numFmtId="0" fontId="113" fillId="0" borderId="6" xfId="0" applyFont="1" applyBorder="1" applyAlignment="1">
      <alignment vertical="center" wrapText="1"/>
    </xf>
    <xf numFmtId="0" fontId="113" fillId="0" borderId="2" xfId="0" applyFont="1" applyBorder="1" applyAlignment="1">
      <alignment vertical="center" wrapText="1"/>
    </xf>
    <xf numFmtId="0" fontId="113" fillId="0" borderId="3" xfId="0" applyFont="1" applyBorder="1" applyAlignment="1">
      <alignment vertical="center" wrapText="1"/>
    </xf>
    <xf numFmtId="0" fontId="109" fillId="0" borderId="10" xfId="0" applyFont="1" applyBorder="1" applyAlignment="1">
      <alignment vertical="center" wrapText="1"/>
    </xf>
    <xf numFmtId="0" fontId="111" fillId="0" borderId="8" xfId="0" applyFont="1" applyBorder="1" applyAlignment="1">
      <alignment vertical="center" wrapText="1"/>
    </xf>
    <xf numFmtId="0" fontId="111" fillId="0" borderId="53" xfId="0" applyFont="1" applyBorder="1" applyAlignment="1">
      <alignment vertical="center" wrapText="1"/>
    </xf>
    <xf numFmtId="0" fontId="111" fillId="0" borderId="13" xfId="0" applyFont="1" applyBorder="1" applyAlignment="1">
      <alignment vertical="center" wrapText="1"/>
    </xf>
    <xf numFmtId="0" fontId="111" fillId="0" borderId="11" xfId="0" applyFont="1" applyBorder="1" applyAlignment="1">
      <alignment vertical="center" wrapText="1"/>
    </xf>
    <xf numFmtId="0" fontId="111" fillId="0" borderId="12" xfId="0" applyFont="1" applyBorder="1" applyAlignment="1">
      <alignment vertical="center" wrapText="1"/>
    </xf>
    <xf numFmtId="0" fontId="111" fillId="0" borderId="5" xfId="0" applyFont="1" applyBorder="1"/>
    <xf numFmtId="0" fontId="113" fillId="14" borderId="2" xfId="0" applyFont="1" applyFill="1" applyBorder="1" applyAlignment="1">
      <alignment horizontal="center" vertical="center" wrapText="1"/>
    </xf>
    <xf numFmtId="0" fontId="111" fillId="14" borderId="2" xfId="0" applyFont="1" applyFill="1" applyBorder="1" applyAlignment="1">
      <alignment vertical="center"/>
    </xf>
    <xf numFmtId="0" fontId="111" fillId="14" borderId="3" xfId="0" applyFont="1" applyFill="1" applyBorder="1" applyAlignment="1">
      <alignment vertical="center"/>
    </xf>
    <xf numFmtId="0" fontId="113" fillId="0" borderId="11" xfId="0" applyFont="1" applyBorder="1" applyAlignment="1">
      <alignment vertical="center" wrapText="1"/>
    </xf>
    <xf numFmtId="0" fontId="115" fillId="0" borderId="52" xfId="0" applyFont="1" applyBorder="1" applyAlignment="1">
      <alignment vertical="center" wrapText="1"/>
    </xf>
    <xf numFmtId="0" fontId="115" fillId="0" borderId="12" xfId="0" applyFont="1" applyBorder="1" applyAlignment="1">
      <alignment vertical="center" wrapText="1"/>
    </xf>
    <xf numFmtId="0" fontId="111" fillId="0" borderId="7" xfId="0" applyFont="1" applyBorder="1"/>
    <xf numFmtId="0" fontId="109" fillId="0" borderId="10" xfId="0" applyFont="1" applyBorder="1" applyAlignment="1">
      <alignment horizontal="center" vertical="center" wrapText="1"/>
    </xf>
    <xf numFmtId="0" fontId="111" fillId="0" borderId="8" xfId="0" applyFont="1" applyBorder="1" applyAlignment="1">
      <alignment horizontal="center" vertical="center" wrapText="1"/>
    </xf>
    <xf numFmtId="0" fontId="111" fillId="0" borderId="53" xfId="0" applyFont="1" applyBorder="1" applyAlignment="1">
      <alignment horizontal="center" vertical="center" wrapText="1"/>
    </xf>
    <xf numFmtId="0" fontId="111" fillId="0" borderId="11" xfId="0" applyFont="1" applyBorder="1" applyAlignment="1">
      <alignment horizontal="center" vertical="center" wrapText="1"/>
    </xf>
    <xf numFmtId="0" fontId="111" fillId="0" borderId="52" xfId="0" applyFont="1" applyBorder="1" applyAlignment="1">
      <alignment horizontal="center" vertical="center" wrapText="1"/>
    </xf>
    <xf numFmtId="0" fontId="111" fillId="0" borderId="12" xfId="0" applyFont="1" applyBorder="1" applyAlignment="1">
      <alignment horizontal="center" vertical="center" wrapText="1"/>
    </xf>
    <xf numFmtId="0" fontId="111" fillId="0" borderId="9" xfId="0" applyFont="1" applyBorder="1" applyAlignment="1">
      <alignment vertical="center" wrapText="1"/>
    </xf>
    <xf numFmtId="0" fontId="111" fillId="0" borderId="0" xfId="0" applyFont="1" applyAlignment="1">
      <alignment vertical="center" wrapText="1"/>
    </xf>
    <xf numFmtId="0" fontId="111" fillId="0" borderId="52" xfId="0" applyFont="1" applyBorder="1" applyAlignment="1">
      <alignment vertical="center" wrapText="1"/>
    </xf>
    <xf numFmtId="0" fontId="115" fillId="0" borderId="9" xfId="0" applyFont="1" applyBorder="1"/>
    <xf numFmtId="0" fontId="115" fillId="0" borderId="8" xfId="0" applyFont="1" applyBorder="1"/>
    <xf numFmtId="0" fontId="109" fillId="0" borderId="9" xfId="0" applyFont="1" applyBorder="1" applyAlignment="1">
      <alignment vertical="center" wrapText="1"/>
    </xf>
    <xf numFmtId="0" fontId="109" fillId="0" borderId="8" xfId="0" applyFont="1" applyBorder="1" applyAlignment="1">
      <alignment vertical="center" wrapText="1"/>
    </xf>
    <xf numFmtId="0" fontId="113" fillId="11" borderId="1" xfId="0" applyFont="1" applyFill="1" applyBorder="1" applyAlignment="1">
      <alignment horizontal="left" vertical="center" wrapText="1"/>
    </xf>
    <xf numFmtId="0" fontId="111" fillId="11" borderId="1" xfId="0" applyFont="1" applyFill="1" applyBorder="1" applyAlignment="1">
      <alignment horizontal="left" vertical="center" wrapText="1"/>
    </xf>
    <xf numFmtId="0" fontId="115" fillId="0" borderId="2" xfId="0" applyFont="1" applyBorder="1" applyAlignment="1">
      <alignment horizontal="left" vertical="center"/>
    </xf>
    <xf numFmtId="0" fontId="115" fillId="0" borderId="3" xfId="0" applyFont="1" applyBorder="1" applyAlignment="1">
      <alignment horizontal="left" vertical="center"/>
    </xf>
    <xf numFmtId="0" fontId="109" fillId="6" borderId="7" xfId="0" applyFont="1" applyFill="1" applyBorder="1"/>
    <xf numFmtId="0" fontId="111" fillId="6" borderId="4" xfId="0" applyFont="1" applyFill="1" applyBorder="1"/>
    <xf numFmtId="0" fontId="111" fillId="6" borderId="6" xfId="0" applyFont="1" applyFill="1" applyBorder="1"/>
    <xf numFmtId="0" fontId="113" fillId="6" borderId="3" xfId="0" applyFont="1" applyFill="1" applyBorder="1" applyAlignment="1">
      <alignment horizontal="center" vertical="center" wrapText="1"/>
    </xf>
    <xf numFmtId="0" fontId="115" fillId="6" borderId="4" xfId="0" applyFont="1" applyFill="1" applyBorder="1" applyAlignment="1">
      <alignment horizontal="center" vertical="center" wrapText="1"/>
    </xf>
    <xf numFmtId="0" fontId="109" fillId="0" borderId="11" xfId="0" applyFont="1" applyBorder="1" applyAlignment="1">
      <alignment vertical="center" wrapText="1"/>
    </xf>
    <xf numFmtId="0" fontId="109" fillId="0" borderId="52" xfId="0" applyFont="1" applyBorder="1" applyAlignment="1">
      <alignment vertical="center" wrapText="1"/>
    </xf>
    <xf numFmtId="0" fontId="109" fillId="0" borderId="12" xfId="0" applyFont="1" applyBorder="1" applyAlignment="1">
      <alignment vertical="center" wrapText="1"/>
    </xf>
    <xf numFmtId="0" fontId="116" fillId="0" borderId="10" xfId="0" applyFont="1" applyBorder="1" applyAlignment="1">
      <alignment horizontal="center" vertical="center" textRotation="90" wrapText="1"/>
    </xf>
    <xf numFmtId="0" fontId="117" fillId="0" borderId="8" xfId="0" applyFont="1" applyBorder="1" applyAlignment="1">
      <alignment horizontal="center" vertical="center" textRotation="90" wrapText="1"/>
    </xf>
    <xf numFmtId="0" fontId="117" fillId="0" borderId="53" xfId="0" applyFont="1" applyBorder="1" applyAlignment="1">
      <alignment horizontal="center" vertical="center" textRotation="90" wrapText="1"/>
    </xf>
    <xf numFmtId="0" fontId="117" fillId="0" borderId="13" xfId="0" applyFont="1" applyBorder="1" applyAlignment="1">
      <alignment horizontal="center" vertical="center" textRotation="90" wrapText="1"/>
    </xf>
    <xf numFmtId="0" fontId="117" fillId="0" borderId="11" xfId="0" applyFont="1" applyBorder="1" applyAlignment="1">
      <alignment horizontal="center" vertical="center" textRotation="90" wrapText="1"/>
    </xf>
    <xf numFmtId="0" fontId="117" fillId="0" borderId="12" xfId="0" applyFont="1" applyBorder="1" applyAlignment="1">
      <alignment horizontal="center" vertical="center" textRotation="90" wrapText="1"/>
    </xf>
    <xf numFmtId="0" fontId="109" fillId="0" borderId="1" xfId="0" applyFont="1" applyBorder="1" applyAlignment="1">
      <alignment vertical="center" wrapText="1"/>
    </xf>
    <xf numFmtId="0" fontId="109" fillId="0" borderId="2" xfId="0" applyFont="1" applyBorder="1" applyAlignment="1">
      <alignment vertical="center" wrapText="1"/>
    </xf>
    <xf numFmtId="0" fontId="109" fillId="0" borderId="6" xfId="0" applyFont="1" applyBorder="1" applyAlignment="1">
      <alignment horizontal="left" vertical="center"/>
    </xf>
    <xf numFmtId="0" fontId="111" fillId="11" borderId="9" xfId="0" applyFont="1" applyFill="1" applyBorder="1" applyAlignment="1">
      <alignment horizontal="left" vertical="center"/>
    </xf>
    <xf numFmtId="0" fontId="111" fillId="11" borderId="8" xfId="0" applyFont="1" applyFill="1" applyBorder="1" applyAlignment="1">
      <alignment horizontal="left" vertical="center"/>
    </xf>
    <xf numFmtId="0" fontId="111" fillId="11" borderId="5" xfId="0" applyFont="1" applyFill="1" applyBorder="1" applyAlignment="1">
      <alignment vertical="center"/>
    </xf>
    <xf numFmtId="0" fontId="111" fillId="11" borderId="90" xfId="0" applyFont="1" applyFill="1" applyBorder="1"/>
    <xf numFmtId="0" fontId="109" fillId="0" borderId="6" xfId="0" applyFont="1" applyBorder="1" applyAlignment="1">
      <alignment vertical="center"/>
    </xf>
    <xf numFmtId="0" fontId="111" fillId="0" borderId="2" xfId="0" applyFont="1" applyBorder="1" applyAlignment="1">
      <alignment vertical="center"/>
    </xf>
    <xf numFmtId="0" fontId="111" fillId="0" borderId="3" xfId="0" applyFont="1" applyBorder="1" applyAlignment="1">
      <alignment vertical="center"/>
    </xf>
    <xf numFmtId="0" fontId="109" fillId="0" borderId="2" xfId="0" applyFont="1" applyBorder="1" applyAlignment="1">
      <alignment vertical="center"/>
    </xf>
    <xf numFmtId="0" fontId="109" fillId="0" borderId="3" xfId="0" applyFont="1" applyBorder="1" applyAlignment="1">
      <alignment vertical="center"/>
    </xf>
    <xf numFmtId="0" fontId="109" fillId="0" borderId="91" xfId="0" applyFont="1" applyBorder="1" applyAlignment="1">
      <alignment horizontal="center" vertical="center" wrapText="1"/>
    </xf>
    <xf numFmtId="0" fontId="111" fillId="0" borderId="87" xfId="0" applyFont="1" applyBorder="1" applyAlignment="1">
      <alignment vertical="center" wrapText="1"/>
    </xf>
    <xf numFmtId="0" fontId="111" fillId="0" borderId="86" xfId="0" applyFont="1" applyBorder="1" applyAlignment="1">
      <alignment vertical="center" wrapText="1"/>
    </xf>
    <xf numFmtId="0" fontId="111" fillId="0" borderId="89" xfId="0" applyFont="1" applyBorder="1" applyAlignment="1">
      <alignment horizontal="center" vertical="center" wrapText="1"/>
    </xf>
    <xf numFmtId="0" fontId="111" fillId="0" borderId="94" xfId="0" applyFont="1" applyBorder="1" applyAlignment="1">
      <alignment vertical="center" wrapText="1"/>
    </xf>
    <xf numFmtId="0" fontId="109" fillId="14" borderId="7" xfId="0" applyFont="1" applyFill="1" applyBorder="1"/>
    <xf numFmtId="0" fontId="111" fillId="14" borderId="4" xfId="0" applyFont="1" applyFill="1" applyBorder="1"/>
    <xf numFmtId="0" fontId="111" fillId="14" borderId="84" xfId="0" applyFont="1" applyFill="1" applyBorder="1"/>
    <xf numFmtId="0" fontId="111" fillId="14" borderId="6" xfId="0" applyFont="1" applyFill="1" applyBorder="1"/>
    <xf numFmtId="0" fontId="113" fillId="11" borderId="1" xfId="0" applyFont="1" applyFill="1" applyBorder="1" applyAlignment="1">
      <alignment vertical="center" wrapText="1"/>
    </xf>
    <xf numFmtId="0" fontId="115" fillId="11" borderId="1" xfId="0" applyFont="1" applyFill="1" applyBorder="1" applyAlignment="1">
      <alignment vertical="center" wrapText="1"/>
    </xf>
    <xf numFmtId="0" fontId="109" fillId="11" borderId="7" xfId="0" applyFont="1" applyFill="1" applyBorder="1"/>
    <xf numFmtId="0" fontId="111" fillId="11" borderId="4" xfId="0" applyFont="1" applyFill="1" applyBorder="1"/>
    <xf numFmtId="0" fontId="113" fillId="11" borderId="1" xfId="0" applyFont="1" applyFill="1" applyBorder="1" applyAlignment="1">
      <alignment horizontal="left" vertical="center"/>
    </xf>
    <xf numFmtId="0" fontId="111" fillId="11" borderId="1" xfId="0" applyFont="1" applyFill="1" applyBorder="1" applyAlignment="1">
      <alignment horizontal="left" vertical="center"/>
    </xf>
    <xf numFmtId="0" fontId="111" fillId="0" borderId="4" xfId="0" applyFont="1" applyBorder="1" applyAlignment="1">
      <alignment horizontal="left" vertical="center" wrapText="1"/>
    </xf>
    <xf numFmtId="0" fontId="113" fillId="11" borderId="10" xfId="0" applyFont="1" applyFill="1" applyBorder="1" applyAlignment="1">
      <alignment vertical="center"/>
    </xf>
    <xf numFmtId="0" fontId="113" fillId="0" borderId="9" xfId="0" applyFont="1" applyBorder="1" applyAlignment="1">
      <alignment vertical="center"/>
    </xf>
    <xf numFmtId="0" fontId="113" fillId="0" borderId="8" xfId="0" applyFont="1" applyBorder="1" applyAlignment="1">
      <alignment vertical="center"/>
    </xf>
    <xf numFmtId="0" fontId="109" fillId="0" borderId="2" xfId="0" applyFont="1" applyBorder="1" applyAlignment="1">
      <alignment horizontal="left" vertical="center"/>
    </xf>
    <xf numFmtId="0" fontId="109" fillId="0" borderId="3" xfId="0" applyFont="1" applyBorder="1" applyAlignment="1">
      <alignment horizontal="left" vertical="center"/>
    </xf>
    <xf numFmtId="0" fontId="115" fillId="11" borderId="9" xfId="0" applyFont="1" applyFill="1" applyBorder="1" applyAlignment="1">
      <alignment vertical="center" wrapText="1"/>
    </xf>
    <xf numFmtId="0" fontId="115" fillId="11" borderId="8" xfId="0" applyFont="1" applyFill="1" applyBorder="1" applyAlignment="1">
      <alignment vertical="center" wrapText="1"/>
    </xf>
    <xf numFmtId="0" fontId="126" fillId="16" borderId="4" xfId="0" applyFont="1" applyFill="1" applyBorder="1" applyAlignment="1">
      <alignment horizontal="center" vertical="center" wrapText="1"/>
    </xf>
    <xf numFmtId="0" fontId="113" fillId="11" borderId="5" xfId="0" applyFont="1" applyFill="1" applyBorder="1" applyAlignment="1">
      <alignment horizontal="left" vertical="center" wrapText="1"/>
    </xf>
    <xf numFmtId="0" fontId="113" fillId="18" borderId="10" xfId="0" applyFont="1" applyFill="1" applyBorder="1" applyAlignment="1">
      <alignment vertical="center" wrapText="1"/>
    </xf>
    <xf numFmtId="0" fontId="111" fillId="18" borderId="9" xfId="0" applyFont="1" applyFill="1" applyBorder="1" applyAlignment="1">
      <alignment vertical="center" wrapText="1"/>
    </xf>
    <xf numFmtId="0" fontId="111" fillId="18" borderId="8" xfId="0" applyFont="1" applyFill="1" applyBorder="1" applyAlignment="1">
      <alignment vertical="center" wrapText="1"/>
    </xf>
    <xf numFmtId="0" fontId="121" fillId="2" borderId="1" xfId="0" applyFont="1" applyFill="1" applyBorder="1" applyAlignment="1">
      <alignment horizontal="left" vertical="center" wrapText="1"/>
    </xf>
    <xf numFmtId="0" fontId="111" fillId="0" borderId="1" xfId="0" applyFont="1" applyBorder="1" applyAlignment="1">
      <alignment horizontal="left" vertical="center" wrapText="1"/>
    </xf>
    <xf numFmtId="0" fontId="127" fillId="0" borderId="4" xfId="0" applyFont="1" applyBorder="1" applyAlignment="1">
      <alignment horizontal="center" vertical="center" textRotation="90" wrapText="1"/>
    </xf>
    <xf numFmtId="0" fontId="110" fillId="10" borderId="44" xfId="0" applyFont="1" applyFill="1" applyBorder="1" applyAlignment="1">
      <alignment horizontal="center" vertical="center" wrapText="1"/>
    </xf>
    <xf numFmtId="0" fontId="110" fillId="10" borderId="50" xfId="0" applyFont="1" applyFill="1" applyBorder="1" applyAlignment="1">
      <alignment horizontal="center" vertical="center" wrapText="1"/>
    </xf>
    <xf numFmtId="0" fontId="111" fillId="0" borderId="45" xfId="0" applyFont="1" applyBorder="1"/>
    <xf numFmtId="0" fontId="110" fillId="10" borderId="46" xfId="0" applyFont="1" applyFill="1" applyBorder="1" applyAlignment="1">
      <alignment horizontal="center" vertical="center" wrapText="1"/>
    </xf>
    <xf numFmtId="0" fontId="110" fillId="10" borderId="0" xfId="0" applyFont="1" applyFill="1" applyAlignment="1">
      <alignment horizontal="center" vertical="center" wrapText="1"/>
    </xf>
    <xf numFmtId="0" fontId="111" fillId="0" borderId="47" xfId="0" applyFont="1" applyBorder="1"/>
    <xf numFmtId="0" fontId="110" fillId="10" borderId="48" xfId="0" applyFont="1" applyFill="1" applyBorder="1" applyAlignment="1">
      <alignment horizontal="center" vertical="center" wrapText="1"/>
    </xf>
    <xf numFmtId="0" fontId="110" fillId="10" borderId="51" xfId="0" applyFont="1" applyFill="1" applyBorder="1" applyAlignment="1">
      <alignment horizontal="center" vertical="center" wrapText="1"/>
    </xf>
    <xf numFmtId="0" fontId="111" fillId="0" borderId="49" xfId="0" applyFont="1" applyBorder="1"/>
    <xf numFmtId="0" fontId="113" fillId="15" borderId="2" xfId="0" applyFont="1" applyFill="1" applyBorder="1" applyAlignment="1">
      <alignment horizontal="center" vertical="center" wrapText="1"/>
    </xf>
    <xf numFmtId="0" fontId="113" fillId="15" borderId="3" xfId="0" applyFont="1" applyFill="1" applyBorder="1" applyAlignment="1">
      <alignment horizontal="center" vertical="center" wrapText="1"/>
    </xf>
    <xf numFmtId="2" fontId="113" fillId="16" borderId="6" xfId="0" applyNumberFormat="1" applyFont="1" applyFill="1" applyBorder="1" applyAlignment="1">
      <alignment horizontal="center" vertical="center" wrapText="1"/>
    </xf>
    <xf numFmtId="0" fontId="111" fillId="16" borderId="2" xfId="0" applyFont="1" applyFill="1" applyBorder="1" applyAlignment="1">
      <alignment vertical="center" wrapText="1"/>
    </xf>
    <xf numFmtId="0" fontId="111" fillId="16" borderId="3" xfId="0" applyFont="1" applyFill="1" applyBorder="1" applyAlignment="1">
      <alignment vertical="center" wrapText="1"/>
    </xf>
    <xf numFmtId="0" fontId="109" fillId="17" borderId="11" xfId="0" applyFont="1" applyFill="1" applyBorder="1"/>
    <xf numFmtId="0" fontId="111" fillId="17" borderId="4" xfId="0" applyFont="1" applyFill="1" applyBorder="1"/>
    <xf numFmtId="0" fontId="111" fillId="17" borderId="6" xfId="0" applyFont="1" applyFill="1" applyBorder="1"/>
    <xf numFmtId="0" fontId="113" fillId="11" borderId="5" xfId="0" applyFont="1" applyFill="1" applyBorder="1"/>
    <xf numFmtId="0" fontId="109" fillId="0" borderId="4" xfId="0" applyFont="1" applyBorder="1" applyAlignment="1">
      <alignment horizontal="center" vertical="center" textRotation="90" wrapText="1"/>
    </xf>
    <xf numFmtId="0" fontId="113" fillId="11" borderId="7" xfId="0" applyFont="1" applyFill="1" applyBorder="1" applyAlignment="1">
      <alignment vertical="center"/>
    </xf>
    <xf numFmtId="0" fontId="111" fillId="11" borderId="4" xfId="0" applyFont="1" applyFill="1" applyBorder="1" applyAlignment="1">
      <alignment vertical="center"/>
    </xf>
    <xf numFmtId="0" fontId="113" fillId="16" borderId="3" xfId="0" applyFont="1" applyFill="1" applyBorder="1" applyAlignment="1">
      <alignment horizontal="center" vertical="center" wrapText="1"/>
    </xf>
    <xf numFmtId="0" fontId="115" fillId="16" borderId="4" xfId="0" applyFont="1" applyFill="1" applyBorder="1" applyAlignment="1">
      <alignment horizontal="center" vertical="center" wrapText="1"/>
    </xf>
    <xf numFmtId="0" fontId="113" fillId="14" borderId="4" xfId="0" applyFont="1" applyFill="1" applyBorder="1" applyAlignment="1">
      <alignment horizontal="center" vertical="center" wrapText="1"/>
    </xf>
    <xf numFmtId="0" fontId="115" fillId="14" borderId="4" xfId="0" applyFont="1" applyFill="1" applyBorder="1" applyAlignment="1">
      <alignment horizontal="center" vertical="center" wrapText="1"/>
    </xf>
    <xf numFmtId="0" fontId="109" fillId="0" borderId="84" xfId="0" applyFont="1" applyBorder="1" applyAlignment="1">
      <alignment vertical="center" wrapText="1"/>
    </xf>
    <xf numFmtId="0" fontId="111" fillId="11" borderId="2" xfId="0" applyFont="1" applyFill="1" applyBorder="1" applyAlignment="1">
      <alignment vertical="center" wrapText="1"/>
    </xf>
    <xf numFmtId="0" fontId="109" fillId="0" borderId="84" xfId="0" applyFont="1" applyBorder="1" applyAlignment="1">
      <alignment horizontal="center" vertical="center" wrapText="1"/>
    </xf>
    <xf numFmtId="0" fontId="113" fillId="11" borderId="4" xfId="0" applyFont="1" applyFill="1" applyBorder="1" applyAlignment="1">
      <alignment vertical="center" wrapText="1"/>
    </xf>
    <xf numFmtId="0" fontId="111" fillId="14" borderId="6" xfId="0" applyFont="1" applyFill="1" applyBorder="1" applyAlignment="1">
      <alignment wrapText="1"/>
    </xf>
    <xf numFmtId="0" fontId="109" fillId="16" borderId="7" xfId="0" applyFont="1" applyFill="1" applyBorder="1"/>
    <xf numFmtId="0" fontId="111" fillId="16" borderId="4" xfId="0" applyFont="1" applyFill="1" applyBorder="1"/>
    <xf numFmtId="0" fontId="111" fillId="16" borderId="6" xfId="0" applyFont="1" applyFill="1" applyBorder="1"/>
    <xf numFmtId="0" fontId="111" fillId="11" borderId="1" xfId="0" applyFont="1" applyFill="1" applyBorder="1" applyAlignment="1">
      <alignment vertical="center" wrapText="1"/>
    </xf>
    <xf numFmtId="0" fontId="109" fillId="0" borderId="85" xfId="0" applyFont="1" applyBorder="1" applyAlignment="1">
      <alignment vertical="center" wrapText="1"/>
    </xf>
    <xf numFmtId="0" fontId="111" fillId="0" borderId="83" xfId="0" applyFont="1" applyBorder="1" applyAlignment="1">
      <alignment vertical="center" wrapText="1"/>
    </xf>
    <xf numFmtId="0" fontId="111" fillId="0" borderId="82" xfId="0" applyFont="1" applyBorder="1" applyAlignment="1">
      <alignment vertical="center" wrapText="1"/>
    </xf>
    <xf numFmtId="0" fontId="111" fillId="0" borderId="115" xfId="0" applyFont="1" applyBorder="1" applyAlignment="1">
      <alignment vertical="center" wrapText="1"/>
    </xf>
    <xf numFmtId="0" fontId="111" fillId="0" borderId="114" xfId="0" applyFont="1" applyBorder="1" applyAlignment="1">
      <alignment vertical="center" wrapText="1"/>
    </xf>
    <xf numFmtId="0" fontId="111" fillId="0" borderId="85" xfId="0" applyFont="1" applyBorder="1" applyAlignment="1">
      <alignment vertical="center" wrapText="1"/>
    </xf>
    <xf numFmtId="0" fontId="11" fillId="0" borderId="85" xfId="0" applyFont="1" applyBorder="1" applyAlignment="1">
      <alignment vertical="center" wrapText="1"/>
    </xf>
    <xf numFmtId="0" fontId="7" fillId="0" borderId="94" xfId="0" applyFont="1" applyBorder="1" applyAlignment="1">
      <alignment vertical="center" wrapText="1"/>
    </xf>
    <xf numFmtId="0" fontId="7" fillId="0" borderId="52" xfId="0" applyFont="1" applyBorder="1" applyAlignment="1">
      <alignment vertical="center" wrapText="1"/>
    </xf>
    <xf numFmtId="0" fontId="7" fillId="0" borderId="12" xfId="0" applyFont="1" applyBorder="1" applyAlignment="1">
      <alignment vertical="center" wrapText="1"/>
    </xf>
    <xf numFmtId="0" fontId="111" fillId="0" borderId="1" xfId="0" applyFont="1" applyBorder="1" applyAlignment="1">
      <alignment vertical="center" wrapText="1"/>
    </xf>
    <xf numFmtId="0" fontId="109" fillId="11" borderId="7" xfId="0" applyFont="1" applyFill="1" applyBorder="1" applyAlignment="1">
      <alignment vertical="center"/>
    </xf>
    <xf numFmtId="0" fontId="113" fillId="0" borderId="4" xfId="0" applyFont="1" applyBorder="1" applyAlignment="1">
      <alignment vertical="center" wrapText="1"/>
    </xf>
    <xf numFmtId="0" fontId="129" fillId="0" borderId="4" xfId="0" applyFont="1" applyBorder="1" applyAlignment="1">
      <alignment vertical="center" wrapText="1"/>
    </xf>
    <xf numFmtId="0" fontId="11" fillId="0" borderId="6" xfId="0" applyFont="1" applyBorder="1" applyAlignment="1">
      <alignment vertical="center" wrapText="1"/>
    </xf>
    <xf numFmtId="0" fontId="111" fillId="0" borderId="3" xfId="0" applyFont="1" applyBorder="1" applyAlignment="1">
      <alignment horizontal="left" vertical="center" wrapText="1"/>
    </xf>
    <xf numFmtId="0" fontId="111" fillId="11" borderId="7" xfId="0" applyFont="1" applyFill="1" applyBorder="1" applyAlignment="1">
      <alignment vertical="center"/>
    </xf>
    <xf numFmtId="0" fontId="111" fillId="0" borderId="2" xfId="0" applyFont="1" applyBorder="1" applyAlignment="1">
      <alignment horizontal="left" vertical="center" wrapText="1"/>
    </xf>
    <xf numFmtId="0" fontId="118" fillId="0" borderId="10" xfId="0" applyFont="1" applyBorder="1" applyAlignment="1">
      <alignment horizontal="center" vertical="center" textRotation="90" wrapText="1"/>
    </xf>
    <xf numFmtId="0" fontId="111" fillId="0" borderId="8" xfId="0" applyFont="1" applyBorder="1" applyAlignment="1">
      <alignment horizontal="center" vertical="center" textRotation="90" wrapText="1"/>
    </xf>
    <xf numFmtId="0" fontId="111" fillId="0" borderId="53" xfId="0" applyFont="1" applyBorder="1" applyAlignment="1">
      <alignment horizontal="center" vertical="center" textRotation="90" wrapText="1"/>
    </xf>
    <xf numFmtId="0" fontId="111" fillId="0" borderId="13" xfId="0" applyFont="1" applyBorder="1" applyAlignment="1">
      <alignment horizontal="center" vertical="center" textRotation="90" wrapText="1"/>
    </xf>
    <xf numFmtId="0" fontId="111" fillId="0" borderId="89" xfId="0" applyFont="1" applyBorder="1" applyAlignment="1">
      <alignment horizontal="center" vertical="center" textRotation="90" wrapText="1"/>
    </xf>
    <xf numFmtId="0" fontId="111" fillId="0" borderId="11" xfId="0" applyFont="1" applyBorder="1" applyAlignment="1">
      <alignment horizontal="center" vertical="center" textRotation="90" wrapText="1"/>
    </xf>
    <xf numFmtId="0" fontId="111" fillId="0" borderId="12" xfId="0" applyFont="1" applyBorder="1" applyAlignment="1">
      <alignment horizontal="center" vertical="center" textRotation="90" wrapText="1"/>
    </xf>
    <xf numFmtId="0" fontId="121" fillId="2" borderId="10" xfId="0" applyFont="1" applyFill="1" applyBorder="1" applyAlignment="1">
      <alignment horizontal="left" vertical="center" wrapText="1"/>
    </xf>
    <xf numFmtId="0" fontId="121" fillId="2" borderId="9" xfId="0" applyFont="1" applyFill="1" applyBorder="1" applyAlignment="1">
      <alignment horizontal="left" vertical="center" wrapText="1"/>
    </xf>
    <xf numFmtId="0" fontId="121" fillId="11" borderId="6" xfId="0" applyFont="1" applyFill="1" applyBorder="1" applyAlignment="1">
      <alignment horizontal="center" vertical="center" wrapText="1"/>
    </xf>
    <xf numFmtId="0" fontId="121" fillId="11" borderId="2" xfId="0" applyFont="1" applyFill="1" applyBorder="1" applyAlignment="1">
      <alignment horizontal="center" vertical="center" wrapText="1"/>
    </xf>
    <xf numFmtId="0" fontId="111" fillId="0" borderId="3" xfId="0" applyFont="1" applyBorder="1" applyAlignment="1">
      <alignment horizontal="center" vertical="center" wrapText="1"/>
    </xf>
    <xf numFmtId="3" fontId="113" fillId="2" borderId="6" xfId="1" applyNumberFormat="1" applyFont="1" applyFill="1" applyBorder="1" applyAlignment="1" applyProtection="1">
      <alignment horizontal="center" vertical="center" wrapText="1"/>
    </xf>
    <xf numFmtId="0" fontId="109" fillId="13" borderId="4" xfId="0" applyFont="1" applyFill="1" applyBorder="1" applyAlignment="1">
      <alignment horizontal="center" vertical="center" textRotation="90" wrapText="1"/>
    </xf>
    <xf numFmtId="0" fontId="111" fillId="13" borderId="4" xfId="0" applyFont="1" applyFill="1" applyBorder="1" applyAlignment="1">
      <alignment horizontal="center" vertical="center" textRotation="90" wrapText="1"/>
    </xf>
    <xf numFmtId="0" fontId="113" fillId="16" borderId="6" xfId="0" applyFont="1" applyFill="1" applyBorder="1" applyAlignment="1">
      <alignment vertical="center"/>
    </xf>
    <xf numFmtId="0" fontId="113" fillId="16" borderId="2" xfId="0" applyFont="1" applyFill="1" applyBorder="1" applyAlignment="1">
      <alignment vertical="center"/>
    </xf>
    <xf numFmtId="0" fontId="109" fillId="7" borderId="10" xfId="0" applyFont="1" applyFill="1" applyBorder="1" applyAlignment="1">
      <alignment horizontal="center" vertical="center" wrapText="1"/>
    </xf>
    <xf numFmtId="0" fontId="109" fillId="17" borderId="10" xfId="0" applyFont="1" applyFill="1" applyBorder="1" applyAlignment="1">
      <alignment horizontal="center" vertical="center" textRotation="90" wrapText="1"/>
    </xf>
    <xf numFmtId="0" fontId="111" fillId="17" borderId="8" xfId="0" applyFont="1" applyFill="1" applyBorder="1" applyAlignment="1">
      <alignment horizontal="center" vertical="center" textRotation="90" wrapText="1"/>
    </xf>
    <xf numFmtId="0" fontId="111" fillId="17" borderId="53" xfId="0" applyFont="1" applyFill="1" applyBorder="1" applyAlignment="1">
      <alignment horizontal="center" vertical="center" textRotation="90" wrapText="1"/>
    </xf>
    <xf numFmtId="0" fontId="111" fillId="17" borderId="13" xfId="0" applyFont="1" applyFill="1" applyBorder="1" applyAlignment="1">
      <alignment horizontal="center" vertical="center" textRotation="90" wrapText="1"/>
    </xf>
    <xf numFmtId="0" fontId="111" fillId="17" borderId="53" xfId="0" applyFont="1" applyFill="1" applyBorder="1"/>
    <xf numFmtId="0" fontId="111" fillId="17" borderId="13" xfId="0" applyFont="1" applyFill="1" applyBorder="1"/>
    <xf numFmtId="0" fontId="111" fillId="17" borderId="11" xfId="0" applyFont="1" applyFill="1" applyBorder="1"/>
    <xf numFmtId="0" fontId="111" fillId="17" borderId="12" xfId="0" applyFont="1" applyFill="1" applyBorder="1"/>
    <xf numFmtId="0" fontId="109" fillId="10" borderId="4" xfId="0" applyFont="1" applyFill="1" applyBorder="1" applyAlignment="1">
      <alignment horizontal="center" vertical="center" textRotation="90" wrapText="1"/>
    </xf>
    <xf numFmtId="0" fontId="111" fillId="10" borderId="4" xfId="0" applyFont="1" applyFill="1" applyBorder="1" applyAlignment="1">
      <alignment horizontal="center" vertical="center" textRotation="90" wrapText="1"/>
    </xf>
    <xf numFmtId="0" fontId="113" fillId="0" borderId="4" xfId="0" applyFont="1" applyBorder="1" applyAlignment="1">
      <alignment horizontal="center" vertical="center" textRotation="90" wrapText="1"/>
    </xf>
    <xf numFmtId="0" fontId="111" fillId="16" borderId="1" xfId="0" applyFont="1" applyFill="1" applyBorder="1" applyAlignment="1">
      <alignment horizontal="center" vertical="center" wrapText="1"/>
    </xf>
    <xf numFmtId="0" fontId="113" fillId="22" borderId="10" xfId="0" applyFont="1" applyFill="1" applyBorder="1" applyAlignment="1">
      <alignment vertical="center" wrapText="1"/>
    </xf>
    <xf numFmtId="0" fontId="128" fillId="22" borderId="9" xfId="0" applyFont="1" applyFill="1" applyBorder="1" applyAlignment="1">
      <alignment vertical="center" wrapText="1"/>
    </xf>
    <xf numFmtId="0" fontId="113" fillId="14" borderId="6" xfId="0" applyFont="1" applyFill="1" applyBorder="1" applyAlignment="1">
      <alignment horizontal="center" vertical="center" wrapText="1"/>
    </xf>
    <xf numFmtId="0" fontId="115" fillId="14" borderId="2" xfId="0" applyFont="1" applyFill="1" applyBorder="1" applyAlignment="1">
      <alignment horizontal="center" vertical="center" wrapText="1"/>
    </xf>
    <xf numFmtId="0" fontId="113" fillId="18" borderId="5" xfId="0" applyFont="1" applyFill="1" applyBorder="1"/>
    <xf numFmtId="0" fontId="113" fillId="11" borderId="2" xfId="0" applyFont="1" applyFill="1" applyBorder="1" applyAlignment="1">
      <alignment horizontal="center" vertical="center" wrapText="1"/>
    </xf>
    <xf numFmtId="0" fontId="113" fillId="11" borderId="3" xfId="0" applyFont="1" applyFill="1" applyBorder="1" applyAlignment="1">
      <alignment horizontal="center" vertical="center" wrapText="1"/>
    </xf>
    <xf numFmtId="0" fontId="113" fillId="17" borderId="2" xfId="0" applyFont="1" applyFill="1" applyBorder="1" applyAlignment="1">
      <alignment horizontal="center" vertical="center" wrapText="1"/>
    </xf>
    <xf numFmtId="0" fontId="111" fillId="17" borderId="2" xfId="0" applyFont="1" applyFill="1" applyBorder="1" applyAlignment="1">
      <alignment horizontal="center" vertical="center" wrapText="1"/>
    </xf>
    <xf numFmtId="0" fontId="113" fillId="22" borderId="7" xfId="0" applyFont="1" applyFill="1" applyBorder="1" applyAlignment="1">
      <alignment horizontal="left" vertical="center" wrapText="1"/>
    </xf>
    <xf numFmtId="0" fontId="128" fillId="22" borderId="4" xfId="0" applyFont="1" applyFill="1" applyBorder="1" applyAlignment="1">
      <alignment horizontal="left" vertical="center" wrapText="1"/>
    </xf>
    <xf numFmtId="0" fontId="109" fillId="0" borderId="9" xfId="0" applyFont="1" applyBorder="1" applyAlignment="1">
      <alignment horizontal="left" vertical="center" wrapText="1"/>
    </xf>
    <xf numFmtId="0" fontId="109" fillId="0" borderId="0" xfId="0" applyFont="1" applyAlignment="1">
      <alignment horizontal="left" vertical="center" wrapText="1"/>
    </xf>
    <xf numFmtId="0" fontId="109" fillId="0" borderId="52" xfId="0" applyFont="1" applyBorder="1" applyAlignment="1">
      <alignment horizontal="left" vertical="center" wrapText="1"/>
    </xf>
    <xf numFmtId="0" fontId="111" fillId="0" borderId="11" xfId="0" applyFont="1" applyBorder="1"/>
    <xf numFmtId="0" fontId="109" fillId="11" borderId="4" xfId="0" applyFont="1" applyFill="1" applyBorder="1" applyAlignment="1">
      <alignment vertical="center" wrapText="1"/>
    </xf>
    <xf numFmtId="0" fontId="113" fillId="0" borderId="10" xfId="0" applyFont="1" applyBorder="1" applyAlignment="1">
      <alignment horizontal="left" vertical="center" wrapText="1"/>
    </xf>
    <xf numFmtId="0" fontId="111" fillId="0" borderId="9" xfId="0" applyFont="1" applyBorder="1" applyAlignment="1">
      <alignment wrapText="1"/>
    </xf>
    <xf numFmtId="0" fontId="111" fillId="0" borderId="8" xfId="0" applyFont="1" applyBorder="1" applyAlignment="1">
      <alignment wrapText="1"/>
    </xf>
    <xf numFmtId="0" fontId="111" fillId="0" borderId="11" xfId="0" applyFont="1" applyBorder="1" applyAlignment="1">
      <alignment wrapText="1"/>
    </xf>
    <xf numFmtId="0" fontId="111" fillId="0" borderId="52" xfId="0" applyFont="1" applyBorder="1" applyAlignment="1">
      <alignment wrapText="1"/>
    </xf>
    <xf numFmtId="0" fontId="111" fillId="0" borderId="12" xfId="0" applyFont="1" applyBorder="1" applyAlignment="1">
      <alignment wrapText="1"/>
    </xf>
    <xf numFmtId="0" fontId="45" fillId="16" borderId="144" xfId="0" applyFont="1" applyFill="1" applyBorder="1" applyAlignment="1">
      <alignment horizontal="center" vertical="center" wrapText="1"/>
    </xf>
    <xf numFmtId="0" fontId="45" fillId="16" borderId="145" xfId="0" applyFont="1" applyFill="1" applyBorder="1" applyAlignment="1">
      <alignment horizontal="center" vertical="center" wrapText="1"/>
    </xf>
    <xf numFmtId="0" fontId="111" fillId="0" borderId="53" xfId="0" applyFont="1" applyBorder="1" applyAlignment="1">
      <alignment horizontal="left" vertical="center" wrapText="1"/>
    </xf>
    <xf numFmtId="0" fontId="111" fillId="0" borderId="0" xfId="0" applyFont="1" applyAlignment="1">
      <alignment horizontal="left" vertical="center" wrapText="1"/>
    </xf>
    <xf numFmtId="0" fontId="111" fillId="0" borderId="13" xfId="0" applyFont="1" applyBorder="1" applyAlignment="1">
      <alignment horizontal="left" vertical="center" wrapText="1"/>
    </xf>
    <xf numFmtId="0" fontId="111" fillId="11" borderId="11" xfId="0" applyFont="1" applyFill="1" applyBorder="1"/>
    <xf numFmtId="0" fontId="75" fillId="0" borderId="4" xfId="0" applyFont="1" applyBorder="1" applyAlignment="1">
      <alignment horizontal="center" vertical="center" wrapText="1"/>
    </xf>
    <xf numFmtId="0" fontId="79" fillId="0" borderId="4" xfId="0" applyFont="1" applyBorder="1" applyAlignment="1">
      <alignment horizontal="center" vertical="center" wrapText="1"/>
    </xf>
    <xf numFmtId="0" fontId="75" fillId="7" borderId="4" xfId="0" applyFont="1" applyFill="1" applyBorder="1" applyAlignment="1">
      <alignment horizontal="center" vertical="center" wrapText="1"/>
    </xf>
    <xf numFmtId="0" fontId="75" fillId="16" borderId="4" xfId="0" applyFont="1" applyFill="1" applyBorder="1" applyAlignment="1">
      <alignment horizontal="center" vertical="center" wrapText="1"/>
    </xf>
    <xf numFmtId="0" fontId="73" fillId="16" borderId="4" xfId="0" applyFont="1" applyFill="1" applyBorder="1" applyAlignment="1">
      <alignment horizontal="center" vertical="center" wrapText="1"/>
    </xf>
    <xf numFmtId="0" fontId="79" fillId="16" borderId="4" xfId="0" applyFont="1" applyFill="1" applyBorder="1" applyAlignment="1">
      <alignment horizontal="center" vertical="center" wrapText="1"/>
    </xf>
    <xf numFmtId="0" fontId="79" fillId="0" borderId="0" xfId="0" applyFont="1" applyAlignment="1">
      <alignment horizontal="center" vertical="center" wrapText="1"/>
    </xf>
    <xf numFmtId="0" fontId="75" fillId="0" borderId="0" xfId="0" applyFont="1" applyAlignment="1">
      <alignment horizontal="center" vertical="center" wrapText="1"/>
    </xf>
    <xf numFmtId="0" fontId="75" fillId="16" borderId="1" xfId="0" applyFont="1" applyFill="1" applyBorder="1" applyAlignment="1">
      <alignment horizontal="center" vertical="center" wrapText="1"/>
    </xf>
    <xf numFmtId="0" fontId="79" fillId="16" borderId="5" xfId="0" applyFont="1" applyFill="1" applyBorder="1" applyAlignment="1">
      <alignment horizontal="center" vertical="center" wrapText="1"/>
    </xf>
    <xf numFmtId="0" fontId="79" fillId="16" borderId="7" xfId="0" applyFont="1" applyFill="1" applyBorder="1" applyAlignment="1">
      <alignment horizontal="center" vertical="center" wrapText="1"/>
    </xf>
    <xf numFmtId="0" fontId="73" fillId="0" borderId="7" xfId="0" applyFont="1" applyBorder="1" applyAlignment="1">
      <alignment horizontal="center" vertical="center" wrapText="1"/>
    </xf>
    <xf numFmtId="0" fontId="75" fillId="16" borderId="84" xfId="0" applyFont="1" applyFill="1" applyBorder="1" applyAlignment="1">
      <alignment horizontal="center" vertical="center" wrapText="1"/>
    </xf>
    <xf numFmtId="0" fontId="79" fillId="16" borderId="84" xfId="0" applyFont="1" applyFill="1" applyBorder="1" applyAlignment="1">
      <alignment horizontal="center" vertical="center" wrapText="1"/>
    </xf>
    <xf numFmtId="0" fontId="71" fillId="0" borderId="6" xfId="0" applyFont="1" applyBorder="1" applyAlignment="1">
      <alignment horizontal="left" vertical="center" wrapText="1"/>
    </xf>
    <xf numFmtId="0" fontId="73" fillId="0" borderId="3" xfId="0" applyFont="1" applyBorder="1" applyAlignment="1">
      <alignment horizontal="left" vertical="center" wrapText="1"/>
    </xf>
    <xf numFmtId="0" fontId="75" fillId="16" borderId="85" xfId="0" applyFont="1" applyFill="1" applyBorder="1" applyAlignment="1">
      <alignment horizontal="center" vertical="center" wrapText="1"/>
    </xf>
    <xf numFmtId="0" fontId="79" fillId="16" borderId="85" xfId="0" applyFont="1" applyFill="1" applyBorder="1" applyAlignment="1">
      <alignment horizontal="center" vertical="center" wrapText="1"/>
    </xf>
    <xf numFmtId="0" fontId="75" fillId="16" borderId="10" xfId="0" applyFont="1" applyFill="1" applyBorder="1" applyAlignment="1">
      <alignment horizontal="center" vertical="center" wrapText="1"/>
    </xf>
    <xf numFmtId="0" fontId="79" fillId="16" borderId="8" xfId="0" applyFont="1" applyFill="1" applyBorder="1" applyAlignment="1">
      <alignment horizontal="center" vertical="center" wrapText="1"/>
    </xf>
    <xf numFmtId="0" fontId="79" fillId="16" borderId="53" xfId="0" applyFont="1" applyFill="1" applyBorder="1" applyAlignment="1">
      <alignment horizontal="center" vertical="center" wrapText="1"/>
    </xf>
    <xf numFmtId="0" fontId="79" fillId="16" borderId="13" xfId="0" applyFont="1" applyFill="1" applyBorder="1" applyAlignment="1">
      <alignment horizontal="center" vertical="center" wrapText="1"/>
    </xf>
    <xf numFmtId="0" fontId="79" fillId="16" borderId="11" xfId="0" applyFont="1" applyFill="1" applyBorder="1" applyAlignment="1">
      <alignment horizontal="center" vertical="center" wrapText="1"/>
    </xf>
    <xf numFmtId="0" fontId="79" fillId="16" borderId="12" xfId="0" applyFont="1" applyFill="1" applyBorder="1" applyAlignment="1">
      <alignment horizontal="center" vertical="center" wrapText="1"/>
    </xf>
    <xf numFmtId="0" fontId="11" fillId="14" borderId="10" xfId="0" applyFont="1" applyFill="1" applyBorder="1" applyAlignment="1">
      <alignment vertical="center" wrapText="1"/>
    </xf>
    <xf numFmtId="0" fontId="73" fillId="0" borderId="9" xfId="0" applyFont="1" applyBorder="1" applyAlignment="1">
      <alignment vertical="center" wrapText="1"/>
    </xf>
    <xf numFmtId="0" fontId="71" fillId="22" borderId="10" xfId="0" applyFont="1" applyFill="1" applyBorder="1" applyAlignment="1">
      <alignment vertical="center" wrapText="1"/>
    </xf>
    <xf numFmtId="0" fontId="71" fillId="0" borderId="4" xfId="0" applyFont="1" applyBorder="1" applyAlignment="1">
      <alignment horizontal="left" vertical="center" wrapText="1"/>
    </xf>
    <xf numFmtId="0" fontId="73" fillId="0" borderId="4" xfId="0" applyFont="1" applyBorder="1" applyAlignment="1">
      <alignment horizontal="left" vertical="center" wrapText="1"/>
    </xf>
    <xf numFmtId="0" fontId="73" fillId="0" borderId="84" xfId="0" applyFont="1" applyBorder="1" applyAlignment="1">
      <alignment horizontal="center" vertical="center" wrapText="1"/>
    </xf>
    <xf numFmtId="168" fontId="75" fillId="11" borderId="84" xfId="13" applyNumberFormat="1" applyFont="1" applyFill="1" applyBorder="1" applyAlignment="1">
      <alignment horizontal="center" vertical="center"/>
    </xf>
    <xf numFmtId="0" fontId="73" fillId="0" borderId="84" xfId="0" applyFont="1" applyBorder="1" applyAlignment="1">
      <alignment horizontal="center"/>
    </xf>
    <xf numFmtId="41" fontId="75" fillId="11" borderId="84" xfId="0" applyNumberFormat="1" applyFont="1" applyFill="1" applyBorder="1" applyAlignment="1">
      <alignment horizontal="center"/>
    </xf>
    <xf numFmtId="3" fontId="76" fillId="0" borderId="85" xfId="0" applyNumberFormat="1" applyFont="1" applyBorder="1" applyAlignment="1">
      <alignment horizontal="right" vertical="center"/>
    </xf>
    <xf numFmtId="0" fontId="73" fillId="0" borderId="82" xfId="0" applyFont="1" applyBorder="1"/>
    <xf numFmtId="0" fontId="72" fillId="10" borderId="46" xfId="0" applyFont="1" applyFill="1" applyBorder="1" applyAlignment="1">
      <alignment horizontal="center" vertical="center" wrapText="1"/>
    </xf>
    <xf numFmtId="0" fontId="73" fillId="0" borderId="0" xfId="0" applyFont="1" applyAlignment="1">
      <alignment wrapText="1"/>
    </xf>
    <xf numFmtId="0" fontId="73" fillId="0" borderId="47" xfId="0" applyFont="1" applyBorder="1" applyAlignment="1">
      <alignment wrapText="1"/>
    </xf>
    <xf numFmtId="0" fontId="73" fillId="0" borderId="46" xfId="0" applyFont="1" applyBorder="1" applyAlignment="1">
      <alignment wrapText="1"/>
    </xf>
    <xf numFmtId="0" fontId="73" fillId="0" borderId="48" xfId="0" applyFont="1" applyBorder="1" applyAlignment="1">
      <alignment wrapText="1"/>
    </xf>
    <xf numFmtId="0" fontId="73" fillId="0" borderId="51" xfId="0" applyFont="1" applyBorder="1" applyAlignment="1">
      <alignment wrapText="1"/>
    </xf>
    <xf numFmtId="0" fontId="73" fillId="0" borderId="49" xfId="0" applyFont="1" applyBorder="1" applyAlignment="1">
      <alignment wrapText="1"/>
    </xf>
    <xf numFmtId="0" fontId="75" fillId="16" borderId="91" xfId="0" applyFont="1" applyFill="1" applyBorder="1" applyAlignment="1">
      <alignment horizontal="center" vertical="center" wrapText="1"/>
    </xf>
    <xf numFmtId="0" fontId="73" fillId="0" borderId="86" xfId="0" applyFont="1" applyBorder="1" applyAlignment="1">
      <alignment wrapText="1"/>
    </xf>
    <xf numFmtId="0" fontId="73" fillId="16" borderId="94" xfId="0" applyFont="1" applyFill="1" applyBorder="1" applyAlignment="1">
      <alignment horizontal="center" vertical="center" wrapText="1"/>
    </xf>
    <xf numFmtId="0" fontId="73" fillId="0" borderId="12" xfId="0" applyFont="1" applyBorder="1" applyAlignment="1">
      <alignment wrapText="1"/>
    </xf>
    <xf numFmtId="3" fontId="71" fillId="7" borderId="85" xfId="0" applyNumberFormat="1" applyFont="1" applyFill="1" applyBorder="1" applyAlignment="1">
      <alignment horizontal="right" vertical="center"/>
    </xf>
    <xf numFmtId="0" fontId="93" fillId="0" borderId="173" xfId="14" applyFont="1" applyBorder="1" applyAlignment="1">
      <alignment horizontal="center" vertical="center" textRotation="90" wrapText="1"/>
    </xf>
    <xf numFmtId="0" fontId="93" fillId="0" borderId="174" xfId="14" applyFont="1" applyBorder="1" applyAlignment="1">
      <alignment horizontal="center" vertical="center" textRotation="90" wrapText="1"/>
    </xf>
    <xf numFmtId="0" fontId="93" fillId="0" borderId="175" xfId="14" applyFont="1" applyBorder="1" applyAlignment="1">
      <alignment horizontal="center" vertical="center" textRotation="90" wrapText="1"/>
    </xf>
    <xf numFmtId="3" fontId="98" fillId="3" borderId="0" xfId="14" applyNumberFormat="1" applyFont="1" applyFill="1" applyAlignment="1" applyProtection="1">
      <alignment horizontal="right" vertical="center"/>
      <protection locked="0"/>
    </xf>
    <xf numFmtId="3" fontId="98" fillId="3" borderId="180" xfId="14" applyNumberFormat="1" applyFont="1" applyFill="1" applyBorder="1" applyAlignment="1" applyProtection="1">
      <alignment horizontal="right" vertical="center"/>
      <protection locked="0"/>
    </xf>
    <xf numFmtId="0" fontId="93" fillId="0" borderId="173" xfId="14" applyFont="1" applyBorder="1" applyAlignment="1">
      <alignment horizontal="center" vertical="center" textRotation="90"/>
    </xf>
    <xf numFmtId="0" fontId="99" fillId="0" borderId="174" xfId="0" applyFont="1" applyBorder="1" applyAlignment="1">
      <alignment horizontal="center" vertical="center" textRotation="90"/>
    </xf>
    <xf numFmtId="0" fontId="99" fillId="0" borderId="175" xfId="0" applyFont="1" applyBorder="1" applyAlignment="1">
      <alignment horizontal="center" vertical="center" textRotation="90"/>
    </xf>
    <xf numFmtId="0" fontId="93" fillId="0" borderId="191" xfId="14" applyFont="1" applyBorder="1" applyAlignment="1">
      <alignment horizontal="center" vertical="center" textRotation="90"/>
    </xf>
    <xf numFmtId="0" fontId="93" fillId="0" borderId="192" xfId="14" applyFont="1" applyBorder="1" applyAlignment="1">
      <alignment horizontal="center" vertical="center" textRotation="90"/>
    </xf>
    <xf numFmtId="0" fontId="104" fillId="3" borderId="0" xfId="14" applyFont="1" applyFill="1" applyAlignment="1">
      <alignment horizontal="left" vertical="center" wrapText="1"/>
    </xf>
    <xf numFmtId="3" fontId="98" fillId="0" borderId="0" xfId="14" applyNumberFormat="1" applyFont="1" applyAlignment="1" applyProtection="1">
      <alignment horizontal="left" vertical="center"/>
      <protection locked="0"/>
    </xf>
    <xf numFmtId="3" fontId="98" fillId="0" borderId="180" xfId="14" applyNumberFormat="1" applyFont="1" applyBorder="1" applyAlignment="1" applyProtection="1">
      <alignment horizontal="left" vertical="center"/>
      <protection locked="0"/>
    </xf>
    <xf numFmtId="3" fontId="98" fillId="0" borderId="0" xfId="14" quotePrefix="1" applyNumberFormat="1" applyFont="1" applyAlignment="1">
      <alignment horizontal="right" vertical="center"/>
    </xf>
    <xf numFmtId="3" fontId="98" fillId="0" borderId="0" xfId="14" applyNumberFormat="1" applyFont="1" applyAlignment="1">
      <alignment horizontal="right" vertical="center"/>
    </xf>
    <xf numFmtId="3" fontId="98" fillId="0" borderId="180" xfId="14" applyNumberFormat="1" applyFont="1" applyBorder="1" applyAlignment="1">
      <alignment horizontal="right" vertical="center"/>
    </xf>
    <xf numFmtId="3" fontId="93" fillId="3" borderId="0" xfId="14" applyNumberFormat="1" applyFont="1" applyFill="1" applyAlignment="1" applyProtection="1">
      <alignment horizontal="right" vertical="center"/>
      <protection locked="0"/>
    </xf>
    <xf numFmtId="3" fontId="93" fillId="3" borderId="180" xfId="14" applyNumberFormat="1" applyFont="1" applyFill="1" applyBorder="1" applyAlignment="1" applyProtection="1">
      <alignment horizontal="right" vertical="center"/>
      <protection locked="0"/>
    </xf>
    <xf numFmtId="0" fontId="98" fillId="3" borderId="0" xfId="14" applyFont="1" applyFill="1" applyAlignment="1">
      <alignment horizontal="left" vertical="center" wrapText="1"/>
    </xf>
    <xf numFmtId="0" fontId="98" fillId="3" borderId="180" xfId="14" applyFont="1" applyFill="1" applyBorder="1" applyAlignment="1">
      <alignment horizontal="left" vertical="center" wrapText="1"/>
    </xf>
    <xf numFmtId="0" fontId="103" fillId="3" borderId="0" xfId="14" applyFont="1" applyFill="1" applyAlignment="1">
      <alignment horizontal="left" vertical="center" wrapText="1"/>
    </xf>
    <xf numFmtId="0" fontId="135" fillId="0" borderId="173" xfId="14" applyFont="1" applyBorder="1" applyAlignment="1">
      <alignment horizontal="center" vertical="center" textRotation="90" wrapText="1"/>
    </xf>
    <xf numFmtId="0" fontId="135" fillId="0" borderId="174" xfId="14" applyFont="1" applyBorder="1" applyAlignment="1">
      <alignment horizontal="center" vertical="center" textRotation="90" wrapText="1"/>
    </xf>
    <xf numFmtId="0" fontId="135" fillId="0" borderId="175" xfId="14" applyFont="1" applyBorder="1" applyAlignment="1">
      <alignment horizontal="center" vertical="center" textRotation="90" wrapText="1"/>
    </xf>
    <xf numFmtId="0" fontId="104" fillId="0" borderId="178" xfId="14" applyFont="1" applyBorder="1" applyAlignment="1">
      <alignment horizontal="left" vertical="center"/>
    </xf>
    <xf numFmtId="0" fontId="98" fillId="0" borderId="0" xfId="14" applyFont="1" applyAlignment="1">
      <alignment horizontal="left" vertical="center" wrapText="1"/>
    </xf>
    <xf numFmtId="0" fontId="98" fillId="0" borderId="180" xfId="14" applyFont="1" applyBorder="1" applyAlignment="1">
      <alignment horizontal="left" vertical="center" wrapText="1"/>
    </xf>
    <xf numFmtId="3" fontId="98" fillId="0" borderId="0" xfId="14" applyNumberFormat="1" applyFont="1" applyAlignment="1" applyProtection="1">
      <alignment horizontal="right" vertical="center"/>
      <protection locked="0"/>
    </xf>
    <xf numFmtId="3" fontId="98" fillId="0" borderId="180" xfId="14" applyNumberFormat="1" applyFont="1" applyBorder="1" applyAlignment="1" applyProtection="1">
      <alignment horizontal="right" vertical="center"/>
      <protection locked="0"/>
    </xf>
    <xf numFmtId="0" fontId="98" fillId="30" borderId="0" xfId="45" applyFont="1" applyFill="1" applyAlignment="1" applyProtection="1">
      <alignment horizontal="left" vertical="center"/>
      <protection locked="0"/>
    </xf>
    <xf numFmtId="0" fontId="98" fillId="30" borderId="180" xfId="45" applyFont="1" applyFill="1" applyBorder="1" applyAlignment="1" applyProtection="1">
      <alignment horizontal="left" vertical="center"/>
      <protection locked="0"/>
    </xf>
    <xf numFmtId="3" fontId="93" fillId="3" borderId="0" xfId="14" applyNumberFormat="1" applyFont="1" applyFill="1" applyAlignment="1">
      <alignment horizontal="right" vertical="center"/>
    </xf>
    <xf numFmtId="3" fontId="93" fillId="3" borderId="180" xfId="14" applyNumberFormat="1" applyFont="1" applyFill="1" applyBorder="1" applyAlignment="1">
      <alignment horizontal="right" vertical="center"/>
    </xf>
    <xf numFmtId="0" fontId="103" fillId="0" borderId="183" xfId="14" applyFont="1" applyBorder="1" applyAlignment="1">
      <alignment horizontal="left" vertical="center" wrapText="1"/>
    </xf>
    <xf numFmtId="0" fontId="103" fillId="0" borderId="178" xfId="14" applyFont="1" applyBorder="1" applyAlignment="1">
      <alignment horizontal="left" vertical="center" wrapText="1"/>
    </xf>
    <xf numFmtId="0" fontId="104" fillId="3" borderId="0" xfId="14" applyFont="1" applyFill="1" applyAlignment="1">
      <alignment vertical="center" wrapText="1"/>
    </xf>
    <xf numFmtId="0" fontId="104" fillId="3" borderId="180" xfId="14" applyFont="1" applyFill="1" applyBorder="1" applyAlignment="1">
      <alignment vertical="center" wrapText="1"/>
    </xf>
    <xf numFmtId="0" fontId="103" fillId="0" borderId="173" xfId="14" applyFont="1" applyBorder="1" applyAlignment="1">
      <alignment horizontal="center" vertical="center" textRotation="90" wrapText="1"/>
    </xf>
    <xf numFmtId="0" fontId="103" fillId="0" borderId="174" xfId="14" applyFont="1" applyBorder="1" applyAlignment="1">
      <alignment horizontal="center" vertical="center" textRotation="90" wrapText="1"/>
    </xf>
    <xf numFmtId="0" fontId="103" fillId="0" borderId="175" xfId="14" applyFont="1" applyBorder="1" applyAlignment="1">
      <alignment horizontal="center" vertical="center" textRotation="90" wrapText="1"/>
    </xf>
    <xf numFmtId="0" fontId="17" fillId="3" borderId="181" xfId="14" applyFont="1" applyFill="1" applyBorder="1" applyAlignment="1">
      <alignment horizontal="left" vertical="center" wrapText="1"/>
    </xf>
    <xf numFmtId="0" fontId="98" fillId="3" borderId="181" xfId="14" applyFont="1" applyFill="1" applyBorder="1" applyAlignment="1">
      <alignment horizontal="left" vertical="center" wrapText="1"/>
    </xf>
    <xf numFmtId="0" fontId="98" fillId="3" borderId="182" xfId="14" applyFont="1" applyFill="1" applyBorder="1" applyAlignment="1">
      <alignment horizontal="left" vertical="center" wrapText="1"/>
    </xf>
    <xf numFmtId="3" fontId="93" fillId="3" borderId="181" xfId="14" applyNumberFormat="1" applyFont="1" applyFill="1" applyBorder="1" applyAlignment="1">
      <alignment horizontal="right" vertical="center"/>
    </xf>
    <xf numFmtId="3" fontId="93" fillId="3" borderId="182" xfId="14" applyNumberFormat="1" applyFont="1" applyFill="1" applyBorder="1" applyAlignment="1">
      <alignment horizontal="right" vertical="center"/>
    </xf>
    <xf numFmtId="3" fontId="93" fillId="3" borderId="178" xfId="14" applyNumberFormat="1" applyFont="1" applyFill="1" applyBorder="1" applyAlignment="1">
      <alignment horizontal="right" vertical="center"/>
    </xf>
    <xf numFmtId="3" fontId="93" fillId="3" borderId="196" xfId="14" applyNumberFormat="1" applyFont="1" applyFill="1" applyBorder="1" applyAlignment="1">
      <alignment horizontal="right" vertical="center"/>
    </xf>
    <xf numFmtId="0" fontId="104" fillId="0" borderId="0" xfId="14" applyFont="1" applyAlignment="1">
      <alignment horizontal="left" vertical="center" wrapText="1"/>
    </xf>
    <xf numFmtId="3" fontId="98" fillId="0" borderId="159" xfId="14" applyNumberFormat="1" applyFont="1" applyBorder="1" applyAlignment="1">
      <alignment horizontal="right" vertical="center"/>
    </xf>
    <xf numFmtId="3" fontId="104" fillId="0" borderId="0" xfId="14" applyNumberFormat="1" applyFont="1" applyAlignment="1" applyProtection="1">
      <alignment horizontal="right" vertical="center"/>
      <protection locked="0"/>
    </xf>
    <xf numFmtId="3" fontId="104" fillId="0" borderId="159" xfId="14" applyNumberFormat="1" applyFont="1" applyBorder="1" applyAlignment="1" applyProtection="1">
      <alignment horizontal="right" vertical="center"/>
      <protection locked="0"/>
    </xf>
    <xf numFmtId="0" fontId="133" fillId="0" borderId="173" xfId="14" applyFont="1" applyBorder="1" applyAlignment="1">
      <alignment horizontal="center" vertical="center" textRotation="90" wrapText="1"/>
    </xf>
    <xf numFmtId="0" fontId="133" fillId="0" borderId="174" xfId="14" applyFont="1" applyBorder="1" applyAlignment="1">
      <alignment horizontal="center" vertical="center" textRotation="90" wrapText="1"/>
    </xf>
    <xf numFmtId="0" fontId="133" fillId="0" borderId="175" xfId="14" applyFont="1" applyBorder="1" applyAlignment="1">
      <alignment horizontal="center" vertical="center" textRotation="90" wrapText="1"/>
    </xf>
    <xf numFmtId="3" fontId="93" fillId="3" borderId="159" xfId="14" applyNumberFormat="1" applyFont="1" applyFill="1" applyBorder="1" applyAlignment="1">
      <alignment horizontal="right" vertical="center"/>
    </xf>
    <xf numFmtId="3" fontId="98" fillId="0" borderId="159" xfId="14" applyNumberFormat="1" applyFont="1" applyBorder="1" applyAlignment="1" applyProtection="1">
      <alignment horizontal="right" vertical="center"/>
      <protection locked="0"/>
    </xf>
    <xf numFmtId="0" fontId="104" fillId="3" borderId="178" xfId="14" applyFont="1" applyFill="1" applyBorder="1" applyAlignment="1">
      <alignment horizontal="left" vertical="center" wrapText="1"/>
    </xf>
    <xf numFmtId="3" fontId="103" fillId="0" borderId="181" xfId="14" applyNumberFormat="1" applyFont="1" applyBorder="1" applyAlignment="1">
      <alignment horizontal="right" vertical="center"/>
    </xf>
    <xf numFmtId="3" fontId="103" fillId="0" borderId="197" xfId="14" applyNumberFormat="1" applyFont="1" applyBorder="1" applyAlignment="1">
      <alignment horizontal="right" vertical="center"/>
    </xf>
    <xf numFmtId="3" fontId="98" fillId="0" borderId="192" xfId="14" applyNumberFormat="1" applyFont="1" applyBorder="1" applyAlignment="1">
      <alignment horizontal="right" vertical="center"/>
    </xf>
    <xf numFmtId="3" fontId="98" fillId="0" borderId="198" xfId="14" applyNumberFormat="1" applyFont="1" applyBorder="1" applyAlignment="1">
      <alignment horizontal="right" vertical="center"/>
    </xf>
    <xf numFmtId="0" fontId="103" fillId="0" borderId="191" xfId="14" applyFont="1" applyBorder="1" applyAlignment="1">
      <alignment horizontal="left" vertical="center" wrapText="1"/>
    </xf>
    <xf numFmtId="0" fontId="103" fillId="0" borderId="192" xfId="14" applyFont="1" applyBorder="1" applyAlignment="1">
      <alignment horizontal="left" vertical="center" wrapText="1"/>
    </xf>
    <xf numFmtId="3" fontId="98" fillId="0" borderId="178" xfId="14" applyNumberFormat="1" applyFont="1" applyBorder="1" applyAlignment="1">
      <alignment horizontal="right" vertical="center"/>
    </xf>
    <xf numFmtId="3" fontId="98" fillId="0" borderId="196" xfId="14" applyNumberFormat="1" applyFont="1" applyBorder="1" applyAlignment="1">
      <alignment horizontal="right" vertical="center"/>
    </xf>
    <xf numFmtId="0" fontId="134" fillId="0" borderId="173" xfId="14" applyFont="1" applyBorder="1" applyAlignment="1">
      <alignment horizontal="center" vertical="center" textRotation="90" wrapText="1"/>
    </xf>
    <xf numFmtId="0" fontId="134" fillId="0" borderId="174" xfId="14" applyFont="1" applyBorder="1" applyAlignment="1">
      <alignment horizontal="center" vertical="center" textRotation="90" wrapText="1"/>
    </xf>
    <xf numFmtId="0" fontId="134" fillId="0" borderId="175" xfId="14" applyFont="1" applyBorder="1" applyAlignment="1">
      <alignment horizontal="center" vertical="center" textRotation="90" wrapText="1"/>
    </xf>
    <xf numFmtId="0" fontId="104" fillId="0" borderId="178" xfId="14" applyFont="1" applyBorder="1" applyAlignment="1">
      <alignment horizontal="left" vertical="center" wrapText="1"/>
    </xf>
    <xf numFmtId="0" fontId="104" fillId="0" borderId="181" xfId="14" applyFont="1" applyBorder="1" applyAlignment="1">
      <alignment horizontal="left" vertical="center" wrapText="1"/>
    </xf>
    <xf numFmtId="0" fontId="104" fillId="0" borderId="180" xfId="14" applyFont="1" applyBorder="1" applyAlignment="1">
      <alignment horizontal="left" vertical="center" wrapText="1"/>
    </xf>
    <xf numFmtId="0" fontId="8" fillId="3" borderId="191" xfId="14" applyFont="1" applyFill="1" applyBorder="1" applyAlignment="1">
      <alignment horizontal="left" vertical="center" wrapText="1"/>
    </xf>
    <xf numFmtId="0" fontId="103" fillId="3" borderId="192" xfId="14" applyFont="1" applyFill="1" applyBorder="1" applyAlignment="1">
      <alignment horizontal="left" vertical="center" wrapText="1"/>
    </xf>
    <xf numFmtId="3" fontId="93" fillId="3" borderId="192" xfId="14" applyNumberFormat="1" applyFont="1" applyFill="1" applyBorder="1" applyAlignment="1">
      <alignment horizontal="right" vertical="center"/>
    </xf>
    <xf numFmtId="3" fontId="93" fillId="3" borderId="198" xfId="14" applyNumberFormat="1" applyFont="1" applyFill="1" applyBorder="1" applyAlignment="1">
      <alignment horizontal="right" vertical="center"/>
    </xf>
    <xf numFmtId="0" fontId="103" fillId="0" borderId="0" xfId="14" applyFont="1" applyAlignment="1">
      <alignment horizontal="left" vertical="center" wrapText="1"/>
    </xf>
    <xf numFmtId="0" fontId="98" fillId="0" borderId="178" xfId="14" applyFont="1" applyBorder="1" applyAlignment="1">
      <alignment horizontal="left" vertical="center" wrapText="1"/>
    </xf>
    <xf numFmtId="0" fontId="98" fillId="0" borderId="179" xfId="14" applyFont="1" applyBorder="1" applyAlignment="1">
      <alignment horizontal="left" vertical="center" wrapText="1"/>
    </xf>
    <xf numFmtId="3" fontId="98" fillId="0" borderId="178" xfId="14" applyNumberFormat="1" applyFont="1" applyBorder="1" applyAlignment="1" applyProtection="1">
      <alignment horizontal="right" vertical="center"/>
      <protection locked="0"/>
    </xf>
    <xf numFmtId="3" fontId="98" fillId="0" borderId="179" xfId="14" applyNumberFormat="1" applyFont="1" applyBorder="1" applyAlignment="1" applyProtection="1">
      <alignment horizontal="right" vertical="center"/>
      <protection locked="0"/>
    </xf>
    <xf numFmtId="3" fontId="98" fillId="3" borderId="0" xfId="14" applyNumberFormat="1" applyFont="1" applyFill="1" applyAlignment="1">
      <alignment horizontal="right" vertical="center"/>
    </xf>
    <xf numFmtId="3" fontId="98" fillId="3" borderId="180" xfId="14" applyNumberFormat="1" applyFont="1" applyFill="1" applyBorder="1" applyAlignment="1">
      <alignment horizontal="right" vertical="center"/>
    </xf>
    <xf numFmtId="0" fontId="102" fillId="3" borderId="0" xfId="14" applyFont="1" applyFill="1" applyAlignment="1">
      <alignment horizontal="left" vertical="center" wrapText="1"/>
    </xf>
    <xf numFmtId="3" fontId="93" fillId="0" borderId="0" xfId="14" applyNumberFormat="1" applyFont="1" applyAlignment="1">
      <alignment horizontal="right" vertical="center"/>
    </xf>
    <xf numFmtId="3" fontId="93" fillId="0" borderId="159" xfId="14" applyNumberFormat="1" applyFont="1" applyBorder="1" applyAlignment="1">
      <alignment horizontal="right" vertical="center"/>
    </xf>
    <xf numFmtId="3" fontId="98" fillId="3" borderId="159" xfId="14" applyNumberFormat="1" applyFont="1" applyFill="1" applyBorder="1" applyAlignment="1" applyProtection="1">
      <alignment horizontal="right" vertical="center"/>
      <protection locked="0"/>
    </xf>
    <xf numFmtId="3" fontId="98" fillId="3" borderId="159" xfId="14" applyNumberFormat="1" applyFont="1" applyFill="1" applyBorder="1" applyAlignment="1">
      <alignment horizontal="right" vertical="center"/>
    </xf>
    <xf numFmtId="0" fontId="104" fillId="3" borderId="180" xfId="14" applyFont="1" applyFill="1" applyBorder="1" applyAlignment="1">
      <alignment horizontal="left" vertical="center" wrapText="1"/>
    </xf>
    <xf numFmtId="3" fontId="104" fillId="3" borderId="0" xfId="14" applyNumberFormat="1" applyFont="1" applyFill="1" applyAlignment="1">
      <alignment horizontal="right" vertical="center"/>
    </xf>
    <xf numFmtId="3" fontId="104" fillId="3" borderId="159" xfId="14" applyNumberFormat="1" applyFont="1" applyFill="1" applyBorder="1" applyAlignment="1">
      <alignment horizontal="right" vertical="center"/>
    </xf>
    <xf numFmtId="0" fontId="93" fillId="3" borderId="0" xfId="14" applyFont="1" applyFill="1" applyAlignment="1">
      <alignment horizontal="left" vertical="center" wrapText="1"/>
    </xf>
    <xf numFmtId="0" fontId="93" fillId="3" borderId="180" xfId="14" applyFont="1" applyFill="1" applyBorder="1" applyAlignment="1">
      <alignment horizontal="left" vertical="center" wrapText="1"/>
    </xf>
    <xf numFmtId="3" fontId="99" fillId="0" borderId="0" xfId="0" applyNumberFormat="1" applyFont="1" applyAlignment="1">
      <alignment wrapText="1"/>
    </xf>
    <xf numFmtId="0" fontId="84" fillId="3" borderId="0" xfId="14" applyFont="1" applyFill="1" applyAlignment="1">
      <alignment horizontal="center"/>
    </xf>
    <xf numFmtId="0" fontId="84" fillId="3" borderId="180" xfId="14" applyFont="1" applyFill="1" applyBorder="1" applyAlignment="1">
      <alignment horizontal="center"/>
    </xf>
    <xf numFmtId="0" fontId="84" fillId="0" borderId="185" xfId="14" applyFont="1" applyBorder="1" applyAlignment="1">
      <alignment horizontal="center"/>
    </xf>
    <xf numFmtId="0" fontId="84" fillId="0" borderId="0" xfId="14" applyFont="1" applyAlignment="1">
      <alignment horizontal="center"/>
    </xf>
    <xf numFmtId="0" fontId="84" fillId="0" borderId="159" xfId="14" applyFont="1" applyBorder="1" applyAlignment="1">
      <alignment horizontal="center"/>
    </xf>
    <xf numFmtId="0" fontId="84" fillId="0" borderId="202" xfId="14" applyFont="1" applyBorder="1" applyAlignment="1">
      <alignment horizontal="center"/>
    </xf>
    <xf numFmtId="0" fontId="84" fillId="0" borderId="166" xfId="14" applyFont="1" applyBorder="1" applyAlignment="1">
      <alignment horizontal="center"/>
    </xf>
    <xf numFmtId="0" fontId="84" fillId="0" borderId="169" xfId="14" applyFont="1" applyBorder="1" applyAlignment="1">
      <alignment horizontal="center"/>
    </xf>
    <xf numFmtId="0" fontId="84" fillId="3" borderId="0" xfId="14" applyFont="1" applyFill="1" applyAlignment="1">
      <alignment horizontal="left" vertical="center"/>
    </xf>
    <xf numFmtId="0" fontId="84" fillId="3" borderId="168" xfId="14" applyFont="1" applyFill="1" applyBorder="1" applyAlignment="1">
      <alignment horizontal="center"/>
    </xf>
    <xf numFmtId="0" fontId="84" fillId="3" borderId="166" xfId="14" applyFont="1" applyFill="1" applyBorder="1" applyAlignment="1">
      <alignment horizontal="center"/>
    </xf>
    <xf numFmtId="0" fontId="84" fillId="3" borderId="167" xfId="14" applyFont="1" applyFill="1" applyBorder="1" applyAlignment="1">
      <alignment horizontal="center"/>
    </xf>
    <xf numFmtId="0" fontId="101" fillId="3" borderId="183" xfId="14" applyFont="1" applyFill="1" applyBorder="1" applyAlignment="1">
      <alignment horizontal="left" vertical="center" wrapText="1"/>
    </xf>
    <xf numFmtId="0" fontId="84" fillId="3" borderId="178" xfId="14" applyFont="1" applyFill="1" applyBorder="1"/>
    <xf numFmtId="0" fontId="84" fillId="3" borderId="185" xfId="14" applyFont="1" applyFill="1" applyBorder="1"/>
    <xf numFmtId="0" fontId="84" fillId="3" borderId="0" xfId="14" applyFont="1" applyFill="1"/>
    <xf numFmtId="0" fontId="84" fillId="3" borderId="186" xfId="14" applyFont="1" applyFill="1" applyBorder="1"/>
    <xf numFmtId="0" fontId="84" fillId="3" borderId="181" xfId="14" applyFont="1" applyFill="1" applyBorder="1"/>
    <xf numFmtId="0" fontId="84" fillId="3" borderId="178" xfId="14" applyFont="1" applyFill="1" applyBorder="1" applyAlignment="1">
      <alignment horizontal="center"/>
    </xf>
    <xf numFmtId="0" fontId="84" fillId="3" borderId="196" xfId="14" applyFont="1" applyFill="1" applyBorder="1" applyAlignment="1">
      <alignment horizontal="center"/>
    </xf>
    <xf numFmtId="0" fontId="84" fillId="3" borderId="159" xfId="14" applyFont="1" applyFill="1" applyBorder="1" applyAlignment="1">
      <alignment horizontal="center"/>
    </xf>
    <xf numFmtId="0" fontId="84" fillId="3" borderId="156" xfId="14" applyFont="1" applyFill="1" applyBorder="1" applyAlignment="1">
      <alignment horizontal="center"/>
    </xf>
    <xf numFmtId="0" fontId="84" fillId="3" borderId="200" xfId="14" applyFont="1" applyFill="1" applyBorder="1" applyAlignment="1">
      <alignment horizontal="center"/>
    </xf>
    <xf numFmtId="0" fontId="84" fillId="3" borderId="181" xfId="14" applyFont="1" applyFill="1" applyBorder="1" applyAlignment="1">
      <alignment horizontal="center"/>
    </xf>
    <xf numFmtId="0" fontId="84" fillId="3" borderId="182" xfId="14" applyFont="1" applyFill="1" applyBorder="1" applyAlignment="1">
      <alignment horizontal="center"/>
    </xf>
    <xf numFmtId="3" fontId="101" fillId="25" borderId="119" xfId="14" applyNumberFormat="1" applyFont="1" applyFill="1" applyBorder="1" applyAlignment="1">
      <alignment vertical="center"/>
    </xf>
    <xf numFmtId="3" fontId="101" fillId="25" borderId="118" xfId="14" applyNumberFormat="1" applyFont="1" applyFill="1" applyBorder="1" applyAlignment="1">
      <alignment vertical="center"/>
    </xf>
    <xf numFmtId="3" fontId="101" fillId="25" borderId="117" xfId="14" applyNumberFormat="1" applyFont="1" applyFill="1" applyBorder="1" applyAlignment="1">
      <alignment vertical="center"/>
    </xf>
    <xf numFmtId="0" fontId="84" fillId="3" borderId="110" xfId="14" applyFont="1" applyFill="1" applyBorder="1" applyAlignment="1">
      <alignment horizontal="center"/>
    </xf>
    <xf numFmtId="0" fontId="84" fillId="3" borderId="181" xfId="14" applyFont="1" applyFill="1" applyBorder="1" applyAlignment="1">
      <alignment horizontal="center" vertical="center"/>
    </xf>
    <xf numFmtId="0" fontId="84" fillId="3" borderId="197" xfId="14" applyFont="1" applyFill="1" applyBorder="1" applyAlignment="1">
      <alignment horizontal="center" vertical="center"/>
    </xf>
    <xf numFmtId="0" fontId="142" fillId="25" borderId="183" xfId="14" applyFont="1" applyFill="1" applyBorder="1" applyAlignment="1">
      <alignment horizontal="center" vertical="center" wrapText="1"/>
    </xf>
    <xf numFmtId="0" fontId="142" fillId="25" borderId="178" xfId="14" applyFont="1" applyFill="1" applyBorder="1" applyAlignment="1">
      <alignment horizontal="center" vertical="center" wrapText="1"/>
    </xf>
    <xf numFmtId="0" fontId="142" fillId="25" borderId="196" xfId="14" applyFont="1" applyFill="1" applyBorder="1" applyAlignment="1">
      <alignment horizontal="center" vertical="center" wrapText="1"/>
    </xf>
    <xf numFmtId="0" fontId="84" fillId="3" borderId="184" xfId="14" applyFont="1" applyFill="1" applyBorder="1" applyAlignment="1">
      <alignment horizontal="center"/>
    </xf>
    <xf numFmtId="0" fontId="84" fillId="3" borderId="179" xfId="14" applyFont="1" applyFill="1" applyBorder="1" applyAlignment="1">
      <alignment horizontal="center"/>
    </xf>
    <xf numFmtId="0" fontId="93" fillId="0" borderId="174" xfId="14" applyFont="1" applyBorder="1" applyAlignment="1">
      <alignment horizontal="center" vertical="center" textRotation="90"/>
    </xf>
    <xf numFmtId="0" fontId="93" fillId="0" borderId="175" xfId="14" applyFont="1" applyBorder="1" applyAlignment="1">
      <alignment horizontal="center" vertical="center" textRotation="90"/>
    </xf>
    <xf numFmtId="0" fontId="98" fillId="0" borderId="181" xfId="14" applyFont="1" applyBorder="1" applyAlignment="1">
      <alignment horizontal="left" vertical="center" wrapText="1"/>
    </xf>
    <xf numFmtId="0" fontId="98" fillId="0" borderId="182" xfId="14" applyFont="1" applyBorder="1" applyAlignment="1">
      <alignment horizontal="left" vertical="center" wrapText="1"/>
    </xf>
    <xf numFmtId="0" fontId="84" fillId="3" borderId="201" xfId="14" applyFont="1" applyFill="1" applyBorder="1" applyAlignment="1">
      <alignment horizontal="left" vertical="center"/>
    </xf>
    <xf numFmtId="0" fontId="84" fillId="3" borderId="189" xfId="14" applyFont="1" applyFill="1" applyBorder="1" applyAlignment="1">
      <alignment horizontal="left" vertical="center"/>
    </xf>
    <xf numFmtId="0" fontId="84" fillId="3" borderId="190" xfId="14" applyFont="1" applyFill="1" applyBorder="1" applyAlignment="1">
      <alignment horizontal="left" vertical="center"/>
    </xf>
    <xf numFmtId="0" fontId="99" fillId="0" borderId="188" xfId="0" applyFont="1" applyBorder="1" applyAlignment="1">
      <alignment horizontal="center" vertical="center" textRotation="90" wrapText="1"/>
    </xf>
    <xf numFmtId="0" fontId="99" fillId="0" borderId="190" xfId="0" applyFont="1" applyBorder="1" applyAlignment="1">
      <alignment horizontal="center" vertical="center" textRotation="90" wrapText="1"/>
    </xf>
    <xf numFmtId="0" fontId="84" fillId="3" borderId="188" xfId="14" applyFont="1" applyFill="1" applyBorder="1" applyAlignment="1">
      <alignment horizontal="left" vertical="center" wrapText="1"/>
    </xf>
    <xf numFmtId="0" fontId="84" fillId="3" borderId="189" xfId="14" applyFont="1" applyFill="1" applyBorder="1" applyAlignment="1">
      <alignment horizontal="left" vertical="center" wrapText="1"/>
    </xf>
    <xf numFmtId="0" fontId="84" fillId="3" borderId="190" xfId="14" applyFont="1" applyFill="1" applyBorder="1" applyAlignment="1">
      <alignment horizontal="left" vertical="center" wrapText="1"/>
    </xf>
    <xf numFmtId="3" fontId="105" fillId="0" borderId="0" xfId="14" applyNumberFormat="1" applyFont="1" applyAlignment="1">
      <alignment vertical="center"/>
    </xf>
    <xf numFmtId="0" fontId="107" fillId="0" borderId="181" xfId="14" applyFont="1" applyBorder="1" applyAlignment="1">
      <alignment horizontal="left" vertical="center" wrapText="1"/>
    </xf>
    <xf numFmtId="3" fontId="94" fillId="3" borderId="0" xfId="14" applyNumberFormat="1" applyFont="1" applyFill="1" applyAlignment="1">
      <alignment horizontal="right" vertical="center"/>
    </xf>
    <xf numFmtId="3" fontId="94" fillId="3" borderId="180" xfId="14" applyNumberFormat="1" applyFont="1" applyFill="1" applyBorder="1" applyAlignment="1">
      <alignment horizontal="right" vertical="center"/>
    </xf>
    <xf numFmtId="3" fontId="95" fillId="0" borderId="181" xfId="14" applyNumberFormat="1" applyFont="1" applyBorder="1" applyAlignment="1">
      <alignment horizontal="right" vertical="center"/>
    </xf>
    <xf numFmtId="3" fontId="95" fillId="0" borderId="0" xfId="14" applyNumberFormat="1" applyFont="1" applyAlignment="1">
      <alignment horizontal="right" vertical="center"/>
    </xf>
    <xf numFmtId="3" fontId="95" fillId="0" borderId="180" xfId="14" applyNumberFormat="1" applyFont="1" applyBorder="1" applyAlignment="1">
      <alignment horizontal="right" vertical="center"/>
    </xf>
    <xf numFmtId="3" fontId="94" fillId="0" borderId="181" xfId="14" applyNumberFormat="1" applyFont="1" applyBorder="1" applyAlignment="1" applyProtection="1">
      <alignment horizontal="right" vertical="center"/>
      <protection locked="0"/>
    </xf>
    <xf numFmtId="3" fontId="94" fillId="0" borderId="182" xfId="14" applyNumberFormat="1" applyFont="1" applyBorder="1" applyAlignment="1" applyProtection="1">
      <alignment horizontal="right" vertical="center"/>
      <protection locked="0"/>
    </xf>
    <xf numFmtId="3" fontId="95" fillId="3" borderId="178" xfId="14" applyNumberFormat="1" applyFont="1" applyFill="1" applyBorder="1" applyAlignment="1">
      <alignment horizontal="right" vertical="center"/>
    </xf>
    <xf numFmtId="3" fontId="95" fillId="3" borderId="179" xfId="14" applyNumberFormat="1" applyFont="1" applyFill="1" applyBorder="1" applyAlignment="1">
      <alignment horizontal="right" vertical="center"/>
    </xf>
    <xf numFmtId="3" fontId="95" fillId="0" borderId="182" xfId="14" applyNumberFormat="1" applyFont="1" applyBorder="1" applyAlignment="1">
      <alignment horizontal="right" vertical="center"/>
    </xf>
    <xf numFmtId="3" fontId="98" fillId="0" borderId="181" xfId="14" applyNumberFormat="1" applyFont="1" applyBorder="1" applyAlignment="1">
      <alignment horizontal="right" vertical="center"/>
    </xf>
    <xf numFmtId="3" fontId="98" fillId="0" borderId="197" xfId="14" applyNumberFormat="1" applyFont="1" applyBorder="1" applyAlignment="1">
      <alignment horizontal="right" vertical="center"/>
    </xf>
    <xf numFmtId="0" fontId="107" fillId="0" borderId="0" xfId="14" applyFont="1" applyAlignment="1">
      <alignment horizontal="left" vertical="center" wrapText="1"/>
    </xf>
    <xf numFmtId="3" fontId="94" fillId="0" borderId="181" xfId="14" applyNumberFormat="1" applyFont="1" applyBorder="1" applyAlignment="1">
      <alignment horizontal="right" vertical="center"/>
    </xf>
    <xf numFmtId="3" fontId="94" fillId="0" borderId="182" xfId="14" applyNumberFormat="1" applyFont="1" applyBorder="1" applyAlignment="1">
      <alignment horizontal="right" vertical="center"/>
    </xf>
    <xf numFmtId="0" fontId="98" fillId="3" borderId="178" xfId="14" applyFont="1" applyFill="1" applyBorder="1" applyAlignment="1">
      <alignment horizontal="left" vertical="center" wrapText="1"/>
    </xf>
    <xf numFmtId="0" fontId="98" fillId="3" borderId="179" xfId="14" applyFont="1" applyFill="1" applyBorder="1" applyAlignment="1">
      <alignment horizontal="left" vertical="center" wrapText="1"/>
    </xf>
    <xf numFmtId="3" fontId="95" fillId="3" borderId="178" xfId="14" applyNumberFormat="1" applyFont="1" applyFill="1" applyBorder="1" applyAlignment="1" applyProtection="1">
      <alignment horizontal="right" vertical="center"/>
      <protection locked="0"/>
    </xf>
    <xf numFmtId="3" fontId="95" fillId="3" borderId="179" xfId="14" applyNumberFormat="1" applyFont="1" applyFill="1" applyBorder="1" applyAlignment="1" applyProtection="1">
      <alignment horizontal="right" vertical="center"/>
      <protection locked="0"/>
    </xf>
    <xf numFmtId="0" fontId="93" fillId="0" borderId="181" xfId="14" applyFont="1" applyBorder="1" applyAlignment="1">
      <alignment horizontal="left" vertical="center" wrapText="1"/>
    </xf>
    <xf numFmtId="0" fontId="93" fillId="0" borderId="182" xfId="14" applyFont="1" applyBorder="1" applyAlignment="1">
      <alignment horizontal="left" vertical="center" wrapText="1"/>
    </xf>
    <xf numFmtId="0" fontId="93" fillId="0" borderId="181" xfId="14" applyFont="1" applyBorder="1" applyAlignment="1">
      <alignment horizontal="left" vertical="center"/>
    </xf>
    <xf numFmtId="0" fontId="93" fillId="0" borderId="182" xfId="14" applyFont="1" applyBorder="1" applyAlignment="1">
      <alignment horizontal="left" vertical="center"/>
    </xf>
    <xf numFmtId="0" fontId="103" fillId="3" borderId="185" xfId="14" applyFont="1" applyFill="1" applyBorder="1" applyAlignment="1">
      <alignment horizontal="left" vertical="center" wrapText="1"/>
    </xf>
    <xf numFmtId="0" fontId="98" fillId="3" borderId="178" xfId="14" applyFont="1" applyFill="1" applyBorder="1" applyAlignment="1">
      <alignment horizontal="left" vertical="center"/>
    </xf>
    <xf numFmtId="0" fontId="98" fillId="3" borderId="179" xfId="14" applyFont="1" applyFill="1" applyBorder="1" applyAlignment="1">
      <alignment horizontal="left" vertical="center"/>
    </xf>
    <xf numFmtId="3" fontId="95" fillId="13" borderId="0" xfId="14" applyNumberFormat="1" applyFont="1" applyFill="1" applyAlignment="1">
      <alignment horizontal="right" vertical="center"/>
    </xf>
    <xf numFmtId="3" fontId="95" fillId="13" borderId="180" xfId="14" applyNumberFormat="1" applyFont="1" applyFill="1" applyBorder="1" applyAlignment="1">
      <alignment horizontal="right" vertical="center"/>
    </xf>
    <xf numFmtId="0" fontId="103" fillId="3" borderId="183" xfId="14" applyFont="1" applyFill="1" applyBorder="1" applyAlignment="1">
      <alignment horizontal="left" vertical="center" wrapText="1"/>
    </xf>
    <xf numFmtId="0" fontId="103" fillId="3" borderId="178" xfId="14" applyFont="1" applyFill="1" applyBorder="1" applyAlignment="1">
      <alignment horizontal="left" vertical="center" wrapText="1"/>
    </xf>
    <xf numFmtId="3" fontId="98" fillId="3" borderId="178" xfId="14" applyNumberFormat="1" applyFont="1" applyFill="1" applyBorder="1" applyAlignment="1" applyProtection="1">
      <alignment horizontal="right" vertical="center"/>
      <protection locked="0"/>
    </xf>
    <xf numFmtId="3" fontId="98" fillId="3" borderId="196" xfId="14" applyNumberFormat="1" applyFont="1" applyFill="1" applyBorder="1" applyAlignment="1" applyProtection="1">
      <alignment horizontal="right" vertical="center"/>
      <protection locked="0"/>
    </xf>
    <xf numFmtId="3" fontId="94" fillId="7" borderId="0" xfId="14" applyNumberFormat="1" applyFont="1" applyFill="1" applyAlignment="1">
      <alignment horizontal="right" vertical="center"/>
    </xf>
    <xf numFmtId="3" fontId="95" fillId="0" borderId="0" xfId="14" applyNumberFormat="1" applyFont="1" applyAlignment="1" applyProtection="1">
      <alignment horizontal="right" vertical="center"/>
      <protection locked="0"/>
    </xf>
    <xf numFmtId="3" fontId="95" fillId="0" borderId="180" xfId="14" applyNumberFormat="1" applyFont="1" applyBorder="1" applyAlignment="1" applyProtection="1">
      <alignment horizontal="right" vertical="center"/>
      <protection locked="0"/>
    </xf>
    <xf numFmtId="0" fontId="84" fillId="7" borderId="0" xfId="14" applyFont="1" applyFill="1" applyAlignment="1">
      <alignment horizontal="left" vertical="center" wrapText="1"/>
    </xf>
    <xf numFmtId="3" fontId="95" fillId="7" borderId="0" xfId="14" applyNumberFormat="1" applyFont="1" applyFill="1" applyAlignment="1">
      <alignment horizontal="right" vertical="center"/>
    </xf>
    <xf numFmtId="0" fontId="101" fillId="7" borderId="0" xfId="14" applyFont="1" applyFill="1" applyAlignment="1">
      <alignment horizontal="left" vertical="center" wrapText="1"/>
    </xf>
    <xf numFmtId="0" fontId="98" fillId="3" borderId="0" xfId="14" applyFont="1" applyFill="1" applyAlignment="1">
      <alignment horizontal="left" vertical="center"/>
    </xf>
    <xf numFmtId="0" fontId="84" fillId="3" borderId="180" xfId="14" applyFont="1" applyFill="1" applyBorder="1" applyAlignment="1">
      <alignment horizontal="left" vertical="center"/>
    </xf>
    <xf numFmtId="3" fontId="95" fillId="3" borderId="0" xfId="14" applyNumberFormat="1" applyFont="1" applyFill="1" applyAlignment="1">
      <alignment horizontal="right" vertical="center"/>
    </xf>
    <xf numFmtId="3" fontId="95" fillId="3" borderId="180" xfId="14" applyNumberFormat="1" applyFont="1" applyFill="1" applyBorder="1" applyAlignment="1">
      <alignment horizontal="right" vertical="center"/>
    </xf>
    <xf numFmtId="0" fontId="101" fillId="7" borderId="0" xfId="14" applyFont="1" applyFill="1" applyAlignment="1">
      <alignment vertical="center"/>
    </xf>
    <xf numFmtId="0" fontId="104" fillId="0" borderId="181" xfId="14" applyFont="1" applyBorder="1" applyAlignment="1">
      <alignment horizontal="left" vertical="center"/>
    </xf>
    <xf numFmtId="0" fontId="95" fillId="0" borderId="0" xfId="14" applyFont="1" applyAlignment="1">
      <alignment horizontal="right" vertical="center"/>
    </xf>
    <xf numFmtId="0" fontId="95" fillId="0" borderId="180" xfId="14" applyFont="1" applyBorder="1" applyAlignment="1">
      <alignment horizontal="right" vertical="center"/>
    </xf>
    <xf numFmtId="3" fontId="95" fillId="3" borderId="0" xfId="14" applyNumberFormat="1" applyFont="1" applyFill="1" applyAlignment="1" applyProtection="1">
      <alignment horizontal="right" vertical="center"/>
      <protection locked="0"/>
    </xf>
    <xf numFmtId="3" fontId="95" fillId="3" borderId="180" xfId="14" applyNumberFormat="1" applyFont="1" applyFill="1" applyBorder="1" applyAlignment="1" applyProtection="1">
      <alignment horizontal="right" vertical="center"/>
      <protection locked="0"/>
    </xf>
    <xf numFmtId="0" fontId="84" fillId="7" borderId="0" xfId="14" applyFont="1" applyFill="1" applyAlignment="1">
      <alignment vertical="center"/>
    </xf>
    <xf numFmtId="3" fontId="94" fillId="7" borderId="0" xfId="14" applyNumberFormat="1" applyFont="1" applyFill="1" applyAlignment="1">
      <alignment vertical="center"/>
    </xf>
    <xf numFmtId="0" fontId="104" fillId="0" borderId="0" xfId="14" applyFont="1" applyAlignment="1">
      <alignment vertical="center" wrapText="1"/>
    </xf>
    <xf numFmtId="0" fontId="104" fillId="0" borderId="180" xfId="14" applyFont="1" applyBorder="1" applyAlignment="1">
      <alignment vertical="center" wrapText="1"/>
    </xf>
    <xf numFmtId="3" fontId="95" fillId="7" borderId="0" xfId="14" applyNumberFormat="1" applyFont="1" applyFill="1" applyAlignment="1">
      <alignment vertical="center"/>
    </xf>
    <xf numFmtId="0" fontId="104" fillId="3" borderId="178" xfId="14" applyFont="1" applyFill="1" applyBorder="1" applyAlignment="1">
      <alignment vertical="center" wrapText="1"/>
    </xf>
    <xf numFmtId="0" fontId="104" fillId="3" borderId="179" xfId="14" applyFont="1" applyFill="1" applyBorder="1" applyAlignment="1">
      <alignment vertical="center" wrapText="1"/>
    </xf>
    <xf numFmtId="0" fontId="84" fillId="25" borderId="160" xfId="14" applyFont="1" applyFill="1" applyBorder="1" applyAlignment="1">
      <alignment horizontal="center" vertical="center" wrapText="1"/>
    </xf>
    <xf numFmtId="0" fontId="84" fillId="25" borderId="150" xfId="14" applyFont="1" applyFill="1" applyBorder="1" applyAlignment="1">
      <alignment horizontal="center" vertical="center" wrapText="1"/>
    </xf>
    <xf numFmtId="0" fontId="93" fillId="25" borderId="164" xfId="14" applyFont="1" applyFill="1" applyBorder="1" applyAlignment="1">
      <alignment horizontal="left" vertical="center" wrapText="1"/>
    </xf>
    <xf numFmtId="0" fontId="93" fillId="25" borderId="121" xfId="14" applyFont="1" applyFill="1" applyBorder="1" applyAlignment="1">
      <alignment horizontal="left" vertical="center" wrapText="1"/>
    </xf>
    <xf numFmtId="0" fontId="98" fillId="3" borderId="121" xfId="14" applyFont="1" applyFill="1" applyBorder="1" applyAlignment="1">
      <alignment horizontal="center" vertical="center" wrapText="1"/>
    </xf>
    <xf numFmtId="3" fontId="98" fillId="0" borderId="121" xfId="14" applyNumberFormat="1" applyFont="1" applyBorder="1" applyAlignment="1">
      <alignment horizontal="right" vertical="center" wrapText="1"/>
    </xf>
    <xf numFmtId="0" fontId="98" fillId="0" borderId="121" xfId="14" applyFont="1" applyBorder="1" applyAlignment="1">
      <alignment horizontal="right" vertical="center" wrapText="1"/>
    </xf>
    <xf numFmtId="0" fontId="98" fillId="0" borderId="120" xfId="14" applyFont="1" applyBorder="1" applyAlignment="1">
      <alignment horizontal="right" vertical="center" wrapText="1"/>
    </xf>
    <xf numFmtId="0" fontId="98" fillId="3" borderId="176" xfId="14" applyFont="1" applyFill="1" applyBorder="1" applyAlignment="1">
      <alignment horizontal="left" vertical="center" wrapText="1"/>
    </xf>
    <xf numFmtId="0" fontId="98" fillId="3" borderId="177" xfId="14" applyFont="1" applyFill="1" applyBorder="1" applyAlignment="1">
      <alignment horizontal="left" vertical="center" wrapText="1"/>
    </xf>
    <xf numFmtId="0" fontId="98" fillId="3" borderId="171" xfId="14" applyFont="1" applyFill="1" applyBorder="1" applyAlignment="1">
      <alignment horizontal="left" vertical="center" wrapText="1"/>
    </xf>
    <xf numFmtId="0" fontId="98" fillId="3" borderId="172" xfId="14" applyFont="1" applyFill="1" applyBorder="1" applyAlignment="1">
      <alignment horizontal="left" vertical="center" wrapText="1"/>
    </xf>
    <xf numFmtId="3" fontId="98" fillId="25" borderId="170" xfId="14" applyNumberFormat="1" applyFont="1" applyFill="1" applyBorder="1" applyAlignment="1">
      <alignment horizontal="right" vertical="center" wrapText="1"/>
    </xf>
    <xf numFmtId="0" fontId="98" fillId="25" borderId="171" xfId="14" applyFont="1" applyFill="1" applyBorder="1" applyAlignment="1">
      <alignment horizontal="right" vertical="center" wrapText="1"/>
    </xf>
    <xf numFmtId="0" fontId="98" fillId="25" borderId="172" xfId="14" applyFont="1" applyFill="1" applyBorder="1" applyAlignment="1">
      <alignment horizontal="right" vertical="center" wrapText="1"/>
    </xf>
    <xf numFmtId="0" fontId="98" fillId="3" borderId="170" xfId="14" applyFont="1" applyFill="1" applyBorder="1" applyAlignment="1">
      <alignment horizontal="left" vertical="center" wrapText="1"/>
    </xf>
    <xf numFmtId="0" fontId="98" fillId="25" borderId="195" xfId="14" applyFont="1" applyFill="1" applyBorder="1" applyAlignment="1">
      <alignment horizontal="right" vertical="center" wrapText="1"/>
    </xf>
    <xf numFmtId="3" fontId="98" fillId="3" borderId="179" xfId="14" applyNumberFormat="1" applyFont="1" applyFill="1" applyBorder="1" applyAlignment="1" applyProtection="1">
      <alignment horizontal="right" vertical="center"/>
      <protection locked="0"/>
    </xf>
    <xf numFmtId="0" fontId="104" fillId="3" borderId="179" xfId="14" applyFont="1" applyFill="1" applyBorder="1" applyAlignment="1">
      <alignment horizontal="left" vertical="center" wrapText="1"/>
    </xf>
    <xf numFmtId="3" fontId="104" fillId="3" borderId="178" xfId="14" applyNumberFormat="1" applyFont="1" applyFill="1" applyBorder="1" applyAlignment="1">
      <alignment horizontal="right" vertical="center"/>
    </xf>
    <xf numFmtId="3" fontId="104" fillId="3" borderId="196" xfId="14" applyNumberFormat="1" applyFont="1" applyFill="1" applyBorder="1" applyAlignment="1">
      <alignment horizontal="right" vertical="center"/>
    </xf>
    <xf numFmtId="0" fontId="98" fillId="0" borderId="149" xfId="14" applyFont="1" applyBorder="1" applyAlignment="1">
      <alignment horizontal="left" vertical="center" wrapText="1"/>
    </xf>
    <xf numFmtId="0" fontId="98" fillId="0" borderId="187" xfId="14" applyFont="1" applyBorder="1" applyAlignment="1">
      <alignment horizontal="left" vertical="center" wrapText="1"/>
    </xf>
    <xf numFmtId="0" fontId="100" fillId="0" borderId="181" xfId="14" applyFont="1" applyBorder="1" applyAlignment="1">
      <alignment horizontal="left" vertical="center" wrapText="1"/>
    </xf>
    <xf numFmtId="0" fontId="133" fillId="0" borderId="181" xfId="14" applyFont="1" applyBorder="1" applyAlignment="1">
      <alignment horizontal="left" vertical="center" wrapText="1"/>
    </xf>
    <xf numFmtId="0" fontId="133" fillId="0" borderId="182" xfId="14" applyFont="1" applyBorder="1" applyAlignment="1">
      <alignment horizontal="left" vertical="center" wrapText="1"/>
    </xf>
    <xf numFmtId="0" fontId="103" fillId="0" borderId="181" xfId="14" applyFont="1" applyBorder="1" applyAlignment="1">
      <alignment vertical="center"/>
    </xf>
    <xf numFmtId="0" fontId="103" fillId="0" borderId="182" xfId="14" applyFont="1" applyBorder="1" applyAlignment="1">
      <alignment vertical="center"/>
    </xf>
    <xf numFmtId="3" fontId="104" fillId="3" borderId="0" xfId="14" applyNumberFormat="1" applyFont="1" applyFill="1" applyAlignment="1" applyProtection="1">
      <alignment horizontal="right" vertical="center"/>
      <protection locked="0"/>
    </xf>
    <xf numFmtId="3" fontId="104" fillId="3" borderId="159" xfId="14" applyNumberFormat="1" applyFont="1" applyFill="1" applyBorder="1" applyAlignment="1" applyProtection="1">
      <alignment horizontal="right" vertical="center"/>
      <protection locked="0"/>
    </xf>
    <xf numFmtId="3" fontId="104" fillId="3" borderId="178" xfId="14" applyNumberFormat="1" applyFont="1" applyFill="1" applyBorder="1" applyAlignment="1" applyProtection="1">
      <alignment horizontal="right" vertical="center"/>
      <protection locked="0"/>
    </xf>
    <xf numFmtId="3" fontId="104" fillId="3" borderId="196" xfId="14" applyNumberFormat="1" applyFont="1" applyFill="1" applyBorder="1" applyAlignment="1" applyProtection="1">
      <alignment horizontal="right" vertical="center"/>
      <protection locked="0"/>
    </xf>
    <xf numFmtId="0" fontId="95" fillId="25" borderId="150" xfId="14" applyFont="1" applyFill="1" applyBorder="1" applyAlignment="1" applyProtection="1">
      <alignment horizontal="center" vertical="center"/>
      <protection locked="0"/>
    </xf>
    <xf numFmtId="0" fontId="93" fillId="0" borderId="160" xfId="14" applyFont="1" applyBorder="1" applyAlignment="1">
      <alignment horizontal="center" vertical="center" textRotation="90" wrapText="1"/>
    </xf>
    <xf numFmtId="0" fontId="93" fillId="0" borderId="160" xfId="14" applyFont="1" applyBorder="1"/>
    <xf numFmtId="0" fontId="84" fillId="3" borderId="150" xfId="14" applyFont="1" applyFill="1" applyBorder="1" applyAlignment="1">
      <alignment horizontal="left" vertical="top"/>
    </xf>
    <xf numFmtId="0" fontId="81" fillId="3" borderId="150" xfId="14" applyFont="1" applyFill="1" applyBorder="1" applyAlignment="1">
      <alignment horizontal="left" vertical="top"/>
    </xf>
    <xf numFmtId="0" fontId="81" fillId="3" borderId="157" xfId="14" applyFont="1" applyFill="1" applyBorder="1" applyAlignment="1">
      <alignment horizontal="left" vertical="top"/>
    </xf>
    <xf numFmtId="0" fontId="94" fillId="25" borderId="150" xfId="14" applyFont="1" applyFill="1" applyBorder="1" applyAlignment="1" applyProtection="1">
      <alignment horizontal="left" vertical="center"/>
      <protection locked="0"/>
    </xf>
    <xf numFmtId="0" fontId="95" fillId="0" borderId="150" xfId="14" applyFont="1" applyBorder="1" applyAlignment="1" applyProtection="1">
      <alignment horizontal="left" vertical="center"/>
      <protection locked="0"/>
    </xf>
    <xf numFmtId="0" fontId="95" fillId="0" borderId="157" xfId="14" applyFont="1" applyBorder="1" applyAlignment="1" applyProtection="1">
      <alignment horizontal="left" vertical="center"/>
      <protection locked="0"/>
    </xf>
    <xf numFmtId="0" fontId="81" fillId="3" borderId="150" xfId="14" applyFont="1" applyFill="1" applyBorder="1"/>
    <xf numFmtId="0" fontId="84" fillId="3" borderId="150" xfId="14" applyFont="1" applyFill="1" applyBorder="1" applyAlignment="1">
      <alignment vertical="center" wrapText="1"/>
    </xf>
    <xf numFmtId="0" fontId="84" fillId="3" borderId="157" xfId="14" applyFont="1" applyFill="1" applyBorder="1" applyAlignment="1">
      <alignment vertical="center" wrapText="1"/>
    </xf>
    <xf numFmtId="0" fontId="95" fillId="0" borderId="150" xfId="14" applyFont="1" applyBorder="1" applyProtection="1">
      <protection locked="0"/>
    </xf>
    <xf numFmtId="0" fontId="84" fillId="25" borderId="150" xfId="14" applyFont="1" applyFill="1" applyBorder="1" applyAlignment="1">
      <alignment horizontal="right" vertical="center"/>
    </xf>
    <xf numFmtId="0" fontId="95" fillId="25" borderId="157" xfId="14" applyFont="1" applyFill="1" applyBorder="1" applyAlignment="1" applyProtection="1">
      <alignment horizontal="center" vertical="center"/>
      <protection locked="0"/>
    </xf>
    <xf numFmtId="49" fontId="94" fillId="0" borderId="150" xfId="14" applyNumberFormat="1" applyFont="1" applyBorder="1" applyAlignment="1" applyProtection="1">
      <alignment horizontal="center" vertical="center"/>
      <protection locked="0"/>
    </xf>
    <xf numFmtId="49" fontId="94" fillId="0" borderId="157" xfId="14" applyNumberFormat="1" applyFont="1" applyBorder="1" applyAlignment="1" applyProtection="1">
      <alignment horizontal="center" vertical="center"/>
      <protection locked="0"/>
    </xf>
    <xf numFmtId="0" fontId="84" fillId="25" borderId="150" xfId="14" applyFont="1" applyFill="1" applyBorder="1" applyAlignment="1">
      <alignment vertical="center"/>
    </xf>
    <xf numFmtId="0" fontId="81" fillId="25" borderId="150" xfId="14" applyFont="1" applyFill="1" applyBorder="1"/>
    <xf numFmtId="0" fontId="95" fillId="25" borderId="150" xfId="14" applyFont="1" applyFill="1" applyBorder="1" applyAlignment="1" applyProtection="1">
      <alignment horizontal="center"/>
      <protection locked="0"/>
    </xf>
    <xf numFmtId="0" fontId="84" fillId="25" borderId="150" xfId="14" applyFont="1" applyFill="1" applyBorder="1" applyAlignment="1">
      <alignment horizontal="center" vertical="center"/>
    </xf>
    <xf numFmtId="0" fontId="82" fillId="25" borderId="154" xfId="14" applyFont="1" applyFill="1" applyBorder="1" applyAlignment="1">
      <alignment horizontal="center" vertical="center" wrapText="1"/>
    </xf>
    <xf numFmtId="0" fontId="83" fillId="0" borderId="154" xfId="14" applyFont="1" applyBorder="1"/>
    <xf numFmtId="0" fontId="83" fillId="0" borderId="150" xfId="14" applyFont="1" applyBorder="1"/>
    <xf numFmtId="0" fontId="143" fillId="3" borderId="154" xfId="14" applyFont="1" applyFill="1" applyBorder="1" applyAlignment="1">
      <alignment horizontal="center" vertical="center" wrapText="1"/>
    </xf>
    <xf numFmtId="0" fontId="144" fillId="3" borderId="154" xfId="14" applyFont="1" applyFill="1" applyBorder="1" applyAlignment="1">
      <alignment horizontal="center" vertical="center" wrapText="1"/>
    </xf>
    <xf numFmtId="0" fontId="144" fillId="3" borderId="150" xfId="14" applyFont="1" applyFill="1" applyBorder="1" applyAlignment="1">
      <alignment horizontal="center" vertical="center" wrapText="1"/>
    </xf>
    <xf numFmtId="0" fontId="81" fillId="3" borderId="194" xfId="14" applyFont="1" applyFill="1" applyBorder="1" applyAlignment="1">
      <alignment horizontal="center"/>
    </xf>
    <xf numFmtId="0" fontId="81" fillId="3" borderId="151" xfId="14" applyFont="1" applyFill="1" applyBorder="1" applyAlignment="1">
      <alignment horizontal="center"/>
    </xf>
    <xf numFmtId="0" fontId="81" fillId="3" borderId="0" xfId="14" applyFont="1" applyFill="1" applyAlignment="1">
      <alignment horizontal="center"/>
    </xf>
    <xf numFmtId="0" fontId="81" fillId="3" borderId="111" xfId="14" applyFont="1" applyFill="1" applyBorder="1" applyAlignment="1">
      <alignment horizontal="center"/>
    </xf>
    <xf numFmtId="0" fontId="84" fillId="3" borderId="0" xfId="14" applyFont="1" applyFill="1" applyAlignment="1">
      <alignment horizontal="left"/>
    </xf>
    <xf numFmtId="0" fontId="84" fillId="3" borderId="111" xfId="14" applyFont="1" applyFill="1" applyBorder="1" applyAlignment="1">
      <alignment horizontal="left"/>
    </xf>
    <xf numFmtId="0" fontId="85" fillId="25" borderId="119" xfId="14" applyFont="1" applyFill="1" applyBorder="1" applyAlignment="1">
      <alignment horizontal="center" vertical="center"/>
    </xf>
    <xf numFmtId="0" fontId="85" fillId="25" borderId="118" xfId="14" applyFont="1" applyFill="1" applyBorder="1" applyAlignment="1">
      <alignment horizontal="center" vertical="center"/>
    </xf>
    <xf numFmtId="0" fontId="85" fillId="25" borderId="117" xfId="14" applyFont="1" applyFill="1" applyBorder="1" applyAlignment="1">
      <alignment horizontal="center" vertical="center"/>
    </xf>
    <xf numFmtId="0" fontId="81" fillId="3" borderId="110" xfId="14" applyFont="1" applyFill="1" applyBorder="1" applyAlignment="1">
      <alignment horizontal="center"/>
    </xf>
    <xf numFmtId="0" fontId="84" fillId="25" borderId="120" xfId="14" applyFont="1" applyFill="1" applyBorder="1" applyAlignment="1">
      <alignment horizontal="left"/>
    </xf>
    <xf numFmtId="0" fontId="81" fillId="0" borderId="0" xfId="14" applyFont="1"/>
    <xf numFmtId="1" fontId="86" fillId="25" borderId="0" xfId="14" applyNumberFormat="1" applyFont="1" applyFill="1" applyAlignment="1">
      <alignment horizontal="left" vertical="center"/>
    </xf>
    <xf numFmtId="1" fontId="87" fillId="0" borderId="0" xfId="14" applyNumberFormat="1" applyFont="1" applyAlignment="1">
      <alignment horizontal="left"/>
    </xf>
    <xf numFmtId="0" fontId="84" fillId="25" borderId="0" xfId="14" applyFont="1" applyFill="1" applyAlignment="1">
      <alignment horizontal="center"/>
    </xf>
    <xf numFmtId="0" fontId="84" fillId="25" borderId="159" xfId="14" applyFont="1" applyFill="1" applyBorder="1" applyAlignment="1">
      <alignment horizontal="center"/>
    </xf>
    <xf numFmtId="0" fontId="145" fillId="31" borderId="154" xfId="45" applyFont="1" applyFill="1" applyBorder="1" applyAlignment="1" applyProtection="1">
      <alignment horizontal="center" vertical="center" wrapText="1"/>
      <protection locked="0"/>
    </xf>
    <xf numFmtId="0" fontId="145" fillId="31" borderId="155" xfId="45" applyFont="1" applyFill="1" applyBorder="1" applyAlignment="1" applyProtection="1">
      <alignment horizontal="center" vertical="center" wrapText="1"/>
      <protection locked="0"/>
    </xf>
    <xf numFmtId="0" fontId="145" fillId="31" borderId="150" xfId="45" applyFont="1" applyFill="1" applyBorder="1" applyAlignment="1" applyProtection="1">
      <alignment horizontal="center" vertical="center" wrapText="1"/>
      <protection locked="0"/>
    </xf>
    <xf numFmtId="0" fontId="145" fillId="31" borderId="157" xfId="45" applyFont="1" applyFill="1" applyBorder="1" applyAlignment="1" applyProtection="1">
      <alignment horizontal="center" vertical="center" wrapText="1"/>
      <protection locked="0"/>
    </xf>
    <xf numFmtId="0" fontId="81" fillId="25" borderId="0" xfId="14" applyFont="1" applyFill="1" applyAlignment="1">
      <alignment horizontal="center"/>
    </xf>
    <xf numFmtId="0" fontId="88" fillId="25" borderId="160" xfId="14" applyFont="1" applyFill="1" applyBorder="1" applyAlignment="1">
      <alignment horizontal="left" vertical="center"/>
    </xf>
    <xf numFmtId="0" fontId="88" fillId="25" borderId="150" xfId="14" applyFont="1" applyFill="1" applyBorder="1" applyAlignment="1">
      <alignment horizontal="left" vertical="center"/>
    </xf>
    <xf numFmtId="0" fontId="89" fillId="25" borderId="0" xfId="14" applyFont="1" applyFill="1" applyAlignment="1">
      <alignment horizontal="center" vertical="center"/>
    </xf>
    <xf numFmtId="0" fontId="90" fillId="0" borderId="124" xfId="14" applyFont="1" applyBorder="1" applyAlignment="1">
      <alignment horizontal="center" vertical="center" wrapText="1"/>
    </xf>
    <xf numFmtId="0" fontId="90" fillId="0" borderId="126" xfId="14" applyFont="1" applyBorder="1" applyAlignment="1">
      <alignment horizontal="center" vertical="center" wrapText="1"/>
    </xf>
    <xf numFmtId="0" fontId="90" fillId="0" borderId="161" xfId="14" applyFont="1" applyBorder="1" applyAlignment="1">
      <alignment horizontal="center" vertical="center" wrapText="1"/>
    </xf>
    <xf numFmtId="0" fontId="90" fillId="0" borderId="128" xfId="14" applyFont="1" applyBorder="1" applyAlignment="1">
      <alignment horizontal="center" vertical="center" wrapText="1"/>
    </xf>
    <xf numFmtId="0" fontId="90" fillId="0" borderId="162" xfId="14" applyFont="1" applyBorder="1" applyAlignment="1">
      <alignment horizontal="center" vertical="center" wrapText="1"/>
    </xf>
    <xf numFmtId="0" fontId="90" fillId="0" borderId="125" xfId="14" applyFont="1" applyBorder="1" applyAlignment="1">
      <alignment horizontal="center" vertical="center" wrapText="1"/>
    </xf>
    <xf numFmtId="0" fontId="90" fillId="0" borderId="163" xfId="14" applyFont="1" applyBorder="1" applyAlignment="1">
      <alignment horizontal="center" vertical="center" wrapText="1"/>
    </xf>
    <xf numFmtId="0" fontId="91" fillId="0" borderId="156" xfId="14" applyFont="1" applyBorder="1" applyAlignment="1">
      <alignment horizontal="right" wrapText="1"/>
    </xf>
    <xf numFmtId="0" fontId="92" fillId="0" borderId="0" xfId="14" applyFont="1" applyAlignment="1">
      <alignment horizontal="right"/>
    </xf>
    <xf numFmtId="0" fontId="92" fillId="0" borderId="122" xfId="14" applyFont="1" applyBorder="1" applyAlignment="1">
      <alignment horizontal="right"/>
    </xf>
    <xf numFmtId="0" fontId="92" fillId="0" borderId="156" xfId="14" applyFont="1" applyBorder="1" applyAlignment="1">
      <alignment horizontal="right"/>
    </xf>
    <xf numFmtId="3" fontId="94" fillId="25" borderId="150" xfId="14" applyNumberFormat="1" applyFont="1" applyFill="1" applyBorder="1" applyAlignment="1" applyProtection="1">
      <alignment horizontal="left"/>
      <protection locked="0"/>
    </xf>
    <xf numFmtId="0" fontId="36" fillId="10" borderId="50" xfId="0" applyFont="1" applyFill="1" applyBorder="1" applyAlignment="1">
      <alignment horizontal="center" vertical="center" wrapText="1"/>
    </xf>
    <xf numFmtId="0" fontId="34" fillId="0" borderId="50" xfId="0" applyFont="1" applyBorder="1" applyAlignment="1">
      <alignment horizontal="center" vertical="center" wrapText="1"/>
    </xf>
    <xf numFmtId="0" fontId="34" fillId="0" borderId="50" xfId="0" applyFont="1" applyBorder="1" applyAlignment="1">
      <alignment wrapText="1"/>
    </xf>
    <xf numFmtId="0" fontId="34" fillId="0" borderId="45" xfId="0" applyFont="1" applyBorder="1" applyAlignment="1">
      <alignment wrapText="1"/>
    </xf>
    <xf numFmtId="0" fontId="34" fillId="0" borderId="46" xfId="0" applyFont="1" applyBorder="1" applyAlignment="1">
      <alignment horizontal="center" vertical="center" wrapText="1"/>
    </xf>
    <xf numFmtId="0" fontId="34" fillId="0" borderId="0" xfId="0" applyFont="1" applyAlignment="1">
      <alignment horizontal="center" vertical="center" wrapText="1"/>
    </xf>
    <xf numFmtId="0" fontId="34" fillId="0" borderId="0" xfId="0" applyFont="1" applyAlignment="1">
      <alignment wrapText="1"/>
    </xf>
    <xf numFmtId="0" fontId="34" fillId="0" borderId="47" xfId="0" applyFont="1" applyBorder="1" applyAlignment="1">
      <alignment wrapText="1"/>
    </xf>
    <xf numFmtId="0" fontId="34" fillId="0" borderId="48" xfId="0" applyFont="1" applyBorder="1" applyAlignment="1">
      <alignment horizontal="center" vertical="center" wrapText="1"/>
    </xf>
    <xf numFmtId="0" fontId="34" fillId="0" borderId="51" xfId="0" applyFont="1" applyBorder="1" applyAlignment="1">
      <alignment horizontal="center" vertical="center" wrapText="1"/>
    </xf>
    <xf numFmtId="0" fontId="34" fillId="0" borderId="51" xfId="0" applyFont="1" applyBorder="1" applyAlignment="1">
      <alignment wrapText="1"/>
    </xf>
    <xf numFmtId="0" fontId="34" fillId="0" borderId="49" xfId="0" applyFont="1" applyBorder="1" applyAlignment="1">
      <alignment wrapText="1"/>
    </xf>
    <xf numFmtId="0" fontId="17" fillId="21" borderId="63" xfId="0" applyFont="1" applyFill="1" applyBorder="1" applyAlignment="1">
      <alignment horizontal="center" vertical="center" wrapText="1"/>
    </xf>
    <xf numFmtId="0" fontId="39" fillId="21" borderId="56" xfId="0" applyFont="1" applyFill="1" applyBorder="1" applyAlignment="1">
      <alignment horizontal="center" vertical="center" wrapText="1"/>
    </xf>
    <xf numFmtId="0" fontId="39" fillId="21" borderId="74" xfId="0" applyFont="1" applyFill="1" applyBorder="1" applyAlignment="1">
      <alignment horizontal="center" vertical="center" wrapText="1"/>
    </xf>
    <xf numFmtId="0" fontId="39" fillId="21" borderId="50" xfId="0" applyFont="1" applyFill="1" applyBorder="1" applyAlignment="1">
      <alignment horizontal="center" vertical="center" wrapText="1"/>
    </xf>
    <xf numFmtId="0" fontId="39" fillId="21" borderId="0" xfId="0" applyFont="1" applyFill="1" applyAlignment="1">
      <alignment horizontal="center" vertical="center" wrapText="1"/>
    </xf>
    <xf numFmtId="0" fontId="39" fillId="21" borderId="51" xfId="0" applyFont="1" applyFill="1" applyBorder="1" applyAlignment="1">
      <alignment horizontal="center" vertical="center" wrapText="1"/>
    </xf>
    <xf numFmtId="0" fontId="39" fillId="21" borderId="67" xfId="0" applyFont="1" applyFill="1" applyBorder="1" applyAlignment="1">
      <alignment horizontal="center" vertical="center" wrapText="1"/>
    </xf>
    <xf numFmtId="0" fontId="39" fillId="21" borderId="62" xfId="0" applyFont="1" applyFill="1" applyBorder="1" applyAlignment="1">
      <alignment horizontal="center" vertical="center" wrapText="1"/>
    </xf>
    <xf numFmtId="0" fontId="39" fillId="21" borderId="66" xfId="0" applyFont="1" applyFill="1" applyBorder="1" applyAlignment="1">
      <alignment horizontal="center" vertical="center" wrapText="1"/>
    </xf>
    <xf numFmtId="0" fontId="66" fillId="10" borderId="44" xfId="0" applyFont="1" applyFill="1" applyBorder="1" applyAlignment="1">
      <alignment horizontal="center" vertical="center" wrapText="1"/>
    </xf>
    <xf numFmtId="0" fontId="67" fillId="0" borderId="50" xfId="0" applyFont="1" applyBorder="1"/>
    <xf numFmtId="0" fontId="67" fillId="0" borderId="45" xfId="0" applyFont="1" applyBorder="1"/>
    <xf numFmtId="0" fontId="67" fillId="0" borderId="46" xfId="0" applyFont="1" applyBorder="1"/>
    <xf numFmtId="0" fontId="67" fillId="0" borderId="0" xfId="0" applyFont="1"/>
    <xf numFmtId="0" fontId="67" fillId="0" borderId="47" xfId="0" applyFont="1" applyBorder="1"/>
    <xf numFmtId="0" fontId="67" fillId="0" borderId="48" xfId="0" applyFont="1" applyBorder="1"/>
    <xf numFmtId="0" fontId="67" fillId="0" borderId="51" xfId="0" applyFont="1" applyBorder="1"/>
    <xf numFmtId="0" fontId="67" fillId="0" borderId="49" xfId="0" applyFont="1" applyBorder="1"/>
    <xf numFmtId="0" fontId="67" fillId="22" borderId="4" xfId="0" applyFont="1" applyFill="1" applyBorder="1" applyAlignment="1">
      <alignment horizontal="center" vertical="center" wrapText="1"/>
    </xf>
    <xf numFmtId="0" fontId="67" fillId="20" borderId="4" xfId="0" applyFont="1" applyFill="1" applyBorder="1" applyAlignment="1">
      <alignment horizontal="center" vertical="center" wrapText="1"/>
    </xf>
    <xf numFmtId="0" fontId="68" fillId="19" borderId="1" xfId="0" applyFont="1" applyFill="1" applyBorder="1" applyAlignment="1">
      <alignment horizontal="center" vertical="center" wrapText="1"/>
    </xf>
    <xf numFmtId="0" fontId="68" fillId="19" borderId="5" xfId="0" applyFont="1" applyFill="1" applyBorder="1" applyAlignment="1">
      <alignment horizontal="center" vertical="center" wrapText="1"/>
    </xf>
    <xf numFmtId="0" fontId="68" fillId="19" borderId="7" xfId="0" applyFont="1" applyFill="1" applyBorder="1" applyAlignment="1">
      <alignment horizontal="center" vertical="center" wrapText="1"/>
    </xf>
    <xf numFmtId="0" fontId="68" fillId="19" borderId="10" xfId="0" applyFont="1" applyFill="1" applyBorder="1" applyAlignment="1">
      <alignment horizontal="center" vertical="center" wrapText="1"/>
    </xf>
    <xf numFmtId="0" fontId="68" fillId="19" borderId="8" xfId="0" applyFont="1" applyFill="1" applyBorder="1" applyAlignment="1">
      <alignment horizontal="center" vertical="center" wrapText="1"/>
    </xf>
    <xf numFmtId="0" fontId="68" fillId="19" borderId="53" xfId="0" applyFont="1" applyFill="1" applyBorder="1" applyAlignment="1">
      <alignment horizontal="center" vertical="center" wrapText="1"/>
    </xf>
    <xf numFmtId="0" fontId="68" fillId="19" borderId="13" xfId="0" applyFont="1" applyFill="1" applyBorder="1" applyAlignment="1">
      <alignment horizontal="center" vertical="center" wrapText="1"/>
    </xf>
    <xf numFmtId="0" fontId="68" fillId="19" borderId="11" xfId="0" applyFont="1" applyFill="1" applyBorder="1" applyAlignment="1">
      <alignment horizontal="center" vertical="center" wrapText="1"/>
    </xf>
    <xf numFmtId="0" fontId="68" fillId="19" borderId="12" xfId="0" applyFont="1" applyFill="1" applyBorder="1" applyAlignment="1">
      <alignment horizontal="center" vertical="center" wrapText="1"/>
    </xf>
    <xf numFmtId="0" fontId="67" fillId="21" borderId="5" xfId="0" applyFont="1" applyFill="1" applyBorder="1"/>
    <xf numFmtId="0" fontId="67" fillId="21" borderId="11" xfId="0" applyFont="1" applyFill="1" applyBorder="1"/>
    <xf numFmtId="0" fontId="67" fillId="3" borderId="5" xfId="0" applyFont="1" applyFill="1" applyBorder="1"/>
    <xf numFmtId="0" fontId="67" fillId="3" borderId="11" xfId="0" applyFont="1" applyFill="1" applyBorder="1"/>
    <xf numFmtId="0" fontId="67" fillId="19" borderId="5" xfId="0" applyFont="1" applyFill="1" applyBorder="1"/>
    <xf numFmtId="0" fontId="67" fillId="19" borderId="11" xfId="0" applyFont="1" applyFill="1" applyBorder="1"/>
    <xf numFmtId="0" fontId="69" fillId="21" borderId="10" xfId="0" applyFont="1" applyFill="1" applyBorder="1" applyAlignment="1">
      <alignment vertical="center"/>
    </xf>
    <xf numFmtId="0" fontId="69" fillId="21" borderId="9" xfId="0" applyFont="1" applyFill="1" applyBorder="1" applyAlignment="1">
      <alignment vertical="center"/>
    </xf>
    <xf numFmtId="0" fontId="69" fillId="0" borderId="6" xfId="0" applyFont="1" applyBorder="1" applyAlignment="1">
      <alignment vertical="center" wrapText="1"/>
    </xf>
    <xf numFmtId="0" fontId="69" fillId="0" borderId="3" xfId="0" applyFont="1" applyBorder="1" applyAlignment="1">
      <alignment vertical="center" wrapText="1"/>
    </xf>
    <xf numFmtId="0" fontId="69" fillId="3" borderId="10" xfId="0" applyFont="1" applyFill="1" applyBorder="1" applyAlignment="1">
      <alignment vertical="center"/>
    </xf>
    <xf numFmtId="0" fontId="69" fillId="0" borderId="9" xfId="0" applyFont="1" applyBorder="1" applyAlignment="1">
      <alignment vertical="center"/>
    </xf>
    <xf numFmtId="0" fontId="69" fillId="19" borderId="10" xfId="0" applyFont="1" applyFill="1" applyBorder="1" applyAlignment="1">
      <alignment vertical="center"/>
    </xf>
    <xf numFmtId="0" fontId="69" fillId="11" borderId="6" xfId="0" applyFont="1" applyFill="1" applyBorder="1" applyAlignment="1">
      <alignment vertical="center" wrapText="1"/>
    </xf>
    <xf numFmtId="0" fontId="69" fillId="11" borderId="3" xfId="0" applyFont="1" applyFill="1" applyBorder="1" applyAlignment="1">
      <alignment vertical="center" wrapText="1"/>
    </xf>
    <xf numFmtId="0" fontId="56" fillId="6" borderId="10" xfId="0" applyFont="1" applyFill="1" applyBorder="1" applyAlignment="1">
      <alignment vertical="center" wrapText="1"/>
    </xf>
    <xf numFmtId="0" fontId="58" fillId="0" borderId="9" xfId="0" applyFont="1" applyBorder="1" applyAlignment="1">
      <alignment vertical="center" wrapText="1"/>
    </xf>
    <xf numFmtId="0" fontId="61" fillId="11" borderId="10" xfId="0" applyFont="1" applyFill="1" applyBorder="1"/>
    <xf numFmtId="0" fontId="58" fillId="0" borderId="9" xfId="0" applyFont="1" applyBorder="1"/>
    <xf numFmtId="0" fontId="61" fillId="11" borderId="10" xfId="0" applyFont="1" applyFill="1" applyBorder="1" applyAlignment="1">
      <alignment vertical="center" wrapText="1"/>
    </xf>
    <xf numFmtId="0" fontId="56" fillId="0" borderId="4" xfId="0" applyFont="1" applyBorder="1" applyAlignment="1">
      <alignment vertical="center" wrapText="1"/>
    </xf>
    <xf numFmtId="0" fontId="61" fillId="11" borderId="3" xfId="0" applyFont="1" applyFill="1" applyBorder="1" applyAlignment="1">
      <alignment horizontal="center" vertical="center" wrapText="1"/>
    </xf>
    <xf numFmtId="0" fontId="62" fillId="11" borderId="4" xfId="0" applyFont="1" applyFill="1" applyBorder="1" applyAlignment="1">
      <alignment horizontal="center" vertical="center" wrapText="1"/>
    </xf>
    <xf numFmtId="0" fontId="61" fillId="11" borderId="4" xfId="0" applyFont="1" applyFill="1" applyBorder="1" applyAlignment="1">
      <alignment horizontal="center" vertical="center" wrapText="1"/>
    </xf>
    <xf numFmtId="0" fontId="56" fillId="11" borderId="7" xfId="0" applyFont="1" applyFill="1" applyBorder="1"/>
    <xf numFmtId="0" fontId="58" fillId="11" borderId="4" xfId="0" applyFont="1" applyFill="1" applyBorder="1"/>
    <xf numFmtId="0" fontId="58" fillId="11" borderId="6" xfId="0" applyFont="1" applyFill="1" applyBorder="1"/>
    <xf numFmtId="0" fontId="58" fillId="0" borderId="4" xfId="0" applyFont="1" applyBorder="1" applyAlignment="1">
      <alignment vertical="center" wrapText="1"/>
    </xf>
    <xf numFmtId="0" fontId="57" fillId="10" borderId="44" xfId="0" applyFont="1" applyFill="1" applyBorder="1" applyAlignment="1">
      <alignment horizontal="center" vertical="center" wrapText="1"/>
    </xf>
    <xf numFmtId="0" fontId="58" fillId="0" borderId="50" xfId="0" applyFont="1" applyBorder="1" applyAlignment="1">
      <alignment wrapText="1"/>
    </xf>
    <xf numFmtId="0" fontId="58" fillId="0" borderId="45" xfId="0" applyFont="1" applyBorder="1" applyAlignment="1">
      <alignment wrapText="1"/>
    </xf>
    <xf numFmtId="0" fontId="58" fillId="0" borderId="46" xfId="0" applyFont="1" applyBorder="1" applyAlignment="1">
      <alignment wrapText="1"/>
    </xf>
    <xf numFmtId="0" fontId="58" fillId="0" borderId="0" xfId="0" applyFont="1" applyAlignment="1">
      <alignment wrapText="1"/>
    </xf>
    <xf numFmtId="0" fontId="58" fillId="0" borderId="47" xfId="0" applyFont="1" applyBorder="1" applyAlignment="1">
      <alignment wrapText="1"/>
    </xf>
    <xf numFmtId="0" fontId="58" fillId="0" borderId="48" xfId="0" applyFont="1" applyBorder="1" applyAlignment="1">
      <alignment wrapText="1"/>
    </xf>
    <xf numFmtId="0" fontId="58" fillId="0" borderId="51" xfId="0" applyFont="1" applyBorder="1" applyAlignment="1">
      <alignment wrapText="1"/>
    </xf>
    <xf numFmtId="0" fontId="58" fillId="0" borderId="49" xfId="0" applyFont="1" applyBorder="1" applyAlignment="1">
      <alignment wrapText="1"/>
    </xf>
    <xf numFmtId="0" fontId="56" fillId="11" borderId="7" xfId="0" applyFont="1" applyFill="1" applyBorder="1" applyAlignment="1">
      <alignment horizontal="left" vertical="center" wrapText="1"/>
    </xf>
    <xf numFmtId="0" fontId="58" fillId="11" borderId="4" xfId="0" applyFont="1" applyFill="1" applyBorder="1" applyAlignment="1">
      <alignment horizontal="left" vertical="center" wrapText="1"/>
    </xf>
    <xf numFmtId="0" fontId="58" fillId="11" borderId="6" xfId="0" applyFont="1" applyFill="1" applyBorder="1" applyAlignment="1">
      <alignment horizontal="left" vertical="center" wrapText="1"/>
    </xf>
    <xf numFmtId="0" fontId="56" fillId="6" borderId="7" xfId="0" applyFont="1" applyFill="1" applyBorder="1"/>
    <xf numFmtId="0" fontId="58" fillId="6" borderId="4" xfId="0" applyFont="1" applyFill="1" applyBorder="1"/>
    <xf numFmtId="0" fontId="58" fillId="6" borderId="84" xfId="0" applyFont="1" applyFill="1" applyBorder="1"/>
    <xf numFmtId="0" fontId="58" fillId="6" borderId="6" xfId="0" applyFont="1" applyFill="1" applyBorder="1"/>
    <xf numFmtId="0" fontId="58" fillId="11" borderId="84" xfId="0" applyFont="1" applyFill="1" applyBorder="1" applyAlignment="1">
      <alignment horizontal="left" vertical="center" wrapText="1"/>
    </xf>
    <xf numFmtId="0" fontId="61" fillId="6" borderId="3" xfId="0" applyFont="1" applyFill="1" applyBorder="1" applyAlignment="1">
      <alignment horizontal="center" vertical="center" wrapText="1"/>
    </xf>
    <xf numFmtId="0" fontId="62" fillId="6" borderId="4" xfId="0" applyFont="1" applyFill="1" applyBorder="1" applyAlignment="1">
      <alignment horizontal="center" vertical="center" wrapText="1"/>
    </xf>
    <xf numFmtId="0" fontId="61" fillId="0" borderId="4" xfId="0" applyFont="1" applyBorder="1" applyAlignment="1">
      <alignment horizontal="center" vertical="center" wrapText="1"/>
    </xf>
    <xf numFmtId="0" fontId="62" fillId="0" borderId="4" xfId="0" applyFont="1" applyBorder="1" applyAlignment="1">
      <alignment horizontal="center" vertical="center" wrapText="1"/>
    </xf>
    <xf numFmtId="0" fontId="56" fillId="11" borderId="92" xfId="0" applyFont="1" applyFill="1" applyBorder="1" applyAlignment="1">
      <alignment horizontal="left" vertical="center" wrapText="1"/>
    </xf>
    <xf numFmtId="0" fontId="58" fillId="0" borderId="6" xfId="0" applyFont="1" applyBorder="1" applyAlignment="1">
      <alignment horizontal="left" vertical="center" wrapText="1"/>
    </xf>
    <xf numFmtId="0" fontId="56" fillId="11" borderId="10" xfId="0" applyFont="1" applyFill="1" applyBorder="1" applyAlignment="1">
      <alignment vertical="center" wrapText="1"/>
    </xf>
    <xf numFmtId="0" fontId="56" fillId="14" borderId="7" xfId="0" applyFont="1" applyFill="1" applyBorder="1"/>
    <xf numFmtId="0" fontId="56" fillId="14" borderId="4" xfId="0" applyFont="1" applyFill="1" applyBorder="1"/>
    <xf numFmtId="0" fontId="61" fillId="16" borderId="4" xfId="0" applyFont="1" applyFill="1" applyBorder="1" applyAlignment="1">
      <alignment horizontal="center" vertical="center" wrapText="1"/>
    </xf>
    <xf numFmtId="0" fontId="58" fillId="0" borderId="4" xfId="0" applyFont="1" applyBorder="1" applyAlignment="1">
      <alignment horizontal="center" vertical="center" wrapText="1"/>
    </xf>
    <xf numFmtId="0" fontId="56" fillId="11" borderId="4" xfId="0" applyFont="1" applyFill="1" applyBorder="1"/>
    <xf numFmtId="0" fontId="56" fillId="11" borderId="6" xfId="0" applyFont="1" applyFill="1" applyBorder="1"/>
    <xf numFmtId="0" fontId="61" fillId="14" borderId="10" xfId="0" applyFont="1" applyFill="1" applyBorder="1"/>
    <xf numFmtId="0" fontId="58" fillId="0" borderId="8" xfId="0" applyFont="1" applyBorder="1"/>
    <xf numFmtId="0" fontId="19" fillId="0" borderId="129" xfId="15" applyFont="1" applyBorder="1" applyAlignment="1" applyProtection="1">
      <alignment horizontal="center" vertical="center" wrapText="1"/>
      <protection locked="0"/>
    </xf>
    <xf numFmtId="0" fontId="30" fillId="0" borderId="129" xfId="16" applyFont="1" applyBorder="1" applyAlignment="1" applyProtection="1">
      <alignment horizontal="left" vertical="center" wrapText="1"/>
      <protection locked="0"/>
    </xf>
    <xf numFmtId="0" fontId="19" fillId="11" borderId="133" xfId="15" applyFont="1" applyFill="1" applyBorder="1" applyAlignment="1" applyProtection="1">
      <alignment horizontal="center" wrapText="1"/>
      <protection locked="0"/>
    </xf>
    <xf numFmtId="0" fontId="19" fillId="11" borderId="134" xfId="15" applyFont="1" applyFill="1" applyBorder="1" applyAlignment="1" applyProtection="1">
      <alignment horizontal="center" wrapText="1"/>
      <protection locked="0"/>
    </xf>
    <xf numFmtId="0" fontId="19" fillId="0" borderId="84" xfId="15" applyFont="1" applyBorder="1" applyAlignment="1" applyProtection="1">
      <alignment horizontal="center" vertical="center" wrapText="1"/>
      <protection locked="0"/>
    </xf>
    <xf numFmtId="0" fontId="19" fillId="0" borderId="133" xfId="15" applyFont="1" applyBorder="1" applyAlignment="1" applyProtection="1">
      <alignment horizontal="center" vertical="center" wrapText="1"/>
      <protection locked="0"/>
    </xf>
    <xf numFmtId="2" fontId="126" fillId="16" borderId="130" xfId="18" applyNumberFormat="1" applyFont="1" applyFill="1" applyBorder="1" applyAlignment="1" applyProtection="1">
      <alignment horizontal="center" vertical="center" wrapText="1"/>
      <protection locked="0"/>
    </xf>
    <xf numFmtId="2" fontId="126" fillId="16" borderId="131" xfId="18" applyNumberFormat="1" applyFont="1" applyFill="1" applyBorder="1" applyAlignment="1" applyProtection="1">
      <alignment horizontal="center" vertical="center" wrapText="1"/>
      <protection locked="0"/>
    </xf>
    <xf numFmtId="0" fontId="47" fillId="29" borderId="133" xfId="15" applyFont="1" applyFill="1" applyBorder="1" applyAlignment="1" applyProtection="1">
      <alignment horizontal="left" vertical="center" wrapText="1"/>
      <protection locked="0"/>
    </xf>
    <xf numFmtId="0" fontId="47" fillId="29" borderId="134" xfId="15" applyFont="1" applyFill="1" applyBorder="1" applyAlignment="1" applyProtection="1">
      <alignment horizontal="left" vertical="center" wrapText="1"/>
      <protection locked="0"/>
    </xf>
    <xf numFmtId="0" fontId="19" fillId="11" borderId="133" xfId="15" applyFont="1" applyFill="1" applyBorder="1" applyAlignment="1" applyProtection="1">
      <alignment horizontal="left" wrapText="1"/>
      <protection locked="0"/>
    </xf>
    <xf numFmtId="0" fontId="19" fillId="11" borderId="134" xfId="15" applyFont="1" applyFill="1" applyBorder="1" applyAlignment="1" applyProtection="1">
      <alignment horizontal="left" wrapText="1"/>
      <protection locked="0"/>
    </xf>
    <xf numFmtId="0" fontId="30" fillId="0" borderId="84" xfId="16" applyFont="1" applyBorder="1" applyAlignment="1" applyProtection="1">
      <alignment horizontal="left" vertical="center" wrapText="1"/>
      <protection locked="0"/>
    </xf>
    <xf numFmtId="0" fontId="47" fillId="11" borderId="130" xfId="15" applyFont="1" applyFill="1" applyBorder="1" applyAlignment="1" applyProtection="1">
      <alignment vertical="center" wrapText="1"/>
      <protection locked="0"/>
    </xf>
    <xf numFmtId="0" fontId="47" fillId="11" borderId="131" xfId="15" applyFont="1" applyFill="1" applyBorder="1" applyAlignment="1" applyProtection="1">
      <alignment vertical="center" wrapText="1"/>
      <protection locked="0"/>
    </xf>
    <xf numFmtId="0" fontId="47" fillId="11" borderId="132" xfId="15" applyFont="1" applyFill="1" applyBorder="1" applyAlignment="1" applyProtection="1">
      <alignment vertical="center" wrapText="1"/>
      <protection locked="0"/>
    </xf>
    <xf numFmtId="0" fontId="47" fillId="2" borderId="130" xfId="15" applyFont="1" applyFill="1" applyBorder="1" applyAlignment="1" applyProtection="1">
      <alignment horizontal="left" vertical="center" wrapText="1"/>
      <protection locked="0"/>
    </xf>
    <xf numFmtId="0" fontId="47" fillId="2" borderId="131" xfId="15" applyFont="1" applyFill="1" applyBorder="1" applyAlignment="1" applyProtection="1">
      <alignment horizontal="left" vertical="center" wrapText="1"/>
      <protection locked="0"/>
    </xf>
    <xf numFmtId="0" fontId="47" fillId="2" borderId="132" xfId="15" applyFont="1" applyFill="1" applyBorder="1" applyAlignment="1" applyProtection="1">
      <alignment horizontal="left" vertical="center" wrapText="1"/>
      <protection locked="0"/>
    </xf>
    <xf numFmtId="0" fontId="19" fillId="11" borderId="135" xfId="15" applyFont="1" applyFill="1" applyBorder="1" applyAlignment="1" applyProtection="1">
      <alignment horizontal="left" wrapText="1"/>
      <protection locked="0"/>
    </xf>
    <xf numFmtId="0" fontId="19" fillId="0" borderId="130" xfId="15" applyFont="1" applyBorder="1" applyAlignment="1" applyProtection="1">
      <alignment vertical="center" wrapText="1"/>
      <protection locked="0"/>
    </xf>
    <xf numFmtId="0" fontId="19" fillId="0" borderId="131" xfId="15" applyFont="1" applyBorder="1" applyAlignment="1" applyProtection="1">
      <alignment vertical="center" wrapText="1"/>
      <protection locked="0"/>
    </xf>
    <xf numFmtId="0" fontId="19" fillId="0" borderId="132" xfId="15" applyFont="1" applyBorder="1" applyAlignment="1" applyProtection="1">
      <alignment vertical="center" wrapText="1"/>
      <protection locked="0"/>
    </xf>
    <xf numFmtId="0" fontId="30" fillId="0" borderId="130" xfId="16" applyFont="1" applyBorder="1" applyAlignment="1" applyProtection="1">
      <alignment vertical="center" wrapText="1"/>
      <protection locked="0"/>
    </xf>
    <xf numFmtId="0" fontId="30" fillId="0" borderId="131" xfId="16" applyFont="1" applyBorder="1" applyAlignment="1" applyProtection="1">
      <alignment vertical="center" wrapText="1"/>
      <protection locked="0"/>
    </xf>
    <xf numFmtId="0" fontId="30" fillId="0" borderId="136" xfId="16" applyFont="1" applyBorder="1" applyAlignment="1" applyProtection="1">
      <alignment vertical="center" wrapText="1"/>
      <protection locked="0"/>
    </xf>
    <xf numFmtId="0" fontId="47" fillId="0" borderId="130" xfId="15" applyFont="1" applyBorder="1" applyAlignment="1" applyProtection="1">
      <alignment vertical="center" wrapText="1"/>
      <protection locked="0"/>
    </xf>
    <xf numFmtId="0" fontId="47" fillId="0" borderId="131" xfId="15" applyFont="1" applyBorder="1" applyAlignment="1" applyProtection="1">
      <alignment vertical="center" wrapText="1"/>
      <protection locked="0"/>
    </xf>
    <xf numFmtId="0" fontId="47" fillId="0" borderId="132" xfId="15" applyFont="1" applyBorder="1" applyAlignment="1" applyProtection="1">
      <alignment vertical="center" wrapText="1"/>
      <protection locked="0"/>
    </xf>
    <xf numFmtId="0" fontId="30" fillId="0" borderId="133" xfId="16" applyFont="1" applyBorder="1" applyAlignment="1" applyProtection="1">
      <alignment horizontal="left" vertical="center" wrapText="1"/>
      <protection locked="0"/>
    </xf>
    <xf numFmtId="0" fontId="19" fillId="0" borderId="135" xfId="15" applyFont="1" applyBorder="1" applyAlignment="1" applyProtection="1">
      <alignment horizontal="center" vertical="center" wrapText="1"/>
      <protection locked="0"/>
    </xf>
    <xf numFmtId="0" fontId="49" fillId="0" borderId="130" xfId="16" applyFont="1" applyBorder="1" applyAlignment="1" applyProtection="1">
      <alignment vertical="center" wrapText="1"/>
      <protection locked="0"/>
    </xf>
    <xf numFmtId="0" fontId="49" fillId="0" borderId="131" xfId="16" applyFont="1" applyBorder="1" applyAlignment="1" applyProtection="1">
      <alignment vertical="center" wrapText="1"/>
      <protection locked="0"/>
    </xf>
    <xf numFmtId="0" fontId="49" fillId="0" borderId="136" xfId="16" applyFont="1" applyBorder="1" applyAlignment="1" applyProtection="1">
      <alignment vertical="center" wrapText="1"/>
      <protection locked="0"/>
    </xf>
    <xf numFmtId="0" fontId="45" fillId="16" borderId="137" xfId="15" applyFont="1" applyFill="1" applyBorder="1" applyAlignment="1" applyProtection="1">
      <alignment horizontal="center" vertical="center" wrapText="1"/>
      <protection locked="0"/>
    </xf>
    <xf numFmtId="0" fontId="45" fillId="16" borderId="141" xfId="15" applyFont="1" applyFill="1" applyBorder="1" applyAlignment="1" applyProtection="1">
      <alignment horizontal="center" vertical="center" wrapText="1"/>
      <protection locked="0"/>
    </xf>
    <xf numFmtId="0" fontId="45" fillId="16" borderId="139" xfId="15" applyFont="1" applyFill="1" applyBorder="1" applyAlignment="1" applyProtection="1">
      <alignment horizontal="center" vertical="center" wrapText="1"/>
      <protection locked="0"/>
    </xf>
    <xf numFmtId="0" fontId="45" fillId="16" borderId="142" xfId="15" applyFont="1" applyFill="1" applyBorder="1" applyAlignment="1" applyProtection="1">
      <alignment horizontal="center" vertical="center" wrapText="1"/>
      <protection locked="0"/>
    </xf>
    <xf numFmtId="0" fontId="47" fillId="16" borderId="133" xfId="15" applyFont="1" applyFill="1" applyBorder="1" applyAlignment="1" applyProtection="1">
      <alignment horizontal="left" vertical="center" wrapText="1"/>
      <protection locked="0"/>
    </xf>
    <xf numFmtId="0" fontId="47" fillId="16" borderId="134" xfId="15" applyFont="1" applyFill="1" applyBorder="1" applyAlignment="1" applyProtection="1">
      <alignment horizontal="left" vertical="center" wrapText="1"/>
      <protection locked="0"/>
    </xf>
    <xf numFmtId="0" fontId="47" fillId="16" borderId="135" xfId="15" applyFont="1" applyFill="1" applyBorder="1" applyAlignment="1" applyProtection="1">
      <alignment horizontal="left" vertical="center" wrapText="1"/>
      <protection locked="0"/>
    </xf>
    <xf numFmtId="0" fontId="47" fillId="11" borderId="133" xfId="15" applyFont="1" applyFill="1" applyBorder="1" applyAlignment="1" applyProtection="1">
      <alignment horizontal="left" vertical="center" wrapText="1"/>
      <protection locked="0"/>
    </xf>
    <xf numFmtId="0" fontId="47" fillId="11" borderId="134" xfId="15" applyFont="1" applyFill="1" applyBorder="1" applyAlignment="1" applyProtection="1">
      <alignment horizontal="left" vertical="center" wrapText="1"/>
      <protection locked="0"/>
    </xf>
    <xf numFmtId="0" fontId="47" fillId="11" borderId="135" xfId="15" applyFont="1" applyFill="1" applyBorder="1" applyAlignment="1" applyProtection="1">
      <alignment horizontal="left" vertical="center" wrapText="1"/>
      <protection locked="0"/>
    </xf>
    <xf numFmtId="0" fontId="47" fillId="11" borderId="130" xfId="15" applyFont="1" applyFill="1" applyBorder="1" applyAlignment="1" applyProtection="1">
      <alignment horizontal="center" vertical="center" wrapText="1"/>
      <protection locked="0"/>
    </xf>
    <xf numFmtId="0" fontId="47" fillId="11" borderId="131" xfId="15" applyFont="1" applyFill="1" applyBorder="1" applyAlignment="1" applyProtection="1">
      <alignment horizontal="center" vertical="center" wrapText="1"/>
      <protection locked="0"/>
    </xf>
    <xf numFmtId="0" fontId="47" fillId="11" borderId="132" xfId="15" applyFont="1" applyFill="1" applyBorder="1" applyAlignment="1" applyProtection="1">
      <alignment horizontal="center" vertical="center" wrapText="1"/>
      <protection locked="0"/>
    </xf>
    <xf numFmtId="0" fontId="19" fillId="0" borderId="130" xfId="15" applyFont="1" applyBorder="1" applyAlignment="1" applyProtection="1">
      <alignment horizontal="left" vertical="center" wrapText="1"/>
      <protection locked="0"/>
    </xf>
    <xf numFmtId="0" fontId="19" fillId="0" borderId="131" xfId="15" applyFont="1" applyBorder="1" applyAlignment="1" applyProtection="1">
      <alignment horizontal="left" vertical="center" wrapText="1"/>
      <protection locked="0"/>
    </xf>
    <xf numFmtId="0" fontId="19" fillId="0" borderId="132" xfId="15" applyFont="1" applyBorder="1" applyAlignment="1" applyProtection="1">
      <alignment horizontal="left" vertical="center" wrapText="1"/>
      <protection locked="0"/>
    </xf>
    <xf numFmtId="0" fontId="49" fillId="0" borderId="130" xfId="15" applyFont="1" applyBorder="1" applyAlignment="1" applyProtection="1">
      <alignment vertical="center" wrapText="1"/>
      <protection locked="0"/>
    </xf>
    <xf numFmtId="0" fontId="49" fillId="0" borderId="131" xfId="15" applyFont="1" applyBorder="1" applyAlignment="1" applyProtection="1">
      <alignment vertical="center" wrapText="1"/>
      <protection locked="0"/>
    </xf>
    <xf numFmtId="0" fontId="49" fillId="0" borderId="132" xfId="15" applyFont="1" applyBorder="1" applyAlignment="1" applyProtection="1">
      <alignment vertical="center" wrapText="1"/>
      <protection locked="0"/>
    </xf>
    <xf numFmtId="0" fontId="47" fillId="23" borderId="130" xfId="15" applyFont="1" applyFill="1" applyBorder="1" applyAlignment="1" applyProtection="1">
      <alignment horizontal="center" vertical="center" wrapText="1"/>
      <protection locked="0"/>
    </xf>
    <xf numFmtId="0" fontId="47" fillId="23" borderId="131" xfId="15" applyFont="1" applyFill="1" applyBorder="1" applyAlignment="1" applyProtection="1">
      <alignment horizontal="center" vertical="center" wrapText="1"/>
      <protection locked="0"/>
    </xf>
    <xf numFmtId="0" fontId="47" fillId="23" borderId="133" xfId="15" applyFont="1" applyFill="1" applyBorder="1" applyAlignment="1" applyProtection="1">
      <alignment horizontal="left" vertical="center" wrapText="1"/>
      <protection locked="0"/>
    </xf>
    <xf numFmtId="0" fontId="47" fillId="23" borderId="134" xfId="15" applyFont="1" applyFill="1" applyBorder="1" applyAlignment="1" applyProtection="1">
      <alignment horizontal="left" vertical="center" wrapText="1"/>
      <protection locked="0"/>
    </xf>
    <xf numFmtId="0" fontId="47" fillId="23" borderId="135" xfId="15" applyFont="1" applyFill="1" applyBorder="1" applyAlignment="1" applyProtection="1">
      <alignment horizontal="left" vertical="center" wrapText="1"/>
      <protection locked="0"/>
    </xf>
    <xf numFmtId="0" fontId="47" fillId="2" borderId="133" xfId="15" applyFont="1" applyFill="1" applyBorder="1" applyAlignment="1" applyProtection="1">
      <alignment horizontal="left" vertical="center" wrapText="1"/>
      <protection locked="0"/>
    </xf>
    <xf numFmtId="0" fontId="47" fillId="2" borderId="134" xfId="15" applyFont="1" applyFill="1" applyBorder="1" applyAlignment="1" applyProtection="1">
      <alignment horizontal="left" vertical="center" wrapText="1"/>
      <protection locked="0"/>
    </xf>
    <xf numFmtId="0" fontId="47" fillId="2" borderId="135" xfId="15" applyFont="1" applyFill="1" applyBorder="1" applyAlignment="1" applyProtection="1">
      <alignment horizontal="left" vertical="center" wrapText="1"/>
      <protection locked="0"/>
    </xf>
    <xf numFmtId="0" fontId="47" fillId="2" borderId="130" xfId="15" applyFont="1" applyFill="1" applyBorder="1" applyAlignment="1" applyProtection="1">
      <alignment horizontal="center" vertical="center" wrapText="1"/>
      <protection locked="0"/>
    </xf>
    <xf numFmtId="0" fontId="47" fillId="2" borderId="131" xfId="15" applyFont="1" applyFill="1" applyBorder="1" applyAlignment="1" applyProtection="1">
      <alignment horizontal="center" vertical="center" wrapText="1"/>
      <protection locked="0"/>
    </xf>
    <xf numFmtId="0" fontId="47" fillId="2" borderId="132" xfId="15" applyFont="1" applyFill="1" applyBorder="1" applyAlignment="1" applyProtection="1">
      <alignment horizontal="center" vertical="center" wrapText="1"/>
      <protection locked="0"/>
    </xf>
    <xf numFmtId="0" fontId="47" fillId="0" borderId="130" xfId="15" applyFont="1" applyBorder="1" applyAlignment="1" applyProtection="1">
      <alignment horizontal="left" vertical="center" wrapText="1"/>
      <protection locked="0"/>
    </xf>
    <xf numFmtId="0" fontId="47" fillId="0" borderId="132" xfId="15" applyFont="1" applyBorder="1" applyAlignment="1" applyProtection="1">
      <alignment horizontal="left" vertical="center" wrapText="1"/>
      <protection locked="0"/>
    </xf>
    <xf numFmtId="0" fontId="19" fillId="0" borderId="137" xfId="15" applyFont="1" applyBorder="1" applyAlignment="1" applyProtection="1">
      <alignment vertical="center" wrapText="1"/>
      <protection locked="0"/>
    </xf>
    <xf numFmtId="0" fontId="19" fillId="0" borderId="138" xfId="15" applyFont="1" applyBorder="1" applyAlignment="1" applyProtection="1">
      <alignment vertical="center" wrapText="1"/>
      <protection locked="0"/>
    </xf>
    <xf numFmtId="0" fontId="19" fillId="0" borderId="139" xfId="15" applyFont="1" applyBorder="1" applyAlignment="1" applyProtection="1">
      <alignment vertical="center" wrapText="1"/>
      <protection locked="0"/>
    </xf>
    <xf numFmtId="0" fontId="19" fillId="0" borderId="140" xfId="15" applyFont="1" applyBorder="1" applyAlignment="1" applyProtection="1">
      <alignment vertical="center" wrapText="1"/>
      <protection locked="0"/>
    </xf>
    <xf numFmtId="0" fontId="19" fillId="0" borderId="133" xfId="15" applyFont="1" applyBorder="1" applyAlignment="1" applyProtection="1">
      <alignment horizontal="left" vertical="center" wrapText="1"/>
      <protection locked="0"/>
    </xf>
    <xf numFmtId="0" fontId="19" fillId="0" borderId="135" xfId="15" applyFont="1" applyBorder="1" applyAlignment="1" applyProtection="1">
      <alignment horizontal="left" vertical="center" wrapText="1"/>
      <protection locked="0"/>
    </xf>
    <xf numFmtId="0" fontId="19" fillId="11" borderId="129" xfId="15" applyFont="1" applyFill="1" applyBorder="1" applyAlignment="1" applyProtection="1">
      <alignment horizontal="center" wrapText="1"/>
      <protection locked="0"/>
    </xf>
    <xf numFmtId="0" fontId="109" fillId="29" borderId="129" xfId="0" applyFont="1" applyFill="1" applyBorder="1"/>
    <xf numFmtId="0" fontId="111" fillId="29" borderId="129" xfId="0" applyFont="1" applyFill="1" applyBorder="1"/>
    <xf numFmtId="0" fontId="36" fillId="10" borderId="0" xfId="15" applyFont="1" applyFill="1" applyAlignment="1">
      <alignment horizontal="center" vertical="center" wrapText="1"/>
    </xf>
    <xf numFmtId="0" fontId="45" fillId="16" borderId="129" xfId="15" applyFont="1" applyFill="1" applyBorder="1" applyAlignment="1" applyProtection="1">
      <alignment horizontal="center" vertical="center" wrapText="1"/>
      <protection locked="0"/>
    </xf>
    <xf numFmtId="0" fontId="47" fillId="14" borderId="130" xfId="15" applyFont="1" applyFill="1" applyBorder="1" applyAlignment="1" applyProtection="1">
      <alignment horizontal="center" vertical="center" wrapText="1"/>
      <protection locked="0"/>
    </xf>
    <xf numFmtId="0" fontId="47" fillId="14" borderId="131" xfId="15" applyFont="1" applyFill="1" applyBorder="1" applyAlignment="1" applyProtection="1">
      <alignment horizontal="center" vertical="center" wrapText="1"/>
      <protection locked="0"/>
    </xf>
    <xf numFmtId="0" fontId="19" fillId="14" borderId="133" xfId="15" applyFont="1" applyFill="1" applyBorder="1" applyAlignment="1" applyProtection="1">
      <alignment horizontal="left" vertical="center" wrapText="1"/>
      <protection locked="0"/>
    </xf>
    <xf numFmtId="0" fontId="19" fillId="14" borderId="134" xfId="15" applyFont="1" applyFill="1" applyBorder="1" applyAlignment="1" applyProtection="1">
      <alignment horizontal="left" vertical="center" wrapText="1"/>
      <protection locked="0"/>
    </xf>
    <xf numFmtId="0" fontId="19" fillId="14" borderId="135" xfId="15" applyFont="1" applyFill="1" applyBorder="1" applyAlignment="1" applyProtection="1">
      <alignment horizontal="left" vertical="center" wrapText="1"/>
      <protection locked="0"/>
    </xf>
    <xf numFmtId="0" fontId="19" fillId="11" borderId="133" xfId="15" applyFont="1" applyFill="1" applyBorder="1" applyAlignment="1" applyProtection="1">
      <alignment wrapText="1"/>
      <protection locked="0"/>
    </xf>
    <xf numFmtId="0" fontId="19" fillId="11" borderId="135" xfId="15" applyFont="1" applyFill="1" applyBorder="1" applyAlignment="1" applyProtection="1">
      <alignment wrapText="1"/>
      <protection locked="0"/>
    </xf>
    <xf numFmtId="0" fontId="47" fillId="11" borderId="133" xfId="15" applyFont="1" applyFill="1" applyBorder="1" applyAlignment="1" applyProtection="1">
      <alignment vertical="center" wrapText="1"/>
      <protection locked="0"/>
    </xf>
    <xf numFmtId="0" fontId="47" fillId="11" borderId="134" xfId="15" applyFont="1" applyFill="1" applyBorder="1" applyAlignment="1" applyProtection="1">
      <alignment vertical="center" wrapText="1"/>
      <protection locked="0"/>
    </xf>
    <xf numFmtId="0" fontId="47" fillId="11" borderId="135" xfId="15" applyFont="1" applyFill="1" applyBorder="1" applyAlignment="1" applyProtection="1">
      <alignment vertical="center" wrapText="1"/>
      <protection locked="0"/>
    </xf>
    <xf numFmtId="0" fontId="19" fillId="0" borderId="134" xfId="15" applyFont="1" applyBorder="1" applyAlignment="1" applyProtection="1">
      <alignment horizontal="center" vertical="center" wrapText="1"/>
      <protection locked="0"/>
    </xf>
    <xf numFmtId="0" fontId="13" fillId="2" borderId="4" xfId="0" applyFont="1" applyFill="1" applyBorder="1" applyAlignment="1">
      <alignment horizontal="left" vertical="center" wrapText="1"/>
    </xf>
    <xf numFmtId="0" fontId="11" fillId="0" borderId="6" xfId="0" applyFont="1" applyBorder="1" applyAlignment="1">
      <alignment vertical="center"/>
    </xf>
    <xf numFmtId="0" fontId="109" fillId="13" borderId="6" xfId="0" applyFont="1" applyFill="1" applyBorder="1" applyAlignment="1">
      <alignment vertical="center" wrapText="1"/>
    </xf>
    <xf numFmtId="0" fontId="111" fillId="13" borderId="2" xfId="0" applyFont="1" applyFill="1" applyBorder="1" applyAlignment="1">
      <alignment vertical="center" wrapText="1"/>
    </xf>
    <xf numFmtId="0" fontId="111" fillId="13" borderId="3" xfId="0" applyFont="1" applyFill="1" applyBorder="1" applyAlignment="1">
      <alignment vertical="center" wrapText="1"/>
    </xf>
    <xf numFmtId="0" fontId="13" fillId="2" borderId="1" xfId="0" applyFont="1" applyFill="1" applyBorder="1" applyAlignment="1">
      <alignment horizontal="left" vertical="center" wrapText="1"/>
    </xf>
  </cellXfs>
  <cellStyles count="51">
    <cellStyle name="Comma [0] 2" xfId="27" xr:uid="{06E9514C-E963-1843-9755-35AA4843FC94}"/>
    <cellStyle name="Comma [0] 2 2" xfId="39" xr:uid="{4D9D2DA5-0089-7849-A020-C7C9CEA444CA}"/>
    <cellStyle name="Comma [0] 3" xfId="33" xr:uid="{9DEE1823-3412-9547-AAC6-4B1056763018}"/>
    <cellStyle name="Comma [0] 3 2" xfId="40" xr:uid="{F3CDEBD0-6DCE-465D-B9F0-9D22B01DA0DC}"/>
    <cellStyle name="Comma [0] 4" xfId="35" xr:uid="{12BDF2EA-17B4-464E-9457-85CE27DC10E9}"/>
    <cellStyle name="Comma 2" xfId="34" xr:uid="{DF0760C3-8E2B-1747-A7A8-2AC0B4C44D8B}"/>
    <cellStyle name="Comma 2 2" xfId="41" xr:uid="{0D687892-AB07-4C4B-8CCB-B31D550EFC1C}"/>
    <cellStyle name="Comma 3" xfId="17" xr:uid="{1F15A541-0E46-1D4C-A35F-5DFF980FA402}"/>
    <cellStyle name="Hipervínculo" xfId="8" builtinId="8"/>
    <cellStyle name="Millares" xfId="1" builtinId="3"/>
    <cellStyle name="Millares [0]" xfId="12" builtinId="6"/>
    <cellStyle name="Millares [0] 2" xfId="10" xr:uid="{00000000-0005-0000-0000-000003000000}"/>
    <cellStyle name="Millares [0] 3" xfId="20" xr:uid="{2077D3DC-12ED-9646-9991-F2D2EA441006}"/>
    <cellStyle name="Millares [0] 4" xfId="24" xr:uid="{CEEF955F-460F-E343-8F96-917B3EEF4428}"/>
    <cellStyle name="Millares [0] 5" xfId="28" xr:uid="{99948D0F-BD80-3E4A-A02D-8F8240268E93}"/>
    <cellStyle name="Millares [0] 5 2" xfId="44" xr:uid="{BD0F555F-09A9-42DF-8A22-BB05712DD354}"/>
    <cellStyle name="Millares [0] 5 3" xfId="47" xr:uid="{C9649B81-3A06-4E49-8F80-6352FEC6A477}"/>
    <cellStyle name="Millares [0] 6" xfId="31" xr:uid="{C9A0F40A-83F2-6A45-9518-3C3AADC94CB7}"/>
    <cellStyle name="Millares [0] 7" xfId="37" xr:uid="{9D9A5C20-362A-C240-A4A9-3A9262702FA6}"/>
    <cellStyle name="Millares [0] 8" xfId="49" xr:uid="{16AEE298-1118-BE41-87A5-A752877634A8}"/>
    <cellStyle name="Millares 2" xfId="4" xr:uid="{00000000-0005-0000-0000-000004000000}"/>
    <cellStyle name="Millares 3" xfId="9" xr:uid="{00000000-0005-0000-0000-000005000000}"/>
    <cellStyle name="Millares 4" xfId="26" xr:uid="{F1C29E56-EC66-7E4D-A9B7-1024B4F26179}"/>
    <cellStyle name="Millares 5" xfId="38" xr:uid="{3D5EBB20-10C5-FC46-9E59-4C83034B2B85}"/>
    <cellStyle name="Normal" xfId="0" builtinId="0"/>
    <cellStyle name="Normal 10" xfId="36" xr:uid="{860FEE95-EB70-274A-B030-5E53F0F7FC35}"/>
    <cellStyle name="Normal 11" xfId="46" xr:uid="{6E22689B-A652-BF46-BB61-7BC17153413A}"/>
    <cellStyle name="Normal 17" xfId="45" xr:uid="{35047262-2A3B-5E44-A66A-ABD75A25686F}"/>
    <cellStyle name="Normal 2" xfId="2" xr:uid="{00000000-0005-0000-0000-000007000000}"/>
    <cellStyle name="Normal 2 2" xfId="3" xr:uid="{00000000-0005-0000-0000-000008000000}"/>
    <cellStyle name="Normal 2 3" xfId="15" xr:uid="{1335945E-2B5A-4046-97EF-A1C736A5141A}"/>
    <cellStyle name="Normal 3" xfId="7" xr:uid="{00000000-0005-0000-0000-000009000000}"/>
    <cellStyle name="Normal 4" xfId="14" xr:uid="{00000000-0005-0000-0000-00000A000000}"/>
    <cellStyle name="Normal 4 2" xfId="18" xr:uid="{C0B2C1FA-ED42-4846-9EE8-E157A49EBC33}"/>
    <cellStyle name="Normal 4 3" xfId="22" xr:uid="{A80232BE-5970-7448-B2A9-7517D991575A}"/>
    <cellStyle name="Normal 5" xfId="16" xr:uid="{292EB8D8-FFAF-2847-B956-3C5E89C57778}"/>
    <cellStyle name="Normal 5 2" xfId="21" xr:uid="{B3B99ACB-B17D-9046-A6E5-23860BBA61FC}"/>
    <cellStyle name="Normal 6" xfId="19" xr:uid="{D36F59FB-CF51-3244-97EC-F27FC6C0053C}"/>
    <cellStyle name="Normal 7" xfId="11" xr:uid="{00000000-0005-0000-0000-00000B000000}"/>
    <cellStyle name="Normal 8" xfId="23" xr:uid="{810993F8-22B1-094F-AE40-0F76C71DFED2}"/>
    <cellStyle name="Normal 9" xfId="30" xr:uid="{CAEDD673-7401-4943-A792-8803F07F3C69}"/>
    <cellStyle name="Percent 2" xfId="42" xr:uid="{9D505382-74D3-4439-9EA0-A4B95CCBE4D0}"/>
    <cellStyle name="Porcentaje" xfId="13" builtinId="5"/>
    <cellStyle name="Porcentaje 2" xfId="25" xr:uid="{22D6938B-7AF8-F446-8088-CCAFE65F347D}"/>
    <cellStyle name="Porcentaje 2 2" xfId="50" xr:uid="{87E1784E-4A06-A946-AA6E-BCB344C00E20}"/>
    <cellStyle name="Porcentaje 3" xfId="32" xr:uid="{975B52EF-9DCB-B340-9F0A-32DAE1DD72C7}"/>
    <cellStyle name="Porcentaje 4" xfId="29" xr:uid="{A30DE079-80F9-964C-8224-D34C96A07580}"/>
    <cellStyle name="Porcentaje 4 2" xfId="43" xr:uid="{42190434-27AC-4FA9-B6CB-26EBDD850382}"/>
    <cellStyle name="Porcentaje 4 3" xfId="48" xr:uid="{6C42EC75-4411-2741-BE23-A7226C3399E4}"/>
    <cellStyle name="Porcentual 2" xfId="6" xr:uid="{00000000-0005-0000-0000-00000D000000}"/>
    <cellStyle name="Porcentual 3" xfId="5" xr:uid="{00000000-0005-0000-0000-00000E00000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B79DF"/>
      <color rgb="FFEA06B9"/>
      <color rgb="FFFFFFFF"/>
      <color rgb="FFCCFFCC"/>
      <color rgb="FF000000"/>
      <color rgb="FF457F3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9525</xdr:colOff>
      <xdr:row>2</xdr:row>
      <xdr:rowOff>9525</xdr:rowOff>
    </xdr:from>
    <xdr:to>
      <xdr:col>7</xdr:col>
      <xdr:colOff>9525</xdr:colOff>
      <xdr:row>2</xdr:row>
      <xdr:rowOff>390525</xdr:rowOff>
    </xdr:to>
    <xdr:pic>
      <xdr:nvPicPr>
        <xdr:cNvPr id="2" name="Picture 1">
          <a:extLst>
            <a:ext uri="{FF2B5EF4-FFF2-40B4-BE49-F238E27FC236}">
              <a16:creationId xmlns:a16="http://schemas.microsoft.com/office/drawing/2014/main" id="{D353D8ED-4F49-4F0B-9377-46B61084B6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5" y="390525"/>
          <a:ext cx="8001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76200</xdr:colOff>
      <xdr:row>1</xdr:row>
      <xdr:rowOff>38100</xdr:rowOff>
    </xdr:from>
    <xdr:ext cx="0" cy="493713"/>
    <xdr:pic>
      <xdr:nvPicPr>
        <xdr:cNvPr id="3" name="Picture 2">
          <a:extLst>
            <a:ext uri="{FF2B5EF4-FFF2-40B4-BE49-F238E27FC236}">
              <a16:creationId xmlns:a16="http://schemas.microsoft.com/office/drawing/2014/main" id="{824DBECE-2DE0-4858-B116-748E144BB7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7300" y="228600"/>
          <a:ext cx="0" cy="4937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7</xdr:col>
      <xdr:colOff>16377</xdr:colOff>
      <xdr:row>39</xdr:row>
      <xdr:rowOff>38099</xdr:rowOff>
    </xdr:from>
    <xdr:to>
      <xdr:col>11</xdr:col>
      <xdr:colOff>6350</xdr:colOff>
      <xdr:row>39</xdr:row>
      <xdr:rowOff>146050</xdr:rowOff>
    </xdr:to>
    <xdr:sp macro="" textlink="">
      <xdr:nvSpPr>
        <xdr:cNvPr id="4" name="Rectángulo 3">
          <a:extLst>
            <a:ext uri="{FF2B5EF4-FFF2-40B4-BE49-F238E27FC236}">
              <a16:creationId xmlns:a16="http://schemas.microsoft.com/office/drawing/2014/main" id="{34E601EE-E645-475A-82D4-8E6878C52B04}"/>
            </a:ext>
          </a:extLst>
        </xdr:cNvPr>
        <xdr:cNvSpPr/>
      </xdr:nvSpPr>
      <xdr:spPr>
        <a:xfrm>
          <a:off x="1045077" y="6515099"/>
          <a:ext cx="390023" cy="107951"/>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58989</xdr:colOff>
      <xdr:row>39</xdr:row>
      <xdr:rowOff>38099</xdr:rowOff>
    </xdr:from>
    <xdr:to>
      <xdr:col>9</xdr:col>
      <xdr:colOff>58989</xdr:colOff>
      <xdr:row>39</xdr:row>
      <xdr:rowOff>146050</xdr:rowOff>
    </xdr:to>
    <xdr:cxnSp macro="">
      <xdr:nvCxnSpPr>
        <xdr:cNvPr id="5" name="Conector recto 4">
          <a:extLst>
            <a:ext uri="{FF2B5EF4-FFF2-40B4-BE49-F238E27FC236}">
              <a16:creationId xmlns:a16="http://schemas.microsoft.com/office/drawing/2014/main" id="{54D7E48E-69D3-431A-BA5C-851DA88B833D}"/>
            </a:ext>
          </a:extLst>
        </xdr:cNvPr>
        <xdr:cNvCxnSpPr>
          <a:stCxn id="4" idx="0"/>
          <a:endCxn id="4" idx="2"/>
        </xdr:cNvCxnSpPr>
      </xdr:nvCxnSpPr>
      <xdr:spPr>
        <a:xfrm>
          <a:off x="1240089" y="6515099"/>
          <a:ext cx="0" cy="10795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22727</xdr:colOff>
      <xdr:row>43</xdr:row>
      <xdr:rowOff>44450</xdr:rowOff>
    </xdr:from>
    <xdr:to>
      <xdr:col>13</xdr:col>
      <xdr:colOff>146050</xdr:colOff>
      <xdr:row>43</xdr:row>
      <xdr:rowOff>152400</xdr:rowOff>
    </xdr:to>
    <xdr:sp macro="" textlink="">
      <xdr:nvSpPr>
        <xdr:cNvPr id="6" name="Rectángulo 5">
          <a:extLst>
            <a:ext uri="{FF2B5EF4-FFF2-40B4-BE49-F238E27FC236}">
              <a16:creationId xmlns:a16="http://schemas.microsoft.com/office/drawing/2014/main" id="{FFB4E34D-A2A7-4390-81CF-D6C2A7AFBC1C}"/>
            </a:ext>
          </a:extLst>
        </xdr:cNvPr>
        <xdr:cNvSpPr/>
      </xdr:nvSpPr>
      <xdr:spPr>
        <a:xfrm>
          <a:off x="1451477" y="7283450"/>
          <a:ext cx="266198" cy="107950"/>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327527</xdr:colOff>
      <xdr:row>44</xdr:row>
      <xdr:rowOff>31750</xdr:rowOff>
    </xdr:from>
    <xdr:to>
      <xdr:col>20</xdr:col>
      <xdr:colOff>6350</xdr:colOff>
      <xdr:row>44</xdr:row>
      <xdr:rowOff>139700</xdr:rowOff>
    </xdr:to>
    <xdr:sp macro="" textlink="">
      <xdr:nvSpPr>
        <xdr:cNvPr id="7" name="Rectángulo 6">
          <a:extLst>
            <a:ext uri="{FF2B5EF4-FFF2-40B4-BE49-F238E27FC236}">
              <a16:creationId xmlns:a16="http://schemas.microsoft.com/office/drawing/2014/main" id="{7FDB5381-1C95-4BE0-AC5B-0865FCB6BFB3}"/>
            </a:ext>
          </a:extLst>
        </xdr:cNvPr>
        <xdr:cNvSpPr/>
      </xdr:nvSpPr>
      <xdr:spPr>
        <a:xfrm>
          <a:off x="2070602" y="7461250"/>
          <a:ext cx="259848" cy="107950"/>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127000</xdr:colOff>
      <xdr:row>0</xdr:row>
      <xdr:rowOff>77933</xdr:rowOff>
    </xdr:from>
    <xdr:to>
      <xdr:col>16</xdr:col>
      <xdr:colOff>1157432</xdr:colOff>
      <xdr:row>5</xdr:row>
      <xdr:rowOff>103910</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0600" y="77933"/>
          <a:ext cx="2021032" cy="10165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12</xdr:col>
      <xdr:colOff>84667</xdr:colOff>
      <xdr:row>0</xdr:row>
      <xdr:rowOff>59531</xdr:rowOff>
    </xdr:from>
    <xdr:to>
      <xdr:col>17</xdr:col>
      <xdr:colOff>826823</xdr:colOff>
      <xdr:row>5</xdr:row>
      <xdr:rowOff>100308</xdr:rowOff>
    </xdr:to>
    <xdr:pic>
      <xdr:nvPicPr>
        <xdr:cNvPr id="4" name="Picture 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667" y="59531"/>
          <a:ext cx="2435489" cy="10461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47625</xdr:colOff>
      <xdr:row>0</xdr:row>
      <xdr:rowOff>47626</xdr:rowOff>
    </xdr:from>
    <xdr:to>
      <xdr:col>3</xdr:col>
      <xdr:colOff>1440656</xdr:colOff>
      <xdr:row>5</xdr:row>
      <xdr:rowOff>130969</xdr:rowOff>
    </xdr:to>
    <xdr:pic>
      <xdr:nvPicPr>
        <xdr:cNvPr id="3" name="Picture 1">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47626"/>
          <a:ext cx="5203031" cy="10834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175847</xdr:colOff>
      <xdr:row>0</xdr:row>
      <xdr:rowOff>65942</xdr:rowOff>
    </xdr:from>
    <xdr:ext cx="1121253" cy="381000"/>
    <xdr:pic>
      <xdr:nvPicPr>
        <xdr:cNvPr id="2" name="1 Imagen">
          <a:extLst>
            <a:ext uri="{FF2B5EF4-FFF2-40B4-BE49-F238E27FC236}">
              <a16:creationId xmlns:a16="http://schemas.microsoft.com/office/drawing/2014/main" id="{D7DEC155-CE91-4BE5-869C-74D859FA03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5847" y="65942"/>
          <a:ext cx="1121253" cy="38100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xdr:from>
      <xdr:col>0</xdr:col>
      <xdr:colOff>66675</xdr:colOff>
      <xdr:row>0</xdr:row>
      <xdr:rowOff>85726</xdr:rowOff>
    </xdr:from>
    <xdr:to>
      <xdr:col>2</xdr:col>
      <xdr:colOff>993775</xdr:colOff>
      <xdr:row>5</xdr:row>
      <xdr:rowOff>101600</xdr:rowOff>
    </xdr:to>
    <xdr:pic>
      <xdr:nvPicPr>
        <xdr:cNvPr id="2" name="Picture 1">
          <a:extLst>
            <a:ext uri="{FF2B5EF4-FFF2-40B4-BE49-F238E27FC236}">
              <a16:creationId xmlns:a16="http://schemas.microsoft.com/office/drawing/2014/main" id="{B2358808-65EB-4D76-B012-3805DE3DF7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85726"/>
          <a:ext cx="3698875" cy="10445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43846</xdr:colOff>
      <xdr:row>0</xdr:row>
      <xdr:rowOff>80133</xdr:rowOff>
    </xdr:from>
    <xdr:to>
      <xdr:col>5</xdr:col>
      <xdr:colOff>1</xdr:colOff>
      <xdr:row>5</xdr:row>
      <xdr:rowOff>163285</xdr:rowOff>
    </xdr:to>
    <xdr:pic>
      <xdr:nvPicPr>
        <xdr:cNvPr id="2" name="Picture 1">
          <a:extLst>
            <a:ext uri="{FF2B5EF4-FFF2-40B4-BE49-F238E27FC236}">
              <a16:creationId xmlns:a16="http://schemas.microsoft.com/office/drawing/2014/main" id="{312792C8-CAED-4923-94B3-697D9107E2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846" y="80133"/>
          <a:ext cx="3004155" cy="10356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50224</xdr:colOff>
      <xdr:row>0</xdr:row>
      <xdr:rowOff>154133</xdr:rowOff>
    </xdr:from>
    <xdr:to>
      <xdr:col>4</xdr:col>
      <xdr:colOff>333375</xdr:colOff>
      <xdr:row>5</xdr:row>
      <xdr:rowOff>47625</xdr:rowOff>
    </xdr:to>
    <xdr:pic>
      <xdr:nvPicPr>
        <xdr:cNvPr id="4" name="Picture 1">
          <a:extLst>
            <a:ext uri="{FF2B5EF4-FFF2-40B4-BE49-F238E27FC236}">
              <a16:creationId xmlns:a16="http://schemas.microsoft.com/office/drawing/2014/main" id="{29A2B08E-F689-4FEA-A50F-2E5A00CE60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224" y="154133"/>
          <a:ext cx="1969076" cy="16556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oneCellAnchor>
    <xdr:from>
      <xdr:col>2</xdr:col>
      <xdr:colOff>12700</xdr:colOff>
      <xdr:row>0</xdr:row>
      <xdr:rowOff>25400</xdr:rowOff>
    </xdr:from>
    <xdr:ext cx="2844800" cy="355600"/>
    <xdr:sp macro="" textlink="">
      <xdr:nvSpPr>
        <xdr:cNvPr id="2" name="ComboBox1" hidden="1">
          <a:extLst>
            <a:ext uri="{63B3BB69-23CF-44E3-9099-C40C66FF867C}">
              <a14:compatExt xmlns:a14="http://schemas.microsoft.com/office/drawing/2010/main" spid="_x0000_s60417"/>
            </a:ext>
            <a:ext uri="{FF2B5EF4-FFF2-40B4-BE49-F238E27FC236}">
              <a16:creationId xmlns:a16="http://schemas.microsoft.com/office/drawing/2014/main" id="{4F6D86F1-AA77-6640-929C-B36F722261FB}"/>
            </a:ext>
          </a:extLst>
        </xdr:cNvPr>
        <xdr:cNvSpPr/>
      </xdr:nvSpPr>
      <xdr:spPr>
        <a:xfrm>
          <a:off x="4292600" y="25400"/>
          <a:ext cx="2844800" cy="355600"/>
        </a:xfrm>
        <a:prstGeom prst="rect">
          <a:avLst/>
        </a:prstGeom>
      </xdr:spPr>
    </xdr:sp>
    <xdr:clientData/>
  </xdr:oneCellAnchor>
  <xdr:oneCellAnchor>
    <xdr:from>
      <xdr:col>2</xdr:col>
      <xdr:colOff>330200</xdr:colOff>
      <xdr:row>0</xdr:row>
      <xdr:rowOff>139700</xdr:rowOff>
    </xdr:from>
    <xdr:ext cx="2451100" cy="304800"/>
    <xdr:sp macro="" textlink="">
      <xdr:nvSpPr>
        <xdr:cNvPr id="3" name="ComboBox1" hidden="1">
          <a:extLst>
            <a:ext uri="{63B3BB69-23CF-44E3-9099-C40C66FF867C}">
              <a14:compatExt xmlns:a14="http://schemas.microsoft.com/office/drawing/2010/main" spid="_x0000_s112641"/>
            </a:ext>
            <a:ext uri="{FF2B5EF4-FFF2-40B4-BE49-F238E27FC236}">
              <a16:creationId xmlns:a16="http://schemas.microsoft.com/office/drawing/2014/main" id="{3AEB0C85-7FC5-8E4E-B233-145150AF8E6D}"/>
            </a:ext>
          </a:extLst>
        </xdr:cNvPr>
        <xdr:cNvSpPr/>
      </xdr:nvSpPr>
      <xdr:spPr bwMode="auto">
        <a:xfrm>
          <a:off x="4610100" y="139700"/>
          <a:ext cx="2451100" cy="3048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C:/C:/C:/C:/Users/andresmoreno/Dropbox/10.%20Libro/Conciliacio&#769;n%20fiscal/2017/Definitivo/Conciliacio&#769;n%20contable%20y%20fiscal(Con%20clave).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Users/ITGS%20HAYDER/Dropbox/10.%20Libro/Renta%20juridicas/Persona%20juridica.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C:/C:/C:/C:/C:/plan_piloto_AIPP_modificado_juni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plan_piloto_AIPP_modificado_juni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C:/C:/C:/C:/C:/D:/plan_piloto_AIPP_modificado_juni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C:/C:/C:/C:/C:/C:/Users/andresmoreno/Dropbox/10.%20Libro/100066173967142-AIPP-860005224-201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C:/Users/andresmoreno/Dropbox/10.%20Libro/100066173967142-AIPP-860005224-201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C:/C:/C:/C:/C:/C:/Users/ggonzalezv/AppData/Local/Temp/Temp3_100066173967142.zip/100066173967142/100066173967142-AIPP-860005224-20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andresmoreno/Dropbox/10.%20Libro/Renta%20juridicas/2020/Libro%20renta%20Persona%20juridica%20-%20Entreg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1. Renglón por renglón"/>
      <sheetName val="5.1 Taxonomía"/>
      <sheetName val="4.4 Impuesto Diferido"/>
    </sheetNames>
    <sheetDataSet>
      <sheetData sheetId="0" refreshError="1"/>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1. Renglón por rengló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Anexo 1 carátula"/>
      <sheetName val="Anexo 2 conc. contab-fiscal"/>
      <sheetName val="Anexo 3 ESF"/>
      <sheetName val="Anexo 4 ERP"/>
      <sheetName val="Anexo 5 ORI"/>
      <sheetName val="Anexo 6 PPE, PI,, ANCMV"/>
      <sheetName val="ANEXO 7 Diferencias perm y temp"/>
      <sheetName val="Anexo 8 Cuentas por cobrar"/>
      <sheetName val="Anexo 9 Activos Intangibles"/>
      <sheetName val="Anexo 10 Pasivo"/>
    </sheetNames>
    <sheetDataSet>
      <sheetData sheetId="0" refreshError="1">
        <row r="3">
          <cell r="AQ3" t="str">
            <v>Reglones formulario Renta 110</v>
          </cell>
        </row>
        <row r="4">
          <cell r="AQ4" t="str">
            <v>30-Total costos y gastos de nómina</v>
          </cell>
        </row>
        <row r="5">
          <cell r="AQ5" t="str">
            <v>31-Aportes al sistema de seguridad social</v>
          </cell>
        </row>
        <row r="6">
          <cell r="AQ6" t="str">
            <v>32-Aportes al SENA, ICBF, cajas de compensación</v>
          </cell>
        </row>
        <row r="7">
          <cell r="AQ7" t="str">
            <v>33-Efectivo, bancos, otras inversiones</v>
          </cell>
        </row>
        <row r="8">
          <cell r="AQ8" t="str">
            <v>34-Acciones y aportes (Sociedades anónimas, limitadas y asimiladas)</v>
          </cell>
        </row>
        <row r="9">
          <cell r="AQ9" t="str">
            <v>35-Cuentas por cobrar</v>
          </cell>
        </row>
        <row r="10">
          <cell r="AQ10" t="str">
            <v>36-Inventarios</v>
          </cell>
        </row>
        <row r="11">
          <cell r="AQ11" t="str">
            <v>37-Activos fijos</v>
          </cell>
        </row>
        <row r="12">
          <cell r="AQ12" t="str">
            <v>38-Otros activos</v>
          </cell>
        </row>
        <row r="13">
          <cell r="AQ13" t="str">
            <v>39-Total patrimonio bruto. (Sume 33 a 38)</v>
          </cell>
        </row>
        <row r="14">
          <cell r="AQ14" t="str">
            <v>40-Pasivos</v>
          </cell>
        </row>
        <row r="15">
          <cell r="AQ15" t="str">
            <v>41-Total patrimonio líquido (39-40, si el resultado es negativo escriba 0)</v>
          </cell>
        </row>
        <row r="16">
          <cell r="AQ16" t="str">
            <v>42-Ingresos brutos operacionales</v>
          </cell>
        </row>
        <row r="17">
          <cell r="AQ17" t="str">
            <v>43-Ingresos brutos no operacionales</v>
          </cell>
        </row>
        <row r="18">
          <cell r="AQ18" t="str">
            <v>44-Intereses y rendimientos financieros</v>
          </cell>
        </row>
        <row r="19">
          <cell r="AQ19" t="str">
            <v>45-Total ingresos brutos (Sume 42 a 44)</v>
          </cell>
        </row>
        <row r="20">
          <cell r="AQ20" t="str">
            <v>46-Devoluciones, rebajas y descuentos en ventas</v>
          </cell>
        </row>
        <row r="21">
          <cell r="AQ21" t="str">
            <v>47-Ingresos no constitutivos de renta ni ganancia 
ocasional</v>
          </cell>
        </row>
        <row r="22">
          <cell r="AQ22" t="str">
            <v>48-Total ingresos netos (45 - 46 - 47)</v>
          </cell>
        </row>
        <row r="23">
          <cell r="AQ23" t="str">
            <v>49-Costo de ventas y de prestación de servicios</v>
          </cell>
        </row>
        <row r="24">
          <cell r="AQ24" t="str">
            <v>50-Otros costos</v>
          </cell>
        </row>
        <row r="25">
          <cell r="AQ25" t="str">
            <v>51-Total costos (49 + 50)</v>
          </cell>
        </row>
        <row r="26">
          <cell r="AQ26" t="str">
            <v>52-Gastos operacionales de administración</v>
          </cell>
        </row>
        <row r="27">
          <cell r="AQ27" t="str">
            <v>53-Gastos operacionales de ventas</v>
          </cell>
        </row>
        <row r="28">
          <cell r="AQ28" t="str">
            <v>54-Deducción inversiones en activos fijos</v>
          </cell>
        </row>
        <row r="29">
          <cell r="AQ29" t="str">
            <v>55-Otras deducciones</v>
          </cell>
        </row>
        <row r="30">
          <cell r="AQ30" t="str">
            <v>56-Total deducciones (Sume 52 a 55)</v>
          </cell>
        </row>
        <row r="31">
          <cell r="AQ31" t="str">
            <v>57-Renta líquida ordinaria del ejercicio (48 - 51 - 56, si el resultado es negativo escriba 0)</v>
          </cell>
        </row>
        <row r="32">
          <cell r="AQ32" t="str">
            <v>58-o Pérdida líquida del ejercicio (51 + 56 - 48, si el resultado es negativo escriba 0)</v>
          </cell>
        </row>
        <row r="33">
          <cell r="AQ33" t="str">
            <v>59-Compensaciones</v>
          </cell>
        </row>
        <row r="34">
          <cell r="AQ34" t="str">
            <v>60-Renta líquida (57 - 59)</v>
          </cell>
        </row>
        <row r="35">
          <cell r="AQ35" t="str">
            <v>61-Renta presuntiva</v>
          </cell>
        </row>
        <row r="36">
          <cell r="AQ36" t="str">
            <v>62-Renta exenta</v>
          </cell>
        </row>
        <row r="37">
          <cell r="AQ37" t="str">
            <v>63-Rentas gravables</v>
          </cell>
        </row>
        <row r="38">
          <cell r="AQ38" t="str">
            <v>64-Renta líquida gravable (Al mayor valor entre 60 y 61, reste 62 y sume 63)</v>
          </cell>
        </row>
        <row r="39">
          <cell r="AQ39" t="str">
            <v>65-Ingresos por ganancias ocasionales</v>
          </cell>
        </row>
        <row r="40">
          <cell r="AQ40" t="str">
            <v>66-Costos por ganancias ocasionales</v>
          </cell>
        </row>
        <row r="41">
          <cell r="AQ41" t="str">
            <v>67-Ganancias ocasionales no gravadas y exentas</v>
          </cell>
        </row>
        <row r="42">
          <cell r="AQ42" t="str">
            <v>68-Ganancias ocasionales gravables (65 - 66 - 67)</v>
          </cell>
        </row>
        <row r="43">
          <cell r="AQ43" t="str">
            <v>69-Impuesto sobre la renta líquida gravable</v>
          </cell>
        </row>
        <row r="44">
          <cell r="AQ44" t="str">
            <v>70-Descuentos tributarios</v>
          </cell>
        </row>
        <row r="45">
          <cell r="AQ45" t="str">
            <v>71-Impuesto neto de renta (69 - 70)</v>
          </cell>
        </row>
        <row r="46">
          <cell r="AQ46" t="str">
            <v>72-Impuesto de ganancias ocasionales</v>
          </cell>
        </row>
        <row r="47">
          <cell r="AQ47" t="str">
            <v>73-Descuentos por impuestos pagados en el exterior por ganancias ocasionales</v>
          </cell>
        </row>
        <row r="48">
          <cell r="AQ48" t="str">
            <v>74-Total impuesto a cargo (71 + 72 - 73)</v>
          </cell>
        </row>
        <row r="49">
          <cell r="AQ49" t="str">
            <v>75-Anticipo renta por el año gravable 2015 (Casilla 80 declaración 2014)</v>
          </cell>
        </row>
        <row r="50">
          <cell r="AQ50" t="str">
            <v>76-Saldo a favor año 2014 sin solicitud de devolución o
compensación (Casilla 84 declaración 2014)</v>
          </cell>
        </row>
        <row r="51">
          <cell r="AQ51" t="str">
            <v>77-Autorretenciones</v>
          </cell>
        </row>
        <row r="52">
          <cell r="AQ52" t="str">
            <v>78-Otras retenciones</v>
          </cell>
        </row>
        <row r="53">
          <cell r="AQ53" t="str">
            <v>79-Total retenciones año gravable 2015 (77 + 78)</v>
          </cell>
        </row>
        <row r="54">
          <cell r="AQ54" t="str">
            <v>80-Anticipo renta por el año gravable 2016</v>
          </cell>
        </row>
        <row r="55">
          <cell r="AQ55" t="str">
            <v>81-Saldo a pagar por impuesto (74 + 80 - 75 - 76 - 79, si el resultado es negativo escriba 0)</v>
          </cell>
        </row>
        <row r="56">
          <cell r="AQ56" t="str">
            <v>82-Sanciones</v>
          </cell>
        </row>
        <row r="57">
          <cell r="AQ57" t="str">
            <v>83-Total saldo a pagar (74 + 80 + 82 - 75 -76 - 79 si el resultado es negativo escriba 0)</v>
          </cell>
        </row>
        <row r="58">
          <cell r="AQ58" t="str">
            <v>84-o Total saldo a favor (75 + 76 + 79 - 74 - 80 - 82 si el resultado es negativo escriba 0)</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Anexo 1 carátula"/>
      <sheetName val="Anexo 2 conc. contab-fiscal"/>
      <sheetName val="Anexo 3 ESF"/>
      <sheetName val="Anexo 4 ERP"/>
      <sheetName val="Anexo 5 ORI"/>
      <sheetName val="Anexo 6 PPE, PI,, ANCMV"/>
      <sheetName val="ANEXO 7 Diferencias perm y temp"/>
      <sheetName val="Anexo 8 Cuentas por cobrar"/>
      <sheetName val="Anexo 9 Activos Intangibles"/>
      <sheetName val="Anexo 10 Pasivo"/>
      <sheetName val="H1 (Caratula)"/>
      <sheetName val="Hoja1"/>
    </sheetNames>
    <sheetDataSet>
      <sheetData sheetId="0">
        <row r="3">
          <cell r="AQ3" t="str">
            <v>Reglones formulario Renta 110</v>
          </cell>
        </row>
        <row r="4">
          <cell r="AQ4" t="str">
            <v>30-Total costos y gastos de nómina</v>
          </cell>
        </row>
        <row r="5">
          <cell r="AQ5" t="str">
            <v>31-Aportes al sistema de seguridad social</v>
          </cell>
        </row>
        <row r="6">
          <cell r="AQ6" t="str">
            <v>32-Aportes al SENA, ICBF, cajas de compensación</v>
          </cell>
        </row>
        <row r="7">
          <cell r="AQ7" t="str">
            <v>33-Efectivo, bancos, otras inversiones</v>
          </cell>
        </row>
        <row r="8">
          <cell r="AQ8" t="str">
            <v>34-Acciones y aportes (Sociedades anónimas, limitadas y asimiladas)</v>
          </cell>
        </row>
        <row r="9">
          <cell r="AQ9" t="str">
            <v>35-Cuentas por cobrar</v>
          </cell>
        </row>
        <row r="10">
          <cell r="AQ10" t="str">
            <v>36-Inventarios</v>
          </cell>
        </row>
        <row r="11">
          <cell r="AQ11" t="str">
            <v>37-Activos fijos</v>
          </cell>
        </row>
        <row r="12">
          <cell r="AQ12" t="str">
            <v>38-Otros activos</v>
          </cell>
        </row>
        <row r="13">
          <cell r="AQ13" t="str">
            <v>39-Total patrimonio bruto. (Sume 33 a 38)</v>
          </cell>
        </row>
        <row r="14">
          <cell r="AQ14" t="str">
            <v>40-Pasivos</v>
          </cell>
        </row>
        <row r="15">
          <cell r="AQ15" t="str">
            <v>41-Total patrimonio líquido (39-40, si el resultado es negativo escriba 0)</v>
          </cell>
        </row>
        <row r="16">
          <cell r="AQ16" t="str">
            <v>42-Ingresos brutos operacionales</v>
          </cell>
        </row>
        <row r="17">
          <cell r="AQ17" t="str">
            <v>43-Ingresos brutos no operacionales</v>
          </cell>
        </row>
        <row r="18">
          <cell r="AQ18" t="str">
            <v>44-Intereses y rendimientos financieros</v>
          </cell>
        </row>
        <row r="19">
          <cell r="AQ19" t="str">
            <v>45-Total ingresos brutos (Sume 42 a 44)</v>
          </cell>
        </row>
        <row r="20">
          <cell r="AQ20" t="str">
            <v>46-Devoluciones, rebajas y descuentos en ventas</v>
          </cell>
        </row>
        <row r="21">
          <cell r="AQ21" t="str">
            <v>47-Ingresos no constitutivos de renta ni ganancia 
ocasional</v>
          </cell>
        </row>
        <row r="22">
          <cell r="AQ22" t="str">
            <v>48-Total ingresos netos (45 - 46 - 47)</v>
          </cell>
        </row>
        <row r="23">
          <cell r="AQ23" t="str">
            <v>49-Costo de ventas y de prestación de servicios</v>
          </cell>
        </row>
        <row r="24">
          <cell r="AQ24" t="str">
            <v>50-Otros costos</v>
          </cell>
        </row>
        <row r="25">
          <cell r="AQ25" t="str">
            <v>51-Total costos (49 + 50)</v>
          </cell>
        </row>
        <row r="26">
          <cell r="AQ26" t="str">
            <v>52-Gastos operacionales de administración</v>
          </cell>
        </row>
        <row r="27">
          <cell r="AQ27" t="str">
            <v>53-Gastos operacionales de ventas</v>
          </cell>
        </row>
        <row r="28">
          <cell r="AQ28" t="str">
            <v>54-Deducción inversiones en activos fijos</v>
          </cell>
        </row>
        <row r="29">
          <cell r="AQ29" t="str">
            <v>55-Otras deducciones</v>
          </cell>
        </row>
        <row r="30">
          <cell r="AQ30" t="str">
            <v>56-Total deducciones (Sume 52 a 55)</v>
          </cell>
        </row>
        <row r="31">
          <cell r="AQ31" t="str">
            <v>57-Renta líquida ordinaria del ejercicio (48 - 51 - 56, si el resultado es negativo escriba 0)</v>
          </cell>
        </row>
        <row r="32">
          <cell r="AQ32" t="str">
            <v>58-o Pérdida líquida del ejercicio (51 + 56 - 48, si el resultado es negativo escriba 0)</v>
          </cell>
        </row>
        <row r="33">
          <cell r="AQ33" t="str">
            <v>59-Compensaciones</v>
          </cell>
        </row>
        <row r="34">
          <cell r="AQ34" t="str">
            <v>60-Renta líquida (57 - 59)</v>
          </cell>
        </row>
        <row r="35">
          <cell r="AQ35" t="str">
            <v>61-Renta presuntiva</v>
          </cell>
        </row>
        <row r="36">
          <cell r="AQ36" t="str">
            <v>62-Renta exenta</v>
          </cell>
        </row>
        <row r="37">
          <cell r="AQ37" t="str">
            <v>63-Rentas gravables</v>
          </cell>
        </row>
        <row r="38">
          <cell r="AQ38" t="str">
            <v>64-Renta líquida gravable (Al mayor valor entre 60 y 61, reste 62 y sume 63)</v>
          </cell>
        </row>
        <row r="39">
          <cell r="AQ39" t="str">
            <v>65-Ingresos por ganancias ocasionales</v>
          </cell>
        </row>
        <row r="40">
          <cell r="AQ40" t="str">
            <v>66-Costos por ganancias ocasionales</v>
          </cell>
        </row>
        <row r="41">
          <cell r="AQ41" t="str">
            <v>67-Ganancias ocasionales no gravadas y exentas</v>
          </cell>
        </row>
        <row r="42">
          <cell r="AQ42" t="str">
            <v>68-Ganancias ocasionales gravables (65 - 66 - 67)</v>
          </cell>
        </row>
        <row r="43">
          <cell r="AQ43" t="str">
            <v>69-Impuesto sobre la renta líquida gravable</v>
          </cell>
        </row>
        <row r="44">
          <cell r="AQ44" t="str">
            <v>70-Descuentos tributarios</v>
          </cell>
        </row>
        <row r="45">
          <cell r="AQ45" t="str">
            <v>71-Impuesto neto de renta (69 - 70)</v>
          </cell>
        </row>
        <row r="46">
          <cell r="AQ46" t="str">
            <v>72-Impuesto de ganancias ocasionales</v>
          </cell>
        </row>
        <row r="47">
          <cell r="AQ47" t="str">
            <v>73-Descuentos por impuestos pagados en el exterior por ganancias ocasionales</v>
          </cell>
        </row>
        <row r="48">
          <cell r="AQ48" t="str">
            <v>74-Total impuesto a cargo (71 + 72 - 73)</v>
          </cell>
        </row>
        <row r="49">
          <cell r="AQ49" t="str">
            <v>75-Anticipo renta por el año gravable 2015 (Casilla 80 declaración 2014)</v>
          </cell>
        </row>
        <row r="50">
          <cell r="AQ50" t="str">
            <v>76-Saldo a favor año 2014 sin solicitud de devolución o
compensación (Casilla 84 declaración 2014)</v>
          </cell>
        </row>
        <row r="51">
          <cell r="AQ51" t="str">
            <v>77-Autorretenciones</v>
          </cell>
        </row>
        <row r="52">
          <cell r="AQ52" t="str">
            <v>78-Otras retenciones</v>
          </cell>
        </row>
        <row r="53">
          <cell r="AQ53" t="str">
            <v>79-Total retenciones año gravable 2015 (77 + 78)</v>
          </cell>
        </row>
        <row r="54">
          <cell r="AQ54" t="str">
            <v>80-Anticipo renta por el año gravable 2016</v>
          </cell>
        </row>
        <row r="55">
          <cell r="AQ55" t="str">
            <v>81-Saldo a pagar por impuesto (74 + 80 - 75 - 76 - 79, si el resultado es negativo escriba 0)</v>
          </cell>
        </row>
        <row r="56">
          <cell r="AQ56" t="str">
            <v>82-Sanciones</v>
          </cell>
        </row>
        <row r="57">
          <cell r="AQ57" t="str">
            <v>83-Total saldo a pagar (74 + 80 + 82 - 75 -76 - 79 si el resultado es negativo escriba 0)</v>
          </cell>
        </row>
        <row r="58">
          <cell r="AQ58" t="str">
            <v>84-o Total saldo a favor (75 + 76 + 79 - 74 - 80 - 82 si el resultado es negativo escriba 0)</v>
          </cell>
        </row>
      </sheetData>
      <sheetData sheetId="1"/>
      <sheetData sheetId="2"/>
      <sheetData sheetId="3"/>
      <sheetData sheetId="4"/>
      <sheetData sheetId="5"/>
      <sheetData sheetId="6"/>
      <sheetData sheetId="7"/>
      <sheetData sheetId="8"/>
      <sheetData sheetId="9"/>
      <sheetData sheetId="10"/>
      <sheetData sheetId="11" refreshError="1"/>
      <sheetData sheetId="1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Anexo 1 carátula"/>
      <sheetName val="Anexo 2 conc. contab-fiscal"/>
      <sheetName val="Anexo 3 ESF"/>
      <sheetName val="Anexo 4 ERP"/>
      <sheetName val="Anexo 5 ORI"/>
      <sheetName val="Anexo 6 PPE, PI,, ANCMV"/>
      <sheetName val="ANEXO 7 Diferencias perm y temp"/>
      <sheetName val="Anexo 8 Cuentas por cobrar"/>
      <sheetName val="Anexo 9 Activos Intangibles"/>
      <sheetName val="Anexo 10 Pasivo"/>
    </sheetNames>
    <sheetDataSet>
      <sheetData sheetId="0" refreshError="1">
        <row r="3">
          <cell r="AQ3" t="str">
            <v>Reglones formulario Renta 110</v>
          </cell>
        </row>
        <row r="4">
          <cell r="AQ4" t="str">
            <v>30-Total costos y gastos de nómina</v>
          </cell>
        </row>
        <row r="5">
          <cell r="AQ5" t="str">
            <v>31-Aportes al sistema de seguridad social</v>
          </cell>
        </row>
        <row r="6">
          <cell r="AQ6" t="str">
            <v>32-Aportes al SENA, ICBF, cajas de compensación</v>
          </cell>
        </row>
        <row r="7">
          <cell r="AQ7" t="str">
            <v>33-Efectivo, bancos, otras inversiones</v>
          </cell>
        </row>
        <row r="8">
          <cell r="AQ8" t="str">
            <v>34-Acciones y aportes (Sociedades anónimas, limitadas y asimiladas)</v>
          </cell>
        </row>
        <row r="9">
          <cell r="AQ9" t="str">
            <v>35-Cuentas por cobrar</v>
          </cell>
        </row>
        <row r="10">
          <cell r="AQ10" t="str">
            <v>36-Inventarios</v>
          </cell>
        </row>
        <row r="11">
          <cell r="AQ11" t="str">
            <v>37-Activos fijos</v>
          </cell>
        </row>
        <row r="12">
          <cell r="AQ12" t="str">
            <v>38-Otros activos</v>
          </cell>
        </row>
        <row r="13">
          <cell r="AQ13" t="str">
            <v>39-Total patrimonio bruto. (Sume 33 a 38)</v>
          </cell>
        </row>
        <row r="14">
          <cell r="AQ14" t="str">
            <v>40-Pasivos</v>
          </cell>
        </row>
        <row r="15">
          <cell r="AQ15" t="str">
            <v>41-Total patrimonio líquido (39-40, si el resultado es negativo escriba 0)</v>
          </cell>
        </row>
        <row r="16">
          <cell r="AQ16" t="str">
            <v>42-Ingresos brutos operacionales</v>
          </cell>
        </row>
        <row r="17">
          <cell r="AQ17" t="str">
            <v>43-Ingresos brutos no operacionales</v>
          </cell>
        </row>
        <row r="18">
          <cell r="AQ18" t="str">
            <v>44-Intereses y rendimientos financieros</v>
          </cell>
        </row>
        <row r="19">
          <cell r="AQ19" t="str">
            <v>45-Total ingresos brutos (Sume 42 a 44)</v>
          </cell>
        </row>
        <row r="20">
          <cell r="AQ20" t="str">
            <v>46-Devoluciones, rebajas y descuentos en ventas</v>
          </cell>
        </row>
        <row r="21">
          <cell r="AQ21" t="str">
            <v>47-Ingresos no constitutivos de renta ni ganancia 
ocasional</v>
          </cell>
        </row>
        <row r="22">
          <cell r="AQ22" t="str">
            <v>48-Total ingresos netos (45 - 46 - 47)</v>
          </cell>
        </row>
        <row r="23">
          <cell r="AQ23" t="str">
            <v>49-Costo de ventas y de prestación de servicios</v>
          </cell>
        </row>
        <row r="24">
          <cell r="AQ24" t="str">
            <v>50-Otros costos</v>
          </cell>
        </row>
        <row r="25">
          <cell r="AQ25" t="str">
            <v>51-Total costos (49 + 50)</v>
          </cell>
        </row>
        <row r="26">
          <cell r="AQ26" t="str">
            <v>52-Gastos operacionales de administración</v>
          </cell>
        </row>
        <row r="27">
          <cell r="AQ27" t="str">
            <v>53-Gastos operacionales de ventas</v>
          </cell>
        </row>
        <row r="28">
          <cell r="AQ28" t="str">
            <v>54-Deducción inversiones en activos fijos</v>
          </cell>
        </row>
        <row r="29">
          <cell r="AQ29" t="str">
            <v>55-Otras deducciones</v>
          </cell>
        </row>
        <row r="30">
          <cell r="AQ30" t="str">
            <v>56-Total deducciones (Sume 52 a 55)</v>
          </cell>
        </row>
        <row r="31">
          <cell r="AQ31" t="str">
            <v>57-Renta líquida ordinaria del ejercicio (48 - 51 - 56, si el resultado es negativo escriba 0)</v>
          </cell>
        </row>
        <row r="32">
          <cell r="AQ32" t="str">
            <v>58-o Pérdida líquida del ejercicio (51 + 56 - 48, si el resultado es negativo escriba 0)</v>
          </cell>
        </row>
        <row r="33">
          <cell r="AQ33" t="str">
            <v>59-Compensaciones</v>
          </cell>
        </row>
        <row r="34">
          <cell r="AQ34" t="str">
            <v>60-Renta líquida (57 - 59)</v>
          </cell>
        </row>
        <row r="35">
          <cell r="AQ35" t="str">
            <v>61-Renta presuntiva</v>
          </cell>
        </row>
        <row r="36">
          <cell r="AQ36" t="str">
            <v>62-Renta exenta</v>
          </cell>
        </row>
        <row r="37">
          <cell r="AQ37" t="str">
            <v>63-Rentas gravables</v>
          </cell>
        </row>
        <row r="38">
          <cell r="AQ38" t="str">
            <v>64-Renta líquida gravable (Al mayor valor entre 60 y 61, reste 62 y sume 63)</v>
          </cell>
        </row>
        <row r="39">
          <cell r="AQ39" t="str">
            <v>65-Ingresos por ganancias ocasionales</v>
          </cell>
        </row>
        <row r="40">
          <cell r="AQ40" t="str">
            <v>66-Costos por ganancias ocasionales</v>
          </cell>
        </row>
        <row r="41">
          <cell r="AQ41" t="str">
            <v>67-Ganancias ocasionales no gravadas y exentas</v>
          </cell>
        </row>
        <row r="42">
          <cell r="AQ42" t="str">
            <v>68-Ganancias ocasionales gravables (65 - 66 - 67)</v>
          </cell>
        </row>
        <row r="43">
          <cell r="AQ43" t="str">
            <v>69-Impuesto sobre la renta líquida gravable</v>
          </cell>
        </row>
        <row r="44">
          <cell r="AQ44" t="str">
            <v>70-Descuentos tributarios</v>
          </cell>
        </row>
        <row r="45">
          <cell r="AQ45" t="str">
            <v>71-Impuesto neto de renta (69 - 70)</v>
          </cell>
        </row>
        <row r="46">
          <cell r="AQ46" t="str">
            <v>72-Impuesto de ganancias ocasionales</v>
          </cell>
        </row>
        <row r="47">
          <cell r="AQ47" t="str">
            <v>73-Descuentos por impuestos pagados en el exterior por ganancias ocasionales</v>
          </cell>
        </row>
        <row r="48">
          <cell r="AQ48" t="str">
            <v>74-Total impuesto a cargo (71 + 72 - 73)</v>
          </cell>
        </row>
        <row r="49">
          <cell r="AQ49" t="str">
            <v>75-Anticipo renta por el año gravable 2015 (Casilla 80 declaración 2014)</v>
          </cell>
        </row>
        <row r="50">
          <cell r="AQ50" t="str">
            <v>76-Saldo a favor año 2014 sin solicitud de devolución o
compensación (Casilla 84 declaración 2014)</v>
          </cell>
        </row>
        <row r="51">
          <cell r="AQ51" t="str">
            <v>77-Autorretenciones</v>
          </cell>
        </row>
        <row r="52">
          <cell r="AQ52" t="str">
            <v>78-Otras retenciones</v>
          </cell>
        </row>
        <row r="53">
          <cell r="AQ53" t="str">
            <v>79-Total retenciones año gravable 2015 (77 + 78)</v>
          </cell>
        </row>
        <row r="54">
          <cell r="AQ54" t="str">
            <v>80-Anticipo renta por el año gravable 2016</v>
          </cell>
        </row>
        <row r="55">
          <cell r="AQ55" t="str">
            <v>81-Saldo a pagar por impuesto (74 + 80 - 75 - 76 - 79, si el resultado es negativo escriba 0)</v>
          </cell>
        </row>
        <row r="56">
          <cell r="AQ56" t="str">
            <v>82-Sanciones</v>
          </cell>
        </row>
        <row r="57">
          <cell r="AQ57" t="str">
            <v>83-Total saldo a pagar (74 + 80 + 82 - 75 -76 - 79 si el resultado es negativo escriba 0)</v>
          </cell>
        </row>
        <row r="58">
          <cell r="AQ58" t="str">
            <v>84-o Total saldo a favor (75 + 76 + 79 - 74 - 80 - 82 si el resultado es negativo escriba 0)</v>
          </cell>
        </row>
      </sheetData>
      <sheetData sheetId="1">
        <row r="6">
          <cell r="E6">
            <v>860005224</v>
          </cell>
        </row>
      </sheetData>
      <sheetData sheetId="2">
        <row r="460">
          <cell r="C460">
            <v>2564654443930</v>
          </cell>
        </row>
      </sheetData>
      <sheetData sheetId="3">
        <row r="34">
          <cell r="C34">
            <v>-0.4814453125</v>
          </cell>
        </row>
      </sheetData>
      <sheetData sheetId="4">
        <row r="22">
          <cell r="C22">
            <v>1983503750948</v>
          </cell>
        </row>
      </sheetData>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Anexo 1 carátula"/>
      <sheetName val="Anexo 2 conc. contab-fiscal"/>
      <sheetName val="Anexo 3 ESF"/>
      <sheetName val="Anexo 4 ERP"/>
      <sheetName val="Anexo 5 ORI"/>
      <sheetName val="Anexo 6 PPE, PI,, ANCMV"/>
      <sheetName val="ANEXO 7 Diferencias perm y temp"/>
      <sheetName val="Anexo 8 Cuentas por cobrar"/>
      <sheetName val="Anexo 9 Activos Intangibles"/>
      <sheetName val="Anexo 10 Pasivo"/>
    </sheetNames>
    <sheetDataSet>
      <sheetData sheetId="0">
        <row r="3">
          <cell r="AQ3" t="str">
            <v>Reglones formulario Renta 110</v>
          </cell>
        </row>
        <row r="4">
          <cell r="AQ4" t="str">
            <v>30-Total costos y gastos de nómina</v>
          </cell>
        </row>
        <row r="5">
          <cell r="AQ5" t="str">
            <v>31-Aportes al sistema de seguridad social</v>
          </cell>
        </row>
        <row r="6">
          <cell r="AQ6" t="str">
            <v>32-Aportes al SENA, ICBF, cajas de compensación</v>
          </cell>
        </row>
        <row r="7">
          <cell r="AQ7" t="str">
            <v>33-Efectivo, bancos, otras inversiones</v>
          </cell>
        </row>
        <row r="8">
          <cell r="AQ8" t="str">
            <v>34-Acciones y aportes (Sociedades anónimas, limitadas y asimiladas)</v>
          </cell>
        </row>
        <row r="9">
          <cell r="AQ9" t="str">
            <v>35-Cuentas por cobrar</v>
          </cell>
        </row>
        <row r="10">
          <cell r="AQ10" t="str">
            <v>36-Inventarios</v>
          </cell>
        </row>
        <row r="11">
          <cell r="AQ11" t="str">
            <v>37-Activos fijos</v>
          </cell>
        </row>
        <row r="12">
          <cell r="AQ12" t="str">
            <v>38-Otros activos</v>
          </cell>
        </row>
        <row r="13">
          <cell r="AQ13" t="str">
            <v>39-Total patrimonio bruto. (Sume 33 a 38)</v>
          </cell>
        </row>
        <row r="14">
          <cell r="AQ14" t="str">
            <v>40-Pasivos</v>
          </cell>
        </row>
        <row r="15">
          <cell r="AQ15" t="str">
            <v>41-Total patrimonio líquido (39-40, si el resultado es negativo escriba 0)</v>
          </cell>
        </row>
        <row r="16">
          <cell r="AQ16" t="str">
            <v>42-Ingresos brutos operacionales</v>
          </cell>
        </row>
        <row r="17">
          <cell r="AQ17" t="str">
            <v>43-Ingresos brutos no operacionales</v>
          </cell>
        </row>
        <row r="18">
          <cell r="AQ18" t="str">
            <v>44-Intereses y rendimientos financieros</v>
          </cell>
        </row>
        <row r="19">
          <cell r="AQ19" t="str">
            <v>45-Total ingresos brutos (Sume 42 a 44)</v>
          </cell>
        </row>
        <row r="20">
          <cell r="AQ20" t="str">
            <v>46-Devoluciones, rebajas y descuentos en ventas</v>
          </cell>
        </row>
        <row r="21">
          <cell r="AQ21" t="str">
            <v>47-Ingresos no constitutivos de renta ni ganancia 
ocasional</v>
          </cell>
        </row>
        <row r="22">
          <cell r="AQ22" t="str">
            <v>48-Total ingresos netos (45 - 46 - 47)</v>
          </cell>
        </row>
        <row r="23">
          <cell r="AQ23" t="str">
            <v>49-Costo de ventas y de prestación de servicios</v>
          </cell>
        </row>
        <row r="24">
          <cell r="AQ24" t="str">
            <v>50-Otros costos</v>
          </cell>
        </row>
        <row r="25">
          <cell r="AQ25" t="str">
            <v>51-Total costos (49 + 50)</v>
          </cell>
        </row>
        <row r="26">
          <cell r="AQ26" t="str">
            <v>52-Gastos operacionales de administración</v>
          </cell>
        </row>
        <row r="27">
          <cell r="AQ27" t="str">
            <v>53-Gastos operacionales de ventas</v>
          </cell>
        </row>
        <row r="28">
          <cell r="AQ28" t="str">
            <v>54-Deducción inversiones en activos fijos</v>
          </cell>
        </row>
        <row r="29">
          <cell r="AQ29" t="str">
            <v>55-Otras deducciones</v>
          </cell>
        </row>
        <row r="30">
          <cell r="AQ30" t="str">
            <v>56-Total deducciones (Sume 52 a 55)</v>
          </cell>
        </row>
        <row r="31">
          <cell r="AQ31" t="str">
            <v>57-Renta líquida ordinaria del ejercicio (48 - 51 - 56, si el resultado es negativo escriba 0)</v>
          </cell>
        </row>
        <row r="32">
          <cell r="AQ32" t="str">
            <v>58-o Pérdida líquida del ejercicio (51 + 56 - 48, si el resultado es negativo escriba 0)</v>
          </cell>
        </row>
        <row r="33">
          <cell r="AQ33" t="str">
            <v>59-Compensaciones</v>
          </cell>
        </row>
        <row r="34">
          <cell r="AQ34" t="str">
            <v>60-Renta líquida (57 - 59)</v>
          </cell>
        </row>
        <row r="35">
          <cell r="AQ35" t="str">
            <v>61-Renta presuntiva</v>
          </cell>
        </row>
        <row r="36">
          <cell r="AQ36" t="str">
            <v>62-Renta exenta</v>
          </cell>
        </row>
        <row r="37">
          <cell r="AQ37" t="str">
            <v>63-Rentas gravables</v>
          </cell>
        </row>
        <row r="38">
          <cell r="AQ38" t="str">
            <v>64-Renta líquida gravable (Al mayor valor entre 60 y 61, reste 62 y sume 63)</v>
          </cell>
        </row>
        <row r="39">
          <cell r="AQ39" t="str">
            <v>65-Ingresos por ganancias ocasionales</v>
          </cell>
        </row>
        <row r="40">
          <cell r="AQ40" t="str">
            <v>66-Costos por ganancias ocasionales</v>
          </cell>
        </row>
        <row r="41">
          <cell r="AQ41" t="str">
            <v>67-Ganancias ocasionales no gravadas y exentas</v>
          </cell>
        </row>
        <row r="42">
          <cell r="AQ42" t="str">
            <v>68-Ganancias ocasionales gravables (65 - 66 - 67)</v>
          </cell>
        </row>
        <row r="43">
          <cell r="AQ43" t="str">
            <v>69-Impuesto sobre la renta líquida gravable</v>
          </cell>
        </row>
        <row r="44">
          <cell r="AQ44" t="str">
            <v>70-Descuentos tributarios</v>
          </cell>
        </row>
        <row r="45">
          <cell r="AQ45" t="str">
            <v>71-Impuesto neto de renta (69 - 70)</v>
          </cell>
        </row>
        <row r="46">
          <cell r="AQ46" t="str">
            <v>72-Impuesto de ganancias ocasionales</v>
          </cell>
        </row>
        <row r="47">
          <cell r="AQ47" t="str">
            <v>73-Descuentos por impuestos pagados en el exterior por ganancias ocasionales</v>
          </cell>
        </row>
        <row r="48">
          <cell r="AQ48" t="str">
            <v>74-Total impuesto a cargo (71 + 72 - 73)</v>
          </cell>
        </row>
        <row r="49">
          <cell r="AQ49" t="str">
            <v>75-Anticipo renta por el año gravable 2015 (Casilla 80 declaración 2014)</v>
          </cell>
        </row>
        <row r="50">
          <cell r="AQ50" t="str">
            <v>76-Saldo a favor año 2014 sin solicitud de devolución o
compensación (Casilla 84 declaración 2014)</v>
          </cell>
        </row>
        <row r="51">
          <cell r="AQ51" t="str">
            <v>77-Autorretenciones</v>
          </cell>
        </row>
        <row r="52">
          <cell r="AQ52" t="str">
            <v>78-Otras retenciones</v>
          </cell>
        </row>
        <row r="53">
          <cell r="AQ53" t="str">
            <v>79-Total retenciones año gravable 2015 (77 + 78)</v>
          </cell>
        </row>
        <row r="54">
          <cell r="AQ54" t="str">
            <v>80-Anticipo renta por el año gravable 2016</v>
          </cell>
        </row>
        <row r="55">
          <cell r="AQ55" t="str">
            <v>81-Saldo a pagar por impuesto (74 + 80 - 75 - 76 - 79, si el resultado es negativo escriba 0)</v>
          </cell>
        </row>
        <row r="56">
          <cell r="AQ56" t="str">
            <v>82-Sanciones</v>
          </cell>
        </row>
        <row r="57">
          <cell r="AQ57" t="str">
            <v>83-Total saldo a pagar (74 + 80 + 82 - 75 -76 - 79 si el resultado es negativo escriba 0)</v>
          </cell>
        </row>
        <row r="58">
          <cell r="AQ58" t="str">
            <v>84-o Total saldo a favor (75 + 76 + 79 - 74 - 80 - 82 si el resultado es negativo escriba 0)</v>
          </cell>
        </row>
      </sheetData>
      <sheetData sheetId="1">
        <row r="6">
          <cell r="E6">
            <v>860005224</v>
          </cell>
        </row>
      </sheetData>
      <sheetData sheetId="2">
        <row r="460">
          <cell r="C460">
            <v>2564654443930</v>
          </cell>
        </row>
      </sheetData>
      <sheetData sheetId="3">
        <row r="34">
          <cell r="C34">
            <v>-0.4814453125</v>
          </cell>
        </row>
      </sheetData>
      <sheetData sheetId="4">
        <row r="22">
          <cell r="C22">
            <v>1983503750948</v>
          </cell>
        </row>
      </sheetData>
      <sheetData sheetId="5"/>
      <sheetData sheetId="6"/>
      <sheetData sheetId="7"/>
      <sheetData sheetId="8"/>
      <sheetData sheetId="9"/>
      <sheetData sheetId="1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CxC"/>
      <sheetName val="2.Prestamos a empleados"/>
      <sheetName val="3. Inversiones subsidiarias"/>
      <sheetName val="4 Activos Biológicos"/>
      <sheetName val="5. Propiedad de Inversión"/>
      <sheetName val="8 Provisiones y Contig"/>
      <sheetName val="4. Coberturas"/>
      <sheetName val="4 Inversiones asociadas"/>
      <sheetName val="4.2 ESF - Patrimonio"/>
      <sheetName val="4.3 ERI - Renta Liquida"/>
      <sheetName val="2.1 Balance de prueba"/>
      <sheetName val="2.2 Estado de Situación Fin"/>
      <sheetName val="2.3 E.Resultados"/>
      <sheetName val="4.1 Caratula"/>
      <sheetName val="4.4 Impuesto Diferido"/>
      <sheetName val="4.5 Ingresos y Facturación"/>
      <sheetName val="4.6 Activos fijos"/>
      <sheetName val="4.7 Resumen ESF-ERI"/>
      <sheetName val="4.8 Formulario 110"/>
      <sheetName val="5. Depuración renta"/>
      <sheetName val="6.1 Taxonomía"/>
      <sheetName val="7.1. Renglón por rengló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9">
          <cell r="Q39">
            <v>0</v>
          </cell>
        </row>
        <row r="144">
          <cell r="N144">
            <v>4307035913.8632832</v>
          </cell>
        </row>
        <row r="205">
          <cell r="N205">
            <v>316000000</v>
          </cell>
        </row>
        <row r="206">
          <cell r="R206">
            <v>3991035913.8632832</v>
          </cell>
        </row>
      </sheetData>
      <sheetData sheetId="9">
        <row r="58">
          <cell r="S58">
            <v>0</v>
          </cell>
        </row>
        <row r="343">
          <cell r="Q343">
            <v>201955913.86328256</v>
          </cell>
          <cell r="U343">
            <v>201955913.86328256</v>
          </cell>
        </row>
      </sheetData>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ow r="41">
          <cell r="AC41">
            <v>66645451.574883245</v>
          </cell>
        </row>
      </sheetData>
      <sheetData sheetId="19" refreshError="1"/>
      <sheetData sheetId="20" refreshError="1"/>
      <sheetData sheetId="2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7753B2-1A6E-9E40-A25E-27F1943DB6A5}">
  <sheetPr>
    <tabColor theme="3" tint="0.39997558519241921"/>
    <pageSetUpPr fitToPage="1"/>
  </sheetPr>
  <dimension ref="B3:I25"/>
  <sheetViews>
    <sheetView showGridLines="0" zoomScale="176" zoomScaleNormal="90" workbookViewId="0">
      <selection activeCell="F9" sqref="F9:G9"/>
    </sheetView>
  </sheetViews>
  <sheetFormatPr baseColWidth="10" defaultRowHeight="13"/>
  <cols>
    <col min="1" max="1" width="3.83203125" style="852" customWidth="1"/>
    <col min="2" max="2" width="11.5" style="852" bestFit="1" customWidth="1"/>
    <col min="3" max="3" width="13.83203125" style="852" bestFit="1" customWidth="1"/>
    <col min="4" max="4" width="16" style="852" customWidth="1"/>
    <col min="5" max="5" width="14.83203125" style="852" customWidth="1"/>
    <col min="6" max="6" width="13.83203125" style="852" bestFit="1" customWidth="1"/>
    <col min="7" max="7" width="17.33203125" style="852" bestFit="1" customWidth="1"/>
    <col min="8" max="256" width="10.83203125" style="852"/>
    <col min="257" max="257" width="3.83203125" style="852" customWidth="1"/>
    <col min="258" max="258" width="11.5" style="852" bestFit="1" customWidth="1"/>
    <col min="259" max="259" width="13.83203125" style="852" bestFit="1" customWidth="1"/>
    <col min="260" max="260" width="16" style="852" customWidth="1"/>
    <col min="261" max="261" width="14.83203125" style="852" customWidth="1"/>
    <col min="262" max="262" width="13.83203125" style="852" bestFit="1" customWidth="1"/>
    <col min="263" max="263" width="17.33203125" style="852" bestFit="1" customWidth="1"/>
    <col min="264" max="512" width="10.83203125" style="852"/>
    <col min="513" max="513" width="3.83203125" style="852" customWidth="1"/>
    <col min="514" max="514" width="11.5" style="852" bestFit="1" customWidth="1"/>
    <col min="515" max="515" width="13.83203125" style="852" bestFit="1" customWidth="1"/>
    <col min="516" max="516" width="16" style="852" customWidth="1"/>
    <col min="517" max="517" width="14.83203125" style="852" customWidth="1"/>
    <col min="518" max="518" width="13.83203125" style="852" bestFit="1" customWidth="1"/>
    <col min="519" max="519" width="17.33203125" style="852" bestFit="1" customWidth="1"/>
    <col min="520" max="768" width="10.83203125" style="852"/>
    <col min="769" max="769" width="3.83203125" style="852" customWidth="1"/>
    <col min="770" max="770" width="11.5" style="852" bestFit="1" customWidth="1"/>
    <col min="771" max="771" width="13.83203125" style="852" bestFit="1" customWidth="1"/>
    <col min="772" max="772" width="16" style="852" customWidth="1"/>
    <col min="773" max="773" width="14.83203125" style="852" customWidth="1"/>
    <col min="774" max="774" width="13.83203125" style="852" bestFit="1" customWidth="1"/>
    <col min="775" max="775" width="17.33203125" style="852" bestFit="1" customWidth="1"/>
    <col min="776" max="1024" width="10.83203125" style="852"/>
    <col min="1025" max="1025" width="3.83203125" style="852" customWidth="1"/>
    <col min="1026" max="1026" width="11.5" style="852" bestFit="1" customWidth="1"/>
    <col min="1027" max="1027" width="13.83203125" style="852" bestFit="1" customWidth="1"/>
    <col min="1028" max="1028" width="16" style="852" customWidth="1"/>
    <col min="1029" max="1029" width="14.83203125" style="852" customWidth="1"/>
    <col min="1030" max="1030" width="13.83203125" style="852" bestFit="1" customWidth="1"/>
    <col min="1031" max="1031" width="17.33203125" style="852" bestFit="1" customWidth="1"/>
    <col min="1032" max="1280" width="10.83203125" style="852"/>
    <col min="1281" max="1281" width="3.83203125" style="852" customWidth="1"/>
    <col min="1282" max="1282" width="11.5" style="852" bestFit="1" customWidth="1"/>
    <col min="1283" max="1283" width="13.83203125" style="852" bestFit="1" customWidth="1"/>
    <col min="1284" max="1284" width="16" style="852" customWidth="1"/>
    <col min="1285" max="1285" width="14.83203125" style="852" customWidth="1"/>
    <col min="1286" max="1286" width="13.83203125" style="852" bestFit="1" customWidth="1"/>
    <col min="1287" max="1287" width="17.33203125" style="852" bestFit="1" customWidth="1"/>
    <col min="1288" max="1536" width="10.83203125" style="852"/>
    <col min="1537" max="1537" width="3.83203125" style="852" customWidth="1"/>
    <col min="1538" max="1538" width="11.5" style="852" bestFit="1" customWidth="1"/>
    <col min="1539" max="1539" width="13.83203125" style="852" bestFit="1" customWidth="1"/>
    <col min="1540" max="1540" width="16" style="852" customWidth="1"/>
    <col min="1541" max="1541" width="14.83203125" style="852" customWidth="1"/>
    <col min="1542" max="1542" width="13.83203125" style="852" bestFit="1" customWidth="1"/>
    <col min="1543" max="1543" width="17.33203125" style="852" bestFit="1" customWidth="1"/>
    <col min="1544" max="1792" width="10.83203125" style="852"/>
    <col min="1793" max="1793" width="3.83203125" style="852" customWidth="1"/>
    <col min="1794" max="1794" width="11.5" style="852" bestFit="1" customWidth="1"/>
    <col min="1795" max="1795" width="13.83203125" style="852" bestFit="1" customWidth="1"/>
    <col min="1796" max="1796" width="16" style="852" customWidth="1"/>
    <col min="1797" max="1797" width="14.83203125" style="852" customWidth="1"/>
    <col min="1798" max="1798" width="13.83203125" style="852" bestFit="1" customWidth="1"/>
    <col min="1799" max="1799" width="17.33203125" style="852" bestFit="1" customWidth="1"/>
    <col min="1800" max="2048" width="10.83203125" style="852"/>
    <col min="2049" max="2049" width="3.83203125" style="852" customWidth="1"/>
    <col min="2050" max="2050" width="11.5" style="852" bestFit="1" customWidth="1"/>
    <col min="2051" max="2051" width="13.83203125" style="852" bestFit="1" customWidth="1"/>
    <col min="2052" max="2052" width="16" style="852" customWidth="1"/>
    <col min="2053" max="2053" width="14.83203125" style="852" customWidth="1"/>
    <col min="2054" max="2054" width="13.83203125" style="852" bestFit="1" customWidth="1"/>
    <col min="2055" max="2055" width="17.33203125" style="852" bestFit="1" customWidth="1"/>
    <col min="2056" max="2304" width="10.83203125" style="852"/>
    <col min="2305" max="2305" width="3.83203125" style="852" customWidth="1"/>
    <col min="2306" max="2306" width="11.5" style="852" bestFit="1" customWidth="1"/>
    <col min="2307" max="2307" width="13.83203125" style="852" bestFit="1" customWidth="1"/>
    <col min="2308" max="2308" width="16" style="852" customWidth="1"/>
    <col min="2309" max="2309" width="14.83203125" style="852" customWidth="1"/>
    <col min="2310" max="2310" width="13.83203125" style="852" bestFit="1" customWidth="1"/>
    <col min="2311" max="2311" width="17.33203125" style="852" bestFit="1" customWidth="1"/>
    <col min="2312" max="2560" width="10.83203125" style="852"/>
    <col min="2561" max="2561" width="3.83203125" style="852" customWidth="1"/>
    <col min="2562" max="2562" width="11.5" style="852" bestFit="1" customWidth="1"/>
    <col min="2563" max="2563" width="13.83203125" style="852" bestFit="1" customWidth="1"/>
    <col min="2564" max="2564" width="16" style="852" customWidth="1"/>
    <col min="2565" max="2565" width="14.83203125" style="852" customWidth="1"/>
    <col min="2566" max="2566" width="13.83203125" style="852" bestFit="1" customWidth="1"/>
    <col min="2567" max="2567" width="17.33203125" style="852" bestFit="1" customWidth="1"/>
    <col min="2568" max="2816" width="10.83203125" style="852"/>
    <col min="2817" max="2817" width="3.83203125" style="852" customWidth="1"/>
    <col min="2818" max="2818" width="11.5" style="852" bestFit="1" customWidth="1"/>
    <col min="2819" max="2819" width="13.83203125" style="852" bestFit="1" customWidth="1"/>
    <col min="2820" max="2820" width="16" style="852" customWidth="1"/>
    <col min="2821" max="2821" width="14.83203125" style="852" customWidth="1"/>
    <col min="2822" max="2822" width="13.83203125" style="852" bestFit="1" customWidth="1"/>
    <col min="2823" max="2823" width="17.33203125" style="852" bestFit="1" customWidth="1"/>
    <col min="2824" max="3072" width="10.83203125" style="852"/>
    <col min="3073" max="3073" width="3.83203125" style="852" customWidth="1"/>
    <col min="3074" max="3074" width="11.5" style="852" bestFit="1" customWidth="1"/>
    <col min="3075" max="3075" width="13.83203125" style="852" bestFit="1" customWidth="1"/>
    <col min="3076" max="3076" width="16" style="852" customWidth="1"/>
    <col min="3077" max="3077" width="14.83203125" style="852" customWidth="1"/>
    <col min="3078" max="3078" width="13.83203125" style="852" bestFit="1" customWidth="1"/>
    <col min="3079" max="3079" width="17.33203125" style="852" bestFit="1" customWidth="1"/>
    <col min="3080" max="3328" width="10.83203125" style="852"/>
    <col min="3329" max="3329" width="3.83203125" style="852" customWidth="1"/>
    <col min="3330" max="3330" width="11.5" style="852" bestFit="1" customWidth="1"/>
    <col min="3331" max="3331" width="13.83203125" style="852" bestFit="1" customWidth="1"/>
    <col min="3332" max="3332" width="16" style="852" customWidth="1"/>
    <col min="3333" max="3333" width="14.83203125" style="852" customWidth="1"/>
    <col min="3334" max="3334" width="13.83203125" style="852" bestFit="1" customWidth="1"/>
    <col min="3335" max="3335" width="17.33203125" style="852" bestFit="1" customWidth="1"/>
    <col min="3336" max="3584" width="10.83203125" style="852"/>
    <col min="3585" max="3585" width="3.83203125" style="852" customWidth="1"/>
    <col min="3586" max="3586" width="11.5" style="852" bestFit="1" customWidth="1"/>
    <col min="3587" max="3587" width="13.83203125" style="852" bestFit="1" customWidth="1"/>
    <col min="3588" max="3588" width="16" style="852" customWidth="1"/>
    <col min="3589" max="3589" width="14.83203125" style="852" customWidth="1"/>
    <col min="3590" max="3590" width="13.83203125" style="852" bestFit="1" customWidth="1"/>
    <col min="3591" max="3591" width="17.33203125" style="852" bestFit="1" customWidth="1"/>
    <col min="3592" max="3840" width="10.83203125" style="852"/>
    <col min="3841" max="3841" width="3.83203125" style="852" customWidth="1"/>
    <col min="3842" max="3842" width="11.5" style="852" bestFit="1" customWidth="1"/>
    <col min="3843" max="3843" width="13.83203125" style="852" bestFit="1" customWidth="1"/>
    <col min="3844" max="3844" width="16" style="852" customWidth="1"/>
    <col min="3845" max="3845" width="14.83203125" style="852" customWidth="1"/>
    <col min="3846" max="3846" width="13.83203125" style="852" bestFit="1" customWidth="1"/>
    <col min="3847" max="3847" width="17.33203125" style="852" bestFit="1" customWidth="1"/>
    <col min="3848" max="4096" width="10.83203125" style="852"/>
    <col min="4097" max="4097" width="3.83203125" style="852" customWidth="1"/>
    <col min="4098" max="4098" width="11.5" style="852" bestFit="1" customWidth="1"/>
    <col min="4099" max="4099" width="13.83203125" style="852" bestFit="1" customWidth="1"/>
    <col min="4100" max="4100" width="16" style="852" customWidth="1"/>
    <col min="4101" max="4101" width="14.83203125" style="852" customWidth="1"/>
    <col min="4102" max="4102" width="13.83203125" style="852" bestFit="1" customWidth="1"/>
    <col min="4103" max="4103" width="17.33203125" style="852" bestFit="1" customWidth="1"/>
    <col min="4104" max="4352" width="10.83203125" style="852"/>
    <col min="4353" max="4353" width="3.83203125" style="852" customWidth="1"/>
    <col min="4354" max="4354" width="11.5" style="852" bestFit="1" customWidth="1"/>
    <col min="4355" max="4355" width="13.83203125" style="852" bestFit="1" customWidth="1"/>
    <col min="4356" max="4356" width="16" style="852" customWidth="1"/>
    <col min="4357" max="4357" width="14.83203125" style="852" customWidth="1"/>
    <col min="4358" max="4358" width="13.83203125" style="852" bestFit="1" customWidth="1"/>
    <col min="4359" max="4359" width="17.33203125" style="852" bestFit="1" customWidth="1"/>
    <col min="4360" max="4608" width="10.83203125" style="852"/>
    <col min="4609" max="4609" width="3.83203125" style="852" customWidth="1"/>
    <col min="4610" max="4610" width="11.5" style="852" bestFit="1" customWidth="1"/>
    <col min="4611" max="4611" width="13.83203125" style="852" bestFit="1" customWidth="1"/>
    <col min="4612" max="4612" width="16" style="852" customWidth="1"/>
    <col min="4613" max="4613" width="14.83203125" style="852" customWidth="1"/>
    <col min="4614" max="4614" width="13.83203125" style="852" bestFit="1" customWidth="1"/>
    <col min="4615" max="4615" width="17.33203125" style="852" bestFit="1" customWidth="1"/>
    <col min="4616" max="4864" width="10.83203125" style="852"/>
    <col min="4865" max="4865" width="3.83203125" style="852" customWidth="1"/>
    <col min="4866" max="4866" width="11.5" style="852" bestFit="1" customWidth="1"/>
    <col min="4867" max="4867" width="13.83203125" style="852" bestFit="1" customWidth="1"/>
    <col min="4868" max="4868" width="16" style="852" customWidth="1"/>
    <col min="4869" max="4869" width="14.83203125" style="852" customWidth="1"/>
    <col min="4870" max="4870" width="13.83203125" style="852" bestFit="1" customWidth="1"/>
    <col min="4871" max="4871" width="17.33203125" style="852" bestFit="1" customWidth="1"/>
    <col min="4872" max="5120" width="10.83203125" style="852"/>
    <col min="5121" max="5121" width="3.83203125" style="852" customWidth="1"/>
    <col min="5122" max="5122" width="11.5" style="852" bestFit="1" customWidth="1"/>
    <col min="5123" max="5123" width="13.83203125" style="852" bestFit="1" customWidth="1"/>
    <col min="5124" max="5124" width="16" style="852" customWidth="1"/>
    <col min="5125" max="5125" width="14.83203125" style="852" customWidth="1"/>
    <col min="5126" max="5126" width="13.83203125" style="852" bestFit="1" customWidth="1"/>
    <col min="5127" max="5127" width="17.33203125" style="852" bestFit="1" customWidth="1"/>
    <col min="5128" max="5376" width="10.83203125" style="852"/>
    <col min="5377" max="5377" width="3.83203125" style="852" customWidth="1"/>
    <col min="5378" max="5378" width="11.5" style="852" bestFit="1" customWidth="1"/>
    <col min="5379" max="5379" width="13.83203125" style="852" bestFit="1" customWidth="1"/>
    <col min="5380" max="5380" width="16" style="852" customWidth="1"/>
    <col min="5381" max="5381" width="14.83203125" style="852" customWidth="1"/>
    <col min="5382" max="5382" width="13.83203125" style="852" bestFit="1" customWidth="1"/>
    <col min="5383" max="5383" width="17.33203125" style="852" bestFit="1" customWidth="1"/>
    <col min="5384" max="5632" width="10.83203125" style="852"/>
    <col min="5633" max="5633" width="3.83203125" style="852" customWidth="1"/>
    <col min="5634" max="5634" width="11.5" style="852" bestFit="1" customWidth="1"/>
    <col min="5635" max="5635" width="13.83203125" style="852" bestFit="1" customWidth="1"/>
    <col min="5636" max="5636" width="16" style="852" customWidth="1"/>
    <col min="5637" max="5637" width="14.83203125" style="852" customWidth="1"/>
    <col min="5638" max="5638" width="13.83203125" style="852" bestFit="1" customWidth="1"/>
    <col min="5639" max="5639" width="17.33203125" style="852" bestFit="1" customWidth="1"/>
    <col min="5640" max="5888" width="10.83203125" style="852"/>
    <col min="5889" max="5889" width="3.83203125" style="852" customWidth="1"/>
    <col min="5890" max="5890" width="11.5" style="852" bestFit="1" customWidth="1"/>
    <col min="5891" max="5891" width="13.83203125" style="852" bestFit="1" customWidth="1"/>
    <col min="5892" max="5892" width="16" style="852" customWidth="1"/>
    <col min="5893" max="5893" width="14.83203125" style="852" customWidth="1"/>
    <col min="5894" max="5894" width="13.83203125" style="852" bestFit="1" customWidth="1"/>
    <col min="5895" max="5895" width="17.33203125" style="852" bestFit="1" customWidth="1"/>
    <col min="5896" max="6144" width="10.83203125" style="852"/>
    <col min="6145" max="6145" width="3.83203125" style="852" customWidth="1"/>
    <col min="6146" max="6146" width="11.5" style="852" bestFit="1" customWidth="1"/>
    <col min="6147" max="6147" width="13.83203125" style="852" bestFit="1" customWidth="1"/>
    <col min="6148" max="6148" width="16" style="852" customWidth="1"/>
    <col min="6149" max="6149" width="14.83203125" style="852" customWidth="1"/>
    <col min="6150" max="6150" width="13.83203125" style="852" bestFit="1" customWidth="1"/>
    <col min="6151" max="6151" width="17.33203125" style="852" bestFit="1" customWidth="1"/>
    <col min="6152" max="6400" width="10.83203125" style="852"/>
    <col min="6401" max="6401" width="3.83203125" style="852" customWidth="1"/>
    <col min="6402" max="6402" width="11.5" style="852" bestFit="1" customWidth="1"/>
    <col min="6403" max="6403" width="13.83203125" style="852" bestFit="1" customWidth="1"/>
    <col min="6404" max="6404" width="16" style="852" customWidth="1"/>
    <col min="6405" max="6405" width="14.83203125" style="852" customWidth="1"/>
    <col min="6406" max="6406" width="13.83203125" style="852" bestFit="1" customWidth="1"/>
    <col min="6407" max="6407" width="17.33203125" style="852" bestFit="1" customWidth="1"/>
    <col min="6408" max="6656" width="10.83203125" style="852"/>
    <col min="6657" max="6657" width="3.83203125" style="852" customWidth="1"/>
    <col min="6658" max="6658" width="11.5" style="852" bestFit="1" customWidth="1"/>
    <col min="6659" max="6659" width="13.83203125" style="852" bestFit="1" customWidth="1"/>
    <col min="6660" max="6660" width="16" style="852" customWidth="1"/>
    <col min="6661" max="6661" width="14.83203125" style="852" customWidth="1"/>
    <col min="6662" max="6662" width="13.83203125" style="852" bestFit="1" customWidth="1"/>
    <col min="6663" max="6663" width="17.33203125" style="852" bestFit="1" customWidth="1"/>
    <col min="6664" max="6912" width="10.83203125" style="852"/>
    <col min="6913" max="6913" width="3.83203125" style="852" customWidth="1"/>
    <col min="6914" max="6914" width="11.5" style="852" bestFit="1" customWidth="1"/>
    <col min="6915" max="6915" width="13.83203125" style="852" bestFit="1" customWidth="1"/>
    <col min="6916" max="6916" width="16" style="852" customWidth="1"/>
    <col min="6917" max="6917" width="14.83203125" style="852" customWidth="1"/>
    <col min="6918" max="6918" width="13.83203125" style="852" bestFit="1" customWidth="1"/>
    <col min="6919" max="6919" width="17.33203125" style="852" bestFit="1" customWidth="1"/>
    <col min="6920" max="7168" width="10.83203125" style="852"/>
    <col min="7169" max="7169" width="3.83203125" style="852" customWidth="1"/>
    <col min="7170" max="7170" width="11.5" style="852" bestFit="1" customWidth="1"/>
    <col min="7171" max="7171" width="13.83203125" style="852" bestFit="1" customWidth="1"/>
    <col min="7172" max="7172" width="16" style="852" customWidth="1"/>
    <col min="7173" max="7173" width="14.83203125" style="852" customWidth="1"/>
    <col min="7174" max="7174" width="13.83203125" style="852" bestFit="1" customWidth="1"/>
    <col min="7175" max="7175" width="17.33203125" style="852" bestFit="1" customWidth="1"/>
    <col min="7176" max="7424" width="10.83203125" style="852"/>
    <col min="7425" max="7425" width="3.83203125" style="852" customWidth="1"/>
    <col min="7426" max="7426" width="11.5" style="852" bestFit="1" customWidth="1"/>
    <col min="7427" max="7427" width="13.83203125" style="852" bestFit="1" customWidth="1"/>
    <col min="7428" max="7428" width="16" style="852" customWidth="1"/>
    <col min="7429" max="7429" width="14.83203125" style="852" customWidth="1"/>
    <col min="7430" max="7430" width="13.83203125" style="852" bestFit="1" customWidth="1"/>
    <col min="7431" max="7431" width="17.33203125" style="852" bestFit="1" customWidth="1"/>
    <col min="7432" max="7680" width="10.83203125" style="852"/>
    <col min="7681" max="7681" width="3.83203125" style="852" customWidth="1"/>
    <col min="7682" max="7682" width="11.5" style="852" bestFit="1" customWidth="1"/>
    <col min="7683" max="7683" width="13.83203125" style="852" bestFit="1" customWidth="1"/>
    <col min="7684" max="7684" width="16" style="852" customWidth="1"/>
    <col min="7685" max="7685" width="14.83203125" style="852" customWidth="1"/>
    <col min="7686" max="7686" width="13.83203125" style="852" bestFit="1" customWidth="1"/>
    <col min="7687" max="7687" width="17.33203125" style="852" bestFit="1" customWidth="1"/>
    <col min="7688" max="7936" width="10.83203125" style="852"/>
    <col min="7937" max="7937" width="3.83203125" style="852" customWidth="1"/>
    <col min="7938" max="7938" width="11.5" style="852" bestFit="1" customWidth="1"/>
    <col min="7939" max="7939" width="13.83203125" style="852" bestFit="1" customWidth="1"/>
    <col min="7940" max="7940" width="16" style="852" customWidth="1"/>
    <col min="7941" max="7941" width="14.83203125" style="852" customWidth="1"/>
    <col min="7942" max="7942" width="13.83203125" style="852" bestFit="1" customWidth="1"/>
    <col min="7943" max="7943" width="17.33203125" style="852" bestFit="1" customWidth="1"/>
    <col min="7944" max="8192" width="10.83203125" style="852"/>
    <col min="8193" max="8193" width="3.83203125" style="852" customWidth="1"/>
    <col min="8194" max="8194" width="11.5" style="852" bestFit="1" customWidth="1"/>
    <col min="8195" max="8195" width="13.83203125" style="852" bestFit="1" customWidth="1"/>
    <col min="8196" max="8196" width="16" style="852" customWidth="1"/>
    <col min="8197" max="8197" width="14.83203125" style="852" customWidth="1"/>
    <col min="8198" max="8198" width="13.83203125" style="852" bestFit="1" customWidth="1"/>
    <col min="8199" max="8199" width="17.33203125" style="852" bestFit="1" customWidth="1"/>
    <col min="8200" max="8448" width="10.83203125" style="852"/>
    <col min="8449" max="8449" width="3.83203125" style="852" customWidth="1"/>
    <col min="8450" max="8450" width="11.5" style="852" bestFit="1" customWidth="1"/>
    <col min="8451" max="8451" width="13.83203125" style="852" bestFit="1" customWidth="1"/>
    <col min="8452" max="8452" width="16" style="852" customWidth="1"/>
    <col min="8453" max="8453" width="14.83203125" style="852" customWidth="1"/>
    <col min="8454" max="8454" width="13.83203125" style="852" bestFit="1" customWidth="1"/>
    <col min="8455" max="8455" width="17.33203125" style="852" bestFit="1" customWidth="1"/>
    <col min="8456" max="8704" width="10.83203125" style="852"/>
    <col min="8705" max="8705" width="3.83203125" style="852" customWidth="1"/>
    <col min="8706" max="8706" width="11.5" style="852" bestFit="1" customWidth="1"/>
    <col min="8707" max="8707" width="13.83203125" style="852" bestFit="1" customWidth="1"/>
    <col min="8708" max="8708" width="16" style="852" customWidth="1"/>
    <col min="8709" max="8709" width="14.83203125" style="852" customWidth="1"/>
    <col min="8710" max="8710" width="13.83203125" style="852" bestFit="1" customWidth="1"/>
    <col min="8711" max="8711" width="17.33203125" style="852" bestFit="1" customWidth="1"/>
    <col min="8712" max="8960" width="10.83203125" style="852"/>
    <col min="8961" max="8961" width="3.83203125" style="852" customWidth="1"/>
    <col min="8962" max="8962" width="11.5" style="852" bestFit="1" customWidth="1"/>
    <col min="8963" max="8963" width="13.83203125" style="852" bestFit="1" customWidth="1"/>
    <col min="8964" max="8964" width="16" style="852" customWidth="1"/>
    <col min="8965" max="8965" width="14.83203125" style="852" customWidth="1"/>
    <col min="8966" max="8966" width="13.83203125" style="852" bestFit="1" customWidth="1"/>
    <col min="8967" max="8967" width="17.33203125" style="852" bestFit="1" customWidth="1"/>
    <col min="8968" max="9216" width="10.83203125" style="852"/>
    <col min="9217" max="9217" width="3.83203125" style="852" customWidth="1"/>
    <col min="9218" max="9218" width="11.5" style="852" bestFit="1" customWidth="1"/>
    <col min="9219" max="9219" width="13.83203125" style="852" bestFit="1" customWidth="1"/>
    <col min="9220" max="9220" width="16" style="852" customWidth="1"/>
    <col min="9221" max="9221" width="14.83203125" style="852" customWidth="1"/>
    <col min="9222" max="9222" width="13.83203125" style="852" bestFit="1" customWidth="1"/>
    <col min="9223" max="9223" width="17.33203125" style="852" bestFit="1" customWidth="1"/>
    <col min="9224" max="9472" width="10.83203125" style="852"/>
    <col min="9473" max="9473" width="3.83203125" style="852" customWidth="1"/>
    <col min="9474" max="9474" width="11.5" style="852" bestFit="1" customWidth="1"/>
    <col min="9475" max="9475" width="13.83203125" style="852" bestFit="1" customWidth="1"/>
    <col min="9476" max="9476" width="16" style="852" customWidth="1"/>
    <col min="9477" max="9477" width="14.83203125" style="852" customWidth="1"/>
    <col min="9478" max="9478" width="13.83203125" style="852" bestFit="1" customWidth="1"/>
    <col min="9479" max="9479" width="17.33203125" style="852" bestFit="1" customWidth="1"/>
    <col min="9480" max="9728" width="10.83203125" style="852"/>
    <col min="9729" max="9729" width="3.83203125" style="852" customWidth="1"/>
    <col min="9730" max="9730" width="11.5" style="852" bestFit="1" customWidth="1"/>
    <col min="9731" max="9731" width="13.83203125" style="852" bestFit="1" customWidth="1"/>
    <col min="9732" max="9732" width="16" style="852" customWidth="1"/>
    <col min="9733" max="9733" width="14.83203125" style="852" customWidth="1"/>
    <col min="9734" max="9734" width="13.83203125" style="852" bestFit="1" customWidth="1"/>
    <col min="9735" max="9735" width="17.33203125" style="852" bestFit="1" customWidth="1"/>
    <col min="9736" max="9984" width="10.83203125" style="852"/>
    <col min="9985" max="9985" width="3.83203125" style="852" customWidth="1"/>
    <col min="9986" max="9986" width="11.5" style="852" bestFit="1" customWidth="1"/>
    <col min="9987" max="9987" width="13.83203125" style="852" bestFit="1" customWidth="1"/>
    <col min="9988" max="9988" width="16" style="852" customWidth="1"/>
    <col min="9989" max="9989" width="14.83203125" style="852" customWidth="1"/>
    <col min="9990" max="9990" width="13.83203125" style="852" bestFit="1" customWidth="1"/>
    <col min="9991" max="9991" width="17.33203125" style="852" bestFit="1" customWidth="1"/>
    <col min="9992" max="10240" width="10.83203125" style="852"/>
    <col min="10241" max="10241" width="3.83203125" style="852" customWidth="1"/>
    <col min="10242" max="10242" width="11.5" style="852" bestFit="1" customWidth="1"/>
    <col min="10243" max="10243" width="13.83203125" style="852" bestFit="1" customWidth="1"/>
    <col min="10244" max="10244" width="16" style="852" customWidth="1"/>
    <col min="10245" max="10245" width="14.83203125" style="852" customWidth="1"/>
    <col min="10246" max="10246" width="13.83203125" style="852" bestFit="1" customWidth="1"/>
    <col min="10247" max="10247" width="17.33203125" style="852" bestFit="1" customWidth="1"/>
    <col min="10248" max="10496" width="10.83203125" style="852"/>
    <col min="10497" max="10497" width="3.83203125" style="852" customWidth="1"/>
    <col min="10498" max="10498" width="11.5" style="852" bestFit="1" customWidth="1"/>
    <col min="10499" max="10499" width="13.83203125" style="852" bestFit="1" customWidth="1"/>
    <col min="10500" max="10500" width="16" style="852" customWidth="1"/>
    <col min="10501" max="10501" width="14.83203125" style="852" customWidth="1"/>
    <col min="10502" max="10502" width="13.83203125" style="852" bestFit="1" customWidth="1"/>
    <col min="10503" max="10503" width="17.33203125" style="852" bestFit="1" customWidth="1"/>
    <col min="10504" max="10752" width="10.83203125" style="852"/>
    <col min="10753" max="10753" width="3.83203125" style="852" customWidth="1"/>
    <col min="10754" max="10754" width="11.5" style="852" bestFit="1" customWidth="1"/>
    <col min="10755" max="10755" width="13.83203125" style="852" bestFit="1" customWidth="1"/>
    <col min="10756" max="10756" width="16" style="852" customWidth="1"/>
    <col min="10757" max="10757" width="14.83203125" style="852" customWidth="1"/>
    <col min="10758" max="10758" width="13.83203125" style="852" bestFit="1" customWidth="1"/>
    <col min="10759" max="10759" width="17.33203125" style="852" bestFit="1" customWidth="1"/>
    <col min="10760" max="11008" width="10.83203125" style="852"/>
    <col min="11009" max="11009" width="3.83203125" style="852" customWidth="1"/>
    <col min="11010" max="11010" width="11.5" style="852" bestFit="1" customWidth="1"/>
    <col min="11011" max="11011" width="13.83203125" style="852" bestFit="1" customWidth="1"/>
    <col min="11012" max="11012" width="16" style="852" customWidth="1"/>
    <col min="11013" max="11013" width="14.83203125" style="852" customWidth="1"/>
    <col min="11014" max="11014" width="13.83203125" style="852" bestFit="1" customWidth="1"/>
    <col min="11015" max="11015" width="17.33203125" style="852" bestFit="1" customWidth="1"/>
    <col min="11016" max="11264" width="10.83203125" style="852"/>
    <col min="11265" max="11265" width="3.83203125" style="852" customWidth="1"/>
    <col min="11266" max="11266" width="11.5" style="852" bestFit="1" customWidth="1"/>
    <col min="11267" max="11267" width="13.83203125" style="852" bestFit="1" customWidth="1"/>
    <col min="11268" max="11268" width="16" style="852" customWidth="1"/>
    <col min="11269" max="11269" width="14.83203125" style="852" customWidth="1"/>
    <col min="11270" max="11270" width="13.83203125" style="852" bestFit="1" customWidth="1"/>
    <col min="11271" max="11271" width="17.33203125" style="852" bestFit="1" customWidth="1"/>
    <col min="11272" max="11520" width="10.83203125" style="852"/>
    <col min="11521" max="11521" width="3.83203125" style="852" customWidth="1"/>
    <col min="11522" max="11522" width="11.5" style="852" bestFit="1" customWidth="1"/>
    <col min="11523" max="11523" width="13.83203125" style="852" bestFit="1" customWidth="1"/>
    <col min="11524" max="11524" width="16" style="852" customWidth="1"/>
    <col min="11525" max="11525" width="14.83203125" style="852" customWidth="1"/>
    <col min="11526" max="11526" width="13.83203125" style="852" bestFit="1" customWidth="1"/>
    <col min="11527" max="11527" width="17.33203125" style="852" bestFit="1" customWidth="1"/>
    <col min="11528" max="11776" width="10.83203125" style="852"/>
    <col min="11777" max="11777" width="3.83203125" style="852" customWidth="1"/>
    <col min="11778" max="11778" width="11.5" style="852" bestFit="1" customWidth="1"/>
    <col min="11779" max="11779" width="13.83203125" style="852" bestFit="1" customWidth="1"/>
    <col min="11780" max="11780" width="16" style="852" customWidth="1"/>
    <col min="11781" max="11781" width="14.83203125" style="852" customWidth="1"/>
    <col min="11782" max="11782" width="13.83203125" style="852" bestFit="1" customWidth="1"/>
    <col min="11783" max="11783" width="17.33203125" style="852" bestFit="1" customWidth="1"/>
    <col min="11784" max="12032" width="10.83203125" style="852"/>
    <col min="12033" max="12033" width="3.83203125" style="852" customWidth="1"/>
    <col min="12034" max="12034" width="11.5" style="852" bestFit="1" customWidth="1"/>
    <col min="12035" max="12035" width="13.83203125" style="852" bestFit="1" customWidth="1"/>
    <col min="12036" max="12036" width="16" style="852" customWidth="1"/>
    <col min="12037" max="12037" width="14.83203125" style="852" customWidth="1"/>
    <col min="12038" max="12038" width="13.83203125" style="852" bestFit="1" customWidth="1"/>
    <col min="12039" max="12039" width="17.33203125" style="852" bestFit="1" customWidth="1"/>
    <col min="12040" max="12288" width="10.83203125" style="852"/>
    <col min="12289" max="12289" width="3.83203125" style="852" customWidth="1"/>
    <col min="12290" max="12290" width="11.5" style="852" bestFit="1" customWidth="1"/>
    <col min="12291" max="12291" width="13.83203125" style="852" bestFit="1" customWidth="1"/>
    <col min="12292" max="12292" width="16" style="852" customWidth="1"/>
    <col min="12293" max="12293" width="14.83203125" style="852" customWidth="1"/>
    <col min="12294" max="12294" width="13.83203125" style="852" bestFit="1" customWidth="1"/>
    <col min="12295" max="12295" width="17.33203125" style="852" bestFit="1" customWidth="1"/>
    <col min="12296" max="12544" width="10.83203125" style="852"/>
    <col min="12545" max="12545" width="3.83203125" style="852" customWidth="1"/>
    <col min="12546" max="12546" width="11.5" style="852" bestFit="1" customWidth="1"/>
    <col min="12547" max="12547" width="13.83203125" style="852" bestFit="1" customWidth="1"/>
    <col min="12548" max="12548" width="16" style="852" customWidth="1"/>
    <col min="12549" max="12549" width="14.83203125" style="852" customWidth="1"/>
    <col min="12550" max="12550" width="13.83203125" style="852" bestFit="1" customWidth="1"/>
    <col min="12551" max="12551" width="17.33203125" style="852" bestFit="1" customWidth="1"/>
    <col min="12552" max="12800" width="10.83203125" style="852"/>
    <col min="12801" max="12801" width="3.83203125" style="852" customWidth="1"/>
    <col min="12802" max="12802" width="11.5" style="852" bestFit="1" customWidth="1"/>
    <col min="12803" max="12803" width="13.83203125" style="852" bestFit="1" customWidth="1"/>
    <col min="12804" max="12804" width="16" style="852" customWidth="1"/>
    <col min="12805" max="12805" width="14.83203125" style="852" customWidth="1"/>
    <col min="12806" max="12806" width="13.83203125" style="852" bestFit="1" customWidth="1"/>
    <col min="12807" max="12807" width="17.33203125" style="852" bestFit="1" customWidth="1"/>
    <col min="12808" max="13056" width="10.83203125" style="852"/>
    <col min="13057" max="13057" width="3.83203125" style="852" customWidth="1"/>
    <col min="13058" max="13058" width="11.5" style="852" bestFit="1" customWidth="1"/>
    <col min="13059" max="13059" width="13.83203125" style="852" bestFit="1" customWidth="1"/>
    <col min="13060" max="13060" width="16" style="852" customWidth="1"/>
    <col min="13061" max="13061" width="14.83203125" style="852" customWidth="1"/>
    <col min="13062" max="13062" width="13.83203125" style="852" bestFit="1" customWidth="1"/>
    <col min="13063" max="13063" width="17.33203125" style="852" bestFit="1" customWidth="1"/>
    <col min="13064" max="13312" width="10.83203125" style="852"/>
    <col min="13313" max="13313" width="3.83203125" style="852" customWidth="1"/>
    <col min="13314" max="13314" width="11.5" style="852" bestFit="1" customWidth="1"/>
    <col min="13315" max="13315" width="13.83203125" style="852" bestFit="1" customWidth="1"/>
    <col min="13316" max="13316" width="16" style="852" customWidth="1"/>
    <col min="13317" max="13317" width="14.83203125" style="852" customWidth="1"/>
    <col min="13318" max="13318" width="13.83203125" style="852" bestFit="1" customWidth="1"/>
    <col min="13319" max="13319" width="17.33203125" style="852" bestFit="1" customWidth="1"/>
    <col min="13320" max="13568" width="10.83203125" style="852"/>
    <col min="13569" max="13569" width="3.83203125" style="852" customWidth="1"/>
    <col min="13570" max="13570" width="11.5" style="852" bestFit="1" customWidth="1"/>
    <col min="13571" max="13571" width="13.83203125" style="852" bestFit="1" customWidth="1"/>
    <col min="13572" max="13572" width="16" style="852" customWidth="1"/>
    <col min="13573" max="13573" width="14.83203125" style="852" customWidth="1"/>
    <col min="13574" max="13574" width="13.83203125" style="852" bestFit="1" customWidth="1"/>
    <col min="13575" max="13575" width="17.33203125" style="852" bestFit="1" customWidth="1"/>
    <col min="13576" max="13824" width="10.83203125" style="852"/>
    <col min="13825" max="13825" width="3.83203125" style="852" customWidth="1"/>
    <col min="13826" max="13826" width="11.5" style="852" bestFit="1" customWidth="1"/>
    <col min="13827" max="13827" width="13.83203125" style="852" bestFit="1" customWidth="1"/>
    <col min="13828" max="13828" width="16" style="852" customWidth="1"/>
    <col min="13829" max="13829" width="14.83203125" style="852" customWidth="1"/>
    <col min="13830" max="13830" width="13.83203125" style="852" bestFit="1" customWidth="1"/>
    <col min="13831" max="13831" width="17.33203125" style="852" bestFit="1" customWidth="1"/>
    <col min="13832" max="14080" width="10.83203125" style="852"/>
    <col min="14081" max="14081" width="3.83203125" style="852" customWidth="1"/>
    <col min="14082" max="14082" width="11.5" style="852" bestFit="1" customWidth="1"/>
    <col min="14083" max="14083" width="13.83203125" style="852" bestFit="1" customWidth="1"/>
    <col min="14084" max="14084" width="16" style="852" customWidth="1"/>
    <col min="14085" max="14085" width="14.83203125" style="852" customWidth="1"/>
    <col min="14086" max="14086" width="13.83203125" style="852" bestFit="1" customWidth="1"/>
    <col min="14087" max="14087" width="17.33203125" style="852" bestFit="1" customWidth="1"/>
    <col min="14088" max="14336" width="10.83203125" style="852"/>
    <col min="14337" max="14337" width="3.83203125" style="852" customWidth="1"/>
    <col min="14338" max="14338" width="11.5" style="852" bestFit="1" customWidth="1"/>
    <col min="14339" max="14339" width="13.83203125" style="852" bestFit="1" customWidth="1"/>
    <col min="14340" max="14340" width="16" style="852" customWidth="1"/>
    <col min="14341" max="14341" width="14.83203125" style="852" customWidth="1"/>
    <col min="14342" max="14342" width="13.83203125" style="852" bestFit="1" customWidth="1"/>
    <col min="14343" max="14343" width="17.33203125" style="852" bestFit="1" customWidth="1"/>
    <col min="14344" max="14592" width="10.83203125" style="852"/>
    <col min="14593" max="14593" width="3.83203125" style="852" customWidth="1"/>
    <col min="14594" max="14594" width="11.5" style="852" bestFit="1" customWidth="1"/>
    <col min="14595" max="14595" width="13.83203125" style="852" bestFit="1" customWidth="1"/>
    <col min="14596" max="14596" width="16" style="852" customWidth="1"/>
    <col min="14597" max="14597" width="14.83203125" style="852" customWidth="1"/>
    <col min="14598" max="14598" width="13.83203125" style="852" bestFit="1" customWidth="1"/>
    <col min="14599" max="14599" width="17.33203125" style="852" bestFit="1" customWidth="1"/>
    <col min="14600" max="14848" width="10.83203125" style="852"/>
    <col min="14849" max="14849" width="3.83203125" style="852" customWidth="1"/>
    <col min="14850" max="14850" width="11.5" style="852" bestFit="1" customWidth="1"/>
    <col min="14851" max="14851" width="13.83203125" style="852" bestFit="1" customWidth="1"/>
    <col min="14852" max="14852" width="16" style="852" customWidth="1"/>
    <col min="14853" max="14853" width="14.83203125" style="852" customWidth="1"/>
    <col min="14854" max="14854" width="13.83203125" style="852" bestFit="1" customWidth="1"/>
    <col min="14855" max="14855" width="17.33203125" style="852" bestFit="1" customWidth="1"/>
    <col min="14856" max="15104" width="10.83203125" style="852"/>
    <col min="15105" max="15105" width="3.83203125" style="852" customWidth="1"/>
    <col min="15106" max="15106" width="11.5" style="852" bestFit="1" customWidth="1"/>
    <col min="15107" max="15107" width="13.83203125" style="852" bestFit="1" customWidth="1"/>
    <col min="15108" max="15108" width="16" style="852" customWidth="1"/>
    <col min="15109" max="15109" width="14.83203125" style="852" customWidth="1"/>
    <col min="15110" max="15110" width="13.83203125" style="852" bestFit="1" customWidth="1"/>
    <col min="15111" max="15111" width="17.33203125" style="852" bestFit="1" customWidth="1"/>
    <col min="15112" max="15360" width="10.83203125" style="852"/>
    <col min="15361" max="15361" width="3.83203125" style="852" customWidth="1"/>
    <col min="15362" max="15362" width="11.5" style="852" bestFit="1" customWidth="1"/>
    <col min="15363" max="15363" width="13.83203125" style="852" bestFit="1" customWidth="1"/>
    <col min="15364" max="15364" width="16" style="852" customWidth="1"/>
    <col min="15365" max="15365" width="14.83203125" style="852" customWidth="1"/>
    <col min="15366" max="15366" width="13.83203125" style="852" bestFit="1" customWidth="1"/>
    <col min="15367" max="15367" width="17.33203125" style="852" bestFit="1" customWidth="1"/>
    <col min="15368" max="15616" width="10.83203125" style="852"/>
    <col min="15617" max="15617" width="3.83203125" style="852" customWidth="1"/>
    <col min="15618" max="15618" width="11.5" style="852" bestFit="1" customWidth="1"/>
    <col min="15619" max="15619" width="13.83203125" style="852" bestFit="1" customWidth="1"/>
    <col min="15620" max="15620" width="16" style="852" customWidth="1"/>
    <col min="15621" max="15621" width="14.83203125" style="852" customWidth="1"/>
    <col min="15622" max="15622" width="13.83203125" style="852" bestFit="1" customWidth="1"/>
    <col min="15623" max="15623" width="17.33203125" style="852" bestFit="1" customWidth="1"/>
    <col min="15624" max="15872" width="10.83203125" style="852"/>
    <col min="15873" max="15873" width="3.83203125" style="852" customWidth="1"/>
    <col min="15874" max="15874" width="11.5" style="852" bestFit="1" customWidth="1"/>
    <col min="15875" max="15875" width="13.83203125" style="852" bestFit="1" customWidth="1"/>
    <col min="15876" max="15876" width="16" style="852" customWidth="1"/>
    <col min="15877" max="15877" width="14.83203125" style="852" customWidth="1"/>
    <col min="15878" max="15878" width="13.83203125" style="852" bestFit="1" customWidth="1"/>
    <col min="15879" max="15879" width="17.33203125" style="852" bestFit="1" customWidth="1"/>
    <col min="15880" max="16128" width="10.83203125" style="852"/>
    <col min="16129" max="16129" width="3.83203125" style="852" customWidth="1"/>
    <col min="16130" max="16130" width="11.5" style="852" bestFit="1" customWidth="1"/>
    <col min="16131" max="16131" width="13.83203125" style="852" bestFit="1" customWidth="1"/>
    <col min="16132" max="16132" width="16" style="852" customWidth="1"/>
    <col min="16133" max="16133" width="14.83203125" style="852" customWidth="1"/>
    <col min="16134" max="16134" width="13.83203125" style="852" bestFit="1" customWidth="1"/>
    <col min="16135" max="16135" width="17.33203125" style="852" bestFit="1" customWidth="1"/>
    <col min="16136" max="16384" width="10.83203125" style="852"/>
  </cols>
  <sheetData>
    <row r="3" spans="2:9">
      <c r="B3" s="875"/>
    </row>
    <row r="4" spans="2:9" ht="14" thickBot="1"/>
    <row r="5" spans="2:9" ht="36.75" customHeight="1">
      <c r="B5" s="883" t="s">
        <v>1669</v>
      </c>
      <c r="C5" s="884"/>
      <c r="D5" s="884"/>
      <c r="E5" s="884"/>
      <c r="F5" s="884"/>
      <c r="G5" s="884"/>
    </row>
    <row r="6" spans="2:9">
      <c r="B6" s="874"/>
    </row>
    <row r="7" spans="2:9">
      <c r="B7" s="871"/>
      <c r="C7" s="869"/>
      <c r="D7" s="873"/>
      <c r="F7" s="869"/>
      <c r="G7" s="869"/>
      <c r="H7" s="861"/>
    </row>
    <row r="8" spans="2:9" ht="14">
      <c r="B8" s="885" t="s">
        <v>1682</v>
      </c>
      <c r="C8" s="886"/>
      <c r="D8" s="886"/>
      <c r="E8" s="886"/>
      <c r="F8" s="887"/>
      <c r="G8" s="887"/>
      <c r="H8" s="861"/>
    </row>
    <row r="9" spans="2:9" ht="15">
      <c r="B9" s="885" t="s">
        <v>1668</v>
      </c>
      <c r="C9" s="886"/>
      <c r="D9" s="886"/>
      <c r="E9" s="886"/>
      <c r="F9" s="888"/>
      <c r="G9" s="888"/>
      <c r="H9" s="861"/>
      <c r="I9" s="872"/>
    </row>
    <row r="10" spans="2:9">
      <c r="B10" s="871"/>
      <c r="C10" s="869"/>
      <c r="D10" s="870"/>
      <c r="E10" s="869"/>
      <c r="F10" s="869"/>
      <c r="G10" s="869"/>
      <c r="H10" s="861"/>
    </row>
    <row r="11" spans="2:9" ht="48" customHeight="1">
      <c r="B11" s="868" t="s">
        <v>1667</v>
      </c>
      <c r="C11" s="867" t="s">
        <v>1606</v>
      </c>
      <c r="D11" s="867" t="s">
        <v>1666</v>
      </c>
      <c r="E11" s="867" t="s">
        <v>1665</v>
      </c>
      <c r="F11" s="867" t="s">
        <v>1664</v>
      </c>
      <c r="G11" s="867" t="s">
        <v>1663</v>
      </c>
      <c r="H11" s="861"/>
    </row>
    <row r="12" spans="2:9" ht="16">
      <c r="B12" s="864">
        <v>44197</v>
      </c>
      <c r="C12" s="862">
        <v>0</v>
      </c>
      <c r="D12" s="863"/>
      <c r="E12" s="863"/>
      <c r="F12" s="862">
        <f t="shared" ref="F12:F23" si="0">C12+D12-E12</f>
        <v>0</v>
      </c>
      <c r="G12" s="862">
        <f t="shared" ref="G12:G23" si="1">ROUND(C12*($F$8/12),-3)</f>
        <v>0</v>
      </c>
      <c r="H12" s="861"/>
    </row>
    <row r="13" spans="2:9" ht="16">
      <c r="B13" s="864">
        <v>44228</v>
      </c>
      <c r="C13" s="862">
        <f t="shared" ref="C13:C20" si="2">F12</f>
        <v>0</v>
      </c>
      <c r="D13" s="863"/>
      <c r="E13" s="863"/>
      <c r="F13" s="862">
        <f t="shared" si="0"/>
        <v>0</v>
      </c>
      <c r="G13" s="862">
        <f t="shared" si="1"/>
        <v>0</v>
      </c>
      <c r="H13" s="861"/>
    </row>
    <row r="14" spans="2:9" ht="16">
      <c r="B14" s="864">
        <v>44256</v>
      </c>
      <c r="C14" s="862">
        <f t="shared" si="2"/>
        <v>0</v>
      </c>
      <c r="D14" s="863"/>
      <c r="E14" s="863"/>
      <c r="F14" s="862">
        <f t="shared" si="0"/>
        <v>0</v>
      </c>
      <c r="G14" s="862">
        <f t="shared" si="1"/>
        <v>0</v>
      </c>
      <c r="H14" s="861"/>
    </row>
    <row r="15" spans="2:9" ht="16">
      <c r="B15" s="864">
        <v>44287</v>
      </c>
      <c r="C15" s="862">
        <f t="shared" si="2"/>
        <v>0</v>
      </c>
      <c r="D15" s="863"/>
      <c r="E15" s="863"/>
      <c r="F15" s="862">
        <f t="shared" si="0"/>
        <v>0</v>
      </c>
      <c r="G15" s="862">
        <f t="shared" si="1"/>
        <v>0</v>
      </c>
      <c r="H15" s="861"/>
    </row>
    <row r="16" spans="2:9" ht="16">
      <c r="B16" s="864">
        <v>44317</v>
      </c>
      <c r="C16" s="862">
        <f t="shared" si="2"/>
        <v>0</v>
      </c>
      <c r="D16" s="863"/>
      <c r="E16" s="863"/>
      <c r="F16" s="862">
        <f t="shared" si="0"/>
        <v>0</v>
      </c>
      <c r="G16" s="862">
        <f t="shared" si="1"/>
        <v>0</v>
      </c>
      <c r="H16" s="861"/>
    </row>
    <row r="17" spans="2:9" ht="16">
      <c r="B17" s="864">
        <v>44348</v>
      </c>
      <c r="C17" s="862">
        <f t="shared" si="2"/>
        <v>0</v>
      </c>
      <c r="D17" s="863"/>
      <c r="E17" s="863"/>
      <c r="F17" s="862">
        <f t="shared" si="0"/>
        <v>0</v>
      </c>
      <c r="G17" s="862">
        <f t="shared" si="1"/>
        <v>0</v>
      </c>
      <c r="H17" s="861"/>
    </row>
    <row r="18" spans="2:9" ht="16">
      <c r="B18" s="864">
        <v>44378</v>
      </c>
      <c r="C18" s="862">
        <f t="shared" si="2"/>
        <v>0</v>
      </c>
      <c r="D18" s="863"/>
      <c r="E18" s="863"/>
      <c r="F18" s="862">
        <f t="shared" si="0"/>
        <v>0</v>
      </c>
      <c r="G18" s="862">
        <f t="shared" si="1"/>
        <v>0</v>
      </c>
      <c r="H18" s="861"/>
    </row>
    <row r="19" spans="2:9" ht="16">
      <c r="B19" s="864">
        <v>44409</v>
      </c>
      <c r="C19" s="862">
        <f t="shared" si="2"/>
        <v>0</v>
      </c>
      <c r="D19" s="863"/>
      <c r="E19" s="863"/>
      <c r="F19" s="862">
        <f t="shared" si="0"/>
        <v>0</v>
      </c>
      <c r="G19" s="862">
        <f t="shared" si="1"/>
        <v>0</v>
      </c>
      <c r="H19" s="861"/>
    </row>
    <row r="20" spans="2:9" ht="16">
      <c r="B20" s="864">
        <v>44440</v>
      </c>
      <c r="C20" s="862">
        <f t="shared" si="2"/>
        <v>0</v>
      </c>
      <c r="D20" s="863"/>
      <c r="E20" s="863"/>
      <c r="F20" s="862">
        <f t="shared" si="0"/>
        <v>0</v>
      </c>
      <c r="G20" s="862">
        <f t="shared" si="1"/>
        <v>0</v>
      </c>
      <c r="H20" s="861"/>
    </row>
    <row r="21" spans="2:9" ht="16">
      <c r="B21" s="864">
        <v>44470</v>
      </c>
      <c r="C21" s="862"/>
      <c r="D21" s="863"/>
      <c r="E21" s="863"/>
      <c r="F21" s="862">
        <f t="shared" si="0"/>
        <v>0</v>
      </c>
      <c r="G21" s="862">
        <f t="shared" si="1"/>
        <v>0</v>
      </c>
      <c r="H21" s="866"/>
      <c r="I21" s="865"/>
    </row>
    <row r="22" spans="2:9" ht="16">
      <c r="B22" s="864">
        <v>44501</v>
      </c>
      <c r="C22" s="862"/>
      <c r="D22" s="863"/>
      <c r="E22" s="863"/>
      <c r="F22" s="862">
        <f t="shared" si="0"/>
        <v>0</v>
      </c>
      <c r="G22" s="862">
        <f t="shared" si="1"/>
        <v>0</v>
      </c>
      <c r="H22" s="861"/>
    </row>
    <row r="23" spans="2:9" ht="16">
      <c r="B23" s="864">
        <v>44531</v>
      </c>
      <c r="C23" s="862">
        <f>F22</f>
        <v>0</v>
      </c>
      <c r="D23" s="863"/>
      <c r="E23" s="863"/>
      <c r="F23" s="862">
        <f t="shared" si="0"/>
        <v>0</v>
      </c>
      <c r="G23" s="862">
        <f t="shared" si="1"/>
        <v>0</v>
      </c>
      <c r="H23" s="861"/>
    </row>
    <row r="24" spans="2:9" s="855" customFormat="1" ht="16">
      <c r="B24" s="860"/>
      <c r="C24" s="859"/>
      <c r="D24" s="859"/>
      <c r="E24" s="859"/>
      <c r="F24" s="858" t="s">
        <v>1662</v>
      </c>
      <c r="G24" s="857">
        <f>SUM(G12:G23)</f>
        <v>0</v>
      </c>
      <c r="H24" s="856"/>
    </row>
    <row r="25" spans="2:9" ht="14" thickBot="1">
      <c r="B25" s="854"/>
      <c r="C25" s="853"/>
      <c r="D25" s="853"/>
      <c r="E25" s="853"/>
      <c r="F25" s="853"/>
      <c r="G25" s="853"/>
    </row>
  </sheetData>
  <mergeCells count="5">
    <mergeCell ref="B5:G5"/>
    <mergeCell ref="B8:E8"/>
    <mergeCell ref="F8:G8"/>
    <mergeCell ref="B9:E9"/>
    <mergeCell ref="F9:G9"/>
  </mergeCells>
  <pageMargins left="0.19685039370078741" right="0.39370078740157483" top="0.98425196850393704" bottom="0.98425196850393704" header="0" footer="0"/>
  <pageSetup scale="93" orientation="landscape" blackAndWhite="1" horizontalDpi="4294967293" verticalDpi="4294967293"/>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20"/>
  <dimension ref="A1:FH1136"/>
  <sheetViews>
    <sheetView showGridLines="0" topLeftCell="K38" zoomScale="240" zoomScaleNormal="110" workbookViewId="0">
      <selection activeCell="S40" sqref="S40:AA40"/>
    </sheetView>
  </sheetViews>
  <sheetFormatPr baseColWidth="10" defaultColWidth="0" defaultRowHeight="13" zeroHeight="1"/>
  <cols>
    <col min="1" max="1" width="3.1640625" style="375" customWidth="1"/>
    <col min="2" max="2" width="7.1640625" style="375" customWidth="1"/>
    <col min="3" max="3" width="4.6640625" style="375" customWidth="1"/>
    <col min="4" max="4" width="2.83203125" style="375" customWidth="1"/>
    <col min="5" max="5" width="4.1640625" style="375" customWidth="1"/>
    <col min="6" max="6" width="3.83203125" style="375" customWidth="1"/>
    <col min="7" max="8" width="5" style="375" customWidth="1"/>
    <col min="9" max="9" width="3.6640625" style="375" customWidth="1"/>
    <col min="10" max="10" width="15.6640625" style="375" customWidth="1"/>
    <col min="11" max="11" width="2.83203125" style="375" customWidth="1"/>
    <col min="12" max="12" width="2.5" style="375" customWidth="1"/>
    <col min="13" max="13" width="3.33203125" style="375" customWidth="1"/>
    <col min="14" max="14" width="2.33203125" style="375" customWidth="1"/>
    <col min="15" max="15" width="2.1640625" style="375" customWidth="1"/>
    <col min="16" max="16" width="3" style="375" customWidth="1"/>
    <col min="17" max="17" width="5.5" style="375" customWidth="1"/>
    <col min="18" max="18" width="3.5" style="375" customWidth="1"/>
    <col min="19" max="19" width="7.5" style="375" customWidth="1"/>
    <col min="20" max="20" width="3.83203125" style="375" customWidth="1"/>
    <col min="21" max="21" width="2.6640625" style="375" customWidth="1"/>
    <col min="22" max="22" width="2.83203125" style="375" customWidth="1"/>
    <col min="23" max="24" width="2.6640625" style="375" customWidth="1"/>
    <col min="25" max="25" width="4" style="375" customWidth="1"/>
    <col min="26" max="26" width="4.5" style="375" customWidth="1"/>
    <col min="27" max="27" width="15" style="375" customWidth="1"/>
    <col min="28" max="28" width="8.1640625" style="375" customWidth="1"/>
    <col min="29" max="30" width="2.6640625" style="375" customWidth="1"/>
    <col min="31" max="31" width="5.83203125" style="375" customWidth="1"/>
    <col min="32" max="32" width="2.6640625" style="375" customWidth="1"/>
    <col min="33" max="33" width="3" style="375" customWidth="1"/>
    <col min="34" max="34" width="8.5" style="375" customWidth="1"/>
    <col min="35" max="35" width="4.83203125" style="375" hidden="1" customWidth="1"/>
    <col min="36" max="36" width="8.33203125" style="375" customWidth="1"/>
    <col min="37" max="37" width="13.6640625" style="375" customWidth="1"/>
    <col min="38" max="135" width="2.6640625" style="375" customWidth="1"/>
    <col min="136" max="136" width="8.1640625" style="375" customWidth="1"/>
    <col min="137" max="137" width="6.83203125" style="375" customWidth="1"/>
    <col min="138" max="138" width="5.33203125" style="375" customWidth="1"/>
    <col min="139" max="139" width="4.83203125" style="375" customWidth="1"/>
    <col min="140" max="140" width="4" style="375" customWidth="1"/>
    <col min="141" max="142" width="1.83203125" style="375" customWidth="1"/>
    <col min="143" max="143" width="2.5" style="375" customWidth="1"/>
    <col min="144" max="144" width="0.6640625" style="375" customWidth="1"/>
    <col min="145" max="16384" width="1.83203125" style="375" hidden="1"/>
  </cols>
  <sheetData>
    <row r="1" spans="1:143" s="341" customFormat="1" ht="13" customHeight="1">
      <c r="A1" s="767"/>
      <c r="B1" s="768"/>
      <c r="C1" s="768"/>
      <c r="D1" s="768"/>
      <c r="E1" s="768"/>
      <c r="F1" s="768"/>
      <c r="G1" s="1726" t="s">
        <v>1125</v>
      </c>
      <c r="H1" s="1727"/>
      <c r="I1" s="1727"/>
      <c r="J1" s="1727"/>
      <c r="K1" s="1727"/>
      <c r="L1" s="1727"/>
      <c r="M1" s="1727"/>
      <c r="N1" s="1727"/>
      <c r="O1" s="1727"/>
      <c r="P1" s="1727"/>
      <c r="Q1" s="1727"/>
      <c r="R1" s="1727"/>
      <c r="S1" s="1727"/>
      <c r="T1" s="1727"/>
      <c r="U1" s="1727"/>
      <c r="V1" s="1727"/>
      <c r="W1" s="1727"/>
      <c r="X1" s="1729" t="s">
        <v>186</v>
      </c>
      <c r="Y1" s="1730"/>
      <c r="Z1" s="1730"/>
      <c r="AA1" s="1730"/>
      <c r="AB1" s="1730"/>
      <c r="AC1" s="1730"/>
      <c r="AD1" s="1748" t="s">
        <v>986</v>
      </c>
      <c r="AE1" s="1748"/>
      <c r="AF1" s="1748"/>
      <c r="AG1" s="1748"/>
      <c r="AH1" s="1749"/>
      <c r="AI1" s="339"/>
      <c r="AJ1" s="339"/>
      <c r="AK1" s="339"/>
      <c r="AL1" s="339"/>
      <c r="AM1" s="339"/>
      <c r="AN1" s="339"/>
      <c r="AO1" s="339"/>
      <c r="AP1" s="339"/>
      <c r="AQ1" s="339"/>
      <c r="AR1" s="339"/>
      <c r="AS1" s="339"/>
      <c r="AT1" s="339"/>
      <c r="AU1" s="339"/>
      <c r="AV1" s="339"/>
      <c r="AW1" s="339"/>
      <c r="AX1" s="339"/>
      <c r="AY1" s="339"/>
      <c r="AZ1" s="339"/>
      <c r="BA1" s="339"/>
      <c r="BB1" s="339"/>
      <c r="BC1" s="339"/>
      <c r="BD1" s="339"/>
      <c r="BE1" s="339"/>
      <c r="BF1" s="339"/>
      <c r="BG1" s="339"/>
      <c r="BH1" s="339"/>
      <c r="BI1" s="339"/>
      <c r="BJ1" s="339"/>
      <c r="BK1" s="339"/>
      <c r="BL1" s="339"/>
      <c r="BM1" s="339"/>
      <c r="BN1" s="339"/>
      <c r="BO1" s="339"/>
      <c r="BP1" s="339"/>
      <c r="BQ1" s="339"/>
      <c r="BR1" s="339"/>
      <c r="BS1" s="339"/>
      <c r="BT1" s="339"/>
      <c r="BU1" s="339"/>
      <c r="BV1" s="339"/>
      <c r="BW1" s="339"/>
      <c r="BX1" s="339"/>
      <c r="BY1" s="339"/>
      <c r="BZ1" s="339"/>
      <c r="CA1" s="339"/>
      <c r="CB1" s="339"/>
      <c r="CC1" s="339"/>
      <c r="CD1" s="339"/>
      <c r="CE1" s="339"/>
      <c r="CF1" s="339"/>
      <c r="CG1" s="339"/>
      <c r="CH1" s="339"/>
      <c r="CI1" s="339"/>
      <c r="CJ1" s="339"/>
      <c r="CK1" s="339"/>
      <c r="CL1" s="339"/>
      <c r="CM1" s="339"/>
      <c r="CN1" s="339"/>
      <c r="CO1" s="339"/>
      <c r="CP1" s="339"/>
      <c r="CQ1" s="339"/>
      <c r="CR1" s="339"/>
      <c r="CS1" s="339"/>
      <c r="CT1" s="339"/>
      <c r="CU1" s="339"/>
      <c r="CV1" s="339"/>
      <c r="CW1" s="339"/>
      <c r="CX1" s="339"/>
      <c r="CY1" s="339"/>
      <c r="CZ1" s="339"/>
      <c r="DA1" s="339"/>
      <c r="DB1" s="339"/>
      <c r="DC1" s="339"/>
      <c r="DD1" s="339"/>
      <c r="DE1" s="339"/>
      <c r="DF1" s="339"/>
      <c r="DG1" s="339"/>
      <c r="DH1" s="339"/>
      <c r="DI1" s="339"/>
      <c r="DJ1" s="339"/>
      <c r="DK1" s="339"/>
      <c r="DL1" s="339"/>
      <c r="DM1" s="339"/>
      <c r="DN1" s="339"/>
      <c r="DO1" s="339"/>
      <c r="DP1" s="339"/>
      <c r="DQ1" s="339"/>
      <c r="DR1" s="339"/>
      <c r="DS1" s="339"/>
      <c r="DT1" s="339"/>
      <c r="DU1" s="339"/>
      <c r="DV1" s="339"/>
      <c r="DW1" s="339"/>
      <c r="DX1" s="339"/>
      <c r="DY1" s="339"/>
      <c r="DZ1" s="339"/>
      <c r="EA1" s="339"/>
      <c r="EB1" s="339"/>
      <c r="EC1" s="339"/>
      <c r="ED1" s="339"/>
      <c r="EE1" s="339"/>
      <c r="EF1" s="339"/>
      <c r="EG1" s="339"/>
      <c r="EH1" s="339"/>
      <c r="EI1" s="340"/>
      <c r="EJ1" s="339"/>
      <c r="EK1" s="339"/>
      <c r="EL1" s="339"/>
      <c r="EM1" s="339"/>
    </row>
    <row r="2" spans="1:143" s="341" customFormat="1" ht="10" customHeight="1">
      <c r="A2" s="769"/>
      <c r="B2" s="339"/>
      <c r="C2" s="339"/>
      <c r="D2" s="339"/>
      <c r="E2" s="339"/>
      <c r="F2" s="339"/>
      <c r="G2" s="1728"/>
      <c r="H2" s="1728"/>
      <c r="I2" s="1728"/>
      <c r="J2" s="1728"/>
      <c r="K2" s="1728"/>
      <c r="L2" s="1728"/>
      <c r="M2" s="1728"/>
      <c r="N2" s="1728"/>
      <c r="O2" s="1728"/>
      <c r="P2" s="1728"/>
      <c r="Q2" s="1728"/>
      <c r="R2" s="1728"/>
      <c r="S2" s="1728"/>
      <c r="T2" s="1728"/>
      <c r="U2" s="1728"/>
      <c r="V2" s="1728"/>
      <c r="W2" s="1728"/>
      <c r="X2" s="1731"/>
      <c r="Y2" s="1731"/>
      <c r="Z2" s="1731"/>
      <c r="AA2" s="1731"/>
      <c r="AB2" s="1731"/>
      <c r="AC2" s="1731"/>
      <c r="AD2" s="1750"/>
      <c r="AE2" s="1750"/>
      <c r="AF2" s="1750"/>
      <c r="AG2" s="1750"/>
      <c r="AH2" s="1751"/>
      <c r="AI2" s="339"/>
      <c r="AJ2" s="339"/>
      <c r="AK2" s="339"/>
      <c r="AL2" s="339"/>
      <c r="AM2" s="339"/>
      <c r="AN2" s="339"/>
      <c r="AO2" s="339"/>
      <c r="AP2" s="339"/>
      <c r="AQ2" s="339"/>
      <c r="AR2" s="339"/>
      <c r="AS2" s="339"/>
      <c r="AT2" s="339"/>
      <c r="AU2" s="339"/>
      <c r="AV2" s="339"/>
      <c r="AW2" s="339"/>
      <c r="AX2" s="339"/>
      <c r="AY2" s="339"/>
      <c r="AZ2" s="339"/>
      <c r="BA2" s="339"/>
      <c r="BB2" s="339"/>
      <c r="BC2" s="339"/>
      <c r="BD2" s="339"/>
      <c r="BE2" s="339"/>
      <c r="BF2" s="339"/>
      <c r="BG2" s="339"/>
      <c r="BH2" s="339"/>
      <c r="BI2" s="339"/>
      <c r="BJ2" s="339"/>
      <c r="BK2" s="339"/>
      <c r="BL2" s="339"/>
      <c r="BM2" s="339"/>
      <c r="BN2" s="339"/>
      <c r="BO2" s="339"/>
      <c r="BP2" s="339"/>
      <c r="BQ2" s="339"/>
      <c r="BR2" s="339"/>
      <c r="BS2" s="339"/>
      <c r="BT2" s="339"/>
      <c r="BU2" s="339"/>
      <c r="BV2" s="339"/>
      <c r="BW2" s="339"/>
      <c r="BX2" s="339"/>
      <c r="BY2" s="339"/>
      <c r="BZ2" s="339"/>
      <c r="CA2" s="339"/>
      <c r="CB2" s="339"/>
      <c r="CC2" s="339"/>
      <c r="CD2" s="339"/>
      <c r="CE2" s="339"/>
      <c r="CF2" s="339"/>
      <c r="CG2" s="339"/>
      <c r="CH2" s="339"/>
      <c r="CI2" s="339"/>
      <c r="CJ2" s="339"/>
      <c r="CK2" s="339"/>
      <c r="CL2" s="339"/>
      <c r="CM2" s="339"/>
      <c r="CN2" s="339"/>
      <c r="CO2" s="339"/>
      <c r="CP2" s="339"/>
      <c r="CQ2" s="339"/>
      <c r="CR2" s="339"/>
      <c r="CS2" s="339"/>
      <c r="CT2" s="339"/>
      <c r="CU2" s="339"/>
      <c r="CV2" s="339"/>
      <c r="CW2" s="339"/>
      <c r="CX2" s="339"/>
      <c r="CY2" s="339"/>
      <c r="CZ2" s="339"/>
      <c r="DA2" s="339"/>
      <c r="DB2" s="339"/>
      <c r="DC2" s="339"/>
      <c r="DD2" s="339"/>
      <c r="DE2" s="339"/>
      <c r="DF2" s="339"/>
      <c r="DG2" s="339"/>
      <c r="DH2" s="339"/>
      <c r="DI2" s="339"/>
      <c r="DJ2" s="339"/>
      <c r="DK2" s="339"/>
      <c r="DL2" s="339"/>
      <c r="DM2" s="339"/>
      <c r="DN2" s="339"/>
      <c r="DO2" s="339"/>
      <c r="DP2" s="339"/>
      <c r="DQ2" s="339"/>
      <c r="DR2" s="339"/>
      <c r="DS2" s="339"/>
      <c r="DT2" s="339"/>
      <c r="DU2" s="339"/>
      <c r="DV2" s="339"/>
      <c r="DW2" s="339"/>
      <c r="DX2" s="339"/>
      <c r="DY2" s="339"/>
      <c r="DZ2" s="339"/>
      <c r="EA2" s="339"/>
      <c r="EB2" s="339"/>
      <c r="EC2" s="339"/>
      <c r="ED2" s="339"/>
      <c r="EE2" s="339"/>
      <c r="EF2" s="339"/>
      <c r="EG2" s="339"/>
      <c r="EH2" s="339"/>
      <c r="EI2" s="339"/>
      <c r="EJ2" s="339"/>
      <c r="EK2" s="339"/>
      <c r="EL2" s="339"/>
      <c r="EM2" s="339"/>
    </row>
    <row r="3" spans="1:143" s="341" customFormat="1" ht="11.25" customHeight="1">
      <c r="A3" s="769"/>
      <c r="B3" s="339"/>
      <c r="C3" s="339"/>
      <c r="D3" s="339"/>
      <c r="E3" s="339"/>
      <c r="F3" s="339"/>
      <c r="G3" s="1728"/>
      <c r="H3" s="1728"/>
      <c r="I3" s="1728"/>
      <c r="J3" s="1728"/>
      <c r="K3" s="1728"/>
      <c r="L3" s="1728"/>
      <c r="M3" s="1728"/>
      <c r="N3" s="1728"/>
      <c r="O3" s="1728"/>
      <c r="P3" s="1728"/>
      <c r="Q3" s="1728"/>
      <c r="R3" s="1728"/>
      <c r="S3" s="1728"/>
      <c r="T3" s="1728"/>
      <c r="U3" s="1728"/>
      <c r="V3" s="1728"/>
      <c r="W3" s="1728"/>
      <c r="X3" s="1731"/>
      <c r="Y3" s="1731"/>
      <c r="Z3" s="1731"/>
      <c r="AA3" s="1731"/>
      <c r="AB3" s="1731"/>
      <c r="AC3" s="1731"/>
      <c r="AD3" s="1750"/>
      <c r="AE3" s="1750"/>
      <c r="AF3" s="1750"/>
      <c r="AG3" s="1750"/>
      <c r="AH3" s="1751"/>
      <c r="AI3" s="339"/>
      <c r="AJ3" s="339"/>
      <c r="AK3" s="339"/>
      <c r="AL3" s="339"/>
      <c r="AM3" s="339"/>
      <c r="AN3" s="339"/>
      <c r="AO3" s="339"/>
      <c r="AP3" s="339"/>
      <c r="AQ3" s="339"/>
      <c r="AR3" s="339"/>
      <c r="AS3" s="339"/>
      <c r="AT3" s="339"/>
      <c r="AU3" s="339"/>
      <c r="AV3" s="339"/>
      <c r="AW3" s="339"/>
      <c r="AX3" s="339"/>
      <c r="AY3" s="339"/>
      <c r="AZ3" s="339"/>
      <c r="BA3" s="339"/>
      <c r="BB3" s="339"/>
      <c r="BC3" s="339"/>
      <c r="BD3" s="339"/>
      <c r="BE3" s="339"/>
      <c r="BF3" s="339"/>
      <c r="BG3" s="339"/>
      <c r="BH3" s="339"/>
      <c r="BI3" s="339"/>
      <c r="BJ3" s="339"/>
      <c r="BK3" s="339"/>
      <c r="BL3" s="339"/>
      <c r="BM3" s="339"/>
      <c r="BN3" s="339"/>
      <c r="BO3" s="339"/>
      <c r="BP3" s="339"/>
      <c r="BQ3" s="339"/>
      <c r="BR3" s="339"/>
      <c r="BS3" s="339"/>
      <c r="BT3" s="339"/>
      <c r="BU3" s="339"/>
      <c r="BV3" s="339"/>
      <c r="BW3" s="339"/>
      <c r="BX3" s="339"/>
      <c r="BY3" s="339"/>
      <c r="BZ3" s="339"/>
      <c r="CA3" s="339"/>
      <c r="CB3" s="339"/>
      <c r="CC3" s="339"/>
      <c r="CD3" s="339"/>
      <c r="CE3" s="339"/>
      <c r="CF3" s="339"/>
      <c r="CG3" s="339"/>
      <c r="CH3" s="339"/>
      <c r="CI3" s="339"/>
      <c r="CJ3" s="339"/>
      <c r="CK3" s="339"/>
      <c r="CL3" s="339"/>
      <c r="CM3" s="339"/>
      <c r="CN3" s="339"/>
      <c r="CO3" s="339"/>
      <c r="CP3" s="339"/>
      <c r="CQ3" s="339"/>
      <c r="CR3" s="339"/>
      <c r="CS3" s="339"/>
      <c r="CT3" s="339"/>
      <c r="CU3" s="339"/>
      <c r="CV3" s="339"/>
      <c r="CW3" s="339"/>
      <c r="CX3" s="339"/>
      <c r="CY3" s="339"/>
      <c r="CZ3" s="339"/>
      <c r="DA3" s="339"/>
      <c r="DB3" s="339"/>
      <c r="DC3" s="339"/>
      <c r="DD3" s="339"/>
      <c r="DE3" s="339"/>
      <c r="DF3" s="339"/>
      <c r="DG3" s="339"/>
      <c r="DH3" s="339"/>
      <c r="DI3" s="339"/>
      <c r="DJ3" s="339"/>
      <c r="DK3" s="339"/>
      <c r="DL3" s="339"/>
      <c r="DM3" s="339"/>
      <c r="DN3" s="339"/>
      <c r="DO3" s="339"/>
      <c r="DP3" s="339"/>
      <c r="DQ3" s="339"/>
      <c r="DR3" s="339"/>
      <c r="DS3" s="339"/>
      <c r="DT3" s="339"/>
      <c r="DU3" s="339"/>
      <c r="DV3" s="339"/>
      <c r="DW3" s="339"/>
      <c r="DX3" s="339"/>
      <c r="DY3" s="339"/>
      <c r="DZ3" s="339"/>
      <c r="EA3" s="339"/>
      <c r="EB3" s="339"/>
      <c r="EC3" s="339"/>
      <c r="ED3" s="339"/>
      <c r="EE3" s="339"/>
      <c r="EF3" s="339"/>
      <c r="EG3" s="339"/>
      <c r="EH3" s="339"/>
      <c r="EI3" s="340"/>
      <c r="EJ3" s="339"/>
      <c r="EK3" s="339"/>
      <c r="EL3" s="339"/>
      <c r="EM3" s="339"/>
    </row>
    <row r="4" spans="1:143" s="341" customFormat="1" ht="6.75" customHeight="1">
      <c r="A4" s="770"/>
      <c r="B4" s="342"/>
      <c r="C4" s="342"/>
      <c r="D4" s="342"/>
      <c r="E4" s="342"/>
      <c r="F4" s="342"/>
      <c r="G4" s="1728"/>
      <c r="H4" s="1728"/>
      <c r="I4" s="1728"/>
      <c r="J4" s="1728"/>
      <c r="K4" s="1728"/>
      <c r="L4" s="1728"/>
      <c r="M4" s="1728"/>
      <c r="N4" s="1728"/>
      <c r="O4" s="1728"/>
      <c r="P4" s="1728"/>
      <c r="Q4" s="1728"/>
      <c r="R4" s="1728"/>
      <c r="S4" s="1728"/>
      <c r="T4" s="1728"/>
      <c r="U4" s="1728"/>
      <c r="V4" s="1728"/>
      <c r="W4" s="1728"/>
      <c r="X4" s="1731"/>
      <c r="Y4" s="1731"/>
      <c r="Z4" s="1731"/>
      <c r="AA4" s="1731"/>
      <c r="AB4" s="1731"/>
      <c r="AC4" s="1731"/>
      <c r="AD4" s="1750"/>
      <c r="AE4" s="1750"/>
      <c r="AF4" s="1750"/>
      <c r="AG4" s="1750"/>
      <c r="AH4" s="1751"/>
      <c r="AI4" s="339"/>
      <c r="AJ4" s="339"/>
      <c r="AK4" s="339"/>
      <c r="AL4" s="339"/>
      <c r="AM4" s="339"/>
      <c r="AN4" s="339"/>
      <c r="AO4" s="339"/>
      <c r="AP4" s="339"/>
      <c r="AQ4" s="339"/>
      <c r="AR4" s="339"/>
      <c r="AS4" s="339"/>
      <c r="AT4" s="339"/>
      <c r="AU4" s="339"/>
      <c r="AV4" s="339"/>
      <c r="AW4" s="339"/>
      <c r="AX4" s="339"/>
      <c r="AY4" s="339"/>
      <c r="AZ4" s="339"/>
      <c r="BA4" s="339"/>
      <c r="BB4" s="339"/>
      <c r="BC4" s="339"/>
      <c r="BD4" s="339"/>
      <c r="BE4" s="339"/>
      <c r="BF4" s="339"/>
      <c r="BG4" s="339"/>
      <c r="BH4" s="339"/>
      <c r="BI4" s="339"/>
      <c r="BJ4" s="339"/>
      <c r="BK4" s="339"/>
      <c r="BL4" s="339"/>
      <c r="BM4" s="339"/>
      <c r="BN4" s="339"/>
      <c r="BO4" s="339"/>
      <c r="BP4" s="339"/>
      <c r="BQ4" s="339"/>
      <c r="BR4" s="339"/>
      <c r="BS4" s="339"/>
      <c r="BT4" s="339"/>
      <c r="BU4" s="339"/>
      <c r="BV4" s="339"/>
      <c r="BW4" s="339"/>
      <c r="BX4" s="339"/>
      <c r="BY4" s="339"/>
      <c r="BZ4" s="339"/>
      <c r="CA4" s="339"/>
      <c r="CB4" s="339"/>
      <c r="CC4" s="339"/>
      <c r="CD4" s="339"/>
      <c r="CE4" s="339"/>
      <c r="CF4" s="339"/>
      <c r="CG4" s="339"/>
      <c r="CH4" s="339"/>
      <c r="CI4" s="339"/>
      <c r="CJ4" s="339"/>
      <c r="CK4" s="339"/>
      <c r="CL4" s="339"/>
      <c r="CM4" s="339"/>
      <c r="CN4" s="339"/>
      <c r="CO4" s="339"/>
      <c r="CP4" s="339"/>
      <c r="CQ4" s="339"/>
      <c r="CR4" s="339"/>
      <c r="CS4" s="339"/>
      <c r="CT4" s="339"/>
      <c r="CU4" s="339"/>
      <c r="CV4" s="339"/>
      <c r="CW4" s="339"/>
      <c r="CX4" s="339"/>
      <c r="CY4" s="339"/>
      <c r="CZ4" s="339"/>
      <c r="DA4" s="339"/>
      <c r="DB4" s="339"/>
      <c r="DC4" s="339"/>
      <c r="DD4" s="339"/>
      <c r="DE4" s="339"/>
      <c r="DF4" s="339"/>
      <c r="DG4" s="339"/>
      <c r="DH4" s="339"/>
      <c r="DI4" s="339"/>
      <c r="DJ4" s="339"/>
      <c r="DK4" s="339"/>
      <c r="DL4" s="339"/>
      <c r="DM4" s="339"/>
      <c r="DN4" s="339"/>
      <c r="DO4" s="339"/>
      <c r="DP4" s="339"/>
      <c r="DQ4" s="339"/>
      <c r="DR4" s="339"/>
      <c r="DS4" s="339"/>
      <c r="DT4" s="339"/>
      <c r="DU4" s="339"/>
      <c r="DV4" s="339"/>
      <c r="DW4" s="339"/>
      <c r="DX4" s="339"/>
      <c r="DY4" s="339"/>
      <c r="DZ4" s="339"/>
      <c r="EA4" s="339"/>
      <c r="EB4" s="339"/>
      <c r="EC4" s="339"/>
      <c r="ED4" s="339"/>
      <c r="EE4" s="339"/>
      <c r="EF4" s="339"/>
      <c r="EG4" s="339"/>
      <c r="EH4" s="339"/>
      <c r="EI4" s="340"/>
      <c r="EJ4" s="339"/>
      <c r="EK4" s="339"/>
      <c r="EL4" s="339"/>
      <c r="EM4" s="339"/>
    </row>
    <row r="5" spans="1:143" s="341" customFormat="1" ht="5" customHeight="1">
      <c r="A5" s="1732"/>
      <c r="B5" s="1733"/>
      <c r="C5" s="1733"/>
      <c r="D5" s="1733"/>
      <c r="E5" s="1733"/>
      <c r="F5" s="1733"/>
      <c r="G5" s="1734"/>
      <c r="H5" s="1734"/>
      <c r="I5" s="1734"/>
      <c r="J5" s="1734"/>
      <c r="K5" s="1734"/>
      <c r="L5" s="1734"/>
      <c r="M5" s="1734"/>
      <c r="N5" s="1734"/>
      <c r="O5" s="1735"/>
      <c r="P5" s="339"/>
      <c r="Q5" s="339"/>
      <c r="R5" s="339"/>
      <c r="S5" s="339"/>
      <c r="T5" s="339"/>
      <c r="U5" s="339"/>
      <c r="V5" s="339"/>
      <c r="W5" s="339"/>
      <c r="X5" s="339"/>
      <c r="Y5" s="339"/>
      <c r="Z5" s="339"/>
      <c r="AA5" s="339"/>
      <c r="AB5" s="339"/>
      <c r="AC5" s="339"/>
      <c r="AD5" s="339"/>
      <c r="AE5" s="339"/>
      <c r="AF5" s="339"/>
      <c r="AG5" s="339"/>
      <c r="AH5" s="771"/>
      <c r="AI5" s="339"/>
      <c r="AJ5" s="339"/>
      <c r="AK5" s="339"/>
      <c r="AL5" s="339"/>
      <c r="AM5" s="339"/>
      <c r="AN5" s="339"/>
      <c r="AO5" s="339"/>
      <c r="AP5" s="339"/>
      <c r="AQ5" s="339"/>
      <c r="AR5" s="339"/>
      <c r="AS5" s="339"/>
      <c r="AT5" s="339"/>
      <c r="AU5" s="339"/>
      <c r="AV5" s="339"/>
      <c r="AW5" s="339"/>
      <c r="AX5" s="339"/>
      <c r="AY5" s="339"/>
      <c r="AZ5" s="339"/>
      <c r="BA5" s="339"/>
      <c r="BB5" s="339"/>
      <c r="BC5" s="339"/>
      <c r="BD5" s="339"/>
      <c r="BE5" s="339"/>
      <c r="BF5" s="339"/>
      <c r="BG5" s="339"/>
      <c r="BH5" s="339"/>
      <c r="BI5" s="339"/>
      <c r="BJ5" s="339"/>
      <c r="BK5" s="339"/>
      <c r="BL5" s="339"/>
      <c r="BM5" s="339"/>
      <c r="BN5" s="339"/>
      <c r="BO5" s="339"/>
      <c r="BP5" s="339"/>
      <c r="BQ5" s="339"/>
      <c r="BR5" s="339"/>
      <c r="BS5" s="339"/>
      <c r="BT5" s="339"/>
      <c r="BU5" s="339"/>
      <c r="BV5" s="339"/>
      <c r="BW5" s="339"/>
      <c r="BX5" s="339"/>
      <c r="BY5" s="339"/>
      <c r="BZ5" s="339"/>
      <c r="CA5" s="339"/>
      <c r="CB5" s="339"/>
      <c r="CC5" s="339"/>
      <c r="CD5" s="339"/>
      <c r="CE5" s="339"/>
      <c r="CF5" s="339"/>
      <c r="CG5" s="339"/>
      <c r="CH5" s="339"/>
      <c r="CI5" s="339"/>
      <c r="CJ5" s="339"/>
      <c r="CK5" s="339"/>
      <c r="CL5" s="339"/>
      <c r="CM5" s="339"/>
      <c r="CN5" s="339"/>
      <c r="CO5" s="339"/>
      <c r="CP5" s="339"/>
      <c r="CQ5" s="339"/>
      <c r="CR5" s="339"/>
      <c r="CS5" s="339"/>
      <c r="CT5" s="339"/>
      <c r="CU5" s="339"/>
      <c r="CV5" s="339"/>
      <c r="CW5" s="339"/>
      <c r="CX5" s="339"/>
      <c r="CY5" s="339"/>
      <c r="CZ5" s="339"/>
      <c r="DA5" s="339"/>
      <c r="DB5" s="339"/>
      <c r="DC5" s="339"/>
      <c r="DD5" s="339"/>
      <c r="DE5" s="339"/>
      <c r="DF5" s="339"/>
      <c r="DG5" s="339"/>
      <c r="DH5" s="339"/>
      <c r="DI5" s="339"/>
      <c r="DJ5" s="339"/>
      <c r="DK5" s="339"/>
      <c r="DL5" s="339"/>
      <c r="DM5" s="339"/>
      <c r="DN5" s="339"/>
      <c r="DO5" s="339"/>
      <c r="DP5" s="339"/>
      <c r="DQ5" s="339"/>
      <c r="DR5" s="339"/>
      <c r="DS5" s="339"/>
      <c r="DT5" s="339"/>
      <c r="DU5" s="339"/>
      <c r="DV5" s="339"/>
      <c r="DW5" s="339"/>
      <c r="DX5" s="339"/>
      <c r="DY5" s="339"/>
      <c r="DZ5" s="339"/>
      <c r="EA5" s="339"/>
      <c r="EB5" s="339"/>
      <c r="EC5" s="339"/>
      <c r="ED5" s="339"/>
      <c r="EE5" s="339"/>
      <c r="EF5" s="339"/>
      <c r="EG5" s="339"/>
      <c r="EH5" s="339"/>
      <c r="EI5" s="339"/>
      <c r="EJ5" s="339"/>
      <c r="EK5" s="339"/>
      <c r="EL5" s="339"/>
      <c r="EM5" s="339"/>
    </row>
    <row r="6" spans="1:143" s="341" customFormat="1" ht="18" customHeight="1">
      <c r="A6" s="772"/>
      <c r="B6" s="1736" t="s">
        <v>187</v>
      </c>
      <c r="C6" s="1737"/>
      <c r="D6" s="1738">
        <v>2022</v>
      </c>
      <c r="E6" s="1739"/>
      <c r="F6" s="1740"/>
      <c r="G6" s="1741"/>
      <c r="H6" s="1734"/>
      <c r="I6" s="1734"/>
      <c r="J6" s="1734"/>
      <c r="K6" s="1734"/>
      <c r="L6" s="1734"/>
      <c r="M6" s="1734"/>
      <c r="N6" s="1734"/>
      <c r="O6" s="1734"/>
      <c r="P6" s="1742" t="s">
        <v>985</v>
      </c>
      <c r="Q6" s="1743"/>
      <c r="R6" s="1743"/>
      <c r="S6" s="1743"/>
      <c r="T6" s="1743"/>
      <c r="U6" s="1744"/>
      <c r="V6" s="1745"/>
      <c r="W6" s="1745"/>
      <c r="X6" s="1745"/>
      <c r="Y6" s="1745"/>
      <c r="Z6" s="1745"/>
      <c r="AA6" s="1745"/>
      <c r="AB6" s="1745"/>
      <c r="AC6" s="1746"/>
      <c r="AD6" s="1746"/>
      <c r="AE6" s="1746"/>
      <c r="AF6" s="1746"/>
      <c r="AG6" s="1746"/>
      <c r="AH6" s="1747"/>
      <c r="AI6" s="343">
        <v>1</v>
      </c>
      <c r="AJ6" s="339"/>
      <c r="AK6" s="339"/>
      <c r="AL6" s="339"/>
      <c r="AM6" s="339"/>
      <c r="AN6" s="339"/>
      <c r="AO6" s="339"/>
      <c r="AP6" s="339"/>
      <c r="AQ6" s="339"/>
      <c r="AR6" s="339"/>
      <c r="AS6" s="339"/>
      <c r="AT6" s="339"/>
      <c r="AU6" s="339"/>
      <c r="AV6" s="339"/>
      <c r="AW6" s="339"/>
      <c r="AX6" s="339"/>
      <c r="AY6" s="339"/>
      <c r="AZ6" s="339"/>
      <c r="BA6" s="339"/>
      <c r="BB6" s="339"/>
      <c r="BC6" s="339"/>
      <c r="BD6" s="339"/>
      <c r="BE6" s="339"/>
      <c r="BF6" s="339"/>
      <c r="BG6" s="339"/>
      <c r="BH6" s="339"/>
      <c r="BI6" s="339"/>
      <c r="BJ6" s="339"/>
      <c r="BK6" s="339"/>
      <c r="BL6" s="339"/>
      <c r="BM6" s="339"/>
      <c r="BN6" s="339"/>
      <c r="BO6" s="339"/>
      <c r="BP6" s="339"/>
      <c r="BQ6" s="339"/>
      <c r="BR6" s="339"/>
      <c r="BS6" s="339"/>
      <c r="BT6" s="339"/>
      <c r="BU6" s="339"/>
      <c r="BV6" s="339"/>
      <c r="BW6" s="339"/>
      <c r="BX6" s="339"/>
      <c r="BY6" s="339"/>
      <c r="BZ6" s="339"/>
      <c r="CA6" s="339"/>
      <c r="CB6" s="339"/>
      <c r="CC6" s="339"/>
      <c r="CD6" s="339"/>
      <c r="CE6" s="339"/>
      <c r="CF6" s="339"/>
      <c r="CG6" s="339"/>
      <c r="CH6" s="339"/>
      <c r="CI6" s="339"/>
      <c r="CJ6" s="339"/>
      <c r="CK6" s="339"/>
      <c r="CL6" s="339"/>
      <c r="CM6" s="339"/>
      <c r="CN6" s="339"/>
      <c r="CO6" s="339"/>
      <c r="CP6" s="339"/>
      <c r="CQ6" s="339"/>
      <c r="CR6" s="339"/>
      <c r="CS6" s="339"/>
      <c r="CT6" s="339"/>
      <c r="CU6" s="339"/>
      <c r="CV6" s="339"/>
      <c r="CW6" s="339"/>
      <c r="CX6" s="339"/>
      <c r="CY6" s="339"/>
      <c r="CZ6" s="339"/>
      <c r="DA6" s="339"/>
      <c r="DB6" s="339"/>
      <c r="DC6" s="339"/>
      <c r="DD6" s="339"/>
      <c r="DE6" s="339"/>
      <c r="DF6" s="339"/>
      <c r="DG6" s="339"/>
      <c r="DH6" s="339"/>
      <c r="DI6" s="339"/>
      <c r="DJ6" s="339"/>
      <c r="DK6" s="339"/>
      <c r="DL6" s="339"/>
      <c r="DM6" s="339"/>
      <c r="DN6" s="339"/>
      <c r="DO6" s="339"/>
      <c r="DP6" s="339"/>
      <c r="DQ6" s="339"/>
      <c r="DR6" s="339"/>
      <c r="DS6" s="339"/>
      <c r="DT6" s="339"/>
      <c r="DU6" s="339"/>
      <c r="DV6" s="339"/>
      <c r="DW6" s="339"/>
      <c r="DX6" s="339"/>
      <c r="DY6" s="339"/>
      <c r="DZ6" s="339"/>
      <c r="EA6" s="339"/>
      <c r="EB6" s="339"/>
      <c r="EC6" s="339"/>
      <c r="ED6" s="339"/>
      <c r="EE6" s="339"/>
      <c r="EF6" s="339"/>
      <c r="EG6" s="339"/>
      <c r="EH6" s="339"/>
      <c r="EI6" s="339"/>
      <c r="EJ6" s="339"/>
      <c r="EK6" s="339"/>
      <c r="EL6" s="339"/>
      <c r="EM6" s="339"/>
    </row>
    <row r="7" spans="1:143" s="341" customFormat="1" ht="3.75" customHeight="1">
      <c r="A7" s="772"/>
      <c r="B7" s="765"/>
      <c r="C7" s="765"/>
      <c r="D7" s="1734"/>
      <c r="E7" s="1734"/>
      <c r="F7" s="1734"/>
      <c r="G7" s="765"/>
      <c r="H7" s="765"/>
      <c r="I7" s="765"/>
      <c r="J7" s="765"/>
      <c r="K7" s="765"/>
      <c r="L7" s="765"/>
      <c r="M7" s="765"/>
      <c r="N7" s="765"/>
      <c r="O7" s="766"/>
      <c r="P7" s="339"/>
      <c r="Q7" s="339"/>
      <c r="R7" s="339"/>
      <c r="S7" s="1752"/>
      <c r="T7" s="1752"/>
      <c r="U7" s="1752"/>
      <c r="V7" s="339"/>
      <c r="W7" s="339"/>
      <c r="X7" s="339"/>
      <c r="Y7" s="339"/>
      <c r="Z7" s="339"/>
      <c r="AA7" s="339"/>
      <c r="AB7" s="339"/>
      <c r="AC7" s="339"/>
      <c r="AD7" s="339"/>
      <c r="AE7" s="339"/>
      <c r="AF7" s="1752"/>
      <c r="AG7" s="1752"/>
      <c r="AH7" s="771"/>
      <c r="AI7" s="343">
        <v>2</v>
      </c>
      <c r="AJ7" s="339"/>
      <c r="AK7" s="339"/>
      <c r="AL7" s="339"/>
      <c r="AM7" s="339"/>
      <c r="AN7" s="339"/>
      <c r="AO7" s="339"/>
      <c r="AP7" s="339"/>
      <c r="AQ7" s="339"/>
      <c r="AR7" s="339"/>
      <c r="AS7" s="339"/>
      <c r="AT7" s="339"/>
      <c r="AU7" s="339"/>
      <c r="AV7" s="339"/>
      <c r="AW7" s="339"/>
      <c r="AX7" s="339"/>
      <c r="AY7" s="339"/>
      <c r="AZ7" s="339"/>
      <c r="BA7" s="339"/>
      <c r="BB7" s="339"/>
      <c r="BC7" s="339"/>
      <c r="BD7" s="339"/>
      <c r="BE7" s="339"/>
      <c r="BF7" s="339"/>
      <c r="BG7" s="339"/>
      <c r="BH7" s="339"/>
      <c r="BI7" s="339"/>
      <c r="BJ7" s="339"/>
      <c r="BK7" s="339"/>
      <c r="BL7" s="339"/>
      <c r="BM7" s="339"/>
      <c r="BN7" s="339"/>
      <c r="BO7" s="339"/>
      <c r="BP7" s="339"/>
      <c r="BQ7" s="339"/>
      <c r="BR7" s="339"/>
      <c r="BS7" s="339"/>
      <c r="BT7" s="339"/>
      <c r="BU7" s="339"/>
      <c r="BV7" s="339"/>
      <c r="BW7" s="339"/>
      <c r="BX7" s="339"/>
      <c r="BY7" s="339"/>
      <c r="BZ7" s="339"/>
      <c r="CA7" s="339"/>
      <c r="CB7" s="339"/>
      <c r="CC7" s="339"/>
      <c r="CD7" s="339"/>
      <c r="CE7" s="339"/>
      <c r="CF7" s="339"/>
      <c r="CG7" s="339"/>
      <c r="CH7" s="339"/>
      <c r="CI7" s="339"/>
      <c r="CJ7" s="339"/>
      <c r="CK7" s="339"/>
      <c r="CL7" s="339"/>
      <c r="CM7" s="339"/>
      <c r="CN7" s="339"/>
      <c r="CO7" s="339"/>
      <c r="CP7" s="339"/>
      <c r="CQ7" s="339"/>
      <c r="CR7" s="339"/>
      <c r="CS7" s="339"/>
      <c r="CT7" s="339"/>
      <c r="CU7" s="339"/>
      <c r="CV7" s="339"/>
      <c r="CW7" s="339"/>
      <c r="CX7" s="339"/>
      <c r="CY7" s="339"/>
      <c r="CZ7" s="339"/>
      <c r="DA7" s="339"/>
      <c r="DB7" s="339"/>
      <c r="DC7" s="339"/>
      <c r="DD7" s="339"/>
      <c r="DE7" s="339"/>
      <c r="DF7" s="339"/>
      <c r="DG7" s="339"/>
      <c r="DH7" s="339"/>
      <c r="DI7" s="339"/>
      <c r="DJ7" s="339"/>
      <c r="DK7" s="339"/>
      <c r="DL7" s="339"/>
      <c r="DM7" s="339"/>
      <c r="DN7" s="339"/>
      <c r="DO7" s="339"/>
      <c r="DP7" s="339"/>
      <c r="DQ7" s="339"/>
      <c r="DR7" s="339"/>
      <c r="DS7" s="339"/>
      <c r="DT7" s="339"/>
      <c r="DU7" s="339"/>
      <c r="DV7" s="339"/>
      <c r="DW7" s="339"/>
      <c r="DX7" s="339"/>
      <c r="DY7" s="339"/>
      <c r="DZ7" s="339"/>
      <c r="EA7" s="339"/>
      <c r="EB7" s="339"/>
      <c r="EC7" s="339"/>
      <c r="ED7" s="339"/>
      <c r="EE7" s="339"/>
      <c r="EF7" s="339"/>
      <c r="EG7" s="339"/>
      <c r="EH7" s="339"/>
      <c r="EI7" s="339"/>
      <c r="EJ7" s="339"/>
      <c r="EK7" s="339"/>
      <c r="EL7" s="339"/>
      <c r="EM7" s="339"/>
    </row>
    <row r="8" spans="1:143" s="341" customFormat="1" ht="2" customHeight="1">
      <c r="A8" s="1753" t="s">
        <v>984</v>
      </c>
      <c r="B8" s="1754"/>
      <c r="C8" s="1754"/>
      <c r="D8" s="1754"/>
      <c r="E8" s="1754"/>
      <c r="F8" s="1754"/>
      <c r="G8" s="1754"/>
      <c r="H8" s="1754"/>
      <c r="I8" s="1754"/>
      <c r="J8" s="1754"/>
      <c r="K8" s="1754"/>
      <c r="L8" s="1754"/>
      <c r="M8" s="1754"/>
      <c r="N8" s="1754"/>
      <c r="O8" s="1754"/>
      <c r="P8" s="344"/>
      <c r="Q8" s="344"/>
      <c r="R8" s="344"/>
      <c r="S8" s="344"/>
      <c r="T8" s="344"/>
      <c r="U8" s="344"/>
      <c r="V8" s="344"/>
      <c r="W8" s="344"/>
      <c r="X8" s="344"/>
      <c r="Y8" s="344"/>
      <c r="Z8" s="344"/>
      <c r="AA8" s="344"/>
      <c r="AB8" s="344"/>
      <c r="AC8" s="344"/>
      <c r="AD8" s="344"/>
      <c r="AE8" s="344"/>
      <c r="AF8" s="1755"/>
      <c r="AG8" s="1755"/>
      <c r="AH8" s="773"/>
      <c r="AI8" s="343">
        <v>3</v>
      </c>
      <c r="AJ8" s="339"/>
      <c r="AK8" s="339"/>
      <c r="AL8" s="339"/>
      <c r="AM8" s="339"/>
      <c r="AN8" s="339"/>
      <c r="AO8" s="339"/>
      <c r="AP8" s="339"/>
      <c r="AQ8" s="339"/>
      <c r="AR8" s="339"/>
      <c r="AS8" s="339"/>
      <c r="AT8" s="339"/>
      <c r="AU8" s="339"/>
      <c r="AV8" s="339"/>
      <c r="AW8" s="339"/>
      <c r="AX8" s="339"/>
      <c r="AY8" s="339"/>
      <c r="AZ8" s="339"/>
      <c r="BA8" s="339"/>
      <c r="BB8" s="339"/>
      <c r="BC8" s="339"/>
      <c r="BD8" s="339"/>
      <c r="BE8" s="339"/>
      <c r="BF8" s="339"/>
      <c r="BG8" s="339"/>
      <c r="BH8" s="339"/>
      <c r="BI8" s="339"/>
      <c r="BJ8" s="339"/>
      <c r="BK8" s="339"/>
      <c r="BL8" s="339"/>
      <c r="BM8" s="339"/>
      <c r="BN8" s="339"/>
      <c r="BO8" s="339"/>
      <c r="BP8" s="339"/>
      <c r="BQ8" s="339"/>
      <c r="BR8" s="339"/>
      <c r="BS8" s="339"/>
      <c r="BT8" s="339"/>
      <c r="BU8" s="339"/>
      <c r="BV8" s="339"/>
      <c r="BW8" s="339"/>
      <c r="BX8" s="339"/>
      <c r="BY8" s="339"/>
      <c r="BZ8" s="339"/>
      <c r="CA8" s="339"/>
      <c r="CB8" s="339"/>
      <c r="CC8" s="339"/>
      <c r="CD8" s="339"/>
      <c r="CE8" s="339"/>
      <c r="CF8" s="339"/>
      <c r="CG8" s="339"/>
      <c r="CH8" s="339"/>
      <c r="CI8" s="339"/>
      <c r="CJ8" s="339"/>
      <c r="CK8" s="339"/>
      <c r="CL8" s="339"/>
      <c r="CM8" s="339"/>
      <c r="CN8" s="339"/>
      <c r="CO8" s="339"/>
      <c r="CP8" s="339"/>
      <c r="CQ8" s="339"/>
      <c r="CR8" s="339"/>
      <c r="CS8" s="339"/>
      <c r="CT8" s="339"/>
      <c r="CU8" s="339"/>
      <c r="CV8" s="339"/>
      <c r="CW8" s="339"/>
      <c r="CX8" s="339"/>
      <c r="CY8" s="339"/>
      <c r="CZ8" s="339"/>
      <c r="DA8" s="339"/>
      <c r="DB8" s="339"/>
      <c r="DC8" s="339"/>
      <c r="DD8" s="339"/>
      <c r="DE8" s="339"/>
      <c r="DF8" s="339"/>
      <c r="DG8" s="339"/>
      <c r="DH8" s="339"/>
      <c r="DI8" s="339"/>
      <c r="DJ8" s="339"/>
      <c r="DK8" s="339"/>
      <c r="DL8" s="339"/>
      <c r="DM8" s="339"/>
      <c r="DN8" s="339"/>
      <c r="DO8" s="339"/>
      <c r="DP8" s="339"/>
      <c r="DQ8" s="339"/>
      <c r="DR8" s="339"/>
      <c r="DS8" s="339"/>
      <c r="DT8" s="339"/>
      <c r="DU8" s="339"/>
      <c r="DV8" s="339"/>
      <c r="DW8" s="339"/>
      <c r="DX8" s="339"/>
      <c r="DY8" s="339"/>
      <c r="DZ8" s="339"/>
      <c r="EA8" s="339"/>
      <c r="EB8" s="339"/>
      <c r="EC8" s="339"/>
      <c r="ED8" s="339"/>
      <c r="EE8" s="339"/>
      <c r="EF8" s="339"/>
      <c r="EG8" s="339"/>
      <c r="EH8" s="339"/>
      <c r="EI8" s="339"/>
      <c r="EJ8" s="339"/>
      <c r="EK8" s="339"/>
      <c r="EL8" s="339"/>
      <c r="EM8" s="339"/>
    </row>
    <row r="9" spans="1:143" s="341" customFormat="1" ht="13" customHeight="1">
      <c r="A9" s="1753"/>
      <c r="B9" s="1754"/>
      <c r="C9" s="1754"/>
      <c r="D9" s="1754"/>
      <c r="E9" s="1754"/>
      <c r="F9" s="1754"/>
      <c r="G9" s="1754"/>
      <c r="H9" s="1754"/>
      <c r="I9" s="1754"/>
      <c r="J9" s="1754"/>
      <c r="K9" s="1754"/>
      <c r="L9" s="1754"/>
      <c r="M9" s="1754"/>
      <c r="N9" s="1754"/>
      <c r="O9" s="1754"/>
      <c r="P9" s="1756"/>
      <c r="Q9" s="1757"/>
      <c r="R9" s="1757"/>
      <c r="S9" s="1757"/>
      <c r="T9" s="1757"/>
      <c r="U9" s="1757"/>
      <c r="V9" s="1757"/>
      <c r="W9" s="1757"/>
      <c r="X9" s="1757"/>
      <c r="Y9" s="1757"/>
      <c r="Z9" s="1757"/>
      <c r="AA9" s="1757"/>
      <c r="AB9" s="1757"/>
      <c r="AC9" s="1757"/>
      <c r="AD9" s="1757"/>
      <c r="AE9" s="1757"/>
      <c r="AF9" s="1757"/>
      <c r="AG9" s="1757"/>
      <c r="AH9" s="1758"/>
      <c r="AI9" s="343"/>
      <c r="AJ9" s="339"/>
      <c r="AK9" s="339"/>
      <c r="AL9" s="339"/>
      <c r="AM9" s="339"/>
      <c r="AN9" s="339"/>
      <c r="AO9" s="339"/>
      <c r="AP9" s="339"/>
      <c r="AQ9" s="339"/>
      <c r="AR9" s="339"/>
      <c r="AS9" s="339"/>
      <c r="AT9" s="339"/>
      <c r="AU9" s="339"/>
      <c r="AV9" s="339"/>
      <c r="AW9" s="339"/>
      <c r="AX9" s="339"/>
      <c r="AY9" s="339"/>
      <c r="AZ9" s="339"/>
      <c r="BA9" s="339"/>
      <c r="BB9" s="339"/>
      <c r="BC9" s="339"/>
      <c r="BD9" s="339"/>
      <c r="BE9" s="339"/>
      <c r="BF9" s="339"/>
      <c r="BG9" s="339"/>
      <c r="BH9" s="339"/>
      <c r="BI9" s="339"/>
      <c r="BJ9" s="339"/>
      <c r="BK9" s="339"/>
      <c r="BL9" s="339"/>
      <c r="BM9" s="339"/>
      <c r="BN9" s="339"/>
      <c r="BO9" s="339"/>
      <c r="BP9" s="339"/>
      <c r="BQ9" s="339"/>
      <c r="BR9" s="339"/>
      <c r="BS9" s="339"/>
      <c r="BT9" s="339"/>
      <c r="BU9" s="339"/>
      <c r="BV9" s="339"/>
      <c r="BW9" s="339"/>
      <c r="BX9" s="339"/>
      <c r="BY9" s="339"/>
      <c r="BZ9" s="339"/>
      <c r="CA9" s="339"/>
      <c r="CB9" s="339"/>
      <c r="CC9" s="339"/>
      <c r="CD9" s="339"/>
      <c r="CE9" s="339"/>
      <c r="CF9" s="339"/>
      <c r="CG9" s="339"/>
      <c r="CH9" s="339"/>
      <c r="CI9" s="339"/>
      <c r="CJ9" s="339"/>
      <c r="CK9" s="339"/>
      <c r="CL9" s="339"/>
      <c r="CM9" s="339"/>
      <c r="CN9" s="339"/>
      <c r="CO9" s="339"/>
      <c r="CP9" s="339"/>
      <c r="CQ9" s="339"/>
      <c r="CR9" s="339"/>
      <c r="CS9" s="339"/>
      <c r="CT9" s="339"/>
      <c r="CU9" s="339"/>
      <c r="CV9" s="339"/>
      <c r="CW9" s="339"/>
      <c r="CX9" s="339"/>
      <c r="CY9" s="339"/>
      <c r="CZ9" s="339"/>
      <c r="DA9" s="339"/>
      <c r="DB9" s="339"/>
      <c r="DC9" s="339"/>
      <c r="DD9" s="339"/>
      <c r="DE9" s="339"/>
      <c r="DF9" s="339"/>
      <c r="DG9" s="339"/>
      <c r="DH9" s="339"/>
      <c r="DI9" s="339"/>
      <c r="DJ9" s="339"/>
      <c r="DK9" s="339"/>
      <c r="DL9" s="339"/>
      <c r="DM9" s="339"/>
      <c r="DN9" s="339"/>
      <c r="DO9" s="339"/>
      <c r="DP9" s="339"/>
      <c r="DQ9" s="339"/>
      <c r="DR9" s="339"/>
      <c r="DS9" s="339"/>
      <c r="DT9" s="339"/>
      <c r="DU9" s="339"/>
      <c r="DV9" s="339"/>
      <c r="DW9" s="339"/>
      <c r="DX9" s="339"/>
      <c r="DY9" s="339"/>
      <c r="DZ9" s="339"/>
      <c r="EA9" s="339"/>
      <c r="EB9" s="339"/>
      <c r="EC9" s="339"/>
      <c r="ED9" s="339"/>
      <c r="EE9" s="339"/>
      <c r="EF9" s="339"/>
      <c r="EG9" s="339"/>
      <c r="EH9" s="339"/>
      <c r="EI9" s="339"/>
      <c r="EJ9" s="339"/>
      <c r="EK9" s="339"/>
      <c r="EL9" s="339"/>
      <c r="EM9" s="339"/>
    </row>
    <row r="10" spans="1:143" s="341" customFormat="1" ht="9" customHeight="1">
      <c r="A10" s="1763" t="s">
        <v>1002</v>
      </c>
      <c r="B10" s="1764"/>
      <c r="C10" s="1764"/>
      <c r="D10" s="1764"/>
      <c r="E10" s="1764"/>
      <c r="F10" s="1764"/>
      <c r="G10" s="1764"/>
      <c r="H10" s="1764"/>
      <c r="I10" s="1764"/>
      <c r="J10" s="1764"/>
      <c r="K10" s="1764"/>
      <c r="L10" s="1764"/>
      <c r="M10" s="1764"/>
      <c r="N10" s="1764"/>
      <c r="O10" s="1765"/>
      <c r="P10" s="1759"/>
      <c r="Q10" s="1759"/>
      <c r="R10" s="1759"/>
      <c r="S10" s="1759"/>
      <c r="T10" s="1759"/>
      <c r="U10" s="1759"/>
      <c r="V10" s="1759"/>
      <c r="W10" s="1759"/>
      <c r="X10" s="1759"/>
      <c r="Y10" s="1759"/>
      <c r="Z10" s="1759"/>
      <c r="AA10" s="1759"/>
      <c r="AB10" s="1759"/>
      <c r="AC10" s="1759"/>
      <c r="AD10" s="1759"/>
      <c r="AE10" s="1759"/>
      <c r="AF10" s="1759"/>
      <c r="AG10" s="1759"/>
      <c r="AH10" s="1760"/>
      <c r="AI10" s="339"/>
      <c r="AJ10" s="339"/>
      <c r="AK10" s="339"/>
      <c r="AL10" s="339"/>
      <c r="AM10" s="339"/>
      <c r="AN10" s="339"/>
      <c r="AO10" s="339"/>
      <c r="AP10" s="339"/>
      <c r="AQ10" s="339"/>
      <c r="AR10" s="339"/>
      <c r="AS10" s="339"/>
      <c r="AT10" s="339"/>
      <c r="AU10" s="339"/>
      <c r="AV10" s="339"/>
      <c r="AW10" s="339"/>
      <c r="AX10" s="339"/>
      <c r="AY10" s="339"/>
      <c r="AZ10" s="339"/>
      <c r="BA10" s="339"/>
      <c r="BB10" s="339"/>
      <c r="BC10" s="339"/>
      <c r="BD10" s="339"/>
      <c r="BE10" s="339"/>
      <c r="BF10" s="339"/>
      <c r="BG10" s="339"/>
      <c r="BH10" s="339"/>
      <c r="BI10" s="339"/>
      <c r="BJ10" s="339"/>
      <c r="BK10" s="339"/>
      <c r="BL10" s="339"/>
      <c r="BM10" s="339"/>
      <c r="BN10" s="339"/>
      <c r="BO10" s="339"/>
      <c r="BP10" s="339"/>
      <c r="BQ10" s="339"/>
      <c r="BR10" s="339"/>
      <c r="BS10" s="339"/>
      <c r="BT10" s="339"/>
      <c r="BU10" s="339"/>
      <c r="BV10" s="339"/>
      <c r="BW10" s="339"/>
      <c r="BX10" s="339"/>
      <c r="BY10" s="339"/>
      <c r="BZ10" s="339"/>
      <c r="CA10" s="339"/>
      <c r="CB10" s="339"/>
      <c r="CC10" s="339"/>
      <c r="CD10" s="339"/>
      <c r="CE10" s="339"/>
      <c r="CF10" s="339"/>
      <c r="CG10" s="339"/>
      <c r="CH10" s="339"/>
      <c r="CI10" s="339"/>
      <c r="CJ10" s="339"/>
      <c r="CK10" s="339"/>
      <c r="CL10" s="339"/>
      <c r="CM10" s="339"/>
      <c r="CN10" s="339"/>
      <c r="CO10" s="339"/>
      <c r="CP10" s="339"/>
      <c r="CQ10" s="339"/>
      <c r="CR10" s="339"/>
      <c r="CS10" s="339"/>
      <c r="CT10" s="339"/>
      <c r="CU10" s="339"/>
      <c r="CV10" s="339"/>
      <c r="CW10" s="339"/>
      <c r="CX10" s="339"/>
      <c r="CY10" s="339"/>
      <c r="CZ10" s="339"/>
      <c r="DA10" s="339"/>
      <c r="DB10" s="339"/>
      <c r="DC10" s="339"/>
      <c r="DD10" s="339"/>
      <c r="DE10" s="339"/>
      <c r="DF10" s="339"/>
      <c r="DG10" s="339"/>
      <c r="DH10" s="339"/>
      <c r="DI10" s="339"/>
      <c r="DJ10" s="339"/>
      <c r="DK10" s="339"/>
      <c r="DL10" s="339"/>
      <c r="DM10" s="339"/>
      <c r="DN10" s="339"/>
      <c r="DO10" s="339"/>
      <c r="DP10" s="339"/>
      <c r="DQ10" s="339"/>
      <c r="DR10" s="339"/>
      <c r="DS10" s="339"/>
      <c r="DT10" s="339"/>
      <c r="DU10" s="339"/>
      <c r="DV10" s="339"/>
      <c r="DW10" s="339"/>
      <c r="DX10" s="339"/>
      <c r="DY10" s="339"/>
      <c r="DZ10" s="339"/>
      <c r="EA10" s="339"/>
      <c r="EB10" s="339"/>
      <c r="EC10" s="339"/>
      <c r="ED10" s="339"/>
      <c r="EE10" s="339"/>
      <c r="EF10" s="339"/>
      <c r="EG10" s="339"/>
      <c r="EH10" s="339"/>
      <c r="EI10" s="339"/>
      <c r="EJ10" s="339"/>
      <c r="EK10" s="339"/>
      <c r="EL10" s="339"/>
      <c r="EM10" s="339"/>
    </row>
    <row r="11" spans="1:143" s="341" customFormat="1" ht="9" customHeight="1">
      <c r="A11" s="1766"/>
      <c r="B11" s="1764"/>
      <c r="C11" s="1764"/>
      <c r="D11" s="1764"/>
      <c r="E11" s="1764"/>
      <c r="F11" s="1764"/>
      <c r="G11" s="1764"/>
      <c r="H11" s="1764"/>
      <c r="I11" s="1764"/>
      <c r="J11" s="1764"/>
      <c r="K11" s="1764"/>
      <c r="L11" s="1764"/>
      <c r="M11" s="1764"/>
      <c r="N11" s="1764"/>
      <c r="O11" s="1765"/>
      <c r="P11" s="1759"/>
      <c r="Q11" s="1759"/>
      <c r="R11" s="1759"/>
      <c r="S11" s="1759"/>
      <c r="T11" s="1759"/>
      <c r="U11" s="1759"/>
      <c r="V11" s="1759"/>
      <c r="W11" s="1759"/>
      <c r="X11" s="1759"/>
      <c r="Y11" s="1759"/>
      <c r="Z11" s="1759"/>
      <c r="AA11" s="1759"/>
      <c r="AB11" s="1759"/>
      <c r="AC11" s="1759"/>
      <c r="AD11" s="1759"/>
      <c r="AE11" s="1759"/>
      <c r="AF11" s="1759"/>
      <c r="AG11" s="1759"/>
      <c r="AH11" s="1760"/>
      <c r="AI11" s="339">
        <v>2000</v>
      </c>
      <c r="AJ11" s="339"/>
      <c r="AK11" s="339"/>
      <c r="AL11" s="339"/>
      <c r="AM11" s="339"/>
      <c r="AN11" s="339"/>
      <c r="AO11" s="339"/>
      <c r="AP11" s="339"/>
      <c r="AQ11" s="339"/>
      <c r="AR11" s="339"/>
      <c r="AS11" s="339"/>
      <c r="AT11" s="339"/>
      <c r="AU11" s="339"/>
      <c r="AV11" s="339"/>
      <c r="AW11" s="339"/>
      <c r="AX11" s="339"/>
      <c r="AY11" s="339"/>
      <c r="AZ11" s="339"/>
      <c r="BA11" s="339"/>
      <c r="BB11" s="339"/>
      <c r="BC11" s="339"/>
      <c r="BD11" s="339"/>
      <c r="BE11" s="339"/>
      <c r="BF11" s="339"/>
      <c r="BG11" s="339"/>
      <c r="BH11" s="339"/>
      <c r="BI11" s="339"/>
      <c r="BJ11" s="339"/>
      <c r="BK11" s="339"/>
      <c r="BL11" s="339"/>
      <c r="BM11" s="339"/>
      <c r="BN11" s="339"/>
      <c r="BO11" s="339"/>
      <c r="BP11" s="339"/>
      <c r="BQ11" s="339"/>
      <c r="BR11" s="339"/>
      <c r="BS11" s="339"/>
      <c r="BT11" s="339"/>
      <c r="BU11" s="339"/>
      <c r="BV11" s="339"/>
      <c r="BW11" s="339"/>
      <c r="BX11" s="339"/>
      <c r="BY11" s="339"/>
      <c r="BZ11" s="339"/>
      <c r="CA11" s="339"/>
      <c r="CB11" s="339"/>
      <c r="CC11" s="339"/>
      <c r="CD11" s="339"/>
      <c r="CE11" s="339"/>
      <c r="CF11" s="339"/>
      <c r="CG11" s="339"/>
      <c r="CH11" s="339"/>
      <c r="CI11" s="339"/>
      <c r="CJ11" s="339"/>
      <c r="CK11" s="339"/>
      <c r="CL11" s="339"/>
      <c r="CM11" s="339"/>
      <c r="CN11" s="339"/>
      <c r="CO11" s="339"/>
      <c r="CP11" s="339"/>
      <c r="CQ11" s="339"/>
      <c r="CR11" s="339"/>
      <c r="CS11" s="339"/>
      <c r="CT11" s="339"/>
      <c r="CU11" s="339"/>
      <c r="CV11" s="339"/>
      <c r="CW11" s="339"/>
      <c r="CX11" s="339"/>
      <c r="CY11" s="339"/>
      <c r="CZ11" s="339"/>
      <c r="DA11" s="339"/>
      <c r="DB11" s="339"/>
      <c r="DC11" s="339"/>
      <c r="DD11" s="339"/>
      <c r="DE11" s="339"/>
      <c r="DF11" s="339"/>
      <c r="DG11" s="339"/>
      <c r="DH11" s="339"/>
      <c r="DI11" s="339"/>
      <c r="DJ11" s="339"/>
      <c r="DK11" s="339"/>
      <c r="DL11" s="339"/>
      <c r="DM11" s="339"/>
      <c r="DN11" s="339"/>
      <c r="DO11" s="339"/>
      <c r="DP11" s="339"/>
      <c r="DQ11" s="339"/>
      <c r="DR11" s="339"/>
      <c r="DS11" s="339"/>
      <c r="DT11" s="339"/>
      <c r="DU11" s="339"/>
      <c r="DV11" s="339"/>
      <c r="DW11" s="339"/>
      <c r="DX11" s="339"/>
      <c r="DY11" s="339"/>
      <c r="DZ11" s="339"/>
      <c r="EA11" s="339"/>
      <c r="EB11" s="339"/>
      <c r="EC11" s="339"/>
      <c r="ED11" s="339"/>
      <c r="EE11" s="339"/>
      <c r="EF11" s="339"/>
      <c r="EG11" s="339"/>
      <c r="EH11" s="339"/>
      <c r="EI11" s="339"/>
      <c r="EJ11" s="339"/>
      <c r="EK11" s="339"/>
      <c r="EL11" s="339"/>
      <c r="EM11" s="339"/>
    </row>
    <row r="12" spans="1:143" s="341" customFormat="1" ht="8" customHeight="1">
      <c r="A12" s="1766"/>
      <c r="B12" s="1764"/>
      <c r="C12" s="1764"/>
      <c r="D12" s="1764"/>
      <c r="E12" s="1764"/>
      <c r="F12" s="1764"/>
      <c r="G12" s="1764"/>
      <c r="H12" s="1764"/>
      <c r="I12" s="1764"/>
      <c r="J12" s="1764"/>
      <c r="K12" s="1764"/>
      <c r="L12" s="1764"/>
      <c r="M12" s="1764"/>
      <c r="N12" s="1764"/>
      <c r="O12" s="1765"/>
      <c r="P12" s="1759"/>
      <c r="Q12" s="1759"/>
      <c r="R12" s="1759"/>
      <c r="S12" s="1759"/>
      <c r="T12" s="1759"/>
      <c r="U12" s="1759"/>
      <c r="V12" s="1759"/>
      <c r="W12" s="1759"/>
      <c r="X12" s="1759"/>
      <c r="Y12" s="1759"/>
      <c r="Z12" s="1759"/>
      <c r="AA12" s="1759"/>
      <c r="AB12" s="1759"/>
      <c r="AC12" s="1759"/>
      <c r="AD12" s="1759"/>
      <c r="AE12" s="1759"/>
      <c r="AF12" s="1759"/>
      <c r="AG12" s="1759"/>
      <c r="AH12" s="1760"/>
      <c r="AI12" s="339">
        <v>2001</v>
      </c>
      <c r="AJ12" s="339"/>
      <c r="AK12" s="339"/>
      <c r="AL12" s="339"/>
      <c r="AM12" s="339"/>
      <c r="AN12" s="339"/>
      <c r="AO12" s="339"/>
      <c r="AP12" s="339"/>
      <c r="AQ12" s="339"/>
      <c r="AR12" s="339"/>
      <c r="AS12" s="339"/>
      <c r="AT12" s="339"/>
      <c r="AU12" s="339"/>
      <c r="AV12" s="339"/>
      <c r="AW12" s="339"/>
      <c r="AX12" s="339"/>
      <c r="AY12" s="339"/>
      <c r="AZ12" s="339"/>
      <c r="BA12" s="339"/>
      <c r="BB12" s="339"/>
      <c r="BC12" s="339"/>
      <c r="BD12" s="339"/>
      <c r="BE12" s="339"/>
      <c r="BF12" s="339"/>
      <c r="BG12" s="339"/>
      <c r="BH12" s="339"/>
      <c r="BI12" s="339"/>
      <c r="BJ12" s="339"/>
      <c r="BK12" s="339"/>
      <c r="BL12" s="339"/>
      <c r="BM12" s="339"/>
      <c r="BN12" s="339"/>
      <c r="BO12" s="339"/>
      <c r="BP12" s="339"/>
      <c r="BQ12" s="339"/>
      <c r="BR12" s="339"/>
      <c r="BS12" s="339"/>
      <c r="BT12" s="339"/>
      <c r="BU12" s="339"/>
      <c r="BV12" s="339"/>
      <c r="BW12" s="339"/>
      <c r="BX12" s="339"/>
      <c r="BY12" s="339"/>
      <c r="BZ12" s="339"/>
      <c r="CA12" s="339"/>
      <c r="CB12" s="339"/>
      <c r="CC12" s="339"/>
      <c r="CD12" s="339"/>
      <c r="CE12" s="339"/>
      <c r="CF12" s="339"/>
      <c r="CG12" s="339"/>
      <c r="CH12" s="339"/>
      <c r="CI12" s="339"/>
      <c r="CJ12" s="339"/>
      <c r="CK12" s="339"/>
      <c r="CL12" s="339"/>
      <c r="CM12" s="339"/>
      <c r="CN12" s="339"/>
      <c r="CO12" s="339"/>
      <c r="CP12" s="339"/>
      <c r="CQ12" s="339"/>
      <c r="CR12" s="339"/>
      <c r="CS12" s="339"/>
      <c r="CT12" s="339"/>
      <c r="CU12" s="339"/>
      <c r="CV12" s="339"/>
      <c r="CW12" s="339"/>
      <c r="CX12" s="339"/>
      <c r="CY12" s="339"/>
      <c r="CZ12" s="339"/>
      <c r="DA12" s="339"/>
      <c r="DB12" s="339"/>
      <c r="DC12" s="339"/>
      <c r="DD12" s="339"/>
      <c r="DE12" s="339"/>
      <c r="DF12" s="339"/>
      <c r="DG12" s="339"/>
      <c r="DH12" s="339"/>
      <c r="DI12" s="339"/>
      <c r="DJ12" s="339"/>
      <c r="DK12" s="339"/>
      <c r="DL12" s="339"/>
      <c r="DM12" s="339"/>
      <c r="DN12" s="339"/>
      <c r="DO12" s="339"/>
      <c r="DP12" s="339"/>
      <c r="DQ12" s="339"/>
      <c r="DR12" s="339"/>
      <c r="DS12" s="339"/>
      <c r="DT12" s="339"/>
      <c r="DU12" s="339"/>
      <c r="DV12" s="339"/>
      <c r="DW12" s="339"/>
      <c r="DX12" s="339"/>
      <c r="DY12" s="339"/>
      <c r="DZ12" s="339"/>
      <c r="EA12" s="339"/>
      <c r="EB12" s="339"/>
      <c r="EC12" s="339"/>
      <c r="ED12" s="339"/>
      <c r="EE12" s="339"/>
      <c r="EF12" s="339"/>
      <c r="EG12" s="339"/>
      <c r="EH12" s="339"/>
      <c r="EI12" s="339"/>
      <c r="EJ12" s="339"/>
      <c r="EK12" s="339"/>
      <c r="EL12" s="339"/>
      <c r="EM12" s="339"/>
    </row>
    <row r="13" spans="1:143" s="341" customFormat="1" ht="12" customHeight="1">
      <c r="A13" s="1766"/>
      <c r="B13" s="1764"/>
      <c r="C13" s="1764"/>
      <c r="D13" s="1764"/>
      <c r="E13" s="1764"/>
      <c r="F13" s="1764"/>
      <c r="G13" s="1764"/>
      <c r="H13" s="1764"/>
      <c r="I13" s="1764"/>
      <c r="J13" s="1764"/>
      <c r="K13" s="1764"/>
      <c r="L13" s="1764"/>
      <c r="M13" s="1764"/>
      <c r="N13" s="1764"/>
      <c r="O13" s="1765"/>
      <c r="P13" s="1759"/>
      <c r="Q13" s="1759"/>
      <c r="R13" s="1759"/>
      <c r="S13" s="1759"/>
      <c r="T13" s="1759"/>
      <c r="U13" s="1759"/>
      <c r="V13" s="1759"/>
      <c r="W13" s="1759"/>
      <c r="X13" s="1759"/>
      <c r="Y13" s="1759"/>
      <c r="Z13" s="1759"/>
      <c r="AA13" s="1759"/>
      <c r="AB13" s="1759"/>
      <c r="AC13" s="1759"/>
      <c r="AD13" s="1759"/>
      <c r="AE13" s="1759"/>
      <c r="AF13" s="1759"/>
      <c r="AG13" s="1759"/>
      <c r="AH13" s="1760"/>
      <c r="AI13" s="339">
        <v>2002</v>
      </c>
      <c r="AJ13" s="339"/>
      <c r="AK13" s="339"/>
      <c r="AL13" s="339"/>
      <c r="AM13" s="339"/>
      <c r="AN13" s="339"/>
      <c r="AO13" s="339"/>
      <c r="AP13" s="339"/>
      <c r="AQ13" s="339"/>
      <c r="AR13" s="339"/>
      <c r="AS13" s="339"/>
      <c r="AT13" s="339"/>
      <c r="AU13" s="339"/>
      <c r="AV13" s="339"/>
      <c r="AW13" s="339"/>
      <c r="AX13" s="339"/>
      <c r="AY13" s="339"/>
      <c r="AZ13" s="339"/>
      <c r="BA13" s="339"/>
      <c r="BB13" s="339"/>
      <c r="BC13" s="339"/>
      <c r="BD13" s="339"/>
      <c r="BE13" s="339"/>
      <c r="BF13" s="339"/>
      <c r="BG13" s="339"/>
      <c r="BH13" s="339"/>
      <c r="BI13" s="339"/>
      <c r="BJ13" s="339"/>
      <c r="BK13" s="339"/>
      <c r="BL13" s="339"/>
      <c r="BM13" s="339"/>
      <c r="BN13" s="339"/>
      <c r="BO13" s="339"/>
      <c r="BP13" s="339"/>
      <c r="BQ13" s="339"/>
      <c r="BR13" s="339"/>
      <c r="BS13" s="339"/>
      <c r="BT13" s="339"/>
      <c r="BU13" s="339"/>
      <c r="BV13" s="339"/>
      <c r="BW13" s="339"/>
      <c r="BX13" s="339"/>
      <c r="BY13" s="339"/>
      <c r="BZ13" s="339"/>
      <c r="CA13" s="339"/>
      <c r="CB13" s="339"/>
      <c r="CC13" s="339"/>
      <c r="CD13" s="339"/>
      <c r="CE13" s="339"/>
      <c r="CF13" s="339"/>
      <c r="CG13" s="339"/>
      <c r="CH13" s="339"/>
      <c r="CI13" s="339"/>
      <c r="CJ13" s="339"/>
      <c r="CK13" s="339"/>
      <c r="CL13" s="339"/>
      <c r="CM13" s="339"/>
      <c r="CN13" s="339"/>
      <c r="CO13" s="339"/>
      <c r="CP13" s="339"/>
      <c r="CQ13" s="339"/>
      <c r="CR13" s="339"/>
      <c r="CS13" s="339"/>
      <c r="CT13" s="339"/>
      <c r="CU13" s="339"/>
      <c r="CV13" s="339"/>
      <c r="CW13" s="339"/>
      <c r="CX13" s="339"/>
      <c r="CY13" s="339"/>
      <c r="CZ13" s="339"/>
      <c r="DA13" s="339"/>
      <c r="DB13" s="339"/>
      <c r="DC13" s="339"/>
      <c r="DD13" s="339"/>
      <c r="DE13" s="339"/>
      <c r="DF13" s="339"/>
      <c r="DG13" s="339"/>
      <c r="DH13" s="339"/>
      <c r="DI13" s="339"/>
      <c r="DJ13" s="339"/>
      <c r="DK13" s="339"/>
      <c r="DL13" s="339"/>
      <c r="DM13" s="339"/>
      <c r="DN13" s="339"/>
      <c r="DO13" s="339"/>
      <c r="DP13" s="339"/>
      <c r="DQ13" s="339"/>
      <c r="DR13" s="339"/>
      <c r="DS13" s="339"/>
      <c r="DT13" s="339"/>
      <c r="DU13" s="339"/>
      <c r="DV13" s="339"/>
      <c r="DW13" s="339"/>
      <c r="DX13" s="339"/>
      <c r="DY13" s="339"/>
      <c r="DZ13" s="339"/>
      <c r="EA13" s="339"/>
      <c r="EB13" s="339"/>
      <c r="EC13" s="339"/>
      <c r="ED13" s="339"/>
      <c r="EE13" s="339"/>
      <c r="EF13" s="339"/>
      <c r="EG13" s="339"/>
      <c r="EH13" s="339"/>
      <c r="EI13" s="339"/>
      <c r="EJ13" s="339"/>
      <c r="EK13" s="339"/>
      <c r="EL13" s="339"/>
      <c r="EM13" s="339"/>
    </row>
    <row r="14" spans="1:143" s="341" customFormat="1" ht="12.75" customHeight="1">
      <c r="A14" s="1766"/>
      <c r="B14" s="1764"/>
      <c r="C14" s="1764"/>
      <c r="D14" s="1764"/>
      <c r="E14" s="1764"/>
      <c r="F14" s="1764"/>
      <c r="G14" s="1764"/>
      <c r="H14" s="1764"/>
      <c r="I14" s="1764"/>
      <c r="J14" s="1764"/>
      <c r="K14" s="1764"/>
      <c r="L14" s="1764"/>
      <c r="M14" s="1764"/>
      <c r="N14" s="1764"/>
      <c r="O14" s="1765"/>
      <c r="P14" s="1761"/>
      <c r="Q14" s="1761"/>
      <c r="R14" s="1761"/>
      <c r="S14" s="1761"/>
      <c r="T14" s="1761"/>
      <c r="U14" s="1761"/>
      <c r="V14" s="1761"/>
      <c r="W14" s="1761"/>
      <c r="X14" s="1761"/>
      <c r="Y14" s="1761"/>
      <c r="Z14" s="1761"/>
      <c r="AA14" s="1761"/>
      <c r="AB14" s="1761"/>
      <c r="AC14" s="1761"/>
      <c r="AD14" s="1761"/>
      <c r="AE14" s="1761"/>
      <c r="AF14" s="1761"/>
      <c r="AG14" s="1761"/>
      <c r="AH14" s="1762"/>
      <c r="AI14" s="339">
        <v>2003</v>
      </c>
      <c r="AJ14" s="339"/>
      <c r="AK14" s="339"/>
      <c r="AL14" s="339"/>
      <c r="AM14" s="339"/>
      <c r="AN14" s="339"/>
      <c r="AO14" s="339"/>
      <c r="AP14" s="339"/>
      <c r="AQ14" s="339"/>
      <c r="AR14" s="339"/>
      <c r="AS14" s="339"/>
      <c r="AT14" s="339"/>
      <c r="AU14" s="339"/>
      <c r="AV14" s="339"/>
      <c r="AW14" s="339"/>
      <c r="AX14" s="339"/>
      <c r="AY14" s="339"/>
      <c r="AZ14" s="339"/>
      <c r="BA14" s="339"/>
      <c r="BB14" s="339"/>
      <c r="BC14" s="339"/>
      <c r="BD14" s="339"/>
      <c r="BE14" s="339"/>
      <c r="BF14" s="339"/>
      <c r="BG14" s="339"/>
      <c r="BH14" s="339"/>
      <c r="BI14" s="339"/>
      <c r="BJ14" s="339"/>
      <c r="BK14" s="339"/>
      <c r="BL14" s="339"/>
      <c r="BM14" s="339"/>
      <c r="BN14" s="339"/>
      <c r="BO14" s="339"/>
      <c r="BP14" s="339"/>
      <c r="BQ14" s="339"/>
      <c r="BR14" s="339"/>
      <c r="BS14" s="339"/>
      <c r="BT14" s="339"/>
      <c r="BU14" s="339"/>
      <c r="BV14" s="339"/>
      <c r="BW14" s="339"/>
      <c r="BX14" s="339"/>
      <c r="BY14" s="339"/>
      <c r="BZ14" s="339"/>
      <c r="CA14" s="339"/>
      <c r="CB14" s="339"/>
      <c r="CC14" s="339"/>
      <c r="CD14" s="339"/>
      <c r="CE14" s="339"/>
      <c r="CF14" s="339"/>
      <c r="CG14" s="339"/>
      <c r="CH14" s="339"/>
      <c r="CI14" s="339"/>
      <c r="CJ14" s="339"/>
      <c r="CK14" s="339"/>
      <c r="CL14" s="339"/>
      <c r="CM14" s="339"/>
      <c r="CN14" s="339"/>
      <c r="CO14" s="339"/>
      <c r="CP14" s="339"/>
      <c r="CQ14" s="339"/>
      <c r="CR14" s="339"/>
      <c r="CS14" s="339"/>
      <c r="CT14" s="339"/>
      <c r="CU14" s="339"/>
      <c r="CV14" s="339"/>
      <c r="CW14" s="339"/>
      <c r="CX14" s="339"/>
      <c r="CY14" s="339"/>
      <c r="CZ14" s="339"/>
      <c r="DA14" s="339"/>
      <c r="DB14" s="339"/>
      <c r="DC14" s="339"/>
      <c r="DD14" s="339"/>
      <c r="DE14" s="339"/>
      <c r="DF14" s="339"/>
      <c r="DG14" s="339"/>
      <c r="DH14" s="339"/>
      <c r="DI14" s="339"/>
      <c r="DJ14" s="339"/>
      <c r="DK14" s="339"/>
      <c r="DL14" s="339"/>
      <c r="DM14" s="339"/>
      <c r="DN14" s="339"/>
      <c r="DO14" s="339"/>
      <c r="DP14" s="339"/>
      <c r="DQ14" s="339"/>
      <c r="DR14" s="339"/>
      <c r="DS14" s="339"/>
      <c r="DT14" s="339"/>
      <c r="DU14" s="339"/>
      <c r="DV14" s="339"/>
      <c r="DW14" s="339"/>
      <c r="DX14" s="339"/>
      <c r="DY14" s="339"/>
      <c r="DZ14" s="339"/>
      <c r="EA14" s="339"/>
      <c r="EB14" s="339"/>
      <c r="EC14" s="339"/>
      <c r="ED14" s="339"/>
      <c r="EE14" s="339"/>
      <c r="EF14" s="339"/>
      <c r="EG14" s="339"/>
      <c r="EH14" s="339"/>
      <c r="EI14" s="339"/>
      <c r="EJ14" s="339"/>
      <c r="EK14" s="339"/>
      <c r="EL14" s="339"/>
      <c r="EM14" s="339"/>
    </row>
    <row r="15" spans="1:143" s="341" customFormat="1" ht="11" customHeight="1">
      <c r="A15" s="1706" t="s">
        <v>983</v>
      </c>
      <c r="B15" s="1708" t="s">
        <v>982</v>
      </c>
      <c r="C15" s="1708"/>
      <c r="D15" s="1708"/>
      <c r="E15" s="1708"/>
      <c r="F15" s="1708"/>
      <c r="G15" s="1708"/>
      <c r="H15" s="762" t="s">
        <v>981</v>
      </c>
      <c r="I15" s="1708" t="s">
        <v>980</v>
      </c>
      <c r="J15" s="1709"/>
      <c r="K15" s="1709"/>
      <c r="L15" s="1709"/>
      <c r="M15" s="1709"/>
      <c r="N15" s="1709"/>
      <c r="O15" s="1709"/>
      <c r="P15" s="1708" t="s">
        <v>979</v>
      </c>
      <c r="Q15" s="1708"/>
      <c r="R15" s="1708"/>
      <c r="S15" s="1708"/>
      <c r="T15" s="1708"/>
      <c r="U15" s="1708"/>
      <c r="V15" s="1708"/>
      <c r="W15" s="1708" t="s">
        <v>978</v>
      </c>
      <c r="X15" s="1708"/>
      <c r="Y15" s="1708"/>
      <c r="Z15" s="1708"/>
      <c r="AA15" s="1708"/>
      <c r="AB15" s="1708"/>
      <c r="AC15" s="1708" t="s">
        <v>977</v>
      </c>
      <c r="AD15" s="1709"/>
      <c r="AE15" s="1709"/>
      <c r="AF15" s="1709"/>
      <c r="AG15" s="1709"/>
      <c r="AH15" s="1710"/>
      <c r="AI15" s="339">
        <v>2004</v>
      </c>
      <c r="AJ15" s="339"/>
      <c r="AK15" s="339"/>
      <c r="AL15" s="339"/>
      <c r="AM15" s="339"/>
      <c r="AN15" s="339"/>
      <c r="AO15" s="339"/>
      <c r="AP15" s="339"/>
      <c r="AQ15" s="339"/>
      <c r="AR15" s="339"/>
      <c r="AS15" s="339"/>
      <c r="AT15" s="339"/>
      <c r="AU15" s="339"/>
      <c r="AV15" s="339"/>
      <c r="AW15" s="339"/>
      <c r="AX15" s="339"/>
      <c r="AY15" s="339"/>
      <c r="AZ15" s="339"/>
      <c r="BA15" s="339"/>
      <c r="BB15" s="339"/>
      <c r="BC15" s="339"/>
      <c r="BD15" s="339"/>
      <c r="BE15" s="339"/>
      <c r="BF15" s="339"/>
      <c r="BG15" s="339"/>
      <c r="BH15" s="339"/>
      <c r="BI15" s="339"/>
      <c r="BJ15" s="339"/>
      <c r="BK15" s="339"/>
      <c r="BL15" s="339"/>
      <c r="BM15" s="339"/>
      <c r="BN15" s="339"/>
      <c r="BO15" s="339"/>
      <c r="BP15" s="339"/>
      <c r="BQ15" s="339"/>
      <c r="BR15" s="339"/>
      <c r="BS15" s="339"/>
      <c r="BT15" s="339"/>
      <c r="BU15" s="339"/>
      <c r="BV15" s="339"/>
      <c r="BW15" s="339"/>
      <c r="BX15" s="339"/>
      <c r="BY15" s="339"/>
      <c r="BZ15" s="339"/>
      <c r="CA15" s="339"/>
      <c r="CB15" s="339"/>
      <c r="CC15" s="339"/>
      <c r="CD15" s="339"/>
      <c r="CE15" s="339"/>
      <c r="CF15" s="339"/>
      <c r="CG15" s="339"/>
      <c r="CH15" s="339"/>
      <c r="CI15" s="339"/>
      <c r="CJ15" s="339"/>
      <c r="CK15" s="339"/>
      <c r="CL15" s="339"/>
      <c r="CM15" s="339"/>
      <c r="CN15" s="339"/>
      <c r="CO15" s="339"/>
      <c r="CP15" s="339"/>
      <c r="CQ15" s="339"/>
      <c r="CR15" s="339"/>
      <c r="CS15" s="339"/>
      <c r="CT15" s="339"/>
      <c r="CU15" s="339"/>
      <c r="CV15" s="339"/>
      <c r="CW15" s="339"/>
      <c r="CX15" s="339"/>
      <c r="CY15" s="339"/>
      <c r="CZ15" s="339"/>
      <c r="DA15" s="339"/>
      <c r="DB15" s="339"/>
      <c r="DC15" s="339"/>
      <c r="DD15" s="339"/>
      <c r="DE15" s="339"/>
      <c r="DF15" s="339"/>
      <c r="DG15" s="339"/>
      <c r="DH15" s="339"/>
      <c r="DI15" s="339"/>
      <c r="DJ15" s="339"/>
      <c r="DK15" s="339"/>
      <c r="DL15" s="339"/>
      <c r="DM15" s="339"/>
      <c r="DN15" s="339"/>
      <c r="DO15" s="339"/>
      <c r="DP15" s="339"/>
      <c r="DQ15" s="339"/>
      <c r="DR15" s="339"/>
      <c r="DS15" s="339"/>
      <c r="DT15" s="339"/>
      <c r="DU15" s="339"/>
      <c r="DV15" s="339"/>
      <c r="DW15" s="339"/>
      <c r="DX15" s="339"/>
      <c r="DY15" s="339"/>
      <c r="DZ15" s="339"/>
      <c r="EA15" s="339"/>
      <c r="EB15" s="339"/>
      <c r="EC15" s="339"/>
      <c r="ED15" s="339"/>
      <c r="EE15" s="339"/>
      <c r="EF15" s="345"/>
      <c r="EG15" s="339"/>
      <c r="EH15" s="339"/>
      <c r="EI15" s="339"/>
      <c r="EJ15" s="339"/>
      <c r="EK15" s="339"/>
      <c r="EL15" s="339"/>
      <c r="EM15" s="339"/>
    </row>
    <row r="16" spans="1:143" s="341" customFormat="1" ht="12.75" customHeight="1">
      <c r="A16" s="1706"/>
      <c r="B16" s="1767"/>
      <c r="C16" s="1767"/>
      <c r="D16" s="1767"/>
      <c r="E16" s="1767"/>
      <c r="F16" s="1767"/>
      <c r="G16" s="1767"/>
      <c r="H16" s="763"/>
      <c r="I16" s="1711"/>
      <c r="J16" s="1712"/>
      <c r="K16" s="1712"/>
      <c r="L16" s="1712"/>
      <c r="M16" s="1712"/>
      <c r="N16" s="1712"/>
      <c r="O16" s="1712"/>
      <c r="P16" s="1711"/>
      <c r="Q16" s="1711"/>
      <c r="R16" s="1711"/>
      <c r="S16" s="1711"/>
      <c r="T16" s="1711"/>
      <c r="U16" s="1711"/>
      <c r="V16" s="1711"/>
      <c r="W16" s="1711"/>
      <c r="X16" s="1711"/>
      <c r="Y16" s="1711"/>
      <c r="Z16" s="1711"/>
      <c r="AA16" s="1711"/>
      <c r="AB16" s="1711"/>
      <c r="AC16" s="1711"/>
      <c r="AD16" s="1712"/>
      <c r="AE16" s="1712"/>
      <c r="AF16" s="1712"/>
      <c r="AG16" s="1712"/>
      <c r="AH16" s="1713"/>
      <c r="AI16" s="339">
        <v>2005</v>
      </c>
      <c r="AJ16" s="339"/>
      <c r="AK16" s="339"/>
      <c r="AL16" s="339"/>
      <c r="AM16" s="339"/>
      <c r="AN16" s="339"/>
      <c r="AO16" s="339"/>
      <c r="AP16" s="339"/>
      <c r="AQ16" s="339"/>
      <c r="AR16" s="339"/>
      <c r="AS16" s="339"/>
      <c r="AT16" s="339"/>
      <c r="AU16" s="339"/>
      <c r="AV16" s="339"/>
      <c r="AW16" s="339"/>
      <c r="AX16" s="339"/>
      <c r="AY16" s="339"/>
      <c r="AZ16" s="339"/>
      <c r="BA16" s="339"/>
      <c r="BB16" s="339"/>
      <c r="BC16" s="339"/>
      <c r="BD16" s="339"/>
      <c r="BE16" s="339"/>
      <c r="BF16" s="339"/>
      <c r="BG16" s="339"/>
      <c r="BH16" s="339"/>
      <c r="BI16" s="339"/>
      <c r="BJ16" s="339"/>
      <c r="BK16" s="339"/>
      <c r="BL16" s="339"/>
      <c r="BM16" s="339"/>
      <c r="BN16" s="339"/>
      <c r="BO16" s="339"/>
      <c r="BP16" s="339"/>
      <c r="BQ16" s="339"/>
      <c r="BR16" s="339"/>
      <c r="BS16" s="339"/>
      <c r="BT16" s="339"/>
      <c r="BU16" s="339"/>
      <c r="BV16" s="339"/>
      <c r="BW16" s="339"/>
      <c r="BX16" s="339"/>
      <c r="BY16" s="339"/>
      <c r="BZ16" s="339"/>
      <c r="CA16" s="339"/>
      <c r="CB16" s="339"/>
      <c r="CC16" s="339"/>
      <c r="CD16" s="339"/>
      <c r="CE16" s="339"/>
      <c r="CF16" s="339"/>
      <c r="CG16" s="339"/>
      <c r="CH16" s="339"/>
      <c r="CI16" s="339"/>
      <c r="CJ16" s="339"/>
      <c r="CK16" s="339"/>
      <c r="CL16" s="339"/>
      <c r="CM16" s="339"/>
      <c r="CN16" s="339"/>
      <c r="CO16" s="339"/>
      <c r="CP16" s="339"/>
      <c r="CQ16" s="339"/>
      <c r="CR16" s="339"/>
      <c r="CS16" s="339"/>
      <c r="CT16" s="339"/>
      <c r="CU16" s="339"/>
      <c r="CV16" s="339"/>
      <c r="CW16" s="339"/>
      <c r="CX16" s="339"/>
      <c r="CY16" s="339"/>
      <c r="CZ16" s="339"/>
      <c r="DA16" s="339"/>
      <c r="DB16" s="339"/>
      <c r="DC16" s="339"/>
      <c r="DD16" s="339"/>
      <c r="DE16" s="339"/>
      <c r="DF16" s="339"/>
      <c r="DG16" s="339"/>
      <c r="DH16" s="339"/>
      <c r="DI16" s="339"/>
      <c r="DJ16" s="339"/>
      <c r="DK16" s="339"/>
      <c r="DL16" s="339"/>
      <c r="DM16" s="339"/>
      <c r="DN16" s="339"/>
      <c r="DO16" s="339"/>
      <c r="DP16" s="339"/>
      <c r="DQ16" s="339"/>
      <c r="DR16" s="339"/>
      <c r="DS16" s="339"/>
      <c r="DT16" s="339"/>
      <c r="DU16" s="339"/>
      <c r="DV16" s="339"/>
      <c r="DW16" s="339"/>
      <c r="DX16" s="339"/>
      <c r="DY16" s="339"/>
      <c r="DZ16" s="339"/>
      <c r="EA16" s="339"/>
      <c r="EB16" s="339"/>
      <c r="EC16" s="339"/>
      <c r="ED16" s="339"/>
      <c r="EE16" s="339"/>
      <c r="EF16" s="339"/>
      <c r="EG16" s="339"/>
      <c r="EH16" s="339"/>
      <c r="EI16" s="339"/>
      <c r="EJ16" s="339"/>
      <c r="EK16" s="339"/>
      <c r="EL16" s="339"/>
      <c r="EM16" s="339"/>
    </row>
    <row r="17" spans="1:164" s="341" customFormat="1" ht="21" customHeight="1">
      <c r="A17" s="1706"/>
      <c r="B17" s="1708" t="s">
        <v>1661</v>
      </c>
      <c r="C17" s="1714"/>
      <c r="D17" s="1714"/>
      <c r="E17" s="1714"/>
      <c r="F17" s="1714"/>
      <c r="G17" s="1714"/>
      <c r="H17" s="1714"/>
      <c r="I17" s="1714"/>
      <c r="J17" s="1714"/>
      <c r="K17" s="1714"/>
      <c r="L17" s="1714"/>
      <c r="M17" s="1714"/>
      <c r="N17" s="1714"/>
      <c r="O17" s="1714"/>
      <c r="P17" s="1714"/>
      <c r="Q17" s="1714"/>
      <c r="R17" s="1714"/>
      <c r="S17" s="1714"/>
      <c r="T17" s="1714"/>
      <c r="U17" s="1714"/>
      <c r="V17" s="1714"/>
      <c r="W17" s="1714"/>
      <c r="X17" s="1714"/>
      <c r="Y17" s="1714"/>
      <c r="Z17" s="1714"/>
      <c r="AA17" s="1714"/>
      <c r="AB17" s="1714"/>
      <c r="AC17" s="1714"/>
      <c r="AD17" s="1714"/>
      <c r="AE17" s="1714"/>
      <c r="AF17" s="1715" t="s">
        <v>976</v>
      </c>
      <c r="AG17" s="1715"/>
      <c r="AH17" s="1716"/>
      <c r="AI17" s="339">
        <v>2006</v>
      </c>
      <c r="AJ17" s="339"/>
      <c r="AK17" s="339"/>
      <c r="AL17" s="339"/>
      <c r="AM17" s="339"/>
      <c r="AN17" s="339"/>
      <c r="AO17" s="339"/>
      <c r="AP17" s="339"/>
      <c r="AQ17" s="339"/>
      <c r="AR17" s="339"/>
      <c r="AS17" s="339"/>
      <c r="AT17" s="339"/>
      <c r="AU17" s="339"/>
      <c r="AV17" s="339"/>
      <c r="AW17" s="339"/>
      <c r="AX17" s="339"/>
      <c r="AY17" s="339"/>
      <c r="AZ17" s="339"/>
      <c r="BA17" s="339"/>
      <c r="BB17" s="339"/>
      <c r="BC17" s="339"/>
      <c r="BD17" s="339"/>
      <c r="BE17" s="339"/>
      <c r="BF17" s="339"/>
      <c r="BG17" s="339"/>
      <c r="BH17" s="339"/>
      <c r="BI17" s="339"/>
      <c r="BJ17" s="339"/>
      <c r="BK17" s="339"/>
      <c r="BL17" s="339"/>
      <c r="BM17" s="339"/>
      <c r="BN17" s="339"/>
      <c r="BO17" s="339"/>
      <c r="BP17" s="339"/>
      <c r="BQ17" s="339"/>
      <c r="BR17" s="339"/>
      <c r="BS17" s="339"/>
      <c r="BT17" s="339"/>
      <c r="BU17" s="339"/>
      <c r="BV17" s="339"/>
      <c r="BW17" s="339"/>
      <c r="BX17" s="339"/>
      <c r="BY17" s="339"/>
      <c r="BZ17" s="339"/>
      <c r="CA17" s="339"/>
      <c r="CB17" s="339"/>
      <c r="CC17" s="339"/>
      <c r="CD17" s="339"/>
      <c r="CE17" s="339"/>
      <c r="CF17" s="339"/>
      <c r="CG17" s="339"/>
      <c r="CH17" s="339"/>
      <c r="CI17" s="339"/>
      <c r="CJ17" s="339"/>
      <c r="CK17" s="339"/>
      <c r="CL17" s="339"/>
      <c r="CM17" s="339"/>
      <c r="CN17" s="339"/>
      <c r="CO17" s="339"/>
      <c r="CP17" s="339"/>
      <c r="CQ17" s="339"/>
      <c r="CR17" s="339"/>
      <c r="CS17" s="339"/>
      <c r="CT17" s="339"/>
      <c r="CU17" s="339"/>
      <c r="CV17" s="339"/>
      <c r="CW17" s="339"/>
      <c r="CX17" s="339"/>
      <c r="CY17" s="339"/>
      <c r="CZ17" s="339"/>
      <c r="DA17" s="339"/>
      <c r="DB17" s="339"/>
      <c r="DC17" s="339"/>
      <c r="DD17" s="339"/>
      <c r="DE17" s="339"/>
      <c r="DF17" s="339"/>
      <c r="DG17" s="339"/>
      <c r="DH17" s="339"/>
      <c r="DI17" s="339"/>
      <c r="DJ17" s="339"/>
      <c r="DK17" s="339"/>
      <c r="DL17" s="339"/>
      <c r="DM17" s="339"/>
      <c r="DN17" s="339"/>
      <c r="DO17" s="339"/>
      <c r="DP17" s="339"/>
      <c r="DQ17" s="339"/>
      <c r="DR17" s="339"/>
      <c r="DS17" s="339"/>
      <c r="DT17" s="339"/>
      <c r="DU17" s="339"/>
      <c r="DV17" s="339"/>
      <c r="DW17" s="339"/>
      <c r="DX17" s="339"/>
      <c r="DY17" s="339"/>
      <c r="DZ17" s="339"/>
      <c r="EA17" s="339"/>
      <c r="EB17" s="339"/>
      <c r="EC17" s="339"/>
      <c r="ED17" s="339"/>
      <c r="EE17" s="339"/>
      <c r="EF17" s="345"/>
      <c r="EG17" s="339"/>
      <c r="EH17" s="339"/>
      <c r="EI17" s="339"/>
      <c r="EJ17" s="339"/>
      <c r="EK17" s="339"/>
      <c r="EL17" s="339"/>
      <c r="EM17" s="339"/>
    </row>
    <row r="18" spans="1:164" s="341" customFormat="1" ht="14" customHeight="1">
      <c r="A18" s="1706"/>
      <c r="B18" s="1711"/>
      <c r="C18" s="1717"/>
      <c r="D18" s="1717"/>
      <c r="E18" s="1717"/>
      <c r="F18" s="1717"/>
      <c r="G18" s="1717"/>
      <c r="H18" s="1717"/>
      <c r="I18" s="1717"/>
      <c r="J18" s="1717"/>
      <c r="K18" s="1717"/>
      <c r="L18" s="1717"/>
      <c r="M18" s="1717"/>
      <c r="N18" s="1717"/>
      <c r="O18" s="1717"/>
      <c r="P18" s="1717"/>
      <c r="Q18" s="1717"/>
      <c r="R18" s="1717"/>
      <c r="S18" s="1717"/>
      <c r="T18" s="1717"/>
      <c r="U18" s="1717"/>
      <c r="V18" s="1717"/>
      <c r="W18" s="1717"/>
      <c r="X18" s="1717"/>
      <c r="Y18" s="1717"/>
      <c r="Z18" s="1717"/>
      <c r="AA18" s="1717"/>
      <c r="AB18" s="1717"/>
      <c r="AC18" s="1717"/>
      <c r="AD18" s="1717"/>
      <c r="AE18" s="1717"/>
      <c r="AF18" s="1720"/>
      <c r="AG18" s="1720"/>
      <c r="AH18" s="1721"/>
      <c r="AI18" s="339">
        <v>2007</v>
      </c>
      <c r="AJ18" s="346"/>
      <c r="AK18" s="347"/>
      <c r="AL18" s="339"/>
      <c r="AM18" s="339"/>
      <c r="AN18" s="339"/>
      <c r="AO18" s="339"/>
      <c r="AP18" s="339"/>
      <c r="AQ18" s="339"/>
      <c r="AR18" s="339"/>
      <c r="AS18" s="339"/>
      <c r="AT18" s="339"/>
      <c r="AU18" s="339"/>
      <c r="AV18" s="339"/>
      <c r="AW18" s="339"/>
      <c r="AX18" s="339"/>
      <c r="AY18" s="339"/>
      <c r="AZ18" s="339"/>
      <c r="BA18" s="339"/>
      <c r="BB18" s="339"/>
      <c r="BC18" s="339"/>
      <c r="BD18" s="339"/>
      <c r="BE18" s="339"/>
      <c r="BF18" s="339"/>
      <c r="BG18" s="339"/>
      <c r="BH18" s="339"/>
      <c r="BI18" s="339"/>
      <c r="BJ18" s="339"/>
      <c r="BK18" s="339"/>
      <c r="BL18" s="339"/>
      <c r="BM18" s="339"/>
      <c r="BN18" s="339"/>
      <c r="BO18" s="339"/>
      <c r="BP18" s="339"/>
      <c r="BQ18" s="339"/>
      <c r="BR18" s="339"/>
      <c r="BS18" s="339"/>
      <c r="BT18" s="339"/>
      <c r="BU18" s="339"/>
      <c r="BV18" s="339"/>
      <c r="BW18" s="339"/>
      <c r="BX18" s="339"/>
      <c r="BY18" s="339"/>
      <c r="BZ18" s="339"/>
      <c r="CA18" s="339"/>
      <c r="CB18" s="339"/>
      <c r="CC18" s="339"/>
      <c r="CD18" s="339"/>
      <c r="CE18" s="339"/>
      <c r="CF18" s="339"/>
      <c r="CG18" s="339"/>
      <c r="CH18" s="339"/>
      <c r="CI18" s="339"/>
      <c r="CJ18" s="339"/>
      <c r="CK18" s="339"/>
      <c r="CL18" s="339"/>
      <c r="CM18" s="339"/>
      <c r="CN18" s="339"/>
      <c r="CO18" s="339"/>
      <c r="CP18" s="339"/>
      <c r="CQ18" s="339"/>
      <c r="CR18" s="339"/>
      <c r="CS18" s="339"/>
      <c r="CT18" s="339"/>
      <c r="CU18" s="339"/>
      <c r="CV18" s="339"/>
      <c r="CW18" s="339"/>
      <c r="CX18" s="339"/>
      <c r="CY18" s="339"/>
      <c r="CZ18" s="339"/>
      <c r="DA18" s="339"/>
      <c r="DB18" s="339"/>
      <c r="DC18" s="339"/>
      <c r="DD18" s="339"/>
      <c r="DE18" s="339"/>
      <c r="DF18" s="339"/>
      <c r="DG18" s="339"/>
      <c r="DH18" s="339"/>
      <c r="DI18" s="339"/>
      <c r="DJ18" s="339"/>
      <c r="DK18" s="339"/>
      <c r="DL18" s="339"/>
      <c r="DM18" s="339"/>
      <c r="DN18" s="339"/>
      <c r="DO18" s="339"/>
      <c r="DP18" s="339"/>
      <c r="DQ18" s="339"/>
      <c r="DR18" s="339"/>
      <c r="DS18" s="339"/>
      <c r="DT18" s="339"/>
      <c r="DU18" s="339"/>
      <c r="DV18" s="339"/>
      <c r="DW18" s="339"/>
      <c r="DX18" s="339"/>
      <c r="DY18" s="339"/>
      <c r="DZ18" s="339"/>
      <c r="EA18" s="339"/>
      <c r="EB18" s="339"/>
      <c r="EC18" s="339"/>
      <c r="ED18" s="339"/>
      <c r="EE18" s="339"/>
      <c r="EF18" s="345"/>
      <c r="EG18" s="339"/>
      <c r="EH18" s="339"/>
      <c r="EI18" s="339"/>
      <c r="EJ18" s="339"/>
      <c r="EK18" s="339"/>
      <c r="EL18" s="339"/>
      <c r="EM18" s="339"/>
    </row>
    <row r="19" spans="1:164" s="341" customFormat="1" ht="15" customHeight="1">
      <c r="A19" s="1707"/>
      <c r="B19" s="1722" t="s">
        <v>975</v>
      </c>
      <c r="C19" s="1723"/>
      <c r="D19" s="1723"/>
      <c r="E19" s="1723"/>
      <c r="F19" s="1723"/>
      <c r="G19" s="1705"/>
      <c r="H19" s="1724"/>
      <c r="I19" s="1725" t="s">
        <v>974</v>
      </c>
      <c r="J19" s="1725"/>
      <c r="K19" s="1725"/>
      <c r="L19" s="1725"/>
      <c r="M19" s="1725"/>
      <c r="N19" s="1725"/>
      <c r="O19" s="1725"/>
      <c r="P19" s="1725" t="s">
        <v>973</v>
      </c>
      <c r="Q19" s="1725"/>
      <c r="R19" s="1705"/>
      <c r="S19" s="1705"/>
      <c r="T19" s="1718" t="s">
        <v>972</v>
      </c>
      <c r="U19" s="1718"/>
      <c r="V19" s="1718"/>
      <c r="W19" s="1718"/>
      <c r="X19" s="1718"/>
      <c r="Y19" s="1718"/>
      <c r="Z19" s="1718"/>
      <c r="AA19" s="1718"/>
      <c r="AB19" s="1705"/>
      <c r="AC19" s="1705"/>
      <c r="AD19" s="1705"/>
      <c r="AE19" s="1705"/>
      <c r="AF19" s="1705"/>
      <c r="AG19" s="1705"/>
      <c r="AH19" s="1719"/>
      <c r="AI19" s="339">
        <v>2008</v>
      </c>
      <c r="AJ19" s="348"/>
      <c r="AK19" s="339"/>
      <c r="AL19" s="339"/>
      <c r="AM19" s="339"/>
      <c r="AN19" s="339"/>
      <c r="AO19" s="339"/>
      <c r="AP19" s="339"/>
      <c r="AQ19" s="339"/>
      <c r="AR19" s="339"/>
      <c r="AS19" s="339"/>
      <c r="AT19" s="339"/>
      <c r="AU19" s="339"/>
      <c r="AV19" s="339"/>
      <c r="AW19" s="339"/>
      <c r="AX19" s="339"/>
      <c r="AY19" s="339"/>
      <c r="AZ19" s="339"/>
      <c r="BA19" s="339"/>
      <c r="BB19" s="339"/>
      <c r="BC19" s="339"/>
      <c r="BD19" s="339"/>
      <c r="BE19" s="339"/>
      <c r="BF19" s="339"/>
      <c r="BG19" s="339"/>
      <c r="BH19" s="339"/>
      <c r="BI19" s="339"/>
      <c r="BJ19" s="339"/>
      <c r="BK19" s="339"/>
      <c r="BL19" s="339"/>
      <c r="BM19" s="339"/>
      <c r="BN19" s="339"/>
      <c r="BO19" s="339"/>
      <c r="BP19" s="339"/>
      <c r="BQ19" s="339"/>
      <c r="BR19" s="339"/>
      <c r="BS19" s="339"/>
      <c r="BT19" s="339"/>
      <c r="BU19" s="339"/>
      <c r="BV19" s="339"/>
      <c r="BW19" s="339"/>
      <c r="BX19" s="339"/>
      <c r="BY19" s="339"/>
      <c r="BZ19" s="339"/>
      <c r="CA19" s="339"/>
      <c r="CB19" s="339"/>
      <c r="CC19" s="339"/>
      <c r="CD19" s="339"/>
      <c r="CE19" s="339"/>
      <c r="CF19" s="339"/>
      <c r="CG19" s="339"/>
      <c r="CH19" s="339"/>
      <c r="CI19" s="339"/>
      <c r="CJ19" s="339"/>
      <c r="CK19" s="339"/>
      <c r="CL19" s="339"/>
      <c r="CM19" s="339"/>
      <c r="CN19" s="339"/>
      <c r="CO19" s="339"/>
      <c r="CP19" s="339"/>
      <c r="CQ19" s="339"/>
      <c r="CR19" s="339"/>
      <c r="CS19" s="339"/>
      <c r="CT19" s="339"/>
      <c r="CU19" s="339"/>
      <c r="CV19" s="339"/>
      <c r="CW19" s="339"/>
      <c r="CX19" s="339"/>
      <c r="CY19" s="339"/>
      <c r="CZ19" s="339"/>
      <c r="DA19" s="339"/>
      <c r="DB19" s="339"/>
      <c r="DC19" s="339"/>
      <c r="DD19" s="339"/>
      <c r="DE19" s="339"/>
      <c r="DF19" s="339"/>
      <c r="DG19" s="339"/>
      <c r="DH19" s="339"/>
      <c r="DI19" s="339"/>
      <c r="DJ19" s="339"/>
      <c r="DK19" s="339"/>
      <c r="DL19" s="339"/>
      <c r="DM19" s="339"/>
      <c r="DN19" s="339"/>
      <c r="DO19" s="339"/>
      <c r="DP19" s="339"/>
      <c r="DQ19" s="339"/>
      <c r="DR19" s="339"/>
      <c r="DS19" s="339"/>
      <c r="DT19" s="339"/>
      <c r="DU19" s="339"/>
      <c r="DV19" s="339"/>
      <c r="DW19" s="339"/>
      <c r="DX19" s="339"/>
      <c r="DY19" s="339"/>
      <c r="DZ19" s="339"/>
      <c r="EA19" s="339"/>
      <c r="EB19" s="339"/>
      <c r="EC19" s="339"/>
      <c r="ED19" s="339"/>
      <c r="EE19" s="339"/>
      <c r="EF19" s="339"/>
      <c r="EG19" s="339"/>
      <c r="EH19" s="339"/>
      <c r="EI19" s="339"/>
      <c r="EJ19" s="339"/>
      <c r="EK19" s="339"/>
      <c r="EL19" s="339"/>
      <c r="EM19" s="339"/>
    </row>
    <row r="20" spans="1:164" s="341" customFormat="1" ht="12" customHeight="1">
      <c r="A20" s="1673" t="s">
        <v>971</v>
      </c>
      <c r="B20" s="1674"/>
      <c r="C20" s="1674"/>
      <c r="D20" s="1674"/>
      <c r="E20" s="1674"/>
      <c r="F20" s="1674"/>
      <c r="G20" s="1674"/>
      <c r="H20" s="1674"/>
      <c r="I20" s="764"/>
      <c r="J20" s="1674" t="s">
        <v>970</v>
      </c>
      <c r="K20" s="1674"/>
      <c r="L20" s="1674"/>
      <c r="M20" s="1674"/>
      <c r="N20" s="1674"/>
      <c r="O20" s="1674"/>
      <c r="P20" s="1674"/>
      <c r="Q20" s="1674"/>
      <c r="R20" s="1674"/>
      <c r="S20" s="1674"/>
      <c r="T20" s="1674"/>
      <c r="U20" s="1674"/>
      <c r="V20" s="764"/>
      <c r="W20" s="1674" t="s">
        <v>969</v>
      </c>
      <c r="X20" s="1674"/>
      <c r="Y20" s="1674"/>
      <c r="Z20" s="1674"/>
      <c r="AA20" s="1674"/>
      <c r="AB20" s="1674"/>
      <c r="AC20" s="1674"/>
      <c r="AD20" s="1674"/>
      <c r="AE20" s="1674"/>
      <c r="AF20" s="1674"/>
      <c r="AG20" s="764"/>
      <c r="AH20" s="774"/>
      <c r="AI20" s="339"/>
      <c r="AJ20" s="339"/>
      <c r="AK20" s="339"/>
      <c r="AL20" s="339"/>
      <c r="AM20" s="339"/>
      <c r="AN20" s="339"/>
      <c r="AO20" s="339"/>
      <c r="AP20" s="339"/>
      <c r="AQ20" s="339"/>
      <c r="AR20" s="339"/>
      <c r="AS20" s="349"/>
      <c r="AT20" s="339"/>
      <c r="AU20" s="339"/>
      <c r="AV20" s="339"/>
      <c r="AW20" s="339"/>
      <c r="AX20" s="339"/>
      <c r="AY20" s="339"/>
      <c r="AZ20" s="339"/>
      <c r="BA20" s="339"/>
      <c r="BB20" s="339"/>
      <c r="BC20" s="339"/>
      <c r="BD20" s="339"/>
      <c r="BE20" s="339"/>
      <c r="BF20" s="339"/>
      <c r="BG20" s="339"/>
      <c r="BH20" s="339"/>
      <c r="BI20" s="339"/>
      <c r="BJ20" s="339"/>
      <c r="BK20" s="339"/>
      <c r="BL20" s="339"/>
      <c r="BM20" s="339"/>
      <c r="BN20" s="339"/>
      <c r="BO20" s="339"/>
      <c r="BP20" s="339"/>
      <c r="BQ20" s="339"/>
      <c r="BR20" s="339"/>
      <c r="BS20" s="339"/>
      <c r="BT20" s="339"/>
      <c r="BU20" s="339"/>
      <c r="BV20" s="339"/>
      <c r="BW20" s="339"/>
      <c r="BX20" s="339"/>
      <c r="BY20" s="339"/>
      <c r="BZ20" s="339"/>
      <c r="CA20" s="339"/>
      <c r="CB20" s="339"/>
      <c r="CC20" s="339"/>
      <c r="CD20" s="339"/>
      <c r="CE20" s="339"/>
      <c r="CF20" s="339"/>
      <c r="CG20" s="339"/>
      <c r="CH20" s="339"/>
      <c r="CI20" s="339"/>
      <c r="CJ20" s="339"/>
      <c r="CK20" s="339"/>
      <c r="CL20" s="339"/>
      <c r="CM20" s="339"/>
      <c r="CN20" s="339"/>
      <c r="CO20" s="339"/>
      <c r="CP20" s="339"/>
      <c r="CQ20" s="339"/>
      <c r="CR20" s="339"/>
      <c r="CS20" s="339"/>
      <c r="CT20" s="339"/>
      <c r="CU20" s="339"/>
      <c r="CV20" s="339"/>
      <c r="CW20" s="339"/>
      <c r="CX20" s="339"/>
      <c r="CY20" s="339"/>
      <c r="CZ20" s="339"/>
      <c r="DA20" s="339"/>
      <c r="DB20" s="339"/>
      <c r="DC20" s="339"/>
      <c r="DD20" s="339"/>
      <c r="DE20" s="339"/>
      <c r="DF20" s="339"/>
      <c r="DG20" s="339"/>
      <c r="DH20" s="339"/>
      <c r="DI20" s="339"/>
      <c r="DJ20" s="339"/>
      <c r="DK20" s="339"/>
      <c r="DL20" s="339"/>
      <c r="DM20" s="339"/>
      <c r="DN20" s="339"/>
      <c r="DO20" s="339"/>
      <c r="DP20" s="339"/>
      <c r="DQ20" s="339"/>
      <c r="DR20" s="339"/>
      <c r="DS20" s="339"/>
      <c r="DT20" s="339"/>
      <c r="DU20" s="339"/>
      <c r="DV20" s="339"/>
      <c r="DW20" s="339"/>
      <c r="DX20" s="339"/>
      <c r="DY20" s="339"/>
      <c r="DZ20" s="339"/>
      <c r="EA20" s="339"/>
      <c r="EB20" s="339"/>
      <c r="EC20" s="339"/>
      <c r="ED20" s="339"/>
      <c r="EE20" s="339"/>
      <c r="EF20" s="345"/>
      <c r="EG20" s="339"/>
      <c r="EH20" s="339"/>
      <c r="EI20" s="339"/>
      <c r="EJ20" s="339"/>
      <c r="EK20" s="339"/>
      <c r="EL20" s="339"/>
      <c r="EM20" s="339"/>
    </row>
    <row r="21" spans="1:164" s="341" customFormat="1" ht="24.75" customHeight="1">
      <c r="A21" s="1675" t="s">
        <v>968</v>
      </c>
      <c r="B21" s="1676"/>
      <c r="C21" s="1677" t="s">
        <v>1126</v>
      </c>
      <c r="D21" s="1677"/>
      <c r="E21" s="1677"/>
      <c r="F21" s="1677"/>
      <c r="G21" s="1677"/>
      <c r="H21" s="1678">
        <f>'4.3 ERI - Renta Liquida'!X582</f>
        <v>0</v>
      </c>
      <c r="I21" s="1679"/>
      <c r="J21" s="1679"/>
      <c r="K21" s="1679"/>
      <c r="L21" s="1679"/>
      <c r="M21" s="1680"/>
      <c r="N21" s="1681" t="s">
        <v>1127</v>
      </c>
      <c r="O21" s="1682"/>
      <c r="P21" s="1682"/>
      <c r="Q21" s="1682"/>
      <c r="R21" s="1683"/>
      <c r="S21" s="1684"/>
      <c r="T21" s="1685">
        <f>'4.3 ERI - Renta Liquida'!X583</f>
        <v>0</v>
      </c>
      <c r="U21" s="1686"/>
      <c r="V21" s="1686"/>
      <c r="W21" s="1686"/>
      <c r="X21" s="1686"/>
      <c r="Y21" s="1687"/>
      <c r="Z21" s="1688" t="s">
        <v>1128</v>
      </c>
      <c r="AA21" s="1683"/>
      <c r="AB21" s="1684"/>
      <c r="AC21" s="1685">
        <f>'4.3 ERI - Renta Liquida'!X584</f>
        <v>0</v>
      </c>
      <c r="AD21" s="1686"/>
      <c r="AE21" s="1686"/>
      <c r="AF21" s="1686"/>
      <c r="AG21" s="1686"/>
      <c r="AH21" s="1689"/>
      <c r="AI21" s="339"/>
      <c r="AJ21" s="339"/>
      <c r="AK21" s="339"/>
      <c r="AL21" s="339"/>
      <c r="AM21" s="339"/>
      <c r="AN21" s="339"/>
      <c r="AO21" s="339"/>
      <c r="AP21" s="339"/>
      <c r="AQ21" s="339"/>
      <c r="AR21" s="339"/>
      <c r="AS21" s="349"/>
      <c r="AT21" s="339"/>
      <c r="AU21" s="339"/>
      <c r="AV21" s="339"/>
      <c r="AW21" s="339"/>
      <c r="AX21" s="339"/>
      <c r="AY21" s="339"/>
      <c r="AZ21" s="339"/>
      <c r="BA21" s="339"/>
      <c r="BB21" s="339"/>
      <c r="BC21" s="339"/>
      <c r="BD21" s="339"/>
      <c r="BE21" s="339"/>
      <c r="BF21" s="339"/>
      <c r="BG21" s="339"/>
      <c r="BH21" s="339"/>
      <c r="BI21" s="339"/>
      <c r="BJ21" s="339"/>
      <c r="BK21" s="339"/>
      <c r="BL21" s="339"/>
      <c r="BM21" s="339"/>
      <c r="BN21" s="339"/>
      <c r="BO21" s="339"/>
      <c r="BP21" s="339"/>
      <c r="BQ21" s="339"/>
      <c r="BR21" s="339"/>
      <c r="BS21" s="339"/>
      <c r="BT21" s="339"/>
      <c r="BU21" s="339"/>
      <c r="BV21" s="339"/>
      <c r="BW21" s="339"/>
      <c r="BX21" s="339"/>
      <c r="BY21" s="339"/>
      <c r="BZ21" s="339"/>
      <c r="CA21" s="339"/>
      <c r="CB21" s="339"/>
      <c r="CC21" s="339"/>
      <c r="CD21" s="339"/>
      <c r="CE21" s="339"/>
      <c r="CF21" s="339"/>
      <c r="CG21" s="339"/>
      <c r="CH21" s="339"/>
      <c r="CI21" s="339"/>
      <c r="CJ21" s="339"/>
      <c r="CK21" s="339"/>
      <c r="CL21" s="339"/>
      <c r="CM21" s="339"/>
      <c r="CN21" s="339"/>
      <c r="CO21" s="339"/>
      <c r="CP21" s="339"/>
      <c r="CQ21" s="339"/>
      <c r="CR21" s="339"/>
      <c r="CS21" s="339"/>
      <c r="CT21" s="339"/>
      <c r="CU21" s="339"/>
      <c r="CV21" s="339"/>
      <c r="CW21" s="339"/>
      <c r="CX21" s="339"/>
      <c r="CY21" s="339"/>
      <c r="CZ21" s="339"/>
      <c r="DA21" s="339"/>
      <c r="DB21" s="339"/>
      <c r="DC21" s="339"/>
      <c r="DD21" s="339"/>
      <c r="DE21" s="339"/>
      <c r="DF21" s="339"/>
      <c r="DG21" s="339"/>
      <c r="DH21" s="339"/>
      <c r="DI21" s="339"/>
      <c r="DJ21" s="339"/>
      <c r="DK21" s="339"/>
      <c r="DL21" s="339"/>
      <c r="DM21" s="339"/>
      <c r="DN21" s="339"/>
      <c r="DO21" s="339"/>
      <c r="DP21" s="339"/>
      <c r="DQ21" s="339"/>
      <c r="DR21" s="339"/>
      <c r="DS21" s="339"/>
      <c r="DT21" s="339"/>
      <c r="DU21" s="339"/>
      <c r="DV21" s="339"/>
      <c r="DW21" s="339"/>
      <c r="DX21" s="339"/>
      <c r="DY21" s="339"/>
      <c r="DZ21" s="339"/>
      <c r="EA21" s="339"/>
      <c r="EB21" s="339"/>
      <c r="EC21" s="339"/>
      <c r="ED21" s="339"/>
      <c r="EE21" s="339"/>
      <c r="EF21" s="345"/>
      <c r="EG21" s="339"/>
      <c r="EH21" s="339"/>
      <c r="EI21" s="339"/>
      <c r="EJ21" s="339"/>
      <c r="EK21" s="339"/>
      <c r="EL21" s="339"/>
      <c r="EM21" s="339"/>
    </row>
    <row r="22" spans="1:164" s="341" customFormat="1" ht="15" customHeight="1">
      <c r="A22" s="1480" t="s">
        <v>202</v>
      </c>
      <c r="B22" s="788" t="s">
        <v>1</v>
      </c>
      <c r="C22" s="788"/>
      <c r="D22" s="788"/>
      <c r="E22" s="788"/>
      <c r="F22" s="788"/>
      <c r="G22" s="788"/>
      <c r="H22" s="788"/>
      <c r="I22" s="788"/>
      <c r="J22" s="796"/>
      <c r="K22" s="789">
        <v>36</v>
      </c>
      <c r="L22" s="1648">
        <f>ROUND('4.2 ESF - Patrimonio'!$W$11,-3)</f>
        <v>0</v>
      </c>
      <c r="M22" s="1648"/>
      <c r="N22" s="1648"/>
      <c r="O22" s="1648"/>
      <c r="P22" s="1648"/>
      <c r="Q22" s="1690"/>
      <c r="R22" s="1475" t="s">
        <v>967</v>
      </c>
      <c r="S22" s="1531" t="s">
        <v>966</v>
      </c>
      <c r="T22" s="1531"/>
      <c r="U22" s="1531"/>
      <c r="V22" s="1531"/>
      <c r="W22" s="1531"/>
      <c r="X22" s="1531"/>
      <c r="Y22" s="1531"/>
      <c r="Z22" s="1531"/>
      <c r="AA22" s="1691"/>
      <c r="AB22" s="784">
        <f>K61+1</f>
        <v>76</v>
      </c>
      <c r="AC22" s="1692">
        <f>ROUND('4.3 ERI - Renta Liquida'!X484,-3)</f>
        <v>0</v>
      </c>
      <c r="AD22" s="1692"/>
      <c r="AE22" s="1692"/>
      <c r="AF22" s="1692"/>
      <c r="AG22" s="1692"/>
      <c r="AH22" s="1693"/>
      <c r="AI22" s="339"/>
      <c r="AJ22" s="339"/>
      <c r="AK22" s="339"/>
      <c r="AL22" s="339"/>
      <c r="AM22" s="339"/>
      <c r="AN22" s="339"/>
      <c r="AO22" s="339"/>
      <c r="AP22" s="339"/>
      <c r="AQ22" s="339"/>
      <c r="AR22" s="339"/>
      <c r="AS22" s="349"/>
      <c r="AT22" s="339"/>
      <c r="AU22" s="339"/>
      <c r="AV22" s="339"/>
      <c r="AW22" s="339"/>
      <c r="AX22" s="339"/>
      <c r="AY22" s="339"/>
      <c r="AZ22" s="339"/>
      <c r="BA22" s="339"/>
      <c r="BB22" s="339"/>
      <c r="BC22" s="339"/>
      <c r="BD22" s="339"/>
      <c r="BE22" s="339"/>
      <c r="BF22" s="339"/>
      <c r="BG22" s="339"/>
      <c r="BH22" s="339"/>
      <c r="BI22" s="339"/>
      <c r="BJ22" s="339"/>
      <c r="BK22" s="339"/>
      <c r="BL22" s="339"/>
      <c r="BM22" s="339"/>
      <c r="BN22" s="339"/>
      <c r="BO22" s="339"/>
      <c r="BP22" s="339"/>
      <c r="BQ22" s="339"/>
      <c r="BR22" s="339"/>
      <c r="BS22" s="339"/>
      <c r="BT22" s="339"/>
      <c r="BU22" s="339"/>
      <c r="BV22" s="339"/>
      <c r="BW22" s="339"/>
      <c r="BX22" s="339"/>
      <c r="BY22" s="339"/>
      <c r="BZ22" s="339"/>
      <c r="CA22" s="339"/>
      <c r="CB22" s="339"/>
      <c r="CC22" s="339"/>
      <c r="CD22" s="339"/>
      <c r="CE22" s="339"/>
      <c r="CF22" s="339"/>
      <c r="CG22" s="339"/>
      <c r="CH22" s="339"/>
      <c r="CI22" s="339"/>
      <c r="CJ22" s="339"/>
      <c r="CK22" s="339"/>
      <c r="CL22" s="339"/>
      <c r="CM22" s="339"/>
      <c r="CN22" s="339"/>
      <c r="CO22" s="339"/>
      <c r="CP22" s="339"/>
      <c r="CQ22" s="339"/>
      <c r="CR22" s="339"/>
      <c r="CS22" s="339"/>
      <c r="CT22" s="339"/>
      <c r="CU22" s="339"/>
      <c r="CV22" s="339"/>
      <c r="CW22" s="339"/>
      <c r="CX22" s="339"/>
      <c r="CY22" s="339"/>
      <c r="CZ22" s="339"/>
      <c r="DA22" s="339"/>
      <c r="DB22" s="339"/>
      <c r="DC22" s="339"/>
      <c r="DD22" s="339"/>
      <c r="DE22" s="339"/>
      <c r="DF22" s="339"/>
      <c r="DG22" s="339"/>
      <c r="DH22" s="339"/>
      <c r="DI22" s="339"/>
      <c r="DJ22" s="339"/>
      <c r="DK22" s="339"/>
      <c r="DL22" s="339"/>
      <c r="DM22" s="339"/>
      <c r="DN22" s="339"/>
      <c r="DO22" s="339"/>
      <c r="DP22" s="339"/>
      <c r="DQ22" s="339"/>
      <c r="DR22" s="339"/>
      <c r="DS22" s="339"/>
      <c r="DT22" s="339"/>
      <c r="DU22" s="339"/>
      <c r="DV22" s="339"/>
      <c r="DW22" s="339"/>
      <c r="DX22" s="339"/>
      <c r="DY22" s="339"/>
      <c r="DZ22" s="339"/>
      <c r="EA22" s="339"/>
      <c r="EB22" s="339"/>
      <c r="EC22" s="339"/>
      <c r="ED22" s="339"/>
      <c r="EE22" s="339"/>
      <c r="EF22" s="339"/>
      <c r="EG22" s="339"/>
      <c r="EH22" s="339"/>
      <c r="EI22" s="339"/>
      <c r="EJ22" s="339"/>
      <c r="EK22" s="339"/>
      <c r="EL22" s="339"/>
      <c r="EM22" s="339"/>
    </row>
    <row r="23" spans="1:164" s="341" customFormat="1" ht="15.75" customHeight="1">
      <c r="A23" s="1604"/>
      <c r="B23" s="1694" t="s">
        <v>134</v>
      </c>
      <c r="C23" s="1694"/>
      <c r="D23" s="1694"/>
      <c r="E23" s="1694"/>
      <c r="F23" s="1694"/>
      <c r="G23" s="1694"/>
      <c r="H23" s="1694"/>
      <c r="I23" s="1694"/>
      <c r="J23" s="1695"/>
      <c r="K23" s="790">
        <f t="shared" ref="K23:K61" si="0">+K22+1</f>
        <v>37</v>
      </c>
      <c r="L23" s="1502">
        <f>ROUND('4.2 ESF - Patrimonio'!$W$15,-3)</f>
        <v>0</v>
      </c>
      <c r="M23" s="1502"/>
      <c r="N23" s="1502"/>
      <c r="O23" s="1502"/>
      <c r="P23" s="1502"/>
      <c r="Q23" s="1503"/>
      <c r="R23" s="1476"/>
      <c r="S23" s="1522" t="s">
        <v>965</v>
      </c>
      <c r="T23" s="1522"/>
      <c r="U23" s="1522"/>
      <c r="V23" s="1522"/>
      <c r="W23" s="1522"/>
      <c r="X23" s="1522"/>
      <c r="Y23" s="1522"/>
      <c r="Z23" s="1522"/>
      <c r="AA23" s="1545"/>
      <c r="AB23" s="785">
        <f t="shared" ref="AB23:AB47" si="1">AB22+1</f>
        <v>77</v>
      </c>
      <c r="AC23" s="1524">
        <f>ROUND('4.3 ERI - Renta Liquida'!X496,-3)</f>
        <v>0</v>
      </c>
      <c r="AD23" s="1524"/>
      <c r="AE23" s="1524"/>
      <c r="AF23" s="1524"/>
      <c r="AG23" s="1524"/>
      <c r="AH23" s="1525"/>
      <c r="AI23" s="339"/>
      <c r="AJ23" s="339"/>
      <c r="AK23" s="339"/>
      <c r="AL23" s="339"/>
      <c r="AM23" s="339"/>
      <c r="AN23" s="339"/>
      <c r="AO23" s="339"/>
      <c r="AP23" s="339"/>
      <c r="AQ23" s="339"/>
      <c r="AR23" s="339"/>
      <c r="AS23" s="349"/>
      <c r="AT23" s="339"/>
      <c r="AU23" s="339"/>
      <c r="AV23" s="339"/>
      <c r="AW23" s="339"/>
      <c r="AX23" s="339"/>
      <c r="AY23" s="339"/>
      <c r="AZ23" s="339"/>
      <c r="BA23" s="339"/>
      <c r="BB23" s="339"/>
      <c r="BC23" s="339"/>
      <c r="BD23" s="339"/>
      <c r="BE23" s="339"/>
      <c r="BF23" s="339"/>
      <c r="BG23" s="339"/>
      <c r="BH23" s="339"/>
      <c r="BI23" s="339"/>
      <c r="BJ23" s="339"/>
      <c r="BK23" s="339"/>
      <c r="BL23" s="339"/>
      <c r="BM23" s="339"/>
      <c r="BN23" s="339"/>
      <c r="BO23" s="339"/>
      <c r="BP23" s="339"/>
      <c r="BQ23" s="339"/>
      <c r="BR23" s="339"/>
      <c r="BS23" s="339"/>
      <c r="BT23" s="339"/>
      <c r="BU23" s="339"/>
      <c r="BV23" s="339"/>
      <c r="BW23" s="339"/>
      <c r="BX23" s="339"/>
      <c r="BY23" s="339"/>
      <c r="BZ23" s="339"/>
      <c r="CA23" s="339"/>
      <c r="CB23" s="339"/>
      <c r="CC23" s="339"/>
      <c r="CD23" s="339"/>
      <c r="CE23" s="339"/>
      <c r="CF23" s="339"/>
      <c r="CG23" s="339"/>
      <c r="CH23" s="339"/>
      <c r="CI23" s="339"/>
      <c r="CJ23" s="339"/>
      <c r="CK23" s="339"/>
      <c r="CL23" s="339"/>
      <c r="CM23" s="339"/>
      <c r="CN23" s="339"/>
      <c r="CO23" s="339"/>
      <c r="CP23" s="339"/>
      <c r="CQ23" s="339"/>
      <c r="CR23" s="339"/>
      <c r="CS23" s="339"/>
      <c r="CT23" s="339"/>
      <c r="CU23" s="339"/>
      <c r="CV23" s="339"/>
      <c r="CW23" s="339"/>
      <c r="CX23" s="339"/>
      <c r="CY23" s="339"/>
      <c r="CZ23" s="339"/>
      <c r="DA23" s="339"/>
      <c r="DB23" s="339"/>
      <c r="DC23" s="339"/>
      <c r="DD23" s="339"/>
      <c r="DE23" s="339"/>
      <c r="DF23" s="339"/>
      <c r="DG23" s="339"/>
      <c r="DH23" s="339"/>
      <c r="DI23" s="339"/>
      <c r="DJ23" s="339"/>
      <c r="DK23" s="339"/>
      <c r="DL23" s="339"/>
      <c r="DM23" s="339"/>
      <c r="DN23" s="339"/>
      <c r="DO23" s="339"/>
      <c r="DP23" s="339"/>
      <c r="DQ23" s="339"/>
      <c r="DR23" s="339"/>
      <c r="DS23" s="339"/>
      <c r="DT23" s="339"/>
      <c r="DU23" s="339"/>
      <c r="DV23" s="339"/>
      <c r="DW23" s="339"/>
      <c r="DX23" s="339"/>
      <c r="DY23" s="339"/>
      <c r="DZ23" s="339"/>
      <c r="EA23" s="339"/>
      <c r="EB23" s="339"/>
      <c r="EC23" s="339"/>
      <c r="ED23" s="339"/>
      <c r="EE23" s="339"/>
      <c r="EF23" s="339"/>
      <c r="EG23" s="339"/>
      <c r="EH23" s="339"/>
      <c r="EI23" s="339"/>
      <c r="EJ23" s="339"/>
      <c r="EK23" s="339"/>
      <c r="EL23" s="339"/>
      <c r="EM23" s="339"/>
    </row>
    <row r="24" spans="1:164" s="341" customFormat="1" ht="15" customHeight="1">
      <c r="A24" s="1604"/>
      <c r="B24" s="1504" t="s">
        <v>964</v>
      </c>
      <c r="C24" s="1504"/>
      <c r="D24" s="1504"/>
      <c r="E24" s="1504"/>
      <c r="F24" s="1504"/>
      <c r="G24" s="1504"/>
      <c r="H24" s="1504"/>
      <c r="I24" s="1504"/>
      <c r="J24" s="1505"/>
      <c r="K24" s="791">
        <f>+K23+1</f>
        <v>38</v>
      </c>
      <c r="L24" s="1478">
        <f>ROUND('4.2 ESF - Patrimonio'!$W$38,-3)</f>
        <v>0</v>
      </c>
      <c r="M24" s="1478"/>
      <c r="N24" s="1478"/>
      <c r="O24" s="1478"/>
      <c r="P24" s="1478"/>
      <c r="Q24" s="1479"/>
      <c r="R24" s="1476"/>
      <c r="S24" s="1485" t="s">
        <v>963</v>
      </c>
      <c r="T24" s="1485"/>
      <c r="U24" s="1485"/>
      <c r="V24" s="1485"/>
      <c r="W24" s="1485"/>
      <c r="X24" s="1485"/>
      <c r="Y24" s="1485"/>
      <c r="Z24" s="1485"/>
      <c r="AA24" s="1562"/>
      <c r="AB24" s="786">
        <f t="shared" si="1"/>
        <v>78</v>
      </c>
      <c r="AC24" s="1563">
        <f>ROUND('4.3 ERI - Renta Liquida'!X497,-3)</f>
        <v>0</v>
      </c>
      <c r="AD24" s="1563"/>
      <c r="AE24" s="1563"/>
      <c r="AF24" s="1563"/>
      <c r="AG24" s="1563"/>
      <c r="AH24" s="1564"/>
      <c r="AI24" s="343" t="s">
        <v>909</v>
      </c>
      <c r="AJ24" s="339"/>
      <c r="AK24" s="339"/>
      <c r="AL24" s="339"/>
      <c r="AM24" s="339"/>
      <c r="AN24" s="339"/>
      <c r="AO24" s="339"/>
      <c r="AP24" s="339"/>
      <c r="AQ24" s="339"/>
      <c r="AR24" s="339"/>
      <c r="AS24" s="349"/>
      <c r="AT24" s="339"/>
      <c r="AU24" s="339"/>
      <c r="AV24" s="339"/>
      <c r="AW24" s="339"/>
      <c r="AX24" s="339"/>
      <c r="AY24" s="339"/>
      <c r="AZ24" s="339"/>
      <c r="BA24" s="339"/>
      <c r="BB24" s="339"/>
      <c r="BC24" s="339"/>
      <c r="BD24" s="339"/>
      <c r="BE24" s="339"/>
      <c r="BF24" s="339"/>
      <c r="BG24" s="339"/>
      <c r="BH24" s="339"/>
      <c r="BI24" s="339"/>
      <c r="BJ24" s="339"/>
      <c r="BK24" s="339"/>
      <c r="BL24" s="339"/>
      <c r="BM24" s="339"/>
      <c r="BN24" s="339"/>
      <c r="BO24" s="339"/>
      <c r="BP24" s="339"/>
      <c r="BQ24" s="339"/>
      <c r="BR24" s="339"/>
      <c r="BS24" s="339"/>
      <c r="BT24" s="339"/>
      <c r="BU24" s="339"/>
      <c r="BV24" s="339"/>
      <c r="BW24" s="339"/>
      <c r="BX24" s="339"/>
      <c r="BY24" s="339"/>
      <c r="BZ24" s="339"/>
      <c r="CA24" s="339"/>
      <c r="CB24" s="339"/>
      <c r="CC24" s="339"/>
      <c r="CD24" s="339"/>
      <c r="CE24" s="339"/>
      <c r="CF24" s="339"/>
      <c r="CG24" s="339"/>
      <c r="CH24" s="339"/>
      <c r="CI24" s="339"/>
      <c r="CJ24" s="339"/>
      <c r="CK24" s="339"/>
      <c r="CL24" s="339"/>
      <c r="CM24" s="339"/>
      <c r="CN24" s="339"/>
      <c r="CO24" s="339"/>
      <c r="CP24" s="339"/>
      <c r="CQ24" s="339"/>
      <c r="CR24" s="339"/>
      <c r="CS24" s="339"/>
      <c r="CT24" s="339"/>
      <c r="CU24" s="339"/>
      <c r="CV24" s="339"/>
      <c r="CW24" s="339"/>
      <c r="CX24" s="339"/>
      <c r="CY24" s="339"/>
      <c r="CZ24" s="339"/>
      <c r="DA24" s="339"/>
      <c r="DB24" s="339"/>
      <c r="DC24" s="339"/>
      <c r="DD24" s="339"/>
      <c r="DE24" s="339"/>
      <c r="DF24" s="339"/>
      <c r="DG24" s="339"/>
      <c r="DH24" s="339"/>
      <c r="DI24" s="339"/>
      <c r="DJ24" s="339"/>
      <c r="DK24" s="339"/>
      <c r="DL24" s="339"/>
      <c r="DM24" s="339"/>
      <c r="DN24" s="339"/>
      <c r="DO24" s="339"/>
      <c r="DP24" s="339"/>
      <c r="DQ24" s="339"/>
      <c r="DR24" s="339"/>
      <c r="DS24" s="339"/>
      <c r="DT24" s="339"/>
      <c r="DU24" s="339"/>
      <c r="DV24" s="339"/>
      <c r="DW24" s="339"/>
      <c r="DX24" s="339"/>
      <c r="DY24" s="339"/>
      <c r="DZ24" s="339"/>
      <c r="EA24" s="339"/>
      <c r="EB24" s="339"/>
      <c r="EC24" s="339"/>
      <c r="ED24" s="339"/>
      <c r="EE24" s="339"/>
      <c r="EF24" s="339"/>
      <c r="EG24" s="339"/>
      <c r="EH24" s="339"/>
      <c r="EI24" s="339"/>
      <c r="EJ24" s="339"/>
      <c r="EK24" s="339"/>
      <c r="EL24" s="339"/>
      <c r="EM24" s="339"/>
    </row>
    <row r="25" spans="1:164" s="341" customFormat="1" ht="16.5" customHeight="1">
      <c r="A25" s="1604"/>
      <c r="B25" s="1500" t="s">
        <v>6</v>
      </c>
      <c r="C25" s="1500"/>
      <c r="D25" s="1500"/>
      <c r="E25" s="1500"/>
      <c r="F25" s="1500"/>
      <c r="G25" s="1500"/>
      <c r="H25" s="1500"/>
      <c r="I25" s="1500"/>
      <c r="J25" s="1501"/>
      <c r="K25" s="790">
        <f t="shared" si="0"/>
        <v>39</v>
      </c>
      <c r="L25" s="1502">
        <f>ROUND('4.2 ESF - Patrimonio'!$W$61,-3)</f>
        <v>0</v>
      </c>
      <c r="M25" s="1502"/>
      <c r="N25" s="1502"/>
      <c r="O25" s="1502"/>
      <c r="P25" s="1502"/>
      <c r="Q25" s="1503"/>
      <c r="R25" s="1477"/>
      <c r="S25" s="1696" t="s">
        <v>1154</v>
      </c>
      <c r="T25" s="1697"/>
      <c r="U25" s="1697"/>
      <c r="V25" s="1697"/>
      <c r="W25" s="1697"/>
      <c r="X25" s="1697"/>
      <c r="Y25" s="1697"/>
      <c r="Z25" s="1697"/>
      <c r="AA25" s="1698"/>
      <c r="AB25" s="787">
        <f t="shared" si="1"/>
        <v>79</v>
      </c>
      <c r="AC25" s="1532">
        <f>MAX(AC22,L61)</f>
        <v>0</v>
      </c>
      <c r="AD25" s="1532"/>
      <c r="AE25" s="1532"/>
      <c r="AF25" s="1532"/>
      <c r="AG25" s="1532"/>
      <c r="AH25" s="1533"/>
      <c r="AI25" s="343" t="s">
        <v>962</v>
      </c>
      <c r="AJ25" s="350"/>
      <c r="AK25" s="339"/>
      <c r="AL25" s="339"/>
      <c r="AM25" s="339"/>
      <c r="AN25" s="339"/>
      <c r="AO25" s="339"/>
      <c r="AP25" s="339"/>
      <c r="AQ25" s="339"/>
      <c r="AR25" s="339"/>
      <c r="AS25" s="351"/>
      <c r="AT25" s="339"/>
      <c r="AU25" s="339"/>
      <c r="AV25" s="339"/>
      <c r="AW25" s="339"/>
      <c r="AX25" s="339"/>
      <c r="AY25" s="339"/>
      <c r="AZ25" s="339"/>
      <c r="BA25" s="339"/>
      <c r="BB25" s="339"/>
      <c r="BC25" s="339"/>
      <c r="BD25" s="339"/>
      <c r="BE25" s="339"/>
      <c r="BF25" s="339"/>
      <c r="BG25" s="339"/>
      <c r="BH25" s="339"/>
      <c r="BI25" s="339"/>
      <c r="BJ25" s="339"/>
      <c r="BK25" s="339"/>
      <c r="BL25" s="339"/>
      <c r="BM25" s="339"/>
      <c r="BN25" s="339"/>
      <c r="BO25" s="339"/>
      <c r="BP25" s="339"/>
      <c r="BQ25" s="339"/>
      <c r="BR25" s="339"/>
      <c r="BS25" s="339"/>
      <c r="BT25" s="339"/>
      <c r="BU25" s="339"/>
      <c r="BV25" s="339"/>
      <c r="BW25" s="339"/>
      <c r="BX25" s="339"/>
      <c r="BY25" s="339"/>
      <c r="BZ25" s="339"/>
      <c r="CA25" s="339"/>
      <c r="CB25" s="339"/>
      <c r="CC25" s="339"/>
      <c r="CD25" s="339"/>
      <c r="CE25" s="339"/>
      <c r="CF25" s="339"/>
      <c r="CG25" s="339"/>
      <c r="CH25" s="339"/>
      <c r="CI25" s="339"/>
      <c r="CJ25" s="339"/>
      <c r="CK25" s="339"/>
      <c r="CL25" s="339"/>
      <c r="CM25" s="339"/>
      <c r="CN25" s="339"/>
      <c r="CO25" s="339"/>
      <c r="CP25" s="339"/>
      <c r="CQ25" s="339"/>
      <c r="CR25" s="339"/>
      <c r="CS25" s="339"/>
      <c r="CT25" s="339"/>
      <c r="CU25" s="339"/>
      <c r="CV25" s="339"/>
      <c r="CW25" s="339"/>
      <c r="CX25" s="339"/>
      <c r="CY25" s="339"/>
      <c r="CZ25" s="339"/>
      <c r="DA25" s="339"/>
      <c r="DB25" s="339"/>
      <c r="DC25" s="339"/>
      <c r="DD25" s="339"/>
      <c r="DE25" s="339"/>
      <c r="DF25" s="339"/>
      <c r="DG25" s="339"/>
      <c r="DH25" s="339"/>
      <c r="DI25" s="339"/>
      <c r="DJ25" s="339"/>
      <c r="DK25" s="339"/>
      <c r="DL25" s="339"/>
      <c r="DM25" s="339"/>
      <c r="DN25" s="339"/>
      <c r="DO25" s="339"/>
      <c r="DP25" s="339"/>
      <c r="DQ25" s="339"/>
      <c r="DR25" s="339"/>
      <c r="DS25" s="339"/>
      <c r="DT25" s="339"/>
      <c r="DU25" s="339"/>
      <c r="DV25" s="339"/>
      <c r="DW25" s="339"/>
      <c r="DX25" s="339"/>
      <c r="DY25" s="339"/>
      <c r="DZ25" s="339"/>
      <c r="EA25" s="339"/>
      <c r="EB25" s="339"/>
      <c r="EC25" s="339"/>
      <c r="ED25" s="339"/>
      <c r="EE25" s="339"/>
      <c r="EF25" s="339"/>
      <c r="EG25" s="339"/>
      <c r="EH25" s="339"/>
      <c r="EI25" s="339"/>
      <c r="EJ25" s="339"/>
      <c r="EK25" s="339"/>
      <c r="EL25" s="339"/>
      <c r="EM25" s="339"/>
    </row>
    <row r="26" spans="1:164" s="341" customFormat="1" ht="15" customHeight="1">
      <c r="A26" s="1604"/>
      <c r="B26" s="1504" t="s">
        <v>961</v>
      </c>
      <c r="C26" s="1504"/>
      <c r="D26" s="1504"/>
      <c r="E26" s="1504"/>
      <c r="F26" s="1504"/>
      <c r="G26" s="1504"/>
      <c r="H26" s="1504"/>
      <c r="I26" s="1504"/>
      <c r="J26" s="1505"/>
      <c r="K26" s="791">
        <f t="shared" si="0"/>
        <v>40</v>
      </c>
      <c r="L26" s="1478">
        <f>ROUND('4.2 ESF - Patrimonio'!$W$94,-3)</f>
        <v>0</v>
      </c>
      <c r="M26" s="1478"/>
      <c r="N26" s="1478"/>
      <c r="O26" s="1478"/>
      <c r="P26" s="1478"/>
      <c r="Q26" s="1479"/>
      <c r="R26" s="1512" t="s">
        <v>959</v>
      </c>
      <c r="S26" s="1671" t="s">
        <v>957</v>
      </c>
      <c r="T26" s="1671"/>
      <c r="U26" s="1671"/>
      <c r="V26" s="1671"/>
      <c r="W26" s="1671"/>
      <c r="X26" s="1671"/>
      <c r="Y26" s="1671"/>
      <c r="Z26" s="1671"/>
      <c r="AA26" s="1672"/>
      <c r="AB26" s="784">
        <f t="shared" si="1"/>
        <v>80</v>
      </c>
      <c r="AC26" s="1703">
        <f>ROUND('4.3 ERI - Renta Liquida'!X510,-3)</f>
        <v>0</v>
      </c>
      <c r="AD26" s="1703"/>
      <c r="AE26" s="1703"/>
      <c r="AF26" s="1703"/>
      <c r="AG26" s="1703"/>
      <c r="AH26" s="1704"/>
      <c r="AI26" s="343" t="s">
        <v>908</v>
      </c>
      <c r="AJ26" s="339"/>
      <c r="AK26" s="339"/>
      <c r="AL26" s="339"/>
      <c r="AM26" s="339"/>
      <c r="AN26" s="339"/>
      <c r="AO26" s="339"/>
      <c r="AP26" s="339"/>
      <c r="AQ26" s="339"/>
      <c r="AR26" s="339"/>
      <c r="AS26" s="349"/>
      <c r="AT26" s="339"/>
      <c r="AU26" s="339"/>
      <c r="AV26" s="339"/>
      <c r="AW26" s="339"/>
      <c r="AX26" s="339"/>
      <c r="AY26" s="339"/>
      <c r="AZ26" s="339"/>
      <c r="BA26" s="339"/>
      <c r="BB26" s="339"/>
      <c r="BC26" s="339"/>
      <c r="BD26" s="339"/>
      <c r="BE26" s="339"/>
      <c r="BF26" s="339"/>
      <c r="BG26" s="339"/>
      <c r="BH26" s="339"/>
      <c r="BI26" s="339"/>
      <c r="BJ26" s="339"/>
      <c r="BK26" s="339"/>
      <c r="BL26" s="339"/>
      <c r="BM26" s="339"/>
      <c r="BN26" s="339"/>
      <c r="BO26" s="339"/>
      <c r="BP26" s="339"/>
      <c r="BQ26" s="339"/>
      <c r="BR26" s="339"/>
      <c r="BS26" s="339"/>
      <c r="BT26" s="339"/>
      <c r="BU26" s="339"/>
      <c r="BV26" s="339"/>
      <c r="BW26" s="339"/>
      <c r="BX26" s="339"/>
      <c r="BY26" s="339"/>
      <c r="BZ26" s="339"/>
      <c r="CA26" s="339"/>
      <c r="CB26" s="339"/>
      <c r="CC26" s="339"/>
      <c r="CD26" s="339"/>
      <c r="CE26" s="339"/>
      <c r="CF26" s="339"/>
      <c r="CG26" s="339"/>
      <c r="CH26" s="339"/>
      <c r="CI26" s="339"/>
      <c r="CJ26" s="339"/>
      <c r="CK26" s="339"/>
      <c r="CL26" s="339"/>
      <c r="CM26" s="339"/>
      <c r="CN26" s="339"/>
      <c r="CO26" s="339"/>
      <c r="CP26" s="339"/>
      <c r="CQ26" s="339"/>
      <c r="CR26" s="339"/>
      <c r="CS26" s="339"/>
      <c r="CT26" s="339"/>
      <c r="CU26" s="339"/>
      <c r="CV26" s="339"/>
      <c r="CW26" s="339"/>
      <c r="CX26" s="339"/>
      <c r="CY26" s="339"/>
      <c r="CZ26" s="339"/>
      <c r="DA26" s="339"/>
      <c r="DB26" s="339"/>
      <c r="DC26" s="339"/>
      <c r="DD26" s="339"/>
      <c r="DE26" s="339"/>
      <c r="DF26" s="339"/>
      <c r="DG26" s="339"/>
      <c r="DH26" s="339"/>
      <c r="DI26" s="339"/>
      <c r="DJ26" s="339"/>
      <c r="DK26" s="339"/>
      <c r="DL26" s="339"/>
      <c r="DM26" s="339"/>
      <c r="DN26" s="339"/>
      <c r="DO26" s="339"/>
      <c r="DP26" s="339"/>
      <c r="DQ26" s="339"/>
      <c r="DR26" s="339"/>
      <c r="DS26" s="339"/>
      <c r="DT26" s="339"/>
      <c r="DU26" s="339"/>
      <c r="DV26" s="339"/>
      <c r="DW26" s="339"/>
      <c r="DX26" s="339"/>
      <c r="DY26" s="339"/>
      <c r="DZ26" s="339"/>
      <c r="EA26" s="339"/>
      <c r="EB26" s="339"/>
      <c r="EC26" s="339"/>
      <c r="ED26" s="339"/>
      <c r="EE26" s="339"/>
      <c r="EF26" s="339"/>
      <c r="EG26" s="339"/>
      <c r="EH26" s="339"/>
      <c r="EI26" s="339"/>
      <c r="EJ26" s="339"/>
      <c r="EK26" s="339"/>
      <c r="EL26" s="339"/>
      <c r="EM26" s="339"/>
    </row>
    <row r="27" spans="1:164" s="341" customFormat="1" ht="21" customHeight="1">
      <c r="A27" s="1604"/>
      <c r="B27" s="1500" t="s">
        <v>203</v>
      </c>
      <c r="C27" s="1500"/>
      <c r="D27" s="1500"/>
      <c r="E27" s="1500"/>
      <c r="F27" s="1500"/>
      <c r="G27" s="1500"/>
      <c r="H27" s="1500"/>
      <c r="I27" s="1500"/>
      <c r="J27" s="1501"/>
      <c r="K27" s="790">
        <f t="shared" si="0"/>
        <v>41</v>
      </c>
      <c r="L27" s="1502">
        <f>ROUND('4.2 ESF - Patrimonio'!$W$123,-3)</f>
        <v>0</v>
      </c>
      <c r="M27" s="1502"/>
      <c r="N27" s="1502"/>
      <c r="O27" s="1502"/>
      <c r="P27" s="1502"/>
      <c r="Q27" s="1503"/>
      <c r="R27" s="1513"/>
      <c r="S27" s="1668" t="s">
        <v>1137</v>
      </c>
      <c r="T27" s="1668"/>
      <c r="U27" s="1668"/>
      <c r="V27" s="1668"/>
      <c r="W27" s="1668"/>
      <c r="X27" s="1668"/>
      <c r="Y27" s="1668"/>
      <c r="Z27" s="1668"/>
      <c r="AA27" s="1669"/>
      <c r="AB27" s="785">
        <f>AB26+1</f>
        <v>81</v>
      </c>
      <c r="AC27" s="1524"/>
      <c r="AD27" s="1524"/>
      <c r="AE27" s="1524"/>
      <c r="AF27" s="1524"/>
      <c r="AG27" s="1524"/>
      <c r="AH27" s="1525"/>
      <c r="AI27" s="343" t="s">
        <v>906</v>
      </c>
      <c r="AJ27" s="339"/>
      <c r="AK27" s="339"/>
      <c r="AM27" s="339"/>
      <c r="AN27" s="339"/>
      <c r="AO27" s="339"/>
      <c r="AP27" s="339"/>
      <c r="AQ27" s="339"/>
      <c r="AR27" s="339"/>
      <c r="AS27" s="349"/>
      <c r="AT27" s="339"/>
      <c r="AU27" s="339"/>
      <c r="AV27" s="339"/>
      <c r="AW27" s="339"/>
      <c r="AX27" s="339"/>
      <c r="AY27" s="339"/>
      <c r="AZ27" s="339"/>
      <c r="BA27" s="339"/>
      <c r="BB27" s="339"/>
      <c r="BC27" s="339"/>
      <c r="BD27" s="339"/>
      <c r="BE27" s="339"/>
      <c r="BF27" s="339"/>
      <c r="BG27" s="339"/>
      <c r="BH27" s="339"/>
      <c r="BI27" s="339"/>
      <c r="BJ27" s="339"/>
      <c r="BK27" s="339"/>
      <c r="BL27" s="339"/>
      <c r="BM27" s="339"/>
      <c r="BN27" s="339"/>
      <c r="BO27" s="339"/>
      <c r="BP27" s="339"/>
      <c r="BQ27" s="339"/>
      <c r="BR27" s="339"/>
      <c r="BS27" s="339"/>
      <c r="BT27" s="339"/>
      <c r="BU27" s="339"/>
      <c r="BV27" s="339"/>
      <c r="BW27" s="339"/>
      <c r="BX27" s="339"/>
      <c r="BY27" s="339"/>
      <c r="BZ27" s="339"/>
      <c r="CA27" s="339"/>
      <c r="CB27" s="339"/>
      <c r="CC27" s="339"/>
      <c r="CD27" s="339"/>
      <c r="CE27" s="339"/>
      <c r="CF27" s="339"/>
      <c r="CG27" s="339"/>
      <c r="CH27" s="339"/>
      <c r="CI27" s="339"/>
      <c r="CJ27" s="339"/>
      <c r="CK27" s="339"/>
      <c r="CL27" s="339"/>
      <c r="CM27" s="339"/>
      <c r="CN27" s="339"/>
      <c r="CO27" s="339"/>
      <c r="CP27" s="339"/>
      <c r="CQ27" s="339"/>
      <c r="CR27" s="339"/>
      <c r="CS27" s="339"/>
      <c r="CT27" s="339"/>
      <c r="CU27" s="339"/>
      <c r="CV27" s="339"/>
      <c r="CW27" s="339"/>
      <c r="CX27" s="339"/>
      <c r="CY27" s="339"/>
      <c r="CZ27" s="339"/>
      <c r="DA27" s="339"/>
      <c r="DB27" s="339"/>
      <c r="DC27" s="339"/>
      <c r="DD27" s="339"/>
      <c r="DE27" s="339"/>
      <c r="DF27" s="339"/>
      <c r="DG27" s="339"/>
      <c r="DH27" s="339"/>
      <c r="DI27" s="339"/>
      <c r="DJ27" s="339"/>
      <c r="DK27" s="339"/>
      <c r="DL27" s="339"/>
      <c r="DM27" s="339"/>
      <c r="DN27" s="339"/>
      <c r="DO27" s="339"/>
      <c r="DP27" s="339"/>
      <c r="DQ27" s="339"/>
      <c r="DR27" s="339"/>
      <c r="DS27" s="339"/>
      <c r="DT27" s="339"/>
      <c r="DU27" s="339"/>
      <c r="DV27" s="339"/>
      <c r="DW27" s="339"/>
      <c r="DX27" s="339"/>
      <c r="DY27" s="339"/>
      <c r="DZ27" s="339"/>
      <c r="EA27" s="339"/>
      <c r="EB27" s="339"/>
      <c r="EC27" s="339"/>
      <c r="ED27" s="339"/>
      <c r="EE27" s="339"/>
      <c r="EF27" s="339"/>
      <c r="EG27" s="339"/>
      <c r="EH27" s="339"/>
      <c r="EI27" s="339"/>
      <c r="EJ27" s="339"/>
      <c r="EK27" s="339"/>
      <c r="EL27" s="339"/>
      <c r="EM27" s="339"/>
      <c r="ER27" s="352"/>
      <c r="ES27" s="1660"/>
      <c r="ET27" s="1660"/>
      <c r="EU27" s="1660"/>
      <c r="EV27" s="1660"/>
      <c r="EW27" s="1660"/>
      <c r="EX27" s="1660"/>
      <c r="EY27" s="1660"/>
      <c r="EZ27" s="1660"/>
      <c r="FA27" s="1660"/>
      <c r="FB27" s="353"/>
      <c r="FC27" s="1670"/>
      <c r="FD27" s="1670"/>
      <c r="FE27" s="1670"/>
      <c r="FF27" s="1670"/>
      <c r="FG27" s="1670"/>
      <c r="FH27" s="1670"/>
    </row>
    <row r="28" spans="1:164" s="341" customFormat="1" ht="20.25" customHeight="1">
      <c r="A28" s="1604"/>
      <c r="B28" s="1504" t="s">
        <v>960</v>
      </c>
      <c r="C28" s="1504"/>
      <c r="D28" s="1504"/>
      <c r="E28" s="1504"/>
      <c r="F28" s="1504"/>
      <c r="G28" s="1504"/>
      <c r="H28" s="1504"/>
      <c r="I28" s="1504"/>
      <c r="J28" s="1505"/>
      <c r="K28" s="791">
        <f t="shared" si="0"/>
        <v>42</v>
      </c>
      <c r="L28" s="1478">
        <f>ROUND('4.2 ESF - Patrimonio'!$W$84+'4.2 ESF - Patrimonio'!$W$113+'4.2 ESF - Patrimonio'!$W$118,-3)</f>
        <v>0</v>
      </c>
      <c r="M28" s="1478"/>
      <c r="N28" s="1478"/>
      <c r="O28" s="1478"/>
      <c r="P28" s="1478"/>
      <c r="Q28" s="1479"/>
      <c r="R28" s="1513"/>
      <c r="S28" s="1510" t="s">
        <v>1138</v>
      </c>
      <c r="T28" s="1510"/>
      <c r="U28" s="1510"/>
      <c r="V28" s="1510"/>
      <c r="W28" s="1510"/>
      <c r="X28" s="1510"/>
      <c r="Y28" s="1510"/>
      <c r="Z28" s="1510"/>
      <c r="AA28" s="1511"/>
      <c r="AB28" s="786">
        <f>AB27+1</f>
        <v>82</v>
      </c>
      <c r="AC28" s="756"/>
      <c r="AD28" s="756"/>
      <c r="AE28" s="756"/>
      <c r="AF28" s="756"/>
      <c r="AG28" s="756"/>
      <c r="AH28" s="775"/>
      <c r="AI28" s="343" t="s">
        <v>905</v>
      </c>
      <c r="AJ28" s="339"/>
      <c r="AK28" s="339"/>
      <c r="AM28" s="339"/>
      <c r="AN28" s="339"/>
      <c r="AO28" s="339"/>
      <c r="AP28" s="339"/>
      <c r="AQ28" s="339"/>
      <c r="AR28" s="339"/>
      <c r="AS28" s="349"/>
      <c r="AT28" s="339"/>
      <c r="AU28" s="339"/>
      <c r="AV28" s="339"/>
      <c r="AW28" s="339"/>
      <c r="AX28" s="339"/>
      <c r="AY28" s="339"/>
      <c r="AZ28" s="339"/>
      <c r="BA28" s="339"/>
      <c r="BB28" s="339"/>
      <c r="BC28" s="339"/>
      <c r="BD28" s="339"/>
      <c r="BE28" s="339"/>
      <c r="BF28" s="339"/>
      <c r="BG28" s="339"/>
      <c r="BH28" s="339"/>
      <c r="BI28" s="339"/>
      <c r="BJ28" s="339"/>
      <c r="BK28" s="339"/>
      <c r="BL28" s="339"/>
      <c r="BM28" s="339"/>
      <c r="BN28" s="339"/>
      <c r="BO28" s="339"/>
      <c r="BP28" s="339"/>
      <c r="BQ28" s="339"/>
      <c r="BR28" s="339"/>
      <c r="BS28" s="339"/>
      <c r="BT28" s="339"/>
      <c r="BU28" s="339"/>
      <c r="BV28" s="339"/>
      <c r="BW28" s="339"/>
      <c r="BX28" s="339"/>
      <c r="BY28" s="339"/>
      <c r="BZ28" s="339"/>
      <c r="CA28" s="339"/>
      <c r="CB28" s="339"/>
      <c r="CC28" s="339"/>
      <c r="CD28" s="339"/>
      <c r="CE28" s="339"/>
      <c r="CF28" s="339"/>
      <c r="CG28" s="339"/>
      <c r="CH28" s="339"/>
      <c r="CI28" s="339"/>
      <c r="CJ28" s="339"/>
      <c r="CK28" s="339"/>
      <c r="CL28" s="339"/>
      <c r="CM28" s="339"/>
      <c r="CN28" s="339"/>
      <c r="CO28" s="339"/>
      <c r="CP28" s="339"/>
      <c r="CQ28" s="339"/>
      <c r="CR28" s="339"/>
      <c r="CS28" s="339"/>
      <c r="CT28" s="339"/>
      <c r="CU28" s="339"/>
      <c r="CV28" s="339"/>
      <c r="CW28" s="339"/>
      <c r="CX28" s="339"/>
      <c r="CY28" s="339"/>
      <c r="CZ28" s="339"/>
      <c r="DA28" s="339"/>
      <c r="DB28" s="339"/>
      <c r="DC28" s="339"/>
      <c r="DD28" s="339"/>
      <c r="DE28" s="339"/>
      <c r="DF28" s="339"/>
      <c r="DG28" s="339"/>
      <c r="DH28" s="339"/>
      <c r="DI28" s="339"/>
      <c r="DJ28" s="339"/>
      <c r="DK28" s="339"/>
      <c r="DL28" s="339"/>
      <c r="DM28" s="339"/>
      <c r="DN28" s="339"/>
      <c r="DO28" s="339"/>
      <c r="DP28" s="339"/>
      <c r="DQ28" s="339"/>
      <c r="DR28" s="339"/>
      <c r="DS28" s="339"/>
      <c r="DT28" s="339"/>
      <c r="DU28" s="339"/>
      <c r="DV28" s="339"/>
      <c r="DW28" s="339"/>
      <c r="DX28" s="339"/>
      <c r="DY28" s="339"/>
      <c r="DZ28" s="339"/>
      <c r="EA28" s="339"/>
      <c r="EB28" s="339"/>
      <c r="EC28" s="339"/>
      <c r="ED28" s="339"/>
      <c r="EE28" s="339"/>
      <c r="EF28" s="339"/>
      <c r="EG28" s="339"/>
      <c r="EH28" s="339"/>
      <c r="EI28" s="339"/>
      <c r="EJ28" s="339"/>
      <c r="EK28" s="339"/>
      <c r="EL28" s="339"/>
      <c r="EM28" s="339"/>
      <c r="ER28" s="352"/>
      <c r="ES28" s="1666"/>
      <c r="ET28" s="1666"/>
      <c r="EU28" s="1666"/>
      <c r="EV28" s="1666"/>
      <c r="EW28" s="1666"/>
      <c r="EX28" s="1666"/>
      <c r="EY28" s="1666"/>
      <c r="EZ28" s="1666"/>
      <c r="FA28" s="1666"/>
      <c r="FB28" s="353"/>
      <c r="FC28" s="1670"/>
      <c r="FD28" s="1670"/>
      <c r="FE28" s="1670"/>
      <c r="FF28" s="1670"/>
      <c r="FG28" s="1670"/>
      <c r="FH28" s="1670"/>
    </row>
    <row r="29" spans="1:164" s="341" customFormat="1" ht="15" customHeight="1">
      <c r="A29" s="1604"/>
      <c r="B29" s="1500" t="s">
        <v>9</v>
      </c>
      <c r="C29" s="1500"/>
      <c r="D29" s="1500"/>
      <c r="E29" s="1500"/>
      <c r="F29" s="1500"/>
      <c r="G29" s="1500"/>
      <c r="H29" s="1500"/>
      <c r="I29" s="1500"/>
      <c r="J29" s="1501"/>
      <c r="K29" s="790">
        <f t="shared" si="0"/>
        <v>43</v>
      </c>
      <c r="L29" s="1502">
        <f>ROUND('4.2 ESF - Patrimonio'!$W$73+'4.2 ESF - Patrimonio'!$W$78+'4.2 ESF - Patrimonio'!$W$83+'4.2 ESF - Patrimonio'!$W$140,-3)</f>
        <v>0</v>
      </c>
      <c r="M29" s="1502"/>
      <c r="N29" s="1502"/>
      <c r="O29" s="1502"/>
      <c r="P29" s="1502"/>
      <c r="Q29" s="1503"/>
      <c r="R29" s="1513"/>
      <c r="S29" s="1668" t="s">
        <v>955</v>
      </c>
      <c r="T29" s="1668"/>
      <c r="U29" s="1668"/>
      <c r="V29" s="1668"/>
      <c r="W29" s="1668"/>
      <c r="X29" s="1668"/>
      <c r="Y29" s="1668"/>
      <c r="Z29" s="1668"/>
      <c r="AA29" s="1669"/>
      <c r="AB29" s="785">
        <f>AB28+1</f>
        <v>83</v>
      </c>
      <c r="AC29" s="1524">
        <f>ROUND('4.3 ERI - Renta Liquida'!X513,-3)</f>
        <v>0</v>
      </c>
      <c r="AD29" s="1524"/>
      <c r="AE29" s="1524"/>
      <c r="AF29" s="1524"/>
      <c r="AG29" s="1524"/>
      <c r="AH29" s="1525"/>
      <c r="AI29" s="343" t="s">
        <v>958</v>
      </c>
      <c r="AJ29" s="339"/>
      <c r="AK29" s="339"/>
      <c r="AM29" s="339"/>
      <c r="AN29" s="339"/>
      <c r="AO29" s="339"/>
      <c r="AP29" s="339"/>
      <c r="AQ29" s="339"/>
      <c r="AR29" s="339"/>
      <c r="AS29" s="339"/>
      <c r="AT29" s="339"/>
      <c r="AU29" s="339"/>
      <c r="AV29" s="339"/>
      <c r="AW29" s="339"/>
      <c r="AX29" s="339"/>
      <c r="AY29" s="339"/>
      <c r="AZ29" s="339"/>
      <c r="BA29" s="339"/>
      <c r="BB29" s="339"/>
      <c r="BC29" s="339"/>
      <c r="BD29" s="339"/>
      <c r="BE29" s="339"/>
      <c r="BF29" s="339"/>
      <c r="BG29" s="339"/>
      <c r="BH29" s="339"/>
      <c r="BI29" s="339"/>
      <c r="BJ29" s="339"/>
      <c r="BK29" s="339"/>
      <c r="BL29" s="339"/>
      <c r="BM29" s="339"/>
      <c r="BN29" s="339"/>
      <c r="BO29" s="339"/>
      <c r="BP29" s="339"/>
      <c r="BQ29" s="339"/>
      <c r="BR29" s="339"/>
      <c r="BS29" s="339"/>
      <c r="BT29" s="339"/>
      <c r="BU29" s="339"/>
      <c r="BV29" s="339"/>
      <c r="BW29" s="339"/>
      <c r="BX29" s="339"/>
      <c r="BY29" s="339"/>
      <c r="BZ29" s="339"/>
      <c r="CA29" s="339"/>
      <c r="CB29" s="339"/>
      <c r="CC29" s="339"/>
      <c r="CD29" s="339"/>
      <c r="CE29" s="339"/>
      <c r="CF29" s="339"/>
      <c r="CG29" s="339"/>
      <c r="CH29" s="339"/>
      <c r="CI29" s="339"/>
      <c r="CJ29" s="339"/>
      <c r="CK29" s="339"/>
      <c r="CL29" s="339"/>
      <c r="CM29" s="339"/>
      <c r="CN29" s="339"/>
      <c r="CO29" s="339"/>
      <c r="CP29" s="339"/>
      <c r="CQ29" s="339"/>
      <c r="CR29" s="339"/>
      <c r="CS29" s="339"/>
      <c r="CT29" s="339"/>
      <c r="CU29" s="339"/>
      <c r="CV29" s="339"/>
      <c r="CW29" s="339"/>
      <c r="CX29" s="339"/>
      <c r="CY29" s="339"/>
      <c r="CZ29" s="339"/>
      <c r="DA29" s="339"/>
      <c r="DB29" s="339"/>
      <c r="DC29" s="339"/>
      <c r="DD29" s="339"/>
      <c r="DE29" s="339"/>
      <c r="DF29" s="339"/>
      <c r="DG29" s="339"/>
      <c r="DH29" s="339"/>
      <c r="DI29" s="339"/>
      <c r="DJ29" s="339"/>
      <c r="DK29" s="339"/>
      <c r="DL29" s="339"/>
      <c r="DM29" s="339"/>
      <c r="DN29" s="339"/>
      <c r="DO29" s="339"/>
      <c r="DP29" s="339"/>
      <c r="DQ29" s="339"/>
      <c r="DR29" s="339"/>
      <c r="DS29" s="339"/>
      <c r="DT29" s="339"/>
      <c r="DU29" s="339"/>
      <c r="DV29" s="339"/>
      <c r="DW29" s="339"/>
      <c r="DX29" s="339"/>
      <c r="DY29" s="339"/>
      <c r="DZ29" s="339"/>
      <c r="EA29" s="339"/>
      <c r="EB29" s="339"/>
      <c r="EC29" s="339"/>
      <c r="ED29" s="339"/>
      <c r="EE29" s="339"/>
      <c r="EF29" s="339"/>
      <c r="EG29" s="339"/>
      <c r="EH29" s="339"/>
      <c r="EI29" s="339"/>
      <c r="EJ29" s="339"/>
      <c r="EK29" s="339"/>
      <c r="EL29" s="339"/>
      <c r="EM29" s="339"/>
      <c r="ER29" s="352"/>
      <c r="ES29" s="1660"/>
      <c r="ET29" s="1660"/>
      <c r="EU29" s="1660"/>
      <c r="EV29" s="1660"/>
      <c r="EW29" s="1660"/>
      <c r="EX29" s="1660"/>
      <c r="EY29" s="1660"/>
      <c r="EZ29" s="1660"/>
      <c r="FA29" s="1660"/>
      <c r="FB29" s="353"/>
      <c r="FC29" s="1667"/>
      <c r="FD29" s="1667"/>
      <c r="FE29" s="1667"/>
      <c r="FF29" s="1667"/>
      <c r="FG29" s="1667"/>
      <c r="FH29" s="1667"/>
    </row>
    <row r="30" spans="1:164" s="341" customFormat="1" ht="15" customHeight="1">
      <c r="A30" s="1604"/>
      <c r="B30" s="1504" t="s">
        <v>1603</v>
      </c>
      <c r="C30" s="1504"/>
      <c r="D30" s="1504"/>
      <c r="E30" s="1504"/>
      <c r="F30" s="1504"/>
      <c r="G30" s="1504"/>
      <c r="H30" s="1504"/>
      <c r="I30" s="1504"/>
      <c r="J30" s="1505"/>
      <c r="K30" s="794">
        <f t="shared" si="0"/>
        <v>44</v>
      </c>
      <c r="L30" s="1506">
        <f>L22+L23+L24+L25+L26+L27+L28+L29</f>
        <v>0</v>
      </c>
      <c r="M30" s="1506"/>
      <c r="N30" s="1506"/>
      <c r="O30" s="1506"/>
      <c r="P30" s="1506"/>
      <c r="Q30" s="1507"/>
      <c r="R30" s="1513"/>
      <c r="S30" s="1510" t="s">
        <v>953</v>
      </c>
      <c r="T30" s="1510"/>
      <c r="U30" s="1510"/>
      <c r="V30" s="1510"/>
      <c r="W30" s="1510"/>
      <c r="X30" s="1510"/>
      <c r="Y30" s="1510"/>
      <c r="Z30" s="1510"/>
      <c r="AA30" s="1511"/>
      <c r="AB30" s="786">
        <f t="shared" si="1"/>
        <v>84</v>
      </c>
      <c r="AC30" s="1701">
        <f>ROUND('4.3 ERI - Renta Liquida'!X514+'4.3 ERI - Renta Liquida'!X515,-3)</f>
        <v>0</v>
      </c>
      <c r="AD30" s="1701"/>
      <c r="AE30" s="1701"/>
      <c r="AF30" s="1701"/>
      <c r="AG30" s="1701"/>
      <c r="AH30" s="1702"/>
      <c r="AI30" s="343" t="s">
        <v>956</v>
      </c>
      <c r="AJ30" s="339"/>
      <c r="AK30" s="339"/>
      <c r="AM30" s="339"/>
      <c r="AN30" s="339"/>
      <c r="AO30" s="339"/>
      <c r="AP30" s="339"/>
      <c r="AQ30" s="339"/>
      <c r="AR30" s="339"/>
      <c r="AS30" s="339"/>
      <c r="AT30" s="339"/>
      <c r="AU30" s="339"/>
      <c r="AV30" s="339"/>
      <c r="AW30" s="339"/>
      <c r="AX30" s="339"/>
      <c r="AY30" s="339"/>
      <c r="AZ30" s="339"/>
      <c r="BA30" s="339"/>
      <c r="BB30" s="339"/>
      <c r="BC30" s="339"/>
      <c r="BD30" s="339"/>
      <c r="BE30" s="339"/>
      <c r="BF30" s="339"/>
      <c r="BG30" s="339"/>
      <c r="BH30" s="339"/>
      <c r="BI30" s="339"/>
      <c r="BJ30" s="339"/>
      <c r="BK30" s="339"/>
      <c r="BL30" s="339"/>
      <c r="BM30" s="339"/>
      <c r="BN30" s="339"/>
      <c r="BO30" s="339"/>
      <c r="BP30" s="339"/>
      <c r="BQ30" s="339"/>
      <c r="BR30" s="339"/>
      <c r="BS30" s="339"/>
      <c r="BT30" s="339"/>
      <c r="BU30" s="339"/>
      <c r="BV30" s="339"/>
      <c r="BW30" s="339"/>
      <c r="BX30" s="339"/>
      <c r="BY30" s="339"/>
      <c r="BZ30" s="339"/>
      <c r="CA30" s="339"/>
      <c r="CB30" s="339"/>
      <c r="CC30" s="339"/>
      <c r="CD30" s="339"/>
      <c r="CE30" s="339"/>
      <c r="CF30" s="339"/>
      <c r="CG30" s="339"/>
      <c r="CH30" s="339"/>
      <c r="CI30" s="339"/>
      <c r="CJ30" s="339"/>
      <c r="CK30" s="339"/>
      <c r="CL30" s="339"/>
      <c r="CM30" s="339"/>
      <c r="CN30" s="339"/>
      <c r="CO30" s="339"/>
      <c r="CP30" s="339"/>
      <c r="CQ30" s="339"/>
      <c r="CR30" s="339"/>
      <c r="CS30" s="339"/>
      <c r="CT30" s="339"/>
      <c r="CU30" s="339"/>
      <c r="CV30" s="339"/>
      <c r="CW30" s="339"/>
      <c r="CX30" s="339"/>
      <c r="CY30" s="339"/>
      <c r="CZ30" s="339"/>
      <c r="DA30" s="339"/>
      <c r="DB30" s="339"/>
      <c r="DC30" s="339"/>
      <c r="DD30" s="339"/>
      <c r="DE30" s="339"/>
      <c r="DF30" s="339"/>
      <c r="DG30" s="339"/>
      <c r="DH30" s="339"/>
      <c r="DI30" s="339"/>
      <c r="DJ30" s="339"/>
      <c r="DK30" s="339"/>
      <c r="DL30" s="339"/>
      <c r="DM30" s="339"/>
      <c r="DN30" s="339"/>
      <c r="DO30" s="339"/>
      <c r="DP30" s="339"/>
      <c r="DQ30" s="339"/>
      <c r="DR30" s="339"/>
      <c r="DS30" s="339"/>
      <c r="DT30" s="339"/>
      <c r="DU30" s="339"/>
      <c r="DV30" s="339"/>
      <c r="DW30" s="339"/>
      <c r="DX30" s="339"/>
      <c r="DY30" s="339"/>
      <c r="DZ30" s="339"/>
      <c r="EA30" s="339"/>
      <c r="EB30" s="339"/>
      <c r="EC30" s="339"/>
      <c r="ED30" s="339"/>
      <c r="EE30" s="339"/>
      <c r="EF30" s="339"/>
      <c r="EG30" s="339"/>
      <c r="EH30" s="339"/>
      <c r="EI30" s="339"/>
      <c r="EJ30" s="339"/>
      <c r="EK30" s="339"/>
      <c r="EL30" s="339"/>
      <c r="EM30" s="339"/>
    </row>
    <row r="31" spans="1:164" s="341" customFormat="1" ht="15" customHeight="1">
      <c r="A31" s="1604"/>
      <c r="B31" s="1500" t="s">
        <v>204</v>
      </c>
      <c r="C31" s="1500"/>
      <c r="D31" s="1500"/>
      <c r="E31" s="1500"/>
      <c r="F31" s="1500"/>
      <c r="G31" s="1500"/>
      <c r="H31" s="1500"/>
      <c r="I31" s="1500"/>
      <c r="J31" s="1501"/>
      <c r="K31" s="790">
        <f t="shared" si="0"/>
        <v>45</v>
      </c>
      <c r="L31" s="1502">
        <f>ROUND('4.2 ESF - Patrimonio'!$W$205,-3)</f>
        <v>0</v>
      </c>
      <c r="M31" s="1502"/>
      <c r="N31" s="1502"/>
      <c r="O31" s="1502"/>
      <c r="P31" s="1502"/>
      <c r="Q31" s="1503"/>
      <c r="R31" s="1514"/>
      <c r="S31" s="1699" t="s">
        <v>997</v>
      </c>
      <c r="T31" s="1699"/>
      <c r="U31" s="1699"/>
      <c r="V31" s="1699"/>
      <c r="W31" s="1699"/>
      <c r="X31" s="1699"/>
      <c r="Y31" s="1699"/>
      <c r="Z31" s="1699"/>
      <c r="AA31" s="1700"/>
      <c r="AB31" s="815">
        <f t="shared" si="1"/>
        <v>85</v>
      </c>
      <c r="AC31" s="1532">
        <f>IF(AC26-AC29-AC30&lt;0,0,AC26-AC29-AC30)</f>
        <v>0</v>
      </c>
      <c r="AD31" s="1532"/>
      <c r="AE31" s="1532"/>
      <c r="AF31" s="1532"/>
      <c r="AG31" s="1532"/>
      <c r="AH31" s="1533"/>
      <c r="AI31" s="343" t="s">
        <v>954</v>
      </c>
      <c r="AJ31" s="339"/>
      <c r="AK31" s="339"/>
      <c r="AL31" s="339"/>
      <c r="AM31" s="339"/>
      <c r="AN31" s="339"/>
      <c r="AO31" s="339"/>
      <c r="AP31" s="339"/>
      <c r="AQ31" s="339"/>
      <c r="AR31" s="339"/>
      <c r="AS31" s="339"/>
      <c r="AT31" s="339"/>
      <c r="AU31" s="339"/>
      <c r="AV31" s="339"/>
      <c r="AW31" s="339"/>
      <c r="AX31" s="339"/>
      <c r="AY31" s="339"/>
      <c r="AZ31" s="339"/>
      <c r="BA31" s="339"/>
      <c r="BB31" s="339"/>
      <c r="BC31" s="339"/>
      <c r="BD31" s="339"/>
      <c r="BE31" s="339"/>
      <c r="BF31" s="339"/>
      <c r="BG31" s="339"/>
      <c r="BH31" s="339"/>
      <c r="BI31" s="339"/>
      <c r="BJ31" s="339"/>
      <c r="BK31" s="339"/>
      <c r="BL31" s="339"/>
      <c r="BM31" s="339"/>
      <c r="BN31" s="339"/>
      <c r="BO31" s="339"/>
      <c r="BP31" s="339"/>
      <c r="BQ31" s="339"/>
      <c r="BR31" s="339"/>
      <c r="BS31" s="339"/>
      <c r="BT31" s="339"/>
      <c r="BU31" s="339"/>
      <c r="BV31" s="339"/>
      <c r="BW31" s="339"/>
      <c r="BX31" s="339"/>
      <c r="BY31" s="339"/>
      <c r="BZ31" s="339"/>
      <c r="CA31" s="339"/>
      <c r="CB31" s="339"/>
      <c r="CC31" s="339"/>
      <c r="CD31" s="339"/>
      <c r="CE31" s="339"/>
      <c r="CF31" s="339"/>
      <c r="CG31" s="339"/>
      <c r="CH31" s="339"/>
      <c r="CI31" s="339"/>
      <c r="CJ31" s="339"/>
      <c r="CK31" s="339"/>
      <c r="CL31" s="339"/>
      <c r="CM31" s="339"/>
      <c r="CN31" s="339"/>
      <c r="CO31" s="339"/>
      <c r="CP31" s="339"/>
      <c r="CQ31" s="339"/>
      <c r="CR31" s="339"/>
      <c r="CS31" s="339"/>
      <c r="CT31" s="339"/>
      <c r="CU31" s="339"/>
      <c r="CV31" s="339"/>
      <c r="CW31" s="339"/>
      <c r="CX31" s="339"/>
      <c r="CY31" s="339"/>
      <c r="CZ31" s="339"/>
      <c r="DA31" s="339"/>
      <c r="DB31" s="339"/>
      <c r="DC31" s="339"/>
      <c r="DD31" s="339"/>
      <c r="DE31" s="339"/>
      <c r="DF31" s="339"/>
      <c r="DG31" s="339"/>
      <c r="DH31" s="339"/>
      <c r="DI31" s="339"/>
      <c r="DJ31" s="339"/>
      <c r="DK31" s="339"/>
      <c r="DL31" s="339"/>
      <c r="DM31" s="339"/>
      <c r="DN31" s="339"/>
      <c r="DO31" s="339"/>
      <c r="DP31" s="339"/>
      <c r="DQ31" s="339"/>
      <c r="DR31" s="339"/>
      <c r="DS31" s="339"/>
      <c r="DT31" s="339"/>
      <c r="DU31" s="339"/>
      <c r="DV31" s="339"/>
      <c r="DW31" s="339"/>
      <c r="DX31" s="339"/>
      <c r="DY31" s="339"/>
      <c r="DZ31" s="339"/>
      <c r="EA31" s="339"/>
      <c r="EB31" s="339"/>
      <c r="EC31" s="339"/>
      <c r="ED31" s="339"/>
      <c r="EE31" s="339"/>
      <c r="EF31" s="339"/>
      <c r="EG31" s="339"/>
      <c r="EH31" s="339"/>
      <c r="EI31" s="339"/>
      <c r="EJ31" s="339"/>
      <c r="EK31" s="339"/>
      <c r="EL31" s="339"/>
      <c r="EM31" s="339"/>
    </row>
    <row r="32" spans="1:164" s="341" customFormat="1" ht="15" customHeight="1">
      <c r="A32" s="1605"/>
      <c r="B32" s="1515" t="s">
        <v>1604</v>
      </c>
      <c r="C32" s="1516"/>
      <c r="D32" s="1516"/>
      <c r="E32" s="1516"/>
      <c r="F32" s="1516"/>
      <c r="G32" s="1516"/>
      <c r="H32" s="1516"/>
      <c r="I32" s="1516"/>
      <c r="J32" s="1517"/>
      <c r="K32" s="795">
        <f t="shared" si="0"/>
        <v>46</v>
      </c>
      <c r="L32" s="1518">
        <f>IF(L30-L31&lt;0,0,L30-L31)</f>
        <v>0</v>
      </c>
      <c r="M32" s="1518"/>
      <c r="N32" s="1518"/>
      <c r="O32" s="1518"/>
      <c r="P32" s="1518"/>
      <c r="Q32" s="1519"/>
      <c r="R32" s="1512" t="s">
        <v>950</v>
      </c>
      <c r="S32" s="1526" t="s">
        <v>998</v>
      </c>
      <c r="T32" s="1531" t="s">
        <v>1139</v>
      </c>
      <c r="U32" s="1531"/>
      <c r="V32" s="1531"/>
      <c r="W32" s="1531"/>
      <c r="X32" s="1531"/>
      <c r="Y32" s="1531"/>
      <c r="Z32" s="1531"/>
      <c r="AA32" s="1531"/>
      <c r="AB32" s="808">
        <f t="shared" si="1"/>
        <v>86</v>
      </c>
      <c r="AC32" s="1520">
        <f>ROUND('4.3 ERI - Renta Liquida'!X506,-3)</f>
        <v>0</v>
      </c>
      <c r="AD32" s="1520"/>
      <c r="AE32" s="1520"/>
      <c r="AF32" s="1520"/>
      <c r="AG32" s="1520"/>
      <c r="AH32" s="1521"/>
      <c r="AI32" s="343" t="s">
        <v>952</v>
      </c>
      <c r="AJ32" s="339"/>
      <c r="AK32" s="339"/>
      <c r="AL32" s="339"/>
      <c r="AM32" s="339"/>
      <c r="AN32" s="339"/>
      <c r="AO32" s="339"/>
      <c r="AP32" s="339"/>
      <c r="AQ32" s="339"/>
      <c r="AR32" s="339"/>
      <c r="AS32" s="339"/>
      <c r="AT32" s="339"/>
      <c r="AU32" s="339"/>
      <c r="AV32" s="339"/>
      <c r="AW32" s="339"/>
      <c r="AX32" s="339"/>
      <c r="AY32" s="339"/>
      <c r="AZ32" s="339"/>
      <c r="BA32" s="339"/>
      <c r="BB32" s="339"/>
      <c r="BC32" s="339"/>
      <c r="BD32" s="339"/>
      <c r="BE32" s="339"/>
      <c r="BF32" s="339"/>
      <c r="BG32" s="339"/>
      <c r="BH32" s="339"/>
      <c r="BI32" s="339"/>
      <c r="BJ32" s="339"/>
      <c r="BK32" s="339"/>
      <c r="BL32" s="339"/>
      <c r="BM32" s="339"/>
      <c r="BN32" s="339"/>
      <c r="BO32" s="339"/>
      <c r="BP32" s="339"/>
      <c r="BQ32" s="339"/>
      <c r="BR32" s="339"/>
      <c r="BS32" s="339"/>
      <c r="BT32" s="339"/>
      <c r="BU32" s="339"/>
      <c r="BV32" s="339"/>
      <c r="BW32" s="339"/>
      <c r="BX32" s="339"/>
      <c r="BY32" s="339"/>
      <c r="BZ32" s="339"/>
      <c r="CA32" s="339"/>
      <c r="CB32" s="339"/>
      <c r="CC32" s="339"/>
      <c r="CD32" s="339"/>
      <c r="CE32" s="339"/>
      <c r="CF32" s="339"/>
      <c r="CG32" s="339"/>
      <c r="CH32" s="339"/>
      <c r="CI32" s="339"/>
      <c r="CJ32" s="339"/>
      <c r="CK32" s="339"/>
      <c r="CL32" s="339"/>
      <c r="CM32" s="339"/>
      <c r="CN32" s="339"/>
      <c r="CO32" s="339"/>
      <c r="CP32" s="339"/>
      <c r="CQ32" s="339"/>
      <c r="CR32" s="339"/>
      <c r="CS32" s="339"/>
      <c r="CT32" s="339"/>
      <c r="CU32" s="339"/>
      <c r="CV32" s="339"/>
      <c r="CW32" s="339"/>
      <c r="CX32" s="339"/>
      <c r="CY32" s="339"/>
      <c r="CZ32" s="339"/>
      <c r="DA32" s="339"/>
      <c r="DB32" s="339"/>
      <c r="DC32" s="339"/>
      <c r="DD32" s="339"/>
      <c r="DE32" s="339"/>
      <c r="DF32" s="339"/>
      <c r="DG32" s="339"/>
      <c r="DH32" s="339"/>
      <c r="DI32" s="339"/>
      <c r="DJ32" s="339"/>
      <c r="DK32" s="339"/>
      <c r="DL32" s="339"/>
      <c r="DM32" s="339"/>
      <c r="DN32" s="339"/>
      <c r="DO32" s="339"/>
      <c r="DP32" s="339"/>
      <c r="DQ32" s="339"/>
      <c r="DR32" s="339"/>
      <c r="DS32" s="339"/>
      <c r="DT32" s="339"/>
      <c r="DU32" s="339"/>
      <c r="DV32" s="339"/>
      <c r="DW32" s="339"/>
      <c r="DX32" s="339"/>
      <c r="DY32" s="339"/>
      <c r="DZ32" s="339"/>
      <c r="EA32" s="339"/>
      <c r="EB32" s="339"/>
      <c r="EC32" s="339"/>
      <c r="ED32" s="339"/>
      <c r="EE32" s="339"/>
      <c r="EF32" s="339"/>
      <c r="EG32" s="339"/>
      <c r="EH32" s="339"/>
      <c r="EI32" s="339"/>
      <c r="EJ32" s="339"/>
      <c r="EK32" s="339"/>
      <c r="EL32" s="339"/>
      <c r="EM32" s="339"/>
    </row>
    <row r="33" spans="1:143" s="341" customFormat="1" ht="21" customHeight="1">
      <c r="A33" s="1480" t="s">
        <v>206</v>
      </c>
      <c r="B33" s="1551" t="s">
        <v>951</v>
      </c>
      <c r="C33" s="1551"/>
      <c r="D33" s="1551"/>
      <c r="E33" s="1551"/>
      <c r="F33" s="1551"/>
      <c r="G33" s="1551"/>
      <c r="H33" s="1551"/>
      <c r="I33" s="1551"/>
      <c r="J33" s="1552"/>
      <c r="K33" s="797">
        <f t="shared" si="0"/>
        <v>47</v>
      </c>
      <c r="L33" s="1553">
        <f>ROUND('4.3 ERI - Renta Liquida'!$X$12+'4.3 ERI - Renta Liquida'!$X$58+'4.3 ERI - Renta Liquida'!$X$82+'4.3 ERI - Renta Liquida'!$X$95+'4.3 ERI - Renta Liquida'!$X$103,-3)</f>
        <v>0</v>
      </c>
      <c r="M33" s="1553"/>
      <c r="N33" s="1553"/>
      <c r="O33" s="1553"/>
      <c r="P33" s="1553"/>
      <c r="Q33" s="1554"/>
      <c r="R33" s="1513"/>
      <c r="S33" s="1527"/>
      <c r="T33" s="1522" t="s">
        <v>1140</v>
      </c>
      <c r="U33" s="1522"/>
      <c r="V33" s="1522"/>
      <c r="W33" s="1522"/>
      <c r="X33" s="1522"/>
      <c r="Y33" s="1522"/>
      <c r="Z33" s="1522"/>
      <c r="AA33" s="1522"/>
      <c r="AB33" s="809">
        <f t="shared" si="1"/>
        <v>87</v>
      </c>
      <c r="AC33" s="1502">
        <f>ROUND(L39*(7.5%)/1000,0)*1000</f>
        <v>0</v>
      </c>
      <c r="AD33" s="1502"/>
      <c r="AE33" s="1502"/>
      <c r="AF33" s="1502"/>
      <c r="AG33" s="1502"/>
      <c r="AH33" s="1530"/>
      <c r="AI33" s="343" t="s">
        <v>949</v>
      </c>
      <c r="AJ33" s="339"/>
      <c r="AK33" s="339"/>
      <c r="AL33" s="339"/>
      <c r="AM33" s="339"/>
      <c r="AN33" s="339"/>
      <c r="AO33" s="339"/>
      <c r="AP33" s="339"/>
      <c r="AQ33" s="339"/>
      <c r="AR33" s="339"/>
      <c r="AS33" s="339"/>
      <c r="AT33" s="339"/>
      <c r="AU33" s="339"/>
      <c r="AV33" s="339"/>
      <c r="AW33" s="339"/>
      <c r="AX33" s="339"/>
      <c r="AY33" s="339"/>
      <c r="AZ33" s="339"/>
      <c r="BA33" s="339"/>
      <c r="BB33" s="339"/>
      <c r="BC33" s="339"/>
      <c r="BD33" s="339"/>
      <c r="BE33" s="339"/>
      <c r="BF33" s="339"/>
      <c r="BG33" s="339"/>
      <c r="BH33" s="339"/>
      <c r="BI33" s="339"/>
      <c r="BJ33" s="339"/>
      <c r="BK33" s="339"/>
      <c r="BL33" s="339"/>
      <c r="BM33" s="339"/>
      <c r="BN33" s="339"/>
      <c r="BO33" s="339"/>
      <c r="BP33" s="339"/>
      <c r="BQ33" s="339"/>
      <c r="BR33" s="339"/>
      <c r="BS33" s="339"/>
      <c r="BT33" s="339"/>
      <c r="BU33" s="339"/>
      <c r="BV33" s="339"/>
      <c r="BW33" s="339"/>
      <c r="BX33" s="339"/>
      <c r="BY33" s="339"/>
      <c r="BZ33" s="339"/>
      <c r="CA33" s="339"/>
      <c r="CB33" s="339"/>
      <c r="CC33" s="339"/>
      <c r="CD33" s="339"/>
      <c r="CE33" s="339"/>
      <c r="CF33" s="339"/>
      <c r="CG33" s="339"/>
      <c r="CH33" s="339"/>
      <c r="CI33" s="339"/>
      <c r="CJ33" s="339"/>
      <c r="CK33" s="339"/>
      <c r="CL33" s="339"/>
      <c r="CM33" s="339"/>
      <c r="CN33" s="339"/>
      <c r="CO33" s="339"/>
      <c r="CP33" s="339"/>
      <c r="CQ33" s="339"/>
      <c r="CR33" s="339"/>
      <c r="CS33" s="339"/>
      <c r="CT33" s="339"/>
      <c r="CU33" s="339"/>
      <c r="CV33" s="339"/>
      <c r="CW33" s="339"/>
      <c r="CX33" s="339"/>
      <c r="CY33" s="339"/>
      <c r="CZ33" s="339"/>
      <c r="DA33" s="339"/>
      <c r="DB33" s="339"/>
      <c r="DC33" s="339"/>
      <c r="DD33" s="339"/>
      <c r="DE33" s="339"/>
      <c r="DF33" s="339"/>
      <c r="DG33" s="339"/>
      <c r="DH33" s="339"/>
      <c r="DI33" s="339"/>
      <c r="DJ33" s="339"/>
      <c r="DK33" s="339"/>
      <c r="DL33" s="339"/>
      <c r="DM33" s="339"/>
      <c r="DN33" s="339"/>
      <c r="DO33" s="339"/>
      <c r="DP33" s="339"/>
      <c r="DQ33" s="339"/>
      <c r="DR33" s="339"/>
      <c r="DS33" s="339"/>
      <c r="DT33" s="339"/>
      <c r="DU33" s="339"/>
      <c r="DV33" s="339"/>
      <c r="DW33" s="339"/>
      <c r="DX33" s="339"/>
      <c r="DY33" s="339"/>
      <c r="DZ33" s="339"/>
      <c r="EA33" s="339"/>
      <c r="EB33" s="339"/>
      <c r="EC33" s="339"/>
      <c r="ED33" s="339"/>
      <c r="EE33" s="339"/>
      <c r="EF33" s="339"/>
      <c r="EG33" s="339"/>
      <c r="EH33" s="339"/>
      <c r="EI33" s="339"/>
      <c r="EJ33" s="339"/>
      <c r="EK33" s="339"/>
      <c r="EL33" s="339"/>
      <c r="EM33" s="339"/>
    </row>
    <row r="34" spans="1:143" s="341" customFormat="1" ht="20.25" customHeight="1">
      <c r="A34" s="1481"/>
      <c r="B34" s="1493" t="s">
        <v>948</v>
      </c>
      <c r="C34" s="1493"/>
      <c r="D34" s="1493"/>
      <c r="E34" s="1493"/>
      <c r="F34" s="1493"/>
      <c r="G34" s="1493"/>
      <c r="H34" s="1493"/>
      <c r="I34" s="1493"/>
      <c r="J34" s="1494"/>
      <c r="K34" s="791">
        <f t="shared" si="0"/>
        <v>48</v>
      </c>
      <c r="L34" s="1478">
        <f>ROUND('4.3 ERI - Renta Liquida'!$X$39,-3)</f>
        <v>0</v>
      </c>
      <c r="M34" s="1478"/>
      <c r="N34" s="1478"/>
      <c r="O34" s="1478"/>
      <c r="P34" s="1478"/>
      <c r="Q34" s="1479"/>
      <c r="R34" s="1513"/>
      <c r="S34" s="1527"/>
      <c r="T34" s="1485" t="s">
        <v>1141</v>
      </c>
      <c r="U34" s="1485"/>
      <c r="V34" s="1485"/>
      <c r="W34" s="1485"/>
      <c r="X34" s="1485"/>
      <c r="Y34" s="1485"/>
      <c r="Z34" s="1485"/>
      <c r="AA34" s="1485"/>
      <c r="AB34" s="810">
        <f t="shared" si="1"/>
        <v>88</v>
      </c>
      <c r="AC34" s="1506">
        <f>ROUND((L40*33%+(L40*0.67*0.075))/1000,0)*1000</f>
        <v>0</v>
      </c>
      <c r="AD34" s="1506"/>
      <c r="AE34" s="1506"/>
      <c r="AF34" s="1506"/>
      <c r="AG34" s="1506"/>
      <c r="AH34" s="1529"/>
      <c r="AI34" s="343" t="s">
        <v>947</v>
      </c>
      <c r="AJ34" s="339"/>
      <c r="AK34" s="339"/>
      <c r="AL34" s="339"/>
      <c r="AM34" s="339"/>
      <c r="AN34" s="339"/>
      <c r="AO34" s="339"/>
      <c r="AP34" s="339"/>
      <c r="AQ34" s="339"/>
      <c r="AR34" s="339"/>
      <c r="AS34" s="339"/>
      <c r="AT34" s="339"/>
      <c r="AU34" s="339"/>
      <c r="AV34" s="339"/>
      <c r="AW34" s="339"/>
      <c r="AX34" s="339"/>
      <c r="AY34" s="339"/>
      <c r="AZ34" s="339"/>
      <c r="BA34" s="339"/>
      <c r="BB34" s="339"/>
      <c r="BC34" s="339"/>
      <c r="BD34" s="339"/>
      <c r="BE34" s="339"/>
      <c r="BF34" s="339"/>
      <c r="BG34" s="339"/>
      <c r="BH34" s="339"/>
      <c r="BI34" s="339"/>
      <c r="BJ34" s="339"/>
      <c r="BK34" s="339"/>
      <c r="BL34" s="339"/>
      <c r="BM34" s="339"/>
      <c r="BN34" s="339"/>
      <c r="BO34" s="339"/>
      <c r="BP34" s="339"/>
      <c r="BQ34" s="339"/>
      <c r="BR34" s="339"/>
      <c r="BS34" s="339"/>
      <c r="BT34" s="339"/>
      <c r="BU34" s="339"/>
      <c r="BV34" s="339"/>
      <c r="BW34" s="339"/>
      <c r="BX34" s="339"/>
      <c r="BY34" s="339"/>
      <c r="BZ34" s="339"/>
      <c r="CA34" s="339"/>
      <c r="CB34" s="339"/>
      <c r="CC34" s="339"/>
      <c r="CD34" s="339"/>
      <c r="CE34" s="339"/>
      <c r="CF34" s="339"/>
      <c r="CG34" s="339"/>
      <c r="CH34" s="339"/>
      <c r="CI34" s="339"/>
      <c r="CJ34" s="339"/>
      <c r="CK34" s="339"/>
      <c r="CL34" s="339"/>
      <c r="CM34" s="339"/>
      <c r="CN34" s="339"/>
      <c r="CO34" s="339"/>
      <c r="CP34" s="339"/>
      <c r="CQ34" s="339"/>
      <c r="CR34" s="339"/>
      <c r="CS34" s="339"/>
      <c r="CT34" s="339"/>
      <c r="CU34" s="339"/>
      <c r="CV34" s="339"/>
      <c r="CW34" s="339"/>
      <c r="CX34" s="339"/>
      <c r="CY34" s="339"/>
      <c r="CZ34" s="339"/>
      <c r="DA34" s="339"/>
      <c r="DB34" s="339"/>
      <c r="DC34" s="339"/>
      <c r="DD34" s="339"/>
      <c r="DE34" s="339"/>
      <c r="DF34" s="339"/>
      <c r="DG34" s="339"/>
      <c r="DH34" s="339"/>
      <c r="DI34" s="339"/>
      <c r="DJ34" s="339"/>
      <c r="DK34" s="339"/>
      <c r="DL34" s="339"/>
      <c r="DM34" s="339"/>
      <c r="DN34" s="339"/>
      <c r="DO34" s="339"/>
      <c r="DP34" s="339"/>
      <c r="DQ34" s="339"/>
      <c r="DR34" s="339"/>
      <c r="DS34" s="339"/>
      <c r="DT34" s="339"/>
      <c r="DU34" s="339"/>
      <c r="DV34" s="339"/>
      <c r="DW34" s="339"/>
      <c r="DX34" s="339"/>
      <c r="DY34" s="339"/>
      <c r="DZ34" s="339"/>
      <c r="EA34" s="339"/>
      <c r="EB34" s="339"/>
      <c r="EC34" s="339"/>
      <c r="ED34" s="339"/>
      <c r="EE34" s="339"/>
      <c r="EF34" s="339"/>
      <c r="EG34" s="339"/>
      <c r="EH34" s="339"/>
      <c r="EI34" s="339"/>
      <c r="EJ34" s="339"/>
      <c r="EK34" s="339"/>
      <c r="EL34" s="339"/>
      <c r="EM34" s="339"/>
    </row>
    <row r="35" spans="1:143" s="341" customFormat="1" ht="21" customHeight="1">
      <c r="A35" s="1481"/>
      <c r="B35" s="1500" t="s">
        <v>988</v>
      </c>
      <c r="C35" s="1500"/>
      <c r="D35" s="1500"/>
      <c r="E35" s="1500"/>
      <c r="F35" s="1500"/>
      <c r="G35" s="1500"/>
      <c r="H35" s="1500"/>
      <c r="I35" s="1500"/>
      <c r="J35" s="1501"/>
      <c r="K35" s="790">
        <f t="shared" si="0"/>
        <v>49</v>
      </c>
      <c r="L35" s="1502">
        <f>'4.3 ERI - Renta Liquida'!X50+'4.3 ERI - Renta Liquida'!X53+'4.3 ERI - Renta Liquida'!X54</f>
        <v>0</v>
      </c>
      <c r="M35" s="1502"/>
      <c r="N35" s="1502"/>
      <c r="O35" s="1502"/>
      <c r="P35" s="1502"/>
      <c r="Q35" s="1503"/>
      <c r="R35" s="1513"/>
      <c r="S35" s="1527"/>
      <c r="T35" s="1522" t="s">
        <v>1142</v>
      </c>
      <c r="U35" s="1522"/>
      <c r="V35" s="1522"/>
      <c r="W35" s="1522"/>
      <c r="X35" s="1522"/>
      <c r="Y35" s="1522"/>
      <c r="Z35" s="1522"/>
      <c r="AA35" s="1522"/>
      <c r="AB35" s="809">
        <f t="shared" si="1"/>
        <v>89</v>
      </c>
      <c r="AC35" s="1502">
        <f>ROUND(L41*(7.5%)/1000,0)*1000</f>
        <v>0</v>
      </c>
      <c r="AD35" s="1502"/>
      <c r="AE35" s="1502"/>
      <c r="AF35" s="1502"/>
      <c r="AG35" s="1502"/>
      <c r="AH35" s="1530"/>
      <c r="AI35" s="343"/>
      <c r="AJ35" s="339"/>
      <c r="AK35" s="339"/>
      <c r="AL35" s="339"/>
      <c r="AM35" s="339"/>
      <c r="AN35" s="339"/>
      <c r="AO35" s="339"/>
      <c r="AP35" s="339"/>
      <c r="AQ35" s="339"/>
      <c r="AR35" s="339"/>
      <c r="AS35" s="339"/>
      <c r="AT35" s="339"/>
      <c r="AU35" s="339"/>
      <c r="AV35" s="339"/>
      <c r="AW35" s="339"/>
      <c r="AX35" s="339"/>
      <c r="AY35" s="339"/>
      <c r="AZ35" s="339"/>
      <c r="BA35" s="339"/>
      <c r="BB35" s="339"/>
      <c r="BC35" s="339"/>
      <c r="BD35" s="339"/>
      <c r="BE35" s="339"/>
      <c r="BF35" s="339"/>
      <c r="BG35" s="339"/>
      <c r="BH35" s="339"/>
      <c r="BI35" s="339"/>
      <c r="BJ35" s="339"/>
      <c r="BK35" s="339"/>
      <c r="BL35" s="339"/>
      <c r="BM35" s="339"/>
      <c r="BN35" s="339"/>
      <c r="BO35" s="339"/>
      <c r="BP35" s="339"/>
      <c r="BQ35" s="339"/>
      <c r="BR35" s="339"/>
      <c r="BS35" s="339"/>
      <c r="BT35" s="339"/>
      <c r="BU35" s="339"/>
      <c r="BV35" s="339"/>
      <c r="BW35" s="339"/>
      <c r="BX35" s="339"/>
      <c r="BY35" s="339"/>
      <c r="BZ35" s="339"/>
      <c r="CA35" s="339"/>
      <c r="CB35" s="339"/>
      <c r="CC35" s="339"/>
      <c r="CD35" s="339"/>
      <c r="CE35" s="339"/>
      <c r="CF35" s="339"/>
      <c r="CG35" s="339"/>
      <c r="CH35" s="339"/>
      <c r="CI35" s="339"/>
      <c r="CJ35" s="339"/>
      <c r="CK35" s="339"/>
      <c r="CL35" s="339"/>
      <c r="CM35" s="339"/>
      <c r="CN35" s="339"/>
      <c r="CO35" s="339"/>
      <c r="CP35" s="339"/>
      <c r="CQ35" s="339"/>
      <c r="CR35" s="339"/>
      <c r="CS35" s="339"/>
      <c r="CT35" s="339"/>
      <c r="CU35" s="339"/>
      <c r="CV35" s="339"/>
      <c r="CW35" s="339"/>
      <c r="CX35" s="339"/>
      <c r="CY35" s="339"/>
      <c r="CZ35" s="339"/>
      <c r="DA35" s="339"/>
      <c r="DB35" s="339"/>
      <c r="DC35" s="339"/>
      <c r="DD35" s="339"/>
      <c r="DE35" s="339"/>
      <c r="DF35" s="339"/>
      <c r="DG35" s="339"/>
      <c r="DH35" s="339"/>
      <c r="DI35" s="339"/>
      <c r="DJ35" s="339"/>
      <c r="DK35" s="339"/>
      <c r="DL35" s="339"/>
      <c r="DM35" s="339"/>
      <c r="DN35" s="339"/>
      <c r="DO35" s="339"/>
      <c r="DP35" s="339"/>
      <c r="DQ35" s="339"/>
      <c r="DR35" s="339"/>
      <c r="DS35" s="339"/>
      <c r="DT35" s="339"/>
      <c r="DU35" s="339"/>
      <c r="DV35" s="339"/>
      <c r="DW35" s="339"/>
      <c r="DX35" s="339"/>
      <c r="DY35" s="339"/>
      <c r="DZ35" s="339"/>
      <c r="EA35" s="339"/>
      <c r="EB35" s="339"/>
      <c r="EC35" s="339"/>
      <c r="ED35" s="339"/>
      <c r="EE35" s="339"/>
      <c r="EF35" s="339"/>
      <c r="EG35" s="339"/>
      <c r="EH35" s="339"/>
      <c r="EI35" s="339"/>
      <c r="EJ35" s="339"/>
      <c r="EK35" s="339"/>
      <c r="EL35" s="339"/>
      <c r="EM35" s="339"/>
    </row>
    <row r="36" spans="1:143" s="341" customFormat="1" ht="27.75" customHeight="1">
      <c r="A36" s="1481"/>
      <c r="B36" s="1493" t="s">
        <v>1129</v>
      </c>
      <c r="C36" s="1493"/>
      <c r="D36" s="1493"/>
      <c r="E36" s="1493"/>
      <c r="F36" s="1493"/>
      <c r="G36" s="1493"/>
      <c r="H36" s="1493"/>
      <c r="I36" s="1493"/>
      <c r="J36" s="1494"/>
      <c r="K36" s="791">
        <f t="shared" si="0"/>
        <v>50</v>
      </c>
      <c r="L36" s="1478">
        <f>'4.3 ERI - Renta Liquida'!X52</f>
        <v>0</v>
      </c>
      <c r="M36" s="1478"/>
      <c r="N36" s="1478"/>
      <c r="O36" s="1478"/>
      <c r="P36" s="1478"/>
      <c r="Q36" s="1479"/>
      <c r="R36" s="1513"/>
      <c r="S36" s="1527"/>
      <c r="T36" s="1485" t="s">
        <v>1605</v>
      </c>
      <c r="U36" s="1485"/>
      <c r="V36" s="1485"/>
      <c r="W36" s="1485"/>
      <c r="X36" s="1485"/>
      <c r="Y36" s="1485"/>
      <c r="Z36" s="1485"/>
      <c r="AA36" s="1485"/>
      <c r="AB36" s="810">
        <f t="shared" si="1"/>
        <v>90</v>
      </c>
      <c r="AC36" s="1506">
        <f>ROUND((L42*33%+(L42*0.67*0.075))/1000,0)*1000</f>
        <v>0</v>
      </c>
      <c r="AD36" s="1506"/>
      <c r="AE36" s="1506"/>
      <c r="AF36" s="1506"/>
      <c r="AG36" s="1506"/>
      <c r="AH36" s="1529"/>
      <c r="AI36" s="343" t="s">
        <v>946</v>
      </c>
      <c r="AJ36" s="339"/>
      <c r="AK36" s="339"/>
      <c r="AL36" s="339"/>
      <c r="AM36" s="339"/>
      <c r="AN36" s="339"/>
      <c r="AO36" s="339"/>
      <c r="AP36" s="339"/>
      <c r="AQ36" s="339"/>
      <c r="AR36" s="339"/>
      <c r="AS36" s="339"/>
      <c r="AT36" s="339"/>
      <c r="AU36" s="339"/>
      <c r="AV36" s="339"/>
      <c r="AW36" s="339"/>
      <c r="AX36" s="339"/>
      <c r="AY36" s="339"/>
      <c r="AZ36" s="339"/>
      <c r="BA36" s="339"/>
      <c r="BB36" s="339"/>
      <c r="BC36" s="339"/>
      <c r="BD36" s="339"/>
      <c r="BE36" s="339"/>
      <c r="BF36" s="339"/>
      <c r="BG36" s="339"/>
      <c r="BH36" s="339"/>
      <c r="BI36" s="339"/>
      <c r="BJ36" s="339"/>
      <c r="BK36" s="339"/>
      <c r="BL36" s="339"/>
      <c r="BM36" s="339"/>
      <c r="BN36" s="339"/>
      <c r="BO36" s="339"/>
      <c r="BP36" s="339"/>
      <c r="BQ36" s="339"/>
      <c r="BR36" s="339"/>
      <c r="BS36" s="339"/>
      <c r="BT36" s="339"/>
      <c r="BU36" s="339"/>
      <c r="BV36" s="339"/>
      <c r="BW36" s="339"/>
      <c r="BX36" s="339"/>
      <c r="BY36" s="339"/>
      <c r="BZ36" s="339"/>
      <c r="CA36" s="339"/>
      <c r="CB36" s="339"/>
      <c r="CC36" s="339"/>
      <c r="CD36" s="339"/>
      <c r="CE36" s="339"/>
      <c r="CF36" s="339"/>
      <c r="CG36" s="339"/>
      <c r="CH36" s="339"/>
      <c r="CI36" s="339"/>
      <c r="CJ36" s="339"/>
      <c r="CK36" s="339"/>
      <c r="CL36" s="339"/>
      <c r="CM36" s="339"/>
      <c r="CN36" s="339"/>
      <c r="CO36" s="339"/>
      <c r="CP36" s="339"/>
      <c r="CQ36" s="339"/>
      <c r="CR36" s="339"/>
      <c r="CS36" s="339"/>
      <c r="CT36" s="339"/>
      <c r="CU36" s="339"/>
      <c r="CV36" s="339"/>
      <c r="CW36" s="339"/>
      <c r="CX36" s="339"/>
      <c r="CY36" s="339"/>
      <c r="CZ36" s="339"/>
      <c r="DA36" s="339"/>
      <c r="DB36" s="339"/>
      <c r="DC36" s="339"/>
      <c r="DD36" s="339"/>
      <c r="DE36" s="339"/>
      <c r="DF36" s="339"/>
      <c r="DG36" s="339"/>
      <c r="DH36" s="339"/>
      <c r="DI36" s="339"/>
      <c r="DJ36" s="339"/>
      <c r="DK36" s="339"/>
      <c r="DL36" s="339"/>
      <c r="DM36" s="339"/>
      <c r="DN36" s="339"/>
      <c r="DO36" s="339"/>
      <c r="DP36" s="339"/>
      <c r="DQ36" s="339"/>
      <c r="DR36" s="339"/>
      <c r="DS36" s="339"/>
      <c r="DT36" s="339"/>
      <c r="DU36" s="339"/>
      <c r="DV36" s="339"/>
      <c r="DW36" s="339"/>
      <c r="DX36" s="339"/>
      <c r="DY36" s="339"/>
      <c r="DZ36" s="339"/>
      <c r="EA36" s="339"/>
      <c r="EB36" s="339"/>
      <c r="EC36" s="339"/>
      <c r="ED36" s="339"/>
      <c r="EE36" s="339"/>
      <c r="EF36" s="339"/>
      <c r="EG36" s="339"/>
      <c r="EH36" s="339"/>
      <c r="EI36" s="339"/>
      <c r="EJ36" s="339"/>
      <c r="EK36" s="339"/>
      <c r="EL36" s="339"/>
      <c r="EM36" s="339"/>
    </row>
    <row r="37" spans="1:143" s="341" customFormat="1" ht="26.25" customHeight="1">
      <c r="A37" s="1481"/>
      <c r="B37" s="1500" t="s">
        <v>1131</v>
      </c>
      <c r="C37" s="1500"/>
      <c r="D37" s="1500"/>
      <c r="E37" s="1500"/>
      <c r="F37" s="1500"/>
      <c r="G37" s="1500"/>
      <c r="H37" s="1500"/>
      <c r="I37" s="1500"/>
      <c r="J37" s="1501"/>
      <c r="K37" s="790">
        <f t="shared" si="0"/>
        <v>51</v>
      </c>
      <c r="L37" s="1502">
        <f>ROUND(IF('4.1 Caratula'!AQ21="N",'4.3 ERI - Renta Liquida'!$X$51,0),-3)</f>
        <v>0</v>
      </c>
      <c r="M37" s="1502"/>
      <c r="N37" s="1502"/>
      <c r="O37" s="1502"/>
      <c r="P37" s="1502"/>
      <c r="Q37" s="1503"/>
      <c r="R37" s="1513"/>
      <c r="S37" s="1528"/>
      <c r="T37" s="1522" t="s">
        <v>1143</v>
      </c>
      <c r="U37" s="1522"/>
      <c r="V37" s="1522"/>
      <c r="W37" s="1522"/>
      <c r="X37" s="1522"/>
      <c r="Y37" s="1522"/>
      <c r="Z37" s="1522"/>
      <c r="AA37" s="1522"/>
      <c r="AB37" s="809">
        <f t="shared" si="1"/>
        <v>91</v>
      </c>
      <c r="AC37" s="1502">
        <f>ROUND(L39*(7.5%)/1000,0)*1000</f>
        <v>0</v>
      </c>
      <c r="AD37" s="1502"/>
      <c r="AE37" s="1502"/>
      <c r="AF37" s="1502"/>
      <c r="AG37" s="1502"/>
      <c r="AH37" s="1530"/>
      <c r="AI37" s="343"/>
      <c r="AJ37" s="339"/>
      <c r="AK37" s="339"/>
      <c r="AL37" s="339"/>
      <c r="AM37" s="339"/>
      <c r="AN37" s="339"/>
      <c r="AO37" s="339"/>
      <c r="AP37" s="339"/>
      <c r="AQ37" s="339"/>
      <c r="AR37" s="339"/>
      <c r="AS37" s="339"/>
      <c r="AT37" s="339"/>
      <c r="AU37" s="339"/>
      <c r="AV37" s="339"/>
      <c r="AW37" s="339"/>
      <c r="AX37" s="339"/>
      <c r="AY37" s="339"/>
      <c r="AZ37" s="339"/>
      <c r="BA37" s="339"/>
      <c r="BB37" s="339"/>
      <c r="BC37" s="339"/>
      <c r="BD37" s="339"/>
      <c r="BE37" s="339"/>
      <c r="BF37" s="339"/>
      <c r="BG37" s="339"/>
      <c r="BH37" s="339"/>
      <c r="BI37" s="339"/>
      <c r="BJ37" s="339"/>
      <c r="BK37" s="339"/>
      <c r="BL37" s="339"/>
      <c r="BM37" s="339"/>
      <c r="BN37" s="339"/>
      <c r="BO37" s="339"/>
      <c r="BP37" s="339"/>
      <c r="BQ37" s="339"/>
      <c r="BR37" s="339"/>
      <c r="BS37" s="339"/>
      <c r="BT37" s="339"/>
      <c r="BU37" s="339"/>
      <c r="BV37" s="339"/>
      <c r="BW37" s="339"/>
      <c r="BX37" s="339"/>
      <c r="BY37" s="339"/>
      <c r="BZ37" s="339"/>
      <c r="CA37" s="339"/>
      <c r="CB37" s="339"/>
      <c r="CC37" s="339"/>
      <c r="CD37" s="339"/>
      <c r="CE37" s="339"/>
      <c r="CF37" s="339"/>
      <c r="CG37" s="339"/>
      <c r="CH37" s="339"/>
      <c r="CI37" s="339"/>
      <c r="CJ37" s="339"/>
      <c r="CK37" s="339"/>
      <c r="CL37" s="339"/>
      <c r="CM37" s="339"/>
      <c r="CN37" s="339"/>
      <c r="CO37" s="339"/>
      <c r="CP37" s="339"/>
      <c r="CQ37" s="339"/>
      <c r="CR37" s="339"/>
      <c r="CS37" s="339"/>
      <c r="CT37" s="339"/>
      <c r="CU37" s="339"/>
      <c r="CV37" s="339"/>
      <c r="CW37" s="339"/>
      <c r="CX37" s="339"/>
      <c r="CY37" s="339"/>
      <c r="CZ37" s="339"/>
      <c r="DA37" s="339"/>
      <c r="DB37" s="339"/>
      <c r="DC37" s="339"/>
      <c r="DD37" s="339"/>
      <c r="DE37" s="339"/>
      <c r="DF37" s="339"/>
      <c r="DG37" s="339"/>
      <c r="DH37" s="339"/>
      <c r="DI37" s="339"/>
      <c r="DJ37" s="339"/>
      <c r="DK37" s="339"/>
      <c r="DL37" s="339"/>
      <c r="DM37" s="339"/>
      <c r="DN37" s="339"/>
      <c r="DO37" s="339"/>
      <c r="DP37" s="339"/>
      <c r="DQ37" s="339"/>
      <c r="DR37" s="339"/>
      <c r="DS37" s="339"/>
      <c r="DT37" s="339"/>
      <c r="DU37" s="339"/>
      <c r="DV37" s="339"/>
      <c r="DW37" s="339"/>
      <c r="DX37" s="339"/>
      <c r="DY37" s="339"/>
      <c r="DZ37" s="339"/>
      <c r="EA37" s="339"/>
      <c r="EB37" s="339"/>
      <c r="EC37" s="339"/>
      <c r="ED37" s="339"/>
      <c r="EE37" s="339"/>
      <c r="EF37" s="339"/>
      <c r="EG37" s="339"/>
      <c r="EH37" s="339"/>
      <c r="EI37" s="339"/>
      <c r="EJ37" s="339"/>
      <c r="EK37" s="339"/>
      <c r="EL37" s="339"/>
      <c r="EM37" s="339"/>
    </row>
    <row r="38" spans="1:143" s="341" customFormat="1" ht="30.75" customHeight="1">
      <c r="A38" s="1481"/>
      <c r="B38" s="1485" t="s">
        <v>1130</v>
      </c>
      <c r="C38" s="1485"/>
      <c r="D38" s="1485"/>
      <c r="E38" s="1485"/>
      <c r="F38" s="1485"/>
      <c r="G38" s="1485"/>
      <c r="H38" s="1485"/>
      <c r="I38" s="1485"/>
      <c r="J38" s="1562"/>
      <c r="K38" s="791">
        <f t="shared" si="0"/>
        <v>52</v>
      </c>
      <c r="L38" s="1478">
        <f>ROUND(IF('4.1 Caratula'!AQ21="S",'4.3 ERI - Renta Liquida'!$X$51,0),-3)</f>
        <v>0</v>
      </c>
      <c r="M38" s="1478"/>
      <c r="N38" s="1478"/>
      <c r="O38" s="1478"/>
      <c r="P38" s="1478"/>
      <c r="Q38" s="1479"/>
      <c r="R38" s="1513"/>
      <c r="S38" s="1546" t="s">
        <v>1145</v>
      </c>
      <c r="T38" s="1547"/>
      <c r="U38" s="1547"/>
      <c r="V38" s="1547"/>
      <c r="W38" s="1547"/>
      <c r="X38" s="1547"/>
      <c r="Y38" s="1547"/>
      <c r="Z38" s="1547"/>
      <c r="AA38" s="1547"/>
      <c r="AB38" s="811">
        <f>AB37+1</f>
        <v>92</v>
      </c>
      <c r="AC38" s="1548">
        <f>SUM(AC32:AH37)</f>
        <v>0</v>
      </c>
      <c r="AD38" s="1548"/>
      <c r="AE38" s="1548"/>
      <c r="AF38" s="1548"/>
      <c r="AG38" s="1548"/>
      <c r="AH38" s="1549"/>
      <c r="AI38" s="343"/>
      <c r="AJ38" s="339"/>
      <c r="AK38" s="339"/>
      <c r="AL38" s="339"/>
      <c r="AM38" s="339"/>
      <c r="AN38" s="339"/>
      <c r="AO38" s="339"/>
      <c r="AP38" s="339"/>
      <c r="AQ38" s="339"/>
      <c r="AR38" s="339"/>
      <c r="AS38" s="339"/>
      <c r="AT38" s="339"/>
      <c r="AU38" s="339"/>
      <c r="AV38" s="339"/>
      <c r="AW38" s="339"/>
      <c r="AX38" s="339"/>
      <c r="AY38" s="339"/>
      <c r="AZ38" s="339"/>
      <c r="BA38" s="339"/>
      <c r="BB38" s="339"/>
      <c r="BC38" s="339"/>
      <c r="BD38" s="339"/>
      <c r="BE38" s="339"/>
      <c r="BF38" s="339"/>
      <c r="BG38" s="339"/>
      <c r="BH38" s="339"/>
      <c r="BI38" s="339"/>
      <c r="BJ38" s="339"/>
      <c r="BK38" s="339"/>
      <c r="BL38" s="339"/>
      <c r="BM38" s="339"/>
      <c r="BN38" s="339"/>
      <c r="BO38" s="339"/>
      <c r="BP38" s="339"/>
      <c r="BQ38" s="339"/>
      <c r="BR38" s="339"/>
      <c r="BS38" s="339"/>
      <c r="BT38" s="339"/>
      <c r="BU38" s="339"/>
      <c r="BV38" s="339"/>
      <c r="BW38" s="339"/>
      <c r="BX38" s="339"/>
      <c r="BY38" s="339"/>
      <c r="BZ38" s="339"/>
      <c r="CA38" s="339"/>
      <c r="CB38" s="339"/>
      <c r="CC38" s="339"/>
      <c r="CD38" s="339"/>
      <c r="CE38" s="339"/>
      <c r="CF38" s="339"/>
      <c r="CG38" s="339"/>
      <c r="CH38" s="339"/>
      <c r="CI38" s="339"/>
      <c r="CJ38" s="339"/>
      <c r="CK38" s="339"/>
      <c r="CL38" s="339"/>
      <c r="CM38" s="339"/>
      <c r="CN38" s="339"/>
      <c r="CO38" s="339"/>
      <c r="CP38" s="339"/>
      <c r="CQ38" s="339"/>
      <c r="CR38" s="339"/>
      <c r="CS38" s="339"/>
      <c r="CT38" s="339"/>
      <c r="CU38" s="339"/>
      <c r="CV38" s="339"/>
      <c r="CW38" s="339"/>
      <c r="CX38" s="339"/>
      <c r="CY38" s="339"/>
      <c r="CZ38" s="339"/>
      <c r="DA38" s="339"/>
      <c r="DB38" s="339"/>
      <c r="DC38" s="339"/>
      <c r="DD38" s="339"/>
      <c r="DE38" s="339"/>
      <c r="DF38" s="339"/>
      <c r="DG38" s="339"/>
      <c r="DH38" s="339"/>
      <c r="DI38" s="339"/>
      <c r="DJ38" s="339"/>
      <c r="DK38" s="339"/>
      <c r="DL38" s="339"/>
      <c r="DM38" s="339"/>
      <c r="DN38" s="339"/>
      <c r="DO38" s="339"/>
      <c r="DP38" s="339"/>
      <c r="DQ38" s="339"/>
      <c r="DR38" s="339"/>
      <c r="DS38" s="339"/>
      <c r="DT38" s="339"/>
      <c r="DU38" s="339"/>
      <c r="DV38" s="339"/>
      <c r="DW38" s="339"/>
      <c r="DX38" s="339"/>
      <c r="DY38" s="339"/>
      <c r="DZ38" s="339"/>
      <c r="EA38" s="339"/>
      <c r="EB38" s="339"/>
      <c r="EC38" s="339"/>
      <c r="ED38" s="339"/>
      <c r="EE38" s="339"/>
      <c r="EF38" s="339"/>
      <c r="EG38" s="339"/>
      <c r="EH38" s="339"/>
      <c r="EI38" s="339"/>
      <c r="EJ38" s="339"/>
      <c r="EK38" s="339"/>
      <c r="EL38" s="339"/>
      <c r="EM38" s="339"/>
    </row>
    <row r="39" spans="1:143" s="341" customFormat="1" ht="24.75" customHeight="1">
      <c r="A39" s="1481"/>
      <c r="B39" s="1522" t="s">
        <v>1132</v>
      </c>
      <c r="C39" s="1522"/>
      <c r="D39" s="1522"/>
      <c r="E39" s="1522"/>
      <c r="F39" s="1522"/>
      <c r="G39" s="1522"/>
      <c r="H39" s="1522"/>
      <c r="I39" s="1522"/>
      <c r="J39" s="1545"/>
      <c r="K39" s="790">
        <f t="shared" si="0"/>
        <v>53</v>
      </c>
      <c r="L39" s="1502">
        <f>'4.3 ERI - Renta Liquida'!X56</f>
        <v>0</v>
      </c>
      <c r="M39" s="1502"/>
      <c r="N39" s="1502"/>
      <c r="O39" s="1502"/>
      <c r="P39" s="1502"/>
      <c r="Q39" s="1503"/>
      <c r="R39" s="1513"/>
      <c r="S39" s="1522" t="s">
        <v>205</v>
      </c>
      <c r="T39" s="1522"/>
      <c r="U39" s="1522"/>
      <c r="V39" s="1522"/>
      <c r="W39" s="1522"/>
      <c r="X39" s="1522"/>
      <c r="Y39" s="1522"/>
      <c r="Z39" s="1522"/>
      <c r="AA39" s="1522"/>
      <c r="AB39" s="880">
        <f t="shared" si="1"/>
        <v>93</v>
      </c>
      <c r="AC39" s="1489">
        <f>ROUND('4.3 ERI - Renta Liquida'!X516,-3)</f>
        <v>0</v>
      </c>
      <c r="AD39" s="1489"/>
      <c r="AE39" s="1489"/>
      <c r="AF39" s="1489"/>
      <c r="AG39" s="1489"/>
      <c r="AH39" s="1523"/>
      <c r="AI39" s="343"/>
      <c r="AJ39" s="339"/>
      <c r="AK39" s="339"/>
      <c r="AL39" s="339"/>
      <c r="AM39" s="339"/>
      <c r="AN39" s="339"/>
      <c r="AO39" s="339"/>
      <c r="AP39" s="339"/>
      <c r="AQ39" s="339"/>
      <c r="AR39" s="339"/>
      <c r="AS39" s="339"/>
      <c r="AT39" s="339"/>
      <c r="AU39" s="339"/>
      <c r="AV39" s="339"/>
      <c r="AW39" s="339"/>
      <c r="AX39" s="339"/>
      <c r="AY39" s="339"/>
      <c r="AZ39" s="339"/>
      <c r="BA39" s="339"/>
      <c r="BB39" s="339"/>
      <c r="BC39" s="339"/>
      <c r="BD39" s="339"/>
      <c r="BE39" s="339"/>
      <c r="BF39" s="339"/>
      <c r="BG39" s="339"/>
      <c r="BH39" s="339"/>
      <c r="BI39" s="339"/>
      <c r="BJ39" s="339"/>
      <c r="BK39" s="339"/>
      <c r="BL39" s="339"/>
      <c r="BM39" s="339"/>
      <c r="BN39" s="339"/>
      <c r="BO39" s="339"/>
      <c r="BP39" s="339"/>
      <c r="BQ39" s="339"/>
      <c r="BR39" s="339"/>
      <c r="BS39" s="339"/>
      <c r="BT39" s="339"/>
      <c r="BU39" s="339"/>
      <c r="BV39" s="339"/>
      <c r="BW39" s="339"/>
      <c r="BX39" s="339"/>
      <c r="BY39" s="339"/>
      <c r="BZ39" s="339"/>
      <c r="CA39" s="339"/>
      <c r="CB39" s="339"/>
      <c r="CC39" s="339"/>
      <c r="CD39" s="339"/>
      <c r="CE39" s="339"/>
      <c r="CF39" s="339"/>
      <c r="CG39" s="339"/>
      <c r="CH39" s="339"/>
      <c r="CI39" s="339"/>
      <c r="CJ39" s="339"/>
      <c r="CK39" s="339"/>
      <c r="CL39" s="339"/>
      <c r="CM39" s="339"/>
      <c r="CN39" s="339"/>
      <c r="CO39" s="339"/>
      <c r="CP39" s="339"/>
      <c r="CQ39" s="339"/>
      <c r="CR39" s="339"/>
      <c r="CS39" s="339"/>
      <c r="CT39" s="339"/>
      <c r="CU39" s="339"/>
      <c r="CV39" s="339"/>
      <c r="CW39" s="339"/>
      <c r="CX39" s="339"/>
      <c r="CY39" s="339"/>
      <c r="CZ39" s="339"/>
      <c r="DA39" s="339"/>
      <c r="DB39" s="339"/>
      <c r="DC39" s="339"/>
      <c r="DD39" s="339"/>
      <c r="DE39" s="339"/>
      <c r="DF39" s="339"/>
      <c r="DG39" s="339"/>
      <c r="DH39" s="339"/>
      <c r="DI39" s="339"/>
      <c r="DJ39" s="339"/>
      <c r="DK39" s="339"/>
      <c r="DL39" s="339"/>
      <c r="DM39" s="339"/>
      <c r="DN39" s="339"/>
      <c r="DO39" s="339"/>
      <c r="DP39" s="339"/>
      <c r="DQ39" s="339"/>
      <c r="DR39" s="339"/>
      <c r="DS39" s="339"/>
      <c r="DT39" s="339"/>
      <c r="DU39" s="339"/>
      <c r="DV39" s="339"/>
      <c r="DW39" s="339"/>
      <c r="DX39" s="339"/>
      <c r="DY39" s="339"/>
      <c r="DZ39" s="339"/>
      <c r="EA39" s="339"/>
      <c r="EB39" s="339"/>
      <c r="EC39" s="339"/>
      <c r="ED39" s="339"/>
      <c r="EE39" s="339"/>
      <c r="EF39" s="339"/>
      <c r="EG39" s="339"/>
      <c r="EH39" s="339"/>
      <c r="EI39" s="339"/>
      <c r="EJ39" s="339"/>
      <c r="EK39" s="339"/>
      <c r="EL39" s="339"/>
      <c r="EM39" s="339"/>
    </row>
    <row r="40" spans="1:143" s="341" customFormat="1" ht="18" customHeight="1">
      <c r="A40" s="1481"/>
      <c r="B40" s="1493" t="s">
        <v>1133</v>
      </c>
      <c r="C40" s="1493"/>
      <c r="D40" s="1493"/>
      <c r="E40" s="1493"/>
      <c r="F40" s="1493"/>
      <c r="G40" s="1493"/>
      <c r="H40" s="1493"/>
      <c r="I40" s="1493"/>
      <c r="J40" s="1494"/>
      <c r="K40" s="791">
        <f t="shared" si="0"/>
        <v>54</v>
      </c>
      <c r="L40" s="1478">
        <f>'4.3 ERI - Renta Liquida'!X57</f>
        <v>0</v>
      </c>
      <c r="M40" s="1478"/>
      <c r="N40" s="1478"/>
      <c r="O40" s="1478"/>
      <c r="P40" s="1478"/>
      <c r="Q40" s="1479"/>
      <c r="R40" s="1513"/>
      <c r="S40" s="1495" t="s">
        <v>1144</v>
      </c>
      <c r="T40" s="1495"/>
      <c r="U40" s="1495"/>
      <c r="V40" s="1495"/>
      <c r="W40" s="1495"/>
      <c r="X40" s="1495"/>
      <c r="Y40" s="1495"/>
      <c r="Z40" s="1495"/>
      <c r="AA40" s="1495"/>
      <c r="AB40" s="880">
        <f t="shared" si="1"/>
        <v>94</v>
      </c>
      <c r="AC40" s="1555">
        <f>IF(AC38-AC39&lt;0,AC38,AC38-AC39)</f>
        <v>0</v>
      </c>
      <c r="AD40" s="1555"/>
      <c r="AE40" s="1555"/>
      <c r="AF40" s="1555"/>
      <c r="AG40" s="1555"/>
      <c r="AH40" s="1561"/>
      <c r="AI40" s="343" t="s">
        <v>945</v>
      </c>
      <c r="AJ40" s="339"/>
      <c r="AK40" s="339"/>
      <c r="AL40" s="339"/>
      <c r="AM40" s="339"/>
      <c r="AN40" s="339"/>
      <c r="AO40" s="339"/>
      <c r="AP40" s="339"/>
      <c r="AQ40" s="339"/>
      <c r="AR40" s="339"/>
      <c r="AS40" s="339"/>
      <c r="AT40" s="339"/>
      <c r="AU40" s="339"/>
      <c r="AV40" s="339"/>
      <c r="AW40" s="339"/>
      <c r="AX40" s="339"/>
      <c r="AY40" s="339"/>
      <c r="AZ40" s="339"/>
      <c r="BA40" s="339"/>
      <c r="BB40" s="339"/>
      <c r="BC40" s="339"/>
      <c r="BD40" s="339"/>
      <c r="BE40" s="339"/>
      <c r="BF40" s="339"/>
      <c r="BG40" s="339"/>
      <c r="BH40" s="339"/>
      <c r="BI40" s="339"/>
      <c r="BJ40" s="339"/>
      <c r="BK40" s="339"/>
      <c r="BL40" s="339"/>
      <c r="BM40" s="339"/>
      <c r="BN40" s="339"/>
      <c r="BO40" s="339"/>
      <c r="BP40" s="339"/>
      <c r="BQ40" s="339"/>
      <c r="BR40" s="339"/>
      <c r="BS40" s="339"/>
      <c r="BT40" s="339"/>
      <c r="BU40" s="339"/>
      <c r="BV40" s="339"/>
      <c r="BW40" s="339"/>
      <c r="BX40" s="339"/>
      <c r="BY40" s="339"/>
      <c r="BZ40" s="339"/>
      <c r="CA40" s="339"/>
      <c r="CB40" s="339"/>
      <c r="CC40" s="339"/>
      <c r="CD40" s="339"/>
      <c r="CE40" s="339"/>
      <c r="CF40" s="339"/>
      <c r="CG40" s="339"/>
      <c r="CH40" s="339"/>
      <c r="CI40" s="339"/>
      <c r="CJ40" s="339"/>
      <c r="CK40" s="339"/>
      <c r="CL40" s="339"/>
      <c r="CM40" s="339"/>
      <c r="CN40" s="339"/>
      <c r="CO40" s="339"/>
      <c r="CP40" s="339"/>
      <c r="CQ40" s="339"/>
      <c r="CR40" s="339"/>
      <c r="CS40" s="339"/>
      <c r="CT40" s="339"/>
      <c r="CU40" s="339"/>
      <c r="CV40" s="339"/>
      <c r="CW40" s="339"/>
      <c r="CX40" s="339"/>
      <c r="CY40" s="339"/>
      <c r="CZ40" s="339"/>
      <c r="DA40" s="339"/>
      <c r="DB40" s="339"/>
      <c r="DC40" s="339"/>
      <c r="DD40" s="339"/>
      <c r="DE40" s="339"/>
      <c r="DF40" s="339"/>
      <c r="DG40" s="339"/>
      <c r="DH40" s="339"/>
      <c r="DI40" s="339"/>
      <c r="DJ40" s="339"/>
      <c r="DK40" s="339"/>
      <c r="DL40" s="339"/>
      <c r="DM40" s="339"/>
      <c r="DN40" s="339"/>
      <c r="DO40" s="339"/>
      <c r="DP40" s="339"/>
      <c r="DQ40" s="339"/>
      <c r="DR40" s="339"/>
      <c r="DS40" s="339"/>
      <c r="DT40" s="339"/>
      <c r="DU40" s="339"/>
      <c r="DV40" s="339"/>
      <c r="DW40" s="339"/>
      <c r="DX40" s="339"/>
      <c r="DY40" s="339"/>
      <c r="DZ40" s="339"/>
      <c r="EA40" s="339"/>
      <c r="EB40" s="339"/>
      <c r="EC40" s="339"/>
      <c r="ED40" s="339"/>
      <c r="EE40" s="339"/>
      <c r="EF40" s="339"/>
      <c r="EG40" s="339"/>
      <c r="EH40" s="339"/>
      <c r="EI40" s="339"/>
      <c r="EJ40" s="339"/>
      <c r="EK40" s="339"/>
      <c r="EL40" s="339"/>
      <c r="EM40" s="339"/>
    </row>
    <row r="41" spans="1:143" s="341" customFormat="1" ht="25.5" customHeight="1">
      <c r="A41" s="1481"/>
      <c r="B41" s="1486" t="s">
        <v>1134</v>
      </c>
      <c r="C41" s="1486"/>
      <c r="D41" s="1486"/>
      <c r="E41" s="1486"/>
      <c r="F41" s="1486"/>
      <c r="G41" s="1486"/>
      <c r="H41" s="1486"/>
      <c r="I41" s="1486"/>
      <c r="J41" s="1487"/>
      <c r="K41" s="790">
        <f t="shared" si="0"/>
        <v>55</v>
      </c>
      <c r="L41" s="1488">
        <v>0</v>
      </c>
      <c r="M41" s="1489"/>
      <c r="N41" s="1489"/>
      <c r="O41" s="1489"/>
      <c r="P41" s="1489"/>
      <c r="Q41" s="1490"/>
      <c r="R41" s="1513"/>
      <c r="S41" s="1550" t="s">
        <v>943</v>
      </c>
      <c r="T41" s="1550"/>
      <c r="U41" s="1550"/>
      <c r="V41" s="1550"/>
      <c r="W41" s="1550"/>
      <c r="X41" s="1550"/>
      <c r="Y41" s="1550"/>
      <c r="Z41" s="1550"/>
      <c r="AA41" s="1550"/>
      <c r="AB41" s="809">
        <f t="shared" si="1"/>
        <v>95</v>
      </c>
      <c r="AC41" s="1489">
        <f>ROUND(AC31*10%,-3)</f>
        <v>0</v>
      </c>
      <c r="AD41" s="1489"/>
      <c r="AE41" s="1489"/>
      <c r="AF41" s="1489"/>
      <c r="AG41" s="1489"/>
      <c r="AH41" s="1523"/>
      <c r="AI41" s="343" t="s">
        <v>944</v>
      </c>
      <c r="AJ41" s="339"/>
      <c r="AK41" s="339"/>
      <c r="AL41" s="339"/>
      <c r="AM41" s="339"/>
      <c r="AN41" s="339"/>
      <c r="AO41" s="339"/>
      <c r="AP41" s="339"/>
      <c r="AQ41" s="339"/>
      <c r="AR41" s="339"/>
      <c r="AS41" s="339"/>
      <c r="AT41" s="339"/>
      <c r="AU41" s="339"/>
      <c r="AV41" s="339"/>
      <c r="AW41" s="339"/>
      <c r="AX41" s="339"/>
      <c r="AY41" s="339"/>
      <c r="AZ41" s="354"/>
      <c r="BA41" s="354"/>
      <c r="BB41" s="339"/>
      <c r="BC41" s="339"/>
      <c r="BD41" s="339"/>
      <c r="BE41" s="339"/>
      <c r="BF41" s="339"/>
      <c r="BG41" s="339"/>
      <c r="BH41" s="339"/>
      <c r="BI41" s="339"/>
      <c r="BJ41" s="339"/>
      <c r="BK41" s="339"/>
      <c r="BL41" s="339"/>
      <c r="BM41" s="339"/>
      <c r="BN41" s="339"/>
      <c r="BO41" s="339"/>
      <c r="BP41" s="339"/>
      <c r="BQ41" s="339"/>
      <c r="BR41" s="339"/>
      <c r="BS41" s="339"/>
      <c r="BT41" s="339"/>
      <c r="BU41" s="339"/>
      <c r="BV41" s="339"/>
      <c r="BW41" s="339"/>
      <c r="BX41" s="339"/>
      <c r="BY41" s="339"/>
      <c r="BZ41" s="339"/>
      <c r="CA41" s="339"/>
      <c r="CB41" s="339"/>
      <c r="CC41" s="339"/>
      <c r="CD41" s="339"/>
      <c r="CE41" s="339"/>
      <c r="CF41" s="339"/>
      <c r="CG41" s="339"/>
      <c r="CH41" s="339"/>
      <c r="CI41" s="339"/>
      <c r="CJ41" s="339"/>
      <c r="CK41" s="339"/>
      <c r="CL41" s="339"/>
      <c r="CM41" s="339"/>
      <c r="CN41" s="339"/>
      <c r="CO41" s="339"/>
      <c r="CP41" s="339"/>
      <c r="CQ41" s="339"/>
      <c r="CR41" s="339"/>
      <c r="CS41" s="339"/>
      <c r="CT41" s="339"/>
      <c r="CU41" s="339"/>
      <c r="CV41" s="339"/>
      <c r="CW41" s="339"/>
      <c r="CX41" s="339"/>
      <c r="CY41" s="339"/>
      <c r="CZ41" s="339"/>
      <c r="DA41" s="339"/>
      <c r="DB41" s="339"/>
      <c r="DC41" s="339"/>
      <c r="DD41" s="339"/>
      <c r="DE41" s="339"/>
      <c r="DF41" s="339"/>
      <c r="DG41" s="339"/>
      <c r="DH41" s="339"/>
      <c r="DI41" s="339"/>
      <c r="DJ41" s="339"/>
      <c r="DK41" s="339"/>
      <c r="DL41" s="339"/>
      <c r="DM41" s="339"/>
      <c r="DN41" s="339"/>
      <c r="DO41" s="339"/>
      <c r="DP41" s="339"/>
      <c r="DQ41" s="339"/>
      <c r="DR41" s="339"/>
      <c r="DS41" s="339"/>
      <c r="DT41" s="339"/>
      <c r="DU41" s="339"/>
      <c r="DV41" s="339"/>
      <c r="DW41" s="339"/>
      <c r="DX41" s="339"/>
      <c r="DY41" s="339"/>
      <c r="DZ41" s="339"/>
      <c r="EA41" s="339"/>
      <c r="EB41" s="339"/>
      <c r="EC41" s="339"/>
      <c r="ED41" s="339"/>
      <c r="EE41" s="339"/>
      <c r="EF41" s="339"/>
      <c r="EG41" s="339"/>
      <c r="EH41" s="339"/>
      <c r="EI41" s="339"/>
      <c r="EJ41" s="339"/>
      <c r="EK41" s="339"/>
      <c r="EL41" s="339"/>
      <c r="EM41" s="339"/>
    </row>
    <row r="42" spans="1:143" s="341" customFormat="1" ht="25.5" customHeight="1">
      <c r="A42" s="1481"/>
      <c r="B42" s="1493" t="s">
        <v>1135</v>
      </c>
      <c r="C42" s="1493"/>
      <c r="D42" s="1493"/>
      <c r="E42" s="1493"/>
      <c r="F42" s="1493"/>
      <c r="G42" s="1493"/>
      <c r="H42" s="1493"/>
      <c r="I42" s="1493"/>
      <c r="J42" s="1494"/>
      <c r="K42" s="791">
        <f t="shared" si="0"/>
        <v>56</v>
      </c>
      <c r="L42" s="1478">
        <v>0</v>
      </c>
      <c r="M42" s="1478"/>
      <c r="N42" s="1478"/>
      <c r="O42" s="1478"/>
      <c r="P42" s="1478"/>
      <c r="Q42" s="1479"/>
      <c r="R42" s="1513"/>
      <c r="S42" s="1485" t="s">
        <v>1146</v>
      </c>
      <c r="T42" s="1485"/>
      <c r="U42" s="1485"/>
      <c r="V42" s="1485"/>
      <c r="W42" s="1485"/>
      <c r="X42" s="1485"/>
      <c r="Y42" s="1485"/>
      <c r="Z42" s="1485"/>
      <c r="AA42" s="1485"/>
      <c r="AB42" s="805">
        <f t="shared" si="1"/>
        <v>96</v>
      </c>
      <c r="AC42" s="1563">
        <f>ROUND('4.3 ERI - Renta Liquida'!X517,-3)</f>
        <v>0</v>
      </c>
      <c r="AD42" s="1563"/>
      <c r="AE42" s="1563"/>
      <c r="AF42" s="1563"/>
      <c r="AG42" s="1563"/>
      <c r="AH42" s="1564"/>
      <c r="AI42" s="343"/>
      <c r="AJ42" s="339"/>
      <c r="AK42" s="339"/>
      <c r="AL42" s="339"/>
      <c r="AM42" s="339"/>
      <c r="AN42" s="339"/>
      <c r="AO42" s="339"/>
      <c r="AP42" s="339"/>
      <c r="AQ42" s="339"/>
      <c r="AR42" s="339"/>
      <c r="AS42" s="339"/>
      <c r="AT42" s="339"/>
      <c r="AU42" s="339"/>
      <c r="AV42" s="339"/>
      <c r="AW42" s="339"/>
      <c r="AX42" s="339"/>
      <c r="AY42" s="339"/>
      <c r="AZ42" s="354"/>
      <c r="BA42" s="354"/>
      <c r="BB42" s="339"/>
      <c r="BC42" s="339"/>
      <c r="BD42" s="339"/>
      <c r="BE42" s="339"/>
      <c r="BF42" s="339"/>
      <c r="BG42" s="339"/>
      <c r="BH42" s="339"/>
      <c r="BI42" s="339"/>
      <c r="BJ42" s="339"/>
      <c r="BK42" s="339"/>
      <c r="BL42" s="339"/>
      <c r="BM42" s="339"/>
      <c r="BN42" s="339"/>
      <c r="BO42" s="339"/>
      <c r="BP42" s="339"/>
      <c r="BQ42" s="339"/>
      <c r="BR42" s="339"/>
      <c r="BS42" s="339"/>
      <c r="BT42" s="339"/>
      <c r="BU42" s="339"/>
      <c r="BV42" s="339"/>
      <c r="BW42" s="339"/>
      <c r="BX42" s="339"/>
      <c r="BY42" s="339"/>
      <c r="BZ42" s="339"/>
      <c r="CA42" s="339"/>
      <c r="CB42" s="339"/>
      <c r="CC42" s="339"/>
      <c r="CD42" s="339"/>
      <c r="CE42" s="339"/>
      <c r="CF42" s="339"/>
      <c r="CG42" s="339"/>
      <c r="CH42" s="339"/>
      <c r="CI42" s="339"/>
      <c r="CJ42" s="339"/>
      <c r="CK42" s="339"/>
      <c r="CL42" s="339"/>
      <c r="CM42" s="339"/>
      <c r="CN42" s="339"/>
      <c r="CO42" s="339"/>
      <c r="CP42" s="339"/>
      <c r="CQ42" s="339"/>
      <c r="CR42" s="339"/>
      <c r="CS42" s="339"/>
      <c r="CT42" s="339"/>
      <c r="CU42" s="339"/>
      <c r="CV42" s="339"/>
      <c r="CW42" s="339"/>
      <c r="CX42" s="339"/>
      <c r="CY42" s="339"/>
      <c r="CZ42" s="339"/>
      <c r="DA42" s="339"/>
      <c r="DB42" s="339"/>
      <c r="DC42" s="339"/>
      <c r="DD42" s="339"/>
      <c r="DE42" s="339"/>
      <c r="DF42" s="339"/>
      <c r="DG42" s="339"/>
      <c r="DH42" s="339"/>
      <c r="DI42" s="339"/>
      <c r="DJ42" s="339"/>
      <c r="DK42" s="339"/>
      <c r="DL42" s="339"/>
      <c r="DM42" s="339"/>
      <c r="DN42" s="339"/>
      <c r="DO42" s="339"/>
      <c r="DP42" s="339"/>
      <c r="DQ42" s="339"/>
      <c r="DR42" s="339"/>
      <c r="DS42" s="339"/>
      <c r="DT42" s="339"/>
      <c r="DU42" s="339"/>
      <c r="DV42" s="339"/>
      <c r="DW42" s="339"/>
      <c r="DX42" s="339"/>
      <c r="DY42" s="339"/>
      <c r="DZ42" s="339"/>
      <c r="EA42" s="339"/>
      <c r="EB42" s="339"/>
      <c r="EC42" s="339"/>
      <c r="ED42" s="339"/>
      <c r="EE42" s="339"/>
      <c r="EF42" s="339"/>
      <c r="EG42" s="339"/>
      <c r="EH42" s="339"/>
      <c r="EI42" s="339"/>
      <c r="EJ42" s="339"/>
      <c r="EK42" s="339"/>
      <c r="EL42" s="339"/>
      <c r="EM42" s="339"/>
    </row>
    <row r="43" spans="1:143" s="341" customFormat="1" ht="25.5" customHeight="1">
      <c r="A43" s="1481"/>
      <c r="B43" s="1486" t="s">
        <v>34</v>
      </c>
      <c r="C43" s="1486"/>
      <c r="D43" s="1486"/>
      <c r="E43" s="1486"/>
      <c r="F43" s="1486"/>
      <c r="G43" s="1486"/>
      <c r="H43" s="1486"/>
      <c r="I43" s="1486"/>
      <c r="J43" s="1487"/>
      <c r="K43" s="790">
        <f t="shared" si="0"/>
        <v>57</v>
      </c>
      <c r="L43" s="1488">
        <f>ROUND('4.3 ERI - Renta Liquida'!$X$64+'4.3 ERI - Renta Liquida'!$X$108+'4.3 ERI - Renta Liquida'!$X$116,-3)</f>
        <v>0</v>
      </c>
      <c r="M43" s="1489"/>
      <c r="N43" s="1489"/>
      <c r="O43" s="1489"/>
      <c r="P43" s="1489"/>
      <c r="Q43" s="1490"/>
      <c r="R43" s="1513"/>
      <c r="S43" s="1550" t="s">
        <v>1147</v>
      </c>
      <c r="T43" s="1550"/>
      <c r="U43" s="1550"/>
      <c r="V43" s="1550"/>
      <c r="W43" s="1550"/>
      <c r="X43" s="1550"/>
      <c r="Y43" s="1550"/>
      <c r="Z43" s="1550"/>
      <c r="AA43" s="1550"/>
      <c r="AB43" s="812">
        <f t="shared" si="1"/>
        <v>97</v>
      </c>
      <c r="AC43" s="1558">
        <f>AC40+AC41-AC42</f>
        <v>0</v>
      </c>
      <c r="AD43" s="1558"/>
      <c r="AE43" s="1558"/>
      <c r="AF43" s="1558"/>
      <c r="AG43" s="1558"/>
      <c r="AH43" s="1559"/>
      <c r="AI43" s="343"/>
      <c r="AJ43" s="339"/>
      <c r="AK43" s="339"/>
      <c r="AL43" s="339"/>
      <c r="AM43" s="339"/>
      <c r="AN43" s="339"/>
      <c r="AO43" s="339"/>
      <c r="AP43" s="339"/>
      <c r="AQ43" s="339"/>
      <c r="AR43" s="339"/>
      <c r="AS43" s="339"/>
      <c r="AT43" s="339"/>
      <c r="AU43" s="339"/>
      <c r="AV43" s="339"/>
      <c r="AW43" s="339"/>
      <c r="AX43" s="339"/>
      <c r="AY43" s="339"/>
      <c r="AZ43" s="354"/>
      <c r="BA43" s="354"/>
      <c r="BB43" s="339"/>
      <c r="BC43" s="339"/>
      <c r="BD43" s="339"/>
      <c r="BE43" s="339"/>
      <c r="BF43" s="339"/>
      <c r="BG43" s="339"/>
      <c r="BH43" s="339"/>
      <c r="BI43" s="339"/>
      <c r="BJ43" s="339"/>
      <c r="BK43" s="339"/>
      <c r="BL43" s="339"/>
      <c r="BM43" s="339"/>
      <c r="BN43" s="339"/>
      <c r="BO43" s="339"/>
      <c r="BP43" s="339"/>
      <c r="BQ43" s="339"/>
      <c r="BR43" s="339"/>
      <c r="BS43" s="339"/>
      <c r="BT43" s="339"/>
      <c r="BU43" s="339"/>
      <c r="BV43" s="339"/>
      <c r="BW43" s="339"/>
      <c r="BX43" s="339"/>
      <c r="BY43" s="339"/>
      <c r="BZ43" s="339"/>
      <c r="CA43" s="339"/>
      <c r="CB43" s="339"/>
      <c r="CC43" s="339"/>
      <c r="CD43" s="339"/>
      <c r="CE43" s="339"/>
      <c r="CF43" s="339"/>
      <c r="CG43" s="339"/>
      <c r="CH43" s="339"/>
      <c r="CI43" s="339"/>
      <c r="CJ43" s="339"/>
      <c r="CK43" s="339"/>
      <c r="CL43" s="339"/>
      <c r="CM43" s="339"/>
      <c r="CN43" s="339"/>
      <c r="CO43" s="339"/>
      <c r="CP43" s="339"/>
      <c r="CQ43" s="339"/>
      <c r="CR43" s="339"/>
      <c r="CS43" s="339"/>
      <c r="CT43" s="339"/>
      <c r="CU43" s="339"/>
      <c r="CV43" s="339"/>
      <c r="CW43" s="339"/>
      <c r="CX43" s="339"/>
      <c r="CY43" s="339"/>
      <c r="CZ43" s="339"/>
      <c r="DA43" s="339"/>
      <c r="DB43" s="339"/>
      <c r="DC43" s="339"/>
      <c r="DD43" s="339"/>
      <c r="DE43" s="339"/>
      <c r="DF43" s="339"/>
      <c r="DG43" s="339"/>
      <c r="DH43" s="339"/>
      <c r="DI43" s="339"/>
      <c r="DJ43" s="339"/>
      <c r="DK43" s="339"/>
      <c r="DL43" s="339"/>
      <c r="DM43" s="339"/>
      <c r="DN43" s="339"/>
      <c r="DO43" s="339"/>
      <c r="DP43" s="339"/>
      <c r="DQ43" s="339"/>
      <c r="DR43" s="339"/>
      <c r="DS43" s="339"/>
      <c r="DT43" s="339"/>
      <c r="DU43" s="339"/>
      <c r="DV43" s="339"/>
      <c r="DW43" s="339"/>
      <c r="DX43" s="339"/>
      <c r="DY43" s="339"/>
      <c r="DZ43" s="339"/>
      <c r="EA43" s="339"/>
      <c r="EB43" s="339"/>
      <c r="EC43" s="339"/>
      <c r="ED43" s="339"/>
      <c r="EE43" s="339"/>
      <c r="EF43" s="339"/>
      <c r="EG43" s="339"/>
      <c r="EH43" s="339"/>
      <c r="EI43" s="339"/>
      <c r="EJ43" s="339"/>
      <c r="EK43" s="339"/>
      <c r="EL43" s="339"/>
      <c r="EM43" s="339"/>
    </row>
    <row r="44" spans="1:143" s="341" customFormat="1" ht="20" customHeight="1">
      <c r="A44" s="1481"/>
      <c r="B44" s="1565" t="s">
        <v>1601</v>
      </c>
      <c r="C44" s="1565"/>
      <c r="D44" s="1565"/>
      <c r="E44" s="1565"/>
      <c r="F44" s="1565"/>
      <c r="G44" s="1565"/>
      <c r="H44" s="1565"/>
      <c r="I44" s="1565"/>
      <c r="J44" s="1566"/>
      <c r="K44" s="794">
        <f>+K43+1</f>
        <v>58</v>
      </c>
      <c r="L44" s="1491">
        <f>SUM(L33:Q43)</f>
        <v>0</v>
      </c>
      <c r="M44" s="1491"/>
      <c r="N44" s="1491"/>
      <c r="O44" s="1491"/>
      <c r="P44" s="1491"/>
      <c r="Q44" s="1492"/>
      <c r="R44" s="1513"/>
      <c r="S44" s="1485" t="s">
        <v>1003</v>
      </c>
      <c r="T44" s="1485"/>
      <c r="U44" s="1485"/>
      <c r="V44" s="1485"/>
      <c r="W44" s="1485"/>
      <c r="X44" s="1485"/>
      <c r="Y44" s="1485"/>
      <c r="Z44" s="1485"/>
      <c r="AA44" s="1485"/>
      <c r="AB44" s="805">
        <f>AB43+1</f>
        <v>98</v>
      </c>
      <c r="AC44" s="1478">
        <f>ROUND('4.3 ERI - Renta Liquida'!X518,-3)</f>
        <v>0</v>
      </c>
      <c r="AD44" s="1478"/>
      <c r="AE44" s="1478"/>
      <c r="AF44" s="1478"/>
      <c r="AG44" s="1478"/>
      <c r="AH44" s="1560"/>
      <c r="AI44" s="343" t="s">
        <v>942</v>
      </c>
      <c r="AJ44" s="339"/>
      <c r="AK44" s="339"/>
      <c r="AL44" s="339"/>
      <c r="AM44" s="339"/>
      <c r="AN44" s="339"/>
      <c r="AO44" s="339"/>
      <c r="AP44" s="339"/>
      <c r="AQ44" s="339"/>
      <c r="AR44" s="339"/>
      <c r="AS44" s="339"/>
      <c r="AT44" s="339"/>
      <c r="AU44" s="339"/>
      <c r="AV44" s="339"/>
      <c r="AW44" s="339"/>
      <c r="AX44" s="339"/>
      <c r="AY44" s="339"/>
      <c r="AZ44" s="355"/>
      <c r="BA44" s="355"/>
      <c r="BB44" s="339"/>
      <c r="BC44" s="339"/>
      <c r="BD44" s="339"/>
      <c r="BE44" s="339"/>
      <c r="BF44" s="339"/>
      <c r="BG44" s="339"/>
      <c r="BH44" s="339"/>
      <c r="BI44" s="339"/>
      <c r="BJ44" s="339"/>
      <c r="BK44" s="339"/>
      <c r="BL44" s="339"/>
      <c r="BM44" s="339"/>
      <c r="BN44" s="339"/>
      <c r="BO44" s="339"/>
      <c r="BP44" s="339"/>
      <c r="BQ44" s="339"/>
      <c r="BR44" s="339"/>
      <c r="BS44" s="339"/>
      <c r="BT44" s="339"/>
      <c r="BU44" s="339"/>
      <c r="BV44" s="339"/>
      <c r="BW44" s="339"/>
      <c r="BX44" s="339"/>
      <c r="BY44" s="339"/>
      <c r="BZ44" s="339"/>
      <c r="CA44" s="339"/>
      <c r="CB44" s="339"/>
      <c r="CC44" s="339"/>
      <c r="CD44" s="339"/>
      <c r="CE44" s="339"/>
      <c r="CF44" s="339"/>
      <c r="CG44" s="339"/>
      <c r="CH44" s="339"/>
      <c r="CI44" s="339"/>
      <c r="CJ44" s="339"/>
      <c r="CK44" s="339"/>
      <c r="CL44" s="339"/>
      <c r="CM44" s="339"/>
      <c r="CN44" s="339"/>
      <c r="CO44" s="339"/>
      <c r="CP44" s="339"/>
      <c r="CQ44" s="339"/>
      <c r="CR44" s="339"/>
      <c r="CS44" s="339"/>
      <c r="CT44" s="339"/>
      <c r="CU44" s="339"/>
      <c r="CV44" s="339"/>
      <c r="CW44" s="339"/>
      <c r="CX44" s="339"/>
      <c r="CY44" s="339"/>
      <c r="CZ44" s="339"/>
      <c r="DA44" s="339"/>
      <c r="DB44" s="339"/>
      <c r="DC44" s="339"/>
      <c r="DD44" s="339"/>
      <c r="DE44" s="339"/>
      <c r="DF44" s="339"/>
      <c r="DG44" s="339"/>
      <c r="DH44" s="339"/>
      <c r="DI44" s="339"/>
      <c r="DJ44" s="339"/>
      <c r="DK44" s="339"/>
      <c r="DL44" s="339"/>
      <c r="DM44" s="339"/>
      <c r="DN44" s="339"/>
      <c r="DO44" s="339"/>
      <c r="DP44" s="339"/>
      <c r="DQ44" s="339"/>
      <c r="DR44" s="339"/>
      <c r="DS44" s="339"/>
      <c r="DT44" s="339"/>
      <c r="DU44" s="339"/>
      <c r="DV44" s="339"/>
      <c r="DW44" s="339"/>
      <c r="DX44" s="339"/>
      <c r="DY44" s="339"/>
      <c r="DZ44" s="339"/>
      <c r="EA44" s="339"/>
      <c r="EB44" s="339"/>
      <c r="EC44" s="339"/>
      <c r="ED44" s="339"/>
      <c r="EE44" s="339"/>
      <c r="EF44" s="339"/>
      <c r="EG44" s="339"/>
      <c r="EH44" s="339"/>
      <c r="EI44" s="339"/>
      <c r="EJ44" s="339"/>
      <c r="EK44" s="339"/>
      <c r="EL44" s="339"/>
      <c r="EM44" s="339"/>
    </row>
    <row r="45" spans="1:143" s="341" customFormat="1" ht="15" customHeight="1">
      <c r="A45" s="1481"/>
      <c r="B45" s="1500" t="s">
        <v>940</v>
      </c>
      <c r="C45" s="1500"/>
      <c r="D45" s="1500"/>
      <c r="E45" s="1500"/>
      <c r="F45" s="1500"/>
      <c r="G45" s="1500"/>
      <c r="H45" s="1500"/>
      <c r="I45" s="1500"/>
      <c r="J45" s="1501"/>
      <c r="K45" s="790">
        <f t="shared" si="0"/>
        <v>59</v>
      </c>
      <c r="L45" s="1489">
        <f>ROUND('4.3 ERI - Renta Liquida'!$X$35,-3)</f>
        <v>0</v>
      </c>
      <c r="M45" s="1489"/>
      <c r="N45" s="1489"/>
      <c r="O45" s="1489"/>
      <c r="P45" s="1489"/>
      <c r="Q45" s="1490"/>
      <c r="R45" s="1513"/>
      <c r="S45" s="1522" t="s">
        <v>932</v>
      </c>
      <c r="T45" s="1522"/>
      <c r="U45" s="1522"/>
      <c r="V45" s="1522"/>
      <c r="W45" s="1522"/>
      <c r="X45" s="1522"/>
      <c r="Y45" s="1522"/>
      <c r="Z45" s="1522"/>
      <c r="AA45" s="1522"/>
      <c r="AB45" s="809">
        <f t="shared" si="1"/>
        <v>99</v>
      </c>
      <c r="AC45" s="1502">
        <f>ROUND('4.3 ERI - Renta Liquida'!X519,-3)</f>
        <v>0</v>
      </c>
      <c r="AD45" s="1502"/>
      <c r="AE45" s="1502"/>
      <c r="AF45" s="1502"/>
      <c r="AG45" s="1502"/>
      <c r="AH45" s="1530"/>
      <c r="AI45" s="343" t="s">
        <v>941</v>
      </c>
      <c r="AJ45" s="339"/>
      <c r="AK45" s="339"/>
      <c r="AL45" s="339"/>
      <c r="AM45" s="339"/>
      <c r="AN45" s="339"/>
      <c r="AO45" s="339"/>
      <c r="AP45" s="339"/>
      <c r="AQ45" s="339"/>
      <c r="AR45" s="339"/>
      <c r="AS45" s="339"/>
      <c r="AT45" s="339"/>
      <c r="AU45" s="339"/>
      <c r="AV45" s="339"/>
      <c r="AW45" s="339"/>
      <c r="AX45" s="339"/>
      <c r="AY45" s="339"/>
      <c r="AZ45" s="355"/>
      <c r="BA45" s="355"/>
      <c r="BB45" s="339"/>
      <c r="BC45" s="339"/>
      <c r="BD45" s="339"/>
      <c r="BE45" s="339"/>
      <c r="BF45" s="339"/>
      <c r="BG45" s="339"/>
      <c r="BH45" s="339"/>
      <c r="BI45" s="339"/>
      <c r="BJ45" s="339"/>
      <c r="BK45" s="339"/>
      <c r="BL45" s="339"/>
      <c r="BM45" s="339"/>
      <c r="BN45" s="339"/>
      <c r="BO45" s="339"/>
      <c r="BP45" s="339"/>
      <c r="BQ45" s="339"/>
      <c r="BR45" s="339"/>
      <c r="BS45" s="339"/>
      <c r="BT45" s="339"/>
      <c r="BU45" s="339"/>
      <c r="BV45" s="339"/>
      <c r="BW45" s="339"/>
      <c r="BX45" s="339"/>
      <c r="BY45" s="339"/>
      <c r="BZ45" s="339"/>
      <c r="CA45" s="339"/>
      <c r="CB45" s="339"/>
      <c r="CC45" s="339"/>
      <c r="CD45" s="339"/>
      <c r="CE45" s="339"/>
      <c r="CF45" s="339"/>
      <c r="CG45" s="339"/>
      <c r="CH45" s="339"/>
      <c r="CI45" s="339"/>
      <c r="CJ45" s="339"/>
      <c r="CK45" s="339"/>
      <c r="CL45" s="339"/>
      <c r="CM45" s="339"/>
      <c r="CN45" s="339"/>
      <c r="CO45" s="339"/>
      <c r="CP45" s="339"/>
      <c r="CQ45" s="339"/>
      <c r="CR45" s="339"/>
      <c r="CS45" s="339"/>
      <c r="CT45" s="339"/>
      <c r="CU45" s="339"/>
      <c r="CV45" s="339"/>
      <c r="CW45" s="339"/>
      <c r="CX45" s="339"/>
      <c r="CY45" s="339"/>
      <c r="CZ45" s="339"/>
      <c r="DA45" s="339"/>
      <c r="DB45" s="339"/>
      <c r="DC45" s="339"/>
      <c r="DD45" s="339"/>
      <c r="DE45" s="339"/>
      <c r="DF45" s="339"/>
      <c r="DG45" s="339"/>
      <c r="DH45" s="339"/>
      <c r="DI45" s="339"/>
      <c r="DJ45" s="339"/>
      <c r="DK45" s="339"/>
      <c r="DL45" s="339"/>
      <c r="DM45" s="339"/>
      <c r="DN45" s="339"/>
      <c r="DO45" s="339"/>
      <c r="DP45" s="339"/>
      <c r="DQ45" s="339"/>
      <c r="DR45" s="339"/>
      <c r="DS45" s="339"/>
      <c r="DT45" s="339"/>
      <c r="DU45" s="339"/>
      <c r="DV45" s="339"/>
      <c r="DW45" s="339"/>
      <c r="DX45" s="339"/>
      <c r="DY45" s="339"/>
      <c r="DZ45" s="339"/>
      <c r="EA45" s="339"/>
      <c r="EB45" s="339"/>
      <c r="EC45" s="339"/>
      <c r="ED45" s="339"/>
      <c r="EE45" s="339"/>
      <c r="EF45" s="339"/>
      <c r="EG45" s="339"/>
      <c r="EH45" s="339"/>
      <c r="EI45" s="339"/>
      <c r="EJ45" s="339"/>
      <c r="EK45" s="339"/>
      <c r="EL45" s="339"/>
      <c r="EM45" s="339"/>
    </row>
    <row r="46" spans="1:143" s="341" customFormat="1" ht="18.75" customHeight="1">
      <c r="A46" s="1481"/>
      <c r="B46" s="1557" t="s">
        <v>214</v>
      </c>
      <c r="C46" s="1493"/>
      <c r="D46" s="1493"/>
      <c r="E46" s="1493"/>
      <c r="F46" s="1493"/>
      <c r="G46" s="1493"/>
      <c r="H46" s="1493"/>
      <c r="I46" s="1493"/>
      <c r="J46" s="1494"/>
      <c r="K46" s="791">
        <f t="shared" si="0"/>
        <v>60</v>
      </c>
      <c r="L46" s="1555">
        <f>ROUND('4.3 ERI - Renta Liquida'!$X$122,-3)</f>
        <v>0</v>
      </c>
      <c r="M46" s="1555"/>
      <c r="N46" s="1555"/>
      <c r="O46" s="1555"/>
      <c r="P46" s="1555"/>
      <c r="Q46" s="1556"/>
      <c r="R46" s="1513"/>
      <c r="S46" s="1485" t="s">
        <v>1148</v>
      </c>
      <c r="T46" s="1485"/>
      <c r="U46" s="1485"/>
      <c r="V46" s="1485"/>
      <c r="W46" s="1485"/>
      <c r="X46" s="1485"/>
      <c r="Y46" s="1485"/>
      <c r="Z46" s="1485"/>
      <c r="AA46" s="1485"/>
      <c r="AB46" s="805">
        <f>AB45+1</f>
        <v>100</v>
      </c>
      <c r="AC46" s="1478">
        <f>ROUND('4.3 ERI - Renta Liquida'!X520,-3)</f>
        <v>0</v>
      </c>
      <c r="AD46" s="1478"/>
      <c r="AE46" s="1478"/>
      <c r="AF46" s="1478"/>
      <c r="AG46" s="1478"/>
      <c r="AH46" s="1560"/>
      <c r="AI46" s="356"/>
      <c r="AJ46" s="339"/>
      <c r="AK46" s="339"/>
      <c r="AL46" s="339"/>
      <c r="AM46" s="339"/>
      <c r="AN46" s="339"/>
      <c r="AO46" s="339"/>
      <c r="AP46" s="339"/>
      <c r="AQ46" s="339"/>
      <c r="AR46" s="339"/>
      <c r="AS46" s="339"/>
      <c r="AT46" s="339"/>
      <c r="AU46" s="339"/>
      <c r="AV46" s="339"/>
      <c r="AW46" s="339"/>
      <c r="AX46" s="339"/>
      <c r="AY46" s="339"/>
      <c r="AZ46" s="354"/>
      <c r="BA46" s="354"/>
      <c r="BB46" s="339"/>
      <c r="BC46" s="339"/>
      <c r="BD46" s="339"/>
      <c r="BE46" s="339"/>
      <c r="BF46" s="339"/>
      <c r="BG46" s="339"/>
      <c r="BH46" s="339"/>
      <c r="BI46" s="339"/>
      <c r="BJ46" s="339"/>
      <c r="BK46" s="339"/>
      <c r="BL46" s="339"/>
      <c r="BM46" s="339"/>
      <c r="BN46" s="339"/>
      <c r="BO46" s="339"/>
      <c r="BP46" s="339"/>
      <c r="BQ46" s="339"/>
      <c r="BR46" s="339"/>
      <c r="BS46" s="339"/>
      <c r="BT46" s="339"/>
      <c r="BU46" s="339"/>
      <c r="BV46" s="339"/>
      <c r="BW46" s="339"/>
      <c r="BX46" s="339"/>
      <c r="BY46" s="339"/>
      <c r="BZ46" s="339"/>
      <c r="CA46" s="339"/>
      <c r="CB46" s="339"/>
      <c r="CC46" s="339"/>
      <c r="CD46" s="339"/>
      <c r="CE46" s="339"/>
      <c r="CF46" s="339"/>
      <c r="CG46" s="339"/>
      <c r="CH46" s="339"/>
      <c r="CI46" s="339"/>
      <c r="CJ46" s="339"/>
      <c r="CK46" s="339"/>
      <c r="CL46" s="339"/>
      <c r="CM46" s="339"/>
      <c r="CN46" s="339"/>
      <c r="CO46" s="339"/>
      <c r="CP46" s="339"/>
      <c r="CQ46" s="339"/>
      <c r="CR46" s="339"/>
      <c r="CS46" s="339"/>
      <c r="CT46" s="339"/>
      <c r="CU46" s="339"/>
      <c r="CV46" s="339"/>
      <c r="CW46" s="339"/>
      <c r="CX46" s="339"/>
      <c r="CY46" s="339"/>
      <c r="CZ46" s="339"/>
      <c r="DA46" s="339"/>
      <c r="DB46" s="339"/>
      <c r="DC46" s="339"/>
      <c r="DD46" s="339"/>
      <c r="DE46" s="339"/>
      <c r="DF46" s="339"/>
      <c r="DG46" s="339"/>
      <c r="DH46" s="339"/>
      <c r="DI46" s="339"/>
      <c r="DJ46" s="339"/>
      <c r="DK46" s="339"/>
      <c r="DL46" s="339"/>
      <c r="DM46" s="339"/>
      <c r="DN46" s="339"/>
      <c r="DO46" s="339"/>
      <c r="DP46" s="339"/>
      <c r="DQ46" s="339"/>
      <c r="DR46" s="339"/>
      <c r="DS46" s="339"/>
      <c r="DT46" s="339"/>
      <c r="DU46" s="339"/>
      <c r="DV46" s="339"/>
      <c r="DW46" s="339"/>
      <c r="DX46" s="339"/>
      <c r="DY46" s="339"/>
      <c r="DZ46" s="339"/>
      <c r="EA46" s="339"/>
      <c r="EB46" s="339"/>
      <c r="EC46" s="339"/>
      <c r="ED46" s="339"/>
      <c r="EE46" s="339"/>
      <c r="EF46" s="339"/>
      <c r="EG46" s="339"/>
      <c r="EH46" s="339"/>
      <c r="EI46" s="339"/>
      <c r="EJ46" s="339"/>
      <c r="EK46" s="339"/>
      <c r="EL46" s="339"/>
      <c r="EM46" s="339"/>
    </row>
    <row r="47" spans="1:143" s="341" customFormat="1" ht="15" customHeight="1">
      <c r="A47" s="1482"/>
      <c r="B47" s="1637" t="s">
        <v>1602</v>
      </c>
      <c r="C47" s="1637"/>
      <c r="D47" s="1637"/>
      <c r="E47" s="1637"/>
      <c r="F47" s="1637"/>
      <c r="G47" s="1637"/>
      <c r="H47" s="1637"/>
      <c r="I47" s="1637"/>
      <c r="J47" s="1638"/>
      <c r="K47" s="792">
        <f t="shared" si="0"/>
        <v>61</v>
      </c>
      <c r="L47" s="1623">
        <f>L44-L45-L46</f>
        <v>0</v>
      </c>
      <c r="M47" s="1623"/>
      <c r="N47" s="1623"/>
      <c r="O47" s="1623"/>
      <c r="P47" s="1623"/>
      <c r="Q47" s="1624"/>
      <c r="R47" s="1513"/>
      <c r="S47" s="1522" t="s">
        <v>929</v>
      </c>
      <c r="T47" s="1522"/>
      <c r="U47" s="1522"/>
      <c r="V47" s="1522"/>
      <c r="W47" s="1522"/>
      <c r="X47" s="1522"/>
      <c r="Y47" s="1522"/>
      <c r="Z47" s="1522"/>
      <c r="AA47" s="1522"/>
      <c r="AB47" s="809">
        <f t="shared" si="1"/>
        <v>101</v>
      </c>
      <c r="AC47" s="1502">
        <f>ROUND('4.3 ERI - Renta Liquida'!X521,-3)</f>
        <v>0</v>
      </c>
      <c r="AD47" s="1502"/>
      <c r="AE47" s="1502"/>
      <c r="AF47" s="1502"/>
      <c r="AG47" s="1502"/>
      <c r="AH47" s="1530"/>
      <c r="AI47" s="357" t="s">
        <v>939</v>
      </c>
      <c r="AJ47" s="339"/>
      <c r="AK47" s="339"/>
      <c r="AL47" s="339"/>
      <c r="AM47" s="339"/>
      <c r="AN47" s="339"/>
      <c r="AO47" s="339"/>
      <c r="AP47" s="339"/>
      <c r="AQ47" s="339"/>
      <c r="AR47" s="339"/>
      <c r="AS47" s="339"/>
      <c r="AT47" s="339"/>
      <c r="AU47" s="339"/>
      <c r="AV47" s="339"/>
      <c r="AW47" s="339"/>
      <c r="AX47" s="339"/>
      <c r="AY47" s="339"/>
      <c r="AZ47" s="354"/>
      <c r="BA47" s="354"/>
      <c r="BB47" s="339"/>
      <c r="BC47" s="339"/>
      <c r="BD47" s="339"/>
      <c r="BE47" s="339"/>
      <c r="BF47" s="339"/>
      <c r="BG47" s="339"/>
      <c r="BH47" s="339"/>
      <c r="BI47" s="339"/>
      <c r="BJ47" s="339"/>
      <c r="BK47" s="339"/>
      <c r="BL47" s="339"/>
      <c r="BM47" s="339"/>
      <c r="BN47" s="339"/>
      <c r="BO47" s="339"/>
      <c r="BP47" s="339"/>
      <c r="BQ47" s="339"/>
      <c r="BR47" s="339"/>
      <c r="BS47" s="339"/>
      <c r="BT47" s="339"/>
      <c r="BU47" s="339"/>
      <c r="BV47" s="339"/>
      <c r="BW47" s="339"/>
      <c r="BX47" s="339"/>
      <c r="BY47" s="339"/>
      <c r="BZ47" s="339"/>
      <c r="CA47" s="339"/>
      <c r="CB47" s="339"/>
      <c r="CC47" s="339"/>
      <c r="CD47" s="339"/>
      <c r="CE47" s="339"/>
      <c r="CF47" s="339"/>
      <c r="CG47" s="339"/>
      <c r="CH47" s="339"/>
      <c r="CI47" s="339"/>
      <c r="CJ47" s="339"/>
      <c r="CK47" s="339"/>
      <c r="CL47" s="339"/>
      <c r="CM47" s="339"/>
      <c r="CN47" s="339"/>
      <c r="CO47" s="339"/>
      <c r="CP47" s="339"/>
      <c r="CQ47" s="339"/>
      <c r="CR47" s="339"/>
      <c r="CS47" s="339"/>
      <c r="CT47" s="339"/>
      <c r="CU47" s="339"/>
      <c r="CV47" s="339"/>
      <c r="CW47" s="339"/>
      <c r="CX47" s="339"/>
      <c r="CY47" s="339"/>
      <c r="CZ47" s="339"/>
      <c r="DA47" s="339"/>
      <c r="DB47" s="339"/>
      <c r="DC47" s="339"/>
      <c r="DD47" s="339"/>
      <c r="DE47" s="339"/>
      <c r="DF47" s="339"/>
      <c r="DG47" s="339"/>
      <c r="DH47" s="339"/>
      <c r="DI47" s="339"/>
      <c r="DJ47" s="339"/>
      <c r="DK47" s="339"/>
      <c r="DL47" s="339"/>
      <c r="DM47" s="339"/>
      <c r="DN47" s="339"/>
      <c r="DO47" s="339"/>
      <c r="DP47" s="339"/>
      <c r="DQ47" s="339"/>
      <c r="DR47" s="339"/>
      <c r="DS47" s="339"/>
      <c r="DT47" s="339"/>
      <c r="DU47" s="339"/>
      <c r="DV47" s="339"/>
      <c r="DW47" s="339"/>
      <c r="DX47" s="339"/>
      <c r="DY47" s="339"/>
      <c r="DZ47" s="339"/>
      <c r="EA47" s="339"/>
      <c r="EB47" s="339"/>
      <c r="EC47" s="339"/>
      <c r="ED47" s="339"/>
      <c r="EE47" s="339"/>
      <c r="EF47" s="339"/>
      <c r="EG47" s="339"/>
      <c r="EH47" s="339"/>
      <c r="EI47" s="339"/>
      <c r="EJ47" s="339"/>
      <c r="EK47" s="339"/>
      <c r="EL47" s="339"/>
      <c r="EM47" s="339"/>
    </row>
    <row r="48" spans="1:143" s="341" customFormat="1" ht="18" customHeight="1">
      <c r="A48" s="1480" t="s">
        <v>936</v>
      </c>
      <c r="B48" s="1633" t="s">
        <v>207</v>
      </c>
      <c r="C48" s="1633"/>
      <c r="D48" s="1633"/>
      <c r="E48" s="1633"/>
      <c r="F48" s="1633"/>
      <c r="G48" s="1633"/>
      <c r="H48" s="1633"/>
      <c r="I48" s="1633"/>
      <c r="J48" s="1634"/>
      <c r="K48" s="789">
        <f t="shared" si="0"/>
        <v>62</v>
      </c>
      <c r="L48" s="1635">
        <f>ROUND('4.3 ERI - Renta Liquida'!$X$186,-3)</f>
        <v>0</v>
      </c>
      <c r="M48" s="1635"/>
      <c r="N48" s="1635"/>
      <c r="O48" s="1635"/>
      <c r="P48" s="1635"/>
      <c r="Q48" s="1636"/>
      <c r="R48" s="1513"/>
      <c r="S48" s="1485" t="s">
        <v>925</v>
      </c>
      <c r="T48" s="1485"/>
      <c r="U48" s="1485"/>
      <c r="V48" s="1485"/>
      <c r="W48" s="1485"/>
      <c r="X48" s="1485"/>
      <c r="Y48" s="1485"/>
      <c r="Z48" s="1485"/>
      <c r="AA48" s="1485"/>
      <c r="AB48" s="805">
        <f>AB47+1</f>
        <v>102</v>
      </c>
      <c r="AC48" s="1478">
        <f>ROUND('4.3 ERI - Renta Liquida'!X522,-3)</f>
        <v>0</v>
      </c>
      <c r="AD48" s="1478"/>
      <c r="AE48" s="1478"/>
      <c r="AF48" s="1478"/>
      <c r="AG48" s="1478"/>
      <c r="AH48" s="1560"/>
      <c r="AI48" s="357" t="s">
        <v>938</v>
      </c>
      <c r="AJ48" s="339"/>
      <c r="AK48" s="339"/>
      <c r="AL48" s="339"/>
      <c r="AM48" s="339"/>
      <c r="AN48" s="339"/>
      <c r="AO48" s="339"/>
      <c r="AP48" s="339"/>
      <c r="AQ48" s="339"/>
      <c r="AR48" s="339"/>
      <c r="AS48" s="339"/>
      <c r="AT48" s="339"/>
      <c r="AU48" s="339"/>
      <c r="AV48" s="339"/>
      <c r="AW48" s="339"/>
      <c r="AX48" s="339"/>
      <c r="AY48" s="339"/>
      <c r="AZ48" s="354"/>
      <c r="BA48" s="354"/>
      <c r="BB48" s="339"/>
      <c r="BC48" s="339"/>
      <c r="BD48" s="339"/>
      <c r="BE48" s="339"/>
      <c r="BF48" s="339"/>
      <c r="BG48" s="339"/>
      <c r="BH48" s="339"/>
      <c r="BI48" s="339"/>
      <c r="BJ48" s="339"/>
      <c r="BK48" s="339"/>
      <c r="BL48" s="339"/>
      <c r="BM48" s="339"/>
      <c r="BN48" s="339"/>
      <c r="BO48" s="339"/>
      <c r="BP48" s="339"/>
      <c r="BQ48" s="339"/>
      <c r="BR48" s="339"/>
      <c r="BS48" s="339"/>
      <c r="BT48" s="339"/>
      <c r="BU48" s="339"/>
      <c r="BV48" s="339"/>
      <c r="BW48" s="339"/>
      <c r="BX48" s="339"/>
      <c r="BY48" s="339"/>
      <c r="BZ48" s="339"/>
      <c r="CA48" s="339"/>
      <c r="CB48" s="339"/>
      <c r="CC48" s="339"/>
      <c r="CD48" s="339"/>
      <c r="CE48" s="339"/>
      <c r="CF48" s="339"/>
      <c r="CG48" s="339"/>
      <c r="CH48" s="339"/>
      <c r="CI48" s="339"/>
      <c r="CJ48" s="339"/>
      <c r="CK48" s="339"/>
      <c r="CL48" s="339"/>
      <c r="CM48" s="339"/>
      <c r="CN48" s="339"/>
      <c r="CO48" s="339"/>
      <c r="CP48" s="339"/>
      <c r="CQ48" s="339"/>
      <c r="CR48" s="339"/>
      <c r="CS48" s="339"/>
      <c r="CT48" s="339"/>
      <c r="CU48" s="339"/>
      <c r="CV48" s="339"/>
      <c r="CW48" s="339"/>
      <c r="CX48" s="339"/>
      <c r="CY48" s="339"/>
      <c r="CZ48" s="339"/>
      <c r="DA48" s="339"/>
      <c r="DB48" s="339"/>
      <c r="DC48" s="339"/>
      <c r="DD48" s="339"/>
      <c r="DE48" s="339"/>
      <c r="DF48" s="339"/>
      <c r="DG48" s="339"/>
      <c r="DH48" s="339"/>
      <c r="DI48" s="339"/>
      <c r="DJ48" s="339"/>
      <c r="DK48" s="339"/>
      <c r="DL48" s="339"/>
      <c r="DM48" s="339"/>
      <c r="DN48" s="339"/>
      <c r="DO48" s="339"/>
      <c r="DP48" s="339"/>
      <c r="DQ48" s="339"/>
      <c r="DR48" s="339"/>
      <c r="DS48" s="339"/>
      <c r="DT48" s="339"/>
      <c r="DU48" s="339"/>
      <c r="DV48" s="339"/>
      <c r="DW48" s="339"/>
      <c r="DX48" s="339"/>
      <c r="DY48" s="339"/>
      <c r="DZ48" s="339"/>
      <c r="EA48" s="339"/>
      <c r="EB48" s="339"/>
      <c r="EC48" s="339"/>
      <c r="ED48" s="339"/>
      <c r="EE48" s="339"/>
      <c r="EF48" s="339"/>
      <c r="EG48" s="339"/>
      <c r="EH48" s="339"/>
      <c r="EI48" s="339"/>
      <c r="EJ48" s="339"/>
      <c r="EK48" s="339"/>
      <c r="EL48" s="339"/>
      <c r="EM48" s="339"/>
    </row>
    <row r="49" spans="1:162" s="341" customFormat="1" ht="15" customHeight="1">
      <c r="A49" s="1604"/>
      <c r="B49" s="1500" t="s">
        <v>934</v>
      </c>
      <c r="C49" s="1500"/>
      <c r="D49" s="1500"/>
      <c r="E49" s="1500"/>
      <c r="F49" s="1500"/>
      <c r="G49" s="1500"/>
      <c r="H49" s="1500"/>
      <c r="I49" s="1500"/>
      <c r="J49" s="1501"/>
      <c r="K49" s="790">
        <f t="shared" si="0"/>
        <v>63</v>
      </c>
      <c r="L49" s="1651">
        <f>IFERROR(ROUND('4.3 ERI - Renta Liquida'!$X$188-'4.3 ERI - Renta Liquida'!$X$341*('4.3 ERI - Renta Liquida'!$X$188/('4.3 ERI - Renta Liquida'!$X$188+'4.3 ERI - Renta Liquida'!$X$240+'4.3 ERI - Renta Liquida'!$X$295)),-3),0)</f>
        <v>0</v>
      </c>
      <c r="M49" s="1651"/>
      <c r="N49" s="1651"/>
      <c r="O49" s="1651"/>
      <c r="P49" s="1651"/>
      <c r="Q49" s="1652"/>
      <c r="R49" s="1513"/>
      <c r="S49" s="1496" t="s">
        <v>922</v>
      </c>
      <c r="T49" s="1499" t="s">
        <v>796</v>
      </c>
      <c r="U49" s="1499"/>
      <c r="V49" s="1499"/>
      <c r="W49" s="1499"/>
      <c r="X49" s="1499"/>
      <c r="Y49" s="1499"/>
      <c r="Z49" s="1499"/>
      <c r="AA49" s="1499"/>
      <c r="AB49" s="804">
        <f t="shared" ref="AB49:AB61" si="2">AB48+1</f>
        <v>103</v>
      </c>
      <c r="AC49" s="1538">
        <f>ROUND('4.3 ERI - Renta Liquida'!X535,-3)</f>
        <v>0</v>
      </c>
      <c r="AD49" s="1538"/>
      <c r="AE49" s="1538"/>
      <c r="AF49" s="1538"/>
      <c r="AG49" s="1538"/>
      <c r="AH49" s="1539"/>
      <c r="AI49" s="357" t="s">
        <v>937</v>
      </c>
      <c r="AJ49" s="339"/>
      <c r="AK49" s="339"/>
      <c r="AL49" s="339"/>
      <c r="AM49" s="339"/>
      <c r="AN49" s="339"/>
      <c r="AO49" s="339"/>
      <c r="AP49" s="339"/>
      <c r="AQ49" s="339"/>
      <c r="AR49" s="339"/>
      <c r="AS49" s="339"/>
      <c r="AT49" s="339"/>
      <c r="AU49" s="339"/>
      <c r="AV49" s="339"/>
      <c r="AW49" s="339"/>
      <c r="AX49" s="339"/>
      <c r="AY49" s="339"/>
      <c r="AZ49" s="354"/>
      <c r="BA49" s="354"/>
      <c r="BB49" s="339"/>
      <c r="BC49" s="339"/>
      <c r="BD49" s="339"/>
      <c r="BE49" s="339"/>
      <c r="BF49" s="339"/>
      <c r="BG49" s="339"/>
      <c r="BH49" s="339"/>
      <c r="BI49" s="339"/>
      <c r="BJ49" s="339"/>
      <c r="BK49" s="339"/>
      <c r="BL49" s="339"/>
      <c r="BM49" s="339"/>
      <c r="BN49" s="339"/>
      <c r="BO49" s="339"/>
      <c r="BP49" s="339"/>
      <c r="BQ49" s="339"/>
      <c r="BR49" s="339"/>
      <c r="BS49" s="339"/>
      <c r="BT49" s="339"/>
      <c r="BU49" s="339"/>
      <c r="BV49" s="339"/>
      <c r="BW49" s="339"/>
      <c r="BX49" s="339"/>
      <c r="BY49" s="339"/>
      <c r="BZ49" s="339"/>
      <c r="CA49" s="339"/>
      <c r="CB49" s="339"/>
      <c r="CC49" s="339"/>
      <c r="CD49" s="339"/>
      <c r="CE49" s="339"/>
      <c r="CF49" s="339"/>
      <c r="CG49" s="339"/>
      <c r="CH49" s="339"/>
      <c r="CI49" s="339"/>
      <c r="CJ49" s="339"/>
      <c r="CK49" s="339"/>
      <c r="CL49" s="339"/>
      <c r="CM49" s="339"/>
      <c r="CN49" s="339"/>
      <c r="CO49" s="339"/>
      <c r="CP49" s="339"/>
      <c r="CQ49" s="339"/>
      <c r="CR49" s="339"/>
      <c r="CS49" s="339"/>
      <c r="CT49" s="339"/>
      <c r="CU49" s="339"/>
      <c r="CV49" s="339"/>
      <c r="CW49" s="339"/>
      <c r="CX49" s="339"/>
      <c r="CY49" s="339"/>
      <c r="CZ49" s="339"/>
      <c r="DA49" s="339"/>
      <c r="DB49" s="339"/>
      <c r="DC49" s="339"/>
      <c r="DD49" s="339"/>
      <c r="DE49" s="339"/>
      <c r="DF49" s="339"/>
      <c r="DG49" s="339"/>
      <c r="DH49" s="339"/>
      <c r="DI49" s="339"/>
      <c r="DJ49" s="339"/>
      <c r="DK49" s="339"/>
      <c r="DL49" s="339"/>
      <c r="DM49" s="339"/>
      <c r="DN49" s="339"/>
      <c r="DO49" s="339"/>
      <c r="DP49" s="339"/>
      <c r="DQ49" s="339"/>
      <c r="DR49" s="339"/>
      <c r="DS49" s="339"/>
      <c r="DT49" s="339"/>
      <c r="DU49" s="339"/>
      <c r="DV49" s="339"/>
      <c r="DW49" s="339"/>
      <c r="DX49" s="339"/>
      <c r="DY49" s="339"/>
      <c r="DZ49" s="339"/>
      <c r="EA49" s="339"/>
      <c r="EB49" s="339"/>
      <c r="EC49" s="339"/>
      <c r="ED49" s="339"/>
      <c r="EE49" s="339"/>
      <c r="EF49" s="339"/>
      <c r="EG49" s="339"/>
      <c r="EH49" s="339"/>
      <c r="EI49" s="339"/>
      <c r="EJ49" s="339"/>
      <c r="EK49" s="339"/>
      <c r="EL49" s="339"/>
      <c r="EM49" s="339"/>
      <c r="EQ49" s="1660"/>
      <c r="ER49" s="1660"/>
      <c r="ES49" s="1660"/>
      <c r="ET49" s="1660"/>
      <c r="EU49" s="1660"/>
      <c r="EV49" s="1660"/>
      <c r="EW49" s="1660"/>
      <c r="EX49" s="1660"/>
      <c r="EY49" s="1660"/>
      <c r="EZ49" s="353"/>
      <c r="FA49" s="1650"/>
      <c r="FB49" s="1650"/>
      <c r="FC49" s="1650"/>
      <c r="FD49" s="1650"/>
      <c r="FE49" s="1650"/>
      <c r="FF49" s="1650"/>
    </row>
    <row r="50" spans="1:162" s="341" customFormat="1" ht="15" customHeight="1">
      <c r="A50" s="1604"/>
      <c r="B50" s="1493" t="s">
        <v>137</v>
      </c>
      <c r="C50" s="1493"/>
      <c r="D50" s="1493"/>
      <c r="E50" s="1493"/>
      <c r="F50" s="1493"/>
      <c r="G50" s="1493"/>
      <c r="H50" s="1493"/>
      <c r="I50" s="1493"/>
      <c r="J50" s="1494"/>
      <c r="K50" s="791">
        <f t="shared" si="0"/>
        <v>64</v>
      </c>
      <c r="L50" s="1664">
        <f>IFERROR(ROUND('4.3 ERI - Renta Liquida'!$X$240-'4.3 ERI - Renta Liquida'!$X$341*('4.3 ERI - Renta Liquida'!$X$240/('4.3 ERI - Renta Liquida'!$X$188+'4.3 ERI - Renta Liquida'!$X$240+'4.3 ERI - Renta Liquida'!$X$295)),-3),0)</f>
        <v>0</v>
      </c>
      <c r="M50" s="1664"/>
      <c r="N50" s="1664"/>
      <c r="O50" s="1664"/>
      <c r="P50" s="1664"/>
      <c r="Q50" s="1665"/>
      <c r="R50" s="1513"/>
      <c r="S50" s="1497"/>
      <c r="T50" s="1485" t="s">
        <v>800</v>
      </c>
      <c r="U50" s="1485"/>
      <c r="V50" s="1485"/>
      <c r="W50" s="1485"/>
      <c r="X50" s="1485"/>
      <c r="Y50" s="1485"/>
      <c r="Z50" s="1485"/>
      <c r="AA50" s="1485"/>
      <c r="AB50" s="805">
        <f>AB49+1</f>
        <v>104</v>
      </c>
      <c r="AC50" s="1478">
        <f>+'2.1 Balance de prueba'!G29</f>
        <v>0</v>
      </c>
      <c r="AD50" s="1478"/>
      <c r="AE50" s="1478"/>
      <c r="AF50" s="1478"/>
      <c r="AG50" s="1478"/>
      <c r="AH50" s="1560"/>
      <c r="AI50" s="357" t="s">
        <v>935</v>
      </c>
      <c r="AJ50" s="339"/>
      <c r="AK50" s="339"/>
      <c r="AL50" s="339"/>
      <c r="AM50" s="339"/>
      <c r="AN50" s="339"/>
      <c r="AO50" s="339"/>
      <c r="AP50" s="339"/>
      <c r="AQ50" s="339"/>
      <c r="AR50" s="339"/>
      <c r="AS50" s="339"/>
      <c r="AT50" s="339"/>
      <c r="AU50" s="339"/>
      <c r="AV50" s="339"/>
      <c r="AW50" s="339"/>
      <c r="AX50" s="339"/>
      <c r="AY50" s="339"/>
      <c r="AZ50" s="339"/>
      <c r="BA50" s="339"/>
      <c r="BB50" s="339"/>
      <c r="BC50" s="339"/>
      <c r="BD50" s="339"/>
      <c r="BE50" s="339"/>
      <c r="BF50" s="339"/>
      <c r="BG50" s="339"/>
      <c r="BH50" s="339"/>
      <c r="BI50" s="339"/>
      <c r="BJ50" s="339"/>
      <c r="BK50" s="339"/>
      <c r="BL50" s="339"/>
      <c r="BM50" s="339"/>
      <c r="BN50" s="339"/>
      <c r="BO50" s="339"/>
      <c r="BP50" s="339"/>
      <c r="BQ50" s="339"/>
      <c r="BR50" s="339"/>
      <c r="BS50" s="339"/>
      <c r="BT50" s="339"/>
      <c r="BU50" s="339"/>
      <c r="BV50" s="339"/>
      <c r="BW50" s="339"/>
      <c r="BX50" s="339"/>
      <c r="BY50" s="339"/>
      <c r="BZ50" s="339"/>
      <c r="CA50" s="339"/>
      <c r="CB50" s="339"/>
      <c r="CC50" s="339"/>
      <c r="CD50" s="339"/>
      <c r="CE50" s="339"/>
      <c r="CF50" s="339"/>
      <c r="CG50" s="339"/>
      <c r="CH50" s="339"/>
      <c r="CI50" s="339"/>
      <c r="CJ50" s="339"/>
      <c r="CK50" s="339"/>
      <c r="CL50" s="339"/>
      <c r="CM50" s="339"/>
      <c r="CN50" s="339"/>
      <c r="CO50" s="339"/>
      <c r="CP50" s="339"/>
      <c r="CQ50" s="339"/>
      <c r="CR50" s="339"/>
      <c r="CS50" s="339"/>
      <c r="CT50" s="339"/>
      <c r="CU50" s="339"/>
      <c r="CV50" s="339"/>
      <c r="CW50" s="339"/>
      <c r="CX50" s="339"/>
      <c r="CY50" s="339"/>
      <c r="CZ50" s="339"/>
      <c r="DA50" s="339"/>
      <c r="DB50" s="339"/>
      <c r="DC50" s="339"/>
      <c r="DD50" s="339"/>
      <c r="DE50" s="339"/>
      <c r="DF50" s="339"/>
      <c r="DG50" s="339"/>
      <c r="DH50" s="339"/>
      <c r="DI50" s="339"/>
      <c r="DJ50" s="339"/>
      <c r="DK50" s="339"/>
      <c r="DL50" s="339"/>
      <c r="DM50" s="339"/>
      <c r="DN50" s="339"/>
      <c r="DO50" s="339"/>
      <c r="DP50" s="339"/>
      <c r="DQ50" s="339"/>
      <c r="DR50" s="339"/>
      <c r="DS50" s="339"/>
      <c r="DT50" s="339"/>
      <c r="DU50" s="339"/>
      <c r="DV50" s="339"/>
      <c r="DW50" s="339"/>
      <c r="DX50" s="339"/>
      <c r="DY50" s="339"/>
      <c r="DZ50" s="339"/>
      <c r="EA50" s="339"/>
      <c r="EB50" s="339"/>
      <c r="EC50" s="339"/>
      <c r="ED50" s="339"/>
      <c r="EE50" s="339"/>
      <c r="EF50" s="339"/>
      <c r="EG50" s="339"/>
      <c r="EH50" s="339"/>
      <c r="EI50" s="339"/>
      <c r="EJ50" s="339"/>
      <c r="EK50" s="339"/>
      <c r="EL50" s="339"/>
      <c r="EM50" s="339"/>
      <c r="EQ50" s="1653"/>
      <c r="ER50" s="1653"/>
      <c r="ES50" s="1653"/>
      <c r="ET50" s="1653"/>
      <c r="EU50" s="1653"/>
      <c r="EV50" s="1653"/>
      <c r="EW50" s="1653"/>
      <c r="EX50" s="1653"/>
      <c r="EY50" s="1653"/>
      <c r="EZ50" s="353"/>
      <c r="FA50" s="1654"/>
      <c r="FB50" s="1654"/>
      <c r="FC50" s="1654"/>
      <c r="FD50" s="1654"/>
      <c r="FE50" s="1654"/>
      <c r="FF50" s="1654"/>
    </row>
    <row r="51" spans="1:162" s="341" customFormat="1" ht="15" customHeight="1">
      <c r="A51" s="1604"/>
      <c r="B51" s="1500" t="s">
        <v>930</v>
      </c>
      <c r="C51" s="1500"/>
      <c r="D51" s="1500"/>
      <c r="E51" s="1500"/>
      <c r="F51" s="1500"/>
      <c r="G51" s="1500"/>
      <c r="H51" s="1500"/>
      <c r="I51" s="1500"/>
      <c r="J51" s="1501"/>
      <c r="K51" s="790">
        <f t="shared" si="0"/>
        <v>65</v>
      </c>
      <c r="L51" s="1621">
        <f>IFERROR(ROUND('4.3 ERI - Renta Liquida'!$X$295-'4.3 ERI - Renta Liquida'!$X$341*('4.3 ERI - Renta Liquida'!$X$295/('4.3 ERI - Renta Liquida'!$X$188+'4.3 ERI - Renta Liquida'!$X$240+'4.3 ERI - Renta Liquida'!$X$295)),-3),0)</f>
        <v>0</v>
      </c>
      <c r="M51" s="1662"/>
      <c r="N51" s="1662"/>
      <c r="O51" s="1662"/>
      <c r="P51" s="1662"/>
      <c r="Q51" s="1663"/>
      <c r="R51" s="1513"/>
      <c r="S51" s="1498"/>
      <c r="T51" s="1661" t="s">
        <v>999</v>
      </c>
      <c r="U51" s="1661"/>
      <c r="V51" s="1661"/>
      <c r="W51" s="1661"/>
      <c r="X51" s="1661"/>
      <c r="Y51" s="1661"/>
      <c r="Z51" s="1661"/>
      <c r="AA51" s="1661"/>
      <c r="AB51" s="806">
        <f t="shared" si="2"/>
        <v>105</v>
      </c>
      <c r="AC51" s="1628">
        <f>ROUND('4.3 ERI - Renta Liquida'!X536,-3)</f>
        <v>0</v>
      </c>
      <c r="AD51" s="1628"/>
      <c r="AE51" s="1628"/>
      <c r="AF51" s="1628"/>
      <c r="AG51" s="1628"/>
      <c r="AH51" s="1629"/>
      <c r="AI51" s="357" t="s">
        <v>933</v>
      </c>
      <c r="AJ51" s="339"/>
      <c r="AK51" s="339"/>
      <c r="AL51" s="339"/>
      <c r="AM51" s="339"/>
      <c r="AN51" s="339"/>
      <c r="AO51" s="339"/>
      <c r="AP51" s="339"/>
      <c r="AQ51" s="339"/>
      <c r="AR51" s="339"/>
      <c r="AS51" s="339"/>
      <c r="AT51" s="339"/>
      <c r="AU51" s="339"/>
      <c r="AV51" s="339"/>
      <c r="AW51" s="339"/>
      <c r="AX51" s="339"/>
      <c r="AY51" s="339"/>
      <c r="AZ51" s="339"/>
      <c r="BA51" s="339"/>
      <c r="BB51" s="339"/>
      <c r="BC51" s="339"/>
      <c r="BD51" s="339"/>
      <c r="BE51" s="339"/>
      <c r="BF51" s="339"/>
      <c r="BG51" s="339"/>
      <c r="BH51" s="339"/>
      <c r="BI51" s="339"/>
      <c r="BJ51" s="339"/>
      <c r="BK51" s="339"/>
      <c r="BL51" s="339"/>
      <c r="BM51" s="339"/>
      <c r="BN51" s="339"/>
      <c r="BO51" s="339"/>
      <c r="BP51" s="339"/>
      <c r="BQ51" s="339"/>
      <c r="BR51" s="339"/>
      <c r="BS51" s="339"/>
      <c r="BT51" s="339"/>
      <c r="BU51" s="339"/>
      <c r="BV51" s="339"/>
      <c r="BW51" s="339"/>
      <c r="BX51" s="339"/>
      <c r="BY51" s="339"/>
      <c r="BZ51" s="339"/>
      <c r="CA51" s="339"/>
      <c r="CB51" s="339"/>
      <c r="CC51" s="339"/>
      <c r="CD51" s="339"/>
      <c r="CE51" s="339"/>
      <c r="CF51" s="339"/>
      <c r="CG51" s="339"/>
      <c r="CH51" s="339"/>
      <c r="CI51" s="339"/>
      <c r="CJ51" s="339"/>
      <c r="CK51" s="339"/>
      <c r="CL51" s="339"/>
      <c r="CM51" s="339"/>
      <c r="CN51" s="339"/>
      <c r="CO51" s="339"/>
      <c r="CP51" s="339"/>
      <c r="CQ51" s="339"/>
      <c r="CR51" s="339"/>
      <c r="CS51" s="339"/>
      <c r="CT51" s="339"/>
      <c r="CU51" s="339"/>
      <c r="CV51" s="339"/>
      <c r="CW51" s="339"/>
      <c r="CX51" s="339"/>
      <c r="CY51" s="339"/>
      <c r="CZ51" s="339"/>
      <c r="DA51" s="339"/>
      <c r="DB51" s="339"/>
      <c r="DC51" s="339"/>
      <c r="DD51" s="339"/>
      <c r="DE51" s="339"/>
      <c r="DF51" s="339"/>
      <c r="DG51" s="339"/>
      <c r="DH51" s="339"/>
      <c r="DI51" s="339"/>
      <c r="DJ51" s="339"/>
      <c r="DK51" s="339"/>
      <c r="DL51" s="339"/>
      <c r="DM51" s="339"/>
      <c r="DN51" s="339"/>
      <c r="DO51" s="339"/>
      <c r="DP51" s="339"/>
      <c r="DQ51" s="339"/>
      <c r="DR51" s="339"/>
      <c r="DS51" s="339"/>
      <c r="DT51" s="339"/>
      <c r="DU51" s="339"/>
      <c r="DV51" s="339"/>
      <c r="DW51" s="339"/>
      <c r="DX51" s="339"/>
      <c r="DY51" s="339"/>
      <c r="DZ51" s="339"/>
      <c r="EA51" s="339"/>
      <c r="EB51" s="339"/>
      <c r="EC51" s="339"/>
      <c r="ED51" s="339"/>
      <c r="EE51" s="339"/>
      <c r="EF51" s="339"/>
      <c r="EG51" s="339"/>
      <c r="EH51" s="339"/>
      <c r="EI51" s="339"/>
      <c r="EJ51" s="339"/>
      <c r="EK51" s="339"/>
      <c r="EL51" s="339"/>
      <c r="EM51" s="339"/>
      <c r="EQ51" s="1655"/>
      <c r="ER51" s="1655"/>
      <c r="ES51" s="1655"/>
      <c r="ET51" s="1655"/>
      <c r="EU51" s="1655"/>
      <c r="EV51" s="1655"/>
      <c r="EW51" s="1655"/>
      <c r="EX51" s="1655"/>
      <c r="EY51" s="1655"/>
      <c r="EZ51" s="353"/>
      <c r="FA51" s="1650"/>
      <c r="FB51" s="1650"/>
      <c r="FC51" s="1650"/>
      <c r="FD51" s="1650"/>
      <c r="FE51" s="1650"/>
      <c r="FF51" s="1650"/>
    </row>
    <row r="52" spans="1:162" s="341" customFormat="1" ht="15" customHeight="1">
      <c r="A52" s="1604"/>
      <c r="B52" s="1656" t="s">
        <v>927</v>
      </c>
      <c r="C52" s="1576"/>
      <c r="D52" s="1576"/>
      <c r="E52" s="1576"/>
      <c r="F52" s="1576"/>
      <c r="G52" s="1576"/>
      <c r="H52" s="1576"/>
      <c r="I52" s="1576"/>
      <c r="J52" s="1657"/>
      <c r="K52" s="791">
        <f t="shared" si="0"/>
        <v>66</v>
      </c>
      <c r="L52" s="1658">
        <f>ROUND('4.3 ERI - Renta Liquida'!$X$307+'4.3 ERI - Renta Liquida'!$X$310+'4.3 ERI - Renta Liquida'!$X$316+'4.3 ERI - Renta Liquida'!$X$326+'4.3 ERI - Renta Liquida'!$X$334+'4.3 ERI - Renta Liquida'!X340,-3)</f>
        <v>0</v>
      </c>
      <c r="M52" s="1658"/>
      <c r="N52" s="1658"/>
      <c r="O52" s="1658"/>
      <c r="P52" s="1658"/>
      <c r="Q52" s="1659"/>
      <c r="R52" s="1513"/>
      <c r="S52" s="1485" t="s">
        <v>918</v>
      </c>
      <c r="T52" s="1485"/>
      <c r="U52" s="1485"/>
      <c r="V52" s="1485"/>
      <c r="W52" s="1485"/>
      <c r="X52" s="1485"/>
      <c r="Y52" s="1485"/>
      <c r="Z52" s="1485"/>
      <c r="AA52" s="1485"/>
      <c r="AB52" s="807">
        <f>AB51+1</f>
        <v>106</v>
      </c>
      <c r="AC52" s="1478">
        <f>ROUND('4.3 ERI - Renta Liquida'!X537,-3)</f>
        <v>0</v>
      </c>
      <c r="AD52" s="1478"/>
      <c r="AE52" s="1478"/>
      <c r="AF52" s="1478"/>
      <c r="AG52" s="1478"/>
      <c r="AH52" s="1560"/>
      <c r="AI52" s="358" t="s">
        <v>931</v>
      </c>
      <c r="AJ52" s="339"/>
      <c r="AK52" s="339"/>
      <c r="AL52" s="339"/>
      <c r="AM52" s="339"/>
      <c r="AN52" s="339"/>
      <c r="AO52" s="339"/>
      <c r="AP52" s="339"/>
      <c r="AQ52" s="339"/>
      <c r="AR52" s="339"/>
      <c r="AS52" s="339"/>
      <c r="AT52" s="339"/>
      <c r="AU52" s="339"/>
      <c r="AV52" s="339"/>
      <c r="AW52" s="339"/>
      <c r="AX52" s="339"/>
      <c r="AY52" s="339"/>
      <c r="AZ52" s="339"/>
      <c r="BA52" s="339"/>
      <c r="BB52" s="339"/>
      <c r="BC52" s="339"/>
      <c r="BD52" s="339"/>
      <c r="BE52" s="339"/>
      <c r="BF52" s="339"/>
      <c r="BG52" s="339"/>
      <c r="BH52" s="339"/>
      <c r="BI52" s="339"/>
      <c r="BJ52" s="339"/>
      <c r="BK52" s="339"/>
      <c r="BL52" s="339"/>
      <c r="BM52" s="339"/>
      <c r="BN52" s="339"/>
      <c r="BO52" s="339"/>
      <c r="BP52" s="339"/>
      <c r="BQ52" s="339"/>
      <c r="BR52" s="339"/>
      <c r="BS52" s="339"/>
      <c r="BT52" s="339"/>
      <c r="BU52" s="339"/>
      <c r="BV52" s="339"/>
      <c r="BW52" s="339"/>
      <c r="BX52" s="339"/>
      <c r="BY52" s="339"/>
      <c r="BZ52" s="339"/>
      <c r="CA52" s="339"/>
      <c r="CB52" s="339"/>
      <c r="CC52" s="339"/>
      <c r="CD52" s="339"/>
      <c r="CE52" s="339"/>
      <c r="CF52" s="339"/>
      <c r="CG52" s="339"/>
      <c r="CH52" s="339"/>
      <c r="CI52" s="339"/>
      <c r="CJ52" s="339"/>
      <c r="CK52" s="339"/>
      <c r="CL52" s="339"/>
      <c r="CM52" s="339"/>
      <c r="CN52" s="339"/>
      <c r="CO52" s="339"/>
      <c r="CP52" s="339"/>
      <c r="CQ52" s="339"/>
      <c r="CR52" s="339"/>
      <c r="CS52" s="339"/>
      <c r="CT52" s="339"/>
      <c r="CU52" s="339"/>
      <c r="CV52" s="339"/>
      <c r="CW52" s="339"/>
      <c r="CX52" s="339"/>
      <c r="CY52" s="339"/>
      <c r="CZ52" s="339"/>
      <c r="DA52" s="339"/>
      <c r="DB52" s="339"/>
      <c r="DC52" s="339"/>
      <c r="DD52" s="339"/>
      <c r="DE52" s="339"/>
      <c r="DF52" s="339"/>
      <c r="DG52" s="339"/>
      <c r="DH52" s="339"/>
      <c r="DI52" s="339"/>
      <c r="DJ52" s="339"/>
      <c r="DK52" s="339"/>
      <c r="DL52" s="339"/>
      <c r="DM52" s="339"/>
      <c r="DN52" s="339"/>
      <c r="DO52" s="339"/>
      <c r="DP52" s="339"/>
      <c r="DQ52" s="339"/>
      <c r="DR52" s="339"/>
      <c r="DS52" s="339"/>
      <c r="DT52" s="339"/>
      <c r="DU52" s="339"/>
      <c r="DV52" s="339"/>
      <c r="DW52" s="339"/>
      <c r="DX52" s="339"/>
      <c r="DY52" s="339"/>
      <c r="DZ52" s="339"/>
      <c r="EA52" s="339"/>
      <c r="EB52" s="339"/>
      <c r="EC52" s="339"/>
      <c r="ED52" s="339"/>
      <c r="EE52" s="339"/>
      <c r="EF52" s="339"/>
      <c r="EG52" s="339"/>
      <c r="EH52" s="339"/>
      <c r="EI52" s="339"/>
      <c r="EJ52" s="339"/>
      <c r="EK52" s="339"/>
      <c r="EL52" s="339"/>
      <c r="EM52" s="339"/>
      <c r="EQ52" s="1655"/>
      <c r="ER52" s="1655"/>
      <c r="ES52" s="1655"/>
      <c r="ET52" s="1655"/>
      <c r="EU52" s="1655"/>
      <c r="EV52" s="1655"/>
      <c r="EW52" s="1655"/>
      <c r="EX52" s="1655"/>
      <c r="EY52" s="1655"/>
      <c r="EZ52" s="353"/>
      <c r="FA52" s="1650"/>
      <c r="FB52" s="1650"/>
      <c r="FC52" s="1650"/>
      <c r="FD52" s="1650"/>
      <c r="FE52" s="1650"/>
      <c r="FF52" s="1650"/>
    </row>
    <row r="53" spans="1:162" s="341" customFormat="1" ht="15" customHeight="1">
      <c r="A53" s="1605"/>
      <c r="B53" s="1639" t="s">
        <v>994</v>
      </c>
      <c r="C53" s="1639"/>
      <c r="D53" s="1639"/>
      <c r="E53" s="1639"/>
      <c r="F53" s="1639"/>
      <c r="G53" s="1639"/>
      <c r="H53" s="1639"/>
      <c r="I53" s="1639"/>
      <c r="J53" s="1640"/>
      <c r="K53" s="792">
        <f t="shared" si="0"/>
        <v>67</v>
      </c>
      <c r="L53" s="1631">
        <f>SUM(L48:Q52)</f>
        <v>0</v>
      </c>
      <c r="M53" s="1631"/>
      <c r="N53" s="1631"/>
      <c r="O53" s="1631"/>
      <c r="P53" s="1631"/>
      <c r="Q53" s="1632"/>
      <c r="R53" s="1513"/>
      <c r="S53" s="1540" t="s">
        <v>992</v>
      </c>
      <c r="T53" s="1543" t="s">
        <v>991</v>
      </c>
      <c r="U53" s="1543"/>
      <c r="V53" s="1543"/>
      <c r="W53" s="1543"/>
      <c r="X53" s="1543"/>
      <c r="Y53" s="1543"/>
      <c r="Z53" s="1543"/>
      <c r="AA53" s="1543"/>
      <c r="AB53" s="804">
        <f t="shared" si="2"/>
        <v>107</v>
      </c>
      <c r="AC53" s="1538">
        <f>ROUND('4.3 ERI - Renta Liquida'!X538,-3)</f>
        <v>0</v>
      </c>
      <c r="AD53" s="1538"/>
      <c r="AE53" s="1538"/>
      <c r="AF53" s="1538"/>
      <c r="AG53" s="1538"/>
      <c r="AH53" s="1539"/>
      <c r="AI53" s="357" t="s">
        <v>928</v>
      </c>
      <c r="AJ53" s="339"/>
      <c r="AK53" s="339"/>
      <c r="AL53" s="339"/>
      <c r="AM53" s="339"/>
      <c r="AN53" s="339"/>
      <c r="AO53" s="339"/>
      <c r="AP53" s="339"/>
      <c r="AQ53" s="339"/>
      <c r="AR53" s="339"/>
      <c r="AS53" s="339"/>
      <c r="AT53" s="339"/>
      <c r="AU53" s="339"/>
      <c r="AV53" s="339"/>
      <c r="AW53" s="339"/>
      <c r="AX53" s="339"/>
      <c r="AY53" s="339"/>
      <c r="AZ53" s="339"/>
      <c r="BA53" s="339"/>
      <c r="BB53" s="339"/>
      <c r="BC53" s="339"/>
      <c r="BD53" s="339"/>
      <c r="BE53" s="339"/>
      <c r="BF53" s="339"/>
      <c r="BG53" s="339"/>
      <c r="BH53" s="339"/>
      <c r="BI53" s="339"/>
      <c r="BJ53" s="339"/>
      <c r="BK53" s="339"/>
      <c r="BL53" s="339"/>
      <c r="BM53" s="339"/>
      <c r="BN53" s="339"/>
      <c r="BO53" s="339"/>
      <c r="BP53" s="339"/>
      <c r="BQ53" s="339"/>
      <c r="BR53" s="339"/>
      <c r="BS53" s="339"/>
      <c r="BT53" s="339"/>
      <c r="BU53" s="339"/>
      <c r="BV53" s="339"/>
      <c r="BW53" s="339"/>
      <c r="BX53" s="339"/>
      <c r="BY53" s="339"/>
      <c r="BZ53" s="339"/>
      <c r="CA53" s="339"/>
      <c r="CB53" s="339"/>
      <c r="CC53" s="339"/>
      <c r="CD53" s="339"/>
      <c r="CE53" s="339"/>
      <c r="CF53" s="339"/>
      <c r="CG53" s="339"/>
      <c r="CH53" s="339"/>
      <c r="CI53" s="339"/>
      <c r="CJ53" s="339"/>
      <c r="CK53" s="339"/>
      <c r="CL53" s="339"/>
      <c r="CM53" s="339"/>
      <c r="CN53" s="339"/>
      <c r="CO53" s="339"/>
      <c r="CP53" s="339"/>
      <c r="CQ53" s="339"/>
      <c r="CR53" s="339"/>
      <c r="CS53" s="339"/>
      <c r="CT53" s="339"/>
      <c r="CU53" s="339"/>
      <c r="CV53" s="339"/>
      <c r="CW53" s="339"/>
      <c r="CX53" s="339"/>
      <c r="CY53" s="339"/>
      <c r="CZ53" s="339"/>
      <c r="DA53" s="339"/>
      <c r="DB53" s="339"/>
      <c r="DC53" s="339"/>
      <c r="DD53" s="339"/>
      <c r="DE53" s="339"/>
      <c r="DF53" s="339"/>
      <c r="DG53" s="339"/>
      <c r="DH53" s="339"/>
      <c r="DI53" s="339"/>
      <c r="DJ53" s="339"/>
      <c r="DK53" s="339"/>
      <c r="DL53" s="339"/>
      <c r="DM53" s="339"/>
      <c r="DN53" s="339"/>
      <c r="DO53" s="339"/>
      <c r="DP53" s="339"/>
      <c r="DQ53" s="339"/>
      <c r="DR53" s="339"/>
      <c r="DS53" s="339"/>
      <c r="DT53" s="339"/>
      <c r="DU53" s="339"/>
      <c r="DV53" s="339"/>
      <c r="DW53" s="339"/>
      <c r="DX53" s="339"/>
      <c r="DY53" s="339"/>
      <c r="DZ53" s="339"/>
      <c r="EA53" s="339"/>
      <c r="EB53" s="339"/>
      <c r="EC53" s="339"/>
      <c r="ED53" s="339"/>
      <c r="EE53" s="339"/>
      <c r="EF53" s="339"/>
      <c r="EG53" s="339"/>
      <c r="EH53" s="339"/>
      <c r="EI53" s="339"/>
      <c r="EJ53" s="339"/>
      <c r="EK53" s="339"/>
      <c r="EL53" s="339"/>
      <c r="EM53" s="339"/>
    </row>
    <row r="54" spans="1:162" s="341" customFormat="1" ht="15" customHeight="1">
      <c r="A54" s="1475" t="s">
        <v>924</v>
      </c>
      <c r="B54" s="1642" t="s">
        <v>923</v>
      </c>
      <c r="C54" s="1642"/>
      <c r="D54" s="1642"/>
      <c r="E54" s="1642"/>
      <c r="F54" s="1642"/>
      <c r="G54" s="1642"/>
      <c r="H54" s="1642"/>
      <c r="I54" s="1642"/>
      <c r="J54" s="1643"/>
      <c r="K54" s="789">
        <f t="shared" si="0"/>
        <v>68</v>
      </c>
      <c r="L54" s="1625">
        <f>ROUND('4.3 ERI - Renta Liquida'!X463,-3)</f>
        <v>0</v>
      </c>
      <c r="M54" s="1625"/>
      <c r="N54" s="1625"/>
      <c r="O54" s="1625"/>
      <c r="P54" s="1625"/>
      <c r="Q54" s="1626"/>
      <c r="R54" s="1513"/>
      <c r="S54" s="1541"/>
      <c r="T54" s="1485" t="s">
        <v>992</v>
      </c>
      <c r="U54" s="1485"/>
      <c r="V54" s="1485"/>
      <c r="W54" s="1485"/>
      <c r="X54" s="1485"/>
      <c r="Y54" s="1485"/>
      <c r="Z54" s="1485"/>
      <c r="AA54" s="1485"/>
      <c r="AB54" s="805">
        <f>AB53+1</f>
        <v>108</v>
      </c>
      <c r="AC54" s="1478">
        <v>0</v>
      </c>
      <c r="AD54" s="1478"/>
      <c r="AE54" s="1478"/>
      <c r="AF54" s="1478"/>
      <c r="AG54" s="1478"/>
      <c r="AH54" s="1560"/>
      <c r="AI54" s="343" t="s">
        <v>926</v>
      </c>
      <c r="AJ54" s="339"/>
      <c r="AK54" s="339"/>
      <c r="AL54" s="339"/>
      <c r="AM54" s="339"/>
      <c r="AN54" s="339"/>
      <c r="AO54" s="339"/>
      <c r="AP54" s="339"/>
      <c r="AQ54" s="339"/>
      <c r="AR54" s="339"/>
      <c r="AS54" s="339"/>
      <c r="AT54" s="339"/>
      <c r="AU54" s="339"/>
      <c r="AV54" s="339"/>
      <c r="AW54" s="339"/>
      <c r="AX54" s="339"/>
      <c r="AY54" s="339"/>
      <c r="AZ54" s="339"/>
      <c r="BA54" s="339"/>
      <c r="BB54" s="339"/>
      <c r="BC54" s="339"/>
      <c r="BD54" s="339"/>
      <c r="BE54" s="339"/>
      <c r="BF54" s="339"/>
      <c r="BG54" s="339"/>
      <c r="BH54" s="339"/>
      <c r="BI54" s="339"/>
      <c r="BJ54" s="339"/>
      <c r="BK54" s="339"/>
      <c r="BL54" s="339"/>
      <c r="BM54" s="339"/>
      <c r="BN54" s="339"/>
      <c r="BO54" s="339"/>
      <c r="BP54" s="339"/>
      <c r="BQ54" s="339"/>
      <c r="BR54" s="339"/>
      <c r="BS54" s="339"/>
      <c r="BT54" s="339"/>
      <c r="BU54" s="339"/>
      <c r="BV54" s="339"/>
      <c r="BW54" s="339"/>
      <c r="BX54" s="339"/>
      <c r="BY54" s="339"/>
      <c r="BZ54" s="339"/>
      <c r="CA54" s="339"/>
      <c r="CB54" s="339"/>
      <c r="CC54" s="339"/>
      <c r="CD54" s="339"/>
      <c r="CE54" s="339"/>
      <c r="CF54" s="339"/>
      <c r="CG54" s="339"/>
      <c r="CH54" s="339"/>
      <c r="CI54" s="339"/>
      <c r="CJ54" s="339"/>
      <c r="CK54" s="339"/>
      <c r="CL54" s="339"/>
      <c r="CM54" s="339"/>
      <c r="CN54" s="339"/>
      <c r="CO54" s="339"/>
      <c r="CP54" s="339"/>
      <c r="CQ54" s="339"/>
      <c r="CR54" s="339"/>
      <c r="CS54" s="339"/>
      <c r="CT54" s="339"/>
      <c r="CU54" s="339"/>
      <c r="CV54" s="339"/>
      <c r="CW54" s="339"/>
      <c r="CX54" s="339"/>
      <c r="CY54" s="339"/>
      <c r="CZ54" s="339"/>
      <c r="DA54" s="339"/>
      <c r="DB54" s="339"/>
      <c r="DC54" s="339"/>
      <c r="DD54" s="339"/>
      <c r="DE54" s="339"/>
      <c r="DF54" s="339"/>
      <c r="DG54" s="339"/>
      <c r="DH54" s="339"/>
      <c r="DI54" s="339"/>
      <c r="DJ54" s="339"/>
      <c r="DK54" s="339"/>
      <c r="DL54" s="339"/>
      <c r="DM54" s="339"/>
      <c r="DN54" s="339"/>
      <c r="DO54" s="339"/>
      <c r="DP54" s="339"/>
      <c r="DQ54" s="339"/>
      <c r="DR54" s="339"/>
      <c r="DS54" s="339"/>
      <c r="DT54" s="339"/>
      <c r="DU54" s="339"/>
      <c r="DV54" s="339"/>
      <c r="DW54" s="339"/>
      <c r="DX54" s="339"/>
      <c r="DY54" s="339"/>
      <c r="DZ54" s="339"/>
      <c r="EA54" s="339"/>
      <c r="EB54" s="339"/>
      <c r="EC54" s="339"/>
      <c r="ED54" s="339"/>
      <c r="EE54" s="339"/>
      <c r="EF54" s="339"/>
      <c r="EG54" s="339"/>
      <c r="EH54" s="339"/>
      <c r="EI54" s="339"/>
      <c r="EJ54" s="339"/>
      <c r="EK54" s="339"/>
      <c r="EL54" s="339"/>
      <c r="EM54" s="339"/>
    </row>
    <row r="55" spans="1:162" s="341" customFormat="1" ht="15" customHeight="1">
      <c r="A55" s="1477"/>
      <c r="B55" s="1606" t="s">
        <v>921</v>
      </c>
      <c r="C55" s="1606"/>
      <c r="D55" s="1606"/>
      <c r="E55" s="1606"/>
      <c r="F55" s="1606"/>
      <c r="G55" s="1606"/>
      <c r="H55" s="1606"/>
      <c r="I55" s="1606"/>
      <c r="J55" s="1607"/>
      <c r="K55" s="793">
        <f t="shared" si="0"/>
        <v>69</v>
      </c>
      <c r="L55" s="1620">
        <f>ROUND('4.3 ERI - Renta Liquida'!X464,-3)</f>
        <v>0</v>
      </c>
      <c r="M55" s="1620"/>
      <c r="N55" s="1620"/>
      <c r="O55" s="1620"/>
      <c r="P55" s="1620"/>
      <c r="Q55" s="1627"/>
      <c r="R55" s="1513"/>
      <c r="S55" s="1542"/>
      <c r="T55" s="1544" t="s">
        <v>993</v>
      </c>
      <c r="U55" s="1544"/>
      <c r="V55" s="1544"/>
      <c r="W55" s="1544"/>
      <c r="X55" s="1544"/>
      <c r="Y55" s="1544"/>
      <c r="Z55" s="1544"/>
      <c r="AA55" s="1544"/>
      <c r="AB55" s="806">
        <f t="shared" si="2"/>
        <v>109</v>
      </c>
      <c r="AC55" s="1628">
        <f>ROUND('4.3 ERI - Renta Liquida'!X540,-3)</f>
        <v>0</v>
      </c>
      <c r="AD55" s="1628"/>
      <c r="AE55" s="1628"/>
      <c r="AF55" s="1628"/>
      <c r="AG55" s="1628"/>
      <c r="AH55" s="1629"/>
      <c r="AI55" s="359"/>
      <c r="AJ55" s="339"/>
      <c r="AK55" s="339"/>
      <c r="AL55" s="339"/>
      <c r="AM55" s="339"/>
      <c r="AN55" s="339"/>
      <c r="AO55" s="339"/>
      <c r="AP55" s="339"/>
      <c r="AQ55" s="339"/>
      <c r="AR55" s="339"/>
      <c r="AS55" s="339"/>
      <c r="AT55" s="339"/>
      <c r="AU55" s="339"/>
      <c r="AV55" s="339"/>
      <c r="AW55" s="339"/>
      <c r="AX55" s="339"/>
      <c r="AY55" s="339"/>
      <c r="AZ55" s="339"/>
      <c r="BA55" s="339"/>
      <c r="BB55" s="339"/>
      <c r="BC55" s="339"/>
      <c r="BD55" s="339"/>
      <c r="BE55" s="339"/>
      <c r="BF55" s="339"/>
      <c r="BG55" s="339"/>
      <c r="BH55" s="339"/>
      <c r="BI55" s="339"/>
      <c r="BJ55" s="339"/>
      <c r="BK55" s="339"/>
      <c r="BL55" s="339"/>
      <c r="BM55" s="339"/>
      <c r="BN55" s="339"/>
      <c r="BO55" s="339"/>
      <c r="BP55" s="339"/>
      <c r="BQ55" s="339"/>
      <c r="BR55" s="360"/>
      <c r="BS55" s="360"/>
      <c r="BT55" s="360"/>
      <c r="BU55" s="339"/>
      <c r="BV55" s="339"/>
      <c r="BW55" s="339"/>
      <c r="BX55" s="339"/>
      <c r="BY55" s="339"/>
      <c r="BZ55" s="339"/>
      <c r="CA55" s="339"/>
      <c r="CB55" s="339"/>
      <c r="CC55" s="339"/>
      <c r="CD55" s="339"/>
      <c r="CE55" s="339"/>
      <c r="CF55" s="339"/>
      <c r="CG55" s="339"/>
      <c r="CH55" s="339"/>
      <c r="CI55" s="339"/>
      <c r="CJ55" s="339"/>
      <c r="CK55" s="339"/>
      <c r="CL55" s="339"/>
      <c r="CM55" s="339"/>
      <c r="CN55" s="339"/>
      <c r="CO55" s="339"/>
      <c r="CP55" s="339"/>
      <c r="CQ55" s="339"/>
      <c r="CR55" s="339"/>
      <c r="CS55" s="339"/>
      <c r="CT55" s="339"/>
      <c r="CU55" s="339"/>
      <c r="CV55" s="339"/>
      <c r="CW55" s="339"/>
      <c r="CX55" s="339"/>
      <c r="CY55" s="339"/>
      <c r="CZ55" s="339"/>
      <c r="DA55" s="339"/>
      <c r="DB55" s="339"/>
      <c r="DC55" s="339"/>
      <c r="DD55" s="339"/>
      <c r="DE55" s="339"/>
      <c r="DF55" s="339"/>
      <c r="DG55" s="339"/>
      <c r="DH55" s="339"/>
      <c r="DI55" s="339"/>
      <c r="DJ55" s="339"/>
      <c r="DK55" s="339"/>
      <c r="DL55" s="339"/>
      <c r="DM55" s="339"/>
      <c r="DN55" s="339"/>
      <c r="DO55" s="339"/>
      <c r="DP55" s="339"/>
      <c r="DQ55" s="339"/>
      <c r="DR55" s="339"/>
      <c r="DS55" s="339"/>
      <c r="DT55" s="339"/>
      <c r="DU55" s="339"/>
      <c r="DV55" s="339"/>
      <c r="DW55" s="339"/>
      <c r="DX55" s="339"/>
      <c r="DY55" s="339"/>
      <c r="DZ55" s="339"/>
      <c r="EA55" s="339"/>
      <c r="EB55" s="339"/>
      <c r="EC55" s="339"/>
      <c r="ED55" s="339"/>
      <c r="EE55" s="339"/>
      <c r="EF55" s="339"/>
      <c r="EG55" s="339"/>
      <c r="EH55" s="339"/>
      <c r="EI55" s="339"/>
      <c r="EJ55" s="339"/>
      <c r="EK55" s="339"/>
      <c r="EL55" s="339"/>
      <c r="EM55" s="339"/>
    </row>
    <row r="56" spans="1:162" s="341" customFormat="1" ht="15" customHeight="1">
      <c r="A56" s="1475" t="s">
        <v>919</v>
      </c>
      <c r="B56" s="1633" t="s">
        <v>987</v>
      </c>
      <c r="C56" s="1633"/>
      <c r="D56" s="1633"/>
      <c r="E56" s="1633"/>
      <c r="F56" s="1633"/>
      <c r="G56" s="1633"/>
      <c r="H56" s="1633"/>
      <c r="I56" s="1633"/>
      <c r="J56" s="1634"/>
      <c r="K56" s="789">
        <f t="shared" si="0"/>
        <v>70</v>
      </c>
      <c r="L56" s="1625">
        <f>ROUND('4.3 ERI - Renta Liquida'!X477,-3)</f>
        <v>0</v>
      </c>
      <c r="M56" s="1625"/>
      <c r="N56" s="1625"/>
      <c r="O56" s="1625"/>
      <c r="P56" s="1625"/>
      <c r="Q56" s="1626"/>
      <c r="R56" s="1513"/>
      <c r="S56" s="1641" t="s">
        <v>1149</v>
      </c>
      <c r="T56" s="1495"/>
      <c r="U56" s="1495"/>
      <c r="V56" s="1495"/>
      <c r="W56" s="1495"/>
      <c r="X56" s="1495"/>
      <c r="Y56" s="1495"/>
      <c r="Z56" s="1495"/>
      <c r="AA56" s="1495"/>
      <c r="AB56" s="805">
        <f>AB55+1</f>
        <v>110</v>
      </c>
      <c r="AC56" s="1478">
        <f>AC43-AC51-AC47+AC52</f>
        <v>0</v>
      </c>
      <c r="AD56" s="1478"/>
      <c r="AE56" s="1478"/>
      <c r="AF56" s="1478"/>
      <c r="AG56" s="1478"/>
      <c r="AH56" s="1560"/>
      <c r="AI56" s="361"/>
      <c r="AJ56" s="339"/>
      <c r="AK56" s="747"/>
      <c r="AL56" s="339"/>
      <c r="AM56" s="339"/>
      <c r="AN56" s="339"/>
      <c r="AO56" s="339"/>
      <c r="AP56" s="339"/>
      <c r="AQ56" s="339"/>
      <c r="AR56" s="339"/>
      <c r="AS56" s="339"/>
      <c r="AT56" s="339"/>
      <c r="AU56" s="339"/>
      <c r="AV56" s="339"/>
      <c r="AW56" s="339"/>
      <c r="AX56" s="339"/>
      <c r="AY56" s="339"/>
      <c r="AZ56" s="339"/>
      <c r="BA56" s="339"/>
      <c r="BB56" s="339"/>
      <c r="BC56" s="339"/>
      <c r="BD56" s="339"/>
      <c r="BE56" s="339"/>
      <c r="BF56" s="339"/>
      <c r="BG56" s="339"/>
      <c r="BH56" s="339"/>
      <c r="BI56" s="339"/>
      <c r="BJ56" s="339"/>
      <c r="BK56" s="339"/>
      <c r="BL56" s="339"/>
      <c r="BM56" s="339"/>
      <c r="BN56" s="339"/>
      <c r="BO56" s="339"/>
      <c r="BP56" s="339"/>
      <c r="BQ56" s="339"/>
      <c r="BR56" s="362"/>
      <c r="BS56" s="362"/>
      <c r="BT56" s="362"/>
      <c r="BU56" s="339"/>
      <c r="BV56" s="339"/>
      <c r="BW56" s="339"/>
      <c r="BX56" s="339"/>
      <c r="BY56" s="339"/>
      <c r="BZ56" s="339"/>
      <c r="CA56" s="339"/>
      <c r="CB56" s="339"/>
      <c r="CC56" s="339"/>
      <c r="CD56" s="339"/>
      <c r="CE56" s="339"/>
      <c r="CF56" s="339"/>
      <c r="CG56" s="339"/>
      <c r="CH56" s="339"/>
      <c r="CI56" s="339"/>
      <c r="CJ56" s="339"/>
      <c r="CK56" s="339"/>
      <c r="CL56" s="339"/>
      <c r="CM56" s="339"/>
      <c r="CN56" s="339"/>
      <c r="CO56" s="339"/>
      <c r="CP56" s="339"/>
      <c r="CQ56" s="339"/>
      <c r="CR56" s="339"/>
      <c r="CS56" s="339"/>
      <c r="CT56" s="339"/>
      <c r="CU56" s="339"/>
      <c r="CV56" s="339"/>
      <c r="CW56" s="339"/>
      <c r="CX56" s="339"/>
      <c r="CY56" s="339"/>
      <c r="CZ56" s="339"/>
      <c r="DA56" s="339"/>
      <c r="DB56" s="339"/>
      <c r="DC56" s="339"/>
      <c r="DD56" s="339"/>
      <c r="DE56" s="339"/>
      <c r="DF56" s="339"/>
      <c r="DG56" s="339"/>
      <c r="DH56" s="339"/>
      <c r="DI56" s="339"/>
      <c r="DJ56" s="339"/>
      <c r="DK56" s="339"/>
      <c r="DL56" s="339"/>
      <c r="DM56" s="339"/>
      <c r="DN56" s="339"/>
      <c r="DO56" s="339"/>
      <c r="DP56" s="339"/>
      <c r="DQ56" s="339"/>
      <c r="DR56" s="339"/>
      <c r="DS56" s="339"/>
      <c r="DT56" s="339"/>
      <c r="DU56" s="339"/>
      <c r="DV56" s="339"/>
      <c r="DW56" s="339"/>
      <c r="DX56" s="339"/>
      <c r="DY56" s="339"/>
      <c r="DZ56" s="339"/>
      <c r="EA56" s="339"/>
      <c r="EB56" s="339"/>
      <c r="EC56" s="339"/>
      <c r="ED56" s="339"/>
      <c r="EE56" s="339"/>
      <c r="EF56" s="339"/>
      <c r="EG56" s="339"/>
      <c r="EH56" s="339"/>
      <c r="EI56" s="339"/>
      <c r="EJ56" s="339"/>
      <c r="EK56" s="339"/>
      <c r="EL56" s="339"/>
      <c r="EM56" s="339"/>
    </row>
    <row r="57" spans="1:162" s="341" customFormat="1" ht="20.25" customHeight="1">
      <c r="A57" s="1476"/>
      <c r="B57" s="1500" t="s">
        <v>849</v>
      </c>
      <c r="C57" s="1500"/>
      <c r="D57" s="1500"/>
      <c r="E57" s="1500"/>
      <c r="F57" s="1500"/>
      <c r="G57" s="1500"/>
      <c r="H57" s="1500"/>
      <c r="I57" s="1500"/>
      <c r="J57" s="1501"/>
      <c r="K57" s="790">
        <f t="shared" si="0"/>
        <v>71</v>
      </c>
      <c r="L57" s="1644">
        <f>ROUND('4.3 ERI - Renta Liquida'!X476,-3)</f>
        <v>0</v>
      </c>
      <c r="M57" s="1644"/>
      <c r="N57" s="1644"/>
      <c r="O57" s="1644"/>
      <c r="P57" s="1644"/>
      <c r="Q57" s="1645"/>
      <c r="R57" s="1513"/>
      <c r="S57" s="1508" t="s">
        <v>803</v>
      </c>
      <c r="T57" s="1509"/>
      <c r="U57" s="1509"/>
      <c r="V57" s="1509"/>
      <c r="W57" s="1509"/>
      <c r="X57" s="1509"/>
      <c r="Y57" s="1509"/>
      <c r="Z57" s="1509"/>
      <c r="AA57" s="1509"/>
      <c r="AB57" s="804">
        <f t="shared" si="2"/>
        <v>111</v>
      </c>
      <c r="AC57" s="1538">
        <f>ROUND('4.3 ERI - Renta Liquida'!X542,-3)</f>
        <v>0</v>
      </c>
      <c r="AD57" s="1538"/>
      <c r="AE57" s="1538"/>
      <c r="AF57" s="1538"/>
      <c r="AG57" s="1538"/>
      <c r="AH57" s="1539"/>
      <c r="AI57" s="343" t="s">
        <v>920</v>
      </c>
      <c r="AJ57" s="339"/>
      <c r="AK57" s="339"/>
      <c r="AL57" s="339"/>
      <c r="AM57" s="339"/>
      <c r="AN57" s="339"/>
      <c r="AO57" s="339"/>
      <c r="AP57" s="339"/>
      <c r="AQ57" s="339"/>
      <c r="AR57" s="339"/>
      <c r="AS57" s="339"/>
      <c r="AT57" s="339"/>
      <c r="AU57" s="339"/>
      <c r="AV57" s="339"/>
      <c r="AW57" s="339"/>
      <c r="AX57" s="339"/>
      <c r="AY57" s="339"/>
      <c r="AZ57" s="339"/>
      <c r="BA57" s="339"/>
      <c r="BB57" s="339"/>
      <c r="BC57" s="339"/>
      <c r="BD57" s="339"/>
      <c r="BE57" s="339"/>
      <c r="BF57" s="339"/>
      <c r="BG57" s="339"/>
      <c r="BH57" s="339"/>
      <c r="BI57" s="339"/>
      <c r="BJ57" s="339"/>
      <c r="BK57" s="339"/>
      <c r="BL57" s="339"/>
      <c r="BM57" s="339"/>
      <c r="BN57" s="339"/>
      <c r="BO57" s="339"/>
      <c r="BP57" s="339"/>
      <c r="BQ57" s="339"/>
      <c r="BR57" s="363"/>
      <c r="BS57" s="363"/>
      <c r="BT57" s="363"/>
      <c r="BU57" s="339"/>
      <c r="BV57" s="339"/>
      <c r="BW57" s="339"/>
      <c r="BX57" s="339"/>
      <c r="BY57" s="339"/>
      <c r="BZ57" s="339"/>
      <c r="CA57" s="339"/>
      <c r="CB57" s="339"/>
      <c r="CC57" s="339"/>
      <c r="CD57" s="339"/>
      <c r="CE57" s="339"/>
      <c r="CF57" s="339"/>
      <c r="CG57" s="339"/>
      <c r="CH57" s="339"/>
      <c r="CI57" s="339"/>
      <c r="CJ57" s="339"/>
      <c r="CK57" s="339"/>
      <c r="CL57" s="339"/>
      <c r="CM57" s="339"/>
      <c r="CN57" s="339"/>
      <c r="CO57" s="339"/>
      <c r="CP57" s="339"/>
      <c r="CQ57" s="339"/>
      <c r="CR57" s="339"/>
      <c r="CS57" s="339"/>
      <c r="CT57" s="339"/>
      <c r="CU57" s="339"/>
      <c r="CV57" s="339"/>
      <c r="CW57" s="339"/>
      <c r="CX57" s="339"/>
      <c r="CY57" s="339"/>
      <c r="CZ57" s="339"/>
      <c r="DA57" s="339"/>
      <c r="DB57" s="339"/>
      <c r="DC57" s="339"/>
      <c r="DD57" s="339"/>
      <c r="DE57" s="339"/>
      <c r="DF57" s="339"/>
      <c r="DG57" s="339"/>
      <c r="DH57" s="339"/>
      <c r="DI57" s="339"/>
      <c r="DJ57" s="339"/>
      <c r="DK57" s="339"/>
      <c r="DL57" s="339"/>
      <c r="DM57" s="339"/>
      <c r="DN57" s="339"/>
      <c r="DO57" s="339"/>
      <c r="DP57" s="339"/>
      <c r="DQ57" s="339"/>
      <c r="DR57" s="339"/>
      <c r="DS57" s="339"/>
      <c r="DT57" s="339"/>
      <c r="DU57" s="339"/>
      <c r="DV57" s="339"/>
      <c r="DW57" s="339"/>
      <c r="DX57" s="339"/>
      <c r="DY57" s="339"/>
      <c r="DZ57" s="339"/>
      <c r="EA57" s="339"/>
      <c r="EB57" s="339"/>
      <c r="EC57" s="339"/>
      <c r="ED57" s="339"/>
      <c r="EE57" s="339"/>
      <c r="EF57" s="339"/>
      <c r="EG57" s="339"/>
      <c r="EH57" s="339"/>
      <c r="EI57" s="339"/>
      <c r="EJ57" s="339"/>
      <c r="EK57" s="339"/>
      <c r="EL57" s="339"/>
      <c r="EM57" s="339"/>
    </row>
    <row r="58" spans="1:162" s="341" customFormat="1" ht="18.75" customHeight="1">
      <c r="A58" s="1476"/>
      <c r="B58" s="1565" t="s">
        <v>995</v>
      </c>
      <c r="C58" s="1565"/>
      <c r="D58" s="1565"/>
      <c r="E58" s="1565"/>
      <c r="F58" s="1565"/>
      <c r="G58" s="1565"/>
      <c r="H58" s="1565"/>
      <c r="I58" s="1565"/>
      <c r="J58" s="1566"/>
      <c r="K58" s="791">
        <f t="shared" si="0"/>
        <v>72</v>
      </c>
      <c r="L58" s="1618">
        <f>IF(L47+L55+L56+L57-L38-L39-L40-L53-L54&lt;0,0,L47+L55+L56+L57-L38-L39-L40-L53-L54)</f>
        <v>0</v>
      </c>
      <c r="M58" s="1618"/>
      <c r="N58" s="1618"/>
      <c r="O58" s="1618"/>
      <c r="P58" s="1618"/>
      <c r="Q58" s="1619"/>
      <c r="R58" s="1513"/>
      <c r="S58" s="1646" t="s">
        <v>1150</v>
      </c>
      <c r="T58" s="1647"/>
      <c r="U58" s="1647"/>
      <c r="V58" s="1647"/>
      <c r="W58" s="1647"/>
      <c r="X58" s="1647"/>
      <c r="Y58" s="1647"/>
      <c r="Z58" s="1647"/>
      <c r="AA58" s="1647"/>
      <c r="AB58" s="813">
        <f>AB57+1</f>
        <v>112</v>
      </c>
      <c r="AC58" s="1648">
        <f>AC56</f>
        <v>0</v>
      </c>
      <c r="AD58" s="1648"/>
      <c r="AE58" s="1648"/>
      <c r="AF58" s="1648"/>
      <c r="AG58" s="1648"/>
      <c r="AH58" s="1649"/>
      <c r="AI58" s="343"/>
      <c r="AJ58" s="339"/>
      <c r="AK58" s="339"/>
      <c r="AL58" s="339"/>
      <c r="AM58" s="339"/>
      <c r="AN58" s="339"/>
      <c r="AO58" s="339"/>
      <c r="AP58" s="339"/>
      <c r="AQ58" s="339"/>
      <c r="AR58" s="339"/>
      <c r="AS58" s="339"/>
      <c r="AT58" s="339"/>
      <c r="AU58" s="339"/>
      <c r="AV58" s="339"/>
      <c r="AW58" s="339"/>
      <c r="AX58" s="339"/>
      <c r="AY58" s="339"/>
      <c r="AZ58" s="339"/>
      <c r="BA58" s="339"/>
      <c r="BB58" s="339"/>
      <c r="BC58" s="339"/>
      <c r="BD58" s="339"/>
      <c r="BE58" s="339"/>
      <c r="BF58" s="339"/>
      <c r="BG58" s="339"/>
      <c r="BH58" s="339"/>
      <c r="BI58" s="339"/>
      <c r="BJ58" s="339"/>
      <c r="BK58" s="339"/>
      <c r="BL58" s="339"/>
      <c r="BM58" s="339"/>
      <c r="BN58" s="339"/>
      <c r="BO58" s="339"/>
      <c r="BP58" s="339"/>
      <c r="BQ58" s="339"/>
      <c r="BR58" s="363"/>
      <c r="BS58" s="363"/>
      <c r="BT58" s="363"/>
      <c r="BU58" s="339"/>
      <c r="BV58" s="339"/>
      <c r="BW58" s="339"/>
      <c r="BX58" s="339"/>
      <c r="BY58" s="339"/>
      <c r="BZ58" s="339"/>
      <c r="CA58" s="339"/>
      <c r="CB58" s="339"/>
      <c r="CC58" s="339"/>
      <c r="CD58" s="339"/>
      <c r="CE58" s="339"/>
      <c r="CF58" s="339"/>
      <c r="CG58" s="339"/>
      <c r="CH58" s="339"/>
      <c r="CI58" s="339"/>
      <c r="CJ58" s="339"/>
      <c r="CK58" s="339"/>
      <c r="CL58" s="339"/>
      <c r="CM58" s="339"/>
      <c r="CN58" s="339"/>
      <c r="CO58" s="339"/>
      <c r="CP58" s="339"/>
      <c r="CQ58" s="339"/>
      <c r="CR58" s="339"/>
      <c r="CS58" s="339"/>
      <c r="CT58" s="339"/>
      <c r="CU58" s="339"/>
      <c r="CV58" s="339"/>
      <c r="CW58" s="339"/>
      <c r="CX58" s="339"/>
      <c r="CY58" s="339"/>
      <c r="CZ58" s="339"/>
      <c r="DA58" s="339"/>
      <c r="DB58" s="339"/>
      <c r="DC58" s="339"/>
      <c r="DD58" s="339"/>
      <c r="DE58" s="339"/>
      <c r="DF58" s="339"/>
      <c r="DG58" s="339"/>
      <c r="DH58" s="339"/>
      <c r="DI58" s="339"/>
      <c r="DJ58" s="339"/>
      <c r="DK58" s="339"/>
      <c r="DL58" s="339"/>
      <c r="DM58" s="339"/>
      <c r="DN58" s="339"/>
      <c r="DO58" s="339"/>
      <c r="DP58" s="339"/>
      <c r="DQ58" s="339"/>
      <c r="DR58" s="339"/>
      <c r="DS58" s="339"/>
      <c r="DT58" s="339"/>
      <c r="DU58" s="339"/>
      <c r="DV58" s="339"/>
      <c r="DW58" s="339"/>
      <c r="DX58" s="339"/>
      <c r="DY58" s="339"/>
      <c r="DZ58" s="339"/>
      <c r="EA58" s="339"/>
      <c r="EB58" s="339"/>
      <c r="EC58" s="339"/>
      <c r="ED58" s="339"/>
      <c r="EE58" s="339"/>
      <c r="EF58" s="339"/>
      <c r="EG58" s="339"/>
      <c r="EH58" s="339"/>
      <c r="EI58" s="339"/>
      <c r="EJ58" s="339"/>
      <c r="EK58" s="339"/>
      <c r="EL58" s="339"/>
      <c r="EM58" s="339"/>
    </row>
    <row r="59" spans="1:162" s="341" customFormat="1" ht="18" customHeight="1">
      <c r="A59" s="1476"/>
      <c r="B59" s="1630" t="s">
        <v>996</v>
      </c>
      <c r="C59" s="1500"/>
      <c r="D59" s="1500"/>
      <c r="E59" s="1500"/>
      <c r="F59" s="1500"/>
      <c r="G59" s="1500"/>
      <c r="H59" s="1500"/>
      <c r="I59" s="1500"/>
      <c r="J59" s="1501"/>
      <c r="K59" s="790">
        <f t="shared" si="0"/>
        <v>73</v>
      </c>
      <c r="L59" s="1621">
        <f>IF(L38+L39+L40+L53+L54-L47-L55-L56-L57&lt;0,0,L38+L39+L40+L53+L54-L47-L55-L56-L57)</f>
        <v>0</v>
      </c>
      <c r="M59" s="1621"/>
      <c r="N59" s="1621"/>
      <c r="O59" s="1621"/>
      <c r="P59" s="1621"/>
      <c r="Q59" s="1622"/>
      <c r="R59" s="1514"/>
      <c r="S59" s="1536" t="s">
        <v>1151</v>
      </c>
      <c r="T59" s="1537"/>
      <c r="U59" s="1537"/>
      <c r="V59" s="1537"/>
      <c r="W59" s="1537"/>
      <c r="X59" s="1537"/>
      <c r="Y59" s="1537"/>
      <c r="Z59" s="1537"/>
      <c r="AA59" s="1537"/>
      <c r="AB59" s="814">
        <f t="shared" si="2"/>
        <v>113</v>
      </c>
      <c r="AC59" s="1534"/>
      <c r="AD59" s="1534"/>
      <c r="AE59" s="1534"/>
      <c r="AF59" s="1534"/>
      <c r="AG59" s="1534"/>
      <c r="AH59" s="1535"/>
      <c r="AI59" s="343"/>
      <c r="AJ59" s="339"/>
      <c r="AK59" s="339"/>
      <c r="AL59" s="339"/>
      <c r="AM59" s="339"/>
      <c r="AN59" s="339"/>
      <c r="AO59" s="339"/>
      <c r="AP59" s="339"/>
      <c r="AQ59" s="339"/>
      <c r="AR59" s="339"/>
      <c r="AS59" s="339"/>
      <c r="AT59" s="339"/>
      <c r="AU59" s="339"/>
      <c r="AV59" s="339"/>
      <c r="AW59" s="339"/>
      <c r="AX59" s="339"/>
      <c r="AY59" s="339"/>
      <c r="AZ59" s="339"/>
      <c r="BA59" s="339"/>
      <c r="BB59" s="339"/>
      <c r="BC59" s="339"/>
      <c r="BD59" s="339"/>
      <c r="BE59" s="339"/>
      <c r="BF59" s="339"/>
      <c r="BG59" s="339"/>
      <c r="BH59" s="339"/>
      <c r="BI59" s="339"/>
      <c r="BJ59" s="339"/>
      <c r="BK59" s="339"/>
      <c r="BL59" s="339"/>
      <c r="BM59" s="339"/>
      <c r="BN59" s="339"/>
      <c r="BO59" s="339"/>
      <c r="BP59" s="339"/>
      <c r="BQ59" s="339"/>
      <c r="BR59" s="363"/>
      <c r="BS59" s="363"/>
      <c r="BT59" s="363"/>
      <c r="BU59" s="339"/>
      <c r="BV59" s="339"/>
      <c r="BW59" s="339"/>
      <c r="BX59" s="339"/>
      <c r="BY59" s="339"/>
      <c r="BZ59" s="339"/>
      <c r="CA59" s="339"/>
      <c r="CB59" s="339"/>
      <c r="CC59" s="339"/>
      <c r="CD59" s="339"/>
      <c r="CE59" s="339"/>
      <c r="CF59" s="339"/>
      <c r="CG59" s="339"/>
      <c r="CH59" s="339"/>
      <c r="CI59" s="339"/>
      <c r="CJ59" s="339"/>
      <c r="CK59" s="339"/>
      <c r="CL59" s="339"/>
      <c r="CM59" s="339"/>
      <c r="CN59" s="339"/>
      <c r="CO59" s="339"/>
      <c r="CP59" s="339"/>
      <c r="CQ59" s="339"/>
      <c r="CR59" s="339"/>
      <c r="CS59" s="339"/>
      <c r="CT59" s="339"/>
      <c r="CU59" s="339"/>
      <c r="CV59" s="339"/>
      <c r="CW59" s="339"/>
      <c r="CX59" s="339"/>
      <c r="CY59" s="339"/>
      <c r="CZ59" s="339"/>
      <c r="DA59" s="339"/>
      <c r="DB59" s="339"/>
      <c r="DC59" s="339"/>
      <c r="DD59" s="339"/>
      <c r="DE59" s="339"/>
      <c r="DF59" s="339"/>
      <c r="DG59" s="339"/>
      <c r="DH59" s="339"/>
      <c r="DI59" s="339"/>
      <c r="DJ59" s="339"/>
      <c r="DK59" s="339"/>
      <c r="DL59" s="339"/>
      <c r="DM59" s="339"/>
      <c r="DN59" s="339"/>
      <c r="DO59" s="339"/>
      <c r="DP59" s="339"/>
      <c r="DQ59" s="339"/>
      <c r="DR59" s="339"/>
      <c r="DS59" s="339"/>
      <c r="DT59" s="339"/>
      <c r="DU59" s="339"/>
      <c r="DV59" s="339"/>
      <c r="DW59" s="339"/>
      <c r="DX59" s="339"/>
      <c r="DY59" s="339"/>
      <c r="DZ59" s="339"/>
      <c r="EA59" s="339"/>
      <c r="EB59" s="339"/>
      <c r="EC59" s="339"/>
      <c r="ED59" s="339"/>
      <c r="EE59" s="339"/>
      <c r="EF59" s="339"/>
      <c r="EG59" s="339"/>
      <c r="EH59" s="339"/>
      <c r="EI59" s="339"/>
      <c r="EJ59" s="339"/>
      <c r="EK59" s="339"/>
      <c r="EL59" s="339"/>
      <c r="EM59" s="339"/>
    </row>
    <row r="60" spans="1:162" s="341" customFormat="1" ht="18" customHeight="1">
      <c r="A60" s="1476"/>
      <c r="B60" s="1565" t="s">
        <v>201</v>
      </c>
      <c r="C60" s="1565"/>
      <c r="D60" s="1565"/>
      <c r="E60" s="1565"/>
      <c r="F60" s="1565"/>
      <c r="G60" s="1565"/>
      <c r="H60" s="1565"/>
      <c r="I60" s="1565"/>
      <c r="J60" s="1566"/>
      <c r="K60" s="791">
        <f t="shared" si="0"/>
        <v>74</v>
      </c>
      <c r="L60" s="1618">
        <v>0</v>
      </c>
      <c r="M60" s="1618"/>
      <c r="N60" s="1618"/>
      <c r="O60" s="1618"/>
      <c r="P60" s="1618"/>
      <c r="Q60" s="1619"/>
      <c r="R60" s="1495" t="s">
        <v>1152</v>
      </c>
      <c r="S60" s="1495"/>
      <c r="T60" s="1495"/>
      <c r="U60" s="1495"/>
      <c r="V60" s="1495"/>
      <c r="W60" s="1495"/>
      <c r="X60" s="1495"/>
      <c r="Y60" s="1495"/>
      <c r="Z60" s="1495"/>
      <c r="AA60" s="1495"/>
      <c r="AB60" s="805">
        <f>AB59+1</f>
        <v>114</v>
      </c>
      <c r="AC60" s="1478">
        <f>ROUND('4.3 ERI - Renta Liquida'!X534,-3)</f>
        <v>0</v>
      </c>
      <c r="AD60" s="1478"/>
      <c r="AE60" s="1478"/>
      <c r="AF60" s="1478"/>
      <c r="AG60" s="1478"/>
      <c r="AH60" s="1560"/>
      <c r="AI60" s="343"/>
      <c r="AJ60" s="339"/>
      <c r="AK60" s="339"/>
      <c r="AL60" s="339"/>
      <c r="AM60" s="339"/>
      <c r="AN60" s="339"/>
      <c r="AO60" s="339"/>
      <c r="AP60" s="339"/>
      <c r="AQ60" s="339"/>
      <c r="AR60" s="339"/>
      <c r="AS60" s="339"/>
      <c r="AT60" s="339"/>
      <c r="AU60" s="339"/>
      <c r="AV60" s="339"/>
      <c r="AW60" s="339"/>
      <c r="AX60" s="339"/>
      <c r="AY60" s="339"/>
      <c r="AZ60" s="339"/>
      <c r="BA60" s="339"/>
      <c r="BB60" s="339"/>
      <c r="BC60" s="339"/>
      <c r="BD60" s="339"/>
      <c r="BE60" s="339"/>
      <c r="BF60" s="339"/>
      <c r="BG60" s="339"/>
      <c r="BH60" s="339"/>
      <c r="BI60" s="339"/>
      <c r="BJ60" s="339"/>
      <c r="BK60" s="339"/>
      <c r="BL60" s="339"/>
      <c r="BM60" s="339"/>
      <c r="BN60" s="339"/>
      <c r="BO60" s="339"/>
      <c r="BP60" s="339"/>
      <c r="BQ60" s="339"/>
      <c r="BR60" s="363"/>
      <c r="BS60" s="363"/>
      <c r="BT60" s="363"/>
      <c r="BU60" s="339"/>
      <c r="BV60" s="339"/>
      <c r="BW60" s="339"/>
      <c r="BX60" s="339"/>
      <c r="BY60" s="339"/>
      <c r="BZ60" s="339"/>
      <c r="CA60" s="339"/>
      <c r="CB60" s="339"/>
      <c r="CC60" s="339"/>
      <c r="CD60" s="339"/>
      <c r="CE60" s="339"/>
      <c r="CF60" s="339"/>
      <c r="CG60" s="339"/>
      <c r="CH60" s="339"/>
      <c r="CI60" s="339"/>
      <c r="CJ60" s="339"/>
      <c r="CK60" s="339"/>
      <c r="CL60" s="339"/>
      <c r="CM60" s="339"/>
      <c r="CN60" s="339"/>
      <c r="CO60" s="339"/>
      <c r="CP60" s="339"/>
      <c r="CQ60" s="339"/>
      <c r="CR60" s="339"/>
      <c r="CS60" s="339"/>
      <c r="CT60" s="339"/>
      <c r="CU60" s="339"/>
      <c r="CV60" s="339"/>
      <c r="CW60" s="339"/>
      <c r="CX60" s="339"/>
      <c r="CY60" s="339"/>
      <c r="CZ60" s="339"/>
      <c r="DA60" s="339"/>
      <c r="DB60" s="339"/>
      <c r="DC60" s="339"/>
      <c r="DD60" s="339"/>
      <c r="DE60" s="339"/>
      <c r="DF60" s="339"/>
      <c r="DG60" s="339"/>
      <c r="DH60" s="339"/>
      <c r="DI60" s="339"/>
      <c r="DJ60" s="339"/>
      <c r="DK60" s="339"/>
      <c r="DL60" s="339"/>
      <c r="DM60" s="339"/>
      <c r="DN60" s="339"/>
      <c r="DO60" s="339"/>
      <c r="DP60" s="339"/>
      <c r="DQ60" s="339"/>
      <c r="DR60" s="339"/>
      <c r="DS60" s="339"/>
      <c r="DT60" s="339"/>
      <c r="DU60" s="339"/>
      <c r="DV60" s="339"/>
      <c r="DW60" s="339"/>
      <c r="DX60" s="339"/>
      <c r="DY60" s="339"/>
      <c r="DZ60" s="339"/>
      <c r="EA60" s="339"/>
      <c r="EB60" s="339"/>
      <c r="EC60" s="339"/>
      <c r="ED60" s="339"/>
      <c r="EE60" s="339"/>
      <c r="EF60" s="339"/>
      <c r="EG60" s="339"/>
      <c r="EH60" s="339"/>
      <c r="EI60" s="339"/>
      <c r="EJ60" s="339"/>
      <c r="EK60" s="339"/>
      <c r="EL60" s="339"/>
      <c r="EM60" s="339"/>
    </row>
    <row r="61" spans="1:162" s="341" customFormat="1" ht="18" customHeight="1">
      <c r="A61" s="1477"/>
      <c r="B61" s="1617" t="s">
        <v>1136</v>
      </c>
      <c r="C61" s="1606"/>
      <c r="D61" s="1606"/>
      <c r="E61" s="1606"/>
      <c r="F61" s="1606"/>
      <c r="G61" s="1606"/>
      <c r="H61" s="1606"/>
      <c r="I61" s="1606"/>
      <c r="J61" s="1607"/>
      <c r="K61" s="793">
        <f t="shared" si="0"/>
        <v>75</v>
      </c>
      <c r="L61" s="1620">
        <f>L58-L60</f>
        <v>0</v>
      </c>
      <c r="M61" s="1620"/>
      <c r="N61" s="1621"/>
      <c r="O61" s="1621"/>
      <c r="P61" s="1621"/>
      <c r="Q61" s="1622"/>
      <c r="R61" s="1536" t="s">
        <v>1153</v>
      </c>
      <c r="S61" s="1537"/>
      <c r="T61" s="1537"/>
      <c r="U61" s="1537"/>
      <c r="V61" s="1537"/>
      <c r="W61" s="1537"/>
      <c r="X61" s="1537"/>
      <c r="Y61" s="1537"/>
      <c r="Z61" s="1537"/>
      <c r="AA61" s="1537"/>
      <c r="AB61" s="814">
        <f t="shared" si="2"/>
        <v>115</v>
      </c>
      <c r="AC61" s="1534">
        <f>ROUND('4.3 ERI - Renta Liquida'!X546,-3)</f>
        <v>0</v>
      </c>
      <c r="AD61" s="1534"/>
      <c r="AE61" s="1534"/>
      <c r="AF61" s="1534"/>
      <c r="AG61" s="1534"/>
      <c r="AH61" s="1535"/>
      <c r="AI61" s="343"/>
      <c r="AJ61" s="339"/>
      <c r="AK61" s="339"/>
      <c r="AL61" s="339"/>
      <c r="AM61" s="339"/>
      <c r="AN61" s="339"/>
      <c r="AO61" s="339"/>
      <c r="AP61" s="339"/>
      <c r="AQ61" s="339"/>
      <c r="AR61" s="339"/>
      <c r="AS61" s="339"/>
      <c r="AT61" s="339"/>
      <c r="AU61" s="339"/>
      <c r="AV61" s="339"/>
      <c r="AW61" s="339"/>
      <c r="AX61" s="339"/>
      <c r="AY61" s="339"/>
      <c r="AZ61" s="339"/>
      <c r="BA61" s="339"/>
      <c r="BB61" s="339"/>
      <c r="BC61" s="339"/>
      <c r="BD61" s="339"/>
      <c r="BE61" s="339"/>
      <c r="BF61" s="339"/>
      <c r="BG61" s="339"/>
      <c r="BH61" s="339"/>
      <c r="BI61" s="339"/>
      <c r="BJ61" s="339"/>
      <c r="BK61" s="339"/>
      <c r="BL61" s="339"/>
      <c r="BM61" s="339"/>
      <c r="BN61" s="339"/>
      <c r="BO61" s="339"/>
      <c r="BP61" s="339"/>
      <c r="BQ61" s="339"/>
      <c r="BR61" s="363"/>
      <c r="BS61" s="363"/>
      <c r="BT61" s="363"/>
      <c r="BU61" s="339"/>
      <c r="BV61" s="339"/>
      <c r="BW61" s="339"/>
      <c r="BX61" s="339"/>
      <c r="BY61" s="339"/>
      <c r="BZ61" s="339"/>
      <c r="CA61" s="339"/>
      <c r="CB61" s="339"/>
      <c r="CC61" s="339"/>
      <c r="CD61" s="339"/>
      <c r="CE61" s="339"/>
      <c r="CF61" s="339"/>
      <c r="CG61" s="339"/>
      <c r="CH61" s="339"/>
      <c r="CI61" s="339"/>
      <c r="CJ61" s="339"/>
      <c r="CK61" s="339"/>
      <c r="CL61" s="339"/>
      <c r="CM61" s="339"/>
      <c r="CN61" s="339"/>
      <c r="CO61" s="339"/>
      <c r="CP61" s="339"/>
      <c r="CQ61" s="339"/>
      <c r="CR61" s="339"/>
      <c r="CS61" s="339"/>
      <c r="CT61" s="339"/>
      <c r="CU61" s="339"/>
      <c r="CV61" s="339"/>
      <c r="CW61" s="339"/>
      <c r="CX61" s="339"/>
      <c r="CY61" s="339"/>
      <c r="CZ61" s="339"/>
      <c r="DA61" s="339"/>
      <c r="DB61" s="339"/>
      <c r="DC61" s="339"/>
      <c r="DD61" s="339"/>
      <c r="DE61" s="339"/>
      <c r="DF61" s="339"/>
      <c r="DG61" s="339"/>
      <c r="DH61" s="339"/>
      <c r="DI61" s="339"/>
      <c r="DJ61" s="339"/>
      <c r="DK61" s="339"/>
      <c r="DL61" s="339"/>
      <c r="DM61" s="339"/>
      <c r="DN61" s="339"/>
      <c r="DO61" s="339"/>
      <c r="DP61" s="339"/>
      <c r="DQ61" s="339"/>
      <c r="DR61" s="339"/>
      <c r="DS61" s="339"/>
      <c r="DT61" s="339"/>
      <c r="DU61" s="339"/>
      <c r="DV61" s="339"/>
      <c r="DW61" s="339"/>
      <c r="DX61" s="339"/>
      <c r="DY61" s="339"/>
      <c r="DZ61" s="339"/>
      <c r="EA61" s="339"/>
      <c r="EB61" s="339"/>
      <c r="EC61" s="339"/>
      <c r="ED61" s="339"/>
      <c r="EE61" s="339"/>
      <c r="EF61" s="339"/>
      <c r="EG61" s="339"/>
      <c r="EH61" s="339"/>
      <c r="EI61" s="339"/>
      <c r="EJ61" s="339"/>
      <c r="EK61" s="339"/>
      <c r="EL61" s="339"/>
      <c r="EM61" s="339"/>
    </row>
    <row r="62" spans="1:162" s="341" customFormat="1" ht="20.25" customHeight="1">
      <c r="A62" s="1608" t="s">
        <v>1000</v>
      </c>
      <c r="B62" s="1609"/>
      <c r="C62" s="1609"/>
      <c r="D62" s="1609"/>
      <c r="E62" s="1609"/>
      <c r="F62" s="1609"/>
      <c r="G62" s="1609"/>
      <c r="H62" s="1610"/>
      <c r="I62" s="1611"/>
      <c r="J62" s="1612"/>
      <c r="K62" s="1613" t="s">
        <v>1001</v>
      </c>
      <c r="L62" s="1614"/>
      <c r="M62" s="1615"/>
      <c r="N62" s="1483"/>
      <c r="O62" s="1484"/>
      <c r="P62" s="1484"/>
      <c r="Q62" s="1484"/>
      <c r="R62" s="1484"/>
      <c r="S62" s="1484"/>
      <c r="T62" s="1484"/>
      <c r="U62" s="1580" t="s">
        <v>915</v>
      </c>
      <c r="V62" s="1581"/>
      <c r="W62" s="1581"/>
      <c r="X62" s="1581"/>
      <c r="Y62" s="1581"/>
      <c r="Z62" s="1586"/>
      <c r="AA62" s="1586"/>
      <c r="AB62" s="1586"/>
      <c r="AC62" s="1586"/>
      <c r="AD62" s="1586"/>
      <c r="AE62" s="1586"/>
      <c r="AF62" s="1586"/>
      <c r="AG62" s="1586"/>
      <c r="AH62" s="1587"/>
      <c r="AI62" s="343"/>
      <c r="AJ62" s="339"/>
      <c r="AK62" s="339"/>
      <c r="AL62" s="339"/>
      <c r="AM62" s="339"/>
      <c r="AN62" s="339"/>
      <c r="AO62" s="339"/>
      <c r="AP62" s="339"/>
      <c r="AQ62" s="339"/>
      <c r="AR62" s="339"/>
      <c r="AS62" s="339"/>
      <c r="AT62" s="339"/>
      <c r="AU62" s="339"/>
      <c r="AV62" s="339"/>
      <c r="AW62" s="339"/>
      <c r="AX62" s="339"/>
      <c r="AY62" s="339"/>
      <c r="AZ62" s="339"/>
      <c r="BA62" s="339"/>
      <c r="BB62" s="339"/>
      <c r="BC62" s="339"/>
      <c r="BD62" s="339"/>
      <c r="BE62" s="339"/>
      <c r="BF62" s="339"/>
      <c r="BG62" s="339"/>
      <c r="BH62" s="339"/>
      <c r="BI62" s="339"/>
      <c r="BJ62" s="339"/>
      <c r="BK62" s="339"/>
      <c r="BL62" s="339"/>
      <c r="BM62" s="339"/>
      <c r="BN62" s="339"/>
      <c r="BO62" s="339"/>
      <c r="BP62" s="339"/>
      <c r="BQ62" s="339"/>
      <c r="BR62" s="363"/>
      <c r="BS62" s="363"/>
      <c r="BT62" s="363"/>
      <c r="BU62" s="339"/>
      <c r="BV62" s="339"/>
      <c r="BW62" s="339"/>
      <c r="BX62" s="339"/>
      <c r="BY62" s="339"/>
      <c r="BZ62" s="339"/>
      <c r="CA62" s="339"/>
      <c r="CB62" s="339"/>
      <c r="CC62" s="339"/>
      <c r="CD62" s="339"/>
      <c r="CE62" s="339"/>
      <c r="CF62" s="339"/>
      <c r="CG62" s="339"/>
      <c r="CH62" s="339"/>
      <c r="CI62" s="339"/>
      <c r="CJ62" s="339"/>
      <c r="CK62" s="339"/>
      <c r="CL62" s="339"/>
      <c r="CM62" s="339"/>
      <c r="CN62" s="339"/>
      <c r="CO62" s="339"/>
      <c r="CP62" s="339"/>
      <c r="CQ62" s="339"/>
      <c r="CR62" s="339"/>
      <c r="CS62" s="339"/>
      <c r="CT62" s="339"/>
      <c r="CU62" s="339"/>
      <c r="CV62" s="339"/>
      <c r="CW62" s="339"/>
      <c r="CX62" s="339"/>
      <c r="CY62" s="339"/>
      <c r="CZ62" s="339"/>
      <c r="DA62" s="339"/>
      <c r="DB62" s="339"/>
      <c r="DC62" s="339"/>
      <c r="DD62" s="339"/>
      <c r="DE62" s="339"/>
      <c r="DF62" s="339"/>
      <c r="DG62" s="339"/>
      <c r="DH62" s="339"/>
      <c r="DI62" s="339"/>
      <c r="DJ62" s="339"/>
      <c r="DK62" s="339"/>
      <c r="DL62" s="339"/>
      <c r="DM62" s="339"/>
      <c r="DN62" s="339"/>
      <c r="DO62" s="339"/>
      <c r="DP62" s="339"/>
      <c r="DQ62" s="339"/>
      <c r="DR62" s="339"/>
      <c r="DS62" s="339"/>
      <c r="DT62" s="339"/>
      <c r="DU62" s="339"/>
      <c r="DV62" s="339"/>
      <c r="DW62" s="339"/>
      <c r="DX62" s="339"/>
      <c r="DY62" s="339"/>
      <c r="DZ62" s="339"/>
      <c r="EA62" s="339"/>
      <c r="EB62" s="339"/>
      <c r="EC62" s="339"/>
      <c r="ED62" s="339"/>
      <c r="EE62" s="339"/>
      <c r="EF62" s="339"/>
      <c r="EG62" s="339"/>
      <c r="EH62" s="339"/>
      <c r="EI62" s="339"/>
      <c r="EJ62" s="339"/>
      <c r="EK62" s="339"/>
      <c r="EL62" s="339"/>
      <c r="EM62" s="339"/>
    </row>
    <row r="63" spans="1:162" s="341" customFormat="1" ht="27.75" customHeight="1">
      <c r="A63" s="816" t="s">
        <v>809</v>
      </c>
      <c r="B63" s="802"/>
      <c r="C63" s="802"/>
      <c r="D63" s="802"/>
      <c r="E63" s="803" t="s">
        <v>914</v>
      </c>
      <c r="F63" s="1602"/>
      <c r="G63" s="1586"/>
      <c r="H63" s="1586"/>
      <c r="I63" s="1603"/>
      <c r="J63" s="798" t="s">
        <v>917</v>
      </c>
      <c r="K63" s="365"/>
      <c r="L63" s="365"/>
      <c r="M63" s="365"/>
      <c r="N63" s="365"/>
      <c r="O63" s="365"/>
      <c r="P63" s="366"/>
      <c r="Q63" s="366"/>
      <c r="R63" s="366"/>
      <c r="S63" s="366"/>
      <c r="T63" s="366"/>
      <c r="U63" s="1582"/>
      <c r="V63" s="1583"/>
      <c r="W63" s="1583"/>
      <c r="X63" s="1583"/>
      <c r="Y63" s="1583"/>
      <c r="Z63" s="1568"/>
      <c r="AA63" s="1568"/>
      <c r="AB63" s="1568"/>
      <c r="AC63" s="1568"/>
      <c r="AD63" s="1568"/>
      <c r="AE63" s="1568"/>
      <c r="AF63" s="1568"/>
      <c r="AG63" s="1568"/>
      <c r="AH63" s="1588"/>
      <c r="AI63" s="343"/>
      <c r="AJ63" s="339"/>
      <c r="AK63" s="339"/>
      <c r="AL63" s="339"/>
      <c r="AM63" s="339"/>
      <c r="AN63" s="339"/>
      <c r="AO63" s="339"/>
      <c r="AP63" s="339"/>
      <c r="AQ63" s="339"/>
      <c r="AR63" s="339"/>
      <c r="AS63" s="339"/>
      <c r="AT63" s="339"/>
      <c r="AU63" s="339"/>
      <c r="AV63" s="339"/>
      <c r="AW63" s="339"/>
      <c r="AX63" s="339"/>
      <c r="AY63" s="339"/>
      <c r="AZ63" s="339"/>
      <c r="BA63" s="339"/>
      <c r="BB63" s="339"/>
      <c r="BC63" s="339"/>
      <c r="BD63" s="339"/>
      <c r="BE63" s="339"/>
      <c r="BF63" s="339"/>
      <c r="BG63" s="339"/>
      <c r="BH63" s="339"/>
      <c r="BI63" s="339"/>
      <c r="BJ63" s="339"/>
      <c r="BK63" s="339"/>
      <c r="BL63" s="339"/>
      <c r="BM63" s="339"/>
      <c r="BN63" s="339"/>
      <c r="BO63" s="339"/>
      <c r="BP63" s="339"/>
      <c r="BQ63" s="339"/>
      <c r="BR63" s="363"/>
      <c r="BS63" s="363"/>
      <c r="BT63" s="363"/>
      <c r="BU63" s="339"/>
      <c r="BV63" s="339"/>
      <c r="BW63" s="339"/>
      <c r="BX63" s="339"/>
      <c r="BY63" s="339"/>
      <c r="BZ63" s="339"/>
      <c r="CA63" s="339"/>
      <c r="CB63" s="339"/>
      <c r="CC63" s="339"/>
      <c r="CD63" s="339"/>
      <c r="CE63" s="339"/>
      <c r="CF63" s="339"/>
      <c r="CG63" s="339"/>
      <c r="CH63" s="339"/>
      <c r="CI63" s="339"/>
      <c r="CJ63" s="339"/>
      <c r="CK63" s="339"/>
      <c r="CL63" s="339"/>
      <c r="CM63" s="339"/>
      <c r="CN63" s="339"/>
      <c r="CO63" s="339"/>
      <c r="CP63" s="339"/>
      <c r="CQ63" s="339"/>
      <c r="CR63" s="339"/>
      <c r="CS63" s="339"/>
      <c r="CT63" s="339"/>
      <c r="CU63" s="339"/>
      <c r="CV63" s="339"/>
      <c r="CW63" s="339"/>
      <c r="CX63" s="339"/>
      <c r="CY63" s="339"/>
      <c r="CZ63" s="339"/>
      <c r="DA63" s="339"/>
      <c r="DB63" s="339"/>
      <c r="DC63" s="339"/>
      <c r="DD63" s="339"/>
      <c r="DE63" s="339"/>
      <c r="DF63" s="339"/>
      <c r="DG63" s="339"/>
      <c r="DH63" s="339"/>
      <c r="DI63" s="339"/>
      <c r="DJ63" s="339"/>
      <c r="DK63" s="339"/>
      <c r="DL63" s="339"/>
      <c r="DM63" s="339"/>
      <c r="DN63" s="339"/>
      <c r="DO63" s="339"/>
      <c r="DP63" s="339"/>
      <c r="DQ63" s="339"/>
      <c r="DR63" s="339"/>
      <c r="DS63" s="339"/>
      <c r="DT63" s="339"/>
      <c r="DU63" s="339"/>
      <c r="DV63" s="339"/>
      <c r="DW63" s="339"/>
      <c r="DX63" s="339"/>
      <c r="DY63" s="339"/>
      <c r="DZ63" s="339"/>
      <c r="EA63" s="339"/>
      <c r="EB63" s="339"/>
      <c r="EC63" s="339"/>
      <c r="ED63" s="339"/>
      <c r="EE63" s="339"/>
      <c r="EF63" s="339"/>
      <c r="EG63" s="339"/>
      <c r="EH63" s="339"/>
      <c r="EI63" s="339"/>
      <c r="EJ63" s="339"/>
      <c r="EK63" s="339"/>
      <c r="EL63" s="339"/>
      <c r="EM63" s="339"/>
    </row>
    <row r="64" spans="1:162" s="341" customFormat="1" ht="17.25" customHeight="1">
      <c r="A64" s="777" t="s">
        <v>916</v>
      </c>
      <c r="B64" s="758"/>
      <c r="C64" s="758"/>
      <c r="D64" s="758"/>
      <c r="E64" s="759"/>
      <c r="F64" s="760"/>
      <c r="G64" s="757"/>
      <c r="H64" s="1568"/>
      <c r="I64" s="1569"/>
      <c r="J64" s="366"/>
      <c r="K64" s="366"/>
      <c r="L64" s="366"/>
      <c r="M64" s="366"/>
      <c r="N64" s="366"/>
      <c r="O64" s="366"/>
      <c r="P64" s="366"/>
      <c r="Q64" s="366"/>
      <c r="R64" s="366"/>
      <c r="S64" s="366"/>
      <c r="T64" s="366"/>
      <c r="U64" s="1582"/>
      <c r="V64" s="1583"/>
      <c r="W64" s="1583"/>
      <c r="X64" s="1583"/>
      <c r="Y64" s="1583"/>
      <c r="Z64" s="1593"/>
      <c r="AA64" s="1594"/>
      <c r="AB64" s="1594"/>
      <c r="AC64" s="1594"/>
      <c r="AD64" s="1594"/>
      <c r="AE64" s="1594"/>
      <c r="AF64" s="1595"/>
      <c r="AG64" s="1596"/>
      <c r="AH64" s="1588"/>
      <c r="AI64" s="368"/>
      <c r="AJ64" s="339"/>
      <c r="AK64" s="339"/>
      <c r="AL64" s="339"/>
      <c r="AM64" s="339"/>
      <c r="AN64" s="339"/>
      <c r="AO64" s="339"/>
      <c r="AP64" s="339"/>
      <c r="AQ64" s="339"/>
      <c r="AR64" s="339"/>
      <c r="AS64" s="339"/>
      <c r="AT64" s="339"/>
      <c r="AU64" s="339"/>
      <c r="AV64" s="339"/>
      <c r="AW64" s="339"/>
      <c r="AX64" s="339"/>
      <c r="AY64" s="339"/>
      <c r="AZ64" s="339"/>
      <c r="BA64" s="339"/>
      <c r="BB64" s="339"/>
      <c r="BC64" s="339"/>
      <c r="BD64" s="339"/>
      <c r="BE64" s="339"/>
      <c r="BF64" s="339"/>
      <c r="BG64" s="339"/>
      <c r="BH64" s="339"/>
      <c r="BI64" s="339"/>
      <c r="BJ64" s="339"/>
      <c r="BK64" s="339"/>
      <c r="BL64" s="339"/>
      <c r="BM64" s="339"/>
      <c r="BN64" s="339"/>
      <c r="BO64" s="339"/>
      <c r="BP64" s="339"/>
      <c r="BQ64" s="339"/>
      <c r="BR64" s="363"/>
      <c r="BS64" s="363"/>
      <c r="BT64" s="363"/>
      <c r="BU64" s="339"/>
      <c r="BV64" s="339"/>
      <c r="BW64" s="339"/>
      <c r="BX64" s="339"/>
      <c r="BY64" s="339"/>
      <c r="BZ64" s="339"/>
      <c r="CA64" s="339"/>
      <c r="CB64" s="339"/>
      <c r="CC64" s="339"/>
      <c r="CD64" s="339"/>
      <c r="CE64" s="339"/>
      <c r="CF64" s="339"/>
      <c r="CG64" s="339"/>
      <c r="CH64" s="339"/>
      <c r="CI64" s="339"/>
      <c r="CJ64" s="339"/>
      <c r="CK64" s="339"/>
      <c r="CL64" s="339"/>
      <c r="CM64" s="339"/>
      <c r="CN64" s="339"/>
      <c r="CO64" s="339"/>
      <c r="CP64" s="339"/>
      <c r="CQ64" s="339"/>
      <c r="CR64" s="339"/>
      <c r="CS64" s="339"/>
      <c r="CT64" s="339"/>
      <c r="CU64" s="339"/>
      <c r="CV64" s="339"/>
      <c r="CW64" s="339"/>
      <c r="CX64" s="339"/>
      <c r="CY64" s="339"/>
      <c r="CZ64" s="339"/>
      <c r="DA64" s="339"/>
      <c r="DB64" s="339"/>
      <c r="DC64" s="339"/>
      <c r="DD64" s="339"/>
      <c r="DE64" s="339"/>
      <c r="DF64" s="339"/>
      <c r="DG64" s="339"/>
      <c r="DH64" s="339"/>
      <c r="DI64" s="339"/>
      <c r="DJ64" s="339"/>
      <c r="DK64" s="339"/>
      <c r="DL64" s="339"/>
      <c r="DM64" s="339"/>
      <c r="DN64" s="339"/>
      <c r="DO64" s="339"/>
      <c r="DP64" s="339"/>
      <c r="DQ64" s="339"/>
      <c r="DR64" s="339"/>
      <c r="DS64" s="339"/>
      <c r="DT64" s="339"/>
      <c r="DU64" s="339"/>
      <c r="DV64" s="339"/>
      <c r="DW64" s="339"/>
      <c r="DX64" s="339"/>
      <c r="DY64" s="339"/>
      <c r="DZ64" s="339"/>
      <c r="EA64" s="339"/>
      <c r="EB64" s="339"/>
      <c r="EC64" s="339"/>
      <c r="ED64" s="339"/>
      <c r="EE64" s="339"/>
      <c r="EF64" s="339"/>
      <c r="EG64" s="339"/>
      <c r="EH64" s="339"/>
      <c r="EI64" s="339"/>
      <c r="EJ64" s="339"/>
      <c r="EK64" s="339"/>
      <c r="EL64" s="339"/>
      <c r="EM64" s="339"/>
    </row>
    <row r="65" spans="1:143" s="341" customFormat="1" ht="17.25" customHeight="1">
      <c r="A65" s="1589"/>
      <c r="B65" s="1568"/>
      <c r="C65" s="1568"/>
      <c r="D65" s="1568"/>
      <c r="E65" s="1568"/>
      <c r="F65" s="1568"/>
      <c r="G65" s="1568"/>
      <c r="H65" s="1568"/>
      <c r="I65" s="1569"/>
      <c r="J65" s="366"/>
      <c r="K65" s="366"/>
      <c r="L65" s="366"/>
      <c r="M65" s="366"/>
      <c r="N65" s="366"/>
      <c r="O65" s="366"/>
      <c r="P65" s="366"/>
      <c r="Q65" s="366"/>
      <c r="R65" s="366"/>
      <c r="S65" s="366"/>
      <c r="T65" s="366"/>
      <c r="U65" s="1584"/>
      <c r="V65" s="1585"/>
      <c r="W65" s="1585"/>
      <c r="X65" s="1585"/>
      <c r="Y65" s="1585"/>
      <c r="Z65" s="1597"/>
      <c r="AA65" s="1597"/>
      <c r="AB65" s="1597"/>
      <c r="AC65" s="1597"/>
      <c r="AD65" s="1597"/>
      <c r="AE65" s="1597"/>
      <c r="AF65" s="1597"/>
      <c r="AG65" s="1597"/>
      <c r="AH65" s="1598"/>
      <c r="AI65" s="343"/>
      <c r="AJ65" s="339"/>
      <c r="AK65" s="339"/>
      <c r="AL65" s="339"/>
      <c r="AM65" s="339"/>
      <c r="AN65" s="339"/>
      <c r="AO65" s="339"/>
      <c r="AP65" s="339"/>
      <c r="AQ65" s="339"/>
      <c r="AR65" s="339"/>
      <c r="AS65" s="339"/>
      <c r="AT65" s="339"/>
      <c r="AU65" s="339"/>
      <c r="AV65" s="339"/>
      <c r="AW65" s="339"/>
      <c r="AX65" s="339"/>
      <c r="AY65" s="339"/>
      <c r="AZ65" s="339"/>
      <c r="BA65" s="339"/>
      <c r="BB65" s="339"/>
      <c r="BC65" s="339"/>
      <c r="BD65" s="339"/>
      <c r="BE65" s="339"/>
      <c r="BF65" s="339"/>
      <c r="BG65" s="339"/>
      <c r="BH65" s="339"/>
      <c r="BI65" s="339"/>
      <c r="BJ65" s="339"/>
      <c r="BK65" s="339"/>
      <c r="BL65" s="339"/>
      <c r="BM65" s="339"/>
      <c r="BN65" s="339"/>
      <c r="BO65" s="339"/>
      <c r="BP65" s="339"/>
      <c r="BQ65" s="339"/>
      <c r="BR65" s="363"/>
      <c r="BS65" s="363"/>
      <c r="BT65" s="363"/>
      <c r="BU65" s="339"/>
      <c r="BV65" s="339"/>
      <c r="BW65" s="339"/>
      <c r="BX65" s="339"/>
      <c r="BY65" s="339"/>
      <c r="BZ65" s="339"/>
      <c r="CA65" s="339"/>
      <c r="CB65" s="339"/>
      <c r="CC65" s="339"/>
      <c r="CD65" s="339"/>
      <c r="CE65" s="339"/>
      <c r="CF65" s="339"/>
      <c r="CG65" s="339"/>
      <c r="CH65" s="339"/>
      <c r="CI65" s="339"/>
      <c r="CJ65" s="339"/>
      <c r="CK65" s="339"/>
      <c r="CL65" s="339"/>
      <c r="CM65" s="339"/>
      <c r="CN65" s="339"/>
      <c r="CO65" s="339"/>
      <c r="CP65" s="339"/>
      <c r="CQ65" s="339"/>
      <c r="CR65" s="339"/>
      <c r="CS65" s="339"/>
      <c r="CT65" s="339"/>
      <c r="CU65" s="339"/>
      <c r="CV65" s="339"/>
      <c r="CW65" s="339"/>
      <c r="CX65" s="339"/>
      <c r="CY65" s="339"/>
      <c r="CZ65" s="339"/>
      <c r="DA65" s="339"/>
      <c r="DB65" s="339"/>
      <c r="DC65" s="339"/>
      <c r="DD65" s="339"/>
      <c r="DE65" s="339"/>
      <c r="DF65" s="339"/>
      <c r="DG65" s="339"/>
      <c r="DH65" s="339"/>
      <c r="DI65" s="339"/>
      <c r="DJ65" s="339"/>
      <c r="DK65" s="339"/>
      <c r="DL65" s="339"/>
      <c r="DM65" s="339"/>
      <c r="DN65" s="339"/>
      <c r="DO65" s="339"/>
      <c r="DP65" s="339"/>
      <c r="DQ65" s="339"/>
      <c r="DR65" s="339"/>
      <c r="DS65" s="339"/>
      <c r="DT65" s="339"/>
      <c r="DU65" s="339"/>
      <c r="DV65" s="339"/>
      <c r="DW65" s="339"/>
      <c r="DX65" s="339"/>
      <c r="DY65" s="339"/>
      <c r="DZ65" s="339"/>
      <c r="EA65" s="339"/>
      <c r="EB65" s="339"/>
      <c r="EC65" s="339"/>
      <c r="ED65" s="339"/>
      <c r="EE65" s="339"/>
      <c r="EF65" s="339"/>
      <c r="EG65" s="339"/>
      <c r="EH65" s="339"/>
      <c r="EI65" s="339"/>
      <c r="EJ65" s="339"/>
      <c r="EK65" s="339"/>
      <c r="EL65" s="339"/>
      <c r="EM65" s="339"/>
    </row>
    <row r="66" spans="1:143" s="341" customFormat="1" ht="17.25" customHeight="1">
      <c r="A66" s="1589"/>
      <c r="B66" s="1568"/>
      <c r="C66" s="1568"/>
      <c r="D66" s="1568"/>
      <c r="E66" s="1568"/>
      <c r="F66" s="1568"/>
      <c r="G66" s="1568"/>
      <c r="H66" s="1568"/>
      <c r="I66" s="1569"/>
      <c r="J66" s="366"/>
      <c r="K66" s="366"/>
      <c r="L66" s="366"/>
      <c r="M66" s="366"/>
      <c r="N66" s="366"/>
      <c r="O66" s="366"/>
      <c r="P66" s="366"/>
      <c r="Q66" s="366"/>
      <c r="R66" s="366"/>
      <c r="S66" s="366"/>
      <c r="T66" s="366"/>
      <c r="U66" s="1599" t="s">
        <v>910</v>
      </c>
      <c r="V66" s="1600"/>
      <c r="W66" s="1600"/>
      <c r="X66" s="1600"/>
      <c r="Y66" s="1600"/>
      <c r="Z66" s="1600"/>
      <c r="AA66" s="1600"/>
      <c r="AB66" s="1600"/>
      <c r="AC66" s="1600"/>
      <c r="AD66" s="1600"/>
      <c r="AE66" s="1600"/>
      <c r="AF66" s="1600"/>
      <c r="AG66" s="1600"/>
      <c r="AH66" s="1601"/>
      <c r="AI66" s="343"/>
      <c r="AJ66" s="339"/>
      <c r="AK66" s="339"/>
      <c r="AL66" s="339"/>
      <c r="AM66" s="339"/>
      <c r="AN66" s="339"/>
      <c r="AO66" s="339"/>
      <c r="AP66" s="339"/>
      <c r="AQ66" s="339"/>
      <c r="AR66" s="339"/>
      <c r="AS66" s="339"/>
      <c r="AT66" s="339"/>
      <c r="AU66" s="339"/>
      <c r="AV66" s="339"/>
      <c r="AW66" s="339"/>
      <c r="AX66" s="339"/>
      <c r="AY66" s="339"/>
      <c r="AZ66" s="339"/>
      <c r="BA66" s="339"/>
      <c r="BB66" s="339"/>
      <c r="BC66" s="339"/>
      <c r="BD66" s="339"/>
      <c r="BE66" s="339"/>
      <c r="BF66" s="339"/>
      <c r="BG66" s="339"/>
      <c r="BH66" s="339"/>
      <c r="BI66" s="339"/>
      <c r="BJ66" s="339"/>
      <c r="BK66" s="339"/>
      <c r="BL66" s="339"/>
      <c r="BM66" s="339"/>
      <c r="BN66" s="339"/>
      <c r="BO66" s="339"/>
      <c r="BP66" s="339"/>
      <c r="BQ66" s="339"/>
      <c r="BR66" s="363"/>
      <c r="BS66" s="363"/>
      <c r="BT66" s="363"/>
      <c r="BU66" s="339"/>
      <c r="BV66" s="339"/>
      <c r="BW66" s="339"/>
      <c r="BX66" s="339"/>
      <c r="BY66" s="339"/>
      <c r="BZ66" s="339"/>
      <c r="CA66" s="339"/>
      <c r="CB66" s="339"/>
      <c r="CC66" s="339"/>
      <c r="CD66" s="339"/>
      <c r="CE66" s="339"/>
      <c r="CF66" s="339"/>
      <c r="CG66" s="339"/>
      <c r="CH66" s="339"/>
      <c r="CI66" s="339"/>
      <c r="CJ66" s="339"/>
      <c r="CK66" s="339"/>
      <c r="CL66" s="339"/>
      <c r="CM66" s="339"/>
      <c r="CN66" s="339"/>
      <c r="CO66" s="339"/>
      <c r="CP66" s="339"/>
      <c r="CQ66" s="339"/>
      <c r="CR66" s="339"/>
      <c r="CS66" s="339"/>
      <c r="CT66" s="339"/>
      <c r="CU66" s="339"/>
      <c r="CV66" s="339"/>
      <c r="CW66" s="339"/>
      <c r="CX66" s="339"/>
      <c r="CY66" s="339"/>
      <c r="CZ66" s="339"/>
      <c r="DA66" s="339"/>
      <c r="DB66" s="339"/>
      <c r="DC66" s="339"/>
      <c r="DD66" s="339"/>
      <c r="DE66" s="339"/>
      <c r="DF66" s="339"/>
      <c r="DG66" s="339"/>
      <c r="DH66" s="339"/>
      <c r="DI66" s="339"/>
      <c r="DJ66" s="339"/>
      <c r="DK66" s="339"/>
      <c r="DL66" s="339"/>
      <c r="DM66" s="339"/>
      <c r="DN66" s="339"/>
      <c r="DO66" s="339"/>
      <c r="DP66" s="339"/>
      <c r="DQ66" s="339"/>
      <c r="DR66" s="339"/>
      <c r="DS66" s="339"/>
      <c r="DT66" s="339"/>
      <c r="DU66" s="339"/>
      <c r="DV66" s="339"/>
      <c r="DW66" s="339"/>
      <c r="DX66" s="339"/>
      <c r="DY66" s="339"/>
      <c r="DZ66" s="339"/>
      <c r="EA66" s="339"/>
      <c r="EB66" s="339"/>
      <c r="EC66" s="339"/>
      <c r="ED66" s="339"/>
      <c r="EE66" s="339"/>
      <c r="EF66" s="339"/>
      <c r="EG66" s="339"/>
      <c r="EH66" s="339"/>
      <c r="EI66" s="339"/>
      <c r="EJ66" s="339"/>
      <c r="EK66" s="339"/>
      <c r="EL66" s="339"/>
      <c r="EM66" s="339"/>
    </row>
    <row r="67" spans="1:143" s="341" customFormat="1" ht="17.25" customHeight="1">
      <c r="A67" s="1590"/>
      <c r="B67" s="1591"/>
      <c r="C67" s="1591"/>
      <c r="D67" s="1591"/>
      <c r="E67" s="1591"/>
      <c r="F67" s="1591"/>
      <c r="G67" s="1591"/>
      <c r="H67" s="1591"/>
      <c r="I67" s="1592"/>
      <c r="J67" s="366"/>
      <c r="K67" s="366"/>
      <c r="L67" s="366"/>
      <c r="M67" s="366"/>
      <c r="N67" s="366"/>
      <c r="O67" s="366"/>
      <c r="P67" s="366"/>
      <c r="Q67" s="366"/>
      <c r="R67" s="366"/>
      <c r="S67" s="366"/>
      <c r="T67" s="366"/>
      <c r="U67" s="1570"/>
      <c r="V67" s="1571"/>
      <c r="W67" s="1571"/>
      <c r="X67" s="1571"/>
      <c r="Y67" s="1571"/>
      <c r="Z67" s="1571"/>
      <c r="AA67" s="1571"/>
      <c r="AB67" s="1571"/>
      <c r="AC67" s="1571"/>
      <c r="AD67" s="1571"/>
      <c r="AE67" s="1571"/>
      <c r="AF67" s="1571"/>
      <c r="AG67" s="1571"/>
      <c r="AH67" s="1572"/>
      <c r="AI67" s="343"/>
      <c r="AJ67" s="339"/>
      <c r="AK67" s="339"/>
      <c r="AL67" s="339"/>
      <c r="AM67" s="339"/>
      <c r="AN67" s="339"/>
      <c r="AO67" s="339"/>
      <c r="AP67" s="339"/>
      <c r="AQ67" s="339"/>
      <c r="AR67" s="339"/>
      <c r="AS67" s="339"/>
      <c r="AT67" s="339"/>
      <c r="AU67" s="339"/>
      <c r="AV67" s="339"/>
      <c r="AW67" s="339"/>
      <c r="AX67" s="339"/>
      <c r="AY67" s="339"/>
      <c r="AZ67" s="339"/>
      <c r="BA67" s="339"/>
      <c r="BB67" s="339"/>
      <c r="BC67" s="339"/>
      <c r="BD67" s="339"/>
      <c r="BE67" s="339"/>
      <c r="BF67" s="339"/>
      <c r="BG67" s="339"/>
      <c r="BH67" s="339"/>
      <c r="BI67" s="339"/>
      <c r="BJ67" s="339"/>
      <c r="BK67" s="339"/>
      <c r="BL67" s="339"/>
      <c r="BM67" s="339"/>
      <c r="BN67" s="339"/>
      <c r="BO67" s="339"/>
      <c r="BP67" s="339"/>
      <c r="BQ67" s="339"/>
      <c r="BR67" s="363"/>
      <c r="BS67" s="363"/>
      <c r="BT67" s="363"/>
      <c r="BU67" s="339"/>
      <c r="BV67" s="339"/>
      <c r="BW67" s="339"/>
      <c r="BX67" s="339"/>
      <c r="BY67" s="339"/>
      <c r="BZ67" s="339"/>
      <c r="CA67" s="339"/>
      <c r="CB67" s="339"/>
      <c r="CC67" s="339"/>
      <c r="CD67" s="339"/>
      <c r="CE67" s="339"/>
      <c r="CF67" s="339"/>
      <c r="CG67" s="339"/>
      <c r="CH67" s="339"/>
      <c r="CI67" s="339"/>
      <c r="CJ67" s="339"/>
      <c r="CK67" s="339"/>
      <c r="CL67" s="339"/>
      <c r="CM67" s="339"/>
      <c r="CN67" s="339"/>
      <c r="CO67" s="339"/>
      <c r="CP67" s="339"/>
      <c r="CQ67" s="339"/>
      <c r="CR67" s="339"/>
      <c r="CS67" s="339"/>
      <c r="CT67" s="339"/>
      <c r="CU67" s="339"/>
      <c r="CV67" s="339"/>
      <c r="CW67" s="339"/>
      <c r="CX67" s="339"/>
      <c r="CY67" s="339"/>
      <c r="CZ67" s="339"/>
      <c r="DA67" s="339"/>
      <c r="DB67" s="339"/>
      <c r="DC67" s="339"/>
      <c r="DD67" s="339"/>
      <c r="DE67" s="339"/>
      <c r="DF67" s="339"/>
      <c r="DG67" s="339"/>
      <c r="DH67" s="339"/>
      <c r="DI67" s="339"/>
      <c r="DJ67" s="339"/>
      <c r="DK67" s="339"/>
      <c r="DL67" s="339"/>
      <c r="DM67" s="339"/>
      <c r="DN67" s="339"/>
      <c r="DO67" s="339"/>
      <c r="DP67" s="339"/>
      <c r="DQ67" s="339"/>
      <c r="DR67" s="339"/>
      <c r="DS67" s="339"/>
      <c r="DT67" s="339"/>
      <c r="DU67" s="339"/>
      <c r="DV67" s="339"/>
      <c r="DW67" s="339"/>
      <c r="DX67" s="339"/>
      <c r="DY67" s="339"/>
      <c r="DZ67" s="339"/>
      <c r="EA67" s="339"/>
      <c r="EB67" s="339"/>
      <c r="EC67" s="339"/>
      <c r="ED67" s="339"/>
      <c r="EE67" s="339"/>
      <c r="EF67" s="339"/>
      <c r="EG67" s="339"/>
      <c r="EH67" s="339"/>
      <c r="EI67" s="339"/>
      <c r="EJ67" s="339"/>
      <c r="EK67" s="339"/>
      <c r="EL67" s="339"/>
      <c r="EM67" s="339"/>
    </row>
    <row r="68" spans="1:143" s="341" customFormat="1" ht="17.25" customHeight="1">
      <c r="A68" s="776" t="s">
        <v>913</v>
      </c>
      <c r="B68" s="799"/>
      <c r="C68" s="799"/>
      <c r="D68" s="758"/>
      <c r="E68" s="758"/>
      <c r="F68" s="758"/>
      <c r="G68" s="800"/>
      <c r="H68" s="799"/>
      <c r="I68" s="801"/>
      <c r="J68" s="367"/>
      <c r="K68" s="366"/>
      <c r="L68" s="366"/>
      <c r="M68" s="366"/>
      <c r="N68" s="366"/>
      <c r="O68" s="366"/>
      <c r="P68" s="366"/>
      <c r="Q68" s="366"/>
      <c r="R68" s="366"/>
      <c r="S68" s="366"/>
      <c r="T68" s="366"/>
      <c r="U68" s="1570"/>
      <c r="V68" s="1571"/>
      <c r="W68" s="1571"/>
      <c r="X68" s="1571"/>
      <c r="Y68" s="1571"/>
      <c r="Z68" s="1571"/>
      <c r="AA68" s="1571"/>
      <c r="AB68" s="1571"/>
      <c r="AC68" s="1571"/>
      <c r="AD68" s="1571"/>
      <c r="AE68" s="1571"/>
      <c r="AF68" s="1571"/>
      <c r="AG68" s="1571"/>
      <c r="AH68" s="1572"/>
      <c r="AI68" s="343"/>
      <c r="AJ68" s="339"/>
      <c r="AK68" s="339"/>
      <c r="AL68" s="339"/>
      <c r="AM68" s="339"/>
      <c r="AN68" s="339"/>
      <c r="AO68" s="339"/>
      <c r="AP68" s="339"/>
      <c r="AQ68" s="339"/>
      <c r="AR68" s="339"/>
      <c r="AS68" s="339"/>
      <c r="AT68" s="339"/>
      <c r="AU68" s="339"/>
      <c r="AV68" s="339"/>
      <c r="AW68" s="339"/>
      <c r="AX68" s="339"/>
      <c r="AY68" s="339"/>
      <c r="AZ68" s="339"/>
      <c r="BA68" s="339"/>
      <c r="BB68" s="339"/>
      <c r="BC68" s="339"/>
      <c r="BD68" s="339"/>
      <c r="BE68" s="339"/>
      <c r="BF68" s="339"/>
      <c r="BG68" s="339"/>
      <c r="BH68" s="339"/>
      <c r="BI68" s="339"/>
      <c r="BJ68" s="339"/>
      <c r="BK68" s="339"/>
      <c r="BL68" s="339"/>
      <c r="BM68" s="339"/>
      <c r="BN68" s="339"/>
      <c r="BO68" s="339"/>
      <c r="BP68" s="339"/>
      <c r="BQ68" s="339"/>
      <c r="BR68" s="363"/>
      <c r="BS68" s="363"/>
      <c r="BT68" s="363"/>
      <c r="BU68" s="339"/>
      <c r="BV68" s="339"/>
      <c r="BW68" s="339"/>
      <c r="BX68" s="339"/>
      <c r="BY68" s="339"/>
      <c r="BZ68" s="339"/>
      <c r="CA68" s="339"/>
      <c r="CB68" s="339"/>
      <c r="CC68" s="339"/>
      <c r="CD68" s="339"/>
      <c r="CE68" s="339"/>
      <c r="CF68" s="339"/>
      <c r="CG68" s="339"/>
      <c r="CH68" s="339"/>
      <c r="CI68" s="339"/>
      <c r="CJ68" s="339"/>
      <c r="CK68" s="339"/>
      <c r="CL68" s="339"/>
      <c r="CM68" s="339"/>
      <c r="CN68" s="339"/>
      <c r="CO68" s="339"/>
      <c r="CP68" s="339"/>
      <c r="CQ68" s="339"/>
      <c r="CR68" s="339"/>
      <c r="CS68" s="339"/>
      <c r="CT68" s="339"/>
      <c r="CU68" s="339"/>
      <c r="CV68" s="339"/>
      <c r="CW68" s="339"/>
      <c r="CX68" s="339"/>
      <c r="CY68" s="339"/>
      <c r="CZ68" s="339"/>
      <c r="DA68" s="339"/>
      <c r="DB68" s="339"/>
      <c r="DC68" s="339"/>
      <c r="DD68" s="339"/>
      <c r="DE68" s="339"/>
      <c r="DF68" s="339"/>
      <c r="DG68" s="339"/>
      <c r="DH68" s="339"/>
      <c r="DI68" s="339"/>
      <c r="DJ68" s="339"/>
      <c r="DK68" s="339"/>
      <c r="DL68" s="339"/>
      <c r="DM68" s="339"/>
      <c r="DN68" s="339"/>
      <c r="DO68" s="339"/>
      <c r="DP68" s="339"/>
      <c r="DQ68" s="339"/>
      <c r="DR68" s="339"/>
      <c r="DS68" s="339"/>
      <c r="DT68" s="339"/>
      <c r="DU68" s="339"/>
      <c r="DV68" s="339"/>
      <c r="DW68" s="339"/>
      <c r="DX68" s="339"/>
      <c r="DY68" s="339"/>
      <c r="DZ68" s="339"/>
      <c r="EA68" s="339"/>
      <c r="EB68" s="339"/>
      <c r="EC68" s="339"/>
      <c r="ED68" s="339"/>
      <c r="EE68" s="339"/>
      <c r="EF68" s="339"/>
      <c r="EG68" s="339"/>
      <c r="EH68" s="339"/>
      <c r="EI68" s="339"/>
      <c r="EJ68" s="339"/>
      <c r="EK68" s="339"/>
      <c r="EL68" s="339"/>
      <c r="EM68" s="339"/>
    </row>
    <row r="69" spans="1:143" s="371" customFormat="1" ht="15" customHeight="1">
      <c r="A69" s="776" t="s">
        <v>912</v>
      </c>
      <c r="B69" s="758"/>
      <c r="C69" s="758"/>
      <c r="D69" s="758"/>
      <c r="E69" s="758"/>
      <c r="F69" s="1576" t="s">
        <v>911</v>
      </c>
      <c r="G69" s="1576"/>
      <c r="H69" s="1576"/>
      <c r="I69" s="369"/>
      <c r="J69" s="367"/>
      <c r="K69" s="366"/>
      <c r="L69" s="366"/>
      <c r="M69" s="366"/>
      <c r="N69" s="366"/>
      <c r="O69" s="366"/>
      <c r="P69" s="366"/>
      <c r="Q69" s="366"/>
      <c r="R69" s="366"/>
      <c r="S69" s="366"/>
      <c r="T69" s="366"/>
      <c r="U69" s="1570"/>
      <c r="V69" s="1571"/>
      <c r="W69" s="1571"/>
      <c r="X69" s="1571"/>
      <c r="Y69" s="1571"/>
      <c r="Z69" s="1571"/>
      <c r="AA69" s="1571"/>
      <c r="AB69" s="1571"/>
      <c r="AC69" s="1571"/>
      <c r="AD69" s="1571"/>
      <c r="AE69" s="1571"/>
      <c r="AF69" s="1571"/>
      <c r="AG69" s="1571"/>
      <c r="AH69" s="1572"/>
      <c r="AI69" s="370"/>
      <c r="BR69" s="372"/>
      <c r="BS69" s="372"/>
      <c r="BT69" s="372"/>
    </row>
    <row r="70" spans="1:143" s="371" customFormat="1" ht="15" customHeight="1">
      <c r="A70" s="778"/>
      <c r="B70" s="757"/>
      <c r="C70" s="757"/>
      <c r="D70" s="757"/>
      <c r="E70" s="757"/>
      <c r="F70" s="757"/>
      <c r="G70" s="757"/>
      <c r="H70" s="757"/>
      <c r="I70" s="761"/>
      <c r="J70" s="367"/>
      <c r="K70" s="366"/>
      <c r="L70" s="366"/>
      <c r="M70" s="366"/>
      <c r="N70" s="366"/>
      <c r="O70" s="366"/>
      <c r="P70" s="366"/>
      <c r="Q70" s="366"/>
      <c r="R70" s="366"/>
      <c r="S70" s="366"/>
      <c r="T70" s="366"/>
      <c r="U70" s="1570"/>
      <c r="V70" s="1571"/>
      <c r="W70" s="1571"/>
      <c r="X70" s="1571"/>
      <c r="Y70" s="1571"/>
      <c r="Z70" s="1571"/>
      <c r="AA70" s="1571"/>
      <c r="AB70" s="1571"/>
      <c r="AC70" s="1571"/>
      <c r="AD70" s="1571"/>
      <c r="AE70" s="1571"/>
      <c r="AF70" s="1571"/>
      <c r="AG70" s="1571"/>
      <c r="AH70" s="1572"/>
      <c r="AI70" s="370"/>
      <c r="BR70" s="372"/>
      <c r="BS70" s="372"/>
      <c r="BT70" s="372"/>
    </row>
    <row r="71" spans="1:143" s="371" customFormat="1" ht="15" customHeight="1" thickBot="1">
      <c r="A71" s="779" t="s">
        <v>907</v>
      </c>
      <c r="B71" s="780"/>
      <c r="C71" s="780"/>
      <c r="D71" s="780"/>
      <c r="E71" s="781"/>
      <c r="F71" s="1577"/>
      <c r="G71" s="1578"/>
      <c r="H71" s="1578"/>
      <c r="I71" s="1579"/>
      <c r="J71" s="782"/>
      <c r="K71" s="783"/>
      <c r="L71" s="783"/>
      <c r="M71" s="783"/>
      <c r="N71" s="783"/>
      <c r="O71" s="783"/>
      <c r="P71" s="783"/>
      <c r="Q71" s="783"/>
      <c r="R71" s="783"/>
      <c r="S71" s="783"/>
      <c r="T71" s="783"/>
      <c r="U71" s="1573"/>
      <c r="V71" s="1574"/>
      <c r="W71" s="1574"/>
      <c r="X71" s="1574"/>
      <c r="Y71" s="1574"/>
      <c r="Z71" s="1574"/>
      <c r="AA71" s="1574"/>
      <c r="AB71" s="1574"/>
      <c r="AC71" s="1574"/>
      <c r="AD71" s="1574"/>
      <c r="AE71" s="1574"/>
      <c r="AF71" s="1574"/>
      <c r="AG71" s="1574"/>
      <c r="AH71" s="1575"/>
      <c r="AI71" s="370"/>
      <c r="BR71" s="372"/>
      <c r="BS71" s="372"/>
      <c r="BT71" s="372"/>
    </row>
    <row r="72" spans="1:143" s="371" customFormat="1" ht="15" customHeight="1">
      <c r="R72" s="366"/>
      <c r="S72" s="366"/>
      <c r="T72" s="366"/>
      <c r="AI72" s="370"/>
      <c r="BR72" s="372"/>
      <c r="BS72" s="372"/>
      <c r="BT72" s="372"/>
    </row>
    <row r="73" spans="1:143" s="371" customFormat="1" ht="12.75" customHeight="1">
      <c r="J73" s="745"/>
      <c r="R73" s="366"/>
      <c r="S73" s="366"/>
      <c r="T73" s="366"/>
      <c r="AI73" s="370"/>
      <c r="BR73" s="373"/>
      <c r="BS73" s="373"/>
      <c r="BT73" s="373"/>
    </row>
    <row r="74" spans="1:143" s="371" customFormat="1" ht="14" customHeight="1">
      <c r="R74" s="366"/>
      <c r="S74" s="366"/>
      <c r="T74" s="366"/>
      <c r="BR74" s="374"/>
      <c r="BS74" s="374"/>
      <c r="BT74" s="374"/>
    </row>
    <row r="75" spans="1:143" s="371" customFormat="1" ht="15" customHeight="1">
      <c r="R75" s="366"/>
      <c r="S75" s="366"/>
      <c r="T75" s="366"/>
    </row>
    <row r="76" spans="1:143" s="371" customFormat="1" ht="13.5" customHeight="1">
      <c r="R76" s="366"/>
      <c r="S76" s="366"/>
      <c r="T76" s="366"/>
      <c r="U76" s="1567"/>
      <c r="V76" s="1567"/>
      <c r="W76" s="1567"/>
      <c r="X76" s="1567"/>
      <c r="Y76" s="1567"/>
      <c r="Z76" s="1567"/>
      <c r="AA76" s="1567"/>
      <c r="AB76" s="1567"/>
      <c r="AC76" s="375"/>
      <c r="AI76" s="370"/>
    </row>
    <row r="77" spans="1:143" s="371" customFormat="1" ht="13" customHeight="1">
      <c r="A77" s="376"/>
      <c r="R77" s="366"/>
      <c r="S77" s="366"/>
      <c r="T77" s="366"/>
      <c r="U77" s="1567"/>
      <c r="V77" s="1567"/>
      <c r="W77" s="1567"/>
      <c r="X77" s="1567"/>
      <c r="Y77" s="1567"/>
      <c r="Z77" s="1567"/>
      <c r="AA77" s="1567"/>
      <c r="AB77" s="1567"/>
      <c r="AC77" s="375"/>
      <c r="AI77" s="370"/>
    </row>
    <row r="78" spans="1:143" s="371" customFormat="1" ht="16" customHeight="1">
      <c r="A78" s="377"/>
      <c r="B78" s="377"/>
      <c r="C78" s="377"/>
      <c r="D78" s="377"/>
      <c r="E78" s="377"/>
      <c r="F78" s="1571"/>
      <c r="G78" s="1571"/>
      <c r="H78" s="1571"/>
      <c r="I78" s="1571"/>
      <c r="J78" s="378"/>
      <c r="K78" s="379"/>
      <c r="L78" s="380"/>
      <c r="M78" s="380"/>
      <c r="N78" s="380"/>
      <c r="O78" s="380"/>
      <c r="P78" s="380"/>
      <c r="Q78" s="380"/>
      <c r="U78" s="1567"/>
      <c r="V78" s="1567"/>
      <c r="W78" s="1567"/>
      <c r="X78" s="1567"/>
      <c r="Y78" s="1567"/>
      <c r="Z78" s="1567"/>
      <c r="AA78" s="1567"/>
      <c r="AB78" s="1567"/>
      <c r="AC78" s="375"/>
      <c r="AI78" s="370"/>
    </row>
    <row r="79" spans="1:143" s="371" customFormat="1" ht="12.75" customHeight="1">
      <c r="A79" s="379"/>
      <c r="B79" s="379"/>
      <c r="C79" s="379"/>
      <c r="D79" s="379"/>
      <c r="E79" s="379"/>
      <c r="F79" s="379"/>
      <c r="G79" s="379"/>
      <c r="H79" s="379"/>
      <c r="I79" s="379"/>
      <c r="J79" s="379"/>
      <c r="U79" s="1567"/>
      <c r="V79" s="1567"/>
      <c r="W79" s="1567"/>
      <c r="X79" s="1567"/>
      <c r="Y79" s="1567"/>
      <c r="Z79" s="1567"/>
      <c r="AA79" s="1567"/>
      <c r="AB79" s="1567"/>
      <c r="AC79" s="375"/>
      <c r="AI79" s="370"/>
    </row>
    <row r="80" spans="1:143" s="371" customFormat="1" ht="13" customHeight="1">
      <c r="U80" s="341"/>
      <c r="V80" s="341"/>
      <c r="W80" s="341"/>
      <c r="X80" s="341"/>
      <c r="Y80" s="341"/>
      <c r="Z80" s="341"/>
      <c r="AA80" s="341"/>
      <c r="AB80" s="341"/>
      <c r="AC80" s="341"/>
      <c r="AD80" s="341"/>
      <c r="AE80" s="341"/>
      <c r="AF80" s="341"/>
      <c r="AG80" s="341"/>
      <c r="AH80" s="341"/>
      <c r="AI80" s="370"/>
    </row>
    <row r="81" spans="1:143" s="371" customFormat="1" ht="13.5" customHeight="1">
      <c r="A81" s="341"/>
      <c r="K81" s="381"/>
      <c r="L81" s="381"/>
      <c r="M81" s="381"/>
      <c r="N81" s="381"/>
      <c r="O81" s="381"/>
      <c r="P81" s="381"/>
      <c r="Q81" s="381"/>
      <c r="U81" s="341"/>
      <c r="V81" s="341"/>
      <c r="W81" s="341"/>
      <c r="X81" s="341"/>
      <c r="Y81" s="341"/>
      <c r="Z81" s="341"/>
      <c r="AA81" s="341"/>
      <c r="AB81" s="341"/>
      <c r="AC81" s="341"/>
      <c r="AD81" s="341"/>
      <c r="AE81" s="341"/>
      <c r="AF81" s="341"/>
      <c r="AG81" s="341"/>
      <c r="AH81" s="341"/>
      <c r="AI81" s="370"/>
    </row>
    <row r="82" spans="1:143" s="371" customFormat="1" ht="11" customHeight="1">
      <c r="A82" s="341"/>
      <c r="B82" s="341"/>
      <c r="C82" s="341"/>
      <c r="D82" s="341"/>
      <c r="E82" s="341"/>
      <c r="F82" s="341"/>
      <c r="G82" s="341"/>
      <c r="H82" s="341"/>
      <c r="I82" s="341"/>
      <c r="J82" s="341"/>
      <c r="K82" s="341"/>
      <c r="L82" s="341"/>
      <c r="M82" s="341"/>
      <c r="N82" s="341"/>
      <c r="O82" s="341"/>
      <c r="P82" s="341"/>
      <c r="Q82" s="341"/>
      <c r="S82" s="381"/>
      <c r="T82" s="381"/>
      <c r="U82" s="341"/>
      <c r="V82" s="341"/>
      <c r="W82" s="341"/>
      <c r="X82" s="341"/>
      <c r="Y82" s="341"/>
      <c r="Z82" s="341"/>
      <c r="AA82" s="341"/>
      <c r="AB82" s="341"/>
      <c r="AC82" s="341"/>
      <c r="AD82" s="341"/>
      <c r="AE82" s="341"/>
      <c r="AF82" s="341"/>
      <c r="AG82" s="341"/>
      <c r="AH82" s="341"/>
      <c r="AI82" s="370"/>
    </row>
    <row r="83" spans="1:143" s="341" customFormat="1" ht="13.5" customHeight="1">
      <c r="R83" s="378"/>
      <c r="S83" s="381"/>
      <c r="T83" s="381"/>
      <c r="AI83" s="343"/>
      <c r="AJ83" s="339"/>
      <c r="AK83" s="339"/>
      <c r="AL83" s="339"/>
      <c r="AM83" s="339"/>
      <c r="AN83" s="339"/>
      <c r="AO83" s="339"/>
      <c r="AP83" s="339"/>
      <c r="AQ83" s="339"/>
      <c r="AR83" s="339"/>
      <c r="AS83" s="339"/>
      <c r="AT83" s="339"/>
      <c r="AU83" s="339"/>
      <c r="AV83" s="339"/>
      <c r="AW83" s="339"/>
      <c r="AX83" s="339"/>
      <c r="AY83" s="339"/>
      <c r="AZ83" s="339"/>
      <c r="BA83" s="339"/>
      <c r="BB83" s="339"/>
      <c r="BC83" s="339"/>
      <c r="BD83" s="339"/>
      <c r="BE83" s="339"/>
      <c r="BF83" s="339"/>
      <c r="BG83" s="339"/>
      <c r="BH83" s="339"/>
      <c r="BI83" s="339"/>
      <c r="BJ83" s="339"/>
      <c r="BK83" s="339"/>
      <c r="BL83" s="339"/>
      <c r="BM83" s="339"/>
      <c r="BN83" s="339"/>
      <c r="BO83" s="339"/>
      <c r="BP83" s="339"/>
      <c r="BQ83" s="339"/>
      <c r="BR83" s="339"/>
      <c r="BS83" s="339"/>
      <c r="BT83" s="339"/>
      <c r="BU83" s="339"/>
      <c r="BV83" s="339"/>
      <c r="BW83" s="339"/>
      <c r="BX83" s="339"/>
      <c r="BY83" s="339"/>
      <c r="BZ83" s="339"/>
      <c r="CA83" s="339"/>
      <c r="CB83" s="339"/>
      <c r="CC83" s="339"/>
      <c r="CD83" s="339"/>
      <c r="CE83" s="339"/>
      <c r="CF83" s="339"/>
      <c r="CG83" s="339"/>
      <c r="CH83" s="339"/>
      <c r="CI83" s="339"/>
      <c r="CJ83" s="339"/>
      <c r="CK83" s="339"/>
      <c r="CL83" s="339"/>
      <c r="CM83" s="339"/>
      <c r="CN83" s="339"/>
      <c r="CO83" s="339"/>
      <c r="CP83" s="339"/>
      <c r="CQ83" s="339"/>
      <c r="CR83" s="339"/>
      <c r="CS83" s="339"/>
      <c r="CT83" s="339"/>
      <c r="CU83" s="339"/>
      <c r="CV83" s="339"/>
      <c r="CW83" s="339"/>
      <c r="CX83" s="339"/>
      <c r="CY83" s="339"/>
      <c r="CZ83" s="339"/>
      <c r="DA83" s="339"/>
      <c r="DB83" s="339"/>
      <c r="DC83" s="339"/>
      <c r="DD83" s="339"/>
      <c r="DE83" s="339"/>
      <c r="DF83" s="339"/>
      <c r="DG83" s="339"/>
      <c r="DH83" s="339"/>
      <c r="DI83" s="339"/>
      <c r="DJ83" s="339"/>
      <c r="DK83" s="339"/>
      <c r="DL83" s="339"/>
      <c r="DM83" s="339"/>
      <c r="DN83" s="339"/>
      <c r="DO83" s="339"/>
      <c r="DP83" s="339"/>
      <c r="DQ83" s="339"/>
      <c r="DR83" s="339"/>
      <c r="DS83" s="339"/>
      <c r="DT83" s="339"/>
      <c r="DU83" s="339"/>
      <c r="DV83" s="339"/>
      <c r="DW83" s="339"/>
      <c r="DX83" s="339"/>
      <c r="DY83" s="339"/>
      <c r="DZ83" s="339"/>
      <c r="EA83" s="339"/>
      <c r="EB83" s="339"/>
      <c r="EC83" s="339"/>
      <c r="ED83" s="339"/>
      <c r="EE83" s="339"/>
      <c r="EF83" s="339"/>
      <c r="EG83" s="339"/>
      <c r="EH83" s="339"/>
      <c r="EI83" s="339"/>
      <c r="EJ83" s="339"/>
      <c r="EK83" s="339"/>
      <c r="EL83" s="339"/>
      <c r="EM83" s="339"/>
    </row>
    <row r="84" spans="1:143" s="341" customFormat="1" ht="11.25" customHeight="1">
      <c r="R84" s="378"/>
      <c r="S84" s="381"/>
      <c r="T84" s="381"/>
      <c r="AI84" s="339"/>
      <c r="AJ84" s="339"/>
      <c r="AK84" s="339"/>
      <c r="AL84" s="339"/>
      <c r="AM84" s="339"/>
      <c r="AN84" s="339"/>
      <c r="AO84" s="339"/>
      <c r="AP84" s="339"/>
      <c r="AQ84" s="339"/>
      <c r="AR84" s="339"/>
      <c r="AS84" s="349"/>
      <c r="AT84" s="339"/>
      <c r="AU84" s="339"/>
      <c r="AV84" s="339"/>
      <c r="AW84" s="339"/>
      <c r="AX84" s="339"/>
      <c r="AY84" s="339"/>
      <c r="AZ84" s="339"/>
      <c r="BA84" s="339"/>
      <c r="BB84" s="339"/>
      <c r="BC84" s="339"/>
      <c r="BD84" s="339"/>
      <c r="BE84" s="339"/>
      <c r="BF84" s="339"/>
      <c r="BG84" s="339"/>
      <c r="BH84" s="339"/>
      <c r="BI84" s="339"/>
      <c r="BJ84" s="339"/>
      <c r="BK84" s="339"/>
      <c r="BL84" s="339"/>
      <c r="BM84" s="339"/>
      <c r="BN84" s="339"/>
      <c r="BO84" s="339"/>
      <c r="BP84" s="339"/>
      <c r="BQ84" s="339"/>
      <c r="BR84" s="339"/>
      <c r="BS84" s="339"/>
      <c r="BT84" s="339"/>
      <c r="BU84" s="339"/>
      <c r="BV84" s="339"/>
      <c r="BW84" s="339"/>
      <c r="BX84" s="339"/>
      <c r="BY84" s="339"/>
      <c r="BZ84" s="339"/>
      <c r="CA84" s="339"/>
      <c r="CB84" s="339"/>
      <c r="CC84" s="339"/>
      <c r="CD84" s="339"/>
      <c r="CE84" s="339"/>
      <c r="CF84" s="339"/>
      <c r="CG84" s="339"/>
      <c r="CH84" s="339"/>
      <c r="CI84" s="339"/>
      <c r="CJ84" s="339"/>
      <c r="CK84" s="339"/>
      <c r="CL84" s="339"/>
      <c r="CM84" s="339"/>
      <c r="CN84" s="339"/>
      <c r="CO84" s="339"/>
      <c r="CP84" s="339"/>
      <c r="CQ84" s="339"/>
      <c r="CR84" s="339"/>
      <c r="CS84" s="339"/>
      <c r="CT84" s="339"/>
      <c r="CU84" s="339"/>
      <c r="CV84" s="339"/>
      <c r="CW84" s="339"/>
      <c r="CX84" s="339"/>
      <c r="CY84" s="339"/>
      <c r="CZ84" s="339"/>
      <c r="DA84" s="339"/>
      <c r="DB84" s="339"/>
      <c r="DC84" s="339"/>
      <c r="DD84" s="339"/>
      <c r="DE84" s="339"/>
      <c r="DF84" s="339"/>
      <c r="DG84" s="339"/>
      <c r="DH84" s="339"/>
      <c r="DI84" s="339"/>
      <c r="DJ84" s="339"/>
      <c r="DK84" s="339"/>
      <c r="DL84" s="339"/>
      <c r="DM84" s="339"/>
      <c r="DN84" s="339"/>
      <c r="DO84" s="339"/>
      <c r="DP84" s="339"/>
      <c r="DQ84" s="339"/>
      <c r="DR84" s="339"/>
      <c r="DS84" s="339"/>
      <c r="DT84" s="339"/>
      <c r="DU84" s="339"/>
      <c r="DV84" s="339"/>
      <c r="DW84" s="339"/>
      <c r="DX84" s="339"/>
      <c r="DY84" s="339"/>
      <c r="DZ84" s="339"/>
      <c r="EA84" s="339"/>
      <c r="EB84" s="339"/>
      <c r="EC84" s="339"/>
      <c r="ED84" s="339"/>
      <c r="EE84" s="339"/>
      <c r="EF84" s="339"/>
      <c r="EG84" s="339"/>
      <c r="EH84" s="339"/>
      <c r="EI84" s="339"/>
      <c r="EJ84" s="339"/>
      <c r="EK84" s="339"/>
      <c r="EL84" s="339"/>
      <c r="EM84" s="339"/>
    </row>
    <row r="85" spans="1:143" s="341" customFormat="1" ht="25.5" customHeight="1">
      <c r="R85" s="378"/>
      <c r="S85" s="381"/>
      <c r="T85" s="381"/>
      <c r="AI85" s="343"/>
      <c r="AJ85" s="339"/>
      <c r="AK85" s="339"/>
      <c r="AL85" s="339"/>
      <c r="AM85" s="339"/>
      <c r="AN85" s="339"/>
      <c r="AO85" s="339"/>
      <c r="AP85" s="339"/>
      <c r="AQ85" s="339"/>
      <c r="AR85" s="339"/>
      <c r="AS85" s="339"/>
      <c r="AT85" s="339"/>
      <c r="AU85" s="339"/>
      <c r="AV85" s="339"/>
      <c r="AW85" s="339"/>
      <c r="AX85" s="339"/>
      <c r="AY85" s="339"/>
      <c r="AZ85" s="339"/>
      <c r="BA85" s="339"/>
      <c r="BB85" s="339"/>
      <c r="BC85" s="339"/>
      <c r="BD85" s="339"/>
      <c r="BE85" s="339"/>
      <c r="BF85" s="339"/>
      <c r="BG85" s="339"/>
      <c r="BH85" s="339"/>
      <c r="BI85" s="339"/>
      <c r="BJ85" s="339"/>
      <c r="BK85" s="339"/>
      <c r="BL85" s="339"/>
      <c r="BM85" s="339"/>
      <c r="BN85" s="339"/>
      <c r="BO85" s="339"/>
      <c r="BP85" s="339"/>
      <c r="BQ85" s="339"/>
      <c r="BR85" s="339"/>
      <c r="BS85" s="339"/>
      <c r="BT85" s="339"/>
      <c r="BU85" s="339"/>
      <c r="BV85" s="339"/>
      <c r="BW85" s="339"/>
      <c r="BX85" s="339"/>
      <c r="BY85" s="339"/>
      <c r="BZ85" s="339"/>
      <c r="CA85" s="339"/>
      <c r="CB85" s="339"/>
      <c r="CC85" s="339"/>
      <c r="CD85" s="339"/>
      <c r="CE85" s="339"/>
      <c r="CF85" s="339"/>
      <c r="CG85" s="339"/>
      <c r="CH85" s="339"/>
      <c r="CI85" s="339"/>
      <c r="CJ85" s="339"/>
      <c r="CK85" s="339"/>
      <c r="CL85" s="339"/>
      <c r="CM85" s="339"/>
      <c r="CN85" s="339"/>
      <c r="CO85" s="339"/>
      <c r="CP85" s="339"/>
      <c r="CQ85" s="339"/>
      <c r="CR85" s="339"/>
      <c r="CS85" s="339"/>
      <c r="CT85" s="339"/>
      <c r="CU85" s="339"/>
      <c r="CV85" s="339"/>
      <c r="CW85" s="339"/>
      <c r="CX85" s="339"/>
      <c r="CY85" s="339"/>
      <c r="CZ85" s="339"/>
      <c r="DA85" s="339"/>
      <c r="DB85" s="339"/>
      <c r="DC85" s="339"/>
      <c r="DD85" s="339"/>
      <c r="DE85" s="339"/>
      <c r="DF85" s="339"/>
      <c r="DG85" s="339"/>
      <c r="DH85" s="339"/>
      <c r="DI85" s="339"/>
      <c r="DJ85" s="339"/>
      <c r="DK85" s="339"/>
      <c r="DL85" s="339"/>
      <c r="DM85" s="339"/>
      <c r="DN85" s="339"/>
      <c r="DO85" s="339"/>
      <c r="DP85" s="339"/>
      <c r="DQ85" s="339"/>
      <c r="DR85" s="339"/>
      <c r="DS85" s="339"/>
      <c r="DT85" s="339"/>
      <c r="DU85" s="339"/>
      <c r="DV85" s="339"/>
      <c r="DW85" s="339"/>
      <c r="DX85" s="339"/>
      <c r="DY85" s="339"/>
      <c r="DZ85" s="339"/>
      <c r="EA85" s="339"/>
      <c r="EB85" s="339"/>
      <c r="EC85" s="339"/>
      <c r="ED85" s="339"/>
      <c r="EE85" s="339"/>
      <c r="EF85" s="339"/>
      <c r="EG85" s="339"/>
      <c r="EH85" s="339"/>
      <c r="EI85" s="339"/>
      <c r="EJ85" s="339"/>
      <c r="EK85" s="339"/>
      <c r="EL85" s="339"/>
      <c r="EM85" s="339"/>
    </row>
    <row r="86" spans="1:143" s="341" customFormat="1" ht="25.5" customHeight="1">
      <c r="R86" s="366"/>
      <c r="AI86" s="343"/>
      <c r="AJ86" s="339"/>
      <c r="AK86" s="339"/>
      <c r="AL86" s="339"/>
      <c r="AM86" s="339"/>
      <c r="AN86" s="339"/>
      <c r="AO86" s="339"/>
      <c r="AP86" s="339"/>
      <c r="AQ86" s="339"/>
      <c r="AR86" s="339"/>
      <c r="AS86" s="339"/>
      <c r="AT86" s="339"/>
      <c r="AU86" s="339"/>
      <c r="AV86" s="339"/>
      <c r="AW86" s="339"/>
      <c r="AX86" s="339"/>
      <c r="AY86" s="339"/>
      <c r="AZ86" s="339"/>
      <c r="BA86" s="339"/>
      <c r="BB86" s="339"/>
      <c r="BC86" s="339"/>
      <c r="BD86" s="339"/>
      <c r="BE86" s="339"/>
      <c r="BF86" s="339"/>
      <c r="BG86" s="339"/>
      <c r="BH86" s="339"/>
      <c r="BI86" s="339"/>
      <c r="BJ86" s="339"/>
      <c r="BK86" s="339"/>
      <c r="BL86" s="339"/>
      <c r="BM86" s="339"/>
      <c r="BN86" s="339"/>
      <c r="BO86" s="339"/>
      <c r="BP86" s="339"/>
      <c r="BQ86" s="339"/>
      <c r="BR86" s="339"/>
      <c r="BS86" s="339"/>
      <c r="BT86" s="339"/>
      <c r="BU86" s="339"/>
      <c r="BV86" s="339"/>
      <c r="BW86" s="339"/>
      <c r="BX86" s="339"/>
      <c r="BY86" s="339"/>
      <c r="BZ86" s="339"/>
      <c r="CA86" s="339"/>
      <c r="CB86" s="339"/>
      <c r="CC86" s="339"/>
      <c r="CD86" s="339"/>
      <c r="CE86" s="339"/>
      <c r="CF86" s="339"/>
      <c r="CG86" s="339"/>
      <c r="CH86" s="339"/>
      <c r="CI86" s="339"/>
      <c r="CJ86" s="339"/>
      <c r="CK86" s="339"/>
      <c r="CL86" s="339"/>
      <c r="CM86" s="339"/>
      <c r="CN86" s="339"/>
      <c r="CO86" s="339"/>
      <c r="CP86" s="339"/>
      <c r="CQ86" s="339"/>
      <c r="CR86" s="339"/>
      <c r="CS86" s="339"/>
      <c r="CT86" s="339"/>
      <c r="CU86" s="339"/>
      <c r="CV86" s="339"/>
      <c r="CW86" s="339"/>
      <c r="CX86" s="339"/>
      <c r="CY86" s="339"/>
      <c r="CZ86" s="339"/>
      <c r="DA86" s="339"/>
      <c r="DB86" s="339"/>
      <c r="DC86" s="339"/>
      <c r="DD86" s="339"/>
      <c r="DE86" s="339"/>
      <c r="DF86" s="339"/>
      <c r="DG86" s="339"/>
      <c r="DH86" s="339"/>
      <c r="DI86" s="339"/>
      <c r="DJ86" s="339"/>
      <c r="DK86" s="339"/>
      <c r="DL86" s="339"/>
      <c r="DM86" s="339"/>
      <c r="DN86" s="339"/>
      <c r="DO86" s="339"/>
      <c r="DP86" s="339"/>
      <c r="DQ86" s="339"/>
      <c r="DR86" s="339"/>
      <c r="DS86" s="339"/>
      <c r="DT86" s="339"/>
      <c r="DU86" s="339"/>
      <c r="DV86" s="339"/>
      <c r="DW86" s="339"/>
      <c r="DX86" s="339"/>
      <c r="DY86" s="339"/>
      <c r="DZ86" s="339"/>
      <c r="EA86" s="339"/>
      <c r="EB86" s="339"/>
      <c r="EC86" s="339"/>
      <c r="ED86" s="339"/>
      <c r="EE86" s="339"/>
      <c r="EF86" s="339"/>
      <c r="EG86" s="339"/>
      <c r="EH86" s="339"/>
      <c r="EI86" s="339"/>
      <c r="EJ86" s="339"/>
      <c r="EK86" s="339"/>
      <c r="EL86" s="339"/>
      <c r="EM86" s="339"/>
    </row>
    <row r="87" spans="1:143" s="341" customFormat="1" ht="25.5" customHeight="1">
      <c r="AI87" s="343"/>
      <c r="AJ87" s="339"/>
      <c r="AK87" s="339"/>
      <c r="AL87" s="339"/>
      <c r="AM87" s="339"/>
      <c r="AN87" s="339"/>
      <c r="AO87" s="339"/>
      <c r="AP87" s="339"/>
      <c r="AQ87" s="339"/>
      <c r="AR87" s="339"/>
      <c r="AS87" s="339"/>
      <c r="AT87" s="339"/>
      <c r="AU87" s="339"/>
      <c r="AV87" s="339"/>
      <c r="AW87" s="339"/>
      <c r="AX87" s="339"/>
      <c r="AY87" s="339"/>
      <c r="AZ87" s="339"/>
      <c r="BA87" s="339"/>
      <c r="BB87" s="339"/>
      <c r="BC87" s="339"/>
      <c r="BD87" s="339"/>
      <c r="BE87" s="339"/>
      <c r="BF87" s="339"/>
      <c r="BG87" s="339"/>
      <c r="BH87" s="339"/>
      <c r="BI87" s="339"/>
      <c r="BJ87" s="339"/>
      <c r="BK87" s="339"/>
      <c r="BL87" s="339"/>
      <c r="BM87" s="339"/>
      <c r="BN87" s="339"/>
      <c r="BO87" s="339"/>
      <c r="BP87" s="339"/>
      <c r="BQ87" s="339"/>
      <c r="BR87" s="339"/>
      <c r="BS87" s="339"/>
      <c r="BT87" s="339"/>
      <c r="BU87" s="339"/>
      <c r="BV87" s="339"/>
      <c r="BW87" s="339"/>
      <c r="BX87" s="339"/>
      <c r="BY87" s="339"/>
      <c r="BZ87" s="339"/>
      <c r="CA87" s="339"/>
      <c r="CB87" s="339"/>
      <c r="CC87" s="339"/>
      <c r="CD87" s="339"/>
      <c r="CE87" s="339"/>
      <c r="CF87" s="339"/>
      <c r="CG87" s="339"/>
      <c r="CH87" s="339"/>
      <c r="CI87" s="339"/>
      <c r="CJ87" s="339"/>
      <c r="CK87" s="339"/>
      <c r="CL87" s="339"/>
      <c r="CM87" s="339"/>
      <c r="CN87" s="339"/>
      <c r="CO87" s="339"/>
      <c r="CP87" s="339"/>
      <c r="CQ87" s="339"/>
      <c r="CR87" s="339"/>
      <c r="CS87" s="339"/>
      <c r="CT87" s="339"/>
      <c r="CU87" s="339"/>
      <c r="CV87" s="339"/>
      <c r="CW87" s="339"/>
      <c r="CX87" s="339"/>
      <c r="CY87" s="339"/>
      <c r="CZ87" s="339"/>
      <c r="DA87" s="339"/>
      <c r="DB87" s="339"/>
      <c r="DC87" s="339"/>
      <c r="DD87" s="339"/>
      <c r="DE87" s="339"/>
      <c r="DF87" s="339"/>
      <c r="DG87" s="339"/>
      <c r="DH87" s="339"/>
      <c r="DI87" s="339"/>
      <c r="DJ87" s="339"/>
      <c r="DK87" s="339"/>
      <c r="DL87" s="339"/>
      <c r="DM87" s="339"/>
      <c r="DN87" s="339"/>
      <c r="DO87" s="339"/>
      <c r="DP87" s="339"/>
      <c r="DQ87" s="339"/>
      <c r="DR87" s="339"/>
      <c r="DS87" s="339"/>
      <c r="DT87" s="339"/>
      <c r="DU87" s="339"/>
      <c r="DV87" s="339"/>
      <c r="DW87" s="339"/>
      <c r="DX87" s="339"/>
      <c r="DY87" s="339"/>
      <c r="DZ87" s="339"/>
      <c r="EA87" s="339"/>
      <c r="EB87" s="339"/>
      <c r="EC87" s="339"/>
      <c r="ED87" s="339"/>
      <c r="EE87" s="339"/>
      <c r="EF87" s="339"/>
      <c r="EG87" s="339"/>
      <c r="EH87" s="339"/>
      <c r="EI87" s="339"/>
      <c r="EJ87" s="339"/>
      <c r="EK87" s="339"/>
      <c r="EL87" s="339"/>
      <c r="EM87" s="339"/>
    </row>
    <row r="88" spans="1:143" s="341" customFormat="1" ht="25.5" customHeight="1">
      <c r="AI88" s="343"/>
      <c r="AJ88" s="339"/>
      <c r="AK88" s="339"/>
      <c r="AL88" s="339"/>
      <c r="AM88" s="339"/>
      <c r="AN88" s="339"/>
      <c r="AO88" s="339"/>
      <c r="AP88" s="339"/>
      <c r="AQ88" s="339"/>
      <c r="AR88" s="339"/>
      <c r="AS88" s="339"/>
      <c r="AT88" s="339"/>
      <c r="AU88" s="339"/>
      <c r="AV88" s="339"/>
      <c r="AW88" s="339"/>
      <c r="AX88" s="339"/>
      <c r="AY88" s="339"/>
      <c r="AZ88" s="339"/>
      <c r="BA88" s="339"/>
      <c r="BB88" s="339"/>
      <c r="BC88" s="339"/>
      <c r="BD88" s="339"/>
      <c r="BE88" s="339"/>
      <c r="BF88" s="339"/>
      <c r="BG88" s="339"/>
      <c r="BH88" s="339"/>
      <c r="BI88" s="339"/>
      <c r="BJ88" s="339"/>
      <c r="BK88" s="339"/>
      <c r="BL88" s="339"/>
      <c r="BM88" s="339"/>
      <c r="BN88" s="339"/>
      <c r="BO88" s="339"/>
      <c r="BP88" s="339"/>
      <c r="BQ88" s="339"/>
      <c r="BR88" s="339"/>
      <c r="BS88" s="339"/>
      <c r="BT88" s="339"/>
      <c r="BU88" s="339"/>
      <c r="BV88" s="339"/>
      <c r="BW88" s="339"/>
      <c r="BX88" s="339"/>
      <c r="BY88" s="339"/>
      <c r="BZ88" s="339"/>
      <c r="CA88" s="339"/>
      <c r="CB88" s="339"/>
      <c r="CC88" s="339"/>
      <c r="CD88" s="339"/>
      <c r="CE88" s="339"/>
      <c r="CF88" s="339"/>
      <c r="CG88" s="339"/>
      <c r="CH88" s="339"/>
      <c r="CI88" s="339"/>
      <c r="CJ88" s="339"/>
      <c r="CK88" s="339"/>
      <c r="CL88" s="339"/>
      <c r="CM88" s="339"/>
      <c r="CN88" s="339"/>
      <c r="CO88" s="339"/>
      <c r="CP88" s="339"/>
      <c r="CQ88" s="339"/>
      <c r="CR88" s="339"/>
      <c r="CS88" s="339"/>
      <c r="CT88" s="339"/>
      <c r="CU88" s="339"/>
      <c r="CV88" s="339"/>
      <c r="CW88" s="339"/>
      <c r="CX88" s="339"/>
      <c r="CY88" s="339"/>
      <c r="CZ88" s="339"/>
      <c r="DA88" s="339"/>
      <c r="DB88" s="339"/>
      <c r="DC88" s="339"/>
      <c r="DD88" s="339"/>
      <c r="DE88" s="339"/>
      <c r="DF88" s="339"/>
      <c r="DG88" s="339"/>
      <c r="DH88" s="339"/>
      <c r="DI88" s="339"/>
      <c r="DJ88" s="339"/>
      <c r="DK88" s="339"/>
      <c r="DL88" s="339"/>
      <c r="DM88" s="339"/>
      <c r="DN88" s="339"/>
      <c r="DO88" s="339"/>
      <c r="DP88" s="339"/>
      <c r="DQ88" s="339"/>
      <c r="DR88" s="339"/>
      <c r="DS88" s="339"/>
      <c r="DT88" s="339"/>
      <c r="DU88" s="339"/>
      <c r="DV88" s="339"/>
      <c r="DW88" s="339"/>
      <c r="DX88" s="339"/>
      <c r="DY88" s="339"/>
      <c r="DZ88" s="339"/>
      <c r="EA88" s="339"/>
      <c r="EB88" s="339"/>
      <c r="EC88" s="339"/>
      <c r="ED88" s="339"/>
      <c r="EE88" s="339"/>
      <c r="EF88" s="339"/>
      <c r="EG88" s="339"/>
      <c r="EH88" s="339"/>
      <c r="EI88" s="339"/>
      <c r="EJ88" s="339"/>
      <c r="EK88" s="339"/>
      <c r="EL88" s="339"/>
      <c r="EM88" s="339"/>
    </row>
    <row r="89" spans="1:143" s="341" customFormat="1" ht="25.5" customHeight="1">
      <c r="AI89" s="343"/>
      <c r="AJ89" s="339"/>
      <c r="AK89" s="339"/>
      <c r="AL89" s="339"/>
      <c r="AM89" s="339"/>
      <c r="AN89" s="339"/>
      <c r="AO89" s="339"/>
      <c r="AP89" s="339"/>
      <c r="AQ89" s="339"/>
      <c r="AR89" s="339"/>
      <c r="AS89" s="339"/>
      <c r="AT89" s="339"/>
      <c r="AU89" s="339"/>
      <c r="AV89" s="339"/>
      <c r="AW89" s="339"/>
      <c r="AX89" s="339"/>
      <c r="AY89" s="339"/>
      <c r="AZ89" s="339"/>
      <c r="BA89" s="339"/>
      <c r="BB89" s="339"/>
      <c r="BC89" s="339"/>
      <c r="BD89" s="339"/>
      <c r="BE89" s="339"/>
      <c r="BF89" s="339"/>
      <c r="BG89" s="339"/>
      <c r="BH89" s="339"/>
      <c r="BI89" s="339"/>
      <c r="BJ89" s="339"/>
      <c r="BK89" s="339"/>
      <c r="BL89" s="339"/>
      <c r="BM89" s="339"/>
      <c r="BN89" s="339"/>
      <c r="BO89" s="339"/>
      <c r="BP89" s="339"/>
      <c r="BQ89" s="339"/>
      <c r="BR89" s="339"/>
      <c r="BS89" s="339"/>
      <c r="BT89" s="339"/>
      <c r="BU89" s="339"/>
      <c r="BV89" s="339"/>
      <c r="BW89" s="339"/>
      <c r="BX89" s="339"/>
      <c r="BY89" s="339"/>
      <c r="BZ89" s="339"/>
      <c r="CA89" s="339"/>
      <c r="CB89" s="339"/>
      <c r="CC89" s="339"/>
      <c r="CD89" s="339"/>
      <c r="CE89" s="339"/>
      <c r="CF89" s="339"/>
      <c r="CG89" s="339"/>
      <c r="CH89" s="339"/>
      <c r="CI89" s="339"/>
      <c r="CJ89" s="339"/>
      <c r="CK89" s="339"/>
      <c r="CL89" s="339"/>
      <c r="CM89" s="339"/>
      <c r="CN89" s="339"/>
      <c r="CO89" s="339"/>
      <c r="CP89" s="339"/>
      <c r="CQ89" s="339"/>
      <c r="CR89" s="339"/>
      <c r="CS89" s="339"/>
      <c r="CT89" s="339"/>
      <c r="CU89" s="339"/>
      <c r="CV89" s="339"/>
      <c r="CW89" s="339"/>
      <c r="CX89" s="339"/>
      <c r="CY89" s="339"/>
      <c r="CZ89" s="339"/>
      <c r="DA89" s="339"/>
      <c r="DB89" s="339"/>
      <c r="DC89" s="339"/>
      <c r="DD89" s="339"/>
      <c r="DE89" s="339"/>
      <c r="DF89" s="339"/>
      <c r="DG89" s="339"/>
      <c r="DH89" s="339"/>
      <c r="DI89" s="339"/>
      <c r="DJ89" s="339"/>
      <c r="DK89" s="339"/>
      <c r="DL89" s="339"/>
      <c r="DM89" s="339"/>
      <c r="DN89" s="339"/>
      <c r="DO89" s="339"/>
      <c r="DP89" s="339"/>
      <c r="DQ89" s="339"/>
      <c r="DR89" s="339"/>
      <c r="DS89" s="339"/>
      <c r="DT89" s="339"/>
      <c r="DU89" s="339"/>
      <c r="DV89" s="339"/>
      <c r="DW89" s="339"/>
      <c r="DX89" s="339"/>
      <c r="DY89" s="339"/>
      <c r="DZ89" s="339"/>
      <c r="EA89" s="339"/>
      <c r="EB89" s="339"/>
      <c r="EC89" s="339"/>
      <c r="ED89" s="339"/>
      <c r="EE89" s="339"/>
      <c r="EF89" s="339"/>
      <c r="EG89" s="339"/>
      <c r="EH89" s="339"/>
      <c r="EI89" s="339"/>
      <c r="EJ89" s="339"/>
      <c r="EK89" s="339"/>
      <c r="EL89" s="339"/>
      <c r="EM89" s="339"/>
    </row>
    <row r="90" spans="1:143" s="341" customFormat="1" ht="25.5" customHeight="1">
      <c r="AI90" s="343"/>
      <c r="AJ90" s="339"/>
      <c r="AK90" s="339"/>
      <c r="AL90" s="339"/>
      <c r="AM90" s="339"/>
      <c r="AN90" s="339"/>
      <c r="AO90" s="339"/>
      <c r="AP90" s="339"/>
      <c r="AQ90" s="339"/>
      <c r="AR90" s="339"/>
      <c r="AS90" s="339"/>
      <c r="AT90" s="339"/>
      <c r="AU90" s="339"/>
      <c r="AV90" s="339"/>
      <c r="AW90" s="339"/>
      <c r="AX90" s="339"/>
      <c r="AY90" s="339"/>
      <c r="AZ90" s="339"/>
      <c r="BA90" s="339"/>
      <c r="BB90" s="339"/>
      <c r="BC90" s="339"/>
      <c r="BD90" s="339"/>
      <c r="BE90" s="339"/>
      <c r="BF90" s="339"/>
      <c r="BG90" s="339"/>
      <c r="BH90" s="339"/>
      <c r="BI90" s="339"/>
      <c r="BJ90" s="339"/>
      <c r="BK90" s="339"/>
      <c r="BL90" s="339"/>
      <c r="BM90" s="339"/>
      <c r="BN90" s="339"/>
      <c r="BO90" s="339"/>
      <c r="BP90" s="339"/>
      <c r="BQ90" s="339"/>
      <c r="BR90" s="339"/>
      <c r="BS90" s="339"/>
      <c r="BT90" s="339"/>
      <c r="BU90" s="339"/>
      <c r="BV90" s="339"/>
      <c r="BW90" s="339"/>
      <c r="BX90" s="339"/>
      <c r="BY90" s="339"/>
      <c r="BZ90" s="339"/>
      <c r="CA90" s="339"/>
      <c r="CB90" s="339"/>
      <c r="CC90" s="339"/>
      <c r="CD90" s="339"/>
      <c r="CE90" s="339"/>
      <c r="CF90" s="339"/>
      <c r="CG90" s="339"/>
      <c r="CH90" s="339"/>
      <c r="CI90" s="339"/>
      <c r="CJ90" s="339"/>
      <c r="CK90" s="339"/>
      <c r="CL90" s="339"/>
      <c r="CM90" s="339"/>
      <c r="CN90" s="339"/>
      <c r="CO90" s="339"/>
      <c r="CP90" s="339"/>
      <c r="CQ90" s="339"/>
      <c r="CR90" s="339"/>
      <c r="CS90" s="339"/>
      <c r="CT90" s="339"/>
      <c r="CU90" s="339"/>
      <c r="CV90" s="339"/>
      <c r="CW90" s="339"/>
      <c r="CX90" s="339"/>
      <c r="CY90" s="339"/>
      <c r="CZ90" s="339"/>
      <c r="DA90" s="339"/>
      <c r="DB90" s="339"/>
      <c r="DC90" s="339"/>
      <c r="DD90" s="339"/>
      <c r="DE90" s="339"/>
      <c r="DF90" s="339"/>
      <c r="DG90" s="339"/>
      <c r="DH90" s="339"/>
      <c r="DI90" s="339"/>
      <c r="DJ90" s="339"/>
      <c r="DK90" s="339"/>
      <c r="DL90" s="339"/>
      <c r="DM90" s="339"/>
      <c r="DN90" s="339"/>
      <c r="DO90" s="339"/>
      <c r="DP90" s="339"/>
      <c r="DQ90" s="339"/>
      <c r="DR90" s="339"/>
      <c r="DS90" s="339"/>
      <c r="DT90" s="339"/>
      <c r="DU90" s="339"/>
      <c r="DV90" s="339"/>
      <c r="DW90" s="339"/>
      <c r="DX90" s="339"/>
      <c r="DY90" s="339"/>
      <c r="DZ90" s="339"/>
      <c r="EA90" s="339"/>
      <c r="EB90" s="339"/>
      <c r="EC90" s="339"/>
      <c r="ED90" s="339"/>
      <c r="EE90" s="339"/>
      <c r="EF90" s="339"/>
      <c r="EG90" s="339"/>
      <c r="EH90" s="339"/>
      <c r="EI90" s="339"/>
      <c r="EJ90" s="339"/>
      <c r="EK90" s="339"/>
      <c r="EL90" s="339"/>
      <c r="EM90" s="339"/>
    </row>
    <row r="91" spans="1:143" s="341" customFormat="1" ht="25.5" customHeight="1">
      <c r="U91" s="371"/>
      <c r="V91" s="371"/>
      <c r="W91" s="371"/>
      <c r="X91" s="371"/>
      <c r="Y91" s="371"/>
      <c r="Z91" s="371"/>
      <c r="AA91" s="371"/>
      <c r="AB91" s="371"/>
      <c r="AC91" s="371"/>
      <c r="AD91" s="371"/>
      <c r="AE91" s="371"/>
      <c r="AF91" s="371"/>
      <c r="AG91" s="371"/>
      <c r="AH91" s="371"/>
      <c r="AI91" s="343"/>
      <c r="AJ91" s="339"/>
      <c r="AK91" s="339"/>
      <c r="AL91" s="339"/>
      <c r="AM91" s="339"/>
      <c r="AN91" s="339"/>
      <c r="AO91" s="339"/>
      <c r="AP91" s="339"/>
      <c r="AQ91" s="339"/>
      <c r="AR91" s="339"/>
      <c r="AS91" s="339"/>
      <c r="AT91" s="339"/>
      <c r="AU91" s="339"/>
      <c r="AV91" s="339"/>
      <c r="AW91" s="339"/>
      <c r="AX91" s="339"/>
      <c r="AY91" s="339"/>
      <c r="AZ91" s="339"/>
      <c r="BA91" s="339"/>
      <c r="BB91" s="339"/>
      <c r="BC91" s="339"/>
      <c r="BD91" s="339"/>
      <c r="BE91" s="339"/>
      <c r="BF91" s="339"/>
      <c r="BG91" s="339"/>
      <c r="BH91" s="339"/>
      <c r="BI91" s="339"/>
      <c r="BJ91" s="339"/>
      <c r="BK91" s="339"/>
      <c r="BL91" s="339"/>
      <c r="BM91" s="339"/>
      <c r="BN91" s="339"/>
      <c r="BO91" s="339"/>
      <c r="BP91" s="339"/>
      <c r="BQ91" s="339"/>
      <c r="BR91" s="339"/>
      <c r="BS91" s="339"/>
      <c r="BT91" s="339"/>
      <c r="BU91" s="339"/>
      <c r="BV91" s="339"/>
      <c r="BW91" s="339"/>
      <c r="BX91" s="339"/>
      <c r="BY91" s="339"/>
      <c r="BZ91" s="339"/>
      <c r="CA91" s="339"/>
      <c r="CB91" s="339"/>
      <c r="CC91" s="339"/>
      <c r="CD91" s="339"/>
      <c r="CE91" s="339"/>
      <c r="CF91" s="339"/>
      <c r="CG91" s="339"/>
      <c r="CH91" s="339"/>
      <c r="CI91" s="339"/>
      <c r="CJ91" s="339"/>
      <c r="CK91" s="339"/>
      <c r="CL91" s="339"/>
      <c r="CM91" s="339"/>
      <c r="CN91" s="339"/>
      <c r="CO91" s="339"/>
      <c r="CP91" s="339"/>
      <c r="CQ91" s="339"/>
      <c r="CR91" s="339"/>
      <c r="CS91" s="339"/>
      <c r="CT91" s="339"/>
      <c r="CU91" s="339"/>
      <c r="CV91" s="339"/>
      <c r="CW91" s="339"/>
      <c r="CX91" s="339"/>
      <c r="CY91" s="339"/>
      <c r="CZ91" s="339"/>
      <c r="DA91" s="339"/>
      <c r="DB91" s="339"/>
      <c r="DC91" s="339"/>
      <c r="DD91" s="339"/>
      <c r="DE91" s="339"/>
      <c r="DF91" s="339"/>
      <c r="DG91" s="339"/>
      <c r="DH91" s="339"/>
      <c r="DI91" s="339"/>
      <c r="DJ91" s="339"/>
      <c r="DK91" s="339"/>
      <c r="DL91" s="339"/>
      <c r="DM91" s="339"/>
      <c r="DN91" s="339"/>
      <c r="DO91" s="339"/>
      <c r="DP91" s="339"/>
      <c r="DQ91" s="339"/>
      <c r="DR91" s="339"/>
      <c r="DS91" s="339"/>
      <c r="DT91" s="339"/>
      <c r="DU91" s="339"/>
      <c r="DV91" s="339"/>
      <c r="DW91" s="339"/>
      <c r="DX91" s="339"/>
      <c r="DY91" s="339"/>
      <c r="DZ91" s="339"/>
      <c r="EA91" s="339"/>
      <c r="EB91" s="339"/>
      <c r="EC91" s="339"/>
      <c r="ED91" s="339"/>
      <c r="EE91" s="339"/>
      <c r="EF91" s="339"/>
      <c r="EG91" s="339"/>
      <c r="EH91" s="339"/>
      <c r="EI91" s="339"/>
      <c r="EJ91" s="339"/>
      <c r="EK91" s="339"/>
      <c r="EL91" s="339"/>
      <c r="EM91" s="339"/>
    </row>
    <row r="92" spans="1:143" s="341" customFormat="1" ht="25.5" hidden="1" customHeight="1">
      <c r="A92" s="371"/>
      <c r="U92" s="371"/>
      <c r="V92" s="371"/>
      <c r="W92" s="371"/>
      <c r="X92" s="371"/>
      <c r="Y92" s="371"/>
      <c r="Z92" s="371"/>
      <c r="AA92" s="371"/>
      <c r="AB92" s="371"/>
      <c r="AC92" s="371"/>
      <c r="AD92" s="371"/>
      <c r="AE92" s="371"/>
      <c r="AF92" s="371"/>
      <c r="AG92" s="371"/>
      <c r="AH92" s="371"/>
      <c r="AI92" s="343"/>
      <c r="AJ92" s="339"/>
      <c r="AK92" s="339"/>
      <c r="AL92" s="339"/>
      <c r="AM92" s="339"/>
      <c r="AN92" s="339"/>
      <c r="AO92" s="339"/>
      <c r="AP92" s="339"/>
      <c r="AQ92" s="339"/>
      <c r="AR92" s="339"/>
      <c r="AS92" s="339"/>
      <c r="AT92" s="339"/>
      <c r="AU92" s="339"/>
      <c r="AV92" s="339"/>
      <c r="AW92" s="339"/>
      <c r="AX92" s="339"/>
      <c r="AY92" s="339"/>
      <c r="AZ92" s="339"/>
      <c r="BA92" s="339"/>
      <c r="BB92" s="339"/>
      <c r="BC92" s="339"/>
      <c r="BD92" s="339"/>
      <c r="BE92" s="339"/>
      <c r="BF92" s="339"/>
      <c r="BG92" s="339"/>
      <c r="BH92" s="339"/>
      <c r="BI92" s="339"/>
      <c r="BJ92" s="339"/>
      <c r="BK92" s="339"/>
      <c r="BL92" s="339"/>
      <c r="BM92" s="339"/>
      <c r="BN92" s="339"/>
      <c r="BO92" s="339"/>
      <c r="BP92" s="339"/>
      <c r="BQ92" s="339"/>
      <c r="BR92" s="339"/>
      <c r="BS92" s="339"/>
      <c r="BT92" s="339"/>
      <c r="BU92" s="339"/>
      <c r="BV92" s="339"/>
      <c r="BW92" s="339"/>
      <c r="BX92" s="339"/>
      <c r="BY92" s="339"/>
      <c r="BZ92" s="339"/>
      <c r="CA92" s="339"/>
      <c r="CB92" s="339"/>
      <c r="CC92" s="339"/>
      <c r="CD92" s="339"/>
      <c r="CE92" s="339"/>
      <c r="CF92" s="339"/>
      <c r="CG92" s="339"/>
      <c r="CH92" s="339"/>
      <c r="CI92" s="339"/>
      <c r="CJ92" s="339"/>
      <c r="CK92" s="339"/>
      <c r="CL92" s="339"/>
      <c r="CM92" s="339"/>
      <c r="CN92" s="339"/>
      <c r="CO92" s="339"/>
      <c r="CP92" s="339"/>
      <c r="CQ92" s="339"/>
      <c r="CR92" s="339"/>
      <c r="CS92" s="339"/>
      <c r="CT92" s="339"/>
      <c r="CU92" s="339"/>
      <c r="CV92" s="339"/>
      <c r="CW92" s="339"/>
      <c r="CX92" s="339"/>
      <c r="CY92" s="339"/>
      <c r="CZ92" s="339"/>
      <c r="DA92" s="339"/>
      <c r="DB92" s="339"/>
      <c r="DC92" s="339"/>
      <c r="DD92" s="339"/>
      <c r="DE92" s="339"/>
      <c r="DF92" s="339"/>
      <c r="DG92" s="339"/>
      <c r="DH92" s="339"/>
      <c r="DI92" s="339"/>
      <c r="DJ92" s="339"/>
      <c r="DK92" s="339"/>
      <c r="DL92" s="339"/>
      <c r="DM92" s="339"/>
      <c r="DN92" s="339"/>
      <c r="DO92" s="339"/>
      <c r="DP92" s="339"/>
      <c r="DQ92" s="339"/>
      <c r="DR92" s="339"/>
      <c r="DS92" s="339"/>
      <c r="DT92" s="339"/>
      <c r="DU92" s="339"/>
      <c r="DV92" s="339"/>
      <c r="DW92" s="339"/>
      <c r="DX92" s="339"/>
      <c r="DY92" s="339"/>
      <c r="DZ92" s="339"/>
      <c r="EA92" s="339"/>
      <c r="EB92" s="339"/>
      <c r="EC92" s="339"/>
      <c r="ED92" s="339"/>
      <c r="EE92" s="339"/>
      <c r="EF92" s="339"/>
      <c r="EG92" s="339"/>
      <c r="EH92" s="339"/>
      <c r="EI92" s="339"/>
      <c r="EJ92" s="339"/>
      <c r="EK92" s="339"/>
      <c r="EL92" s="339"/>
      <c r="EM92" s="339"/>
    </row>
    <row r="93" spans="1:143" s="341" customFormat="1" ht="25.5" hidden="1" customHeight="1">
      <c r="A93" s="371"/>
      <c r="B93" s="371"/>
      <c r="C93" s="371"/>
      <c r="D93" s="371"/>
      <c r="E93" s="371"/>
      <c r="F93" s="371"/>
      <c r="G93" s="371"/>
      <c r="H93" s="371"/>
      <c r="I93" s="371"/>
      <c r="J93" s="371"/>
      <c r="K93" s="371"/>
      <c r="L93" s="371"/>
      <c r="M93" s="371"/>
      <c r="N93" s="371"/>
      <c r="O93" s="371"/>
      <c r="P93" s="371"/>
      <c r="Q93" s="371"/>
      <c r="U93" s="371"/>
      <c r="V93" s="371"/>
      <c r="W93" s="371"/>
      <c r="X93" s="371"/>
      <c r="Y93" s="371"/>
      <c r="Z93" s="371"/>
      <c r="AA93" s="371"/>
      <c r="AB93" s="371"/>
      <c r="AC93" s="371"/>
      <c r="AD93" s="371"/>
      <c r="AE93" s="371"/>
      <c r="AF93" s="371"/>
      <c r="AG93" s="371"/>
      <c r="AH93" s="371"/>
      <c r="AI93" s="343"/>
      <c r="AJ93" s="339"/>
      <c r="AK93" s="339"/>
      <c r="AL93" s="339"/>
      <c r="AM93" s="339"/>
      <c r="AN93" s="339"/>
      <c r="AO93" s="339"/>
      <c r="AP93" s="339"/>
      <c r="AQ93" s="339"/>
      <c r="AR93" s="339"/>
      <c r="AS93" s="339"/>
      <c r="AT93" s="339"/>
      <c r="AU93" s="339"/>
      <c r="AV93" s="339"/>
      <c r="AW93" s="339"/>
      <c r="AX93" s="339"/>
      <c r="AY93" s="339"/>
      <c r="AZ93" s="339"/>
      <c r="BA93" s="339"/>
      <c r="BB93" s="339"/>
      <c r="BC93" s="339"/>
      <c r="BD93" s="339"/>
      <c r="BE93" s="339"/>
      <c r="BF93" s="339"/>
      <c r="BG93" s="339"/>
      <c r="BH93" s="339"/>
      <c r="BI93" s="339"/>
      <c r="BJ93" s="339"/>
      <c r="BK93" s="339"/>
      <c r="BL93" s="339"/>
      <c r="BM93" s="339"/>
      <c r="BN93" s="339"/>
      <c r="BO93" s="339"/>
      <c r="BP93" s="339"/>
      <c r="BQ93" s="339"/>
      <c r="BR93" s="339"/>
      <c r="BS93" s="339"/>
      <c r="BT93" s="339"/>
      <c r="BU93" s="339"/>
      <c r="BV93" s="339"/>
      <c r="BW93" s="339"/>
      <c r="BX93" s="339"/>
      <c r="BY93" s="339"/>
      <c r="BZ93" s="339"/>
      <c r="CA93" s="339"/>
      <c r="CB93" s="339"/>
      <c r="CC93" s="339"/>
      <c r="CD93" s="339"/>
      <c r="CE93" s="339"/>
      <c r="CF93" s="339"/>
      <c r="CG93" s="339"/>
      <c r="CH93" s="339"/>
      <c r="CI93" s="339"/>
      <c r="CJ93" s="339"/>
      <c r="CK93" s="339"/>
      <c r="CL93" s="339"/>
      <c r="CM93" s="339"/>
      <c r="CN93" s="339"/>
      <c r="CO93" s="339"/>
      <c r="CP93" s="339"/>
      <c r="CQ93" s="339"/>
      <c r="CR93" s="339"/>
      <c r="CS93" s="339"/>
      <c r="CT93" s="339"/>
      <c r="CU93" s="339"/>
      <c r="CV93" s="339"/>
      <c r="CW93" s="339"/>
      <c r="CX93" s="339"/>
      <c r="CY93" s="339"/>
      <c r="CZ93" s="339"/>
      <c r="DA93" s="339"/>
      <c r="DB93" s="339"/>
      <c r="DC93" s="339"/>
      <c r="DD93" s="339"/>
      <c r="DE93" s="339"/>
      <c r="DF93" s="339"/>
      <c r="DG93" s="339"/>
      <c r="DH93" s="339"/>
      <c r="DI93" s="339"/>
      <c r="DJ93" s="339"/>
      <c r="DK93" s="339"/>
      <c r="DL93" s="339"/>
      <c r="DM93" s="339"/>
      <c r="DN93" s="339"/>
      <c r="DO93" s="339"/>
      <c r="DP93" s="339"/>
      <c r="DQ93" s="339"/>
      <c r="DR93" s="339"/>
      <c r="DS93" s="339"/>
      <c r="DT93" s="339"/>
      <c r="DU93" s="339"/>
      <c r="DV93" s="339"/>
      <c r="DW93" s="339"/>
      <c r="DX93" s="339"/>
      <c r="DY93" s="339"/>
      <c r="DZ93" s="339"/>
      <c r="EA93" s="339"/>
      <c r="EB93" s="339"/>
      <c r="EC93" s="339"/>
      <c r="ED93" s="339"/>
      <c r="EE93" s="339"/>
      <c r="EF93" s="339"/>
      <c r="EG93" s="339"/>
      <c r="EH93" s="339"/>
      <c r="EI93" s="339"/>
      <c r="EJ93" s="339"/>
      <c r="EK93" s="339"/>
      <c r="EL93" s="339"/>
      <c r="EM93" s="339"/>
    </row>
    <row r="94" spans="1:143" s="341" customFormat="1" ht="25.5" hidden="1" customHeight="1">
      <c r="A94" s="371"/>
      <c r="B94" s="371"/>
      <c r="C94" s="371"/>
      <c r="D94" s="371"/>
      <c r="E94" s="371"/>
      <c r="F94" s="371"/>
      <c r="G94" s="371"/>
      <c r="H94" s="371"/>
      <c r="I94" s="371"/>
      <c r="J94" s="371"/>
      <c r="K94" s="371"/>
      <c r="L94" s="371"/>
      <c r="M94" s="371"/>
      <c r="N94" s="371"/>
      <c r="O94" s="371"/>
      <c r="P94" s="371"/>
      <c r="Q94" s="371"/>
      <c r="U94" s="371"/>
      <c r="V94" s="371"/>
      <c r="W94" s="371"/>
      <c r="X94" s="371"/>
      <c r="Y94" s="371"/>
      <c r="Z94" s="371"/>
      <c r="AA94" s="371"/>
      <c r="AB94" s="371"/>
      <c r="AC94" s="371"/>
      <c r="AD94" s="371"/>
      <c r="AE94" s="371"/>
      <c r="AF94" s="371"/>
      <c r="AG94" s="371"/>
      <c r="AH94" s="371"/>
      <c r="AI94" s="343"/>
      <c r="AJ94" s="339"/>
      <c r="AK94" s="339"/>
      <c r="AL94" s="339"/>
      <c r="AM94" s="339"/>
      <c r="AN94" s="339"/>
      <c r="AO94" s="339"/>
      <c r="AP94" s="339"/>
      <c r="AQ94" s="339"/>
      <c r="AR94" s="339"/>
      <c r="AS94" s="339"/>
      <c r="AT94" s="339"/>
      <c r="AU94" s="339"/>
      <c r="AV94" s="339"/>
      <c r="AW94" s="339"/>
      <c r="AX94" s="339"/>
      <c r="AY94" s="339"/>
      <c r="AZ94" s="339"/>
      <c r="BA94" s="339"/>
      <c r="BB94" s="339"/>
      <c r="BC94" s="339"/>
      <c r="BD94" s="339"/>
      <c r="BE94" s="339"/>
      <c r="BF94" s="339"/>
      <c r="BG94" s="339"/>
      <c r="BH94" s="339"/>
      <c r="BI94" s="339"/>
      <c r="BJ94" s="339"/>
      <c r="BK94" s="339"/>
      <c r="BL94" s="339"/>
      <c r="BM94" s="339"/>
      <c r="BN94" s="339"/>
      <c r="BO94" s="339"/>
      <c r="BP94" s="339"/>
      <c r="BQ94" s="339"/>
      <c r="BR94" s="339"/>
      <c r="BS94" s="339"/>
      <c r="BT94" s="339"/>
      <c r="BU94" s="339"/>
      <c r="BV94" s="339"/>
      <c r="BW94" s="339"/>
      <c r="BX94" s="339"/>
      <c r="BY94" s="339"/>
      <c r="BZ94" s="339"/>
      <c r="CA94" s="339"/>
      <c r="CB94" s="339"/>
      <c r="CC94" s="339"/>
      <c r="CD94" s="339"/>
      <c r="CE94" s="339"/>
      <c r="CF94" s="339"/>
      <c r="CG94" s="339"/>
      <c r="CH94" s="339"/>
      <c r="CI94" s="339"/>
      <c r="CJ94" s="339"/>
      <c r="CK94" s="339"/>
      <c r="CL94" s="339"/>
      <c r="CM94" s="339"/>
      <c r="CN94" s="339"/>
      <c r="CO94" s="339"/>
      <c r="CP94" s="339"/>
      <c r="CQ94" s="339"/>
      <c r="CR94" s="339"/>
      <c r="CS94" s="339"/>
      <c r="CT94" s="339"/>
      <c r="CU94" s="339"/>
      <c r="CV94" s="339"/>
      <c r="CW94" s="339"/>
      <c r="CX94" s="339"/>
      <c r="CY94" s="339"/>
      <c r="CZ94" s="339"/>
      <c r="DA94" s="339"/>
      <c r="DB94" s="339"/>
      <c r="DC94" s="339"/>
      <c r="DD94" s="339"/>
      <c r="DE94" s="339"/>
      <c r="DF94" s="339"/>
      <c r="DG94" s="339"/>
      <c r="DH94" s="339"/>
      <c r="DI94" s="339"/>
      <c r="DJ94" s="339"/>
      <c r="DK94" s="339"/>
      <c r="DL94" s="339"/>
      <c r="DM94" s="339"/>
      <c r="DN94" s="339"/>
      <c r="DO94" s="339"/>
      <c r="DP94" s="339"/>
      <c r="DQ94" s="339"/>
      <c r="DR94" s="339"/>
      <c r="DS94" s="339"/>
      <c r="DT94" s="339"/>
      <c r="DU94" s="339"/>
      <c r="DV94" s="339"/>
      <c r="DW94" s="339"/>
      <c r="DX94" s="339"/>
      <c r="DY94" s="339"/>
      <c r="DZ94" s="339"/>
      <c r="EA94" s="339"/>
      <c r="EB94" s="339"/>
      <c r="EC94" s="339"/>
      <c r="ED94" s="339"/>
      <c r="EE94" s="339"/>
      <c r="EF94" s="339"/>
      <c r="EG94" s="339"/>
      <c r="EH94" s="339"/>
      <c r="EI94" s="339"/>
      <c r="EJ94" s="339"/>
      <c r="EK94" s="339"/>
      <c r="EL94" s="339"/>
      <c r="EM94" s="339"/>
    </row>
    <row r="95" spans="1:143" s="341" customFormat="1" ht="25.5" hidden="1" customHeight="1">
      <c r="A95" s="371"/>
      <c r="B95" s="371"/>
      <c r="C95" s="371"/>
      <c r="D95" s="371"/>
      <c r="E95" s="371"/>
      <c r="F95" s="371"/>
      <c r="G95" s="371"/>
      <c r="H95" s="371"/>
      <c r="I95" s="371"/>
      <c r="J95" s="371"/>
      <c r="K95" s="371"/>
      <c r="L95" s="371"/>
      <c r="M95" s="371"/>
      <c r="N95" s="371"/>
      <c r="O95" s="371"/>
      <c r="P95" s="371"/>
      <c r="Q95" s="371"/>
      <c r="U95" s="371"/>
      <c r="V95" s="371"/>
      <c r="W95" s="371"/>
      <c r="X95" s="371"/>
      <c r="Y95" s="371"/>
      <c r="Z95" s="371"/>
      <c r="AA95" s="371"/>
      <c r="AB95" s="371"/>
      <c r="AC95" s="371"/>
      <c r="AD95" s="371"/>
      <c r="AE95" s="371"/>
      <c r="AF95" s="371"/>
      <c r="AG95" s="371"/>
      <c r="AH95" s="371"/>
      <c r="AI95" s="339"/>
      <c r="AJ95" s="339"/>
      <c r="AK95" s="339"/>
      <c r="AL95" s="339"/>
      <c r="AM95" s="339"/>
      <c r="AN95" s="339"/>
      <c r="AO95" s="339"/>
      <c r="AP95" s="339"/>
      <c r="AQ95" s="339"/>
      <c r="AR95" s="339"/>
      <c r="AS95" s="339"/>
      <c r="AT95" s="339"/>
      <c r="AU95" s="339"/>
      <c r="AV95" s="339"/>
      <c r="AW95" s="339"/>
      <c r="AX95" s="339"/>
      <c r="AY95" s="339"/>
      <c r="AZ95" s="339"/>
      <c r="BA95" s="339"/>
      <c r="BB95" s="339"/>
      <c r="BC95" s="339"/>
      <c r="BD95" s="339"/>
      <c r="BE95" s="339"/>
      <c r="BF95" s="339"/>
      <c r="BG95" s="339"/>
      <c r="BH95" s="339"/>
      <c r="BI95" s="339"/>
      <c r="BJ95" s="339"/>
      <c r="BK95" s="339"/>
      <c r="BL95" s="339"/>
      <c r="BM95" s="339"/>
      <c r="BN95" s="339"/>
      <c r="BO95" s="339"/>
      <c r="BP95" s="339"/>
      <c r="BQ95" s="339"/>
      <c r="BR95" s="339"/>
      <c r="BS95" s="339"/>
      <c r="BT95" s="339"/>
      <c r="BU95" s="339"/>
      <c r="BV95" s="339"/>
      <c r="BW95" s="339"/>
      <c r="BX95" s="339"/>
      <c r="BY95" s="339"/>
      <c r="BZ95" s="339"/>
      <c r="CA95" s="339"/>
      <c r="CB95" s="339"/>
      <c r="CC95" s="339"/>
      <c r="CD95" s="339"/>
      <c r="CE95" s="339"/>
      <c r="CF95" s="339"/>
      <c r="CG95" s="339"/>
      <c r="CH95" s="339"/>
      <c r="CI95" s="339"/>
      <c r="CJ95" s="339"/>
      <c r="CK95" s="339"/>
      <c r="CL95" s="339"/>
      <c r="CM95" s="339"/>
      <c r="CN95" s="339"/>
      <c r="CO95" s="339"/>
      <c r="CP95" s="339"/>
      <c r="CQ95" s="339"/>
      <c r="CR95" s="339"/>
      <c r="CS95" s="339"/>
      <c r="CT95" s="339"/>
      <c r="CU95" s="339"/>
      <c r="CV95" s="339"/>
      <c r="CW95" s="339"/>
      <c r="CX95" s="339"/>
      <c r="CY95" s="339"/>
      <c r="CZ95" s="339"/>
      <c r="DA95" s="339"/>
      <c r="DB95" s="339"/>
      <c r="DC95" s="339"/>
      <c r="DD95" s="339"/>
      <c r="DE95" s="339"/>
      <c r="DF95" s="339"/>
      <c r="DG95" s="339"/>
      <c r="DH95" s="339"/>
      <c r="DI95" s="339"/>
      <c r="DJ95" s="339"/>
      <c r="DK95" s="339"/>
      <c r="DL95" s="339"/>
      <c r="DM95" s="339"/>
      <c r="DN95" s="339"/>
      <c r="DO95" s="339"/>
      <c r="DP95" s="339"/>
      <c r="DQ95" s="339"/>
      <c r="DR95" s="339"/>
      <c r="DS95" s="339"/>
      <c r="DT95" s="339"/>
      <c r="DU95" s="339"/>
      <c r="DV95" s="339"/>
      <c r="DW95" s="339"/>
      <c r="DX95" s="339"/>
      <c r="DY95" s="339"/>
      <c r="DZ95" s="339"/>
      <c r="EA95" s="339"/>
      <c r="EB95" s="339"/>
      <c r="EC95" s="339"/>
      <c r="ED95" s="339"/>
      <c r="EE95" s="339"/>
      <c r="EF95" s="339"/>
      <c r="EG95" s="339"/>
      <c r="EH95" s="339"/>
      <c r="EI95" s="339"/>
      <c r="EJ95" s="339"/>
      <c r="EK95" s="339"/>
      <c r="EL95" s="339"/>
      <c r="EM95" s="339"/>
    </row>
    <row r="96" spans="1:143" s="341" customFormat="1" ht="25.5" hidden="1" customHeight="1">
      <c r="A96" s="371"/>
      <c r="B96" s="371"/>
      <c r="C96" s="371"/>
      <c r="D96" s="371"/>
      <c r="E96" s="371"/>
      <c r="F96" s="371"/>
      <c r="G96" s="371"/>
      <c r="H96" s="371"/>
      <c r="I96" s="371"/>
      <c r="J96" s="371"/>
      <c r="K96" s="371"/>
      <c r="L96" s="371"/>
      <c r="M96" s="371"/>
      <c r="N96" s="371"/>
      <c r="O96" s="371"/>
      <c r="P96" s="371"/>
      <c r="Q96" s="371"/>
      <c r="U96" s="382"/>
      <c r="V96" s="382"/>
      <c r="W96" s="382"/>
      <c r="X96" s="382"/>
      <c r="Y96" s="382"/>
      <c r="Z96" s="382"/>
      <c r="AA96" s="382"/>
      <c r="AB96" s="383"/>
      <c r="AC96" s="384"/>
      <c r="AD96" s="384"/>
      <c r="AE96" s="384"/>
      <c r="AF96" s="384"/>
      <c r="AG96" s="384"/>
      <c r="AH96" s="371"/>
      <c r="AI96" s="339"/>
      <c r="AJ96" s="339"/>
      <c r="AK96" s="339"/>
      <c r="AL96" s="339"/>
      <c r="AM96" s="339"/>
      <c r="AN96" s="339"/>
      <c r="AO96" s="339"/>
      <c r="AP96" s="339"/>
      <c r="AQ96" s="339"/>
      <c r="AR96" s="339"/>
      <c r="AS96" s="339"/>
      <c r="AT96" s="339"/>
      <c r="AU96" s="339"/>
      <c r="AV96" s="339"/>
      <c r="AW96" s="339"/>
      <c r="AX96" s="339"/>
      <c r="AY96" s="339"/>
      <c r="AZ96" s="339"/>
      <c r="BA96" s="339"/>
      <c r="BB96" s="339"/>
      <c r="BC96" s="339"/>
      <c r="BD96" s="339"/>
      <c r="BE96" s="339"/>
      <c r="BF96" s="339"/>
      <c r="BG96" s="339"/>
      <c r="BH96" s="339"/>
      <c r="BI96" s="339"/>
      <c r="BJ96" s="339"/>
      <c r="BK96" s="339"/>
      <c r="BL96" s="339"/>
      <c r="BM96" s="339"/>
      <c r="BN96" s="339"/>
      <c r="BO96" s="339"/>
      <c r="BP96" s="339"/>
      <c r="BQ96" s="339"/>
      <c r="BR96" s="339"/>
      <c r="BS96" s="339"/>
      <c r="BT96" s="339"/>
      <c r="BU96" s="339"/>
      <c r="BV96" s="339"/>
      <c r="BW96" s="339"/>
      <c r="BX96" s="339"/>
      <c r="BY96" s="339"/>
      <c r="BZ96" s="339"/>
      <c r="CA96" s="339"/>
      <c r="CB96" s="339"/>
      <c r="CC96" s="339"/>
      <c r="CD96" s="339"/>
      <c r="CE96" s="339"/>
      <c r="CF96" s="339"/>
      <c r="CG96" s="339"/>
      <c r="CH96" s="339"/>
      <c r="CI96" s="339"/>
      <c r="CJ96" s="339"/>
      <c r="CK96" s="339"/>
      <c r="CL96" s="339"/>
      <c r="CM96" s="339"/>
      <c r="CN96" s="339"/>
      <c r="CO96" s="339"/>
      <c r="CP96" s="339"/>
      <c r="CQ96" s="339"/>
      <c r="CR96" s="339"/>
      <c r="CS96" s="339"/>
      <c r="CT96" s="339"/>
      <c r="CU96" s="339"/>
      <c r="CV96" s="339"/>
      <c r="CW96" s="339"/>
      <c r="CX96" s="339"/>
      <c r="CY96" s="339"/>
      <c r="CZ96" s="339"/>
      <c r="DA96" s="339"/>
      <c r="DB96" s="339"/>
      <c r="DC96" s="339"/>
      <c r="DD96" s="339"/>
      <c r="DE96" s="339"/>
      <c r="DF96" s="339"/>
      <c r="DG96" s="339"/>
      <c r="DH96" s="339"/>
      <c r="DI96" s="339"/>
      <c r="DJ96" s="339"/>
      <c r="DK96" s="339"/>
      <c r="DL96" s="339"/>
      <c r="DM96" s="339"/>
      <c r="DN96" s="339"/>
      <c r="DO96" s="339"/>
      <c r="DP96" s="339"/>
      <c r="DQ96" s="339"/>
      <c r="DR96" s="339"/>
      <c r="DS96" s="339"/>
      <c r="DT96" s="339"/>
      <c r="DU96" s="339"/>
      <c r="DV96" s="339"/>
      <c r="DW96" s="339"/>
      <c r="DX96" s="339"/>
      <c r="DY96" s="339"/>
      <c r="DZ96" s="339"/>
      <c r="EA96" s="339"/>
      <c r="EB96" s="339"/>
      <c r="EC96" s="339"/>
      <c r="ED96" s="339"/>
      <c r="EE96" s="339"/>
      <c r="EF96" s="339"/>
      <c r="EG96" s="339"/>
      <c r="EH96" s="339"/>
      <c r="EI96" s="339"/>
      <c r="EJ96" s="339"/>
      <c r="EK96" s="339"/>
      <c r="EL96" s="339"/>
      <c r="EM96" s="339"/>
    </row>
    <row r="97" spans="1:143" s="341" customFormat="1" ht="25.5" hidden="1" customHeight="1">
      <c r="A97" s="371"/>
      <c r="B97" s="371"/>
      <c r="C97" s="371"/>
      <c r="D97" s="371"/>
      <c r="E97" s="371"/>
      <c r="F97" s="371"/>
      <c r="G97" s="371"/>
      <c r="H97" s="371"/>
      <c r="I97" s="371"/>
      <c r="J97" s="371"/>
      <c r="K97" s="371"/>
      <c r="L97" s="371"/>
      <c r="M97" s="371"/>
      <c r="N97" s="371"/>
      <c r="O97" s="371"/>
      <c r="P97" s="371"/>
      <c r="Q97" s="371"/>
      <c r="S97" s="371"/>
      <c r="T97" s="371"/>
      <c r="U97" s="371"/>
      <c r="V97" s="371"/>
      <c r="W97" s="371"/>
      <c r="X97" s="371"/>
      <c r="Y97" s="371"/>
      <c r="Z97" s="371"/>
      <c r="AA97" s="371"/>
      <c r="AB97" s="371"/>
      <c r="AC97" s="371"/>
      <c r="AD97" s="371"/>
      <c r="AE97" s="371"/>
      <c r="AF97" s="371"/>
      <c r="AG97" s="371"/>
      <c r="AH97" s="371"/>
      <c r="AI97" s="339"/>
      <c r="AJ97" s="339"/>
      <c r="AK97" s="339"/>
      <c r="AL97" s="339"/>
      <c r="AM97" s="339"/>
      <c r="AN97" s="339"/>
      <c r="AO97" s="339"/>
      <c r="AP97" s="339"/>
      <c r="AQ97" s="339"/>
      <c r="AR97" s="339"/>
      <c r="AS97" s="339"/>
      <c r="AT97" s="339"/>
      <c r="AU97" s="339"/>
      <c r="AV97" s="339"/>
      <c r="AW97" s="339"/>
      <c r="AX97" s="339"/>
      <c r="AY97" s="339"/>
      <c r="AZ97" s="339"/>
      <c r="BA97" s="339"/>
      <c r="BB97" s="339"/>
      <c r="BC97" s="339"/>
      <c r="BD97" s="339"/>
      <c r="BE97" s="339"/>
      <c r="BF97" s="339"/>
      <c r="BG97" s="339"/>
      <c r="BH97" s="339"/>
      <c r="BI97" s="339"/>
      <c r="BJ97" s="339"/>
      <c r="BK97" s="339"/>
      <c r="BL97" s="339"/>
      <c r="BM97" s="339"/>
      <c r="BN97" s="339"/>
      <c r="BO97" s="339"/>
      <c r="BP97" s="339"/>
      <c r="BQ97" s="339"/>
      <c r="BR97" s="339"/>
      <c r="BS97" s="339"/>
      <c r="BT97" s="339"/>
      <c r="BU97" s="339"/>
      <c r="BV97" s="339"/>
      <c r="BW97" s="339"/>
      <c r="BX97" s="339"/>
      <c r="BY97" s="339"/>
      <c r="BZ97" s="339"/>
      <c r="CA97" s="339"/>
      <c r="CB97" s="339"/>
      <c r="CC97" s="339"/>
      <c r="CD97" s="339"/>
      <c r="CE97" s="339"/>
      <c r="CF97" s="339"/>
      <c r="CG97" s="339"/>
      <c r="CH97" s="339"/>
      <c r="CI97" s="339"/>
      <c r="CJ97" s="339"/>
      <c r="CK97" s="339"/>
      <c r="CL97" s="339"/>
      <c r="CM97" s="339"/>
      <c r="CN97" s="339"/>
      <c r="CO97" s="339"/>
      <c r="CP97" s="339"/>
      <c r="CQ97" s="339"/>
      <c r="CR97" s="339"/>
      <c r="CS97" s="339"/>
      <c r="CT97" s="339"/>
      <c r="CU97" s="339"/>
      <c r="CV97" s="339"/>
      <c r="CW97" s="339"/>
      <c r="CX97" s="339"/>
      <c r="CY97" s="339"/>
      <c r="CZ97" s="339"/>
      <c r="DA97" s="339"/>
      <c r="DB97" s="339"/>
      <c r="DC97" s="339"/>
      <c r="DD97" s="339"/>
      <c r="DE97" s="339"/>
      <c r="DF97" s="339"/>
      <c r="DG97" s="339"/>
      <c r="DH97" s="339"/>
      <c r="DI97" s="339"/>
      <c r="DJ97" s="339"/>
      <c r="DK97" s="339"/>
      <c r="DL97" s="339"/>
      <c r="DM97" s="339"/>
      <c r="DN97" s="339"/>
      <c r="DO97" s="339"/>
      <c r="DP97" s="339"/>
      <c r="DQ97" s="339"/>
      <c r="DR97" s="339"/>
      <c r="DS97" s="339"/>
      <c r="DT97" s="339"/>
      <c r="DU97" s="339"/>
      <c r="DV97" s="339"/>
      <c r="DW97" s="339"/>
      <c r="DX97" s="339"/>
      <c r="DY97" s="339"/>
      <c r="DZ97" s="339"/>
      <c r="EA97" s="339"/>
      <c r="EB97" s="339"/>
      <c r="EC97" s="339"/>
      <c r="ED97" s="339"/>
      <c r="EE97" s="339"/>
      <c r="EF97" s="339"/>
      <c r="EG97" s="339"/>
      <c r="EH97" s="339"/>
      <c r="EI97" s="339"/>
      <c r="EJ97" s="339"/>
      <c r="EK97" s="339"/>
      <c r="EL97" s="339"/>
      <c r="EM97" s="339"/>
    </row>
    <row r="98" spans="1:143" s="341" customFormat="1" ht="25.5" hidden="1" customHeight="1">
      <c r="A98" s="371"/>
      <c r="B98" s="371"/>
      <c r="C98" s="371"/>
      <c r="D98" s="371"/>
      <c r="E98" s="371"/>
      <c r="F98" s="371"/>
      <c r="G98" s="371"/>
      <c r="H98" s="371"/>
      <c r="I98" s="371"/>
      <c r="J98" s="371"/>
      <c r="K98" s="371"/>
      <c r="L98" s="371"/>
      <c r="M98" s="371"/>
      <c r="N98" s="371"/>
      <c r="O98" s="371"/>
      <c r="P98" s="371"/>
      <c r="Q98" s="371"/>
      <c r="R98" s="371"/>
      <c r="S98" s="371"/>
      <c r="T98" s="371"/>
      <c r="U98" s="371"/>
      <c r="V98" s="371"/>
      <c r="W98" s="371"/>
      <c r="X98" s="371"/>
      <c r="Y98" s="371"/>
      <c r="Z98" s="371"/>
      <c r="AA98" s="371"/>
      <c r="AB98" s="371"/>
      <c r="AC98" s="371"/>
      <c r="AD98" s="371"/>
      <c r="AE98" s="371"/>
      <c r="AF98" s="371"/>
      <c r="AG98" s="371"/>
      <c r="AH98" s="371"/>
      <c r="AI98" s="339"/>
      <c r="AJ98" s="339"/>
      <c r="AK98" s="339"/>
      <c r="AL98" s="339"/>
      <c r="AM98" s="339"/>
      <c r="AN98" s="339"/>
      <c r="AO98" s="339"/>
      <c r="AP98" s="339"/>
      <c r="AQ98" s="339"/>
      <c r="AR98" s="339"/>
      <c r="AS98" s="339"/>
      <c r="AT98" s="339"/>
      <c r="AU98" s="339"/>
      <c r="AV98" s="339"/>
      <c r="AW98" s="339"/>
      <c r="AX98" s="339"/>
      <c r="AY98" s="339"/>
      <c r="AZ98" s="339"/>
      <c r="BA98" s="339"/>
      <c r="BB98" s="339"/>
      <c r="BC98" s="339"/>
      <c r="BD98" s="339"/>
      <c r="BE98" s="339"/>
      <c r="BF98" s="339"/>
      <c r="BG98" s="339"/>
      <c r="BH98" s="339"/>
      <c r="BI98" s="339"/>
      <c r="BJ98" s="339"/>
      <c r="BK98" s="339"/>
      <c r="BL98" s="339"/>
      <c r="BM98" s="339"/>
      <c r="BN98" s="339"/>
      <c r="BO98" s="339"/>
      <c r="BP98" s="339"/>
      <c r="BQ98" s="339"/>
      <c r="BR98" s="339"/>
      <c r="BS98" s="339"/>
      <c r="BT98" s="339"/>
      <c r="BU98" s="339"/>
      <c r="BV98" s="339"/>
      <c r="BW98" s="339"/>
      <c r="BX98" s="339"/>
      <c r="BY98" s="339"/>
      <c r="BZ98" s="339"/>
      <c r="CA98" s="339"/>
      <c r="CB98" s="339"/>
      <c r="CC98" s="339"/>
      <c r="CD98" s="339"/>
      <c r="CE98" s="339"/>
      <c r="CF98" s="339"/>
      <c r="CG98" s="339"/>
      <c r="CH98" s="339"/>
      <c r="CI98" s="339"/>
      <c r="CJ98" s="339"/>
      <c r="CK98" s="339"/>
      <c r="CL98" s="339"/>
      <c r="CM98" s="339"/>
      <c r="CN98" s="339"/>
      <c r="CO98" s="339"/>
      <c r="CP98" s="339"/>
      <c r="CQ98" s="339"/>
      <c r="CR98" s="339"/>
      <c r="CS98" s="339"/>
      <c r="CT98" s="339"/>
      <c r="CU98" s="339"/>
      <c r="CV98" s="339"/>
      <c r="CW98" s="339"/>
      <c r="CX98" s="339"/>
      <c r="CY98" s="339"/>
      <c r="CZ98" s="339"/>
      <c r="DA98" s="339"/>
      <c r="DB98" s="339"/>
      <c r="DC98" s="339"/>
      <c r="DD98" s="339"/>
      <c r="DE98" s="339"/>
      <c r="DF98" s="339"/>
      <c r="DG98" s="339"/>
      <c r="DH98" s="339"/>
      <c r="DI98" s="339"/>
      <c r="DJ98" s="339"/>
      <c r="DK98" s="339"/>
      <c r="DL98" s="339"/>
      <c r="DM98" s="339"/>
      <c r="DN98" s="339"/>
      <c r="DO98" s="339"/>
      <c r="DP98" s="339"/>
      <c r="DQ98" s="339"/>
      <c r="DR98" s="339"/>
      <c r="DS98" s="339"/>
      <c r="DT98" s="339"/>
      <c r="DU98" s="339"/>
      <c r="DV98" s="339"/>
      <c r="DW98" s="339"/>
      <c r="DX98" s="339"/>
      <c r="DY98" s="339"/>
      <c r="DZ98" s="339"/>
      <c r="EA98" s="339"/>
      <c r="EB98" s="339"/>
      <c r="EC98" s="339"/>
      <c r="ED98" s="339"/>
      <c r="EE98" s="339"/>
      <c r="EF98" s="339"/>
      <c r="EG98" s="339"/>
      <c r="EH98" s="339"/>
      <c r="EI98" s="339"/>
      <c r="EJ98" s="339"/>
      <c r="EK98" s="339"/>
      <c r="EL98" s="339"/>
      <c r="EM98" s="339"/>
    </row>
    <row r="99" spans="1:143" s="341" customFormat="1" ht="25.5" hidden="1" customHeight="1">
      <c r="A99" s="371"/>
      <c r="B99" s="371"/>
      <c r="C99" s="371"/>
      <c r="D99" s="371"/>
      <c r="E99" s="371"/>
      <c r="F99" s="371"/>
      <c r="G99" s="371"/>
      <c r="H99" s="371"/>
      <c r="I99" s="371"/>
      <c r="J99" s="371"/>
      <c r="K99" s="371"/>
      <c r="L99" s="371"/>
      <c r="M99" s="371"/>
      <c r="N99" s="371"/>
      <c r="O99" s="371"/>
      <c r="P99" s="371"/>
      <c r="Q99" s="371"/>
      <c r="R99" s="371"/>
      <c r="S99" s="371"/>
      <c r="T99" s="371"/>
      <c r="U99" s="371"/>
      <c r="V99" s="371"/>
      <c r="W99" s="371"/>
      <c r="X99" s="371"/>
      <c r="Y99" s="371"/>
      <c r="Z99" s="371"/>
      <c r="AA99" s="371"/>
      <c r="AB99" s="371"/>
      <c r="AC99" s="371"/>
      <c r="AD99" s="371"/>
      <c r="AE99" s="371"/>
      <c r="AF99" s="371"/>
      <c r="AG99" s="371"/>
      <c r="AH99" s="371"/>
      <c r="AI99" s="339"/>
      <c r="AJ99" s="339"/>
      <c r="AK99" s="339"/>
      <c r="AL99" s="339"/>
      <c r="AM99" s="339"/>
      <c r="AN99" s="339"/>
      <c r="AO99" s="339"/>
      <c r="AP99" s="339"/>
      <c r="AQ99" s="339"/>
      <c r="AR99" s="339"/>
      <c r="AS99" s="339"/>
      <c r="AT99" s="339"/>
      <c r="AU99" s="339"/>
      <c r="AV99" s="339"/>
      <c r="AW99" s="339"/>
      <c r="AX99" s="339"/>
      <c r="AY99" s="339"/>
      <c r="AZ99" s="339"/>
      <c r="BA99" s="339"/>
      <c r="BB99" s="339"/>
      <c r="BC99" s="339"/>
      <c r="BD99" s="339"/>
      <c r="BE99" s="339"/>
      <c r="BF99" s="339"/>
      <c r="BG99" s="339"/>
      <c r="BH99" s="339"/>
      <c r="BI99" s="339"/>
      <c r="BJ99" s="339"/>
      <c r="BK99" s="339"/>
      <c r="BL99" s="339"/>
      <c r="BM99" s="339"/>
      <c r="BN99" s="339"/>
      <c r="BO99" s="339"/>
      <c r="BP99" s="339"/>
      <c r="BQ99" s="339"/>
      <c r="BR99" s="339"/>
      <c r="BS99" s="339"/>
      <c r="BT99" s="339"/>
      <c r="BU99" s="339"/>
      <c r="BV99" s="339"/>
      <c r="BW99" s="339"/>
      <c r="BX99" s="339"/>
      <c r="BY99" s="339"/>
      <c r="BZ99" s="339"/>
      <c r="CA99" s="339"/>
      <c r="CB99" s="339"/>
      <c r="CC99" s="339"/>
      <c r="CD99" s="339"/>
      <c r="CE99" s="339"/>
      <c r="CF99" s="339"/>
      <c r="CG99" s="339"/>
      <c r="CH99" s="339"/>
      <c r="CI99" s="339"/>
      <c r="CJ99" s="339"/>
      <c r="CK99" s="339"/>
      <c r="CL99" s="339"/>
      <c r="CM99" s="339"/>
      <c r="CN99" s="339"/>
      <c r="CO99" s="339"/>
      <c r="CP99" s="339"/>
      <c r="CQ99" s="339"/>
      <c r="CR99" s="339"/>
      <c r="CS99" s="339"/>
      <c r="CT99" s="339"/>
      <c r="CU99" s="339"/>
      <c r="CV99" s="339"/>
      <c r="CW99" s="339"/>
      <c r="CX99" s="339"/>
      <c r="CY99" s="339"/>
      <c r="CZ99" s="339"/>
      <c r="DA99" s="339"/>
      <c r="DB99" s="339"/>
      <c r="DC99" s="339"/>
      <c r="DD99" s="339"/>
      <c r="DE99" s="339"/>
      <c r="DF99" s="339"/>
      <c r="DG99" s="339"/>
      <c r="DH99" s="339"/>
      <c r="DI99" s="339"/>
      <c r="DJ99" s="339"/>
      <c r="DK99" s="339"/>
      <c r="DL99" s="339"/>
      <c r="DM99" s="339"/>
      <c r="DN99" s="339"/>
      <c r="DO99" s="339"/>
      <c r="DP99" s="339"/>
      <c r="DQ99" s="339"/>
      <c r="DR99" s="339"/>
      <c r="DS99" s="339"/>
      <c r="DT99" s="339"/>
      <c r="DU99" s="339"/>
      <c r="DV99" s="339"/>
      <c r="DW99" s="339"/>
      <c r="DX99" s="339"/>
      <c r="DY99" s="339"/>
      <c r="DZ99" s="339"/>
      <c r="EA99" s="339"/>
      <c r="EB99" s="339"/>
      <c r="EC99" s="339"/>
      <c r="ED99" s="339"/>
      <c r="EE99" s="339"/>
      <c r="EF99" s="339"/>
      <c r="EG99" s="339"/>
      <c r="EH99" s="339"/>
      <c r="EI99" s="339"/>
      <c r="EJ99" s="339"/>
      <c r="EK99" s="339"/>
      <c r="EL99" s="339"/>
      <c r="EM99" s="339"/>
    </row>
    <row r="100" spans="1:143" s="341" customFormat="1" ht="25.5" hidden="1" customHeight="1">
      <c r="A100" s="371"/>
      <c r="B100" s="371"/>
      <c r="C100" s="371"/>
      <c r="D100" s="371"/>
      <c r="E100" s="371"/>
      <c r="F100" s="371"/>
      <c r="G100" s="371"/>
      <c r="H100" s="371"/>
      <c r="I100" s="371"/>
      <c r="J100" s="371"/>
      <c r="K100" s="371"/>
      <c r="L100" s="371"/>
      <c r="M100" s="371"/>
      <c r="N100" s="371"/>
      <c r="O100" s="371"/>
      <c r="P100" s="371"/>
      <c r="Q100" s="371"/>
      <c r="R100" s="371"/>
      <c r="S100" s="371"/>
      <c r="T100" s="371"/>
      <c r="U100" s="371"/>
      <c r="V100" s="371"/>
      <c r="W100" s="371"/>
      <c r="X100" s="371"/>
      <c r="Y100" s="371"/>
      <c r="Z100" s="371"/>
      <c r="AA100" s="371"/>
      <c r="AB100" s="371"/>
      <c r="AC100" s="371"/>
      <c r="AD100" s="371"/>
      <c r="AE100" s="371"/>
      <c r="AF100" s="371"/>
      <c r="AG100" s="371"/>
      <c r="AH100" s="371"/>
      <c r="AI100" s="339"/>
      <c r="AJ100" s="339"/>
      <c r="AK100" s="339"/>
      <c r="AL100" s="339"/>
      <c r="AM100" s="339"/>
      <c r="AN100" s="339"/>
      <c r="AO100" s="339"/>
      <c r="AP100" s="339"/>
      <c r="AQ100" s="339"/>
      <c r="AR100" s="339"/>
      <c r="AS100" s="339"/>
      <c r="AT100" s="339"/>
      <c r="AU100" s="339"/>
      <c r="AV100" s="339"/>
      <c r="AW100" s="339"/>
      <c r="AX100" s="339"/>
      <c r="AY100" s="339"/>
      <c r="AZ100" s="339"/>
      <c r="BA100" s="339"/>
      <c r="BB100" s="339"/>
      <c r="BC100" s="339"/>
      <c r="BD100" s="339"/>
      <c r="BE100" s="339"/>
      <c r="BF100" s="339"/>
      <c r="BG100" s="339"/>
      <c r="BH100" s="339"/>
      <c r="BI100" s="339"/>
      <c r="BJ100" s="339"/>
      <c r="BK100" s="339"/>
      <c r="BL100" s="339"/>
      <c r="BM100" s="339"/>
      <c r="BN100" s="339"/>
      <c r="BO100" s="339"/>
      <c r="BP100" s="339"/>
      <c r="BQ100" s="339"/>
      <c r="BR100" s="339"/>
      <c r="BS100" s="339"/>
      <c r="BT100" s="339"/>
      <c r="BU100" s="339"/>
      <c r="BV100" s="339"/>
      <c r="BW100" s="339"/>
      <c r="BX100" s="339"/>
      <c r="BY100" s="339"/>
      <c r="BZ100" s="339"/>
      <c r="CA100" s="339"/>
      <c r="CB100" s="339"/>
      <c r="CC100" s="339"/>
      <c r="CD100" s="339"/>
      <c r="CE100" s="339"/>
      <c r="CF100" s="339"/>
      <c r="CG100" s="339"/>
      <c r="CH100" s="339"/>
      <c r="CI100" s="339"/>
      <c r="CJ100" s="339"/>
      <c r="CK100" s="339"/>
      <c r="CL100" s="339"/>
      <c r="CM100" s="339"/>
      <c r="CN100" s="339"/>
      <c r="CO100" s="339"/>
      <c r="CP100" s="339"/>
      <c r="CQ100" s="339"/>
      <c r="CR100" s="339"/>
      <c r="CS100" s="339"/>
      <c r="CT100" s="339"/>
      <c r="CU100" s="339"/>
      <c r="CV100" s="339"/>
      <c r="CW100" s="339"/>
      <c r="CX100" s="339"/>
      <c r="CY100" s="339"/>
      <c r="CZ100" s="339"/>
      <c r="DA100" s="339"/>
      <c r="DB100" s="339"/>
      <c r="DC100" s="339"/>
      <c r="DD100" s="339"/>
      <c r="DE100" s="339"/>
      <c r="DF100" s="339"/>
      <c r="DG100" s="339"/>
      <c r="DH100" s="339"/>
      <c r="DI100" s="339"/>
      <c r="DJ100" s="339"/>
      <c r="DK100" s="339"/>
      <c r="DL100" s="339"/>
      <c r="DM100" s="339"/>
      <c r="DN100" s="339"/>
      <c r="DO100" s="339"/>
      <c r="DP100" s="339"/>
      <c r="DQ100" s="339"/>
      <c r="DR100" s="339"/>
      <c r="DS100" s="339"/>
      <c r="DT100" s="339"/>
      <c r="DU100" s="339"/>
      <c r="DV100" s="339"/>
      <c r="DW100" s="339"/>
      <c r="DX100" s="339"/>
      <c r="DY100" s="339"/>
      <c r="DZ100" s="339"/>
      <c r="EA100" s="339"/>
      <c r="EB100" s="339"/>
      <c r="EC100" s="339"/>
      <c r="ED100" s="339"/>
      <c r="EE100" s="339"/>
      <c r="EF100" s="339"/>
      <c r="EG100" s="339"/>
      <c r="EH100" s="339"/>
      <c r="EI100" s="339"/>
      <c r="EJ100" s="339"/>
      <c r="EK100" s="339"/>
      <c r="EL100" s="339"/>
      <c r="EM100" s="339"/>
    </row>
    <row r="101" spans="1:143" s="341" customFormat="1" ht="25.5" hidden="1" customHeight="1">
      <c r="A101" s="371"/>
      <c r="B101" s="371"/>
      <c r="C101" s="371"/>
      <c r="D101" s="371"/>
      <c r="E101" s="371"/>
      <c r="F101" s="371"/>
      <c r="G101" s="371"/>
      <c r="H101" s="371"/>
      <c r="I101" s="371"/>
      <c r="J101" s="371"/>
      <c r="K101" s="371"/>
      <c r="L101" s="371"/>
      <c r="M101" s="371"/>
      <c r="N101" s="371"/>
      <c r="O101" s="371"/>
      <c r="P101" s="371"/>
      <c r="Q101" s="371"/>
      <c r="R101" s="371"/>
      <c r="S101" s="371"/>
      <c r="T101" s="371"/>
      <c r="U101" s="371"/>
      <c r="V101" s="371"/>
      <c r="W101" s="371"/>
      <c r="X101" s="371"/>
      <c r="Y101" s="371"/>
      <c r="Z101" s="371"/>
      <c r="AA101" s="371"/>
      <c r="AB101" s="371"/>
      <c r="AC101" s="371"/>
      <c r="AD101" s="371"/>
      <c r="AE101" s="371"/>
      <c r="AF101" s="371"/>
      <c r="AG101" s="371"/>
      <c r="AH101" s="384"/>
      <c r="AI101" s="339"/>
      <c r="AJ101" s="339"/>
      <c r="AK101" s="339"/>
      <c r="AL101" s="339"/>
      <c r="AM101" s="339"/>
      <c r="AN101" s="339"/>
      <c r="AO101" s="339"/>
      <c r="AP101" s="339"/>
      <c r="AQ101" s="339"/>
      <c r="AR101" s="339"/>
      <c r="AS101" s="339"/>
      <c r="AT101" s="339"/>
      <c r="AU101" s="339"/>
      <c r="AV101" s="339"/>
      <c r="AW101" s="339"/>
      <c r="AX101" s="339"/>
      <c r="AY101" s="339"/>
      <c r="AZ101" s="339"/>
      <c r="BA101" s="339"/>
      <c r="BB101" s="339"/>
      <c r="BC101" s="339"/>
      <c r="BD101" s="339"/>
      <c r="BE101" s="339"/>
      <c r="BF101" s="339"/>
      <c r="BG101" s="339"/>
      <c r="BH101" s="339"/>
      <c r="BI101" s="339"/>
      <c r="BJ101" s="339"/>
      <c r="BK101" s="339"/>
      <c r="BL101" s="339"/>
      <c r="BM101" s="339"/>
      <c r="BN101" s="339"/>
      <c r="BO101" s="339"/>
      <c r="BP101" s="339"/>
      <c r="BQ101" s="339"/>
      <c r="BR101" s="339"/>
      <c r="BS101" s="339"/>
      <c r="BT101" s="339"/>
      <c r="BU101" s="339"/>
      <c r="BV101" s="339"/>
      <c r="BW101" s="339"/>
      <c r="BX101" s="339"/>
      <c r="BY101" s="339"/>
      <c r="BZ101" s="339"/>
      <c r="CA101" s="339"/>
      <c r="CB101" s="339"/>
      <c r="CC101" s="339"/>
      <c r="CD101" s="339"/>
      <c r="CE101" s="339"/>
      <c r="CF101" s="339"/>
      <c r="CG101" s="339"/>
      <c r="CH101" s="339"/>
      <c r="CI101" s="339"/>
      <c r="CJ101" s="339"/>
      <c r="CK101" s="339"/>
      <c r="CL101" s="339"/>
      <c r="CM101" s="339"/>
      <c r="CN101" s="339"/>
      <c r="CO101" s="339"/>
      <c r="CP101" s="339"/>
      <c r="CQ101" s="339"/>
      <c r="CR101" s="339"/>
      <c r="CS101" s="339"/>
      <c r="CT101" s="339"/>
      <c r="CU101" s="339"/>
      <c r="CV101" s="339"/>
      <c r="CW101" s="339"/>
      <c r="CX101" s="339"/>
      <c r="CY101" s="339"/>
      <c r="CZ101" s="339"/>
      <c r="DA101" s="339"/>
      <c r="DB101" s="339"/>
      <c r="DC101" s="339"/>
      <c r="DD101" s="339"/>
      <c r="DE101" s="339"/>
      <c r="DF101" s="339"/>
      <c r="DG101" s="339"/>
      <c r="DH101" s="339"/>
      <c r="DI101" s="339"/>
      <c r="DJ101" s="339"/>
      <c r="DK101" s="339"/>
      <c r="DL101" s="339"/>
      <c r="DM101" s="339"/>
      <c r="DN101" s="339"/>
      <c r="DO101" s="339"/>
      <c r="DP101" s="339"/>
      <c r="DQ101" s="339"/>
      <c r="DR101" s="339"/>
      <c r="DS101" s="339"/>
      <c r="DT101" s="339"/>
      <c r="DU101" s="339"/>
      <c r="DV101" s="339"/>
      <c r="DW101" s="339"/>
      <c r="DX101" s="339"/>
      <c r="DY101" s="339"/>
      <c r="DZ101" s="339"/>
      <c r="EA101" s="339"/>
      <c r="EB101" s="339"/>
      <c r="EC101" s="339"/>
      <c r="ED101" s="339"/>
      <c r="EE101" s="339"/>
      <c r="EF101" s="339"/>
      <c r="EG101" s="339"/>
      <c r="EH101" s="339"/>
      <c r="EI101" s="339"/>
      <c r="EJ101" s="339"/>
      <c r="EK101" s="339"/>
      <c r="EL101" s="339"/>
      <c r="EM101" s="339"/>
    </row>
    <row r="102" spans="1:143" s="341" customFormat="1" ht="25.5" hidden="1" customHeight="1">
      <c r="A102" s="371"/>
      <c r="B102" s="371"/>
      <c r="C102" s="371"/>
      <c r="D102" s="371"/>
      <c r="E102" s="371"/>
      <c r="F102" s="371"/>
      <c r="G102" s="371"/>
      <c r="H102" s="371"/>
      <c r="I102" s="371"/>
      <c r="J102" s="371"/>
      <c r="K102" s="371"/>
      <c r="L102" s="371"/>
      <c r="M102" s="371"/>
      <c r="N102" s="371"/>
      <c r="O102" s="371"/>
      <c r="P102" s="371"/>
      <c r="Q102" s="371"/>
      <c r="R102" s="371"/>
      <c r="S102" s="382"/>
      <c r="T102" s="382"/>
      <c r="U102" s="371"/>
      <c r="V102" s="371"/>
      <c r="W102" s="371"/>
      <c r="X102" s="371"/>
      <c r="Y102" s="371"/>
      <c r="Z102" s="371"/>
      <c r="AA102" s="371"/>
      <c r="AB102" s="371"/>
      <c r="AC102" s="371"/>
      <c r="AD102" s="371"/>
      <c r="AE102" s="371"/>
      <c r="AF102" s="371"/>
      <c r="AG102" s="371"/>
      <c r="AH102" s="371"/>
      <c r="AI102" s="339"/>
      <c r="AJ102" s="339"/>
      <c r="AK102" s="339"/>
      <c r="AL102" s="339"/>
      <c r="AM102" s="339"/>
      <c r="AN102" s="339"/>
      <c r="AO102" s="339"/>
      <c r="AP102" s="339"/>
      <c r="AQ102" s="339"/>
      <c r="AR102" s="339"/>
      <c r="AS102" s="339"/>
      <c r="AT102" s="339"/>
      <c r="AU102" s="339"/>
      <c r="AV102" s="339"/>
      <c r="AW102" s="339"/>
      <c r="AX102" s="339"/>
      <c r="AY102" s="339"/>
      <c r="AZ102" s="339"/>
      <c r="BA102" s="339"/>
      <c r="BB102" s="339"/>
      <c r="BC102" s="339"/>
      <c r="BD102" s="339"/>
      <c r="BE102" s="339"/>
      <c r="BF102" s="339"/>
      <c r="BG102" s="339"/>
      <c r="BH102" s="339"/>
      <c r="BI102" s="339"/>
      <c r="BJ102" s="339"/>
      <c r="BK102" s="339"/>
      <c r="BL102" s="339"/>
      <c r="BM102" s="339"/>
      <c r="BN102" s="339"/>
      <c r="BO102" s="339"/>
      <c r="BP102" s="339"/>
      <c r="BQ102" s="339"/>
      <c r="BR102" s="339"/>
      <c r="BS102" s="339"/>
      <c r="BT102" s="339"/>
      <c r="BU102" s="339"/>
      <c r="BV102" s="339"/>
      <c r="BW102" s="339"/>
      <c r="BX102" s="339"/>
      <c r="BY102" s="339"/>
      <c r="BZ102" s="339"/>
      <c r="CA102" s="339"/>
      <c r="CB102" s="339"/>
      <c r="CC102" s="339"/>
      <c r="CD102" s="339"/>
      <c r="CE102" s="339"/>
      <c r="CF102" s="339"/>
      <c r="CG102" s="339"/>
      <c r="CH102" s="339"/>
      <c r="CI102" s="339"/>
      <c r="CJ102" s="339"/>
      <c r="CK102" s="339"/>
      <c r="CL102" s="339"/>
      <c r="CM102" s="339"/>
      <c r="CN102" s="339"/>
      <c r="CO102" s="339"/>
      <c r="CP102" s="339"/>
      <c r="CQ102" s="339"/>
      <c r="CR102" s="339"/>
      <c r="CS102" s="339"/>
      <c r="CT102" s="339"/>
      <c r="CU102" s="339"/>
      <c r="CV102" s="339"/>
      <c r="CW102" s="339"/>
      <c r="CX102" s="339"/>
      <c r="CY102" s="339"/>
      <c r="CZ102" s="339"/>
      <c r="DA102" s="339"/>
      <c r="DB102" s="339"/>
      <c r="DC102" s="339"/>
      <c r="DD102" s="339"/>
      <c r="DE102" s="339"/>
      <c r="DF102" s="339"/>
      <c r="DG102" s="339"/>
      <c r="DH102" s="339"/>
      <c r="DI102" s="339"/>
      <c r="DJ102" s="339"/>
      <c r="DK102" s="339"/>
      <c r="DL102" s="339"/>
      <c r="DM102" s="339"/>
      <c r="DN102" s="339"/>
      <c r="DO102" s="339"/>
      <c r="DP102" s="339"/>
      <c r="DQ102" s="339"/>
      <c r="DR102" s="339"/>
      <c r="DS102" s="339"/>
      <c r="DT102" s="339"/>
      <c r="DU102" s="339"/>
      <c r="DV102" s="339"/>
      <c r="DW102" s="339"/>
      <c r="DX102" s="339"/>
      <c r="DY102" s="339"/>
      <c r="DZ102" s="339"/>
      <c r="EA102" s="339"/>
      <c r="EB102" s="339"/>
      <c r="EC102" s="339"/>
      <c r="ED102" s="339"/>
      <c r="EE102" s="339"/>
      <c r="EF102" s="339"/>
      <c r="EG102" s="339"/>
      <c r="EH102" s="339"/>
      <c r="EI102" s="339"/>
      <c r="EJ102" s="339"/>
      <c r="EK102" s="339"/>
      <c r="EL102" s="339"/>
      <c r="EM102" s="339"/>
    </row>
    <row r="103" spans="1:143" s="341" customFormat="1" ht="25.5" hidden="1" customHeight="1">
      <c r="A103" s="371"/>
      <c r="B103" s="371"/>
      <c r="C103" s="371"/>
      <c r="D103" s="371"/>
      <c r="E103" s="371"/>
      <c r="F103" s="371"/>
      <c r="G103" s="371"/>
      <c r="H103" s="371"/>
      <c r="I103" s="371"/>
      <c r="J103" s="371"/>
      <c r="K103" s="371"/>
      <c r="L103" s="371"/>
      <c r="M103" s="371"/>
      <c r="N103" s="371"/>
      <c r="O103" s="371"/>
      <c r="P103" s="371"/>
      <c r="Q103" s="371"/>
      <c r="R103" s="371"/>
      <c r="S103" s="371"/>
      <c r="T103" s="371"/>
      <c r="U103" s="371"/>
      <c r="V103" s="371"/>
      <c r="W103" s="371"/>
      <c r="X103" s="371"/>
      <c r="Y103" s="371"/>
      <c r="Z103" s="371"/>
      <c r="AA103" s="371"/>
      <c r="AB103" s="371"/>
      <c r="AC103" s="371"/>
      <c r="AD103" s="371"/>
      <c r="AE103" s="371"/>
      <c r="AF103" s="371"/>
      <c r="AG103" s="371"/>
      <c r="AH103" s="371"/>
      <c r="AI103" s="339"/>
      <c r="AJ103" s="339"/>
      <c r="AK103" s="339"/>
      <c r="AL103" s="339"/>
      <c r="AM103" s="339"/>
      <c r="AN103" s="339"/>
      <c r="AO103" s="339"/>
      <c r="AP103" s="339"/>
      <c r="AQ103" s="339"/>
      <c r="AR103" s="339"/>
      <c r="AS103" s="339"/>
      <c r="AT103" s="339"/>
      <c r="AU103" s="339"/>
      <c r="AV103" s="339"/>
      <c r="AW103" s="339"/>
      <c r="AX103" s="339"/>
      <c r="AY103" s="339"/>
      <c r="AZ103" s="339"/>
      <c r="BA103" s="339"/>
      <c r="BB103" s="339"/>
      <c r="BC103" s="339"/>
      <c r="BD103" s="339"/>
      <c r="BE103" s="339"/>
      <c r="BF103" s="339"/>
      <c r="BG103" s="339"/>
      <c r="BH103" s="339"/>
      <c r="BI103" s="339"/>
      <c r="BJ103" s="339"/>
      <c r="BK103" s="339"/>
      <c r="BL103" s="339"/>
      <c r="BM103" s="339"/>
      <c r="BN103" s="339"/>
      <c r="BO103" s="339"/>
      <c r="BP103" s="339"/>
      <c r="BQ103" s="339"/>
      <c r="BR103" s="339"/>
      <c r="BS103" s="339"/>
      <c r="BT103" s="339"/>
      <c r="BU103" s="339"/>
      <c r="BV103" s="339"/>
      <c r="BW103" s="339"/>
      <c r="BX103" s="339"/>
      <c r="BY103" s="339"/>
      <c r="BZ103" s="339"/>
      <c r="CA103" s="339"/>
      <c r="CB103" s="339"/>
      <c r="CC103" s="339"/>
      <c r="CD103" s="339"/>
      <c r="CE103" s="339"/>
      <c r="CF103" s="339"/>
      <c r="CG103" s="339"/>
      <c r="CH103" s="339"/>
      <c r="CI103" s="339"/>
      <c r="CJ103" s="339"/>
      <c r="CK103" s="339"/>
      <c r="CL103" s="339"/>
      <c r="CM103" s="339"/>
      <c r="CN103" s="339"/>
      <c r="CO103" s="339"/>
      <c r="CP103" s="339"/>
      <c r="CQ103" s="339"/>
      <c r="CR103" s="339"/>
      <c r="CS103" s="339"/>
      <c r="CT103" s="339"/>
      <c r="CU103" s="339"/>
      <c r="CV103" s="339"/>
      <c r="CW103" s="339"/>
      <c r="CX103" s="339"/>
      <c r="CY103" s="339"/>
      <c r="CZ103" s="339"/>
      <c r="DA103" s="339"/>
      <c r="DB103" s="339"/>
      <c r="DC103" s="339"/>
      <c r="DD103" s="339"/>
      <c r="DE103" s="339"/>
      <c r="DF103" s="339"/>
      <c r="DG103" s="339"/>
      <c r="DH103" s="339"/>
      <c r="DI103" s="339"/>
      <c r="DJ103" s="339"/>
      <c r="DK103" s="339"/>
      <c r="DL103" s="339"/>
      <c r="DM103" s="339"/>
      <c r="DN103" s="339"/>
      <c r="DO103" s="339"/>
      <c r="DP103" s="339"/>
      <c r="DQ103" s="339"/>
      <c r="DR103" s="339"/>
      <c r="DS103" s="339"/>
      <c r="DT103" s="339"/>
      <c r="DU103" s="339"/>
      <c r="DV103" s="339"/>
      <c r="DW103" s="339"/>
      <c r="DX103" s="339"/>
      <c r="DY103" s="339"/>
      <c r="DZ103" s="339"/>
      <c r="EA103" s="339"/>
      <c r="EB103" s="339"/>
      <c r="EC103" s="339"/>
      <c r="ED103" s="339"/>
      <c r="EE103" s="339"/>
      <c r="EF103" s="339"/>
      <c r="EG103" s="339"/>
      <c r="EH103" s="339"/>
      <c r="EI103" s="339"/>
      <c r="EJ103" s="339"/>
      <c r="EK103" s="339"/>
      <c r="EL103" s="339"/>
      <c r="EM103" s="339"/>
    </row>
    <row r="104" spans="1:143" s="341" customFormat="1" ht="25.5" hidden="1" customHeight="1">
      <c r="A104" s="371"/>
      <c r="B104" s="371"/>
      <c r="C104" s="371"/>
      <c r="D104" s="371"/>
      <c r="E104" s="371"/>
      <c r="F104" s="371"/>
      <c r="G104" s="371"/>
      <c r="H104" s="371"/>
      <c r="I104" s="371"/>
      <c r="J104" s="371"/>
      <c r="K104" s="371"/>
      <c r="L104" s="371"/>
      <c r="M104" s="371"/>
      <c r="N104" s="371"/>
      <c r="O104" s="371"/>
      <c r="P104" s="371"/>
      <c r="Q104" s="371"/>
      <c r="R104" s="371"/>
      <c r="S104" s="371"/>
      <c r="T104" s="371"/>
      <c r="U104" s="371"/>
      <c r="V104" s="371"/>
      <c r="W104" s="371"/>
      <c r="X104" s="371"/>
      <c r="Y104" s="371"/>
      <c r="Z104" s="371"/>
      <c r="AA104" s="371"/>
      <c r="AB104" s="371"/>
      <c r="AC104" s="371"/>
      <c r="AD104" s="371"/>
      <c r="AE104" s="371"/>
      <c r="AF104" s="371"/>
      <c r="AG104" s="371"/>
      <c r="AH104" s="371"/>
      <c r="AI104" s="371"/>
      <c r="AJ104" s="371"/>
      <c r="AK104" s="339"/>
      <c r="AL104" s="339"/>
      <c r="AM104" s="339"/>
      <c r="AN104" s="339"/>
      <c r="AO104" s="339"/>
      <c r="AP104" s="339"/>
      <c r="AQ104" s="339"/>
      <c r="AR104" s="339"/>
      <c r="AS104" s="339"/>
      <c r="AT104" s="339"/>
      <c r="AU104" s="339"/>
      <c r="AV104" s="339"/>
      <c r="AW104" s="339"/>
      <c r="AX104" s="339"/>
      <c r="AY104" s="339"/>
      <c r="AZ104" s="339"/>
      <c r="BA104" s="339"/>
      <c r="BB104" s="339"/>
      <c r="BC104" s="339"/>
      <c r="BD104" s="339"/>
      <c r="BE104" s="339"/>
      <c r="BF104" s="339"/>
      <c r="BG104" s="339"/>
      <c r="BH104" s="339"/>
      <c r="BI104" s="339"/>
      <c r="BJ104" s="339"/>
      <c r="BK104" s="339"/>
      <c r="BL104" s="339"/>
      <c r="BM104" s="339"/>
      <c r="BN104" s="339"/>
      <c r="BO104" s="339"/>
      <c r="BP104" s="339"/>
      <c r="BQ104" s="339"/>
      <c r="BR104" s="339"/>
      <c r="BS104" s="339"/>
      <c r="BT104" s="339"/>
      <c r="BU104" s="339"/>
      <c r="BV104" s="339"/>
      <c r="BW104" s="339"/>
      <c r="BX104" s="339"/>
      <c r="BY104" s="339"/>
      <c r="BZ104" s="339"/>
      <c r="CA104" s="339"/>
      <c r="CB104" s="339"/>
      <c r="CC104" s="339"/>
      <c r="CD104" s="339"/>
      <c r="CE104" s="339"/>
      <c r="CF104" s="339"/>
      <c r="CG104" s="339"/>
      <c r="CH104" s="339"/>
      <c r="CI104" s="339"/>
      <c r="CJ104" s="339"/>
      <c r="CK104" s="339"/>
      <c r="CL104" s="339"/>
      <c r="CM104" s="339"/>
      <c r="CN104" s="339"/>
      <c r="CO104" s="339"/>
      <c r="CP104" s="339"/>
      <c r="CQ104" s="339"/>
      <c r="CR104" s="339"/>
      <c r="CS104" s="339"/>
      <c r="CT104" s="339"/>
      <c r="CU104" s="339"/>
      <c r="CV104" s="339"/>
      <c r="CW104" s="339"/>
      <c r="CX104" s="339"/>
      <c r="CY104" s="339"/>
      <c r="CZ104" s="339"/>
      <c r="DA104" s="339"/>
      <c r="DB104" s="339"/>
      <c r="DC104" s="339"/>
      <c r="DD104" s="339"/>
      <c r="DE104" s="339"/>
      <c r="DF104" s="339"/>
      <c r="DG104" s="339"/>
      <c r="DH104" s="339"/>
      <c r="DI104" s="339"/>
      <c r="DJ104" s="339"/>
      <c r="DK104" s="339"/>
      <c r="DL104" s="339"/>
      <c r="DM104" s="339"/>
      <c r="DN104" s="339"/>
      <c r="DO104" s="339"/>
      <c r="DP104" s="339"/>
      <c r="DQ104" s="339"/>
      <c r="DR104" s="339"/>
      <c r="DS104" s="339"/>
      <c r="DT104" s="339"/>
      <c r="DU104" s="339"/>
      <c r="DV104" s="339"/>
      <c r="DW104" s="339"/>
      <c r="DX104" s="339"/>
      <c r="DY104" s="339"/>
      <c r="DZ104" s="339"/>
      <c r="EA104" s="339"/>
      <c r="EB104" s="339"/>
      <c r="EC104" s="339"/>
      <c r="ED104" s="339"/>
      <c r="EE104" s="339"/>
      <c r="EF104" s="339"/>
      <c r="EG104" s="339"/>
      <c r="EH104" s="339"/>
      <c r="EI104" s="339"/>
      <c r="EJ104" s="339"/>
      <c r="EK104" s="339"/>
      <c r="EL104" s="339"/>
      <c r="EM104" s="339"/>
    </row>
    <row r="105" spans="1:143" s="341" customFormat="1" ht="25.5" hidden="1" customHeight="1">
      <c r="A105" s="371"/>
      <c r="B105" s="371"/>
      <c r="C105" s="371"/>
      <c r="D105" s="371"/>
      <c r="E105" s="371"/>
      <c r="F105" s="371"/>
      <c r="G105" s="371"/>
      <c r="H105" s="371"/>
      <c r="I105" s="371"/>
      <c r="J105" s="371"/>
      <c r="K105" s="371"/>
      <c r="L105" s="371"/>
      <c r="M105" s="371"/>
      <c r="N105" s="371"/>
      <c r="O105" s="371"/>
      <c r="P105" s="371"/>
      <c r="Q105" s="371"/>
      <c r="R105" s="371"/>
      <c r="S105" s="371"/>
      <c r="T105" s="371"/>
      <c r="U105" s="371"/>
      <c r="V105" s="371"/>
      <c r="W105" s="371"/>
      <c r="X105" s="371"/>
      <c r="Y105" s="371"/>
      <c r="Z105" s="371"/>
      <c r="AA105" s="371"/>
      <c r="AB105" s="371"/>
      <c r="AC105" s="371"/>
      <c r="AD105" s="371"/>
      <c r="AE105" s="371"/>
      <c r="AF105" s="371"/>
      <c r="AG105" s="371"/>
      <c r="AH105" s="371"/>
      <c r="AI105" s="371"/>
      <c r="AJ105" s="371"/>
      <c r="AK105" s="339"/>
      <c r="AL105" s="339"/>
      <c r="AM105" s="339"/>
      <c r="AN105" s="339"/>
      <c r="AO105" s="339"/>
      <c r="AP105" s="339"/>
      <c r="AQ105" s="339"/>
      <c r="AR105" s="339"/>
      <c r="AS105" s="339"/>
      <c r="AT105" s="339"/>
      <c r="AU105" s="339"/>
      <c r="AV105" s="339"/>
      <c r="AW105" s="339"/>
      <c r="AX105" s="339"/>
      <c r="AY105" s="339"/>
      <c r="AZ105" s="339"/>
      <c r="BA105" s="339"/>
      <c r="BB105" s="339"/>
      <c r="BC105" s="339"/>
      <c r="BD105" s="339"/>
      <c r="BE105" s="339"/>
      <c r="BF105" s="339"/>
      <c r="BG105" s="339"/>
      <c r="BH105" s="339"/>
      <c r="BI105" s="339"/>
      <c r="BJ105" s="339"/>
      <c r="BK105" s="339"/>
      <c r="BL105" s="339"/>
      <c r="BM105" s="339"/>
      <c r="BN105" s="339"/>
      <c r="BO105" s="339"/>
      <c r="BP105" s="339"/>
      <c r="BQ105" s="339"/>
      <c r="BR105" s="339"/>
      <c r="BS105" s="339"/>
      <c r="BT105" s="339"/>
      <c r="BU105" s="339"/>
      <c r="BV105" s="339"/>
      <c r="BW105" s="339"/>
      <c r="BX105" s="339"/>
      <c r="BY105" s="339"/>
      <c r="BZ105" s="339"/>
      <c r="CA105" s="339"/>
      <c r="CB105" s="339"/>
      <c r="CC105" s="339"/>
      <c r="CD105" s="339"/>
      <c r="CE105" s="339"/>
      <c r="CF105" s="339"/>
      <c r="CG105" s="339"/>
      <c r="CH105" s="339"/>
      <c r="CI105" s="339"/>
      <c r="CJ105" s="339"/>
      <c r="CK105" s="339"/>
      <c r="CL105" s="339"/>
      <c r="CM105" s="339"/>
      <c r="CN105" s="339"/>
      <c r="CO105" s="339"/>
      <c r="CP105" s="339"/>
      <c r="CQ105" s="339"/>
      <c r="CR105" s="339"/>
      <c r="CS105" s="339"/>
      <c r="CT105" s="339"/>
      <c r="CU105" s="339"/>
      <c r="CV105" s="339"/>
      <c r="CW105" s="339"/>
      <c r="CX105" s="339"/>
      <c r="CY105" s="339"/>
      <c r="CZ105" s="339"/>
      <c r="DA105" s="339"/>
      <c r="DB105" s="339"/>
      <c r="DC105" s="339"/>
      <c r="DD105" s="339"/>
      <c r="DE105" s="339"/>
      <c r="DF105" s="339"/>
      <c r="DG105" s="339"/>
      <c r="DH105" s="339"/>
      <c r="DI105" s="339"/>
      <c r="DJ105" s="339"/>
      <c r="DK105" s="339"/>
      <c r="DL105" s="339"/>
      <c r="DM105" s="339"/>
      <c r="DN105" s="339"/>
      <c r="DO105" s="339"/>
      <c r="DP105" s="339"/>
      <c r="DQ105" s="339"/>
      <c r="DR105" s="339"/>
      <c r="DS105" s="339"/>
      <c r="DT105" s="339"/>
      <c r="DU105" s="339"/>
      <c r="DV105" s="339"/>
      <c r="DW105" s="339"/>
      <c r="DX105" s="339"/>
      <c r="DY105" s="339"/>
      <c r="DZ105" s="339"/>
      <c r="EA105" s="339"/>
      <c r="EB105" s="339"/>
      <c r="EC105" s="339"/>
      <c r="ED105" s="339"/>
      <c r="EE105" s="339"/>
      <c r="EF105" s="339"/>
      <c r="EG105" s="339"/>
      <c r="EH105" s="339"/>
      <c r="EI105" s="339"/>
      <c r="EJ105" s="339"/>
      <c r="EK105" s="339"/>
      <c r="EL105" s="339"/>
      <c r="EM105" s="339"/>
    </row>
    <row r="106" spans="1:143" s="341" customFormat="1" ht="25.5" hidden="1" customHeight="1">
      <c r="A106" s="371"/>
      <c r="B106" s="371"/>
      <c r="C106" s="371"/>
      <c r="D106" s="371"/>
      <c r="E106" s="371"/>
      <c r="F106" s="371"/>
      <c r="G106" s="371"/>
      <c r="H106" s="371"/>
      <c r="I106" s="371"/>
      <c r="J106" s="371"/>
      <c r="K106" s="371"/>
      <c r="L106" s="371"/>
      <c r="M106" s="371"/>
      <c r="N106" s="371"/>
      <c r="O106" s="371"/>
      <c r="P106" s="371"/>
      <c r="Q106" s="371"/>
      <c r="R106" s="371"/>
      <c r="S106" s="371"/>
      <c r="T106" s="371"/>
      <c r="U106" s="371"/>
      <c r="V106" s="371"/>
      <c r="W106" s="371"/>
      <c r="X106" s="371"/>
      <c r="Y106" s="371"/>
      <c r="Z106" s="371"/>
      <c r="AA106" s="371"/>
      <c r="AB106" s="371"/>
      <c r="AC106" s="371"/>
      <c r="AD106" s="371"/>
      <c r="AE106" s="371"/>
      <c r="AF106" s="371"/>
      <c r="AG106" s="371"/>
      <c r="AH106" s="371"/>
      <c r="AI106" s="371"/>
      <c r="AJ106" s="371"/>
      <c r="AK106" s="339"/>
      <c r="AL106" s="339"/>
      <c r="AM106" s="339"/>
      <c r="AN106" s="339"/>
      <c r="AO106" s="339"/>
      <c r="AP106" s="339"/>
      <c r="AQ106" s="339"/>
      <c r="AR106" s="339"/>
      <c r="AS106" s="339"/>
      <c r="AT106" s="339"/>
      <c r="AU106" s="339"/>
      <c r="AV106" s="339"/>
      <c r="AW106" s="339"/>
      <c r="AX106" s="339"/>
      <c r="AY106" s="339"/>
      <c r="AZ106" s="339"/>
      <c r="BA106" s="339"/>
      <c r="BB106" s="339"/>
      <c r="BC106" s="339"/>
      <c r="BD106" s="339"/>
      <c r="BE106" s="339"/>
      <c r="BF106" s="339"/>
      <c r="BG106" s="339"/>
      <c r="BH106" s="339"/>
      <c r="BI106" s="339"/>
      <c r="BJ106" s="339"/>
      <c r="BK106" s="339"/>
      <c r="BL106" s="339"/>
      <c r="BM106" s="339"/>
      <c r="BN106" s="339"/>
      <c r="BO106" s="339"/>
      <c r="BP106" s="339"/>
      <c r="BQ106" s="339"/>
      <c r="BR106" s="339"/>
      <c r="BS106" s="339"/>
      <c r="BT106" s="339"/>
      <c r="BU106" s="339"/>
      <c r="BV106" s="339"/>
      <c r="BW106" s="339"/>
      <c r="BX106" s="339"/>
      <c r="BY106" s="339"/>
      <c r="BZ106" s="339"/>
      <c r="CA106" s="339"/>
      <c r="CB106" s="339"/>
      <c r="CC106" s="339"/>
      <c r="CD106" s="339"/>
      <c r="CE106" s="339"/>
      <c r="CF106" s="339"/>
      <c r="CG106" s="339"/>
      <c r="CH106" s="339"/>
      <c r="CI106" s="339"/>
      <c r="CJ106" s="339"/>
      <c r="CK106" s="339"/>
      <c r="CL106" s="339"/>
      <c r="CM106" s="339"/>
      <c r="CN106" s="339"/>
      <c r="CO106" s="339"/>
      <c r="CP106" s="339"/>
      <c r="CQ106" s="339"/>
      <c r="CR106" s="339"/>
      <c r="CS106" s="339"/>
      <c r="CT106" s="339"/>
      <c r="CU106" s="339"/>
      <c r="CV106" s="339"/>
      <c r="CW106" s="339"/>
      <c r="CX106" s="339"/>
      <c r="CY106" s="339"/>
      <c r="CZ106" s="339"/>
      <c r="DA106" s="339"/>
      <c r="DB106" s="339"/>
      <c r="DC106" s="339"/>
      <c r="DD106" s="339"/>
      <c r="DE106" s="339"/>
      <c r="DF106" s="339"/>
      <c r="DG106" s="339"/>
      <c r="DH106" s="339"/>
      <c r="DI106" s="339"/>
      <c r="DJ106" s="339"/>
      <c r="DK106" s="339"/>
      <c r="DL106" s="339"/>
      <c r="DM106" s="339"/>
      <c r="DN106" s="339"/>
      <c r="DO106" s="339"/>
      <c r="DP106" s="339"/>
      <c r="DQ106" s="339"/>
      <c r="DR106" s="339"/>
      <c r="DS106" s="339"/>
      <c r="DT106" s="339"/>
      <c r="DU106" s="339"/>
      <c r="DV106" s="339"/>
      <c r="DW106" s="339"/>
      <c r="DX106" s="339"/>
      <c r="DY106" s="339"/>
      <c r="DZ106" s="339"/>
      <c r="EA106" s="339"/>
      <c r="EB106" s="339"/>
      <c r="EC106" s="339"/>
      <c r="ED106" s="339"/>
      <c r="EE106" s="339"/>
      <c r="EF106" s="339"/>
      <c r="EG106" s="339"/>
      <c r="EH106" s="339"/>
      <c r="EI106" s="339"/>
      <c r="EJ106" s="339"/>
      <c r="EK106" s="339"/>
      <c r="EL106" s="339"/>
      <c r="EM106" s="339"/>
    </row>
    <row r="107" spans="1:143" s="341" customFormat="1" ht="25.5" hidden="1" customHeight="1">
      <c r="A107" s="371"/>
      <c r="B107" s="371"/>
      <c r="C107" s="371"/>
      <c r="D107" s="371"/>
      <c r="E107" s="371"/>
      <c r="F107" s="371"/>
      <c r="G107" s="371"/>
      <c r="H107" s="371"/>
      <c r="I107" s="371"/>
      <c r="J107" s="371"/>
      <c r="K107" s="371"/>
      <c r="L107" s="371"/>
      <c r="M107" s="371"/>
      <c r="N107" s="371"/>
      <c r="O107" s="371"/>
      <c r="P107" s="371"/>
      <c r="Q107" s="371"/>
      <c r="R107" s="371"/>
      <c r="S107" s="371"/>
      <c r="T107" s="371"/>
      <c r="U107" s="371"/>
      <c r="V107" s="371"/>
      <c r="W107" s="371"/>
      <c r="X107" s="371"/>
      <c r="Y107" s="371"/>
      <c r="Z107" s="371"/>
      <c r="AA107" s="371"/>
      <c r="AB107" s="371"/>
      <c r="AC107" s="371"/>
      <c r="AD107" s="371"/>
      <c r="AE107" s="371"/>
      <c r="AF107" s="371"/>
      <c r="AG107" s="371"/>
      <c r="AH107" s="371"/>
      <c r="AI107" s="371"/>
      <c r="AJ107" s="371"/>
      <c r="AK107" s="339"/>
      <c r="AL107" s="339"/>
      <c r="AM107" s="339"/>
      <c r="AN107" s="339"/>
      <c r="AO107" s="339"/>
      <c r="AP107" s="339"/>
      <c r="AQ107" s="339"/>
      <c r="AR107" s="339"/>
      <c r="AS107" s="339"/>
      <c r="AT107" s="339"/>
      <c r="AU107" s="339"/>
      <c r="AV107" s="339"/>
      <c r="AW107" s="339"/>
      <c r="AX107" s="339"/>
      <c r="AY107" s="339"/>
      <c r="AZ107" s="339"/>
      <c r="BA107" s="339"/>
      <c r="BB107" s="339"/>
      <c r="BC107" s="339"/>
      <c r="BD107" s="339"/>
      <c r="BE107" s="339"/>
      <c r="BF107" s="339"/>
      <c r="BG107" s="339"/>
      <c r="BH107" s="339"/>
      <c r="BI107" s="339"/>
      <c r="BJ107" s="339"/>
      <c r="BK107" s="339"/>
      <c r="BL107" s="339"/>
      <c r="BM107" s="339"/>
      <c r="BN107" s="339"/>
      <c r="BO107" s="339"/>
      <c r="BP107" s="339"/>
      <c r="BQ107" s="339"/>
      <c r="BR107" s="339"/>
      <c r="BS107" s="339"/>
      <c r="BT107" s="339"/>
      <c r="BU107" s="339"/>
      <c r="BV107" s="339"/>
      <c r="BW107" s="339"/>
      <c r="BX107" s="339"/>
      <c r="BY107" s="339"/>
      <c r="BZ107" s="339"/>
      <c r="CA107" s="339"/>
      <c r="CB107" s="339"/>
      <c r="CC107" s="339"/>
      <c r="CD107" s="339"/>
      <c r="CE107" s="339"/>
      <c r="CF107" s="339"/>
      <c r="CG107" s="339"/>
      <c r="CH107" s="339"/>
      <c r="CI107" s="339"/>
      <c r="CJ107" s="339"/>
      <c r="CK107" s="339"/>
      <c r="CL107" s="339"/>
      <c r="CM107" s="339"/>
      <c r="CN107" s="339"/>
      <c r="CO107" s="339"/>
      <c r="CP107" s="339"/>
      <c r="CQ107" s="339"/>
      <c r="CR107" s="339"/>
      <c r="CS107" s="339"/>
      <c r="CT107" s="339"/>
      <c r="CU107" s="339"/>
      <c r="CV107" s="339"/>
      <c r="CW107" s="339"/>
      <c r="CX107" s="339"/>
      <c r="CY107" s="339"/>
      <c r="CZ107" s="339"/>
      <c r="DA107" s="339"/>
      <c r="DB107" s="339"/>
      <c r="DC107" s="339"/>
      <c r="DD107" s="339"/>
      <c r="DE107" s="339"/>
      <c r="DF107" s="339"/>
      <c r="DG107" s="339"/>
      <c r="DH107" s="339"/>
      <c r="DI107" s="339"/>
      <c r="DJ107" s="339"/>
      <c r="DK107" s="339"/>
      <c r="DL107" s="339"/>
      <c r="DM107" s="339"/>
      <c r="DN107" s="339"/>
      <c r="DO107" s="339"/>
      <c r="DP107" s="339"/>
      <c r="DQ107" s="339"/>
      <c r="DR107" s="339"/>
      <c r="DS107" s="339"/>
      <c r="DT107" s="339"/>
      <c r="DU107" s="339"/>
      <c r="DV107" s="339"/>
      <c r="DW107" s="339"/>
      <c r="DX107" s="339"/>
      <c r="DY107" s="339"/>
      <c r="DZ107" s="339"/>
      <c r="EA107" s="339"/>
      <c r="EB107" s="339"/>
      <c r="EC107" s="339"/>
      <c r="ED107" s="339"/>
      <c r="EE107" s="339"/>
      <c r="EF107" s="339"/>
      <c r="EG107" s="339"/>
      <c r="EH107" s="339"/>
      <c r="EI107" s="339"/>
      <c r="EJ107" s="339"/>
      <c r="EK107" s="339"/>
      <c r="EL107" s="339"/>
      <c r="EM107" s="339"/>
    </row>
    <row r="108" spans="1:143" s="341" customFormat="1" ht="25.5" hidden="1" customHeight="1">
      <c r="A108" s="371"/>
      <c r="B108" s="371"/>
      <c r="C108" s="371"/>
      <c r="D108" s="371"/>
      <c r="E108" s="371"/>
      <c r="F108" s="371"/>
      <c r="G108" s="371"/>
      <c r="H108" s="371"/>
      <c r="I108" s="371"/>
      <c r="J108" s="371"/>
      <c r="K108" s="371"/>
      <c r="L108" s="371"/>
      <c r="M108" s="371"/>
      <c r="N108" s="371"/>
      <c r="O108" s="371"/>
      <c r="P108" s="371"/>
      <c r="Q108" s="371"/>
      <c r="R108" s="371"/>
      <c r="S108" s="371"/>
      <c r="T108" s="371"/>
      <c r="U108" s="371"/>
      <c r="V108" s="371"/>
      <c r="W108" s="371"/>
      <c r="X108" s="371"/>
      <c r="Y108" s="371"/>
      <c r="Z108" s="371"/>
      <c r="AA108" s="371"/>
      <c r="AB108" s="371"/>
      <c r="AC108" s="371"/>
      <c r="AD108" s="371"/>
      <c r="AE108" s="371"/>
      <c r="AF108" s="371"/>
      <c r="AG108" s="371"/>
      <c r="AH108" s="371"/>
      <c r="AI108" s="371"/>
      <c r="AJ108" s="371"/>
      <c r="AK108" s="339"/>
      <c r="AL108" s="339"/>
      <c r="AM108" s="339"/>
      <c r="AN108" s="339"/>
      <c r="AO108" s="339"/>
      <c r="AP108" s="339"/>
      <c r="AQ108" s="339"/>
      <c r="AR108" s="339"/>
      <c r="AS108" s="339"/>
      <c r="AT108" s="339"/>
      <c r="AU108" s="339"/>
      <c r="AV108" s="339"/>
      <c r="AW108" s="339"/>
      <c r="AX108" s="339"/>
      <c r="AY108" s="339"/>
      <c r="AZ108" s="339"/>
      <c r="BA108" s="339"/>
      <c r="BB108" s="339"/>
      <c r="BC108" s="339"/>
      <c r="BD108" s="339"/>
      <c r="BE108" s="339"/>
      <c r="BF108" s="339"/>
      <c r="BG108" s="339"/>
      <c r="BH108" s="339"/>
      <c r="BI108" s="339"/>
      <c r="BJ108" s="339"/>
      <c r="BK108" s="339"/>
      <c r="BL108" s="339"/>
      <c r="BM108" s="339"/>
      <c r="BN108" s="339"/>
      <c r="BO108" s="339"/>
      <c r="BP108" s="339"/>
      <c r="BQ108" s="339"/>
      <c r="BR108" s="339"/>
      <c r="BS108" s="339"/>
      <c r="BT108" s="339"/>
      <c r="BU108" s="339"/>
      <c r="BV108" s="339"/>
      <c r="BW108" s="339"/>
      <c r="BX108" s="339"/>
      <c r="BY108" s="339"/>
      <c r="BZ108" s="339"/>
      <c r="CA108" s="339"/>
      <c r="CB108" s="339"/>
      <c r="CC108" s="339"/>
      <c r="CD108" s="339"/>
      <c r="CE108" s="339"/>
      <c r="CF108" s="339"/>
      <c r="CG108" s="339"/>
      <c r="CH108" s="339"/>
      <c r="CI108" s="339"/>
      <c r="CJ108" s="339"/>
      <c r="CK108" s="339"/>
      <c r="CL108" s="339"/>
      <c r="CM108" s="339"/>
      <c r="CN108" s="339"/>
      <c r="CO108" s="339"/>
      <c r="CP108" s="339"/>
      <c r="CQ108" s="339"/>
      <c r="CR108" s="339"/>
      <c r="CS108" s="339"/>
      <c r="CT108" s="339"/>
      <c r="CU108" s="339"/>
      <c r="CV108" s="339"/>
      <c r="CW108" s="339"/>
      <c r="CX108" s="339"/>
      <c r="CY108" s="339"/>
      <c r="CZ108" s="339"/>
      <c r="DA108" s="339"/>
      <c r="DB108" s="339"/>
      <c r="DC108" s="339"/>
      <c r="DD108" s="339"/>
      <c r="DE108" s="339"/>
      <c r="DF108" s="339"/>
      <c r="DG108" s="339"/>
      <c r="DH108" s="339"/>
      <c r="DI108" s="339"/>
      <c r="DJ108" s="339"/>
      <c r="DK108" s="339"/>
      <c r="DL108" s="339"/>
      <c r="DM108" s="339"/>
      <c r="DN108" s="339"/>
      <c r="DO108" s="339"/>
      <c r="DP108" s="339"/>
      <c r="DQ108" s="339"/>
      <c r="DR108" s="339"/>
      <c r="DS108" s="339"/>
      <c r="DT108" s="339"/>
      <c r="DU108" s="339"/>
      <c r="DV108" s="339"/>
      <c r="DW108" s="339"/>
      <c r="DX108" s="339"/>
      <c r="DY108" s="339"/>
      <c r="DZ108" s="339"/>
      <c r="EA108" s="339"/>
      <c r="EB108" s="339"/>
      <c r="EC108" s="339"/>
      <c r="ED108" s="339"/>
      <c r="EE108" s="339"/>
      <c r="EF108" s="339"/>
      <c r="EG108" s="339"/>
      <c r="EH108" s="339"/>
      <c r="EI108" s="339"/>
      <c r="EJ108" s="339"/>
      <c r="EK108" s="339"/>
      <c r="EL108" s="339"/>
      <c r="EM108" s="339"/>
    </row>
    <row r="109" spans="1:143" s="341" customFormat="1" ht="25.5" hidden="1" customHeight="1">
      <c r="A109" s="371"/>
      <c r="B109" s="371"/>
      <c r="C109" s="371"/>
      <c r="D109" s="371"/>
      <c r="E109" s="371"/>
      <c r="F109" s="371"/>
      <c r="G109" s="371"/>
      <c r="H109" s="371"/>
      <c r="I109" s="371"/>
      <c r="J109" s="371"/>
      <c r="K109" s="371"/>
      <c r="L109" s="371"/>
      <c r="M109" s="371"/>
      <c r="N109" s="371"/>
      <c r="O109" s="371"/>
      <c r="P109" s="371"/>
      <c r="Q109" s="371"/>
      <c r="R109" s="371"/>
      <c r="S109" s="371"/>
      <c r="T109" s="371"/>
      <c r="U109" s="371"/>
      <c r="V109" s="371"/>
      <c r="W109" s="371"/>
      <c r="X109" s="371"/>
      <c r="Y109" s="371"/>
      <c r="Z109" s="371"/>
      <c r="AA109" s="371"/>
      <c r="AB109" s="371"/>
      <c r="AC109" s="371"/>
      <c r="AD109" s="371"/>
      <c r="AE109" s="371"/>
      <c r="AF109" s="371"/>
      <c r="AG109" s="371"/>
      <c r="AH109" s="371"/>
      <c r="AI109" s="371"/>
      <c r="AJ109" s="371"/>
      <c r="AK109" s="339"/>
      <c r="AL109" s="339"/>
      <c r="AM109" s="339"/>
      <c r="AN109" s="339"/>
      <c r="AO109" s="339"/>
      <c r="AP109" s="339"/>
      <c r="AQ109" s="339"/>
      <c r="AR109" s="339"/>
      <c r="AS109" s="339"/>
      <c r="AT109" s="339"/>
      <c r="AU109" s="339"/>
      <c r="AV109" s="339"/>
      <c r="AW109" s="339"/>
      <c r="AX109" s="339"/>
      <c r="AY109" s="339"/>
      <c r="AZ109" s="339"/>
      <c r="BA109" s="339"/>
      <c r="BB109" s="339"/>
      <c r="BC109" s="339"/>
      <c r="BD109" s="339"/>
      <c r="BE109" s="339"/>
      <c r="BF109" s="339"/>
      <c r="BG109" s="339"/>
      <c r="BH109" s="339"/>
      <c r="BI109" s="339"/>
      <c r="BJ109" s="339"/>
      <c r="BK109" s="339"/>
      <c r="BL109" s="339"/>
      <c r="BM109" s="339"/>
      <c r="BN109" s="339"/>
      <c r="BO109" s="339"/>
      <c r="BP109" s="339"/>
      <c r="BQ109" s="339"/>
      <c r="BR109" s="339"/>
      <c r="BS109" s="339"/>
      <c r="BT109" s="339"/>
      <c r="BU109" s="339"/>
      <c r="BV109" s="339"/>
      <c r="BW109" s="339"/>
      <c r="BX109" s="339"/>
      <c r="BY109" s="339"/>
      <c r="BZ109" s="339"/>
      <c r="CA109" s="339"/>
      <c r="CB109" s="339"/>
      <c r="CC109" s="339"/>
      <c r="CD109" s="339"/>
      <c r="CE109" s="339"/>
      <c r="CF109" s="339"/>
      <c r="CG109" s="339"/>
      <c r="CH109" s="339"/>
      <c r="CI109" s="339"/>
      <c r="CJ109" s="339"/>
      <c r="CK109" s="339"/>
      <c r="CL109" s="339"/>
      <c r="CM109" s="339"/>
      <c r="CN109" s="339"/>
      <c r="CO109" s="339"/>
      <c r="CP109" s="339"/>
      <c r="CQ109" s="339"/>
      <c r="CR109" s="339"/>
      <c r="CS109" s="339"/>
      <c r="CT109" s="339"/>
      <c r="CU109" s="339"/>
      <c r="CV109" s="339"/>
      <c r="CW109" s="339"/>
      <c r="CX109" s="339"/>
      <c r="CY109" s="339"/>
      <c r="CZ109" s="339"/>
      <c r="DA109" s="339"/>
      <c r="DB109" s="339"/>
      <c r="DC109" s="339"/>
      <c r="DD109" s="339"/>
      <c r="DE109" s="339"/>
      <c r="DF109" s="339"/>
      <c r="DG109" s="339"/>
      <c r="DH109" s="339"/>
      <c r="DI109" s="339"/>
      <c r="DJ109" s="339"/>
      <c r="DK109" s="339"/>
      <c r="DL109" s="339"/>
      <c r="DM109" s="339"/>
      <c r="DN109" s="339"/>
      <c r="DO109" s="339"/>
      <c r="DP109" s="339"/>
      <c r="DQ109" s="339"/>
      <c r="DR109" s="339"/>
      <c r="DS109" s="339"/>
      <c r="DT109" s="339"/>
      <c r="DU109" s="339"/>
      <c r="DV109" s="339"/>
      <c r="DW109" s="339"/>
      <c r="DX109" s="339"/>
      <c r="DY109" s="339"/>
      <c r="DZ109" s="339"/>
      <c r="EA109" s="339"/>
      <c r="EB109" s="339"/>
      <c r="EC109" s="339"/>
      <c r="ED109" s="339"/>
      <c r="EE109" s="339"/>
      <c r="EF109" s="339"/>
      <c r="EG109" s="339"/>
      <c r="EH109" s="339"/>
      <c r="EI109" s="339"/>
      <c r="EJ109" s="339"/>
      <c r="EK109" s="339"/>
      <c r="EL109" s="339"/>
      <c r="EM109" s="339"/>
    </row>
    <row r="110" spans="1:143" s="341" customFormat="1" ht="25.5" hidden="1" customHeight="1">
      <c r="A110" s="371"/>
      <c r="B110" s="371"/>
      <c r="C110" s="371"/>
      <c r="D110" s="371"/>
      <c r="E110" s="371"/>
      <c r="F110" s="371"/>
      <c r="G110" s="371"/>
      <c r="H110" s="371"/>
      <c r="I110" s="371"/>
      <c r="J110" s="371"/>
      <c r="K110" s="371"/>
      <c r="L110" s="371"/>
      <c r="M110" s="371"/>
      <c r="N110" s="371"/>
      <c r="O110" s="371"/>
      <c r="P110" s="371"/>
      <c r="Q110" s="371"/>
      <c r="R110" s="371"/>
      <c r="S110" s="371"/>
      <c r="T110" s="371"/>
      <c r="U110" s="371"/>
      <c r="V110" s="371"/>
      <c r="W110" s="371"/>
      <c r="X110" s="371"/>
      <c r="Y110" s="371"/>
      <c r="Z110" s="371"/>
      <c r="AA110" s="371"/>
      <c r="AB110" s="371"/>
      <c r="AC110" s="371"/>
      <c r="AD110" s="371"/>
      <c r="AE110" s="371"/>
      <c r="AF110" s="371"/>
      <c r="AG110" s="371"/>
      <c r="AH110" s="371"/>
      <c r="AI110" s="371"/>
      <c r="AJ110" s="371"/>
      <c r="AK110" s="339"/>
      <c r="AL110" s="339"/>
      <c r="AM110" s="339"/>
      <c r="AN110" s="339"/>
      <c r="AO110" s="339"/>
      <c r="AP110" s="339"/>
      <c r="AQ110" s="339"/>
      <c r="AR110" s="339"/>
      <c r="AS110" s="339"/>
      <c r="AT110" s="339"/>
      <c r="AU110" s="339"/>
      <c r="AV110" s="339"/>
      <c r="AW110" s="339"/>
      <c r="AX110" s="339"/>
      <c r="AY110" s="339"/>
      <c r="AZ110" s="339"/>
      <c r="BA110" s="339"/>
      <c r="BB110" s="339"/>
      <c r="BC110" s="339"/>
      <c r="BD110" s="339"/>
      <c r="BE110" s="339"/>
      <c r="BF110" s="339"/>
      <c r="BG110" s="339"/>
      <c r="BH110" s="339"/>
      <c r="BI110" s="339"/>
      <c r="BJ110" s="339"/>
      <c r="BK110" s="339"/>
      <c r="BL110" s="339"/>
      <c r="BM110" s="339"/>
      <c r="BN110" s="339"/>
      <c r="BO110" s="339"/>
      <c r="BP110" s="339"/>
      <c r="BQ110" s="339"/>
      <c r="BR110" s="339"/>
      <c r="BS110" s="339"/>
      <c r="BT110" s="339"/>
      <c r="BU110" s="339"/>
      <c r="BV110" s="339"/>
      <c r="BW110" s="339"/>
      <c r="BX110" s="339"/>
      <c r="BY110" s="339"/>
      <c r="BZ110" s="339"/>
      <c r="CA110" s="339"/>
      <c r="CB110" s="339"/>
      <c r="CC110" s="339"/>
      <c r="CD110" s="339"/>
      <c r="CE110" s="339"/>
      <c r="CF110" s="339"/>
      <c r="CG110" s="339"/>
      <c r="CH110" s="339"/>
      <c r="CI110" s="339"/>
      <c r="CJ110" s="339"/>
      <c r="CK110" s="339"/>
      <c r="CL110" s="339"/>
      <c r="CM110" s="339"/>
      <c r="CN110" s="339"/>
      <c r="CO110" s="339"/>
      <c r="CP110" s="339"/>
      <c r="CQ110" s="339"/>
      <c r="CR110" s="339"/>
      <c r="CS110" s="339"/>
      <c r="CT110" s="339"/>
      <c r="CU110" s="339"/>
      <c r="CV110" s="339"/>
      <c r="CW110" s="339"/>
      <c r="CX110" s="339"/>
      <c r="CY110" s="339"/>
      <c r="CZ110" s="339"/>
      <c r="DA110" s="339"/>
      <c r="DB110" s="339"/>
      <c r="DC110" s="339"/>
      <c r="DD110" s="339"/>
      <c r="DE110" s="339"/>
      <c r="DF110" s="339"/>
      <c r="DG110" s="339"/>
      <c r="DH110" s="339"/>
      <c r="DI110" s="339"/>
      <c r="DJ110" s="339"/>
      <c r="DK110" s="339"/>
      <c r="DL110" s="339"/>
      <c r="DM110" s="339"/>
      <c r="DN110" s="339"/>
      <c r="DO110" s="339"/>
      <c r="DP110" s="339"/>
      <c r="DQ110" s="339"/>
      <c r="DR110" s="339"/>
      <c r="DS110" s="339"/>
      <c r="DT110" s="339"/>
      <c r="DU110" s="339"/>
      <c r="DV110" s="339"/>
      <c r="DW110" s="339"/>
      <c r="DX110" s="339"/>
      <c r="DY110" s="339"/>
      <c r="DZ110" s="339"/>
      <c r="EA110" s="339"/>
      <c r="EB110" s="339"/>
      <c r="EC110" s="339"/>
      <c r="ED110" s="339"/>
      <c r="EE110" s="339"/>
      <c r="EF110" s="339"/>
      <c r="EG110" s="339"/>
      <c r="EH110" s="339"/>
      <c r="EI110" s="339"/>
      <c r="EJ110" s="339"/>
      <c r="EK110" s="339"/>
      <c r="EL110" s="339"/>
      <c r="EM110" s="339"/>
    </row>
    <row r="111" spans="1:143" s="341" customFormat="1" ht="25.5" hidden="1" customHeight="1">
      <c r="A111" s="371"/>
      <c r="B111" s="371"/>
      <c r="C111" s="371"/>
      <c r="D111" s="371"/>
      <c r="E111" s="371"/>
      <c r="F111" s="371"/>
      <c r="G111" s="371"/>
      <c r="H111" s="371"/>
      <c r="I111" s="371"/>
      <c r="J111" s="371"/>
      <c r="K111" s="371"/>
      <c r="L111" s="371"/>
      <c r="M111" s="371"/>
      <c r="N111" s="371"/>
      <c r="O111" s="371"/>
      <c r="P111" s="371"/>
      <c r="Q111" s="371"/>
      <c r="R111" s="371"/>
      <c r="S111" s="371"/>
      <c r="T111" s="371"/>
      <c r="U111" s="371"/>
      <c r="V111" s="371"/>
      <c r="W111" s="371"/>
      <c r="X111" s="371"/>
      <c r="Y111" s="371"/>
      <c r="Z111" s="371"/>
      <c r="AA111" s="371"/>
      <c r="AB111" s="371"/>
      <c r="AC111" s="371"/>
      <c r="AD111" s="371"/>
      <c r="AE111" s="371"/>
      <c r="AF111" s="371"/>
      <c r="AG111" s="371"/>
      <c r="AH111" s="371"/>
      <c r="AI111" s="371"/>
      <c r="AJ111" s="371"/>
      <c r="AK111" s="339"/>
      <c r="AL111" s="339"/>
      <c r="AM111" s="339"/>
      <c r="AN111" s="339"/>
      <c r="AO111" s="339"/>
      <c r="AP111" s="339"/>
      <c r="AQ111" s="339"/>
      <c r="AR111" s="339"/>
      <c r="AS111" s="339"/>
      <c r="AT111" s="339"/>
      <c r="AU111" s="339"/>
      <c r="AV111" s="339"/>
      <c r="AW111" s="339"/>
      <c r="AX111" s="339"/>
      <c r="AY111" s="339"/>
      <c r="AZ111" s="339"/>
      <c r="BA111" s="339"/>
      <c r="BB111" s="339"/>
      <c r="BC111" s="339"/>
      <c r="BD111" s="339"/>
      <c r="BE111" s="339"/>
      <c r="BF111" s="339"/>
      <c r="BG111" s="339"/>
      <c r="BH111" s="339"/>
      <c r="BI111" s="339"/>
      <c r="BJ111" s="339"/>
      <c r="BK111" s="339"/>
      <c r="BL111" s="339"/>
      <c r="BM111" s="339"/>
      <c r="BN111" s="339"/>
      <c r="BO111" s="339"/>
      <c r="BP111" s="339"/>
      <c r="BQ111" s="339"/>
      <c r="BR111" s="339"/>
      <c r="BS111" s="339"/>
      <c r="BT111" s="339"/>
      <c r="BU111" s="339"/>
      <c r="BV111" s="339"/>
      <c r="BW111" s="339"/>
      <c r="BX111" s="339"/>
      <c r="BY111" s="339"/>
      <c r="BZ111" s="339"/>
      <c r="CA111" s="339"/>
      <c r="CB111" s="339"/>
      <c r="CC111" s="339"/>
      <c r="CD111" s="339"/>
      <c r="CE111" s="339"/>
      <c r="CF111" s="339"/>
      <c r="CG111" s="339"/>
      <c r="CH111" s="339"/>
      <c r="CI111" s="339"/>
      <c r="CJ111" s="339"/>
      <c r="CK111" s="339"/>
      <c r="CL111" s="339"/>
      <c r="CM111" s="339"/>
      <c r="CN111" s="339"/>
      <c r="CO111" s="339"/>
      <c r="CP111" s="339"/>
      <c r="CQ111" s="339"/>
      <c r="CR111" s="339"/>
      <c r="CS111" s="339"/>
      <c r="CT111" s="339"/>
      <c r="CU111" s="339"/>
      <c r="CV111" s="339"/>
      <c r="CW111" s="339"/>
      <c r="CX111" s="339"/>
      <c r="CY111" s="339"/>
      <c r="CZ111" s="339"/>
      <c r="DA111" s="339"/>
      <c r="DB111" s="339"/>
      <c r="DC111" s="339"/>
      <c r="DD111" s="339"/>
      <c r="DE111" s="339"/>
      <c r="DF111" s="339"/>
      <c r="DG111" s="339"/>
      <c r="DH111" s="339"/>
      <c r="DI111" s="339"/>
      <c r="DJ111" s="339"/>
      <c r="DK111" s="339"/>
      <c r="DL111" s="339"/>
      <c r="DM111" s="339"/>
      <c r="DN111" s="339"/>
      <c r="DO111" s="339"/>
      <c r="DP111" s="339"/>
      <c r="DQ111" s="339"/>
      <c r="DR111" s="339"/>
      <c r="DS111" s="339"/>
      <c r="DT111" s="339"/>
      <c r="DU111" s="339"/>
      <c r="DV111" s="339"/>
      <c r="DW111" s="339"/>
      <c r="DX111" s="339"/>
      <c r="DY111" s="339"/>
      <c r="DZ111" s="339"/>
      <c r="EA111" s="339"/>
      <c r="EB111" s="339"/>
      <c r="EC111" s="339"/>
      <c r="ED111" s="339"/>
      <c r="EE111" s="339"/>
      <c r="EF111" s="339"/>
      <c r="EG111" s="339"/>
      <c r="EH111" s="339"/>
      <c r="EI111" s="339"/>
      <c r="EJ111" s="339"/>
      <c r="EK111" s="339"/>
      <c r="EL111" s="339"/>
      <c r="EM111" s="339"/>
    </row>
    <row r="112" spans="1:143" s="341" customFormat="1" ht="25.5" hidden="1" customHeight="1">
      <c r="A112" s="371"/>
      <c r="B112" s="371"/>
      <c r="C112" s="371"/>
      <c r="D112" s="371"/>
      <c r="E112" s="371"/>
      <c r="F112" s="371"/>
      <c r="G112" s="371"/>
      <c r="H112" s="371"/>
      <c r="I112" s="371"/>
      <c r="J112" s="371"/>
      <c r="K112" s="371"/>
      <c r="L112" s="371"/>
      <c r="M112" s="371"/>
      <c r="N112" s="371"/>
      <c r="O112" s="371"/>
      <c r="P112" s="371"/>
      <c r="Q112" s="371"/>
      <c r="R112" s="371"/>
      <c r="S112" s="371"/>
      <c r="T112" s="371"/>
      <c r="U112" s="371"/>
      <c r="V112" s="371"/>
      <c r="W112" s="371"/>
      <c r="X112" s="371"/>
      <c r="Y112" s="371"/>
      <c r="Z112" s="371"/>
      <c r="AA112" s="371"/>
      <c r="AB112" s="371"/>
      <c r="AC112" s="371"/>
      <c r="AD112" s="371"/>
      <c r="AE112" s="371"/>
      <c r="AF112" s="371"/>
      <c r="AG112" s="371"/>
      <c r="AH112" s="371"/>
      <c r="AI112" s="371"/>
      <c r="AJ112" s="371"/>
      <c r="AK112" s="339"/>
      <c r="AL112" s="339"/>
      <c r="AM112" s="339"/>
      <c r="AN112" s="339"/>
      <c r="AO112" s="339"/>
      <c r="AP112" s="339"/>
      <c r="AQ112" s="339"/>
      <c r="AR112" s="339"/>
      <c r="AS112" s="339"/>
      <c r="AT112" s="339"/>
      <c r="AU112" s="339"/>
      <c r="AV112" s="339"/>
      <c r="AW112" s="339"/>
      <c r="AX112" s="339"/>
      <c r="AY112" s="339"/>
      <c r="AZ112" s="339"/>
      <c r="BA112" s="339"/>
      <c r="BB112" s="339"/>
      <c r="BC112" s="339"/>
      <c r="BD112" s="339"/>
      <c r="BE112" s="339"/>
      <c r="BF112" s="339"/>
      <c r="BG112" s="339"/>
      <c r="BH112" s="339"/>
      <c r="BI112" s="339"/>
      <c r="BJ112" s="339"/>
      <c r="BK112" s="339"/>
      <c r="BL112" s="339"/>
      <c r="BM112" s="339"/>
      <c r="BN112" s="339"/>
      <c r="BO112" s="339"/>
      <c r="BP112" s="339"/>
      <c r="BQ112" s="339"/>
      <c r="BR112" s="339"/>
      <c r="BS112" s="339"/>
      <c r="BT112" s="339"/>
      <c r="BU112" s="339"/>
      <c r="BV112" s="339"/>
      <c r="BW112" s="339"/>
      <c r="BX112" s="339"/>
      <c r="BY112" s="339"/>
      <c r="BZ112" s="339"/>
      <c r="CA112" s="339"/>
      <c r="CB112" s="339"/>
      <c r="CC112" s="339"/>
      <c r="CD112" s="339"/>
      <c r="CE112" s="339"/>
      <c r="CF112" s="339"/>
      <c r="CG112" s="339"/>
      <c r="CH112" s="339"/>
      <c r="CI112" s="339"/>
      <c r="CJ112" s="339"/>
      <c r="CK112" s="339"/>
      <c r="CL112" s="339"/>
      <c r="CM112" s="339"/>
      <c r="CN112" s="339"/>
      <c r="CO112" s="339"/>
      <c r="CP112" s="339"/>
      <c r="CQ112" s="339"/>
      <c r="CR112" s="339"/>
      <c r="CS112" s="339"/>
      <c r="CT112" s="339"/>
      <c r="CU112" s="339"/>
      <c r="CV112" s="339"/>
      <c r="CW112" s="339"/>
      <c r="CX112" s="339"/>
      <c r="CY112" s="339"/>
      <c r="CZ112" s="339"/>
      <c r="DA112" s="339"/>
      <c r="DB112" s="339"/>
      <c r="DC112" s="339"/>
      <c r="DD112" s="339"/>
      <c r="DE112" s="339"/>
      <c r="DF112" s="339"/>
      <c r="DG112" s="339"/>
      <c r="DH112" s="339"/>
      <c r="DI112" s="339"/>
      <c r="DJ112" s="339"/>
      <c r="DK112" s="339"/>
      <c r="DL112" s="339"/>
      <c r="DM112" s="339"/>
      <c r="DN112" s="339"/>
      <c r="DO112" s="339"/>
      <c r="DP112" s="339"/>
      <c r="DQ112" s="339"/>
      <c r="DR112" s="339"/>
      <c r="DS112" s="339"/>
      <c r="DT112" s="339"/>
      <c r="DU112" s="339"/>
      <c r="DV112" s="339"/>
      <c r="DW112" s="339"/>
      <c r="DX112" s="339"/>
      <c r="DY112" s="339"/>
      <c r="DZ112" s="339"/>
      <c r="EA112" s="339"/>
      <c r="EB112" s="339"/>
      <c r="EC112" s="339"/>
      <c r="ED112" s="339"/>
      <c r="EE112" s="339"/>
      <c r="EF112" s="339"/>
      <c r="EG112" s="339"/>
      <c r="EH112" s="339"/>
      <c r="EI112" s="339"/>
      <c r="EJ112" s="339"/>
      <c r="EK112" s="339"/>
      <c r="EL112" s="339"/>
      <c r="EM112" s="339"/>
    </row>
    <row r="113" spans="1:143" s="341" customFormat="1" ht="25.5" hidden="1" customHeight="1">
      <c r="A113" s="371"/>
      <c r="B113" s="371"/>
      <c r="C113" s="371"/>
      <c r="D113" s="371"/>
      <c r="E113" s="371"/>
      <c r="F113" s="371"/>
      <c r="G113" s="371"/>
      <c r="H113" s="371"/>
      <c r="I113" s="371"/>
      <c r="J113" s="371"/>
      <c r="K113" s="371"/>
      <c r="L113" s="371"/>
      <c r="M113" s="371"/>
      <c r="N113" s="371"/>
      <c r="O113" s="371"/>
      <c r="P113" s="371"/>
      <c r="Q113" s="371"/>
      <c r="R113" s="371"/>
      <c r="S113" s="371"/>
      <c r="T113" s="371"/>
      <c r="U113" s="371"/>
      <c r="V113" s="371"/>
      <c r="W113" s="371"/>
      <c r="X113" s="371"/>
      <c r="Y113" s="371"/>
      <c r="Z113" s="371"/>
      <c r="AA113" s="371"/>
      <c r="AB113" s="371"/>
      <c r="AC113" s="371"/>
      <c r="AD113" s="371"/>
      <c r="AE113" s="371"/>
      <c r="AF113" s="371"/>
      <c r="AG113" s="371"/>
      <c r="AH113" s="371"/>
      <c r="AI113" s="371"/>
      <c r="AJ113" s="371"/>
      <c r="AK113" s="339"/>
      <c r="AL113" s="339"/>
      <c r="AM113" s="339"/>
      <c r="AN113" s="339"/>
      <c r="AO113" s="339"/>
      <c r="AP113" s="339"/>
      <c r="AQ113" s="339"/>
      <c r="AR113" s="339"/>
      <c r="AS113" s="339"/>
      <c r="AT113" s="339"/>
      <c r="AU113" s="339"/>
      <c r="AV113" s="339"/>
      <c r="AW113" s="339"/>
      <c r="AX113" s="339"/>
      <c r="AY113" s="339"/>
      <c r="AZ113" s="339"/>
      <c r="BA113" s="339"/>
      <c r="BB113" s="339"/>
      <c r="BC113" s="339"/>
      <c r="BD113" s="339"/>
      <c r="BE113" s="339"/>
      <c r="BF113" s="339"/>
      <c r="BG113" s="339"/>
      <c r="BH113" s="339"/>
      <c r="BI113" s="339"/>
      <c r="BJ113" s="339"/>
      <c r="BK113" s="339"/>
      <c r="BL113" s="339"/>
      <c r="BM113" s="339"/>
      <c r="BN113" s="339"/>
      <c r="BO113" s="339"/>
      <c r="BP113" s="339"/>
      <c r="BQ113" s="339"/>
      <c r="BR113" s="339"/>
      <c r="BS113" s="339"/>
      <c r="BT113" s="339"/>
      <c r="BU113" s="339"/>
      <c r="BV113" s="339"/>
      <c r="BW113" s="339"/>
      <c r="BX113" s="339"/>
      <c r="BY113" s="339"/>
      <c r="BZ113" s="339"/>
      <c r="CA113" s="339"/>
      <c r="CB113" s="339"/>
      <c r="CC113" s="339"/>
      <c r="CD113" s="339"/>
      <c r="CE113" s="339"/>
      <c r="CF113" s="339"/>
      <c r="CG113" s="339"/>
      <c r="CH113" s="339"/>
      <c r="CI113" s="339"/>
      <c r="CJ113" s="339"/>
      <c r="CK113" s="339"/>
      <c r="CL113" s="339"/>
      <c r="CM113" s="339"/>
      <c r="CN113" s="339"/>
      <c r="CO113" s="339"/>
      <c r="CP113" s="339"/>
      <c r="CQ113" s="339"/>
      <c r="CR113" s="339"/>
      <c r="CS113" s="339"/>
      <c r="CT113" s="339"/>
      <c r="CU113" s="339"/>
      <c r="CV113" s="339"/>
      <c r="CW113" s="339"/>
      <c r="CX113" s="339"/>
      <c r="CY113" s="339"/>
      <c r="CZ113" s="339"/>
      <c r="DA113" s="339"/>
      <c r="DB113" s="339"/>
      <c r="DC113" s="339"/>
      <c r="DD113" s="339"/>
      <c r="DE113" s="339"/>
      <c r="DF113" s="339"/>
      <c r="DG113" s="339"/>
      <c r="DH113" s="339"/>
      <c r="DI113" s="339"/>
      <c r="DJ113" s="339"/>
      <c r="DK113" s="339"/>
      <c r="DL113" s="339"/>
      <c r="DM113" s="339"/>
      <c r="DN113" s="339"/>
      <c r="DO113" s="339"/>
      <c r="DP113" s="339"/>
      <c r="DQ113" s="339"/>
      <c r="DR113" s="339"/>
      <c r="DS113" s="339"/>
      <c r="DT113" s="339"/>
      <c r="DU113" s="339"/>
      <c r="DV113" s="339"/>
      <c r="DW113" s="339"/>
      <c r="DX113" s="339"/>
      <c r="DY113" s="339"/>
      <c r="DZ113" s="339"/>
      <c r="EA113" s="339"/>
      <c r="EB113" s="339"/>
      <c r="EC113" s="339"/>
      <c r="ED113" s="339"/>
      <c r="EE113" s="339"/>
      <c r="EF113" s="339"/>
      <c r="EG113" s="339"/>
      <c r="EH113" s="339"/>
      <c r="EI113" s="339"/>
      <c r="EJ113" s="339"/>
      <c r="EK113" s="339"/>
      <c r="EL113" s="339"/>
      <c r="EM113" s="339"/>
    </row>
    <row r="114" spans="1:143" s="341" customFormat="1" ht="25.5" hidden="1" customHeight="1">
      <c r="A114" s="371"/>
      <c r="B114" s="371"/>
      <c r="C114" s="371"/>
      <c r="D114" s="371"/>
      <c r="E114" s="371"/>
      <c r="F114" s="371"/>
      <c r="G114" s="371"/>
      <c r="H114" s="371"/>
      <c r="I114" s="371"/>
      <c r="J114" s="371"/>
      <c r="K114" s="371"/>
      <c r="L114" s="371"/>
      <c r="M114" s="371"/>
      <c r="N114" s="371"/>
      <c r="O114" s="371"/>
      <c r="P114" s="371"/>
      <c r="Q114" s="371"/>
      <c r="R114" s="371"/>
      <c r="S114" s="371"/>
      <c r="T114" s="371"/>
      <c r="U114" s="371"/>
      <c r="V114" s="371"/>
      <c r="W114" s="371"/>
      <c r="X114" s="371"/>
      <c r="Y114" s="371"/>
      <c r="Z114" s="371"/>
      <c r="AA114" s="371"/>
      <c r="AB114" s="371"/>
      <c r="AC114" s="371"/>
      <c r="AD114" s="371"/>
      <c r="AE114" s="371"/>
      <c r="AF114" s="371"/>
      <c r="AG114" s="371"/>
      <c r="AH114" s="371"/>
      <c r="AI114" s="371"/>
      <c r="AJ114" s="371"/>
      <c r="AK114" s="339"/>
      <c r="AL114" s="339"/>
      <c r="AM114" s="339"/>
      <c r="AN114" s="339"/>
      <c r="AO114" s="339"/>
      <c r="AP114" s="339"/>
      <c r="AQ114" s="339"/>
      <c r="AR114" s="339"/>
      <c r="AS114" s="339"/>
      <c r="AT114" s="339"/>
      <c r="AU114" s="339"/>
      <c r="AV114" s="339"/>
      <c r="AW114" s="339"/>
      <c r="AX114" s="339"/>
      <c r="AY114" s="339"/>
      <c r="AZ114" s="339"/>
      <c r="BA114" s="339"/>
      <c r="BB114" s="339"/>
      <c r="BC114" s="339"/>
      <c r="BD114" s="339"/>
      <c r="BE114" s="339"/>
      <c r="BF114" s="339"/>
      <c r="BG114" s="339"/>
      <c r="BH114" s="339"/>
      <c r="BI114" s="339"/>
      <c r="BJ114" s="339"/>
      <c r="BK114" s="339"/>
      <c r="BL114" s="339"/>
      <c r="BM114" s="339"/>
      <c r="BN114" s="339"/>
      <c r="BO114" s="339"/>
      <c r="BP114" s="339"/>
      <c r="BQ114" s="339"/>
      <c r="BR114" s="339"/>
      <c r="BS114" s="339"/>
      <c r="BT114" s="339"/>
      <c r="BU114" s="339"/>
      <c r="BV114" s="339"/>
      <c r="BW114" s="339"/>
      <c r="BX114" s="339"/>
      <c r="BY114" s="339"/>
      <c r="BZ114" s="339"/>
      <c r="CA114" s="339"/>
      <c r="CB114" s="339"/>
      <c r="CC114" s="339"/>
      <c r="CD114" s="339"/>
      <c r="CE114" s="339"/>
      <c r="CF114" s="339"/>
      <c r="CG114" s="339"/>
      <c r="CH114" s="339"/>
      <c r="CI114" s="339"/>
      <c r="CJ114" s="339"/>
      <c r="CK114" s="339"/>
      <c r="CL114" s="339"/>
      <c r="CM114" s="339"/>
      <c r="CN114" s="339"/>
      <c r="CO114" s="339"/>
      <c r="CP114" s="339"/>
      <c r="CQ114" s="339"/>
      <c r="CR114" s="339"/>
      <c r="CS114" s="339"/>
      <c r="CT114" s="339"/>
      <c r="CU114" s="339"/>
      <c r="CV114" s="339"/>
      <c r="CW114" s="339"/>
      <c r="CX114" s="339"/>
      <c r="CY114" s="339"/>
      <c r="CZ114" s="339"/>
      <c r="DA114" s="339"/>
      <c r="DB114" s="339"/>
      <c r="DC114" s="339"/>
      <c r="DD114" s="339"/>
      <c r="DE114" s="339"/>
      <c r="DF114" s="339"/>
      <c r="DG114" s="339"/>
      <c r="DH114" s="339"/>
      <c r="DI114" s="339"/>
      <c r="DJ114" s="339"/>
      <c r="DK114" s="339"/>
      <c r="DL114" s="339"/>
      <c r="DM114" s="339"/>
      <c r="DN114" s="339"/>
      <c r="DO114" s="339"/>
      <c r="DP114" s="339"/>
      <c r="DQ114" s="339"/>
      <c r="DR114" s="339"/>
      <c r="DS114" s="339"/>
      <c r="DT114" s="339"/>
      <c r="DU114" s="339"/>
      <c r="DV114" s="339"/>
      <c r="DW114" s="339"/>
      <c r="DX114" s="339"/>
      <c r="DY114" s="339"/>
      <c r="DZ114" s="339"/>
      <c r="EA114" s="339"/>
      <c r="EB114" s="339"/>
      <c r="EC114" s="339"/>
      <c r="ED114" s="339"/>
      <c r="EE114" s="339"/>
      <c r="EF114" s="339"/>
      <c r="EG114" s="339"/>
      <c r="EH114" s="339"/>
      <c r="EI114" s="339"/>
      <c r="EJ114" s="339"/>
      <c r="EK114" s="339"/>
      <c r="EL114" s="339"/>
      <c r="EM114" s="339"/>
    </row>
    <row r="115" spans="1:143" s="341" customFormat="1" ht="25.5" hidden="1" customHeight="1">
      <c r="A115" s="371"/>
      <c r="B115" s="371"/>
      <c r="C115" s="371"/>
      <c r="D115" s="371"/>
      <c r="E115" s="371"/>
      <c r="F115" s="371"/>
      <c r="G115" s="371"/>
      <c r="H115" s="371"/>
      <c r="I115" s="371"/>
      <c r="J115" s="371"/>
      <c r="K115" s="371"/>
      <c r="L115" s="371"/>
      <c r="M115" s="371"/>
      <c r="N115" s="371"/>
      <c r="O115" s="371"/>
      <c r="P115" s="371"/>
      <c r="Q115" s="371"/>
      <c r="R115" s="371"/>
      <c r="S115" s="371"/>
      <c r="T115" s="371"/>
      <c r="U115" s="371"/>
      <c r="V115" s="371"/>
      <c r="W115" s="371"/>
      <c r="X115" s="371"/>
      <c r="Y115" s="371"/>
      <c r="Z115" s="371"/>
      <c r="AA115" s="371"/>
      <c r="AB115" s="371"/>
      <c r="AC115" s="371"/>
      <c r="AD115" s="371"/>
      <c r="AE115" s="371"/>
      <c r="AF115" s="371"/>
      <c r="AG115" s="371"/>
      <c r="AH115" s="371"/>
      <c r="AI115" s="371"/>
      <c r="AJ115" s="371"/>
      <c r="AK115" s="339"/>
      <c r="AL115" s="339"/>
      <c r="AM115" s="339"/>
      <c r="AN115" s="339"/>
      <c r="AO115" s="339"/>
      <c r="AP115" s="339"/>
      <c r="AQ115" s="339"/>
      <c r="AR115" s="339"/>
      <c r="AS115" s="339"/>
      <c r="AT115" s="339"/>
      <c r="AU115" s="339"/>
      <c r="AV115" s="339"/>
      <c r="AW115" s="339"/>
      <c r="AX115" s="339"/>
      <c r="AY115" s="339"/>
      <c r="AZ115" s="339"/>
      <c r="BA115" s="339"/>
      <c r="BB115" s="339"/>
      <c r="BC115" s="339"/>
      <c r="BD115" s="339"/>
      <c r="BE115" s="339"/>
      <c r="BF115" s="339"/>
      <c r="BG115" s="339"/>
      <c r="BH115" s="339"/>
      <c r="BI115" s="339"/>
      <c r="BJ115" s="339"/>
      <c r="BK115" s="339"/>
      <c r="BL115" s="339"/>
      <c r="BM115" s="339"/>
      <c r="BN115" s="339"/>
      <c r="BO115" s="339"/>
      <c r="BP115" s="339"/>
      <c r="BQ115" s="339"/>
      <c r="BR115" s="339"/>
      <c r="BS115" s="339"/>
      <c r="BT115" s="339"/>
      <c r="BU115" s="339"/>
      <c r="BV115" s="339"/>
      <c r="BW115" s="339"/>
      <c r="BX115" s="339"/>
      <c r="BY115" s="339"/>
      <c r="BZ115" s="339"/>
      <c r="CA115" s="339"/>
      <c r="CB115" s="339"/>
      <c r="CC115" s="339"/>
      <c r="CD115" s="339"/>
      <c r="CE115" s="339"/>
      <c r="CF115" s="339"/>
      <c r="CG115" s="339"/>
      <c r="CH115" s="339"/>
      <c r="CI115" s="339"/>
      <c r="CJ115" s="339"/>
      <c r="CK115" s="339"/>
      <c r="CL115" s="339"/>
      <c r="CM115" s="339"/>
      <c r="CN115" s="339"/>
      <c r="CO115" s="339"/>
      <c r="CP115" s="339"/>
      <c r="CQ115" s="339"/>
      <c r="CR115" s="339"/>
      <c r="CS115" s="339"/>
      <c r="CT115" s="339"/>
      <c r="CU115" s="339"/>
      <c r="CV115" s="339"/>
      <c r="CW115" s="339"/>
      <c r="CX115" s="339"/>
      <c r="CY115" s="339"/>
      <c r="CZ115" s="339"/>
      <c r="DA115" s="339"/>
      <c r="DB115" s="339"/>
      <c r="DC115" s="339"/>
      <c r="DD115" s="339"/>
      <c r="DE115" s="339"/>
      <c r="DF115" s="339"/>
      <c r="DG115" s="339"/>
      <c r="DH115" s="339"/>
      <c r="DI115" s="339"/>
      <c r="DJ115" s="339"/>
      <c r="DK115" s="339"/>
      <c r="DL115" s="339"/>
      <c r="DM115" s="339"/>
      <c r="DN115" s="339"/>
      <c r="DO115" s="339"/>
      <c r="DP115" s="339"/>
      <c r="DQ115" s="339"/>
      <c r="DR115" s="339"/>
      <c r="DS115" s="339"/>
      <c r="DT115" s="339"/>
      <c r="DU115" s="339"/>
      <c r="DV115" s="339"/>
      <c r="DW115" s="339"/>
      <c r="DX115" s="339"/>
      <c r="DY115" s="339"/>
      <c r="DZ115" s="339"/>
      <c r="EA115" s="339"/>
      <c r="EB115" s="339"/>
      <c r="EC115" s="339"/>
      <c r="ED115" s="339"/>
      <c r="EE115" s="339"/>
      <c r="EF115" s="339"/>
      <c r="EG115" s="339"/>
      <c r="EH115" s="339"/>
      <c r="EI115" s="339"/>
      <c r="EJ115" s="339"/>
      <c r="EK115" s="339"/>
      <c r="EL115" s="339"/>
      <c r="EM115" s="339"/>
    </row>
    <row r="116" spans="1:143" s="341" customFormat="1" ht="25.5" hidden="1" customHeight="1">
      <c r="A116" s="371"/>
      <c r="B116" s="371"/>
      <c r="C116" s="371"/>
      <c r="D116" s="371"/>
      <c r="E116" s="371"/>
      <c r="F116" s="371"/>
      <c r="G116" s="371"/>
      <c r="H116" s="371"/>
      <c r="I116" s="371"/>
      <c r="J116" s="371"/>
      <c r="K116" s="371"/>
      <c r="L116" s="371"/>
      <c r="M116" s="371"/>
      <c r="N116" s="371"/>
      <c r="O116" s="371"/>
      <c r="P116" s="371"/>
      <c r="Q116" s="371"/>
      <c r="R116" s="371"/>
      <c r="S116" s="371"/>
      <c r="T116" s="371"/>
      <c r="U116" s="371"/>
      <c r="V116" s="371"/>
      <c r="W116" s="371"/>
      <c r="X116" s="371"/>
      <c r="Y116" s="371"/>
      <c r="Z116" s="371"/>
      <c r="AA116" s="371"/>
      <c r="AB116" s="371"/>
      <c r="AC116" s="371"/>
      <c r="AD116" s="371"/>
      <c r="AE116" s="371"/>
      <c r="AF116" s="371"/>
      <c r="AG116" s="371"/>
      <c r="AH116" s="371"/>
      <c r="AI116" s="371"/>
      <c r="AJ116" s="371"/>
      <c r="AK116" s="339"/>
      <c r="AL116" s="339"/>
      <c r="AM116" s="339"/>
      <c r="AN116" s="339"/>
      <c r="AO116" s="339"/>
      <c r="AP116" s="339"/>
      <c r="AQ116" s="339"/>
      <c r="AR116" s="339"/>
      <c r="AS116" s="339"/>
      <c r="AT116" s="339"/>
      <c r="AU116" s="339"/>
      <c r="AV116" s="339"/>
      <c r="AW116" s="339"/>
      <c r="AX116" s="339"/>
      <c r="AY116" s="339"/>
      <c r="AZ116" s="339"/>
      <c r="BA116" s="339"/>
      <c r="BB116" s="339"/>
      <c r="BC116" s="339"/>
      <c r="BD116" s="339"/>
      <c r="BE116" s="339"/>
      <c r="BF116" s="339"/>
      <c r="BG116" s="339"/>
      <c r="BH116" s="339"/>
      <c r="BI116" s="339"/>
      <c r="BJ116" s="339"/>
      <c r="BK116" s="339"/>
      <c r="BL116" s="339"/>
      <c r="BM116" s="339"/>
      <c r="BN116" s="339"/>
      <c r="BO116" s="339"/>
      <c r="BP116" s="339"/>
      <c r="BQ116" s="339"/>
      <c r="BR116" s="339"/>
      <c r="BS116" s="339"/>
      <c r="BT116" s="339"/>
      <c r="BU116" s="339"/>
      <c r="BV116" s="339"/>
      <c r="BW116" s="339"/>
      <c r="BX116" s="339"/>
      <c r="BY116" s="339"/>
      <c r="BZ116" s="339"/>
      <c r="CA116" s="339"/>
      <c r="CB116" s="339"/>
      <c r="CC116" s="339"/>
      <c r="CD116" s="339"/>
      <c r="CE116" s="339"/>
      <c r="CF116" s="339"/>
      <c r="CG116" s="339"/>
      <c r="CH116" s="339"/>
      <c r="CI116" s="339"/>
      <c r="CJ116" s="339"/>
      <c r="CK116" s="339"/>
      <c r="CL116" s="339"/>
      <c r="CM116" s="339"/>
      <c r="CN116" s="339"/>
      <c r="CO116" s="339"/>
      <c r="CP116" s="339"/>
      <c r="CQ116" s="339"/>
      <c r="CR116" s="339"/>
      <c r="CS116" s="339"/>
      <c r="CT116" s="339"/>
      <c r="CU116" s="339"/>
      <c r="CV116" s="339"/>
      <c r="CW116" s="339"/>
      <c r="CX116" s="339"/>
      <c r="CY116" s="339"/>
      <c r="CZ116" s="339"/>
      <c r="DA116" s="339"/>
      <c r="DB116" s="339"/>
      <c r="DC116" s="339"/>
      <c r="DD116" s="339"/>
      <c r="DE116" s="339"/>
      <c r="DF116" s="339"/>
      <c r="DG116" s="339"/>
      <c r="DH116" s="339"/>
      <c r="DI116" s="339"/>
      <c r="DJ116" s="339"/>
      <c r="DK116" s="339"/>
      <c r="DL116" s="339"/>
      <c r="DM116" s="339"/>
      <c r="DN116" s="339"/>
      <c r="DO116" s="339"/>
      <c r="DP116" s="339"/>
      <c r="DQ116" s="339"/>
      <c r="DR116" s="339"/>
      <c r="DS116" s="339"/>
      <c r="DT116" s="339"/>
      <c r="DU116" s="339"/>
      <c r="DV116" s="339"/>
      <c r="DW116" s="339"/>
      <c r="DX116" s="339"/>
      <c r="DY116" s="339"/>
      <c r="DZ116" s="339"/>
      <c r="EA116" s="339"/>
      <c r="EB116" s="339"/>
      <c r="EC116" s="339"/>
      <c r="ED116" s="339"/>
      <c r="EE116" s="339"/>
      <c r="EF116" s="339"/>
      <c r="EG116" s="339"/>
      <c r="EH116" s="339"/>
      <c r="EI116" s="339"/>
      <c r="EJ116" s="339"/>
      <c r="EK116" s="339"/>
      <c r="EL116" s="339"/>
      <c r="EM116" s="339"/>
    </row>
    <row r="117" spans="1:143" s="341" customFormat="1" ht="25.5" hidden="1" customHeight="1">
      <c r="A117" s="371"/>
      <c r="B117" s="371"/>
      <c r="C117" s="371"/>
      <c r="D117" s="371"/>
      <c r="E117" s="371"/>
      <c r="F117" s="371"/>
      <c r="G117" s="371"/>
      <c r="H117" s="371"/>
      <c r="I117" s="371"/>
      <c r="J117" s="371"/>
      <c r="K117" s="364"/>
      <c r="L117" s="1616"/>
      <c r="M117" s="1616"/>
      <c r="N117" s="1616"/>
      <c r="O117" s="1616"/>
      <c r="P117" s="1616"/>
      <c r="Q117" s="1616"/>
      <c r="R117" s="371"/>
      <c r="S117" s="371"/>
      <c r="T117" s="371"/>
      <c r="U117" s="371"/>
      <c r="V117" s="371"/>
      <c r="W117" s="371"/>
      <c r="X117" s="371"/>
      <c r="Y117" s="371"/>
      <c r="Z117" s="371"/>
      <c r="AA117" s="371"/>
      <c r="AB117" s="371"/>
      <c r="AC117" s="371"/>
      <c r="AD117" s="371"/>
      <c r="AE117" s="371"/>
      <c r="AF117" s="371"/>
      <c r="AG117" s="371"/>
      <c r="AH117" s="371"/>
      <c r="AI117" s="371"/>
      <c r="AJ117" s="371"/>
      <c r="AK117" s="339"/>
      <c r="AL117" s="339"/>
      <c r="AM117" s="339"/>
      <c r="AN117" s="339"/>
      <c r="AO117" s="339"/>
      <c r="AP117" s="339"/>
      <c r="AQ117" s="339"/>
      <c r="AR117" s="339"/>
      <c r="AS117" s="339"/>
      <c r="AT117" s="339"/>
      <c r="AU117" s="339"/>
      <c r="AV117" s="339"/>
      <c r="AW117" s="339"/>
      <c r="AX117" s="339"/>
      <c r="AY117" s="339"/>
      <c r="AZ117" s="339"/>
      <c r="BA117" s="339"/>
      <c r="BB117" s="339"/>
      <c r="BC117" s="339"/>
      <c r="BD117" s="339"/>
      <c r="BE117" s="339"/>
      <c r="BF117" s="339"/>
      <c r="BG117" s="339"/>
      <c r="BH117" s="339"/>
      <c r="BI117" s="339"/>
      <c r="BJ117" s="339"/>
      <c r="BK117" s="339"/>
      <c r="BL117" s="339"/>
      <c r="BM117" s="339"/>
      <c r="BN117" s="339"/>
      <c r="BO117" s="339"/>
      <c r="BP117" s="339"/>
      <c r="BQ117" s="339"/>
      <c r="BR117" s="339"/>
      <c r="BS117" s="339"/>
      <c r="BT117" s="339"/>
      <c r="BU117" s="339"/>
      <c r="BV117" s="339"/>
      <c r="BW117" s="339"/>
      <c r="BX117" s="339"/>
      <c r="BY117" s="339"/>
      <c r="BZ117" s="339"/>
      <c r="CA117" s="339"/>
      <c r="CB117" s="339"/>
      <c r="CC117" s="339"/>
      <c r="CD117" s="339"/>
      <c r="CE117" s="339"/>
      <c r="CF117" s="339"/>
      <c r="CG117" s="339"/>
      <c r="CH117" s="339"/>
      <c r="CI117" s="339"/>
      <c r="CJ117" s="339"/>
      <c r="CK117" s="339"/>
      <c r="CL117" s="339"/>
      <c r="CM117" s="339"/>
      <c r="CN117" s="339"/>
      <c r="CO117" s="339"/>
      <c r="CP117" s="339"/>
      <c r="CQ117" s="339"/>
      <c r="CR117" s="339"/>
      <c r="CS117" s="339"/>
      <c r="CT117" s="339"/>
      <c r="CU117" s="339"/>
      <c r="CV117" s="339"/>
      <c r="CW117" s="339"/>
      <c r="CX117" s="339"/>
      <c r="CY117" s="339"/>
      <c r="CZ117" s="339"/>
      <c r="DA117" s="339"/>
      <c r="DB117" s="339"/>
      <c r="DC117" s="339"/>
      <c r="DD117" s="339"/>
      <c r="DE117" s="339"/>
      <c r="DF117" s="339"/>
      <c r="DG117" s="339"/>
      <c r="DH117" s="339"/>
      <c r="DI117" s="339"/>
      <c r="DJ117" s="339"/>
      <c r="DK117" s="339"/>
      <c r="DL117" s="339"/>
      <c r="DM117" s="339"/>
      <c r="DN117" s="339"/>
      <c r="DO117" s="339"/>
      <c r="DP117" s="339"/>
      <c r="DQ117" s="339"/>
      <c r="DR117" s="339"/>
      <c r="DS117" s="339"/>
      <c r="DT117" s="339"/>
      <c r="DU117" s="339"/>
      <c r="DV117" s="339"/>
      <c r="DW117" s="339"/>
      <c r="DX117" s="339"/>
      <c r="DY117" s="339"/>
      <c r="DZ117" s="339"/>
      <c r="EA117" s="339"/>
      <c r="EB117" s="339"/>
      <c r="EC117" s="339"/>
      <c r="ED117" s="339"/>
      <c r="EE117" s="339"/>
      <c r="EF117" s="339"/>
      <c r="EG117" s="339"/>
      <c r="EH117" s="339"/>
      <c r="EI117" s="339"/>
      <c r="EJ117" s="339"/>
      <c r="EK117" s="339"/>
      <c r="EL117" s="339"/>
      <c r="EM117" s="339"/>
    </row>
    <row r="118" spans="1:143" s="341" customFormat="1" ht="25.5" hidden="1" customHeight="1">
      <c r="A118" s="371"/>
      <c r="B118" s="382"/>
      <c r="C118" s="382"/>
      <c r="D118" s="382"/>
      <c r="E118" s="382"/>
      <c r="F118" s="382"/>
      <c r="G118" s="382"/>
      <c r="H118" s="382"/>
      <c r="I118" s="382"/>
      <c r="J118" s="371"/>
      <c r="K118" s="371"/>
      <c r="L118" s="371"/>
      <c r="M118" s="371"/>
      <c r="N118" s="371"/>
      <c r="O118" s="371"/>
      <c r="P118" s="371"/>
      <c r="Q118" s="371"/>
      <c r="R118" s="371"/>
      <c r="S118" s="371"/>
      <c r="T118" s="371"/>
      <c r="U118" s="371"/>
      <c r="V118" s="371"/>
      <c r="W118" s="371"/>
      <c r="X118" s="371"/>
      <c r="Y118" s="371"/>
      <c r="Z118" s="371"/>
      <c r="AA118" s="371"/>
      <c r="AB118" s="371"/>
      <c r="AC118" s="371"/>
      <c r="AD118" s="371"/>
      <c r="AE118" s="371"/>
      <c r="AF118" s="371"/>
      <c r="AG118" s="371"/>
      <c r="AH118" s="371"/>
      <c r="AI118" s="371"/>
      <c r="AJ118" s="371"/>
      <c r="AK118" s="339"/>
      <c r="AL118" s="339"/>
      <c r="AM118" s="339"/>
      <c r="AN118" s="339"/>
      <c r="AO118" s="339"/>
      <c r="AP118" s="339"/>
      <c r="AQ118" s="339"/>
      <c r="AR118" s="339"/>
      <c r="AS118" s="339"/>
      <c r="AT118" s="339"/>
      <c r="AU118" s="339"/>
      <c r="AV118" s="339"/>
      <c r="AW118" s="339"/>
      <c r="AX118" s="339"/>
      <c r="AY118" s="339"/>
      <c r="AZ118" s="339"/>
      <c r="BA118" s="339"/>
      <c r="BB118" s="339"/>
      <c r="BC118" s="339"/>
      <c r="BD118" s="339"/>
      <c r="BE118" s="339"/>
      <c r="BF118" s="339"/>
      <c r="BG118" s="339"/>
      <c r="BH118" s="339"/>
      <c r="BI118" s="339"/>
      <c r="BJ118" s="339"/>
      <c r="BK118" s="339"/>
      <c r="BL118" s="339"/>
      <c r="BM118" s="339"/>
      <c r="BN118" s="339"/>
      <c r="BO118" s="339"/>
      <c r="BP118" s="339"/>
      <c r="BQ118" s="339"/>
      <c r="BR118" s="339"/>
      <c r="BS118" s="339"/>
      <c r="BT118" s="339"/>
      <c r="BU118" s="339"/>
      <c r="BV118" s="339"/>
      <c r="BW118" s="339"/>
      <c r="BX118" s="339"/>
      <c r="BY118" s="339"/>
      <c r="BZ118" s="339"/>
      <c r="CA118" s="339"/>
      <c r="CB118" s="339"/>
      <c r="CC118" s="339"/>
      <c r="CD118" s="339"/>
      <c r="CE118" s="339"/>
      <c r="CF118" s="339"/>
      <c r="CG118" s="339"/>
      <c r="CH118" s="339"/>
      <c r="CI118" s="339"/>
      <c r="CJ118" s="339"/>
      <c r="CK118" s="339"/>
      <c r="CL118" s="339"/>
      <c r="CM118" s="339"/>
      <c r="CN118" s="339"/>
      <c r="CO118" s="339"/>
      <c r="CP118" s="339"/>
      <c r="CQ118" s="339"/>
      <c r="CR118" s="339"/>
      <c r="CS118" s="339"/>
      <c r="CT118" s="339"/>
      <c r="CU118" s="339"/>
      <c r="CV118" s="339"/>
      <c r="CW118" s="339"/>
      <c r="CX118" s="339"/>
      <c r="CY118" s="339"/>
      <c r="CZ118" s="339"/>
      <c r="DA118" s="339"/>
      <c r="DB118" s="339"/>
      <c r="DC118" s="339"/>
      <c r="DD118" s="339"/>
      <c r="DE118" s="339"/>
      <c r="DF118" s="339"/>
      <c r="DG118" s="339"/>
      <c r="DH118" s="339"/>
      <c r="DI118" s="339"/>
      <c r="DJ118" s="339"/>
      <c r="DK118" s="339"/>
      <c r="DL118" s="339"/>
      <c r="DM118" s="339"/>
      <c r="DN118" s="339"/>
      <c r="DO118" s="339"/>
      <c r="DP118" s="339"/>
      <c r="DQ118" s="339"/>
      <c r="DR118" s="339"/>
      <c r="DS118" s="339"/>
      <c r="DT118" s="339"/>
      <c r="DU118" s="339"/>
      <c r="DV118" s="339"/>
      <c r="DW118" s="339"/>
      <c r="DX118" s="339"/>
      <c r="DY118" s="339"/>
      <c r="DZ118" s="339"/>
      <c r="EA118" s="339"/>
      <c r="EB118" s="339"/>
      <c r="EC118" s="339"/>
      <c r="ED118" s="339"/>
      <c r="EE118" s="339"/>
      <c r="EF118" s="339"/>
      <c r="EG118" s="339"/>
      <c r="EH118" s="339"/>
      <c r="EI118" s="339"/>
      <c r="EJ118" s="339"/>
      <c r="EK118" s="339"/>
      <c r="EL118" s="339"/>
      <c r="EM118" s="339"/>
    </row>
    <row r="119" spans="1:143" s="341" customFormat="1" ht="25.5" hidden="1" customHeight="1">
      <c r="A119" s="371"/>
      <c r="B119" s="371"/>
      <c r="C119" s="371"/>
      <c r="D119" s="371"/>
      <c r="E119" s="371"/>
      <c r="F119" s="371"/>
      <c r="G119" s="371"/>
      <c r="H119" s="371"/>
      <c r="I119" s="371"/>
      <c r="J119" s="382"/>
      <c r="K119" s="371"/>
      <c r="L119" s="371"/>
      <c r="M119" s="371"/>
      <c r="N119" s="371"/>
      <c r="O119" s="371"/>
      <c r="P119" s="371"/>
      <c r="Q119" s="371"/>
      <c r="R119" s="371"/>
      <c r="S119" s="371"/>
      <c r="T119" s="371"/>
      <c r="U119" s="371"/>
      <c r="V119" s="371"/>
      <c r="W119" s="371"/>
      <c r="X119" s="371"/>
      <c r="Y119" s="371"/>
      <c r="Z119" s="371"/>
      <c r="AA119" s="371"/>
      <c r="AB119" s="371"/>
      <c r="AC119" s="371"/>
      <c r="AD119" s="371"/>
      <c r="AE119" s="371"/>
      <c r="AF119" s="371"/>
      <c r="AG119" s="371"/>
      <c r="AH119" s="371"/>
      <c r="AI119" s="371"/>
      <c r="AJ119" s="371"/>
      <c r="AK119" s="339"/>
      <c r="AL119" s="339"/>
      <c r="AM119" s="339"/>
      <c r="AN119" s="339"/>
      <c r="AO119" s="339"/>
      <c r="AP119" s="339"/>
      <c r="AQ119" s="339"/>
      <c r="AR119" s="339"/>
      <c r="AS119" s="339"/>
      <c r="AT119" s="339"/>
      <c r="AU119" s="339"/>
      <c r="AV119" s="339"/>
      <c r="AW119" s="339"/>
      <c r="AX119" s="339"/>
      <c r="AY119" s="339"/>
      <c r="AZ119" s="339"/>
      <c r="BA119" s="339"/>
      <c r="BB119" s="339"/>
      <c r="BC119" s="339"/>
      <c r="BD119" s="339"/>
      <c r="BE119" s="339"/>
      <c r="BF119" s="339"/>
      <c r="BG119" s="339"/>
      <c r="BH119" s="339"/>
      <c r="BI119" s="339"/>
      <c r="BJ119" s="339"/>
      <c r="BK119" s="339"/>
      <c r="BL119" s="339"/>
      <c r="BM119" s="339"/>
      <c r="BN119" s="339"/>
      <c r="BO119" s="339"/>
      <c r="BP119" s="339"/>
      <c r="BQ119" s="339"/>
      <c r="BR119" s="339"/>
      <c r="BS119" s="339"/>
      <c r="BT119" s="339"/>
      <c r="BU119" s="339"/>
      <c r="BV119" s="339"/>
      <c r="BW119" s="339"/>
      <c r="BX119" s="339"/>
      <c r="BY119" s="339"/>
      <c r="BZ119" s="339"/>
      <c r="CA119" s="339"/>
      <c r="CB119" s="339"/>
      <c r="CC119" s="339"/>
      <c r="CD119" s="339"/>
      <c r="CE119" s="339"/>
      <c r="CF119" s="339"/>
      <c r="CG119" s="339"/>
      <c r="CH119" s="339"/>
      <c r="CI119" s="339"/>
      <c r="CJ119" s="339"/>
      <c r="CK119" s="339"/>
      <c r="CL119" s="339"/>
      <c r="CM119" s="339"/>
      <c r="CN119" s="339"/>
      <c r="CO119" s="339"/>
      <c r="CP119" s="339"/>
      <c r="CQ119" s="339"/>
      <c r="CR119" s="339"/>
      <c r="CS119" s="339"/>
      <c r="CT119" s="339"/>
      <c r="CU119" s="339"/>
      <c r="CV119" s="339"/>
      <c r="CW119" s="339"/>
      <c r="CX119" s="339"/>
      <c r="CY119" s="339"/>
      <c r="CZ119" s="339"/>
      <c r="DA119" s="339"/>
      <c r="DB119" s="339"/>
      <c r="DC119" s="339"/>
      <c r="DD119" s="339"/>
      <c r="DE119" s="339"/>
      <c r="DF119" s="339"/>
      <c r="DG119" s="339"/>
      <c r="DH119" s="339"/>
      <c r="DI119" s="339"/>
      <c r="DJ119" s="339"/>
      <c r="DK119" s="339"/>
      <c r="DL119" s="339"/>
      <c r="DM119" s="339"/>
      <c r="DN119" s="339"/>
      <c r="DO119" s="339"/>
      <c r="DP119" s="339"/>
      <c r="DQ119" s="339"/>
      <c r="DR119" s="339"/>
      <c r="DS119" s="339"/>
      <c r="DT119" s="339"/>
      <c r="DU119" s="339"/>
      <c r="DV119" s="339"/>
      <c r="DW119" s="339"/>
      <c r="DX119" s="339"/>
      <c r="DY119" s="339"/>
      <c r="DZ119" s="339"/>
      <c r="EA119" s="339"/>
      <c r="EB119" s="339"/>
      <c r="EC119" s="339"/>
      <c r="ED119" s="339"/>
      <c r="EE119" s="339"/>
      <c r="EF119" s="339"/>
      <c r="EG119" s="339"/>
      <c r="EH119" s="339"/>
      <c r="EI119" s="339"/>
      <c r="EJ119" s="339"/>
      <c r="EK119" s="339"/>
      <c r="EL119" s="339"/>
      <c r="EM119" s="339"/>
    </row>
    <row r="120" spans="1:143" s="341" customFormat="1" ht="25.5" hidden="1" customHeight="1">
      <c r="A120" s="371"/>
      <c r="B120" s="371"/>
      <c r="C120" s="371"/>
      <c r="D120" s="371"/>
      <c r="E120" s="371"/>
      <c r="F120" s="371"/>
      <c r="G120" s="371"/>
      <c r="H120" s="371"/>
      <c r="I120" s="371"/>
      <c r="J120" s="371"/>
      <c r="K120" s="371"/>
      <c r="L120" s="371"/>
      <c r="M120" s="371"/>
      <c r="N120" s="371"/>
      <c r="O120" s="371"/>
      <c r="P120" s="371"/>
      <c r="Q120" s="371"/>
      <c r="R120" s="371"/>
      <c r="S120" s="371"/>
      <c r="T120" s="371"/>
      <c r="U120" s="371"/>
      <c r="V120" s="371"/>
      <c r="W120" s="371"/>
      <c r="X120" s="371"/>
      <c r="Y120" s="371"/>
      <c r="Z120" s="371"/>
      <c r="AA120" s="371"/>
      <c r="AB120" s="371"/>
      <c r="AC120" s="371"/>
      <c r="AD120" s="371"/>
      <c r="AE120" s="371"/>
      <c r="AF120" s="371"/>
      <c r="AG120" s="371"/>
      <c r="AH120" s="371"/>
      <c r="AI120" s="371"/>
      <c r="AJ120" s="371"/>
      <c r="AK120" s="339"/>
      <c r="AL120" s="339"/>
      <c r="AM120" s="339"/>
      <c r="AN120" s="339"/>
      <c r="AO120" s="339"/>
      <c r="AP120" s="339"/>
      <c r="AQ120" s="339"/>
      <c r="AR120" s="339"/>
      <c r="AS120" s="339"/>
      <c r="AT120" s="339"/>
      <c r="AU120" s="339"/>
      <c r="AV120" s="339"/>
      <c r="AW120" s="339"/>
      <c r="AX120" s="339"/>
      <c r="AY120" s="339"/>
      <c r="AZ120" s="339"/>
      <c r="BA120" s="339"/>
      <c r="BB120" s="339"/>
      <c r="BC120" s="339"/>
      <c r="BD120" s="339"/>
      <c r="BE120" s="339"/>
      <c r="BF120" s="339"/>
      <c r="BG120" s="339"/>
      <c r="BH120" s="339"/>
      <c r="BI120" s="339"/>
      <c r="BJ120" s="339"/>
      <c r="BK120" s="339"/>
      <c r="BL120" s="339"/>
      <c r="BM120" s="339"/>
      <c r="BN120" s="339"/>
      <c r="BO120" s="339"/>
      <c r="BP120" s="339"/>
      <c r="BQ120" s="339"/>
      <c r="BR120" s="339"/>
      <c r="BS120" s="339"/>
      <c r="BT120" s="339"/>
      <c r="BU120" s="339"/>
      <c r="BV120" s="339"/>
      <c r="BW120" s="339"/>
      <c r="BX120" s="339"/>
      <c r="BY120" s="339"/>
      <c r="BZ120" s="339"/>
      <c r="CA120" s="339"/>
      <c r="CB120" s="339"/>
      <c r="CC120" s="339"/>
      <c r="CD120" s="339"/>
      <c r="CE120" s="339"/>
      <c r="CF120" s="339"/>
      <c r="CG120" s="339"/>
      <c r="CH120" s="339"/>
      <c r="CI120" s="339"/>
      <c r="CJ120" s="339"/>
      <c r="CK120" s="339"/>
      <c r="CL120" s="339"/>
      <c r="CM120" s="339"/>
      <c r="CN120" s="339"/>
      <c r="CO120" s="339"/>
      <c r="CP120" s="339"/>
      <c r="CQ120" s="339"/>
      <c r="CR120" s="339"/>
      <c r="CS120" s="339"/>
      <c r="CT120" s="339"/>
      <c r="CU120" s="339"/>
      <c r="CV120" s="339"/>
      <c r="CW120" s="339"/>
      <c r="CX120" s="339"/>
      <c r="CY120" s="339"/>
      <c r="CZ120" s="339"/>
      <c r="DA120" s="339"/>
      <c r="DB120" s="339"/>
      <c r="DC120" s="339"/>
      <c r="DD120" s="339"/>
      <c r="DE120" s="339"/>
      <c r="DF120" s="339"/>
      <c r="DG120" s="339"/>
      <c r="DH120" s="339"/>
      <c r="DI120" s="339"/>
      <c r="DJ120" s="339"/>
      <c r="DK120" s="339"/>
      <c r="DL120" s="339"/>
      <c r="DM120" s="339"/>
      <c r="DN120" s="339"/>
      <c r="DO120" s="339"/>
      <c r="DP120" s="339"/>
      <c r="DQ120" s="339"/>
      <c r="DR120" s="339"/>
      <c r="DS120" s="339"/>
      <c r="DT120" s="339"/>
      <c r="DU120" s="339"/>
      <c r="DV120" s="339"/>
      <c r="DW120" s="339"/>
      <c r="DX120" s="339"/>
      <c r="DY120" s="339"/>
      <c r="DZ120" s="339"/>
      <c r="EA120" s="339"/>
      <c r="EB120" s="339"/>
      <c r="EC120" s="339"/>
      <c r="ED120" s="339"/>
      <c r="EE120" s="339"/>
      <c r="EF120" s="339"/>
      <c r="EG120" s="339"/>
      <c r="EH120" s="339"/>
      <c r="EI120" s="339"/>
      <c r="EJ120" s="339"/>
      <c r="EK120" s="339"/>
      <c r="EL120" s="339"/>
      <c r="EM120" s="339"/>
    </row>
    <row r="121" spans="1:143" s="341" customFormat="1" ht="25.5" hidden="1" customHeight="1">
      <c r="A121" s="371"/>
      <c r="B121" s="371"/>
      <c r="C121" s="371"/>
      <c r="D121" s="371"/>
      <c r="E121" s="371"/>
      <c r="F121" s="371"/>
      <c r="G121" s="371"/>
      <c r="H121" s="371"/>
      <c r="I121" s="371"/>
      <c r="J121" s="371"/>
      <c r="K121" s="371"/>
      <c r="L121" s="371"/>
      <c r="M121" s="371"/>
      <c r="N121" s="371"/>
      <c r="O121" s="371"/>
      <c r="P121" s="371"/>
      <c r="Q121" s="371"/>
      <c r="R121" s="371"/>
      <c r="S121" s="371"/>
      <c r="T121" s="371"/>
      <c r="U121" s="371"/>
      <c r="V121" s="371"/>
      <c r="W121" s="371"/>
      <c r="X121" s="371"/>
      <c r="Y121" s="371"/>
      <c r="Z121" s="371"/>
      <c r="AA121" s="371"/>
      <c r="AB121" s="371"/>
      <c r="AC121" s="371"/>
      <c r="AD121" s="371"/>
      <c r="AE121" s="371"/>
      <c r="AF121" s="371"/>
      <c r="AG121" s="371"/>
      <c r="AH121" s="371"/>
      <c r="AI121" s="371"/>
      <c r="AJ121" s="371"/>
      <c r="AK121" s="339"/>
      <c r="AL121" s="339"/>
      <c r="AM121" s="339"/>
      <c r="AN121" s="339"/>
      <c r="AO121" s="339"/>
      <c r="AP121" s="339"/>
      <c r="AQ121" s="339"/>
      <c r="AR121" s="339"/>
      <c r="AS121" s="339"/>
      <c r="AT121" s="339"/>
      <c r="AU121" s="339"/>
      <c r="AV121" s="339"/>
      <c r="AW121" s="339"/>
      <c r="AX121" s="339"/>
      <c r="AY121" s="339"/>
      <c r="AZ121" s="339"/>
      <c r="BA121" s="339"/>
      <c r="BB121" s="339"/>
      <c r="BC121" s="339"/>
      <c r="BD121" s="339"/>
      <c r="BE121" s="339"/>
      <c r="BF121" s="339"/>
      <c r="BG121" s="339"/>
      <c r="BH121" s="339"/>
      <c r="BI121" s="339"/>
      <c r="BJ121" s="339"/>
      <c r="BK121" s="339"/>
      <c r="BL121" s="339"/>
      <c r="BM121" s="339"/>
      <c r="BN121" s="339"/>
      <c r="BO121" s="339"/>
      <c r="BP121" s="339"/>
      <c r="BQ121" s="339"/>
      <c r="BR121" s="339"/>
      <c r="BS121" s="339"/>
      <c r="BT121" s="339"/>
      <c r="BU121" s="339"/>
      <c r="BV121" s="339"/>
      <c r="BW121" s="339"/>
      <c r="BX121" s="339"/>
      <c r="BY121" s="339"/>
      <c r="BZ121" s="339"/>
      <c r="CA121" s="339"/>
      <c r="CB121" s="339"/>
      <c r="CC121" s="339"/>
      <c r="CD121" s="339"/>
      <c r="CE121" s="339"/>
      <c r="CF121" s="339"/>
      <c r="CG121" s="339"/>
      <c r="CH121" s="339"/>
      <c r="CI121" s="339"/>
      <c r="CJ121" s="339"/>
      <c r="CK121" s="339"/>
      <c r="CL121" s="339"/>
      <c r="CM121" s="339"/>
      <c r="CN121" s="339"/>
      <c r="CO121" s="339"/>
      <c r="CP121" s="339"/>
      <c r="CQ121" s="339"/>
      <c r="CR121" s="339"/>
      <c r="CS121" s="339"/>
      <c r="CT121" s="339"/>
      <c r="CU121" s="339"/>
      <c r="CV121" s="339"/>
      <c r="CW121" s="339"/>
      <c r="CX121" s="339"/>
      <c r="CY121" s="339"/>
      <c r="CZ121" s="339"/>
      <c r="DA121" s="339"/>
      <c r="DB121" s="339"/>
      <c r="DC121" s="339"/>
      <c r="DD121" s="339"/>
      <c r="DE121" s="339"/>
      <c r="DF121" s="339"/>
      <c r="DG121" s="339"/>
      <c r="DH121" s="339"/>
      <c r="DI121" s="339"/>
      <c r="DJ121" s="339"/>
      <c r="DK121" s="339"/>
      <c r="DL121" s="339"/>
      <c r="DM121" s="339"/>
      <c r="DN121" s="339"/>
      <c r="DO121" s="339"/>
      <c r="DP121" s="339"/>
      <c r="DQ121" s="339"/>
      <c r="DR121" s="339"/>
      <c r="DS121" s="339"/>
      <c r="DT121" s="339"/>
      <c r="DU121" s="339"/>
      <c r="DV121" s="339"/>
      <c r="DW121" s="339"/>
      <c r="DX121" s="339"/>
      <c r="DY121" s="339"/>
      <c r="DZ121" s="339"/>
      <c r="EA121" s="339"/>
      <c r="EB121" s="339"/>
      <c r="EC121" s="339"/>
      <c r="ED121" s="339"/>
      <c r="EE121" s="339"/>
      <c r="EF121" s="339"/>
      <c r="EG121" s="339"/>
      <c r="EH121" s="339"/>
      <c r="EI121" s="339"/>
      <c r="EJ121" s="339"/>
      <c r="EK121" s="339"/>
      <c r="EL121" s="339"/>
      <c r="EM121" s="339"/>
    </row>
    <row r="122" spans="1:143" s="341" customFormat="1" ht="25.5" hidden="1" customHeight="1">
      <c r="A122" s="371"/>
      <c r="B122" s="371"/>
      <c r="C122" s="371"/>
      <c r="D122" s="371"/>
      <c r="E122" s="371"/>
      <c r="F122" s="371"/>
      <c r="G122" s="371"/>
      <c r="H122" s="371"/>
      <c r="I122" s="371"/>
      <c r="J122" s="371"/>
      <c r="K122" s="371"/>
      <c r="L122" s="371"/>
      <c r="M122" s="371"/>
      <c r="N122" s="371"/>
      <c r="O122" s="371"/>
      <c r="P122" s="371"/>
      <c r="Q122" s="371"/>
      <c r="R122" s="371"/>
      <c r="S122" s="371"/>
      <c r="T122" s="371"/>
      <c r="U122" s="371"/>
      <c r="V122" s="371"/>
      <c r="W122" s="371"/>
      <c r="X122" s="371"/>
      <c r="Y122" s="371"/>
      <c r="Z122" s="371"/>
      <c r="AA122" s="371"/>
      <c r="AB122" s="371"/>
      <c r="AC122" s="371"/>
      <c r="AD122" s="371"/>
      <c r="AE122" s="371"/>
      <c r="AF122" s="371"/>
      <c r="AG122" s="371"/>
      <c r="AH122" s="371"/>
      <c r="AI122" s="371"/>
      <c r="AJ122" s="371"/>
      <c r="AK122" s="339"/>
      <c r="AL122" s="339"/>
      <c r="AM122" s="339"/>
      <c r="AN122" s="339"/>
      <c r="AO122" s="339"/>
      <c r="AP122" s="339"/>
      <c r="AQ122" s="339"/>
      <c r="AR122" s="339"/>
      <c r="AS122" s="339"/>
      <c r="AT122" s="339"/>
      <c r="AU122" s="339"/>
      <c r="AV122" s="339"/>
      <c r="AW122" s="339"/>
      <c r="AX122" s="339"/>
      <c r="AY122" s="339"/>
      <c r="AZ122" s="339"/>
      <c r="BA122" s="339"/>
      <c r="BB122" s="339"/>
      <c r="BC122" s="339"/>
      <c r="BD122" s="339"/>
      <c r="BE122" s="339"/>
      <c r="BF122" s="339"/>
      <c r="BG122" s="339"/>
      <c r="BH122" s="339"/>
      <c r="BI122" s="339"/>
      <c r="BJ122" s="339"/>
      <c r="BK122" s="339"/>
      <c r="BL122" s="339"/>
      <c r="BM122" s="339"/>
      <c r="BN122" s="339"/>
      <c r="BO122" s="339"/>
      <c r="BP122" s="339"/>
      <c r="BQ122" s="339"/>
      <c r="BR122" s="339"/>
      <c r="BS122" s="339"/>
      <c r="BT122" s="339"/>
      <c r="BU122" s="339"/>
      <c r="BV122" s="339"/>
      <c r="BW122" s="339"/>
      <c r="BX122" s="339"/>
      <c r="BY122" s="339"/>
      <c r="BZ122" s="339"/>
      <c r="CA122" s="339"/>
      <c r="CB122" s="339"/>
      <c r="CC122" s="339"/>
      <c r="CD122" s="339"/>
      <c r="CE122" s="339"/>
      <c r="CF122" s="339"/>
      <c r="CG122" s="339"/>
      <c r="CH122" s="339"/>
      <c r="CI122" s="339"/>
      <c r="CJ122" s="339"/>
      <c r="CK122" s="339"/>
      <c r="CL122" s="339"/>
      <c r="CM122" s="339"/>
      <c r="CN122" s="339"/>
      <c r="CO122" s="339"/>
      <c r="CP122" s="339"/>
      <c r="CQ122" s="339"/>
      <c r="CR122" s="339"/>
      <c r="CS122" s="339"/>
      <c r="CT122" s="339"/>
      <c r="CU122" s="339"/>
      <c r="CV122" s="339"/>
      <c r="CW122" s="339"/>
      <c r="CX122" s="339"/>
      <c r="CY122" s="339"/>
      <c r="CZ122" s="339"/>
      <c r="DA122" s="339"/>
      <c r="DB122" s="339"/>
      <c r="DC122" s="339"/>
      <c r="DD122" s="339"/>
      <c r="DE122" s="339"/>
      <c r="DF122" s="339"/>
      <c r="DG122" s="339"/>
      <c r="DH122" s="339"/>
      <c r="DI122" s="339"/>
      <c r="DJ122" s="339"/>
      <c r="DK122" s="339"/>
      <c r="DL122" s="339"/>
      <c r="DM122" s="339"/>
      <c r="DN122" s="339"/>
      <c r="DO122" s="339"/>
      <c r="DP122" s="339"/>
      <c r="DQ122" s="339"/>
      <c r="DR122" s="339"/>
      <c r="DS122" s="339"/>
      <c r="DT122" s="339"/>
      <c r="DU122" s="339"/>
      <c r="DV122" s="339"/>
      <c r="DW122" s="339"/>
      <c r="DX122" s="339"/>
      <c r="DY122" s="339"/>
      <c r="DZ122" s="339"/>
      <c r="EA122" s="339"/>
      <c r="EB122" s="339"/>
      <c r="EC122" s="339"/>
      <c r="ED122" s="339"/>
      <c r="EE122" s="339"/>
      <c r="EF122" s="339"/>
      <c r="EG122" s="339"/>
      <c r="EH122" s="339"/>
      <c r="EI122" s="339"/>
      <c r="EJ122" s="339"/>
      <c r="EK122" s="339"/>
      <c r="EL122" s="339"/>
      <c r="EM122" s="339"/>
    </row>
    <row r="123" spans="1:143" s="341" customFormat="1" ht="25.5" hidden="1" customHeight="1">
      <c r="A123" s="371"/>
      <c r="B123" s="371"/>
      <c r="C123" s="371"/>
      <c r="D123" s="371"/>
      <c r="E123" s="371"/>
      <c r="F123" s="371"/>
      <c r="G123" s="371"/>
      <c r="H123" s="371"/>
      <c r="I123" s="371"/>
      <c r="J123" s="371"/>
      <c r="K123" s="371"/>
      <c r="L123" s="371"/>
      <c r="M123" s="371"/>
      <c r="N123" s="371"/>
      <c r="O123" s="371"/>
      <c r="P123" s="371"/>
      <c r="Q123" s="371"/>
      <c r="R123" s="371"/>
      <c r="S123" s="371"/>
      <c r="T123" s="371"/>
      <c r="U123" s="371"/>
      <c r="V123" s="371"/>
      <c r="W123" s="371"/>
      <c r="X123" s="371"/>
      <c r="Y123" s="371"/>
      <c r="Z123" s="371"/>
      <c r="AA123" s="371"/>
      <c r="AB123" s="371"/>
      <c r="AC123" s="371"/>
      <c r="AD123" s="371"/>
      <c r="AE123" s="371"/>
      <c r="AF123" s="371"/>
      <c r="AG123" s="371"/>
      <c r="AH123" s="371"/>
      <c r="AI123" s="371"/>
      <c r="AJ123" s="371"/>
      <c r="AK123" s="339"/>
      <c r="AL123" s="339"/>
      <c r="AM123" s="339"/>
      <c r="AN123" s="339"/>
      <c r="AO123" s="339"/>
      <c r="AP123" s="339"/>
      <c r="AQ123" s="339"/>
      <c r="AR123" s="339"/>
      <c r="AS123" s="339"/>
      <c r="AT123" s="339"/>
      <c r="AU123" s="339"/>
      <c r="AV123" s="339"/>
      <c r="AW123" s="339"/>
      <c r="AX123" s="339"/>
      <c r="AY123" s="339"/>
      <c r="AZ123" s="339"/>
      <c r="BA123" s="339"/>
      <c r="BB123" s="339"/>
      <c r="BC123" s="339"/>
      <c r="BD123" s="339"/>
      <c r="BE123" s="339"/>
      <c r="BF123" s="339"/>
      <c r="BG123" s="339"/>
      <c r="BH123" s="339"/>
      <c r="BI123" s="339"/>
      <c r="BJ123" s="339"/>
      <c r="BK123" s="339"/>
      <c r="BL123" s="339"/>
      <c r="BM123" s="339"/>
      <c r="BN123" s="339"/>
      <c r="BO123" s="339"/>
      <c r="BP123" s="339"/>
      <c r="BQ123" s="339"/>
      <c r="BR123" s="339"/>
      <c r="BS123" s="339"/>
      <c r="BT123" s="339"/>
      <c r="BU123" s="339"/>
      <c r="BV123" s="339"/>
      <c r="BW123" s="339"/>
      <c r="BX123" s="339"/>
      <c r="BY123" s="339"/>
      <c r="BZ123" s="339"/>
      <c r="CA123" s="339"/>
      <c r="CB123" s="339"/>
      <c r="CC123" s="339"/>
      <c r="CD123" s="339"/>
      <c r="CE123" s="339"/>
      <c r="CF123" s="339"/>
      <c r="CG123" s="339"/>
      <c r="CH123" s="339"/>
      <c r="CI123" s="339"/>
      <c r="CJ123" s="339"/>
      <c r="CK123" s="339"/>
      <c r="CL123" s="339"/>
      <c r="CM123" s="339"/>
      <c r="CN123" s="339"/>
      <c r="CO123" s="339"/>
      <c r="CP123" s="339"/>
      <c r="CQ123" s="339"/>
      <c r="CR123" s="339"/>
      <c r="CS123" s="339"/>
      <c r="CT123" s="339"/>
      <c r="CU123" s="339"/>
      <c r="CV123" s="339"/>
      <c r="CW123" s="339"/>
      <c r="CX123" s="339"/>
      <c r="CY123" s="339"/>
      <c r="CZ123" s="339"/>
      <c r="DA123" s="339"/>
      <c r="DB123" s="339"/>
      <c r="DC123" s="339"/>
      <c r="DD123" s="339"/>
      <c r="DE123" s="339"/>
      <c r="DF123" s="339"/>
      <c r="DG123" s="339"/>
      <c r="DH123" s="339"/>
      <c r="DI123" s="339"/>
      <c r="DJ123" s="339"/>
      <c r="DK123" s="339"/>
      <c r="DL123" s="339"/>
      <c r="DM123" s="339"/>
      <c r="DN123" s="339"/>
      <c r="DO123" s="339"/>
      <c r="DP123" s="339"/>
      <c r="DQ123" s="339"/>
      <c r="DR123" s="339"/>
      <c r="DS123" s="339"/>
      <c r="DT123" s="339"/>
      <c r="DU123" s="339"/>
      <c r="DV123" s="339"/>
      <c r="DW123" s="339"/>
      <c r="DX123" s="339"/>
      <c r="DY123" s="339"/>
      <c r="DZ123" s="339"/>
      <c r="EA123" s="339"/>
      <c r="EB123" s="339"/>
      <c r="EC123" s="339"/>
      <c r="ED123" s="339"/>
      <c r="EE123" s="339"/>
      <c r="EF123" s="339"/>
      <c r="EG123" s="339"/>
      <c r="EH123" s="339"/>
      <c r="EI123" s="339"/>
      <c r="EJ123" s="339"/>
      <c r="EK123" s="339"/>
      <c r="EL123" s="339"/>
      <c r="EM123" s="339"/>
    </row>
    <row r="124" spans="1:143" s="341" customFormat="1" ht="25.5" hidden="1" customHeight="1">
      <c r="A124" s="371"/>
      <c r="B124" s="371"/>
      <c r="C124" s="371"/>
      <c r="D124" s="371"/>
      <c r="E124" s="371"/>
      <c r="F124" s="371"/>
      <c r="G124" s="371"/>
      <c r="H124" s="371"/>
      <c r="I124" s="371"/>
      <c r="J124" s="371"/>
      <c r="K124" s="371"/>
      <c r="L124" s="371"/>
      <c r="M124" s="371"/>
      <c r="N124" s="371"/>
      <c r="O124" s="371"/>
      <c r="P124" s="371"/>
      <c r="Q124" s="371"/>
      <c r="R124" s="371"/>
      <c r="S124" s="371"/>
      <c r="T124" s="371"/>
      <c r="U124" s="371"/>
      <c r="V124" s="371"/>
      <c r="W124" s="371"/>
      <c r="X124" s="371"/>
      <c r="Y124" s="371"/>
      <c r="Z124" s="371"/>
      <c r="AA124" s="371"/>
      <c r="AB124" s="371"/>
      <c r="AC124" s="371"/>
      <c r="AD124" s="371"/>
      <c r="AE124" s="371"/>
      <c r="AF124" s="371"/>
      <c r="AG124" s="371"/>
      <c r="AH124" s="371"/>
      <c r="AI124" s="371"/>
      <c r="AJ124" s="371"/>
      <c r="AK124" s="339"/>
      <c r="AL124" s="339"/>
      <c r="AM124" s="339"/>
      <c r="AN124" s="339"/>
      <c r="AO124" s="339"/>
      <c r="AP124" s="339"/>
      <c r="AQ124" s="339"/>
      <c r="AR124" s="339"/>
      <c r="AS124" s="339"/>
      <c r="AT124" s="339"/>
      <c r="AU124" s="339"/>
      <c r="AV124" s="339"/>
      <c r="AW124" s="339"/>
      <c r="AX124" s="339"/>
      <c r="AY124" s="339"/>
      <c r="AZ124" s="339"/>
      <c r="BA124" s="339"/>
      <c r="BB124" s="339"/>
      <c r="BC124" s="339"/>
      <c r="BD124" s="339"/>
      <c r="BE124" s="339"/>
      <c r="BF124" s="339"/>
      <c r="BG124" s="339"/>
      <c r="BH124" s="339"/>
      <c r="BI124" s="339"/>
      <c r="BJ124" s="339"/>
      <c r="BK124" s="339"/>
      <c r="BL124" s="339"/>
      <c r="BM124" s="339"/>
      <c r="BN124" s="339"/>
      <c r="BO124" s="339"/>
      <c r="BP124" s="339"/>
      <c r="BQ124" s="339"/>
      <c r="BR124" s="339"/>
      <c r="BS124" s="339"/>
      <c r="BT124" s="339"/>
      <c r="BU124" s="339"/>
      <c r="BV124" s="339"/>
      <c r="BW124" s="339"/>
      <c r="BX124" s="339"/>
      <c r="BY124" s="339"/>
      <c r="BZ124" s="339"/>
      <c r="CA124" s="339"/>
      <c r="CB124" s="339"/>
      <c r="CC124" s="339"/>
      <c r="CD124" s="339"/>
      <c r="CE124" s="339"/>
      <c r="CF124" s="339"/>
      <c r="CG124" s="339"/>
      <c r="CH124" s="339"/>
      <c r="CI124" s="339"/>
      <c r="CJ124" s="339"/>
      <c r="CK124" s="339"/>
      <c r="CL124" s="339"/>
      <c r="CM124" s="339"/>
      <c r="CN124" s="339"/>
      <c r="CO124" s="339"/>
      <c r="CP124" s="339"/>
      <c r="CQ124" s="339"/>
      <c r="CR124" s="339"/>
      <c r="CS124" s="339"/>
      <c r="CT124" s="339"/>
      <c r="CU124" s="339"/>
      <c r="CV124" s="339"/>
      <c r="CW124" s="339"/>
      <c r="CX124" s="339"/>
      <c r="CY124" s="339"/>
      <c r="CZ124" s="339"/>
      <c r="DA124" s="339"/>
      <c r="DB124" s="339"/>
      <c r="DC124" s="339"/>
      <c r="DD124" s="339"/>
      <c r="DE124" s="339"/>
      <c r="DF124" s="339"/>
      <c r="DG124" s="339"/>
      <c r="DH124" s="339"/>
      <c r="DI124" s="339"/>
      <c r="DJ124" s="339"/>
      <c r="DK124" s="339"/>
      <c r="DL124" s="339"/>
      <c r="DM124" s="339"/>
      <c r="DN124" s="339"/>
      <c r="DO124" s="339"/>
      <c r="DP124" s="339"/>
      <c r="DQ124" s="339"/>
      <c r="DR124" s="339"/>
      <c r="DS124" s="339"/>
      <c r="DT124" s="339"/>
      <c r="DU124" s="339"/>
      <c r="DV124" s="339"/>
      <c r="DW124" s="339"/>
      <c r="DX124" s="339"/>
      <c r="DY124" s="339"/>
      <c r="DZ124" s="339"/>
      <c r="EA124" s="339"/>
      <c r="EB124" s="339"/>
      <c r="EC124" s="339"/>
      <c r="ED124" s="339"/>
      <c r="EE124" s="339"/>
      <c r="EF124" s="339"/>
      <c r="EG124" s="339"/>
      <c r="EH124" s="339"/>
      <c r="EI124" s="339"/>
      <c r="EJ124" s="339"/>
      <c r="EK124" s="339"/>
      <c r="EL124" s="339"/>
      <c r="EM124" s="339"/>
    </row>
    <row r="125" spans="1:143" s="341" customFormat="1" ht="25.5" hidden="1" customHeight="1">
      <c r="A125" s="371"/>
      <c r="B125" s="371"/>
      <c r="C125" s="371"/>
      <c r="D125" s="371"/>
      <c r="E125" s="371"/>
      <c r="F125" s="371"/>
      <c r="G125" s="371"/>
      <c r="H125" s="371"/>
      <c r="I125" s="371"/>
      <c r="J125" s="371"/>
      <c r="K125" s="371"/>
      <c r="L125" s="371"/>
      <c r="M125" s="371"/>
      <c r="N125" s="371"/>
      <c r="O125" s="371"/>
      <c r="P125" s="371"/>
      <c r="Q125" s="371"/>
      <c r="R125" s="371"/>
      <c r="S125" s="371"/>
      <c r="T125" s="371"/>
      <c r="U125" s="371"/>
      <c r="V125" s="371"/>
      <c r="W125" s="371"/>
      <c r="X125" s="371"/>
      <c r="Y125" s="371"/>
      <c r="Z125" s="371"/>
      <c r="AA125" s="371"/>
      <c r="AB125" s="371"/>
      <c r="AC125" s="371"/>
      <c r="AD125" s="371"/>
      <c r="AE125" s="371"/>
      <c r="AF125" s="371"/>
      <c r="AG125" s="371"/>
      <c r="AH125" s="371"/>
      <c r="AI125" s="371"/>
      <c r="AJ125" s="371"/>
      <c r="AK125" s="339"/>
      <c r="AL125" s="339"/>
      <c r="AM125" s="339"/>
      <c r="AN125" s="339"/>
      <c r="AO125" s="339"/>
      <c r="AP125" s="339"/>
      <c r="AQ125" s="339"/>
      <c r="AR125" s="339"/>
      <c r="AS125" s="339"/>
      <c r="AT125" s="339"/>
      <c r="AU125" s="339"/>
      <c r="AV125" s="339"/>
      <c r="AW125" s="339"/>
      <c r="AX125" s="339"/>
      <c r="AY125" s="339"/>
      <c r="AZ125" s="339"/>
      <c r="BA125" s="339"/>
      <c r="BB125" s="339"/>
      <c r="BC125" s="339"/>
      <c r="BD125" s="339"/>
      <c r="BE125" s="339"/>
      <c r="BF125" s="339"/>
      <c r="BG125" s="339"/>
      <c r="BH125" s="339"/>
      <c r="BI125" s="339"/>
      <c r="BJ125" s="339"/>
      <c r="BK125" s="339"/>
      <c r="BL125" s="339"/>
      <c r="BM125" s="339"/>
      <c r="BN125" s="339"/>
      <c r="BO125" s="339"/>
      <c r="BP125" s="339"/>
      <c r="BQ125" s="339"/>
      <c r="BR125" s="339"/>
      <c r="BS125" s="339"/>
      <c r="BT125" s="339"/>
      <c r="BU125" s="339"/>
      <c r="BV125" s="339"/>
      <c r="BW125" s="339"/>
      <c r="BX125" s="339"/>
      <c r="BY125" s="339"/>
      <c r="BZ125" s="339"/>
      <c r="CA125" s="339"/>
      <c r="CB125" s="339"/>
      <c r="CC125" s="339"/>
      <c r="CD125" s="339"/>
      <c r="CE125" s="339"/>
      <c r="CF125" s="339"/>
      <c r="CG125" s="339"/>
      <c r="CH125" s="339"/>
      <c r="CI125" s="339"/>
      <c r="CJ125" s="339"/>
      <c r="CK125" s="339"/>
      <c r="CL125" s="339"/>
      <c r="CM125" s="339"/>
      <c r="CN125" s="339"/>
      <c r="CO125" s="339"/>
      <c r="CP125" s="339"/>
      <c r="CQ125" s="339"/>
      <c r="CR125" s="339"/>
      <c r="CS125" s="339"/>
      <c r="CT125" s="339"/>
      <c r="CU125" s="339"/>
      <c r="CV125" s="339"/>
      <c r="CW125" s="339"/>
      <c r="CX125" s="339"/>
      <c r="CY125" s="339"/>
      <c r="CZ125" s="339"/>
      <c r="DA125" s="339"/>
      <c r="DB125" s="339"/>
      <c r="DC125" s="339"/>
      <c r="DD125" s="339"/>
      <c r="DE125" s="339"/>
      <c r="DF125" s="339"/>
      <c r="DG125" s="339"/>
      <c r="DH125" s="339"/>
      <c r="DI125" s="339"/>
      <c r="DJ125" s="339"/>
      <c r="DK125" s="339"/>
      <c r="DL125" s="339"/>
      <c r="DM125" s="339"/>
      <c r="DN125" s="339"/>
      <c r="DO125" s="339"/>
      <c r="DP125" s="339"/>
      <c r="DQ125" s="339"/>
      <c r="DR125" s="339"/>
      <c r="DS125" s="339"/>
      <c r="DT125" s="339"/>
      <c r="DU125" s="339"/>
      <c r="DV125" s="339"/>
      <c r="DW125" s="339"/>
      <c r="DX125" s="339"/>
      <c r="DY125" s="339"/>
      <c r="DZ125" s="339"/>
      <c r="EA125" s="339"/>
      <c r="EB125" s="339"/>
      <c r="EC125" s="339"/>
      <c r="ED125" s="339"/>
      <c r="EE125" s="339"/>
      <c r="EF125" s="339"/>
      <c r="EG125" s="339"/>
      <c r="EH125" s="339"/>
      <c r="EI125" s="339"/>
      <c r="EJ125" s="339"/>
      <c r="EK125" s="339"/>
      <c r="EL125" s="339"/>
      <c r="EM125" s="339"/>
    </row>
    <row r="126" spans="1:143" s="341" customFormat="1" ht="25.5" hidden="1" customHeight="1">
      <c r="A126" s="371"/>
      <c r="B126" s="371"/>
      <c r="C126" s="371"/>
      <c r="D126" s="371"/>
      <c r="E126" s="371"/>
      <c r="F126" s="371"/>
      <c r="G126" s="371"/>
      <c r="H126" s="371"/>
      <c r="I126" s="371"/>
      <c r="J126" s="371"/>
      <c r="K126" s="371"/>
      <c r="L126" s="371"/>
      <c r="M126" s="371"/>
      <c r="N126" s="371"/>
      <c r="O126" s="371"/>
      <c r="P126" s="371"/>
      <c r="Q126" s="371"/>
      <c r="R126" s="371"/>
      <c r="S126" s="371"/>
      <c r="T126" s="371"/>
      <c r="U126" s="371"/>
      <c r="V126" s="371"/>
      <c r="W126" s="371"/>
      <c r="X126" s="371"/>
      <c r="Y126" s="371"/>
      <c r="Z126" s="371"/>
      <c r="AA126" s="371"/>
      <c r="AB126" s="371"/>
      <c r="AC126" s="371"/>
      <c r="AD126" s="371"/>
      <c r="AE126" s="371"/>
      <c r="AF126" s="371"/>
      <c r="AG126" s="371"/>
      <c r="AH126" s="371"/>
      <c r="AI126" s="339"/>
      <c r="AJ126" s="339"/>
      <c r="AK126" s="339"/>
      <c r="AL126" s="339"/>
      <c r="AM126" s="339"/>
      <c r="AN126" s="339"/>
      <c r="AO126" s="339"/>
      <c r="AP126" s="339"/>
      <c r="AQ126" s="339"/>
      <c r="AR126" s="339"/>
      <c r="AS126" s="339"/>
      <c r="AT126" s="339"/>
      <c r="AU126" s="339"/>
      <c r="AV126" s="339"/>
      <c r="AW126" s="339"/>
      <c r="AX126" s="339"/>
      <c r="AY126" s="339"/>
      <c r="AZ126" s="339"/>
      <c r="BA126" s="339"/>
      <c r="BB126" s="339"/>
      <c r="BC126" s="339"/>
      <c r="BD126" s="339"/>
      <c r="BE126" s="339"/>
      <c r="BF126" s="339"/>
      <c r="BG126" s="339"/>
      <c r="BH126" s="339"/>
      <c r="BI126" s="339"/>
      <c r="BJ126" s="339"/>
      <c r="BK126" s="339"/>
      <c r="BL126" s="339"/>
      <c r="BM126" s="339"/>
      <c r="BN126" s="339"/>
      <c r="BO126" s="339"/>
      <c r="BP126" s="339"/>
      <c r="BQ126" s="339"/>
      <c r="BR126" s="339"/>
      <c r="BS126" s="339"/>
      <c r="BT126" s="339"/>
      <c r="BU126" s="339"/>
      <c r="BV126" s="339"/>
      <c r="BW126" s="339"/>
      <c r="BX126" s="339"/>
      <c r="BY126" s="339"/>
      <c r="BZ126" s="339"/>
      <c r="CA126" s="339"/>
      <c r="CB126" s="339"/>
      <c r="CC126" s="339"/>
      <c r="CD126" s="339"/>
      <c r="CE126" s="339"/>
      <c r="CF126" s="339"/>
      <c r="CG126" s="339"/>
      <c r="CH126" s="339"/>
      <c r="CI126" s="339"/>
      <c r="CJ126" s="339"/>
      <c r="CK126" s="339"/>
      <c r="CL126" s="339"/>
      <c r="CM126" s="339"/>
      <c r="CN126" s="339"/>
      <c r="CO126" s="339"/>
      <c r="CP126" s="339"/>
      <c r="CQ126" s="339"/>
      <c r="CR126" s="339"/>
      <c r="CS126" s="339"/>
      <c r="CT126" s="339"/>
      <c r="CU126" s="339"/>
      <c r="CV126" s="339"/>
      <c r="CW126" s="339"/>
      <c r="CX126" s="339"/>
      <c r="CY126" s="339"/>
      <c r="CZ126" s="339"/>
      <c r="DA126" s="339"/>
      <c r="DB126" s="339"/>
      <c r="DC126" s="339"/>
      <c r="DD126" s="339"/>
      <c r="DE126" s="339"/>
      <c r="DF126" s="339"/>
      <c r="DG126" s="339"/>
      <c r="DH126" s="339"/>
      <c r="DI126" s="339"/>
      <c r="DJ126" s="339"/>
      <c r="DK126" s="339"/>
      <c r="DL126" s="339"/>
      <c r="DM126" s="339"/>
      <c r="DN126" s="339"/>
      <c r="DO126" s="339"/>
      <c r="DP126" s="339"/>
      <c r="DQ126" s="339"/>
      <c r="DR126" s="339"/>
      <c r="DS126" s="339"/>
      <c r="DT126" s="339"/>
      <c r="DU126" s="339"/>
      <c r="DV126" s="339"/>
      <c r="DW126" s="339"/>
      <c r="DX126" s="339"/>
      <c r="DY126" s="339"/>
      <c r="DZ126" s="339"/>
      <c r="EA126" s="339"/>
      <c r="EB126" s="339"/>
      <c r="EC126" s="339"/>
      <c r="ED126" s="339"/>
      <c r="EE126" s="339"/>
      <c r="EF126" s="339"/>
      <c r="EG126" s="339"/>
      <c r="EH126" s="339"/>
      <c r="EI126" s="339"/>
      <c r="EJ126" s="339"/>
      <c r="EK126" s="339"/>
      <c r="EL126" s="339"/>
      <c r="EM126" s="339"/>
    </row>
    <row r="127" spans="1:143" s="341" customFormat="1" ht="25.5" hidden="1" customHeight="1">
      <c r="A127" s="371"/>
      <c r="B127" s="371"/>
      <c r="C127" s="371"/>
      <c r="D127" s="371"/>
      <c r="E127" s="371"/>
      <c r="F127" s="371"/>
      <c r="G127" s="371"/>
      <c r="H127" s="371"/>
      <c r="I127" s="371"/>
      <c r="J127" s="371"/>
      <c r="K127" s="371"/>
      <c r="L127" s="371"/>
      <c r="M127" s="371"/>
      <c r="N127" s="371"/>
      <c r="O127" s="371"/>
      <c r="P127" s="371"/>
      <c r="Q127" s="371"/>
      <c r="R127" s="371"/>
      <c r="S127" s="371"/>
      <c r="T127" s="371"/>
      <c r="U127" s="371"/>
      <c r="V127" s="371"/>
      <c r="W127" s="371"/>
      <c r="X127" s="371"/>
      <c r="Y127" s="371"/>
      <c r="Z127" s="371"/>
      <c r="AA127" s="371"/>
      <c r="AB127" s="371"/>
      <c r="AC127" s="371"/>
      <c r="AD127" s="371"/>
      <c r="AE127" s="371"/>
      <c r="AF127" s="371"/>
      <c r="AG127" s="371"/>
      <c r="AH127" s="371"/>
      <c r="AI127" s="339"/>
      <c r="AJ127" s="339"/>
      <c r="AK127" s="339"/>
      <c r="AL127" s="339"/>
      <c r="AM127" s="339"/>
      <c r="AN127" s="339"/>
      <c r="AO127" s="339"/>
      <c r="AP127" s="339"/>
      <c r="AQ127" s="339"/>
      <c r="AR127" s="339"/>
      <c r="AS127" s="339"/>
      <c r="AT127" s="339"/>
      <c r="AU127" s="339"/>
      <c r="AV127" s="339"/>
      <c r="AW127" s="339"/>
      <c r="AX127" s="339"/>
      <c r="AY127" s="339"/>
      <c r="AZ127" s="339"/>
      <c r="BA127" s="339"/>
      <c r="BB127" s="339"/>
      <c r="BC127" s="339"/>
      <c r="BD127" s="339"/>
      <c r="BE127" s="339"/>
      <c r="BF127" s="339"/>
      <c r="BG127" s="339"/>
      <c r="BH127" s="339"/>
      <c r="BI127" s="339"/>
      <c r="BJ127" s="339"/>
      <c r="BK127" s="339"/>
      <c r="BL127" s="339"/>
      <c r="BM127" s="339"/>
      <c r="BN127" s="339"/>
      <c r="BO127" s="339"/>
      <c r="BP127" s="339"/>
      <c r="BQ127" s="339"/>
      <c r="BR127" s="339"/>
      <c r="BS127" s="339"/>
      <c r="BT127" s="339"/>
      <c r="BU127" s="339"/>
      <c r="BV127" s="339"/>
      <c r="BW127" s="339"/>
      <c r="BX127" s="339"/>
      <c r="BY127" s="339"/>
      <c r="BZ127" s="339"/>
      <c r="CA127" s="339"/>
      <c r="CB127" s="339"/>
      <c r="CC127" s="339"/>
      <c r="CD127" s="339"/>
      <c r="CE127" s="339"/>
      <c r="CF127" s="339"/>
      <c r="CG127" s="339"/>
      <c r="CH127" s="339"/>
      <c r="CI127" s="339"/>
      <c r="CJ127" s="339"/>
      <c r="CK127" s="339"/>
      <c r="CL127" s="339"/>
      <c r="CM127" s="339"/>
      <c r="CN127" s="339"/>
      <c r="CO127" s="339"/>
      <c r="CP127" s="339"/>
      <c r="CQ127" s="339"/>
      <c r="CR127" s="339"/>
      <c r="CS127" s="339"/>
      <c r="CT127" s="339"/>
      <c r="CU127" s="339"/>
      <c r="CV127" s="339"/>
      <c r="CW127" s="339"/>
      <c r="CX127" s="339"/>
      <c r="CY127" s="339"/>
      <c r="CZ127" s="339"/>
      <c r="DA127" s="339"/>
      <c r="DB127" s="339"/>
      <c r="DC127" s="339"/>
      <c r="DD127" s="339"/>
      <c r="DE127" s="339"/>
      <c r="DF127" s="339"/>
      <c r="DG127" s="339"/>
      <c r="DH127" s="339"/>
      <c r="DI127" s="339"/>
      <c r="DJ127" s="339"/>
      <c r="DK127" s="339"/>
      <c r="DL127" s="339"/>
      <c r="DM127" s="339"/>
      <c r="DN127" s="339"/>
      <c r="DO127" s="339"/>
      <c r="DP127" s="339"/>
      <c r="DQ127" s="339"/>
      <c r="DR127" s="339"/>
      <c r="DS127" s="339"/>
      <c r="DT127" s="339"/>
      <c r="DU127" s="339"/>
      <c r="DV127" s="339"/>
      <c r="DW127" s="339"/>
      <c r="DX127" s="339"/>
      <c r="DY127" s="339"/>
      <c r="DZ127" s="339"/>
      <c r="EA127" s="339"/>
      <c r="EB127" s="339"/>
      <c r="EC127" s="339"/>
      <c r="ED127" s="339"/>
      <c r="EE127" s="339"/>
      <c r="EF127" s="339"/>
      <c r="EG127" s="339"/>
      <c r="EH127" s="339"/>
      <c r="EI127" s="339"/>
      <c r="EJ127" s="339"/>
      <c r="EK127" s="339"/>
      <c r="EL127" s="339"/>
      <c r="EM127" s="339"/>
    </row>
    <row r="128" spans="1:143" s="341" customFormat="1" ht="25.5" hidden="1" customHeight="1">
      <c r="A128" s="371"/>
      <c r="B128" s="371"/>
      <c r="C128" s="371"/>
      <c r="D128" s="371"/>
      <c r="E128" s="371"/>
      <c r="F128" s="371"/>
      <c r="G128" s="371"/>
      <c r="H128" s="371"/>
      <c r="I128" s="371"/>
      <c r="J128" s="371"/>
      <c r="K128" s="371"/>
      <c r="L128" s="371"/>
      <c r="M128" s="371"/>
      <c r="N128" s="371"/>
      <c r="O128" s="371"/>
      <c r="P128" s="371"/>
      <c r="Q128" s="371"/>
      <c r="R128" s="371"/>
      <c r="S128" s="371"/>
      <c r="T128" s="371"/>
      <c r="U128" s="371"/>
      <c r="V128" s="371"/>
      <c r="W128" s="371"/>
      <c r="X128" s="371"/>
      <c r="Y128" s="371"/>
      <c r="Z128" s="371"/>
      <c r="AA128" s="371"/>
      <c r="AB128" s="371"/>
      <c r="AC128" s="371"/>
      <c r="AD128" s="371"/>
      <c r="AE128" s="371"/>
      <c r="AF128" s="371"/>
      <c r="AG128" s="371"/>
      <c r="AH128" s="371"/>
      <c r="AI128" s="339"/>
      <c r="AJ128" s="339"/>
      <c r="AK128" s="339"/>
      <c r="AL128" s="339"/>
      <c r="AM128" s="339"/>
      <c r="AN128" s="339"/>
      <c r="AO128" s="339"/>
      <c r="AP128" s="339"/>
      <c r="AQ128" s="339"/>
      <c r="AR128" s="339"/>
      <c r="AS128" s="339"/>
      <c r="AT128" s="339"/>
      <c r="AU128" s="339"/>
      <c r="AV128" s="339"/>
      <c r="AW128" s="339"/>
      <c r="AX128" s="339"/>
      <c r="AY128" s="339"/>
      <c r="AZ128" s="339"/>
      <c r="BA128" s="339"/>
      <c r="BB128" s="339"/>
      <c r="BC128" s="339"/>
      <c r="BD128" s="339"/>
      <c r="BE128" s="339"/>
      <c r="BF128" s="339"/>
      <c r="BG128" s="339"/>
      <c r="BH128" s="339"/>
      <c r="BI128" s="339"/>
      <c r="BJ128" s="339"/>
      <c r="BK128" s="339"/>
      <c r="BL128" s="339"/>
      <c r="BM128" s="339"/>
      <c r="BN128" s="339"/>
      <c r="BO128" s="339"/>
      <c r="BP128" s="339"/>
      <c r="BQ128" s="339"/>
      <c r="BR128" s="339"/>
      <c r="BS128" s="339"/>
      <c r="BT128" s="339"/>
      <c r="BU128" s="339"/>
      <c r="BV128" s="339"/>
      <c r="BW128" s="339"/>
      <c r="BX128" s="339"/>
      <c r="BY128" s="339"/>
      <c r="BZ128" s="339"/>
      <c r="CA128" s="339"/>
      <c r="CB128" s="339"/>
      <c r="CC128" s="339"/>
      <c r="CD128" s="339"/>
      <c r="CE128" s="339"/>
      <c r="CF128" s="339"/>
      <c r="CG128" s="339"/>
      <c r="CH128" s="339"/>
      <c r="CI128" s="339"/>
      <c r="CJ128" s="339"/>
      <c r="CK128" s="339"/>
      <c r="CL128" s="339"/>
      <c r="CM128" s="339"/>
      <c r="CN128" s="339"/>
      <c r="CO128" s="339"/>
      <c r="CP128" s="339"/>
      <c r="CQ128" s="339"/>
      <c r="CR128" s="339"/>
      <c r="CS128" s="339"/>
      <c r="CT128" s="339"/>
      <c r="CU128" s="339"/>
      <c r="CV128" s="339"/>
      <c r="CW128" s="339"/>
      <c r="CX128" s="339"/>
      <c r="CY128" s="339"/>
      <c r="CZ128" s="339"/>
      <c r="DA128" s="339"/>
      <c r="DB128" s="339"/>
      <c r="DC128" s="339"/>
      <c r="DD128" s="339"/>
      <c r="DE128" s="339"/>
      <c r="DF128" s="339"/>
      <c r="DG128" s="339"/>
      <c r="DH128" s="339"/>
      <c r="DI128" s="339"/>
      <c r="DJ128" s="339"/>
      <c r="DK128" s="339"/>
      <c r="DL128" s="339"/>
      <c r="DM128" s="339"/>
      <c r="DN128" s="339"/>
      <c r="DO128" s="339"/>
      <c r="DP128" s="339"/>
      <c r="DQ128" s="339"/>
      <c r="DR128" s="339"/>
      <c r="DS128" s="339"/>
      <c r="DT128" s="339"/>
      <c r="DU128" s="339"/>
      <c r="DV128" s="339"/>
      <c r="DW128" s="339"/>
      <c r="DX128" s="339"/>
      <c r="DY128" s="339"/>
      <c r="DZ128" s="339"/>
      <c r="EA128" s="339"/>
      <c r="EB128" s="339"/>
      <c r="EC128" s="339"/>
      <c r="ED128" s="339"/>
      <c r="EE128" s="339"/>
      <c r="EF128" s="339"/>
      <c r="EG128" s="339"/>
      <c r="EH128" s="339"/>
      <c r="EI128" s="339"/>
      <c r="EJ128" s="339"/>
      <c r="EK128" s="339"/>
      <c r="EL128" s="339"/>
      <c r="EM128" s="339"/>
    </row>
    <row r="129" spans="1:143" s="341" customFormat="1" ht="25.5" hidden="1" customHeight="1">
      <c r="A129" s="371"/>
      <c r="B129" s="371"/>
      <c r="C129" s="371"/>
      <c r="D129" s="371"/>
      <c r="E129" s="371"/>
      <c r="F129" s="371"/>
      <c r="G129" s="371"/>
      <c r="H129" s="371"/>
      <c r="I129" s="371"/>
      <c r="J129" s="371"/>
      <c r="K129" s="371"/>
      <c r="L129" s="371"/>
      <c r="M129" s="371"/>
      <c r="N129" s="371"/>
      <c r="O129" s="371"/>
      <c r="P129" s="371"/>
      <c r="Q129" s="371"/>
      <c r="R129" s="371"/>
      <c r="S129" s="371"/>
      <c r="T129" s="371"/>
      <c r="U129" s="371"/>
      <c r="V129" s="371"/>
      <c r="W129" s="371"/>
      <c r="X129" s="371"/>
      <c r="Y129" s="371"/>
      <c r="Z129" s="371"/>
      <c r="AA129" s="371"/>
      <c r="AB129" s="371"/>
      <c r="AC129" s="371"/>
      <c r="AD129" s="371"/>
      <c r="AE129" s="371"/>
      <c r="AF129" s="371"/>
      <c r="AG129" s="371"/>
      <c r="AH129" s="371"/>
      <c r="AI129" s="339"/>
      <c r="AJ129" s="339"/>
      <c r="AK129" s="339"/>
      <c r="AL129" s="339"/>
      <c r="AM129" s="339"/>
      <c r="AN129" s="339"/>
      <c r="AO129" s="339"/>
      <c r="AP129" s="339"/>
      <c r="AQ129" s="339"/>
      <c r="AR129" s="339"/>
      <c r="AS129" s="339"/>
      <c r="AT129" s="339"/>
      <c r="AU129" s="339"/>
      <c r="AV129" s="339"/>
      <c r="AW129" s="339"/>
      <c r="AX129" s="339"/>
      <c r="AY129" s="339"/>
      <c r="AZ129" s="339"/>
      <c r="BA129" s="339"/>
      <c r="BB129" s="339"/>
      <c r="BC129" s="339"/>
      <c r="BD129" s="339"/>
      <c r="BE129" s="339"/>
      <c r="BF129" s="339"/>
      <c r="BG129" s="339"/>
      <c r="BH129" s="339"/>
      <c r="BI129" s="339"/>
      <c r="BJ129" s="339"/>
      <c r="BK129" s="339"/>
      <c r="BL129" s="339"/>
      <c r="BM129" s="339"/>
      <c r="BN129" s="339"/>
      <c r="BO129" s="339"/>
      <c r="BP129" s="339"/>
      <c r="BQ129" s="339"/>
      <c r="BR129" s="339"/>
      <c r="BS129" s="339"/>
      <c r="BT129" s="339"/>
      <c r="BU129" s="339"/>
      <c r="BV129" s="339"/>
      <c r="BW129" s="339"/>
      <c r="BX129" s="339"/>
      <c r="BY129" s="339"/>
      <c r="BZ129" s="339"/>
      <c r="CA129" s="339"/>
      <c r="CB129" s="339"/>
      <c r="CC129" s="339"/>
      <c r="CD129" s="339"/>
      <c r="CE129" s="339"/>
      <c r="CF129" s="339"/>
      <c r="CG129" s="339"/>
      <c r="CH129" s="339"/>
      <c r="CI129" s="339"/>
      <c r="CJ129" s="339"/>
      <c r="CK129" s="339"/>
      <c r="CL129" s="339"/>
      <c r="CM129" s="339"/>
      <c r="CN129" s="339"/>
      <c r="CO129" s="339"/>
      <c r="CP129" s="339"/>
      <c r="CQ129" s="339"/>
      <c r="CR129" s="339"/>
      <c r="CS129" s="339"/>
      <c r="CT129" s="339"/>
      <c r="CU129" s="339"/>
      <c r="CV129" s="339"/>
      <c r="CW129" s="339"/>
      <c r="CX129" s="339"/>
      <c r="CY129" s="339"/>
      <c r="CZ129" s="339"/>
      <c r="DA129" s="339"/>
      <c r="DB129" s="339"/>
      <c r="DC129" s="339"/>
      <c r="DD129" s="339"/>
      <c r="DE129" s="339"/>
      <c r="DF129" s="339"/>
      <c r="DG129" s="339"/>
      <c r="DH129" s="339"/>
      <c r="DI129" s="339"/>
      <c r="DJ129" s="339"/>
      <c r="DK129" s="339"/>
      <c r="DL129" s="339"/>
      <c r="DM129" s="339"/>
      <c r="DN129" s="339"/>
      <c r="DO129" s="339"/>
      <c r="DP129" s="339"/>
      <c r="DQ129" s="339"/>
      <c r="DR129" s="339"/>
      <c r="DS129" s="339"/>
      <c r="DT129" s="339"/>
      <c r="DU129" s="339"/>
      <c r="DV129" s="339"/>
      <c r="DW129" s="339"/>
      <c r="DX129" s="339"/>
      <c r="DY129" s="339"/>
      <c r="DZ129" s="339"/>
      <c r="EA129" s="339"/>
      <c r="EB129" s="339"/>
      <c r="EC129" s="339"/>
      <c r="ED129" s="339"/>
      <c r="EE129" s="339"/>
      <c r="EF129" s="339"/>
      <c r="EG129" s="339"/>
      <c r="EH129" s="339"/>
      <c r="EI129" s="339"/>
      <c r="EJ129" s="339"/>
      <c r="EK129" s="339"/>
      <c r="EL129" s="339"/>
      <c r="EM129" s="339"/>
    </row>
    <row r="130" spans="1:143" s="341" customFormat="1" ht="25.5" hidden="1" customHeight="1">
      <c r="A130" s="371"/>
      <c r="B130" s="371"/>
      <c r="C130" s="371"/>
      <c r="D130" s="371"/>
      <c r="E130" s="371"/>
      <c r="F130" s="371"/>
      <c r="G130" s="371"/>
      <c r="H130" s="371"/>
      <c r="I130" s="371"/>
      <c r="J130" s="371"/>
      <c r="K130" s="371"/>
      <c r="L130" s="371"/>
      <c r="M130" s="371"/>
      <c r="N130" s="371"/>
      <c r="O130" s="371"/>
      <c r="P130" s="371"/>
      <c r="Q130" s="371"/>
      <c r="R130" s="371"/>
      <c r="S130" s="371"/>
      <c r="T130" s="371"/>
      <c r="U130" s="371"/>
      <c r="V130" s="371"/>
      <c r="W130" s="371"/>
      <c r="X130" s="371"/>
      <c r="Y130" s="371"/>
      <c r="Z130" s="371"/>
      <c r="AA130" s="371"/>
      <c r="AB130" s="371"/>
      <c r="AC130" s="371"/>
      <c r="AD130" s="371"/>
      <c r="AE130" s="371"/>
      <c r="AF130" s="371"/>
      <c r="AG130" s="371"/>
      <c r="AH130" s="371"/>
      <c r="AI130" s="339"/>
      <c r="AJ130" s="339"/>
      <c r="AK130" s="339"/>
      <c r="AL130" s="339"/>
      <c r="AM130" s="339"/>
      <c r="AN130" s="339"/>
      <c r="AO130" s="339"/>
      <c r="AP130" s="339"/>
      <c r="AQ130" s="339"/>
      <c r="AR130" s="339"/>
      <c r="AS130" s="339"/>
      <c r="AT130" s="339"/>
      <c r="AU130" s="339"/>
      <c r="AV130" s="339"/>
      <c r="AW130" s="339"/>
      <c r="AX130" s="339"/>
      <c r="AY130" s="339"/>
      <c r="AZ130" s="339"/>
      <c r="BA130" s="339"/>
      <c r="BB130" s="339"/>
      <c r="BC130" s="339"/>
      <c r="BD130" s="339"/>
      <c r="BE130" s="339"/>
      <c r="BF130" s="339"/>
      <c r="BG130" s="339"/>
      <c r="BH130" s="339"/>
      <c r="BI130" s="339"/>
      <c r="BJ130" s="339"/>
      <c r="BK130" s="339"/>
      <c r="BL130" s="339"/>
      <c r="BM130" s="339"/>
      <c r="BN130" s="339"/>
      <c r="BO130" s="339"/>
      <c r="BP130" s="339"/>
      <c r="BQ130" s="339"/>
      <c r="BR130" s="339"/>
      <c r="BS130" s="339"/>
      <c r="BT130" s="339"/>
      <c r="BU130" s="339"/>
      <c r="BV130" s="339"/>
      <c r="BW130" s="339"/>
      <c r="BX130" s="339"/>
      <c r="BY130" s="339"/>
      <c r="BZ130" s="339"/>
      <c r="CA130" s="339"/>
      <c r="CB130" s="339"/>
      <c r="CC130" s="339"/>
      <c r="CD130" s="339"/>
      <c r="CE130" s="339"/>
      <c r="CF130" s="339"/>
      <c r="CG130" s="339"/>
      <c r="CH130" s="339"/>
      <c r="CI130" s="339"/>
      <c r="CJ130" s="339"/>
      <c r="CK130" s="339"/>
      <c r="CL130" s="339"/>
      <c r="CM130" s="339"/>
      <c r="CN130" s="339"/>
      <c r="CO130" s="339"/>
      <c r="CP130" s="339"/>
      <c r="CQ130" s="339"/>
      <c r="CR130" s="339"/>
      <c r="CS130" s="339"/>
      <c r="CT130" s="339"/>
      <c r="CU130" s="339"/>
      <c r="CV130" s="339"/>
      <c r="CW130" s="339"/>
      <c r="CX130" s="339"/>
      <c r="CY130" s="339"/>
      <c r="CZ130" s="339"/>
      <c r="DA130" s="339"/>
      <c r="DB130" s="339"/>
      <c r="DC130" s="339"/>
      <c r="DD130" s="339"/>
      <c r="DE130" s="339"/>
      <c r="DF130" s="339"/>
      <c r="DG130" s="339"/>
      <c r="DH130" s="339"/>
      <c r="DI130" s="339"/>
      <c r="DJ130" s="339"/>
      <c r="DK130" s="339"/>
      <c r="DL130" s="339"/>
      <c r="DM130" s="339"/>
      <c r="DN130" s="339"/>
      <c r="DO130" s="339"/>
      <c r="DP130" s="339"/>
      <c r="DQ130" s="339"/>
      <c r="DR130" s="339"/>
      <c r="DS130" s="339"/>
      <c r="DT130" s="339"/>
      <c r="DU130" s="339"/>
      <c r="DV130" s="339"/>
      <c r="DW130" s="339"/>
      <c r="DX130" s="339"/>
      <c r="DY130" s="339"/>
      <c r="DZ130" s="339"/>
      <c r="EA130" s="339"/>
      <c r="EB130" s="339"/>
      <c r="EC130" s="339"/>
      <c r="ED130" s="339"/>
      <c r="EE130" s="339"/>
      <c r="EF130" s="339"/>
      <c r="EG130" s="339"/>
      <c r="EH130" s="339"/>
      <c r="EI130" s="339"/>
      <c r="EJ130" s="339"/>
      <c r="EK130" s="339"/>
      <c r="EL130" s="339"/>
      <c r="EM130" s="339"/>
    </row>
    <row r="131" spans="1:143" s="341" customFormat="1" ht="25.5" hidden="1" customHeight="1">
      <c r="A131" s="371"/>
      <c r="B131" s="371"/>
      <c r="C131" s="371"/>
      <c r="D131" s="371"/>
      <c r="E131" s="371"/>
      <c r="F131" s="371"/>
      <c r="G131" s="371"/>
      <c r="H131" s="371"/>
      <c r="I131" s="371"/>
      <c r="J131" s="371"/>
      <c r="K131" s="371"/>
      <c r="L131" s="371"/>
      <c r="M131" s="371"/>
      <c r="N131" s="371"/>
      <c r="O131" s="371"/>
      <c r="P131" s="371"/>
      <c r="Q131" s="371"/>
      <c r="R131" s="371"/>
      <c r="S131" s="371"/>
      <c r="T131" s="371"/>
      <c r="U131" s="371"/>
      <c r="V131" s="371"/>
      <c r="W131" s="371"/>
      <c r="X131" s="371"/>
      <c r="Y131" s="371"/>
      <c r="Z131" s="371"/>
      <c r="AA131" s="371"/>
      <c r="AB131" s="371"/>
      <c r="AC131" s="371"/>
      <c r="AD131" s="371"/>
      <c r="AE131" s="371"/>
      <c r="AF131" s="371"/>
      <c r="AG131" s="371"/>
      <c r="AH131" s="371"/>
      <c r="AI131" s="339"/>
      <c r="AJ131" s="339"/>
      <c r="AK131" s="339"/>
      <c r="AL131" s="339"/>
      <c r="AM131" s="339"/>
      <c r="AN131" s="339"/>
      <c r="AO131" s="339"/>
      <c r="AP131" s="339"/>
      <c r="AQ131" s="339"/>
      <c r="AR131" s="339"/>
      <c r="AS131" s="339"/>
      <c r="AT131" s="339"/>
      <c r="AU131" s="339"/>
      <c r="AV131" s="339"/>
      <c r="AW131" s="339"/>
      <c r="AX131" s="339"/>
      <c r="AY131" s="339"/>
      <c r="AZ131" s="339"/>
      <c r="BA131" s="339"/>
      <c r="BB131" s="339"/>
      <c r="BC131" s="339"/>
      <c r="BD131" s="339"/>
      <c r="BE131" s="339"/>
      <c r="BF131" s="339"/>
      <c r="BG131" s="339"/>
      <c r="BH131" s="339"/>
      <c r="BI131" s="339"/>
      <c r="BJ131" s="339"/>
      <c r="BK131" s="339"/>
      <c r="BL131" s="339"/>
      <c r="BM131" s="339"/>
      <c r="BN131" s="339"/>
      <c r="BO131" s="339"/>
      <c r="BP131" s="339"/>
      <c r="BQ131" s="339"/>
      <c r="BR131" s="339"/>
      <c r="BS131" s="339"/>
      <c r="BT131" s="339"/>
      <c r="BU131" s="339"/>
      <c r="BV131" s="339"/>
      <c r="BW131" s="339"/>
      <c r="BX131" s="339"/>
      <c r="BY131" s="339"/>
      <c r="BZ131" s="339"/>
      <c r="CA131" s="339"/>
      <c r="CB131" s="339"/>
      <c r="CC131" s="339"/>
      <c r="CD131" s="339"/>
      <c r="CE131" s="339"/>
      <c r="CF131" s="339"/>
      <c r="CG131" s="339"/>
      <c r="CH131" s="339"/>
      <c r="CI131" s="339"/>
      <c r="CJ131" s="339"/>
      <c r="CK131" s="339"/>
      <c r="CL131" s="339"/>
      <c r="CM131" s="339"/>
      <c r="CN131" s="339"/>
      <c r="CO131" s="339"/>
      <c r="CP131" s="339"/>
      <c r="CQ131" s="339"/>
      <c r="CR131" s="339"/>
      <c r="CS131" s="339"/>
      <c r="CT131" s="339"/>
      <c r="CU131" s="339"/>
      <c r="CV131" s="339"/>
      <c r="CW131" s="339"/>
      <c r="CX131" s="339"/>
      <c r="CY131" s="339"/>
      <c r="CZ131" s="339"/>
      <c r="DA131" s="339"/>
      <c r="DB131" s="339"/>
      <c r="DC131" s="339"/>
      <c r="DD131" s="339"/>
      <c r="DE131" s="339"/>
      <c r="DF131" s="339"/>
      <c r="DG131" s="339"/>
      <c r="DH131" s="339"/>
      <c r="DI131" s="339"/>
      <c r="DJ131" s="339"/>
      <c r="DK131" s="339"/>
      <c r="DL131" s="339"/>
      <c r="DM131" s="339"/>
      <c r="DN131" s="339"/>
      <c r="DO131" s="339"/>
      <c r="DP131" s="339"/>
      <c r="DQ131" s="339"/>
      <c r="DR131" s="339"/>
      <c r="DS131" s="339"/>
      <c r="DT131" s="339"/>
      <c r="DU131" s="339"/>
      <c r="DV131" s="339"/>
      <c r="DW131" s="339"/>
      <c r="DX131" s="339"/>
      <c r="DY131" s="339"/>
      <c r="DZ131" s="339"/>
      <c r="EA131" s="339"/>
      <c r="EB131" s="339"/>
      <c r="EC131" s="339"/>
      <c r="ED131" s="339"/>
      <c r="EE131" s="339"/>
      <c r="EF131" s="339"/>
      <c r="EG131" s="339"/>
      <c r="EH131" s="339"/>
      <c r="EI131" s="339"/>
      <c r="EJ131" s="339"/>
      <c r="EK131" s="339"/>
      <c r="EL131" s="339"/>
      <c r="EM131" s="339"/>
    </row>
    <row r="132" spans="1:143" s="341" customFormat="1" ht="25.5" hidden="1" customHeight="1">
      <c r="A132" s="371"/>
      <c r="B132" s="371"/>
      <c r="C132" s="371"/>
      <c r="D132" s="371"/>
      <c r="E132" s="371"/>
      <c r="F132" s="371"/>
      <c r="G132" s="371"/>
      <c r="H132" s="371"/>
      <c r="I132" s="371"/>
      <c r="J132" s="371"/>
      <c r="K132" s="371"/>
      <c r="L132" s="371"/>
      <c r="M132" s="371"/>
      <c r="N132" s="371"/>
      <c r="O132" s="371"/>
      <c r="P132" s="371"/>
      <c r="Q132" s="371"/>
      <c r="R132" s="371"/>
      <c r="S132" s="371"/>
      <c r="T132" s="371"/>
      <c r="U132" s="371"/>
      <c r="V132" s="371"/>
      <c r="W132" s="371"/>
      <c r="X132" s="371"/>
      <c r="Y132" s="371"/>
      <c r="Z132" s="371"/>
      <c r="AA132" s="371"/>
      <c r="AB132" s="371"/>
      <c r="AC132" s="371"/>
      <c r="AD132" s="371"/>
      <c r="AE132" s="371"/>
      <c r="AF132" s="371"/>
      <c r="AG132" s="371"/>
      <c r="AH132" s="371"/>
      <c r="AI132" s="339"/>
      <c r="AJ132" s="339"/>
      <c r="AK132" s="339"/>
      <c r="AL132" s="339"/>
      <c r="AM132" s="339"/>
      <c r="AN132" s="339"/>
      <c r="AO132" s="339"/>
      <c r="AP132" s="339"/>
      <c r="AQ132" s="339"/>
      <c r="AR132" s="339"/>
      <c r="AS132" s="339"/>
      <c r="AT132" s="339"/>
      <c r="AU132" s="339"/>
      <c r="AV132" s="339"/>
      <c r="AW132" s="339"/>
      <c r="AX132" s="339"/>
      <c r="AY132" s="339"/>
      <c r="AZ132" s="339"/>
      <c r="BA132" s="339"/>
      <c r="BB132" s="339"/>
      <c r="BC132" s="339"/>
      <c r="BD132" s="339"/>
      <c r="BE132" s="339"/>
      <c r="BF132" s="339"/>
      <c r="BG132" s="339"/>
      <c r="BH132" s="339"/>
      <c r="BI132" s="339"/>
      <c r="BJ132" s="339"/>
      <c r="BK132" s="339"/>
      <c r="BL132" s="339"/>
      <c r="BM132" s="339"/>
      <c r="BN132" s="339"/>
      <c r="BO132" s="339"/>
      <c r="BP132" s="339"/>
      <c r="BQ132" s="339"/>
      <c r="BR132" s="339"/>
      <c r="BS132" s="339"/>
      <c r="BT132" s="339"/>
      <c r="BU132" s="339"/>
      <c r="BV132" s="339"/>
      <c r="BW132" s="339"/>
      <c r="BX132" s="339"/>
      <c r="BY132" s="339"/>
      <c r="BZ132" s="339"/>
      <c r="CA132" s="339"/>
      <c r="CB132" s="339"/>
      <c r="CC132" s="339"/>
      <c r="CD132" s="339"/>
      <c r="CE132" s="339"/>
      <c r="CF132" s="339"/>
      <c r="CG132" s="339"/>
      <c r="CH132" s="339"/>
      <c r="CI132" s="339"/>
      <c r="CJ132" s="339"/>
      <c r="CK132" s="339"/>
      <c r="CL132" s="339"/>
      <c r="CM132" s="339"/>
      <c r="CN132" s="339"/>
      <c r="CO132" s="339"/>
      <c r="CP132" s="339"/>
      <c r="CQ132" s="339"/>
      <c r="CR132" s="339"/>
      <c r="CS132" s="339"/>
      <c r="CT132" s="339"/>
      <c r="CU132" s="339"/>
      <c r="CV132" s="339"/>
      <c r="CW132" s="339"/>
      <c r="CX132" s="339"/>
      <c r="CY132" s="339"/>
      <c r="CZ132" s="339"/>
      <c r="DA132" s="339"/>
      <c r="DB132" s="339"/>
      <c r="DC132" s="339"/>
      <c r="DD132" s="339"/>
      <c r="DE132" s="339"/>
      <c r="DF132" s="339"/>
      <c r="DG132" s="339"/>
      <c r="DH132" s="339"/>
      <c r="DI132" s="339"/>
      <c r="DJ132" s="339"/>
      <c r="DK132" s="339"/>
      <c r="DL132" s="339"/>
      <c r="DM132" s="339"/>
      <c r="DN132" s="339"/>
      <c r="DO132" s="339"/>
      <c r="DP132" s="339"/>
      <c r="DQ132" s="339"/>
      <c r="DR132" s="339"/>
      <c r="DS132" s="339"/>
      <c r="DT132" s="339"/>
      <c r="DU132" s="339"/>
      <c r="DV132" s="339"/>
      <c r="DW132" s="339"/>
      <c r="DX132" s="339"/>
      <c r="DY132" s="339"/>
      <c r="DZ132" s="339"/>
      <c r="EA132" s="339"/>
      <c r="EB132" s="339"/>
      <c r="EC132" s="339"/>
      <c r="ED132" s="339"/>
      <c r="EE132" s="339"/>
      <c r="EF132" s="339"/>
      <c r="EG132" s="339"/>
      <c r="EH132" s="339"/>
      <c r="EI132" s="339"/>
      <c r="EJ132" s="339"/>
      <c r="EK132" s="339"/>
      <c r="EL132" s="339"/>
      <c r="EM132" s="339"/>
    </row>
    <row r="133" spans="1:143" s="341" customFormat="1" ht="25.5" hidden="1" customHeight="1">
      <c r="A133" s="371"/>
      <c r="B133" s="371"/>
      <c r="C133" s="371"/>
      <c r="D133" s="371"/>
      <c r="E133" s="371"/>
      <c r="F133" s="371"/>
      <c r="G133" s="371"/>
      <c r="H133" s="371"/>
      <c r="I133" s="371"/>
      <c r="J133" s="371"/>
      <c r="K133" s="371"/>
      <c r="L133" s="371"/>
      <c r="M133" s="371"/>
      <c r="N133" s="371"/>
      <c r="O133" s="371"/>
      <c r="P133" s="371"/>
      <c r="Q133" s="371"/>
      <c r="R133" s="371"/>
      <c r="S133" s="371"/>
      <c r="T133" s="371"/>
      <c r="U133" s="371"/>
      <c r="V133" s="371"/>
      <c r="W133" s="371"/>
      <c r="X133" s="371"/>
      <c r="Y133" s="371"/>
      <c r="Z133" s="371"/>
      <c r="AA133" s="371"/>
      <c r="AB133" s="371"/>
      <c r="AC133" s="371"/>
      <c r="AD133" s="371"/>
      <c r="AE133" s="371"/>
      <c r="AF133" s="371"/>
      <c r="AG133" s="371"/>
      <c r="AH133" s="371"/>
      <c r="AI133" s="339"/>
      <c r="AJ133" s="339"/>
      <c r="AK133" s="339"/>
      <c r="AL133" s="339"/>
      <c r="AM133" s="339"/>
      <c r="AN133" s="339"/>
      <c r="AO133" s="339"/>
      <c r="AP133" s="339"/>
      <c r="AQ133" s="339"/>
      <c r="AR133" s="339"/>
      <c r="AS133" s="339"/>
      <c r="AT133" s="339"/>
      <c r="AU133" s="339"/>
      <c r="AV133" s="339"/>
      <c r="AW133" s="339"/>
      <c r="AX133" s="339"/>
      <c r="AY133" s="339"/>
      <c r="AZ133" s="339"/>
      <c r="BA133" s="339"/>
      <c r="BB133" s="339"/>
      <c r="BC133" s="339"/>
      <c r="BD133" s="339"/>
      <c r="BE133" s="339"/>
      <c r="BF133" s="339"/>
      <c r="BG133" s="339"/>
      <c r="BH133" s="339"/>
      <c r="BI133" s="339"/>
      <c r="BJ133" s="339"/>
      <c r="BK133" s="339"/>
      <c r="BL133" s="339"/>
      <c r="BM133" s="339"/>
      <c r="BN133" s="339"/>
      <c r="BO133" s="339"/>
      <c r="BP133" s="339"/>
      <c r="BQ133" s="339"/>
      <c r="BR133" s="339"/>
      <c r="BS133" s="339"/>
      <c r="BT133" s="339"/>
      <c r="BU133" s="339"/>
      <c r="BV133" s="339"/>
      <c r="BW133" s="339"/>
      <c r="BX133" s="339"/>
      <c r="BY133" s="339"/>
      <c r="BZ133" s="339"/>
      <c r="CA133" s="339"/>
      <c r="CB133" s="339"/>
      <c r="CC133" s="339"/>
      <c r="CD133" s="339"/>
      <c r="CE133" s="339"/>
      <c r="CF133" s="339"/>
      <c r="CG133" s="339"/>
      <c r="CH133" s="339"/>
      <c r="CI133" s="339"/>
      <c r="CJ133" s="339"/>
      <c r="CK133" s="339"/>
      <c r="CL133" s="339"/>
      <c r="CM133" s="339"/>
      <c r="CN133" s="339"/>
      <c r="CO133" s="339"/>
      <c r="CP133" s="339"/>
      <c r="CQ133" s="339"/>
      <c r="CR133" s="339"/>
      <c r="CS133" s="339"/>
      <c r="CT133" s="339"/>
      <c r="CU133" s="339"/>
      <c r="CV133" s="339"/>
      <c r="CW133" s="339"/>
      <c r="CX133" s="339"/>
      <c r="CY133" s="339"/>
      <c r="CZ133" s="339"/>
      <c r="DA133" s="339"/>
      <c r="DB133" s="339"/>
      <c r="DC133" s="339"/>
      <c r="DD133" s="339"/>
      <c r="DE133" s="339"/>
      <c r="DF133" s="339"/>
      <c r="DG133" s="339"/>
      <c r="DH133" s="339"/>
      <c r="DI133" s="339"/>
      <c r="DJ133" s="339"/>
      <c r="DK133" s="339"/>
      <c r="DL133" s="339"/>
      <c r="DM133" s="339"/>
      <c r="DN133" s="339"/>
      <c r="DO133" s="339"/>
      <c r="DP133" s="339"/>
      <c r="DQ133" s="339"/>
      <c r="DR133" s="339"/>
      <c r="DS133" s="339"/>
      <c r="DT133" s="339"/>
      <c r="DU133" s="339"/>
      <c r="DV133" s="339"/>
      <c r="DW133" s="339"/>
      <c r="DX133" s="339"/>
      <c r="DY133" s="339"/>
      <c r="DZ133" s="339"/>
      <c r="EA133" s="339"/>
      <c r="EB133" s="339"/>
      <c r="EC133" s="339"/>
      <c r="ED133" s="339"/>
      <c r="EE133" s="339"/>
      <c r="EF133" s="339"/>
      <c r="EG133" s="339"/>
      <c r="EH133" s="339"/>
      <c r="EI133" s="339"/>
      <c r="EJ133" s="339"/>
      <c r="EK133" s="339"/>
      <c r="EL133" s="339"/>
      <c r="EM133" s="339"/>
    </row>
    <row r="134" spans="1:143" s="341" customFormat="1" ht="25.5" hidden="1" customHeight="1">
      <c r="A134" s="371"/>
      <c r="B134" s="371"/>
      <c r="C134" s="371"/>
      <c r="D134" s="371"/>
      <c r="E134" s="371"/>
      <c r="F134" s="371"/>
      <c r="G134" s="371"/>
      <c r="H134" s="371"/>
      <c r="I134" s="371"/>
      <c r="J134" s="371"/>
      <c r="K134" s="371"/>
      <c r="L134" s="371"/>
      <c r="M134" s="371"/>
      <c r="N134" s="371"/>
      <c r="O134" s="371"/>
      <c r="P134" s="371"/>
      <c r="Q134" s="371"/>
      <c r="R134" s="371"/>
      <c r="S134" s="371"/>
      <c r="T134" s="371"/>
      <c r="U134" s="371"/>
      <c r="V134" s="371"/>
      <c r="W134" s="371"/>
      <c r="X134" s="371"/>
      <c r="Y134" s="371"/>
      <c r="Z134" s="371"/>
      <c r="AA134" s="371"/>
      <c r="AB134" s="371"/>
      <c r="AC134" s="371"/>
      <c r="AD134" s="371"/>
      <c r="AE134" s="371"/>
      <c r="AF134" s="371"/>
      <c r="AG134" s="371"/>
      <c r="AH134" s="371"/>
      <c r="AI134" s="339"/>
      <c r="AJ134" s="339"/>
      <c r="AK134" s="339"/>
      <c r="AL134" s="339"/>
      <c r="AM134" s="339"/>
      <c r="AN134" s="339"/>
      <c r="AO134" s="339"/>
      <c r="AP134" s="339"/>
      <c r="AQ134" s="339"/>
      <c r="AR134" s="339"/>
      <c r="AS134" s="339"/>
      <c r="AT134" s="339"/>
      <c r="AU134" s="339"/>
      <c r="AV134" s="339"/>
      <c r="AW134" s="339"/>
      <c r="AX134" s="339"/>
      <c r="AY134" s="339"/>
      <c r="AZ134" s="339"/>
      <c r="BA134" s="339"/>
      <c r="BB134" s="339"/>
      <c r="BC134" s="339"/>
      <c r="BD134" s="339"/>
      <c r="BE134" s="339"/>
      <c r="BF134" s="339"/>
      <c r="BG134" s="339"/>
      <c r="BH134" s="339"/>
      <c r="BI134" s="339"/>
      <c r="BJ134" s="339"/>
      <c r="BK134" s="339"/>
      <c r="BL134" s="339"/>
      <c r="BM134" s="339"/>
      <c r="BN134" s="339"/>
      <c r="BO134" s="339"/>
      <c r="BP134" s="339"/>
      <c r="BQ134" s="339"/>
      <c r="BR134" s="339"/>
      <c r="BS134" s="339"/>
      <c r="BT134" s="339"/>
      <c r="BU134" s="339"/>
      <c r="BV134" s="339"/>
      <c r="BW134" s="339"/>
      <c r="BX134" s="339"/>
      <c r="BY134" s="339"/>
      <c r="BZ134" s="339"/>
      <c r="CA134" s="339"/>
      <c r="CB134" s="339"/>
      <c r="CC134" s="339"/>
      <c r="CD134" s="339"/>
      <c r="CE134" s="339"/>
      <c r="CF134" s="339"/>
      <c r="CG134" s="339"/>
      <c r="CH134" s="339"/>
      <c r="CI134" s="339"/>
      <c r="CJ134" s="339"/>
      <c r="CK134" s="339"/>
      <c r="CL134" s="339"/>
      <c r="CM134" s="339"/>
      <c r="CN134" s="339"/>
      <c r="CO134" s="339"/>
      <c r="CP134" s="339"/>
      <c r="CQ134" s="339"/>
      <c r="CR134" s="339"/>
      <c r="CS134" s="339"/>
      <c r="CT134" s="339"/>
      <c r="CU134" s="339"/>
      <c r="CV134" s="339"/>
      <c r="CW134" s="339"/>
      <c r="CX134" s="339"/>
      <c r="CY134" s="339"/>
      <c r="CZ134" s="339"/>
      <c r="DA134" s="339"/>
      <c r="DB134" s="339"/>
      <c r="DC134" s="339"/>
      <c r="DD134" s="339"/>
      <c r="DE134" s="339"/>
      <c r="DF134" s="339"/>
      <c r="DG134" s="339"/>
      <c r="DH134" s="339"/>
      <c r="DI134" s="339"/>
      <c r="DJ134" s="339"/>
      <c r="DK134" s="339"/>
      <c r="DL134" s="339"/>
      <c r="DM134" s="339"/>
      <c r="DN134" s="339"/>
      <c r="DO134" s="339"/>
      <c r="DP134" s="339"/>
      <c r="DQ134" s="339"/>
      <c r="DR134" s="339"/>
      <c r="DS134" s="339"/>
      <c r="DT134" s="339"/>
      <c r="DU134" s="339"/>
      <c r="DV134" s="339"/>
      <c r="DW134" s="339"/>
      <c r="DX134" s="339"/>
      <c r="DY134" s="339"/>
      <c r="DZ134" s="339"/>
      <c r="EA134" s="339"/>
      <c r="EB134" s="339"/>
      <c r="EC134" s="339"/>
      <c r="ED134" s="339"/>
      <c r="EE134" s="339"/>
      <c r="EF134" s="339"/>
      <c r="EG134" s="339"/>
      <c r="EH134" s="339"/>
      <c r="EI134" s="339"/>
      <c r="EJ134" s="339"/>
      <c r="EK134" s="339"/>
      <c r="EL134" s="339"/>
      <c r="EM134" s="339"/>
    </row>
    <row r="135" spans="1:143" s="341" customFormat="1" ht="25.5" hidden="1" customHeight="1">
      <c r="A135" s="371"/>
      <c r="B135" s="371"/>
      <c r="C135" s="371"/>
      <c r="D135" s="371"/>
      <c r="E135" s="371"/>
      <c r="F135" s="371"/>
      <c r="G135" s="371"/>
      <c r="H135" s="371"/>
      <c r="I135" s="371"/>
      <c r="J135" s="371"/>
      <c r="K135" s="371"/>
      <c r="L135" s="371"/>
      <c r="M135" s="371"/>
      <c r="N135" s="371"/>
      <c r="O135" s="371"/>
      <c r="P135" s="371"/>
      <c r="Q135" s="371"/>
      <c r="R135" s="371"/>
      <c r="S135" s="371"/>
      <c r="T135" s="371"/>
      <c r="U135" s="371"/>
      <c r="V135" s="371"/>
      <c r="W135" s="371"/>
      <c r="X135" s="371"/>
      <c r="Y135" s="371"/>
      <c r="Z135" s="371"/>
      <c r="AA135" s="371"/>
      <c r="AB135" s="371"/>
      <c r="AC135" s="371"/>
      <c r="AD135" s="371"/>
      <c r="AE135" s="371"/>
      <c r="AF135" s="371"/>
      <c r="AG135" s="371"/>
      <c r="AH135" s="371"/>
      <c r="AI135" s="339"/>
      <c r="AJ135" s="339"/>
      <c r="AK135" s="339"/>
      <c r="AL135" s="339"/>
      <c r="AM135" s="339"/>
      <c r="AN135" s="339"/>
      <c r="AO135" s="339"/>
      <c r="AP135" s="339"/>
      <c r="AQ135" s="339"/>
      <c r="AR135" s="339"/>
      <c r="AS135" s="339"/>
      <c r="AT135" s="339"/>
      <c r="AU135" s="339"/>
      <c r="AV135" s="339"/>
      <c r="AW135" s="339"/>
      <c r="AX135" s="339"/>
      <c r="AY135" s="339"/>
      <c r="AZ135" s="339"/>
      <c r="BA135" s="339"/>
      <c r="BB135" s="339"/>
      <c r="BC135" s="339"/>
      <c r="BD135" s="339"/>
      <c r="BE135" s="339"/>
      <c r="BF135" s="339"/>
      <c r="BG135" s="339"/>
      <c r="BH135" s="339"/>
      <c r="BI135" s="339"/>
      <c r="BJ135" s="339"/>
      <c r="BK135" s="339"/>
      <c r="BL135" s="339"/>
      <c r="BM135" s="339"/>
      <c r="BN135" s="339"/>
      <c r="BO135" s="339"/>
      <c r="BP135" s="339"/>
      <c r="BQ135" s="339"/>
      <c r="BR135" s="339"/>
      <c r="BS135" s="339"/>
      <c r="BT135" s="339"/>
      <c r="BU135" s="339"/>
      <c r="BV135" s="339"/>
      <c r="BW135" s="339"/>
      <c r="BX135" s="339"/>
      <c r="BY135" s="339"/>
      <c r="BZ135" s="339"/>
      <c r="CA135" s="339"/>
      <c r="CB135" s="339"/>
      <c r="CC135" s="339"/>
      <c r="CD135" s="339"/>
      <c r="CE135" s="339"/>
      <c r="CF135" s="339"/>
      <c r="CG135" s="339"/>
      <c r="CH135" s="339"/>
      <c r="CI135" s="339"/>
      <c r="CJ135" s="339"/>
      <c r="CK135" s="339"/>
      <c r="CL135" s="339"/>
      <c r="CM135" s="339"/>
      <c r="CN135" s="339"/>
      <c r="CO135" s="339"/>
      <c r="CP135" s="339"/>
      <c r="CQ135" s="339"/>
      <c r="CR135" s="339"/>
      <c r="CS135" s="339"/>
      <c r="CT135" s="339"/>
      <c r="CU135" s="339"/>
      <c r="CV135" s="339"/>
      <c r="CW135" s="339"/>
      <c r="CX135" s="339"/>
      <c r="CY135" s="339"/>
      <c r="CZ135" s="339"/>
      <c r="DA135" s="339"/>
      <c r="DB135" s="339"/>
      <c r="DC135" s="339"/>
      <c r="DD135" s="339"/>
      <c r="DE135" s="339"/>
      <c r="DF135" s="339"/>
      <c r="DG135" s="339"/>
      <c r="DH135" s="339"/>
      <c r="DI135" s="339"/>
      <c r="DJ135" s="339"/>
      <c r="DK135" s="339"/>
      <c r="DL135" s="339"/>
      <c r="DM135" s="339"/>
      <c r="DN135" s="339"/>
      <c r="DO135" s="339"/>
      <c r="DP135" s="339"/>
      <c r="DQ135" s="339"/>
      <c r="DR135" s="339"/>
      <c r="DS135" s="339"/>
      <c r="DT135" s="339"/>
      <c r="DU135" s="339"/>
      <c r="DV135" s="339"/>
      <c r="DW135" s="339"/>
      <c r="DX135" s="339"/>
      <c r="DY135" s="339"/>
      <c r="DZ135" s="339"/>
      <c r="EA135" s="339"/>
      <c r="EB135" s="339"/>
      <c r="EC135" s="339"/>
      <c r="ED135" s="339"/>
      <c r="EE135" s="339"/>
      <c r="EF135" s="339"/>
      <c r="EG135" s="339"/>
      <c r="EH135" s="339"/>
      <c r="EI135" s="339"/>
      <c r="EJ135" s="339"/>
      <c r="EK135" s="339"/>
      <c r="EL135" s="339"/>
      <c r="EM135" s="339"/>
    </row>
    <row r="136" spans="1:143" s="341" customFormat="1" ht="25.5" hidden="1" customHeight="1">
      <c r="A136" s="371"/>
      <c r="B136" s="371"/>
      <c r="C136" s="371"/>
      <c r="D136" s="371"/>
      <c r="E136" s="371"/>
      <c r="F136" s="371"/>
      <c r="G136" s="371"/>
      <c r="H136" s="371"/>
      <c r="I136" s="371"/>
      <c r="J136" s="371"/>
      <c r="K136" s="371"/>
      <c r="L136" s="371"/>
      <c r="M136" s="371"/>
      <c r="N136" s="371"/>
      <c r="O136" s="371"/>
      <c r="P136" s="371"/>
      <c r="Q136" s="371"/>
      <c r="R136" s="371"/>
      <c r="S136" s="371"/>
      <c r="T136" s="371"/>
      <c r="U136" s="371"/>
      <c r="V136" s="371"/>
      <c r="W136" s="371"/>
      <c r="X136" s="371"/>
      <c r="Y136" s="371"/>
      <c r="Z136" s="371"/>
      <c r="AA136" s="371"/>
      <c r="AB136" s="371"/>
      <c r="AC136" s="371"/>
      <c r="AD136" s="371"/>
      <c r="AE136" s="371"/>
      <c r="AF136" s="371"/>
      <c r="AG136" s="371"/>
      <c r="AH136" s="371"/>
      <c r="AI136" s="339"/>
      <c r="AJ136" s="339"/>
      <c r="AK136" s="339"/>
      <c r="AL136" s="339"/>
      <c r="AM136" s="339"/>
      <c r="AN136" s="339"/>
      <c r="AO136" s="339"/>
      <c r="AP136" s="339"/>
      <c r="AQ136" s="339"/>
      <c r="AR136" s="339"/>
      <c r="AS136" s="339"/>
      <c r="AT136" s="339"/>
      <c r="AU136" s="339"/>
      <c r="AV136" s="339"/>
      <c r="AW136" s="339"/>
      <c r="AX136" s="339"/>
      <c r="AY136" s="339"/>
      <c r="AZ136" s="339"/>
      <c r="BA136" s="339"/>
      <c r="BB136" s="339"/>
      <c r="BC136" s="339"/>
      <c r="BD136" s="339"/>
      <c r="BE136" s="339"/>
      <c r="BF136" s="339"/>
      <c r="BG136" s="339"/>
      <c r="BH136" s="339"/>
      <c r="BI136" s="339"/>
      <c r="BJ136" s="339"/>
      <c r="BK136" s="339"/>
      <c r="BL136" s="339"/>
      <c r="BM136" s="339"/>
      <c r="BN136" s="339"/>
      <c r="BO136" s="339"/>
      <c r="BP136" s="339"/>
      <c r="BQ136" s="339"/>
      <c r="BR136" s="339"/>
      <c r="BS136" s="339"/>
      <c r="BT136" s="339"/>
      <c r="BU136" s="339"/>
      <c r="BV136" s="339"/>
      <c r="BW136" s="339"/>
      <c r="BX136" s="339"/>
      <c r="BY136" s="339"/>
      <c r="BZ136" s="339"/>
      <c r="CA136" s="339"/>
      <c r="CB136" s="339"/>
      <c r="CC136" s="339"/>
      <c r="CD136" s="339"/>
      <c r="CE136" s="339"/>
      <c r="CF136" s="339"/>
      <c r="CG136" s="339"/>
      <c r="CH136" s="339"/>
      <c r="CI136" s="339"/>
      <c r="CJ136" s="339"/>
      <c r="CK136" s="339"/>
      <c r="CL136" s="339"/>
      <c r="CM136" s="339"/>
      <c r="CN136" s="339"/>
      <c r="CO136" s="339"/>
      <c r="CP136" s="339"/>
      <c r="CQ136" s="339"/>
      <c r="CR136" s="339"/>
      <c r="CS136" s="339"/>
      <c r="CT136" s="339"/>
      <c r="CU136" s="339"/>
      <c r="CV136" s="339"/>
      <c r="CW136" s="339"/>
      <c r="CX136" s="339"/>
      <c r="CY136" s="339"/>
      <c r="CZ136" s="339"/>
      <c r="DA136" s="339"/>
      <c r="DB136" s="339"/>
      <c r="DC136" s="339"/>
      <c r="DD136" s="339"/>
      <c r="DE136" s="339"/>
      <c r="DF136" s="339"/>
      <c r="DG136" s="339"/>
      <c r="DH136" s="339"/>
      <c r="DI136" s="339"/>
      <c r="DJ136" s="339"/>
      <c r="DK136" s="339"/>
      <c r="DL136" s="339"/>
      <c r="DM136" s="339"/>
      <c r="DN136" s="339"/>
      <c r="DO136" s="339"/>
      <c r="DP136" s="339"/>
      <c r="DQ136" s="339"/>
      <c r="DR136" s="339"/>
      <c r="DS136" s="339"/>
      <c r="DT136" s="339"/>
      <c r="DU136" s="339"/>
      <c r="DV136" s="339"/>
      <c r="DW136" s="339"/>
      <c r="DX136" s="339"/>
      <c r="DY136" s="339"/>
      <c r="DZ136" s="339"/>
      <c r="EA136" s="339"/>
      <c r="EB136" s="339"/>
      <c r="EC136" s="339"/>
      <c r="ED136" s="339"/>
      <c r="EE136" s="339"/>
      <c r="EF136" s="339"/>
      <c r="EG136" s="339"/>
      <c r="EH136" s="339"/>
      <c r="EI136" s="339"/>
      <c r="EJ136" s="339"/>
      <c r="EK136" s="339"/>
      <c r="EL136" s="339"/>
      <c r="EM136" s="339"/>
    </row>
    <row r="137" spans="1:143" s="341" customFormat="1" ht="25.5" hidden="1" customHeight="1">
      <c r="A137" s="371"/>
      <c r="B137" s="371"/>
      <c r="C137" s="371"/>
      <c r="D137" s="371"/>
      <c r="E137" s="371"/>
      <c r="F137" s="371"/>
      <c r="G137" s="371"/>
      <c r="H137" s="371"/>
      <c r="I137" s="371"/>
      <c r="J137" s="371"/>
      <c r="K137" s="371"/>
      <c r="L137" s="371"/>
      <c r="M137" s="371"/>
      <c r="N137" s="371"/>
      <c r="O137" s="371"/>
      <c r="P137" s="371"/>
      <c r="Q137" s="371"/>
      <c r="R137" s="371"/>
      <c r="S137" s="371"/>
      <c r="T137" s="371"/>
      <c r="U137" s="371"/>
      <c r="V137" s="371"/>
      <c r="W137" s="371"/>
      <c r="X137" s="371"/>
      <c r="Y137" s="371"/>
      <c r="Z137" s="371"/>
      <c r="AA137" s="371"/>
      <c r="AB137" s="371"/>
      <c r="AC137" s="371"/>
      <c r="AD137" s="371"/>
      <c r="AE137" s="371"/>
      <c r="AF137" s="371"/>
      <c r="AG137" s="371"/>
      <c r="AH137" s="371"/>
      <c r="AI137" s="339"/>
      <c r="AJ137" s="339"/>
      <c r="AK137" s="339"/>
      <c r="AL137" s="339"/>
      <c r="AM137" s="339"/>
      <c r="AN137" s="339"/>
      <c r="AO137" s="339"/>
      <c r="AP137" s="339"/>
      <c r="AQ137" s="339"/>
      <c r="AR137" s="339"/>
      <c r="AS137" s="339"/>
      <c r="AT137" s="339"/>
      <c r="AU137" s="339"/>
      <c r="AV137" s="339"/>
      <c r="AW137" s="339"/>
      <c r="AX137" s="339"/>
      <c r="AY137" s="339"/>
      <c r="AZ137" s="339"/>
      <c r="BA137" s="339"/>
      <c r="BB137" s="339"/>
      <c r="BC137" s="339"/>
      <c r="BD137" s="339"/>
      <c r="BE137" s="339"/>
      <c r="BF137" s="339"/>
      <c r="BG137" s="339"/>
      <c r="BH137" s="339"/>
      <c r="BI137" s="339"/>
      <c r="BJ137" s="339"/>
      <c r="BK137" s="339"/>
      <c r="BL137" s="339"/>
      <c r="BM137" s="339"/>
      <c r="BN137" s="339"/>
      <c r="BO137" s="339"/>
      <c r="BP137" s="339"/>
      <c r="BQ137" s="339"/>
      <c r="BR137" s="339"/>
      <c r="BS137" s="339"/>
      <c r="BT137" s="339"/>
      <c r="BU137" s="339"/>
      <c r="BV137" s="339"/>
      <c r="BW137" s="339"/>
      <c r="BX137" s="339"/>
      <c r="BY137" s="339"/>
      <c r="BZ137" s="339"/>
      <c r="CA137" s="339"/>
      <c r="CB137" s="339"/>
      <c r="CC137" s="339"/>
      <c r="CD137" s="339"/>
      <c r="CE137" s="339"/>
      <c r="CF137" s="339"/>
      <c r="CG137" s="339"/>
      <c r="CH137" s="339"/>
      <c r="CI137" s="339"/>
      <c r="CJ137" s="339"/>
      <c r="CK137" s="339"/>
      <c r="CL137" s="339"/>
      <c r="CM137" s="339"/>
      <c r="CN137" s="339"/>
      <c r="CO137" s="339"/>
      <c r="CP137" s="339"/>
      <c r="CQ137" s="339"/>
      <c r="CR137" s="339"/>
      <c r="CS137" s="339"/>
      <c r="CT137" s="339"/>
      <c r="CU137" s="339"/>
      <c r="CV137" s="339"/>
      <c r="CW137" s="339"/>
      <c r="CX137" s="339"/>
      <c r="CY137" s="339"/>
      <c r="CZ137" s="339"/>
      <c r="DA137" s="339"/>
      <c r="DB137" s="339"/>
      <c r="DC137" s="339"/>
      <c r="DD137" s="339"/>
      <c r="DE137" s="339"/>
      <c r="DF137" s="339"/>
      <c r="DG137" s="339"/>
      <c r="DH137" s="339"/>
      <c r="DI137" s="339"/>
      <c r="DJ137" s="339"/>
      <c r="DK137" s="339"/>
      <c r="DL137" s="339"/>
      <c r="DM137" s="339"/>
      <c r="DN137" s="339"/>
      <c r="DO137" s="339"/>
      <c r="DP137" s="339"/>
      <c r="DQ137" s="339"/>
      <c r="DR137" s="339"/>
      <c r="DS137" s="339"/>
      <c r="DT137" s="339"/>
      <c r="DU137" s="339"/>
      <c r="DV137" s="339"/>
      <c r="DW137" s="339"/>
      <c r="DX137" s="339"/>
      <c r="DY137" s="339"/>
      <c r="DZ137" s="339"/>
      <c r="EA137" s="339"/>
      <c r="EB137" s="339"/>
      <c r="EC137" s="339"/>
      <c r="ED137" s="339"/>
      <c r="EE137" s="339"/>
      <c r="EF137" s="339"/>
      <c r="EG137" s="339"/>
      <c r="EH137" s="339"/>
      <c r="EI137" s="339"/>
      <c r="EJ137" s="339"/>
      <c r="EK137" s="339"/>
      <c r="EL137" s="339"/>
      <c r="EM137" s="339"/>
    </row>
    <row r="138" spans="1:143" s="341" customFormat="1" ht="25.5" hidden="1" customHeight="1">
      <c r="A138" s="371"/>
      <c r="B138" s="371"/>
      <c r="C138" s="371"/>
      <c r="D138" s="371"/>
      <c r="E138" s="371"/>
      <c r="F138" s="371"/>
      <c r="G138" s="371"/>
      <c r="H138" s="371"/>
      <c r="I138" s="371"/>
      <c r="J138" s="371"/>
      <c r="K138" s="371"/>
      <c r="L138" s="371"/>
      <c r="M138" s="371"/>
      <c r="N138" s="371"/>
      <c r="O138" s="371"/>
      <c r="P138" s="371"/>
      <c r="Q138" s="371"/>
      <c r="R138" s="371"/>
      <c r="S138" s="371"/>
      <c r="T138" s="371"/>
      <c r="U138" s="371"/>
      <c r="V138" s="371"/>
      <c r="W138" s="371"/>
      <c r="X138" s="371"/>
      <c r="Y138" s="371"/>
      <c r="Z138" s="371"/>
      <c r="AA138" s="371"/>
      <c r="AB138" s="371"/>
      <c r="AC138" s="371"/>
      <c r="AD138" s="371"/>
      <c r="AE138" s="371"/>
      <c r="AF138" s="371"/>
      <c r="AG138" s="371"/>
      <c r="AH138" s="371"/>
      <c r="AI138" s="339"/>
      <c r="AJ138" s="339"/>
      <c r="AK138" s="339"/>
      <c r="AL138" s="339"/>
      <c r="AM138" s="339"/>
      <c r="AN138" s="339"/>
      <c r="AO138" s="339"/>
      <c r="AP138" s="339"/>
      <c r="AQ138" s="339"/>
      <c r="AR138" s="339"/>
      <c r="AS138" s="339"/>
      <c r="AT138" s="339"/>
      <c r="AU138" s="339"/>
      <c r="AV138" s="339"/>
      <c r="AW138" s="339"/>
      <c r="AX138" s="339"/>
      <c r="AY138" s="339"/>
      <c r="AZ138" s="339"/>
      <c r="BA138" s="339"/>
      <c r="BB138" s="339"/>
      <c r="BC138" s="339"/>
      <c r="BD138" s="339"/>
      <c r="BE138" s="339"/>
      <c r="BF138" s="339"/>
      <c r="BG138" s="339"/>
      <c r="BH138" s="339"/>
      <c r="BI138" s="339"/>
      <c r="BJ138" s="339"/>
      <c r="BK138" s="339"/>
      <c r="BL138" s="339"/>
      <c r="BM138" s="339"/>
      <c r="BN138" s="339"/>
      <c r="BO138" s="339"/>
      <c r="BP138" s="339"/>
      <c r="BQ138" s="339"/>
      <c r="BR138" s="339"/>
      <c r="BS138" s="339"/>
      <c r="BT138" s="339"/>
      <c r="BU138" s="339"/>
      <c r="BV138" s="339"/>
      <c r="BW138" s="339"/>
      <c r="BX138" s="339"/>
      <c r="BY138" s="339"/>
      <c r="BZ138" s="339"/>
      <c r="CA138" s="339"/>
      <c r="CB138" s="339"/>
      <c r="CC138" s="339"/>
      <c r="CD138" s="339"/>
      <c r="CE138" s="339"/>
      <c r="CF138" s="339"/>
      <c r="CG138" s="339"/>
      <c r="CH138" s="339"/>
      <c r="CI138" s="339"/>
      <c r="CJ138" s="339"/>
      <c r="CK138" s="339"/>
      <c r="CL138" s="339"/>
      <c r="CM138" s="339"/>
      <c r="CN138" s="339"/>
      <c r="CO138" s="339"/>
      <c r="CP138" s="339"/>
      <c r="CQ138" s="339"/>
      <c r="CR138" s="339"/>
      <c r="CS138" s="339"/>
      <c r="CT138" s="339"/>
      <c r="CU138" s="339"/>
      <c r="CV138" s="339"/>
      <c r="CW138" s="339"/>
      <c r="CX138" s="339"/>
      <c r="CY138" s="339"/>
      <c r="CZ138" s="339"/>
      <c r="DA138" s="339"/>
      <c r="DB138" s="339"/>
      <c r="DC138" s="339"/>
      <c r="DD138" s="339"/>
      <c r="DE138" s="339"/>
      <c r="DF138" s="339"/>
      <c r="DG138" s="339"/>
      <c r="DH138" s="339"/>
      <c r="DI138" s="339"/>
      <c r="DJ138" s="339"/>
      <c r="DK138" s="339"/>
      <c r="DL138" s="339"/>
      <c r="DM138" s="339"/>
      <c r="DN138" s="339"/>
      <c r="DO138" s="339"/>
      <c r="DP138" s="339"/>
      <c r="DQ138" s="339"/>
      <c r="DR138" s="339"/>
      <c r="DS138" s="339"/>
      <c r="DT138" s="339"/>
      <c r="DU138" s="339"/>
      <c r="DV138" s="339"/>
      <c r="DW138" s="339"/>
      <c r="DX138" s="339"/>
      <c r="DY138" s="339"/>
      <c r="DZ138" s="339"/>
      <c r="EA138" s="339"/>
      <c r="EB138" s="339"/>
      <c r="EC138" s="339"/>
      <c r="ED138" s="339"/>
      <c r="EE138" s="339"/>
      <c r="EF138" s="339"/>
      <c r="EG138" s="339"/>
      <c r="EH138" s="339"/>
      <c r="EI138" s="339"/>
      <c r="EJ138" s="339"/>
      <c r="EK138" s="339"/>
      <c r="EL138" s="339"/>
      <c r="EM138" s="339"/>
    </row>
    <row r="139" spans="1:143" s="341" customFormat="1" ht="25.5" hidden="1" customHeight="1">
      <c r="A139" s="371"/>
      <c r="B139" s="371"/>
      <c r="C139" s="371"/>
      <c r="D139" s="371"/>
      <c r="E139" s="371"/>
      <c r="F139" s="371"/>
      <c r="G139" s="371"/>
      <c r="H139" s="371"/>
      <c r="I139" s="371"/>
      <c r="J139" s="371"/>
      <c r="K139" s="371"/>
      <c r="L139" s="371"/>
      <c r="M139" s="371"/>
      <c r="N139" s="371"/>
      <c r="O139" s="371"/>
      <c r="P139" s="371"/>
      <c r="Q139" s="371"/>
      <c r="R139" s="371"/>
      <c r="S139" s="371"/>
      <c r="T139" s="371"/>
      <c r="U139" s="371"/>
      <c r="V139" s="371"/>
      <c r="W139" s="371"/>
      <c r="X139" s="371"/>
      <c r="Y139" s="371"/>
      <c r="Z139" s="371"/>
      <c r="AA139" s="371"/>
      <c r="AB139" s="371"/>
      <c r="AC139" s="371"/>
      <c r="AD139" s="371"/>
      <c r="AE139" s="371"/>
      <c r="AF139" s="371"/>
      <c r="AG139" s="371"/>
      <c r="AH139" s="371"/>
      <c r="AI139" s="339"/>
      <c r="AJ139" s="339"/>
      <c r="AK139" s="339"/>
      <c r="AL139" s="339"/>
      <c r="AM139" s="339"/>
      <c r="AN139" s="339"/>
      <c r="AO139" s="339"/>
      <c r="AP139" s="339"/>
      <c r="AQ139" s="339"/>
      <c r="AR139" s="339"/>
      <c r="AS139" s="339"/>
      <c r="AT139" s="339"/>
      <c r="AU139" s="339"/>
      <c r="AV139" s="339"/>
      <c r="AW139" s="339"/>
      <c r="AX139" s="339"/>
      <c r="AY139" s="339"/>
      <c r="AZ139" s="339"/>
      <c r="BA139" s="339"/>
      <c r="BB139" s="339"/>
      <c r="BC139" s="339"/>
      <c r="BD139" s="339"/>
      <c r="BE139" s="339"/>
      <c r="BF139" s="339"/>
      <c r="BG139" s="339"/>
      <c r="BH139" s="339"/>
      <c r="BI139" s="339"/>
      <c r="BJ139" s="339"/>
      <c r="BK139" s="339"/>
      <c r="BL139" s="339"/>
      <c r="BM139" s="339"/>
      <c r="BN139" s="339"/>
      <c r="BO139" s="339"/>
      <c r="BP139" s="339"/>
      <c r="BQ139" s="339"/>
      <c r="BR139" s="339"/>
      <c r="BS139" s="339"/>
      <c r="BT139" s="339"/>
      <c r="BU139" s="339"/>
      <c r="BV139" s="339"/>
      <c r="BW139" s="339"/>
      <c r="BX139" s="339"/>
      <c r="BY139" s="339"/>
      <c r="BZ139" s="339"/>
      <c r="CA139" s="339"/>
      <c r="CB139" s="339"/>
      <c r="CC139" s="339"/>
      <c r="CD139" s="339"/>
      <c r="CE139" s="339"/>
      <c r="CF139" s="339"/>
      <c r="CG139" s="339"/>
      <c r="CH139" s="339"/>
      <c r="CI139" s="339"/>
      <c r="CJ139" s="339"/>
      <c r="CK139" s="339"/>
      <c r="CL139" s="339"/>
      <c r="CM139" s="339"/>
      <c r="CN139" s="339"/>
      <c r="CO139" s="339"/>
      <c r="CP139" s="339"/>
      <c r="CQ139" s="339"/>
      <c r="CR139" s="339"/>
      <c r="CS139" s="339"/>
      <c r="CT139" s="339"/>
      <c r="CU139" s="339"/>
      <c r="CV139" s="339"/>
      <c r="CW139" s="339"/>
      <c r="CX139" s="339"/>
      <c r="CY139" s="339"/>
      <c r="CZ139" s="339"/>
      <c r="DA139" s="339"/>
      <c r="DB139" s="339"/>
      <c r="DC139" s="339"/>
      <c r="DD139" s="339"/>
      <c r="DE139" s="339"/>
      <c r="DF139" s="339"/>
      <c r="DG139" s="339"/>
      <c r="DH139" s="339"/>
      <c r="DI139" s="339"/>
      <c r="DJ139" s="339"/>
      <c r="DK139" s="339"/>
      <c r="DL139" s="339"/>
      <c r="DM139" s="339"/>
      <c r="DN139" s="339"/>
      <c r="DO139" s="339"/>
      <c r="DP139" s="339"/>
      <c r="DQ139" s="339"/>
      <c r="DR139" s="339"/>
      <c r="DS139" s="339"/>
      <c r="DT139" s="339"/>
      <c r="DU139" s="339"/>
      <c r="DV139" s="339"/>
      <c r="DW139" s="339"/>
      <c r="DX139" s="339"/>
      <c r="DY139" s="339"/>
      <c r="DZ139" s="339"/>
      <c r="EA139" s="339"/>
      <c r="EB139" s="339"/>
      <c r="EC139" s="339"/>
      <c r="ED139" s="339"/>
      <c r="EE139" s="339"/>
      <c r="EF139" s="339"/>
      <c r="EG139" s="339"/>
      <c r="EH139" s="339"/>
      <c r="EI139" s="339"/>
      <c r="EJ139" s="339"/>
      <c r="EK139" s="339"/>
      <c r="EL139" s="339"/>
      <c r="EM139" s="339"/>
    </row>
    <row r="140" spans="1:143" s="341" customFormat="1" ht="25.5" hidden="1" customHeight="1">
      <c r="A140" s="371"/>
      <c r="B140" s="371"/>
      <c r="C140" s="371"/>
      <c r="D140" s="371"/>
      <c r="E140" s="371"/>
      <c r="F140" s="371"/>
      <c r="G140" s="371"/>
      <c r="H140" s="371"/>
      <c r="I140" s="371"/>
      <c r="J140" s="371"/>
      <c r="K140" s="371"/>
      <c r="L140" s="371"/>
      <c r="M140" s="371"/>
      <c r="N140" s="371"/>
      <c r="O140" s="371"/>
      <c r="P140" s="371"/>
      <c r="Q140" s="371"/>
      <c r="R140" s="371"/>
      <c r="S140" s="371"/>
      <c r="T140" s="371"/>
      <c r="U140" s="371"/>
      <c r="V140" s="371"/>
      <c r="W140" s="371"/>
      <c r="X140" s="371"/>
      <c r="Y140" s="371"/>
      <c r="Z140" s="371"/>
      <c r="AA140" s="371"/>
      <c r="AB140" s="371"/>
      <c r="AC140" s="371"/>
      <c r="AD140" s="371"/>
      <c r="AE140" s="371"/>
      <c r="AF140" s="371"/>
      <c r="AG140" s="371"/>
      <c r="AH140" s="371"/>
      <c r="AI140" s="339"/>
      <c r="AJ140" s="339"/>
      <c r="AK140" s="339"/>
      <c r="AL140" s="339"/>
      <c r="AM140" s="339"/>
      <c r="AN140" s="339"/>
      <c r="AO140" s="339"/>
      <c r="AP140" s="339"/>
      <c r="AQ140" s="339"/>
      <c r="AR140" s="339"/>
      <c r="AS140" s="339"/>
      <c r="AT140" s="339"/>
      <c r="AU140" s="339"/>
      <c r="AV140" s="339"/>
      <c r="AW140" s="339"/>
      <c r="AX140" s="339"/>
      <c r="AY140" s="339"/>
      <c r="AZ140" s="339"/>
      <c r="BA140" s="339"/>
      <c r="BB140" s="339"/>
      <c r="BC140" s="339"/>
      <c r="BD140" s="339"/>
      <c r="BE140" s="339"/>
      <c r="BF140" s="339"/>
      <c r="BG140" s="339"/>
      <c r="BH140" s="339"/>
      <c r="BI140" s="339"/>
      <c r="BJ140" s="339"/>
      <c r="BK140" s="339"/>
      <c r="BL140" s="339"/>
      <c r="BM140" s="339"/>
      <c r="BN140" s="339"/>
      <c r="BO140" s="339"/>
      <c r="BP140" s="339"/>
      <c r="BQ140" s="339"/>
      <c r="BR140" s="339"/>
      <c r="BS140" s="339"/>
      <c r="BT140" s="339"/>
      <c r="BU140" s="339"/>
      <c r="BV140" s="339"/>
      <c r="BW140" s="339"/>
      <c r="BX140" s="339"/>
      <c r="BY140" s="339"/>
      <c r="BZ140" s="339"/>
      <c r="CA140" s="339"/>
      <c r="CB140" s="339"/>
      <c r="CC140" s="339"/>
      <c r="CD140" s="339"/>
      <c r="CE140" s="339"/>
      <c r="CF140" s="339"/>
      <c r="CG140" s="339"/>
      <c r="CH140" s="339"/>
      <c r="CI140" s="339"/>
      <c r="CJ140" s="339"/>
      <c r="CK140" s="339"/>
      <c r="CL140" s="339"/>
      <c r="CM140" s="339"/>
      <c r="CN140" s="339"/>
      <c r="CO140" s="339"/>
      <c r="CP140" s="339"/>
      <c r="CQ140" s="339"/>
      <c r="CR140" s="339"/>
      <c r="CS140" s="339"/>
      <c r="CT140" s="339"/>
      <c r="CU140" s="339"/>
      <c r="CV140" s="339"/>
      <c r="CW140" s="339"/>
      <c r="CX140" s="339"/>
      <c r="CY140" s="339"/>
      <c r="CZ140" s="339"/>
      <c r="DA140" s="339"/>
      <c r="DB140" s="339"/>
      <c r="DC140" s="339"/>
      <c r="DD140" s="339"/>
      <c r="DE140" s="339"/>
      <c r="DF140" s="339"/>
      <c r="DG140" s="339"/>
      <c r="DH140" s="339"/>
      <c r="DI140" s="339"/>
      <c r="DJ140" s="339"/>
      <c r="DK140" s="339"/>
      <c r="DL140" s="339"/>
      <c r="DM140" s="339"/>
      <c r="DN140" s="339"/>
      <c r="DO140" s="339"/>
      <c r="DP140" s="339"/>
      <c r="DQ140" s="339"/>
      <c r="DR140" s="339"/>
      <c r="DS140" s="339"/>
      <c r="DT140" s="339"/>
      <c r="DU140" s="339"/>
      <c r="DV140" s="339"/>
      <c r="DW140" s="339"/>
      <c r="DX140" s="339"/>
      <c r="DY140" s="339"/>
      <c r="DZ140" s="339"/>
      <c r="EA140" s="339"/>
      <c r="EB140" s="339"/>
      <c r="EC140" s="339"/>
      <c r="ED140" s="339"/>
      <c r="EE140" s="339"/>
      <c r="EF140" s="339"/>
      <c r="EG140" s="339"/>
      <c r="EH140" s="339"/>
      <c r="EI140" s="339"/>
      <c r="EJ140" s="339"/>
      <c r="EK140" s="339"/>
      <c r="EL140" s="339"/>
      <c r="EM140" s="339"/>
    </row>
    <row r="141" spans="1:143" s="341" customFormat="1" ht="25.5" hidden="1" customHeight="1">
      <c r="A141" s="371"/>
      <c r="B141" s="371"/>
      <c r="C141" s="371"/>
      <c r="D141" s="371"/>
      <c r="E141" s="371"/>
      <c r="F141" s="371"/>
      <c r="G141" s="371"/>
      <c r="H141" s="371"/>
      <c r="I141" s="371"/>
      <c r="J141" s="371"/>
      <c r="K141" s="371"/>
      <c r="L141" s="371"/>
      <c r="M141" s="371"/>
      <c r="N141" s="371"/>
      <c r="O141" s="371"/>
      <c r="P141" s="371"/>
      <c r="Q141" s="371"/>
      <c r="R141" s="371"/>
      <c r="S141" s="371"/>
      <c r="T141" s="371"/>
      <c r="U141" s="371"/>
      <c r="V141" s="371"/>
      <c r="W141" s="371"/>
      <c r="X141" s="371"/>
      <c r="Y141" s="371"/>
      <c r="Z141" s="371"/>
      <c r="AA141" s="371"/>
      <c r="AB141" s="371"/>
      <c r="AC141" s="371"/>
      <c r="AD141" s="371"/>
      <c r="AE141" s="371"/>
      <c r="AF141" s="371"/>
      <c r="AG141" s="371"/>
      <c r="AH141" s="371"/>
      <c r="AI141" s="339"/>
      <c r="AJ141" s="339"/>
      <c r="AK141" s="339"/>
      <c r="AL141" s="339"/>
      <c r="AM141" s="339"/>
      <c r="AN141" s="339"/>
      <c r="AO141" s="339"/>
      <c r="AP141" s="339"/>
      <c r="AQ141" s="339"/>
      <c r="AR141" s="339"/>
      <c r="AS141" s="339"/>
      <c r="AT141" s="339"/>
      <c r="AU141" s="339"/>
      <c r="AV141" s="339"/>
      <c r="AW141" s="339"/>
      <c r="AX141" s="339"/>
      <c r="AY141" s="339"/>
      <c r="AZ141" s="339"/>
      <c r="BA141" s="339"/>
      <c r="BB141" s="339"/>
      <c r="BC141" s="339"/>
      <c r="BD141" s="339"/>
      <c r="BE141" s="339"/>
      <c r="BF141" s="339"/>
      <c r="BG141" s="339"/>
      <c r="BH141" s="339"/>
      <c r="BI141" s="339"/>
      <c r="BJ141" s="339"/>
      <c r="BK141" s="339"/>
      <c r="BL141" s="339"/>
      <c r="BM141" s="339"/>
      <c r="BN141" s="339"/>
      <c r="BO141" s="339"/>
      <c r="BP141" s="339"/>
      <c r="BQ141" s="339"/>
      <c r="BR141" s="339"/>
      <c r="BS141" s="339"/>
      <c r="BT141" s="339"/>
      <c r="BU141" s="339"/>
      <c r="BV141" s="339"/>
      <c r="BW141" s="339"/>
      <c r="BX141" s="339"/>
      <c r="BY141" s="339"/>
      <c r="BZ141" s="339"/>
      <c r="CA141" s="339"/>
      <c r="CB141" s="339"/>
      <c r="CC141" s="339"/>
      <c r="CD141" s="339"/>
      <c r="CE141" s="339"/>
      <c r="CF141" s="339"/>
      <c r="CG141" s="339"/>
      <c r="CH141" s="339"/>
      <c r="CI141" s="339"/>
      <c r="CJ141" s="339"/>
      <c r="CK141" s="339"/>
      <c r="CL141" s="339"/>
      <c r="CM141" s="339"/>
      <c r="CN141" s="339"/>
      <c r="CO141" s="339"/>
      <c r="CP141" s="339"/>
      <c r="CQ141" s="339"/>
      <c r="CR141" s="339"/>
      <c r="CS141" s="339"/>
      <c r="CT141" s="339"/>
      <c r="CU141" s="339"/>
      <c r="CV141" s="339"/>
      <c r="CW141" s="339"/>
      <c r="CX141" s="339"/>
      <c r="CY141" s="339"/>
      <c r="CZ141" s="339"/>
      <c r="DA141" s="339"/>
      <c r="DB141" s="339"/>
      <c r="DC141" s="339"/>
      <c r="DD141" s="339"/>
      <c r="DE141" s="339"/>
      <c r="DF141" s="339"/>
      <c r="DG141" s="339"/>
      <c r="DH141" s="339"/>
      <c r="DI141" s="339"/>
      <c r="DJ141" s="339"/>
      <c r="DK141" s="339"/>
      <c r="DL141" s="339"/>
      <c r="DM141" s="339"/>
      <c r="DN141" s="339"/>
      <c r="DO141" s="339"/>
      <c r="DP141" s="339"/>
      <c r="DQ141" s="339"/>
      <c r="DR141" s="339"/>
      <c r="DS141" s="339"/>
      <c r="DT141" s="339"/>
      <c r="DU141" s="339"/>
      <c r="DV141" s="339"/>
      <c r="DW141" s="339"/>
      <c r="DX141" s="339"/>
      <c r="DY141" s="339"/>
      <c r="DZ141" s="339"/>
      <c r="EA141" s="339"/>
      <c r="EB141" s="339"/>
      <c r="EC141" s="339"/>
      <c r="ED141" s="339"/>
      <c r="EE141" s="339"/>
      <c r="EF141" s="339"/>
      <c r="EG141" s="339"/>
      <c r="EH141" s="339"/>
      <c r="EI141" s="339"/>
      <c r="EJ141" s="339"/>
      <c r="EK141" s="339"/>
      <c r="EL141" s="339"/>
      <c r="EM141" s="339"/>
    </row>
    <row r="142" spans="1:143" s="341" customFormat="1" ht="25.5" hidden="1" customHeight="1">
      <c r="A142" s="371"/>
      <c r="B142" s="371"/>
      <c r="C142" s="371"/>
      <c r="D142" s="371"/>
      <c r="E142" s="371"/>
      <c r="F142" s="371"/>
      <c r="G142" s="371"/>
      <c r="H142" s="371"/>
      <c r="I142" s="371"/>
      <c r="J142" s="371"/>
      <c r="K142" s="371"/>
      <c r="L142" s="371"/>
      <c r="M142" s="371"/>
      <c r="N142" s="371"/>
      <c r="O142" s="371"/>
      <c r="P142" s="371"/>
      <c r="Q142" s="371"/>
      <c r="R142" s="371"/>
      <c r="S142" s="371"/>
      <c r="T142" s="371"/>
      <c r="U142" s="371"/>
      <c r="V142" s="371"/>
      <c r="W142" s="371"/>
      <c r="X142" s="371"/>
      <c r="Y142" s="371"/>
      <c r="Z142" s="371"/>
      <c r="AA142" s="371"/>
      <c r="AB142" s="371"/>
      <c r="AC142" s="371"/>
      <c r="AD142" s="371"/>
      <c r="AE142" s="371"/>
      <c r="AF142" s="371"/>
      <c r="AG142" s="371"/>
      <c r="AH142" s="371"/>
      <c r="AI142" s="339"/>
      <c r="AJ142" s="339"/>
      <c r="AK142" s="339"/>
      <c r="AL142" s="339"/>
      <c r="AM142" s="339"/>
      <c r="AN142" s="339"/>
      <c r="AO142" s="339"/>
      <c r="AP142" s="339"/>
      <c r="AQ142" s="339"/>
      <c r="AR142" s="339"/>
      <c r="AS142" s="339"/>
      <c r="AT142" s="339"/>
      <c r="AU142" s="339"/>
      <c r="AV142" s="339"/>
      <c r="AW142" s="339"/>
      <c r="AX142" s="339"/>
      <c r="AY142" s="339"/>
      <c r="AZ142" s="339"/>
      <c r="BA142" s="339"/>
      <c r="BB142" s="339"/>
      <c r="BC142" s="339"/>
      <c r="BD142" s="339"/>
      <c r="BE142" s="339"/>
      <c r="BF142" s="339"/>
      <c r="BG142" s="339"/>
      <c r="BH142" s="339"/>
      <c r="BI142" s="339"/>
      <c r="BJ142" s="339"/>
      <c r="BK142" s="339"/>
      <c r="BL142" s="339"/>
      <c r="BM142" s="339"/>
      <c r="BN142" s="339"/>
      <c r="BO142" s="339"/>
      <c r="BP142" s="339"/>
      <c r="BQ142" s="339"/>
      <c r="BR142" s="339"/>
      <c r="BS142" s="339"/>
      <c r="BT142" s="339"/>
      <c r="BU142" s="339"/>
      <c r="BV142" s="339"/>
      <c r="BW142" s="339"/>
      <c r="BX142" s="339"/>
      <c r="BY142" s="339"/>
      <c r="BZ142" s="339"/>
      <c r="CA142" s="339"/>
      <c r="CB142" s="339"/>
      <c r="CC142" s="339"/>
      <c r="CD142" s="339"/>
      <c r="CE142" s="339"/>
      <c r="CF142" s="339"/>
      <c r="CG142" s="339"/>
      <c r="CH142" s="339"/>
      <c r="CI142" s="339"/>
      <c r="CJ142" s="339"/>
      <c r="CK142" s="339"/>
      <c r="CL142" s="339"/>
      <c r="CM142" s="339"/>
      <c r="CN142" s="339"/>
      <c r="CO142" s="339"/>
      <c r="CP142" s="339"/>
      <c r="CQ142" s="339"/>
      <c r="CR142" s="339"/>
      <c r="CS142" s="339"/>
      <c r="CT142" s="339"/>
      <c r="CU142" s="339"/>
      <c r="CV142" s="339"/>
      <c r="CW142" s="339"/>
      <c r="CX142" s="339"/>
      <c r="CY142" s="339"/>
      <c r="CZ142" s="339"/>
      <c r="DA142" s="339"/>
      <c r="DB142" s="339"/>
      <c r="DC142" s="339"/>
      <c r="DD142" s="339"/>
      <c r="DE142" s="339"/>
      <c r="DF142" s="339"/>
      <c r="DG142" s="339"/>
      <c r="DH142" s="339"/>
      <c r="DI142" s="339"/>
      <c r="DJ142" s="339"/>
      <c r="DK142" s="339"/>
      <c r="DL142" s="339"/>
      <c r="DM142" s="339"/>
      <c r="DN142" s="339"/>
      <c r="DO142" s="339"/>
      <c r="DP142" s="339"/>
      <c r="DQ142" s="339"/>
      <c r="DR142" s="339"/>
      <c r="DS142" s="339"/>
      <c r="DT142" s="339"/>
      <c r="DU142" s="339"/>
      <c r="DV142" s="339"/>
      <c r="DW142" s="339"/>
      <c r="DX142" s="339"/>
      <c r="DY142" s="339"/>
      <c r="DZ142" s="339"/>
      <c r="EA142" s="339"/>
      <c r="EB142" s="339"/>
      <c r="EC142" s="339"/>
      <c r="ED142" s="339"/>
      <c r="EE142" s="339"/>
      <c r="EF142" s="339"/>
      <c r="EG142" s="339"/>
      <c r="EH142" s="339"/>
      <c r="EI142" s="339"/>
      <c r="EJ142" s="339"/>
      <c r="EK142" s="339"/>
      <c r="EL142" s="339"/>
      <c r="EM142" s="339"/>
    </row>
    <row r="143" spans="1:143" s="341" customFormat="1" ht="25.5" hidden="1" customHeight="1">
      <c r="A143" s="371"/>
      <c r="B143" s="371"/>
      <c r="C143" s="371"/>
      <c r="D143" s="371"/>
      <c r="E143" s="371"/>
      <c r="F143" s="371"/>
      <c r="G143" s="371"/>
      <c r="H143" s="371"/>
      <c r="I143" s="371"/>
      <c r="J143" s="371"/>
      <c r="K143" s="371"/>
      <c r="L143" s="371"/>
      <c r="M143" s="371"/>
      <c r="N143" s="371"/>
      <c r="O143" s="371"/>
      <c r="P143" s="371"/>
      <c r="Q143" s="371"/>
      <c r="R143" s="371"/>
      <c r="S143" s="371"/>
      <c r="T143" s="371"/>
      <c r="U143" s="371"/>
      <c r="V143" s="371"/>
      <c r="W143" s="371"/>
      <c r="X143" s="371"/>
      <c r="Y143" s="371"/>
      <c r="Z143" s="371"/>
      <c r="AA143" s="371"/>
      <c r="AB143" s="371"/>
      <c r="AC143" s="371"/>
      <c r="AD143" s="371"/>
      <c r="AE143" s="371"/>
      <c r="AF143" s="371"/>
      <c r="AG143" s="371"/>
      <c r="AH143" s="371"/>
      <c r="AI143" s="339"/>
      <c r="AJ143" s="339"/>
      <c r="AK143" s="339"/>
      <c r="AL143" s="339"/>
      <c r="AM143" s="339"/>
      <c r="AN143" s="339"/>
      <c r="AO143" s="339"/>
      <c r="AP143" s="339"/>
      <c r="AQ143" s="339"/>
      <c r="AR143" s="339"/>
      <c r="AS143" s="339"/>
      <c r="AT143" s="339"/>
      <c r="AU143" s="339"/>
      <c r="AV143" s="339"/>
      <c r="AW143" s="339"/>
      <c r="AX143" s="339"/>
      <c r="AY143" s="339"/>
      <c r="AZ143" s="339"/>
      <c r="BA143" s="339"/>
      <c r="BB143" s="339"/>
      <c r="BC143" s="339"/>
      <c r="BD143" s="339"/>
      <c r="BE143" s="339"/>
      <c r="BF143" s="339"/>
      <c r="BG143" s="339"/>
      <c r="BH143" s="339"/>
      <c r="BI143" s="339"/>
      <c r="BJ143" s="339"/>
      <c r="BK143" s="339"/>
      <c r="BL143" s="339"/>
      <c r="BM143" s="339"/>
      <c r="BN143" s="339"/>
      <c r="BO143" s="339"/>
      <c r="BP143" s="339"/>
      <c r="BQ143" s="339"/>
      <c r="BR143" s="339"/>
      <c r="BS143" s="339"/>
      <c r="BT143" s="339"/>
      <c r="BU143" s="339"/>
      <c r="BV143" s="339"/>
      <c r="BW143" s="339"/>
      <c r="BX143" s="339"/>
      <c r="BY143" s="339"/>
      <c r="BZ143" s="339"/>
      <c r="CA143" s="339"/>
      <c r="CB143" s="339"/>
      <c r="CC143" s="339"/>
      <c r="CD143" s="339"/>
      <c r="CE143" s="339"/>
      <c r="CF143" s="339"/>
      <c r="CG143" s="339"/>
      <c r="CH143" s="339"/>
      <c r="CI143" s="339"/>
      <c r="CJ143" s="339"/>
      <c r="CK143" s="339"/>
      <c r="CL143" s="339"/>
      <c r="CM143" s="339"/>
      <c r="CN143" s="339"/>
      <c r="CO143" s="339"/>
      <c r="CP143" s="339"/>
      <c r="CQ143" s="339"/>
      <c r="CR143" s="339"/>
      <c r="CS143" s="339"/>
      <c r="CT143" s="339"/>
      <c r="CU143" s="339"/>
      <c r="CV143" s="339"/>
      <c r="CW143" s="339"/>
      <c r="CX143" s="339"/>
      <c r="CY143" s="339"/>
      <c r="CZ143" s="339"/>
      <c r="DA143" s="339"/>
      <c r="DB143" s="339"/>
      <c r="DC143" s="339"/>
      <c r="DD143" s="339"/>
      <c r="DE143" s="339"/>
      <c r="DF143" s="339"/>
      <c r="DG143" s="339"/>
      <c r="DH143" s="339"/>
      <c r="DI143" s="339"/>
      <c r="DJ143" s="339"/>
      <c r="DK143" s="339"/>
      <c r="DL143" s="339"/>
      <c r="DM143" s="339"/>
      <c r="DN143" s="339"/>
      <c r="DO143" s="339"/>
      <c r="DP143" s="339"/>
      <c r="DQ143" s="339"/>
      <c r="DR143" s="339"/>
      <c r="DS143" s="339"/>
      <c r="DT143" s="339"/>
      <c r="DU143" s="339"/>
      <c r="DV143" s="339"/>
      <c r="DW143" s="339"/>
      <c r="DX143" s="339"/>
      <c r="DY143" s="339"/>
      <c r="DZ143" s="339"/>
      <c r="EA143" s="339"/>
      <c r="EB143" s="339"/>
      <c r="EC143" s="339"/>
      <c r="ED143" s="339"/>
      <c r="EE143" s="339"/>
      <c r="EF143" s="339"/>
      <c r="EG143" s="339"/>
      <c r="EH143" s="339"/>
      <c r="EI143" s="339"/>
      <c r="EJ143" s="339"/>
      <c r="EK143" s="339"/>
      <c r="EL143" s="339"/>
      <c r="EM143" s="339"/>
    </row>
    <row r="144" spans="1:143" s="341" customFormat="1" ht="25.5" hidden="1" customHeight="1">
      <c r="A144" s="371"/>
      <c r="B144" s="371"/>
      <c r="C144" s="371"/>
      <c r="D144" s="371"/>
      <c r="E144" s="371"/>
      <c r="F144" s="371"/>
      <c r="G144" s="371"/>
      <c r="H144" s="371"/>
      <c r="I144" s="371"/>
      <c r="J144" s="371"/>
      <c r="K144" s="371"/>
      <c r="L144" s="371"/>
      <c r="M144" s="371"/>
      <c r="N144" s="371"/>
      <c r="O144" s="371"/>
      <c r="P144" s="371"/>
      <c r="Q144" s="371"/>
      <c r="R144" s="371"/>
      <c r="S144" s="371"/>
      <c r="T144" s="371"/>
      <c r="U144" s="371"/>
      <c r="V144" s="371"/>
      <c r="W144" s="371"/>
      <c r="X144" s="371"/>
      <c r="Y144" s="371"/>
      <c r="Z144" s="371"/>
      <c r="AA144" s="371"/>
      <c r="AB144" s="371"/>
      <c r="AC144" s="371"/>
      <c r="AD144" s="371"/>
      <c r="AE144" s="371"/>
      <c r="AF144" s="371"/>
      <c r="AG144" s="371"/>
      <c r="AH144" s="371"/>
      <c r="AI144" s="339"/>
      <c r="AJ144" s="339"/>
      <c r="AK144" s="339"/>
      <c r="AL144" s="339"/>
      <c r="AM144" s="339"/>
      <c r="AN144" s="339"/>
      <c r="AO144" s="339"/>
      <c r="AP144" s="339"/>
      <c r="AQ144" s="339"/>
      <c r="AR144" s="339"/>
      <c r="AS144" s="339"/>
      <c r="AT144" s="339"/>
      <c r="AU144" s="339"/>
      <c r="AV144" s="339"/>
      <c r="AW144" s="339"/>
      <c r="AX144" s="339"/>
      <c r="AY144" s="339"/>
      <c r="AZ144" s="339"/>
      <c r="BA144" s="339"/>
      <c r="BB144" s="339"/>
      <c r="BC144" s="339"/>
      <c r="BD144" s="339"/>
      <c r="BE144" s="339"/>
      <c r="BF144" s="339"/>
      <c r="BG144" s="339"/>
      <c r="BH144" s="339"/>
      <c r="BI144" s="339"/>
      <c r="BJ144" s="339"/>
      <c r="BK144" s="339"/>
      <c r="BL144" s="339"/>
      <c r="BM144" s="339"/>
      <c r="BN144" s="339"/>
      <c r="BO144" s="339"/>
      <c r="BP144" s="339"/>
      <c r="BQ144" s="339"/>
      <c r="BR144" s="339"/>
      <c r="BS144" s="339"/>
      <c r="BT144" s="339"/>
      <c r="BU144" s="339"/>
      <c r="BV144" s="339"/>
      <c r="BW144" s="339"/>
      <c r="BX144" s="339"/>
      <c r="BY144" s="339"/>
      <c r="BZ144" s="339"/>
      <c r="CA144" s="339"/>
      <c r="CB144" s="339"/>
      <c r="CC144" s="339"/>
      <c r="CD144" s="339"/>
      <c r="CE144" s="339"/>
      <c r="CF144" s="339"/>
      <c r="CG144" s="339"/>
      <c r="CH144" s="339"/>
      <c r="CI144" s="339"/>
      <c r="CJ144" s="339"/>
      <c r="CK144" s="339"/>
      <c r="CL144" s="339"/>
      <c r="CM144" s="339"/>
      <c r="CN144" s="339"/>
      <c r="CO144" s="339"/>
      <c r="CP144" s="339"/>
      <c r="CQ144" s="339"/>
      <c r="CR144" s="339"/>
      <c r="CS144" s="339"/>
      <c r="CT144" s="339"/>
      <c r="CU144" s="339"/>
      <c r="CV144" s="339"/>
      <c r="CW144" s="339"/>
      <c r="CX144" s="339"/>
      <c r="CY144" s="339"/>
      <c r="CZ144" s="339"/>
      <c r="DA144" s="339"/>
      <c r="DB144" s="339"/>
      <c r="DC144" s="339"/>
      <c r="DD144" s="339"/>
      <c r="DE144" s="339"/>
      <c r="DF144" s="339"/>
      <c r="DG144" s="339"/>
      <c r="DH144" s="339"/>
      <c r="DI144" s="339"/>
      <c r="DJ144" s="339"/>
      <c r="DK144" s="339"/>
      <c r="DL144" s="339"/>
      <c r="DM144" s="339"/>
      <c r="DN144" s="339"/>
      <c r="DO144" s="339"/>
      <c r="DP144" s="339"/>
      <c r="DQ144" s="339"/>
      <c r="DR144" s="339"/>
      <c r="DS144" s="339"/>
      <c r="DT144" s="339"/>
      <c r="DU144" s="339"/>
      <c r="DV144" s="339"/>
      <c r="DW144" s="339"/>
      <c r="DX144" s="339"/>
      <c r="DY144" s="339"/>
      <c r="DZ144" s="339"/>
      <c r="EA144" s="339"/>
      <c r="EB144" s="339"/>
      <c r="EC144" s="339"/>
      <c r="ED144" s="339"/>
      <c r="EE144" s="339"/>
      <c r="EF144" s="339"/>
      <c r="EG144" s="339"/>
      <c r="EH144" s="339"/>
      <c r="EI144" s="339"/>
      <c r="EJ144" s="339"/>
      <c r="EK144" s="339"/>
      <c r="EL144" s="339"/>
      <c r="EM144" s="339"/>
    </row>
    <row r="145" spans="1:143" s="341" customFormat="1" ht="25.5" hidden="1" customHeight="1">
      <c r="A145" s="371"/>
      <c r="B145" s="371"/>
      <c r="C145" s="371"/>
      <c r="D145" s="371"/>
      <c r="E145" s="371"/>
      <c r="F145" s="371"/>
      <c r="G145" s="371"/>
      <c r="H145" s="371"/>
      <c r="I145" s="371"/>
      <c r="J145" s="371"/>
      <c r="K145" s="371"/>
      <c r="L145" s="371"/>
      <c r="M145" s="371"/>
      <c r="N145" s="371"/>
      <c r="O145" s="371"/>
      <c r="P145" s="371"/>
      <c r="Q145" s="371"/>
      <c r="R145" s="371"/>
      <c r="S145" s="371"/>
      <c r="T145" s="371"/>
      <c r="U145" s="371"/>
      <c r="V145" s="371"/>
      <c r="W145" s="371"/>
      <c r="X145" s="371"/>
      <c r="Y145" s="371"/>
      <c r="Z145" s="371"/>
      <c r="AA145" s="371"/>
      <c r="AB145" s="371"/>
      <c r="AC145" s="371"/>
      <c r="AD145" s="371"/>
      <c r="AE145" s="371"/>
      <c r="AF145" s="371"/>
      <c r="AG145" s="371"/>
      <c r="AH145" s="371"/>
      <c r="AI145" s="339"/>
      <c r="AJ145" s="339"/>
      <c r="AK145" s="339"/>
      <c r="AL145" s="339"/>
      <c r="AM145" s="339"/>
      <c r="AN145" s="339"/>
      <c r="AO145" s="339"/>
      <c r="AP145" s="339"/>
      <c r="AQ145" s="339"/>
      <c r="AR145" s="339"/>
      <c r="AS145" s="339"/>
      <c r="AT145" s="339"/>
      <c r="AU145" s="339"/>
      <c r="AV145" s="339"/>
      <c r="AW145" s="339"/>
      <c r="AX145" s="339"/>
      <c r="AY145" s="339"/>
      <c r="AZ145" s="339"/>
      <c r="BA145" s="339"/>
      <c r="BB145" s="339"/>
      <c r="BC145" s="339"/>
      <c r="BD145" s="339"/>
      <c r="BE145" s="339"/>
      <c r="BF145" s="339"/>
      <c r="BG145" s="339"/>
      <c r="BH145" s="339"/>
      <c r="BI145" s="339"/>
      <c r="BJ145" s="339"/>
      <c r="BK145" s="339"/>
      <c r="BL145" s="339"/>
      <c r="BM145" s="339"/>
      <c r="BN145" s="339"/>
      <c r="BO145" s="339"/>
      <c r="BP145" s="339"/>
      <c r="BQ145" s="339"/>
      <c r="BR145" s="339"/>
      <c r="BS145" s="339"/>
      <c r="BT145" s="339"/>
      <c r="BU145" s="339"/>
      <c r="BV145" s="339"/>
      <c r="BW145" s="339"/>
      <c r="BX145" s="339"/>
      <c r="BY145" s="339"/>
      <c r="BZ145" s="339"/>
      <c r="CA145" s="339"/>
      <c r="CB145" s="339"/>
      <c r="CC145" s="339"/>
      <c r="CD145" s="339"/>
      <c r="CE145" s="339"/>
      <c r="CF145" s="339"/>
      <c r="CG145" s="339"/>
      <c r="CH145" s="339"/>
      <c r="CI145" s="339"/>
      <c r="CJ145" s="339"/>
      <c r="CK145" s="339"/>
      <c r="CL145" s="339"/>
      <c r="CM145" s="339"/>
      <c r="CN145" s="339"/>
      <c r="CO145" s="339"/>
      <c r="CP145" s="339"/>
      <c r="CQ145" s="339"/>
      <c r="CR145" s="339"/>
      <c r="CS145" s="339"/>
      <c r="CT145" s="339"/>
      <c r="CU145" s="339"/>
      <c r="CV145" s="339"/>
      <c r="CW145" s="339"/>
      <c r="CX145" s="339"/>
      <c r="CY145" s="339"/>
      <c r="CZ145" s="339"/>
      <c r="DA145" s="339"/>
      <c r="DB145" s="339"/>
      <c r="DC145" s="339"/>
      <c r="DD145" s="339"/>
      <c r="DE145" s="339"/>
      <c r="DF145" s="339"/>
      <c r="DG145" s="339"/>
      <c r="DH145" s="339"/>
      <c r="DI145" s="339"/>
      <c r="DJ145" s="339"/>
      <c r="DK145" s="339"/>
      <c r="DL145" s="339"/>
      <c r="DM145" s="339"/>
      <c r="DN145" s="339"/>
      <c r="DO145" s="339"/>
      <c r="DP145" s="339"/>
      <c r="DQ145" s="339"/>
      <c r="DR145" s="339"/>
      <c r="DS145" s="339"/>
      <c r="DT145" s="339"/>
      <c r="DU145" s="339"/>
      <c r="DV145" s="339"/>
      <c r="DW145" s="339"/>
      <c r="DX145" s="339"/>
      <c r="DY145" s="339"/>
      <c r="DZ145" s="339"/>
      <c r="EA145" s="339"/>
      <c r="EB145" s="339"/>
      <c r="EC145" s="339"/>
      <c r="ED145" s="339"/>
      <c r="EE145" s="339"/>
      <c r="EF145" s="339"/>
      <c r="EG145" s="339"/>
      <c r="EH145" s="339"/>
      <c r="EI145" s="339"/>
      <c r="EJ145" s="339"/>
      <c r="EK145" s="339"/>
      <c r="EL145" s="339"/>
      <c r="EM145" s="339"/>
    </row>
    <row r="146" spans="1:143" s="341" customFormat="1" ht="25.5" hidden="1" customHeight="1">
      <c r="A146" s="371"/>
      <c r="B146" s="371"/>
      <c r="C146" s="371"/>
      <c r="D146" s="371"/>
      <c r="E146" s="371"/>
      <c r="F146" s="371"/>
      <c r="G146" s="371"/>
      <c r="H146" s="371"/>
      <c r="I146" s="371"/>
      <c r="J146" s="371"/>
      <c r="K146" s="371"/>
      <c r="L146" s="371"/>
      <c r="M146" s="371"/>
      <c r="N146" s="371"/>
      <c r="O146" s="371"/>
      <c r="P146" s="371"/>
      <c r="Q146" s="371"/>
      <c r="R146" s="371"/>
      <c r="S146" s="371"/>
      <c r="T146" s="371"/>
      <c r="U146" s="371"/>
      <c r="V146" s="371"/>
      <c r="W146" s="371"/>
      <c r="X146" s="371"/>
      <c r="Y146" s="371"/>
      <c r="Z146" s="371"/>
      <c r="AA146" s="371"/>
      <c r="AB146" s="371"/>
      <c r="AC146" s="371"/>
      <c r="AD146" s="371"/>
      <c r="AE146" s="371"/>
      <c r="AF146" s="371"/>
      <c r="AG146" s="371"/>
      <c r="AH146" s="371"/>
      <c r="AI146" s="339"/>
      <c r="AJ146" s="339"/>
      <c r="AK146" s="339"/>
      <c r="AL146" s="339"/>
      <c r="AM146" s="339"/>
      <c r="AN146" s="339"/>
      <c r="AO146" s="339"/>
      <c r="AP146" s="339"/>
      <c r="AQ146" s="339"/>
      <c r="AR146" s="339"/>
      <c r="AS146" s="339"/>
      <c r="AT146" s="339"/>
      <c r="AU146" s="339"/>
      <c r="AV146" s="339"/>
      <c r="AW146" s="339"/>
      <c r="AX146" s="339"/>
      <c r="AY146" s="339"/>
      <c r="AZ146" s="339"/>
      <c r="BA146" s="339"/>
      <c r="BB146" s="339"/>
      <c r="BC146" s="339"/>
      <c r="BD146" s="339"/>
      <c r="BE146" s="339"/>
      <c r="BF146" s="339"/>
      <c r="BG146" s="339"/>
      <c r="BH146" s="339"/>
      <c r="BI146" s="339"/>
      <c r="BJ146" s="339"/>
      <c r="BK146" s="339"/>
      <c r="BL146" s="339"/>
      <c r="BM146" s="339"/>
      <c r="BN146" s="339"/>
      <c r="BO146" s="339"/>
      <c r="BP146" s="339"/>
      <c r="BQ146" s="339"/>
      <c r="BR146" s="339"/>
      <c r="BS146" s="339"/>
      <c r="BT146" s="339"/>
      <c r="BU146" s="339"/>
      <c r="BV146" s="339"/>
      <c r="BW146" s="339"/>
      <c r="BX146" s="339"/>
      <c r="BY146" s="339"/>
      <c r="BZ146" s="339"/>
      <c r="CA146" s="339"/>
      <c r="CB146" s="339"/>
      <c r="CC146" s="339"/>
      <c r="CD146" s="339"/>
      <c r="CE146" s="339"/>
      <c r="CF146" s="339"/>
      <c r="CG146" s="339"/>
      <c r="CH146" s="339"/>
      <c r="CI146" s="339"/>
      <c r="CJ146" s="339"/>
      <c r="CK146" s="339"/>
      <c r="CL146" s="339"/>
      <c r="CM146" s="339"/>
      <c r="CN146" s="339"/>
      <c r="CO146" s="339"/>
      <c r="CP146" s="339"/>
      <c r="CQ146" s="339"/>
      <c r="CR146" s="339"/>
      <c r="CS146" s="339"/>
      <c r="CT146" s="339"/>
      <c r="CU146" s="339"/>
      <c r="CV146" s="339"/>
      <c r="CW146" s="339"/>
      <c r="CX146" s="339"/>
      <c r="CY146" s="339"/>
      <c r="CZ146" s="339"/>
      <c r="DA146" s="339"/>
      <c r="DB146" s="339"/>
      <c r="DC146" s="339"/>
      <c r="DD146" s="339"/>
      <c r="DE146" s="339"/>
      <c r="DF146" s="339"/>
      <c r="DG146" s="339"/>
      <c r="DH146" s="339"/>
      <c r="DI146" s="339"/>
      <c r="DJ146" s="339"/>
      <c r="DK146" s="339"/>
      <c r="DL146" s="339"/>
      <c r="DM146" s="339"/>
      <c r="DN146" s="339"/>
      <c r="DO146" s="339"/>
      <c r="DP146" s="339"/>
      <c r="DQ146" s="339"/>
      <c r="DR146" s="339"/>
      <c r="DS146" s="339"/>
      <c r="DT146" s="339"/>
      <c r="DU146" s="339"/>
      <c r="DV146" s="339"/>
      <c r="DW146" s="339"/>
      <c r="DX146" s="339"/>
      <c r="DY146" s="339"/>
      <c r="DZ146" s="339"/>
      <c r="EA146" s="339"/>
      <c r="EB146" s="339"/>
      <c r="EC146" s="339"/>
      <c r="ED146" s="339"/>
      <c r="EE146" s="339"/>
      <c r="EF146" s="339"/>
      <c r="EG146" s="339"/>
      <c r="EH146" s="339"/>
      <c r="EI146" s="339"/>
      <c r="EJ146" s="339"/>
      <c r="EK146" s="339"/>
      <c r="EL146" s="339"/>
      <c r="EM146" s="339"/>
    </row>
    <row r="147" spans="1:143" s="341" customFormat="1" ht="25.5" hidden="1" customHeight="1">
      <c r="A147" s="371"/>
      <c r="B147" s="371"/>
      <c r="C147" s="371"/>
      <c r="D147" s="371"/>
      <c r="E147" s="371"/>
      <c r="F147" s="371"/>
      <c r="G147" s="371"/>
      <c r="H147" s="371"/>
      <c r="I147" s="371"/>
      <c r="J147" s="371"/>
      <c r="K147" s="371"/>
      <c r="L147" s="371"/>
      <c r="M147" s="371"/>
      <c r="N147" s="371"/>
      <c r="O147" s="371"/>
      <c r="P147" s="371"/>
      <c r="Q147" s="371"/>
      <c r="R147" s="371"/>
      <c r="S147" s="371"/>
      <c r="T147" s="371"/>
      <c r="U147" s="371"/>
      <c r="V147" s="371"/>
      <c r="W147" s="371"/>
      <c r="X147" s="371"/>
      <c r="Y147" s="371"/>
      <c r="Z147" s="371"/>
      <c r="AA147" s="371"/>
      <c r="AB147" s="371"/>
      <c r="AC147" s="371"/>
      <c r="AD147" s="371"/>
      <c r="AE147" s="371"/>
      <c r="AF147" s="371"/>
      <c r="AG147" s="371"/>
      <c r="AH147" s="371"/>
      <c r="AI147" s="339"/>
      <c r="AJ147" s="339"/>
      <c r="AK147" s="339"/>
      <c r="AL147" s="339"/>
      <c r="AM147" s="339"/>
      <c r="AN147" s="339"/>
      <c r="AO147" s="339"/>
      <c r="AP147" s="339"/>
      <c r="AQ147" s="339"/>
      <c r="AR147" s="339"/>
      <c r="AS147" s="339"/>
      <c r="AT147" s="339"/>
      <c r="AU147" s="339"/>
      <c r="AV147" s="339"/>
      <c r="AW147" s="339"/>
      <c r="AX147" s="339"/>
      <c r="AY147" s="339"/>
      <c r="AZ147" s="339"/>
      <c r="BA147" s="339"/>
      <c r="BB147" s="339"/>
      <c r="BC147" s="339"/>
      <c r="BD147" s="339"/>
      <c r="BE147" s="339"/>
      <c r="BF147" s="339"/>
      <c r="BG147" s="339"/>
      <c r="BH147" s="339"/>
      <c r="BI147" s="339"/>
      <c r="BJ147" s="339"/>
      <c r="BK147" s="339"/>
      <c r="BL147" s="339"/>
      <c r="BM147" s="339"/>
      <c r="BN147" s="339"/>
      <c r="BO147" s="339"/>
      <c r="BP147" s="339"/>
      <c r="BQ147" s="339"/>
      <c r="BR147" s="339"/>
      <c r="BS147" s="339"/>
      <c r="BT147" s="339"/>
      <c r="BU147" s="339"/>
      <c r="BV147" s="339"/>
      <c r="BW147" s="339"/>
      <c r="BX147" s="339"/>
      <c r="BY147" s="339"/>
      <c r="BZ147" s="339"/>
      <c r="CA147" s="339"/>
      <c r="CB147" s="339"/>
      <c r="CC147" s="339"/>
      <c r="CD147" s="339"/>
      <c r="CE147" s="339"/>
      <c r="CF147" s="339"/>
      <c r="CG147" s="339"/>
      <c r="CH147" s="339"/>
      <c r="CI147" s="339"/>
      <c r="CJ147" s="339"/>
      <c r="CK147" s="339"/>
      <c r="CL147" s="339"/>
      <c r="CM147" s="339"/>
      <c r="CN147" s="339"/>
      <c r="CO147" s="339"/>
      <c r="CP147" s="339"/>
      <c r="CQ147" s="339"/>
      <c r="CR147" s="339"/>
      <c r="CS147" s="339"/>
      <c r="CT147" s="339"/>
      <c r="CU147" s="339"/>
      <c r="CV147" s="339"/>
      <c r="CW147" s="339"/>
      <c r="CX147" s="339"/>
      <c r="CY147" s="339"/>
      <c r="CZ147" s="339"/>
      <c r="DA147" s="339"/>
      <c r="DB147" s="339"/>
      <c r="DC147" s="339"/>
      <c r="DD147" s="339"/>
      <c r="DE147" s="339"/>
      <c r="DF147" s="339"/>
      <c r="DG147" s="339"/>
      <c r="DH147" s="339"/>
      <c r="DI147" s="339"/>
      <c r="DJ147" s="339"/>
      <c r="DK147" s="339"/>
      <c r="DL147" s="339"/>
      <c r="DM147" s="339"/>
      <c r="DN147" s="339"/>
      <c r="DO147" s="339"/>
      <c r="DP147" s="339"/>
      <c r="DQ147" s="339"/>
      <c r="DR147" s="339"/>
      <c r="DS147" s="339"/>
      <c r="DT147" s="339"/>
      <c r="DU147" s="339"/>
      <c r="DV147" s="339"/>
      <c r="DW147" s="339"/>
      <c r="DX147" s="339"/>
      <c r="DY147" s="339"/>
      <c r="DZ147" s="339"/>
      <c r="EA147" s="339"/>
      <c r="EB147" s="339"/>
      <c r="EC147" s="339"/>
      <c r="ED147" s="339"/>
      <c r="EE147" s="339"/>
      <c r="EF147" s="339"/>
      <c r="EG147" s="339"/>
      <c r="EH147" s="339"/>
      <c r="EI147" s="339"/>
      <c r="EJ147" s="339"/>
      <c r="EK147" s="339"/>
      <c r="EL147" s="339"/>
      <c r="EM147" s="339"/>
    </row>
    <row r="148" spans="1:143" s="341" customFormat="1" ht="25.5" hidden="1" customHeight="1">
      <c r="A148" s="371"/>
      <c r="B148" s="371"/>
      <c r="C148" s="371"/>
      <c r="D148" s="371"/>
      <c r="E148" s="371"/>
      <c r="F148" s="371"/>
      <c r="G148" s="371"/>
      <c r="H148" s="371"/>
      <c r="I148" s="371"/>
      <c r="J148" s="371"/>
      <c r="K148" s="371"/>
      <c r="L148" s="371"/>
      <c r="M148" s="371"/>
      <c r="N148" s="371"/>
      <c r="O148" s="371"/>
      <c r="P148" s="371"/>
      <c r="Q148" s="371"/>
      <c r="R148" s="371"/>
      <c r="S148" s="371"/>
      <c r="T148" s="371"/>
      <c r="U148" s="371"/>
      <c r="V148" s="371"/>
      <c r="W148" s="371"/>
      <c r="X148" s="371"/>
      <c r="Y148" s="371"/>
      <c r="Z148" s="371"/>
      <c r="AA148" s="371"/>
      <c r="AB148" s="371"/>
      <c r="AC148" s="371"/>
      <c r="AD148" s="371"/>
      <c r="AE148" s="371"/>
      <c r="AF148" s="371"/>
      <c r="AG148" s="371"/>
      <c r="AH148" s="371"/>
      <c r="AI148" s="339"/>
      <c r="AJ148" s="339"/>
      <c r="AK148" s="339"/>
      <c r="AL148" s="339"/>
      <c r="AM148" s="339"/>
      <c r="AN148" s="339"/>
      <c r="AO148" s="339"/>
      <c r="AP148" s="339"/>
      <c r="AQ148" s="339"/>
      <c r="AR148" s="339"/>
      <c r="AS148" s="339"/>
      <c r="AT148" s="339"/>
      <c r="AU148" s="339"/>
      <c r="AV148" s="339"/>
      <c r="AW148" s="339"/>
      <c r="AX148" s="339"/>
      <c r="AY148" s="339"/>
      <c r="AZ148" s="339"/>
      <c r="BA148" s="339"/>
      <c r="BB148" s="339"/>
      <c r="BC148" s="339"/>
      <c r="BD148" s="339"/>
      <c r="BE148" s="339"/>
      <c r="BF148" s="339"/>
      <c r="BG148" s="339"/>
      <c r="BH148" s="339"/>
      <c r="BI148" s="339"/>
      <c r="BJ148" s="339"/>
      <c r="BK148" s="339"/>
      <c r="BL148" s="339"/>
      <c r="BM148" s="339"/>
      <c r="BN148" s="339"/>
      <c r="BO148" s="339"/>
      <c r="BP148" s="339"/>
      <c r="BQ148" s="339"/>
      <c r="BR148" s="339"/>
      <c r="BS148" s="339"/>
      <c r="BT148" s="339"/>
      <c r="BU148" s="339"/>
      <c r="BV148" s="339"/>
      <c r="BW148" s="339"/>
      <c r="BX148" s="339"/>
      <c r="BY148" s="339"/>
      <c r="BZ148" s="339"/>
      <c r="CA148" s="339"/>
      <c r="CB148" s="339"/>
      <c r="CC148" s="339"/>
      <c r="CD148" s="339"/>
      <c r="CE148" s="339"/>
      <c r="CF148" s="339"/>
      <c r="CG148" s="339"/>
      <c r="CH148" s="339"/>
      <c r="CI148" s="339"/>
      <c r="CJ148" s="339"/>
      <c r="CK148" s="339"/>
      <c r="CL148" s="339"/>
      <c r="CM148" s="339"/>
      <c r="CN148" s="339"/>
      <c r="CO148" s="339"/>
      <c r="CP148" s="339"/>
      <c r="CQ148" s="339"/>
      <c r="CR148" s="339"/>
      <c r="CS148" s="339"/>
      <c r="CT148" s="339"/>
      <c r="CU148" s="339"/>
      <c r="CV148" s="339"/>
      <c r="CW148" s="339"/>
      <c r="CX148" s="339"/>
      <c r="CY148" s="339"/>
      <c r="CZ148" s="339"/>
      <c r="DA148" s="339"/>
      <c r="DB148" s="339"/>
      <c r="DC148" s="339"/>
      <c r="DD148" s="339"/>
      <c r="DE148" s="339"/>
      <c r="DF148" s="339"/>
      <c r="DG148" s="339"/>
      <c r="DH148" s="339"/>
      <c r="DI148" s="339"/>
      <c r="DJ148" s="339"/>
      <c r="DK148" s="339"/>
      <c r="DL148" s="339"/>
      <c r="DM148" s="339"/>
      <c r="DN148" s="339"/>
      <c r="DO148" s="339"/>
      <c r="DP148" s="339"/>
      <c r="DQ148" s="339"/>
      <c r="DR148" s="339"/>
      <c r="DS148" s="339"/>
      <c r="DT148" s="339"/>
      <c r="DU148" s="339"/>
      <c r="DV148" s="339"/>
      <c r="DW148" s="339"/>
      <c r="DX148" s="339"/>
      <c r="DY148" s="339"/>
      <c r="DZ148" s="339"/>
      <c r="EA148" s="339"/>
      <c r="EB148" s="339"/>
      <c r="EC148" s="339"/>
      <c r="ED148" s="339"/>
      <c r="EE148" s="339"/>
      <c r="EF148" s="339"/>
      <c r="EG148" s="339"/>
      <c r="EH148" s="339"/>
      <c r="EI148" s="339"/>
      <c r="EJ148" s="339"/>
      <c r="EK148" s="339"/>
      <c r="EL148" s="339"/>
      <c r="EM148" s="339"/>
    </row>
    <row r="149" spans="1:143" s="341" customFormat="1" ht="25.5" hidden="1" customHeight="1">
      <c r="A149" s="371"/>
      <c r="B149" s="371"/>
      <c r="C149" s="371"/>
      <c r="D149" s="371"/>
      <c r="E149" s="371"/>
      <c r="F149" s="371"/>
      <c r="G149" s="371"/>
      <c r="H149" s="371"/>
      <c r="I149" s="371"/>
      <c r="J149" s="371"/>
      <c r="K149" s="371"/>
      <c r="L149" s="371"/>
      <c r="M149" s="371"/>
      <c r="N149" s="371"/>
      <c r="O149" s="371"/>
      <c r="P149" s="371"/>
      <c r="Q149" s="371"/>
      <c r="R149" s="371"/>
      <c r="S149" s="371"/>
      <c r="T149" s="371"/>
      <c r="U149" s="371"/>
      <c r="V149" s="371"/>
      <c r="W149" s="371"/>
      <c r="X149" s="371"/>
      <c r="Y149" s="371"/>
      <c r="Z149" s="371"/>
      <c r="AA149" s="371"/>
      <c r="AB149" s="371"/>
      <c r="AC149" s="371"/>
      <c r="AD149" s="371"/>
      <c r="AE149" s="371"/>
      <c r="AF149" s="371"/>
      <c r="AG149" s="371"/>
      <c r="AH149" s="371"/>
      <c r="AI149" s="339"/>
      <c r="AJ149" s="339"/>
      <c r="AK149" s="339"/>
      <c r="AL149" s="339"/>
      <c r="AM149" s="339"/>
      <c r="AN149" s="339"/>
      <c r="AO149" s="339"/>
      <c r="AP149" s="339"/>
      <c r="AQ149" s="339"/>
      <c r="AR149" s="339"/>
      <c r="AS149" s="339"/>
      <c r="AT149" s="339"/>
      <c r="AU149" s="339"/>
      <c r="AV149" s="339"/>
      <c r="AW149" s="339"/>
      <c r="AX149" s="339"/>
      <c r="AY149" s="339"/>
      <c r="AZ149" s="339"/>
      <c r="BA149" s="339"/>
      <c r="BB149" s="339"/>
      <c r="BC149" s="339"/>
      <c r="BD149" s="339"/>
      <c r="BE149" s="339"/>
      <c r="BF149" s="339"/>
      <c r="BG149" s="339"/>
      <c r="BH149" s="339"/>
      <c r="BI149" s="339"/>
      <c r="BJ149" s="339"/>
      <c r="BK149" s="339"/>
      <c r="BL149" s="339"/>
      <c r="BM149" s="339"/>
      <c r="BN149" s="339"/>
      <c r="BO149" s="339"/>
      <c r="BP149" s="339"/>
      <c r="BQ149" s="339"/>
      <c r="BR149" s="339"/>
      <c r="BS149" s="339"/>
      <c r="BT149" s="339"/>
      <c r="BU149" s="339"/>
      <c r="BV149" s="339"/>
      <c r="BW149" s="339"/>
      <c r="BX149" s="339"/>
      <c r="BY149" s="339"/>
      <c r="BZ149" s="339"/>
      <c r="CA149" s="339"/>
      <c r="CB149" s="339"/>
      <c r="CC149" s="339"/>
      <c r="CD149" s="339"/>
      <c r="CE149" s="339"/>
      <c r="CF149" s="339"/>
      <c r="CG149" s="339"/>
      <c r="CH149" s="339"/>
      <c r="CI149" s="339"/>
      <c r="CJ149" s="339"/>
      <c r="CK149" s="339"/>
      <c r="CL149" s="339"/>
      <c r="CM149" s="339"/>
      <c r="CN149" s="339"/>
      <c r="CO149" s="339"/>
      <c r="CP149" s="339"/>
      <c r="CQ149" s="339"/>
      <c r="CR149" s="339"/>
      <c r="CS149" s="339"/>
      <c r="CT149" s="339"/>
      <c r="CU149" s="339"/>
      <c r="CV149" s="339"/>
      <c r="CW149" s="339"/>
      <c r="CX149" s="339"/>
      <c r="CY149" s="339"/>
      <c r="CZ149" s="339"/>
      <c r="DA149" s="339"/>
      <c r="DB149" s="339"/>
      <c r="DC149" s="339"/>
      <c r="DD149" s="339"/>
      <c r="DE149" s="339"/>
      <c r="DF149" s="339"/>
      <c r="DG149" s="339"/>
      <c r="DH149" s="339"/>
      <c r="DI149" s="339"/>
      <c r="DJ149" s="339"/>
      <c r="DK149" s="339"/>
      <c r="DL149" s="339"/>
      <c r="DM149" s="339"/>
      <c r="DN149" s="339"/>
      <c r="DO149" s="339"/>
      <c r="DP149" s="339"/>
      <c r="DQ149" s="339"/>
      <c r="DR149" s="339"/>
      <c r="DS149" s="339"/>
      <c r="DT149" s="339"/>
      <c r="DU149" s="339"/>
      <c r="DV149" s="339"/>
      <c r="DW149" s="339"/>
      <c r="DX149" s="339"/>
      <c r="DY149" s="339"/>
      <c r="DZ149" s="339"/>
      <c r="EA149" s="339"/>
      <c r="EB149" s="339"/>
      <c r="EC149" s="339"/>
      <c r="ED149" s="339"/>
      <c r="EE149" s="339"/>
      <c r="EF149" s="339"/>
      <c r="EG149" s="339"/>
      <c r="EH149" s="339"/>
      <c r="EI149" s="339"/>
      <c r="EJ149" s="339"/>
      <c r="EK149" s="339"/>
      <c r="EL149" s="339"/>
      <c r="EM149" s="339"/>
    </row>
    <row r="150" spans="1:143" s="341" customFormat="1" ht="25.5" hidden="1" customHeight="1">
      <c r="A150" s="371"/>
      <c r="B150" s="371"/>
      <c r="C150" s="371"/>
      <c r="D150" s="371"/>
      <c r="E150" s="371"/>
      <c r="F150" s="371"/>
      <c r="G150" s="371"/>
      <c r="H150" s="371"/>
      <c r="I150" s="371"/>
      <c r="J150" s="371"/>
      <c r="K150" s="371"/>
      <c r="L150" s="371"/>
      <c r="M150" s="371"/>
      <c r="N150" s="371"/>
      <c r="O150" s="371"/>
      <c r="P150" s="371"/>
      <c r="Q150" s="371"/>
      <c r="R150" s="371"/>
      <c r="S150" s="371"/>
      <c r="T150" s="371"/>
      <c r="U150" s="371"/>
      <c r="V150" s="371"/>
      <c r="W150" s="371"/>
      <c r="X150" s="371"/>
      <c r="Y150" s="371"/>
      <c r="Z150" s="371"/>
      <c r="AA150" s="371"/>
      <c r="AB150" s="371"/>
      <c r="AC150" s="371"/>
      <c r="AD150" s="371"/>
      <c r="AE150" s="371"/>
      <c r="AF150" s="371"/>
      <c r="AG150" s="371"/>
      <c r="AH150" s="371"/>
      <c r="AI150" s="339"/>
      <c r="AJ150" s="339"/>
      <c r="AK150" s="339"/>
      <c r="AL150" s="339"/>
      <c r="AM150" s="339"/>
      <c r="AN150" s="339"/>
      <c r="AO150" s="339"/>
      <c r="AP150" s="339"/>
      <c r="AQ150" s="339"/>
      <c r="AR150" s="339"/>
      <c r="AS150" s="339"/>
      <c r="AT150" s="339"/>
      <c r="AU150" s="339"/>
      <c r="AV150" s="339"/>
      <c r="AW150" s="339"/>
      <c r="AX150" s="339"/>
      <c r="AY150" s="339"/>
      <c r="AZ150" s="339"/>
      <c r="BA150" s="339"/>
      <c r="BB150" s="339"/>
      <c r="BC150" s="339"/>
      <c r="BD150" s="339"/>
      <c r="BE150" s="339"/>
      <c r="BF150" s="339"/>
      <c r="BG150" s="339"/>
      <c r="BH150" s="339"/>
      <c r="BI150" s="339"/>
      <c r="BJ150" s="339"/>
      <c r="BK150" s="339"/>
      <c r="BL150" s="339"/>
      <c r="BM150" s="339"/>
      <c r="BN150" s="339"/>
      <c r="BO150" s="339"/>
      <c r="BP150" s="339"/>
      <c r="BQ150" s="339"/>
      <c r="BR150" s="339"/>
      <c r="BS150" s="339"/>
      <c r="BT150" s="339"/>
      <c r="BU150" s="339"/>
      <c r="BV150" s="339"/>
      <c r="BW150" s="339"/>
      <c r="BX150" s="339"/>
      <c r="BY150" s="339"/>
      <c r="BZ150" s="339"/>
      <c r="CA150" s="339"/>
      <c r="CB150" s="339"/>
      <c r="CC150" s="339"/>
      <c r="CD150" s="339"/>
      <c r="CE150" s="339"/>
      <c r="CF150" s="339"/>
      <c r="CG150" s="339"/>
      <c r="CH150" s="339"/>
      <c r="CI150" s="339"/>
      <c r="CJ150" s="339"/>
      <c r="CK150" s="339"/>
      <c r="CL150" s="339"/>
      <c r="CM150" s="339"/>
      <c r="CN150" s="339"/>
      <c r="CO150" s="339"/>
      <c r="CP150" s="339"/>
      <c r="CQ150" s="339"/>
      <c r="CR150" s="339"/>
      <c r="CS150" s="339"/>
      <c r="CT150" s="339"/>
      <c r="CU150" s="339"/>
      <c r="CV150" s="339"/>
      <c r="CW150" s="339"/>
      <c r="CX150" s="339"/>
      <c r="CY150" s="339"/>
      <c r="CZ150" s="339"/>
      <c r="DA150" s="339"/>
      <c r="DB150" s="339"/>
      <c r="DC150" s="339"/>
      <c r="DD150" s="339"/>
      <c r="DE150" s="339"/>
      <c r="DF150" s="339"/>
      <c r="DG150" s="339"/>
      <c r="DH150" s="339"/>
      <c r="DI150" s="339"/>
      <c r="DJ150" s="339"/>
      <c r="DK150" s="339"/>
      <c r="DL150" s="339"/>
      <c r="DM150" s="339"/>
      <c r="DN150" s="339"/>
      <c r="DO150" s="339"/>
      <c r="DP150" s="339"/>
      <c r="DQ150" s="339"/>
      <c r="DR150" s="339"/>
      <c r="DS150" s="339"/>
      <c r="DT150" s="339"/>
      <c r="DU150" s="339"/>
      <c r="DV150" s="339"/>
      <c r="DW150" s="339"/>
      <c r="DX150" s="339"/>
      <c r="DY150" s="339"/>
      <c r="DZ150" s="339"/>
      <c r="EA150" s="339"/>
      <c r="EB150" s="339"/>
      <c r="EC150" s="339"/>
      <c r="ED150" s="339"/>
      <c r="EE150" s="339"/>
      <c r="EF150" s="339"/>
      <c r="EG150" s="339"/>
      <c r="EH150" s="339"/>
      <c r="EI150" s="339"/>
      <c r="EJ150" s="339"/>
      <c r="EK150" s="339"/>
      <c r="EL150" s="339"/>
      <c r="EM150" s="339"/>
    </row>
    <row r="151" spans="1:143" s="341" customFormat="1" ht="25.5" hidden="1" customHeight="1">
      <c r="A151" s="371"/>
      <c r="B151" s="371"/>
      <c r="C151" s="371"/>
      <c r="D151" s="371"/>
      <c r="E151" s="371"/>
      <c r="F151" s="371"/>
      <c r="G151" s="371"/>
      <c r="H151" s="371"/>
      <c r="I151" s="371"/>
      <c r="J151" s="371"/>
      <c r="K151" s="371"/>
      <c r="L151" s="371"/>
      <c r="M151" s="371"/>
      <c r="N151" s="371"/>
      <c r="O151" s="371"/>
      <c r="P151" s="371"/>
      <c r="Q151" s="371"/>
      <c r="R151" s="371"/>
      <c r="S151" s="371"/>
      <c r="T151" s="371"/>
      <c r="U151" s="371"/>
      <c r="V151" s="371"/>
      <c r="W151" s="371"/>
      <c r="X151" s="371"/>
      <c r="Y151" s="371"/>
      <c r="Z151" s="371"/>
      <c r="AA151" s="371"/>
      <c r="AB151" s="371"/>
      <c r="AC151" s="371"/>
      <c r="AD151" s="371"/>
      <c r="AE151" s="371"/>
      <c r="AF151" s="371"/>
      <c r="AG151" s="371"/>
      <c r="AH151" s="371"/>
      <c r="AI151" s="339"/>
      <c r="AJ151" s="339"/>
      <c r="AK151" s="339"/>
      <c r="AL151" s="339"/>
      <c r="AM151" s="339"/>
      <c r="AN151" s="339"/>
      <c r="AO151" s="339"/>
      <c r="AP151" s="339"/>
      <c r="AQ151" s="339"/>
      <c r="AR151" s="339"/>
      <c r="AS151" s="339"/>
      <c r="AT151" s="339"/>
      <c r="AU151" s="339"/>
      <c r="AV151" s="339"/>
      <c r="AW151" s="339"/>
      <c r="AX151" s="339"/>
      <c r="AY151" s="339"/>
      <c r="AZ151" s="339"/>
      <c r="BA151" s="339"/>
      <c r="BB151" s="339"/>
      <c r="BC151" s="339"/>
      <c r="BD151" s="339"/>
      <c r="BE151" s="339"/>
      <c r="BF151" s="339"/>
      <c r="BG151" s="339"/>
      <c r="BH151" s="339"/>
      <c r="BI151" s="339"/>
      <c r="BJ151" s="339"/>
      <c r="BK151" s="339"/>
      <c r="BL151" s="339"/>
      <c r="BM151" s="339"/>
      <c r="BN151" s="339"/>
      <c r="BO151" s="339"/>
      <c r="BP151" s="339"/>
      <c r="BQ151" s="339"/>
      <c r="BR151" s="339"/>
      <c r="BS151" s="339"/>
      <c r="BT151" s="339"/>
      <c r="BU151" s="339"/>
      <c r="BV151" s="339"/>
      <c r="BW151" s="339"/>
      <c r="BX151" s="339"/>
      <c r="BY151" s="339"/>
      <c r="BZ151" s="339"/>
      <c r="CA151" s="339"/>
      <c r="CB151" s="339"/>
      <c r="CC151" s="339"/>
      <c r="CD151" s="339"/>
      <c r="CE151" s="339"/>
      <c r="CF151" s="339"/>
      <c r="CG151" s="339"/>
      <c r="CH151" s="339"/>
      <c r="CI151" s="339"/>
      <c r="CJ151" s="339"/>
      <c r="CK151" s="339"/>
      <c r="CL151" s="339"/>
      <c r="CM151" s="339"/>
      <c r="CN151" s="339"/>
      <c r="CO151" s="339"/>
      <c r="CP151" s="339"/>
      <c r="CQ151" s="339"/>
      <c r="CR151" s="339"/>
      <c r="CS151" s="339"/>
      <c r="CT151" s="339"/>
      <c r="CU151" s="339"/>
      <c r="CV151" s="339"/>
      <c r="CW151" s="339"/>
      <c r="CX151" s="339"/>
      <c r="CY151" s="339"/>
      <c r="CZ151" s="339"/>
      <c r="DA151" s="339"/>
      <c r="DB151" s="339"/>
      <c r="DC151" s="339"/>
      <c r="DD151" s="339"/>
      <c r="DE151" s="339"/>
      <c r="DF151" s="339"/>
      <c r="DG151" s="339"/>
      <c r="DH151" s="339"/>
      <c r="DI151" s="339"/>
      <c r="DJ151" s="339"/>
      <c r="DK151" s="339"/>
      <c r="DL151" s="339"/>
      <c r="DM151" s="339"/>
      <c r="DN151" s="339"/>
      <c r="DO151" s="339"/>
      <c r="DP151" s="339"/>
      <c r="DQ151" s="339"/>
      <c r="DR151" s="339"/>
      <c r="DS151" s="339"/>
      <c r="DT151" s="339"/>
      <c r="DU151" s="339"/>
      <c r="DV151" s="339"/>
      <c r="DW151" s="339"/>
      <c r="DX151" s="339"/>
      <c r="DY151" s="339"/>
      <c r="DZ151" s="339"/>
      <c r="EA151" s="339"/>
      <c r="EB151" s="339"/>
      <c r="EC151" s="339"/>
      <c r="ED151" s="339"/>
      <c r="EE151" s="339"/>
      <c r="EF151" s="339"/>
      <c r="EG151" s="339"/>
      <c r="EH151" s="339"/>
      <c r="EI151" s="339"/>
      <c r="EJ151" s="339"/>
      <c r="EK151" s="339"/>
      <c r="EL151" s="339"/>
      <c r="EM151" s="339"/>
    </row>
    <row r="152" spans="1:143" s="341" customFormat="1" ht="25.5" hidden="1" customHeight="1">
      <c r="A152" s="371"/>
      <c r="B152" s="371"/>
      <c r="C152" s="371"/>
      <c r="D152" s="371"/>
      <c r="E152" s="371"/>
      <c r="F152" s="371"/>
      <c r="G152" s="371"/>
      <c r="H152" s="371"/>
      <c r="I152" s="371"/>
      <c r="J152" s="371"/>
      <c r="K152" s="371"/>
      <c r="L152" s="371"/>
      <c r="M152" s="371"/>
      <c r="N152" s="371"/>
      <c r="O152" s="371"/>
      <c r="P152" s="371"/>
      <c r="Q152" s="371"/>
      <c r="R152" s="371"/>
      <c r="S152" s="371"/>
      <c r="T152" s="371"/>
      <c r="U152" s="371"/>
      <c r="V152" s="371"/>
      <c r="W152" s="371"/>
      <c r="X152" s="371"/>
      <c r="Y152" s="371"/>
      <c r="Z152" s="371"/>
      <c r="AA152" s="371"/>
      <c r="AB152" s="371"/>
      <c r="AC152" s="371"/>
      <c r="AD152" s="371"/>
      <c r="AE152" s="371"/>
      <c r="AF152" s="371"/>
      <c r="AG152" s="371"/>
      <c r="AH152" s="371"/>
      <c r="AI152" s="339"/>
      <c r="AJ152" s="339"/>
      <c r="AK152" s="339"/>
      <c r="AL152" s="339"/>
      <c r="AM152" s="339"/>
      <c r="AN152" s="339"/>
      <c r="AO152" s="339"/>
      <c r="AP152" s="339"/>
      <c r="AQ152" s="339"/>
      <c r="AR152" s="339"/>
      <c r="AS152" s="339"/>
      <c r="AT152" s="339"/>
      <c r="AU152" s="339"/>
      <c r="AV152" s="339"/>
      <c r="AW152" s="339"/>
      <c r="AX152" s="339"/>
      <c r="AY152" s="339"/>
      <c r="AZ152" s="339"/>
      <c r="BA152" s="339"/>
      <c r="BB152" s="339"/>
      <c r="BC152" s="339"/>
      <c r="BD152" s="339"/>
      <c r="BE152" s="339"/>
      <c r="BF152" s="339"/>
      <c r="BG152" s="339"/>
      <c r="BH152" s="339"/>
      <c r="BI152" s="339"/>
      <c r="BJ152" s="339"/>
      <c r="BK152" s="339"/>
      <c r="BL152" s="339"/>
      <c r="BM152" s="339"/>
      <c r="BN152" s="339"/>
      <c r="BO152" s="339"/>
      <c r="BP152" s="339"/>
      <c r="BQ152" s="339"/>
      <c r="BR152" s="339"/>
      <c r="BS152" s="339"/>
      <c r="BT152" s="339"/>
      <c r="BU152" s="339"/>
      <c r="BV152" s="339"/>
      <c r="BW152" s="339"/>
      <c r="BX152" s="339"/>
      <c r="BY152" s="339"/>
      <c r="BZ152" s="339"/>
      <c r="CA152" s="339"/>
      <c r="CB152" s="339"/>
      <c r="CC152" s="339"/>
      <c r="CD152" s="339"/>
      <c r="CE152" s="339"/>
      <c r="CF152" s="339"/>
      <c r="CG152" s="339"/>
      <c r="CH152" s="339"/>
      <c r="CI152" s="339"/>
      <c r="CJ152" s="339"/>
      <c r="CK152" s="339"/>
      <c r="CL152" s="339"/>
      <c r="CM152" s="339"/>
      <c r="CN152" s="339"/>
      <c r="CO152" s="339"/>
      <c r="CP152" s="339"/>
      <c r="CQ152" s="339"/>
      <c r="CR152" s="339"/>
      <c r="CS152" s="339"/>
      <c r="CT152" s="339"/>
      <c r="CU152" s="339"/>
      <c r="CV152" s="339"/>
      <c r="CW152" s="339"/>
      <c r="CX152" s="339"/>
      <c r="CY152" s="339"/>
      <c r="CZ152" s="339"/>
      <c r="DA152" s="339"/>
      <c r="DB152" s="339"/>
      <c r="DC152" s="339"/>
      <c r="DD152" s="339"/>
      <c r="DE152" s="339"/>
      <c r="DF152" s="339"/>
      <c r="DG152" s="339"/>
      <c r="DH152" s="339"/>
      <c r="DI152" s="339"/>
      <c r="DJ152" s="339"/>
      <c r="DK152" s="339"/>
      <c r="DL152" s="339"/>
      <c r="DM152" s="339"/>
      <c r="DN152" s="339"/>
      <c r="DO152" s="339"/>
      <c r="DP152" s="339"/>
      <c r="DQ152" s="339"/>
      <c r="DR152" s="339"/>
      <c r="DS152" s="339"/>
      <c r="DT152" s="339"/>
      <c r="DU152" s="339"/>
      <c r="DV152" s="339"/>
      <c r="DW152" s="339"/>
      <c r="DX152" s="339"/>
      <c r="DY152" s="339"/>
      <c r="DZ152" s="339"/>
      <c r="EA152" s="339"/>
      <c r="EB152" s="339"/>
      <c r="EC152" s="339"/>
      <c r="ED152" s="339"/>
      <c r="EE152" s="339"/>
      <c r="EF152" s="339"/>
      <c r="EG152" s="339"/>
      <c r="EH152" s="339"/>
      <c r="EI152" s="339"/>
      <c r="EJ152" s="339"/>
      <c r="EK152" s="339"/>
      <c r="EL152" s="339"/>
      <c r="EM152" s="339"/>
    </row>
    <row r="153" spans="1:143" s="341" customFormat="1" ht="25.5" hidden="1" customHeight="1">
      <c r="A153" s="371"/>
      <c r="B153" s="371"/>
      <c r="C153" s="371"/>
      <c r="D153" s="371"/>
      <c r="E153" s="371"/>
      <c r="F153" s="371"/>
      <c r="G153" s="371"/>
      <c r="H153" s="371"/>
      <c r="I153" s="371"/>
      <c r="J153" s="371"/>
      <c r="K153" s="371"/>
      <c r="L153" s="371"/>
      <c r="M153" s="371"/>
      <c r="N153" s="371"/>
      <c r="O153" s="371"/>
      <c r="P153" s="371"/>
      <c r="Q153" s="371"/>
      <c r="R153" s="371"/>
      <c r="S153" s="371"/>
      <c r="T153" s="371"/>
      <c r="U153" s="371"/>
      <c r="V153" s="371"/>
      <c r="W153" s="371"/>
      <c r="X153" s="371"/>
      <c r="Y153" s="371"/>
      <c r="Z153" s="371"/>
      <c r="AA153" s="371"/>
      <c r="AB153" s="371"/>
      <c r="AC153" s="371"/>
      <c r="AD153" s="371"/>
      <c r="AE153" s="371"/>
      <c r="AF153" s="371"/>
      <c r="AG153" s="371"/>
      <c r="AH153" s="371"/>
      <c r="AI153" s="339"/>
      <c r="AJ153" s="339"/>
      <c r="AK153" s="339"/>
      <c r="AL153" s="339"/>
      <c r="AM153" s="339"/>
      <c r="AN153" s="339"/>
      <c r="AO153" s="339"/>
      <c r="AP153" s="339"/>
      <c r="AQ153" s="339"/>
      <c r="AR153" s="339"/>
      <c r="AS153" s="339"/>
      <c r="AT153" s="339"/>
      <c r="AU153" s="339"/>
      <c r="AV153" s="339"/>
      <c r="AW153" s="339"/>
      <c r="AX153" s="339"/>
      <c r="AY153" s="339"/>
      <c r="AZ153" s="339"/>
      <c r="BA153" s="339"/>
      <c r="BB153" s="339"/>
      <c r="BC153" s="339"/>
      <c r="BD153" s="339"/>
      <c r="BE153" s="339"/>
      <c r="BF153" s="339"/>
      <c r="BG153" s="339"/>
      <c r="BH153" s="339"/>
      <c r="BI153" s="339"/>
      <c r="BJ153" s="339"/>
      <c r="BK153" s="339"/>
      <c r="BL153" s="339"/>
      <c r="BM153" s="339"/>
      <c r="BN153" s="339"/>
      <c r="BO153" s="339"/>
      <c r="BP153" s="339"/>
      <c r="BQ153" s="339"/>
      <c r="BR153" s="339"/>
      <c r="BS153" s="339"/>
      <c r="BT153" s="339"/>
      <c r="BU153" s="339"/>
      <c r="BV153" s="339"/>
      <c r="BW153" s="339"/>
      <c r="BX153" s="339"/>
      <c r="BY153" s="339"/>
      <c r="BZ153" s="339"/>
      <c r="CA153" s="339"/>
      <c r="CB153" s="339"/>
      <c r="CC153" s="339"/>
      <c r="CD153" s="339"/>
      <c r="CE153" s="339"/>
      <c r="CF153" s="339"/>
      <c r="CG153" s="339"/>
      <c r="CH153" s="339"/>
      <c r="CI153" s="339"/>
      <c r="CJ153" s="339"/>
      <c r="CK153" s="339"/>
      <c r="CL153" s="339"/>
      <c r="CM153" s="339"/>
      <c r="CN153" s="339"/>
      <c r="CO153" s="339"/>
      <c r="CP153" s="339"/>
      <c r="CQ153" s="339"/>
      <c r="CR153" s="339"/>
      <c r="CS153" s="339"/>
      <c r="CT153" s="339"/>
      <c r="CU153" s="339"/>
      <c r="CV153" s="339"/>
      <c r="CW153" s="339"/>
      <c r="CX153" s="339"/>
      <c r="CY153" s="339"/>
      <c r="CZ153" s="339"/>
      <c r="DA153" s="339"/>
      <c r="DB153" s="339"/>
      <c r="DC153" s="339"/>
      <c r="DD153" s="339"/>
      <c r="DE153" s="339"/>
      <c r="DF153" s="339"/>
      <c r="DG153" s="339"/>
      <c r="DH153" s="339"/>
      <c r="DI153" s="339"/>
      <c r="DJ153" s="339"/>
      <c r="DK153" s="339"/>
      <c r="DL153" s="339"/>
      <c r="DM153" s="339"/>
      <c r="DN153" s="339"/>
      <c r="DO153" s="339"/>
      <c r="DP153" s="339"/>
      <c r="DQ153" s="339"/>
      <c r="DR153" s="339"/>
      <c r="DS153" s="339"/>
      <c r="DT153" s="339"/>
      <c r="DU153" s="339"/>
      <c r="DV153" s="339"/>
      <c r="DW153" s="339"/>
      <c r="DX153" s="339"/>
      <c r="DY153" s="339"/>
      <c r="DZ153" s="339"/>
      <c r="EA153" s="339"/>
      <c r="EB153" s="339"/>
      <c r="EC153" s="339"/>
      <c r="ED153" s="339"/>
      <c r="EE153" s="339"/>
      <c r="EF153" s="339"/>
      <c r="EG153" s="339"/>
      <c r="EH153" s="339"/>
      <c r="EI153" s="339"/>
      <c r="EJ153" s="339"/>
      <c r="EK153" s="339"/>
      <c r="EL153" s="339"/>
      <c r="EM153" s="339"/>
    </row>
    <row r="154" spans="1:143" s="341" customFormat="1" ht="25.5" hidden="1" customHeight="1">
      <c r="A154" s="371"/>
      <c r="B154" s="371"/>
      <c r="C154" s="371"/>
      <c r="D154" s="371"/>
      <c r="E154" s="371"/>
      <c r="F154" s="371"/>
      <c r="G154" s="371"/>
      <c r="H154" s="371"/>
      <c r="I154" s="371"/>
      <c r="J154" s="371"/>
      <c r="K154" s="371"/>
      <c r="L154" s="371"/>
      <c r="M154" s="371"/>
      <c r="N154" s="371"/>
      <c r="O154" s="371"/>
      <c r="P154" s="371"/>
      <c r="Q154" s="371"/>
      <c r="R154" s="371"/>
      <c r="S154" s="371"/>
      <c r="T154" s="371"/>
      <c r="U154" s="371"/>
      <c r="V154" s="371"/>
      <c r="W154" s="371"/>
      <c r="X154" s="371"/>
      <c r="Y154" s="371"/>
      <c r="Z154" s="371"/>
      <c r="AA154" s="371"/>
      <c r="AB154" s="371"/>
      <c r="AC154" s="371"/>
      <c r="AD154" s="371"/>
      <c r="AE154" s="371"/>
      <c r="AF154" s="371"/>
      <c r="AG154" s="371"/>
      <c r="AH154" s="371"/>
      <c r="AI154" s="339"/>
      <c r="AJ154" s="339"/>
      <c r="AK154" s="339"/>
      <c r="AL154" s="339"/>
      <c r="AM154" s="339"/>
      <c r="AN154" s="339"/>
      <c r="AO154" s="339"/>
      <c r="AP154" s="339"/>
      <c r="AQ154" s="339"/>
      <c r="AR154" s="339"/>
      <c r="AS154" s="339"/>
      <c r="AT154" s="339"/>
      <c r="AU154" s="339"/>
      <c r="AV154" s="339"/>
      <c r="AW154" s="339"/>
      <c r="AX154" s="339"/>
      <c r="AY154" s="339"/>
      <c r="AZ154" s="339"/>
      <c r="BA154" s="339"/>
      <c r="BB154" s="339"/>
      <c r="BC154" s="339"/>
      <c r="BD154" s="339"/>
      <c r="BE154" s="339"/>
      <c r="BF154" s="339"/>
      <c r="BG154" s="339"/>
      <c r="BH154" s="339"/>
      <c r="BI154" s="339"/>
      <c r="BJ154" s="339"/>
      <c r="BK154" s="339"/>
      <c r="BL154" s="339"/>
      <c r="BM154" s="339"/>
      <c r="BN154" s="339"/>
      <c r="BO154" s="339"/>
      <c r="BP154" s="339"/>
      <c r="BQ154" s="339"/>
      <c r="BR154" s="339"/>
      <c r="BS154" s="339"/>
      <c r="BT154" s="339"/>
      <c r="BU154" s="339"/>
      <c r="BV154" s="339"/>
      <c r="BW154" s="339"/>
      <c r="BX154" s="339"/>
      <c r="BY154" s="339"/>
      <c r="BZ154" s="339"/>
      <c r="CA154" s="339"/>
      <c r="CB154" s="339"/>
      <c r="CC154" s="339"/>
      <c r="CD154" s="339"/>
      <c r="CE154" s="339"/>
      <c r="CF154" s="339"/>
      <c r="CG154" s="339"/>
      <c r="CH154" s="339"/>
      <c r="CI154" s="339"/>
      <c r="CJ154" s="339"/>
      <c r="CK154" s="339"/>
      <c r="CL154" s="339"/>
      <c r="CM154" s="339"/>
      <c r="CN154" s="339"/>
      <c r="CO154" s="339"/>
      <c r="CP154" s="339"/>
      <c r="CQ154" s="339"/>
      <c r="CR154" s="339"/>
      <c r="CS154" s="339"/>
      <c r="CT154" s="339"/>
      <c r="CU154" s="339"/>
      <c r="CV154" s="339"/>
      <c r="CW154" s="339"/>
      <c r="CX154" s="339"/>
      <c r="CY154" s="339"/>
      <c r="CZ154" s="339"/>
      <c r="DA154" s="339"/>
      <c r="DB154" s="339"/>
      <c r="DC154" s="339"/>
      <c r="DD154" s="339"/>
      <c r="DE154" s="339"/>
      <c r="DF154" s="339"/>
      <c r="DG154" s="339"/>
      <c r="DH154" s="339"/>
      <c r="DI154" s="339"/>
      <c r="DJ154" s="339"/>
      <c r="DK154" s="339"/>
      <c r="DL154" s="339"/>
      <c r="DM154" s="339"/>
      <c r="DN154" s="339"/>
      <c r="DO154" s="339"/>
      <c r="DP154" s="339"/>
      <c r="DQ154" s="339"/>
      <c r="DR154" s="339"/>
      <c r="DS154" s="339"/>
      <c r="DT154" s="339"/>
      <c r="DU154" s="339"/>
      <c r="DV154" s="339"/>
      <c r="DW154" s="339"/>
      <c r="DX154" s="339"/>
      <c r="DY154" s="339"/>
      <c r="DZ154" s="339"/>
      <c r="EA154" s="339"/>
      <c r="EB154" s="339"/>
      <c r="EC154" s="339"/>
      <c r="ED154" s="339"/>
      <c r="EE154" s="339"/>
      <c r="EF154" s="339"/>
      <c r="EG154" s="339"/>
      <c r="EH154" s="339"/>
      <c r="EI154" s="339"/>
      <c r="EJ154" s="339"/>
      <c r="EK154" s="339"/>
      <c r="EL154" s="339"/>
      <c r="EM154" s="339"/>
    </row>
    <row r="155" spans="1:143" s="341" customFormat="1" ht="25.5" hidden="1" customHeight="1">
      <c r="A155" s="371"/>
      <c r="B155" s="371"/>
      <c r="C155" s="371"/>
      <c r="D155" s="371"/>
      <c r="E155" s="371"/>
      <c r="F155" s="371"/>
      <c r="G155" s="371"/>
      <c r="H155" s="371"/>
      <c r="I155" s="371"/>
      <c r="J155" s="371"/>
      <c r="K155" s="371"/>
      <c r="L155" s="371"/>
      <c r="M155" s="371"/>
      <c r="N155" s="371"/>
      <c r="O155" s="371"/>
      <c r="P155" s="371"/>
      <c r="Q155" s="371"/>
      <c r="R155" s="371"/>
      <c r="S155" s="371"/>
      <c r="T155" s="371"/>
      <c r="U155" s="371"/>
      <c r="V155" s="371"/>
      <c r="W155" s="371"/>
      <c r="X155" s="371"/>
      <c r="Y155" s="371"/>
      <c r="Z155" s="371"/>
      <c r="AA155" s="371"/>
      <c r="AB155" s="371"/>
      <c r="AC155" s="371"/>
      <c r="AD155" s="371"/>
      <c r="AE155" s="371"/>
      <c r="AF155" s="371"/>
      <c r="AG155" s="371"/>
      <c r="AH155" s="371"/>
      <c r="AI155" s="339"/>
      <c r="AJ155" s="339"/>
      <c r="AK155" s="339"/>
      <c r="AL155" s="339"/>
      <c r="AM155" s="339"/>
      <c r="AN155" s="339"/>
      <c r="AO155" s="339"/>
      <c r="AP155" s="339"/>
      <c r="AQ155" s="339"/>
      <c r="AR155" s="339"/>
      <c r="AS155" s="339"/>
      <c r="AT155" s="339"/>
      <c r="AU155" s="339"/>
      <c r="AV155" s="339"/>
      <c r="AW155" s="339"/>
      <c r="AX155" s="339"/>
      <c r="AY155" s="339"/>
      <c r="AZ155" s="339"/>
      <c r="BA155" s="339"/>
      <c r="BB155" s="339"/>
      <c r="BC155" s="339"/>
      <c r="BD155" s="339"/>
      <c r="BE155" s="339"/>
      <c r="BF155" s="339"/>
      <c r="BG155" s="339"/>
      <c r="BH155" s="339"/>
      <c r="BI155" s="339"/>
      <c r="BJ155" s="339"/>
      <c r="BK155" s="339"/>
      <c r="BL155" s="339"/>
      <c r="BM155" s="339"/>
      <c r="BN155" s="339"/>
      <c r="BO155" s="339"/>
      <c r="BP155" s="339"/>
      <c r="BQ155" s="339"/>
      <c r="BR155" s="339"/>
      <c r="BS155" s="339"/>
      <c r="BT155" s="339"/>
      <c r="BU155" s="339"/>
      <c r="BV155" s="339"/>
      <c r="BW155" s="339"/>
      <c r="BX155" s="339"/>
      <c r="BY155" s="339"/>
      <c r="BZ155" s="339"/>
      <c r="CA155" s="339"/>
      <c r="CB155" s="339"/>
      <c r="CC155" s="339"/>
      <c r="CD155" s="339"/>
      <c r="CE155" s="339"/>
      <c r="CF155" s="339"/>
      <c r="CG155" s="339"/>
      <c r="CH155" s="339"/>
      <c r="CI155" s="339"/>
      <c r="CJ155" s="339"/>
      <c r="CK155" s="339"/>
      <c r="CL155" s="339"/>
      <c r="CM155" s="339"/>
      <c r="CN155" s="339"/>
      <c r="CO155" s="339"/>
      <c r="CP155" s="339"/>
      <c r="CQ155" s="339"/>
      <c r="CR155" s="339"/>
      <c r="CS155" s="339"/>
      <c r="CT155" s="339"/>
      <c r="CU155" s="339"/>
      <c r="CV155" s="339"/>
      <c r="CW155" s="339"/>
      <c r="CX155" s="339"/>
      <c r="CY155" s="339"/>
      <c r="CZ155" s="339"/>
      <c r="DA155" s="339"/>
      <c r="DB155" s="339"/>
      <c r="DC155" s="339"/>
      <c r="DD155" s="339"/>
      <c r="DE155" s="339"/>
      <c r="DF155" s="339"/>
      <c r="DG155" s="339"/>
      <c r="DH155" s="339"/>
      <c r="DI155" s="339"/>
      <c r="DJ155" s="339"/>
      <c r="DK155" s="339"/>
      <c r="DL155" s="339"/>
      <c r="DM155" s="339"/>
      <c r="DN155" s="339"/>
      <c r="DO155" s="339"/>
      <c r="DP155" s="339"/>
      <c r="DQ155" s="339"/>
      <c r="DR155" s="339"/>
      <c r="DS155" s="339"/>
      <c r="DT155" s="339"/>
      <c r="DU155" s="339"/>
      <c r="DV155" s="339"/>
      <c r="DW155" s="339"/>
      <c r="DX155" s="339"/>
      <c r="DY155" s="339"/>
      <c r="DZ155" s="339"/>
      <c r="EA155" s="339"/>
      <c r="EB155" s="339"/>
      <c r="EC155" s="339"/>
      <c r="ED155" s="339"/>
      <c r="EE155" s="339"/>
      <c r="EF155" s="339"/>
      <c r="EG155" s="339"/>
      <c r="EH155" s="339"/>
      <c r="EI155" s="339"/>
      <c r="EJ155" s="339"/>
      <c r="EK155" s="339"/>
      <c r="EL155" s="339"/>
      <c r="EM155" s="339"/>
    </row>
    <row r="156" spans="1:143" s="341" customFormat="1" ht="25.5" hidden="1" customHeight="1">
      <c r="A156" s="371"/>
      <c r="B156" s="371"/>
      <c r="C156" s="371"/>
      <c r="D156" s="371"/>
      <c r="E156" s="371"/>
      <c r="F156" s="371"/>
      <c r="G156" s="371"/>
      <c r="H156" s="371"/>
      <c r="I156" s="371"/>
      <c r="J156" s="371"/>
      <c r="K156" s="371"/>
      <c r="L156" s="371"/>
      <c r="M156" s="371"/>
      <c r="N156" s="371"/>
      <c r="O156" s="371"/>
      <c r="P156" s="371"/>
      <c r="Q156" s="371"/>
      <c r="R156" s="371"/>
      <c r="S156" s="371"/>
      <c r="T156" s="371"/>
      <c r="U156" s="371"/>
      <c r="V156" s="371"/>
      <c r="W156" s="371"/>
      <c r="X156" s="371"/>
      <c r="Y156" s="371"/>
      <c r="Z156" s="371"/>
      <c r="AA156" s="371"/>
      <c r="AB156" s="371"/>
      <c r="AC156" s="371"/>
      <c r="AD156" s="371"/>
      <c r="AE156" s="371"/>
      <c r="AF156" s="371"/>
      <c r="AG156" s="371"/>
      <c r="AH156" s="371"/>
      <c r="AI156" s="339"/>
      <c r="AJ156" s="339"/>
      <c r="AK156" s="339"/>
      <c r="AL156" s="339"/>
      <c r="AM156" s="339"/>
      <c r="AN156" s="339"/>
      <c r="AO156" s="339"/>
      <c r="AP156" s="339"/>
      <c r="AQ156" s="339"/>
      <c r="AR156" s="339"/>
      <c r="AS156" s="339"/>
      <c r="AT156" s="339"/>
      <c r="AU156" s="339"/>
      <c r="AV156" s="339"/>
      <c r="AW156" s="339"/>
      <c r="AX156" s="339"/>
      <c r="AY156" s="339"/>
      <c r="AZ156" s="339"/>
      <c r="BA156" s="339"/>
      <c r="BB156" s="339"/>
      <c r="BC156" s="339"/>
      <c r="BD156" s="339"/>
      <c r="BE156" s="339"/>
      <c r="BF156" s="339"/>
      <c r="BG156" s="339"/>
      <c r="BH156" s="339"/>
      <c r="BI156" s="339"/>
      <c r="BJ156" s="339"/>
      <c r="BK156" s="339"/>
      <c r="BL156" s="339"/>
      <c r="BM156" s="339"/>
      <c r="BN156" s="339"/>
      <c r="BO156" s="339"/>
      <c r="BP156" s="339"/>
      <c r="BQ156" s="339"/>
      <c r="BR156" s="339"/>
      <c r="BS156" s="339"/>
      <c r="BT156" s="339"/>
      <c r="BU156" s="339"/>
      <c r="BV156" s="339"/>
      <c r="BW156" s="339"/>
      <c r="BX156" s="339"/>
      <c r="BY156" s="339"/>
      <c r="BZ156" s="339"/>
      <c r="CA156" s="339"/>
      <c r="CB156" s="339"/>
      <c r="CC156" s="339"/>
      <c r="CD156" s="339"/>
      <c r="CE156" s="339"/>
      <c r="CF156" s="339"/>
      <c r="CG156" s="339"/>
      <c r="CH156" s="339"/>
      <c r="CI156" s="339"/>
      <c r="CJ156" s="339"/>
      <c r="CK156" s="339"/>
      <c r="CL156" s="339"/>
      <c r="CM156" s="339"/>
      <c r="CN156" s="339"/>
      <c r="CO156" s="339"/>
      <c r="CP156" s="339"/>
      <c r="CQ156" s="339"/>
      <c r="CR156" s="339"/>
      <c r="CS156" s="339"/>
      <c r="CT156" s="339"/>
      <c r="CU156" s="339"/>
      <c r="CV156" s="339"/>
      <c r="CW156" s="339"/>
      <c r="CX156" s="339"/>
      <c r="CY156" s="339"/>
      <c r="CZ156" s="339"/>
      <c r="DA156" s="339"/>
      <c r="DB156" s="339"/>
      <c r="DC156" s="339"/>
      <c r="DD156" s="339"/>
      <c r="DE156" s="339"/>
      <c r="DF156" s="339"/>
      <c r="DG156" s="339"/>
      <c r="DH156" s="339"/>
      <c r="DI156" s="339"/>
      <c r="DJ156" s="339"/>
      <c r="DK156" s="339"/>
      <c r="DL156" s="339"/>
      <c r="DM156" s="339"/>
      <c r="DN156" s="339"/>
      <c r="DO156" s="339"/>
      <c r="DP156" s="339"/>
      <c r="DQ156" s="339"/>
      <c r="DR156" s="339"/>
      <c r="DS156" s="339"/>
      <c r="DT156" s="339"/>
      <c r="DU156" s="339"/>
      <c r="DV156" s="339"/>
      <c r="DW156" s="339"/>
      <c r="DX156" s="339"/>
      <c r="DY156" s="339"/>
      <c r="DZ156" s="339"/>
      <c r="EA156" s="339"/>
      <c r="EB156" s="339"/>
      <c r="EC156" s="339"/>
      <c r="ED156" s="339"/>
      <c r="EE156" s="339"/>
      <c r="EF156" s="339"/>
      <c r="EG156" s="339"/>
      <c r="EH156" s="339"/>
      <c r="EI156" s="339"/>
      <c r="EJ156" s="339"/>
      <c r="EK156" s="339"/>
      <c r="EL156" s="339"/>
      <c r="EM156" s="339"/>
    </row>
    <row r="157" spans="1:143" s="341" customFormat="1" ht="25.5" hidden="1" customHeight="1">
      <c r="A157" s="371"/>
      <c r="B157" s="371"/>
      <c r="C157" s="371"/>
      <c r="D157" s="371"/>
      <c r="E157" s="371"/>
      <c r="F157" s="371"/>
      <c r="G157" s="371"/>
      <c r="H157" s="371"/>
      <c r="I157" s="371"/>
      <c r="J157" s="371"/>
      <c r="K157" s="371"/>
      <c r="L157" s="371"/>
      <c r="M157" s="371"/>
      <c r="N157" s="371"/>
      <c r="O157" s="371"/>
      <c r="P157" s="371"/>
      <c r="Q157" s="371"/>
      <c r="R157" s="371"/>
      <c r="S157" s="371"/>
      <c r="T157" s="371"/>
      <c r="U157" s="371"/>
      <c r="V157" s="371"/>
      <c r="W157" s="371"/>
      <c r="X157" s="371"/>
      <c r="Y157" s="371"/>
      <c r="Z157" s="371"/>
      <c r="AA157" s="371"/>
      <c r="AB157" s="371"/>
      <c r="AC157" s="371"/>
      <c r="AD157" s="371"/>
      <c r="AE157" s="371"/>
      <c r="AF157" s="371"/>
      <c r="AG157" s="371"/>
      <c r="AH157" s="371"/>
      <c r="AI157" s="339"/>
      <c r="AJ157" s="339"/>
      <c r="AK157" s="339"/>
      <c r="AL157" s="339"/>
      <c r="AM157" s="339"/>
      <c r="AN157" s="339"/>
      <c r="AO157" s="339"/>
      <c r="AP157" s="339"/>
      <c r="AQ157" s="339"/>
      <c r="AR157" s="339"/>
      <c r="AS157" s="339"/>
      <c r="AT157" s="339"/>
      <c r="AU157" s="339"/>
      <c r="AV157" s="339"/>
      <c r="AW157" s="339"/>
      <c r="AX157" s="339"/>
      <c r="AY157" s="339"/>
      <c r="AZ157" s="339"/>
      <c r="BA157" s="339"/>
      <c r="BB157" s="339"/>
      <c r="BC157" s="339"/>
      <c r="BD157" s="339"/>
      <c r="BE157" s="339"/>
      <c r="BF157" s="339"/>
      <c r="BG157" s="339"/>
      <c r="BH157" s="339"/>
      <c r="BI157" s="339"/>
      <c r="BJ157" s="339"/>
      <c r="BK157" s="339"/>
      <c r="BL157" s="339"/>
      <c r="BM157" s="339"/>
      <c r="BN157" s="339"/>
      <c r="BO157" s="339"/>
      <c r="BP157" s="339"/>
      <c r="BQ157" s="339"/>
      <c r="BR157" s="339"/>
      <c r="BS157" s="339"/>
      <c r="BT157" s="339"/>
      <c r="BU157" s="339"/>
      <c r="BV157" s="339"/>
      <c r="BW157" s="339"/>
      <c r="BX157" s="339"/>
      <c r="BY157" s="339"/>
      <c r="BZ157" s="339"/>
      <c r="CA157" s="339"/>
      <c r="CB157" s="339"/>
      <c r="CC157" s="339"/>
      <c r="CD157" s="339"/>
      <c r="CE157" s="339"/>
      <c r="CF157" s="339"/>
      <c r="CG157" s="339"/>
      <c r="CH157" s="339"/>
      <c r="CI157" s="339"/>
      <c r="CJ157" s="339"/>
      <c r="CK157" s="339"/>
      <c r="CL157" s="339"/>
      <c r="CM157" s="339"/>
      <c r="CN157" s="339"/>
      <c r="CO157" s="339"/>
      <c r="CP157" s="339"/>
      <c r="CQ157" s="339"/>
      <c r="CR157" s="339"/>
      <c r="CS157" s="339"/>
      <c r="CT157" s="339"/>
      <c r="CU157" s="339"/>
      <c r="CV157" s="339"/>
      <c r="CW157" s="339"/>
      <c r="CX157" s="339"/>
      <c r="CY157" s="339"/>
      <c r="CZ157" s="339"/>
      <c r="DA157" s="339"/>
      <c r="DB157" s="339"/>
      <c r="DC157" s="339"/>
      <c r="DD157" s="339"/>
      <c r="DE157" s="339"/>
      <c r="DF157" s="339"/>
      <c r="DG157" s="339"/>
      <c r="DH157" s="339"/>
      <c r="DI157" s="339"/>
      <c r="DJ157" s="339"/>
      <c r="DK157" s="339"/>
      <c r="DL157" s="339"/>
      <c r="DM157" s="339"/>
      <c r="DN157" s="339"/>
      <c r="DO157" s="339"/>
      <c r="DP157" s="339"/>
      <c r="DQ157" s="339"/>
      <c r="DR157" s="339"/>
      <c r="DS157" s="339"/>
      <c r="DT157" s="339"/>
      <c r="DU157" s="339"/>
      <c r="DV157" s="339"/>
      <c r="DW157" s="339"/>
      <c r="DX157" s="339"/>
      <c r="DY157" s="339"/>
      <c r="DZ157" s="339"/>
      <c r="EA157" s="339"/>
      <c r="EB157" s="339"/>
      <c r="EC157" s="339"/>
      <c r="ED157" s="339"/>
      <c r="EE157" s="339"/>
      <c r="EF157" s="339"/>
      <c r="EG157" s="339"/>
      <c r="EH157" s="339"/>
      <c r="EI157" s="339"/>
      <c r="EJ157" s="339"/>
      <c r="EK157" s="339"/>
      <c r="EL157" s="339"/>
      <c r="EM157" s="339"/>
    </row>
    <row r="158" spans="1:143" s="341" customFormat="1" ht="25.5" hidden="1" customHeight="1">
      <c r="A158" s="371"/>
      <c r="B158" s="371"/>
      <c r="C158" s="371"/>
      <c r="D158" s="371"/>
      <c r="E158" s="371"/>
      <c r="F158" s="371"/>
      <c r="G158" s="371"/>
      <c r="H158" s="371"/>
      <c r="I158" s="371"/>
      <c r="J158" s="371"/>
      <c r="K158" s="371"/>
      <c r="L158" s="371"/>
      <c r="M158" s="371"/>
      <c r="N158" s="371"/>
      <c r="O158" s="371"/>
      <c r="P158" s="371"/>
      <c r="Q158" s="371"/>
      <c r="R158" s="371"/>
      <c r="S158" s="371"/>
      <c r="T158" s="371"/>
      <c r="U158" s="371"/>
      <c r="V158" s="371"/>
      <c r="W158" s="371"/>
      <c r="X158" s="371"/>
      <c r="Y158" s="371"/>
      <c r="Z158" s="371"/>
      <c r="AA158" s="371"/>
      <c r="AB158" s="371"/>
      <c r="AC158" s="371"/>
      <c r="AD158" s="371"/>
      <c r="AE158" s="371"/>
      <c r="AF158" s="371"/>
      <c r="AG158" s="371"/>
      <c r="AH158" s="371"/>
      <c r="AI158" s="339"/>
      <c r="AJ158" s="339"/>
      <c r="AK158" s="339"/>
      <c r="AL158" s="339"/>
      <c r="AM158" s="339"/>
      <c r="AN158" s="339"/>
      <c r="AO158" s="339"/>
      <c r="AP158" s="339"/>
      <c r="AQ158" s="339"/>
      <c r="AR158" s="339"/>
      <c r="AS158" s="339"/>
      <c r="AT158" s="339"/>
      <c r="AU158" s="339"/>
      <c r="AV158" s="339"/>
      <c r="AW158" s="339"/>
      <c r="AX158" s="339"/>
      <c r="AY158" s="339"/>
      <c r="AZ158" s="339"/>
      <c r="BA158" s="339"/>
      <c r="BB158" s="339"/>
      <c r="BC158" s="339"/>
      <c r="BD158" s="339"/>
      <c r="BE158" s="339"/>
      <c r="BF158" s="339"/>
      <c r="BG158" s="339"/>
      <c r="BH158" s="339"/>
      <c r="BI158" s="339"/>
      <c r="BJ158" s="339"/>
      <c r="BK158" s="339"/>
      <c r="BL158" s="339"/>
      <c r="BM158" s="339"/>
      <c r="BN158" s="339"/>
      <c r="BO158" s="339"/>
      <c r="BP158" s="339"/>
      <c r="BQ158" s="339"/>
      <c r="BR158" s="339"/>
      <c r="BS158" s="339"/>
      <c r="BT158" s="339"/>
      <c r="BU158" s="339"/>
      <c r="BV158" s="339"/>
      <c r="BW158" s="339"/>
      <c r="BX158" s="339"/>
      <c r="BY158" s="339"/>
      <c r="BZ158" s="339"/>
      <c r="CA158" s="339"/>
      <c r="CB158" s="339"/>
      <c r="CC158" s="339"/>
      <c r="CD158" s="339"/>
      <c r="CE158" s="339"/>
      <c r="CF158" s="339"/>
      <c r="CG158" s="339"/>
      <c r="CH158" s="339"/>
      <c r="CI158" s="339"/>
      <c r="CJ158" s="339"/>
      <c r="CK158" s="339"/>
      <c r="CL158" s="339"/>
      <c r="CM158" s="339"/>
      <c r="CN158" s="339"/>
      <c r="CO158" s="339"/>
      <c r="CP158" s="339"/>
      <c r="CQ158" s="339"/>
      <c r="CR158" s="339"/>
      <c r="CS158" s="339"/>
      <c r="CT158" s="339"/>
      <c r="CU158" s="339"/>
      <c r="CV158" s="339"/>
      <c r="CW158" s="339"/>
      <c r="CX158" s="339"/>
      <c r="CY158" s="339"/>
      <c r="CZ158" s="339"/>
      <c r="DA158" s="339"/>
      <c r="DB158" s="339"/>
      <c r="DC158" s="339"/>
      <c r="DD158" s="339"/>
      <c r="DE158" s="339"/>
      <c r="DF158" s="339"/>
      <c r="DG158" s="339"/>
      <c r="DH158" s="339"/>
      <c r="DI158" s="339"/>
      <c r="DJ158" s="339"/>
      <c r="DK158" s="339"/>
      <c r="DL158" s="339"/>
      <c r="DM158" s="339"/>
      <c r="DN158" s="339"/>
      <c r="DO158" s="339"/>
      <c r="DP158" s="339"/>
      <c r="DQ158" s="339"/>
      <c r="DR158" s="339"/>
      <c r="DS158" s="339"/>
      <c r="DT158" s="339"/>
      <c r="DU158" s="339"/>
      <c r="DV158" s="339"/>
      <c r="DW158" s="339"/>
      <c r="DX158" s="339"/>
      <c r="DY158" s="339"/>
      <c r="DZ158" s="339"/>
      <c r="EA158" s="339"/>
      <c r="EB158" s="339"/>
      <c r="EC158" s="339"/>
      <c r="ED158" s="339"/>
      <c r="EE158" s="339"/>
      <c r="EF158" s="339"/>
      <c r="EG158" s="339"/>
      <c r="EH158" s="339"/>
      <c r="EI158" s="339"/>
      <c r="EJ158" s="339"/>
      <c r="EK158" s="339"/>
      <c r="EL158" s="339"/>
      <c r="EM158" s="339"/>
    </row>
    <row r="159" spans="1:143" s="341" customFormat="1" ht="25.5" hidden="1" customHeight="1">
      <c r="A159" s="371"/>
      <c r="B159" s="371"/>
      <c r="C159" s="371"/>
      <c r="D159" s="371"/>
      <c r="E159" s="371"/>
      <c r="F159" s="371"/>
      <c r="G159" s="371"/>
      <c r="H159" s="371"/>
      <c r="I159" s="371"/>
      <c r="J159" s="371"/>
      <c r="K159" s="371"/>
      <c r="L159" s="371"/>
      <c r="M159" s="371"/>
      <c r="N159" s="371"/>
      <c r="O159" s="371"/>
      <c r="P159" s="371"/>
      <c r="Q159" s="371"/>
      <c r="R159" s="371"/>
      <c r="S159" s="371"/>
      <c r="T159" s="371"/>
      <c r="U159" s="371"/>
      <c r="V159" s="371"/>
      <c r="W159" s="371"/>
      <c r="X159" s="371"/>
      <c r="Y159" s="371"/>
      <c r="Z159" s="371"/>
      <c r="AA159" s="371"/>
      <c r="AB159" s="371"/>
      <c r="AC159" s="371"/>
      <c r="AD159" s="371"/>
      <c r="AE159" s="371"/>
      <c r="AF159" s="371"/>
      <c r="AG159" s="371"/>
      <c r="AH159" s="371"/>
      <c r="AI159" s="339"/>
      <c r="AJ159" s="339"/>
      <c r="AK159" s="339"/>
      <c r="AL159" s="339"/>
      <c r="AM159" s="339"/>
      <c r="AN159" s="339"/>
      <c r="AO159" s="339"/>
      <c r="AP159" s="339"/>
      <c r="AQ159" s="339"/>
      <c r="AR159" s="339"/>
      <c r="AS159" s="339"/>
      <c r="AT159" s="339"/>
      <c r="AU159" s="339"/>
      <c r="AV159" s="339"/>
      <c r="AW159" s="339"/>
      <c r="AX159" s="339"/>
      <c r="AY159" s="339"/>
      <c r="AZ159" s="339"/>
      <c r="BA159" s="339"/>
      <c r="BB159" s="339"/>
      <c r="BC159" s="339"/>
      <c r="BD159" s="339"/>
      <c r="BE159" s="339"/>
      <c r="BF159" s="339"/>
      <c r="BG159" s="339"/>
      <c r="BH159" s="339"/>
      <c r="BI159" s="339"/>
      <c r="BJ159" s="339"/>
      <c r="BK159" s="339"/>
      <c r="BL159" s="339"/>
      <c r="BM159" s="339"/>
      <c r="BN159" s="339"/>
      <c r="BO159" s="339"/>
      <c r="BP159" s="339"/>
      <c r="BQ159" s="339"/>
      <c r="BR159" s="339"/>
      <c r="BS159" s="339"/>
      <c r="BT159" s="339"/>
      <c r="BU159" s="339"/>
      <c r="BV159" s="339"/>
      <c r="BW159" s="339"/>
      <c r="BX159" s="339"/>
      <c r="BY159" s="339"/>
      <c r="BZ159" s="339"/>
      <c r="CA159" s="339"/>
      <c r="CB159" s="339"/>
      <c r="CC159" s="339"/>
      <c r="CD159" s="339"/>
      <c r="CE159" s="339"/>
      <c r="CF159" s="339"/>
      <c r="CG159" s="339"/>
      <c r="CH159" s="339"/>
      <c r="CI159" s="339"/>
      <c r="CJ159" s="339"/>
      <c r="CK159" s="339"/>
      <c r="CL159" s="339"/>
      <c r="CM159" s="339"/>
      <c r="CN159" s="339"/>
      <c r="CO159" s="339"/>
      <c r="CP159" s="339"/>
      <c r="CQ159" s="339"/>
      <c r="CR159" s="339"/>
      <c r="CS159" s="339"/>
      <c r="CT159" s="339"/>
      <c r="CU159" s="339"/>
      <c r="CV159" s="339"/>
      <c r="CW159" s="339"/>
      <c r="CX159" s="339"/>
      <c r="CY159" s="339"/>
      <c r="CZ159" s="339"/>
      <c r="DA159" s="339"/>
      <c r="DB159" s="339"/>
      <c r="DC159" s="339"/>
      <c r="DD159" s="339"/>
      <c r="DE159" s="339"/>
      <c r="DF159" s="339"/>
      <c r="DG159" s="339"/>
      <c r="DH159" s="339"/>
      <c r="DI159" s="339"/>
      <c r="DJ159" s="339"/>
      <c r="DK159" s="339"/>
      <c r="DL159" s="339"/>
      <c r="DM159" s="339"/>
      <c r="DN159" s="339"/>
      <c r="DO159" s="339"/>
      <c r="DP159" s="339"/>
      <c r="DQ159" s="339"/>
      <c r="DR159" s="339"/>
      <c r="DS159" s="339"/>
      <c r="DT159" s="339"/>
      <c r="DU159" s="339"/>
      <c r="DV159" s="339"/>
      <c r="DW159" s="339"/>
      <c r="DX159" s="339"/>
      <c r="DY159" s="339"/>
      <c r="DZ159" s="339"/>
      <c r="EA159" s="339"/>
      <c r="EB159" s="339"/>
      <c r="EC159" s="339"/>
      <c r="ED159" s="339"/>
      <c r="EE159" s="339"/>
      <c r="EF159" s="339"/>
      <c r="EG159" s="339"/>
      <c r="EH159" s="339"/>
      <c r="EI159" s="339"/>
      <c r="EJ159" s="339"/>
      <c r="EK159" s="339"/>
      <c r="EL159" s="339"/>
      <c r="EM159" s="339"/>
    </row>
    <row r="160" spans="1:143" s="341" customFormat="1" ht="25.5" hidden="1" customHeight="1">
      <c r="A160" s="371"/>
      <c r="B160" s="371"/>
      <c r="C160" s="371"/>
      <c r="D160" s="371"/>
      <c r="E160" s="371"/>
      <c r="F160" s="371"/>
      <c r="G160" s="371"/>
      <c r="H160" s="371"/>
      <c r="I160" s="371"/>
      <c r="J160" s="371"/>
      <c r="K160" s="371"/>
      <c r="L160" s="371"/>
      <c r="M160" s="371"/>
      <c r="N160" s="371"/>
      <c r="O160" s="371"/>
      <c r="P160" s="371"/>
      <c r="Q160" s="371"/>
      <c r="R160" s="371"/>
      <c r="S160" s="371"/>
      <c r="T160" s="371"/>
      <c r="U160" s="371"/>
      <c r="V160" s="371"/>
      <c r="W160" s="371"/>
      <c r="X160" s="371"/>
      <c r="Y160" s="371"/>
      <c r="Z160" s="371"/>
      <c r="AA160" s="371"/>
      <c r="AB160" s="371"/>
      <c r="AC160" s="371"/>
      <c r="AD160" s="371"/>
      <c r="AE160" s="371"/>
      <c r="AF160" s="371"/>
      <c r="AG160" s="371"/>
      <c r="AH160" s="371"/>
      <c r="AI160" s="339"/>
      <c r="AJ160" s="339"/>
      <c r="AK160" s="339"/>
      <c r="AL160" s="339"/>
      <c r="AM160" s="339"/>
      <c r="AN160" s="339"/>
      <c r="AO160" s="339"/>
      <c r="AP160" s="339"/>
      <c r="AQ160" s="339"/>
      <c r="AR160" s="339"/>
      <c r="AS160" s="339"/>
      <c r="AT160" s="339"/>
      <c r="AU160" s="339"/>
      <c r="AV160" s="339"/>
      <c r="AW160" s="339"/>
      <c r="AX160" s="339"/>
      <c r="AY160" s="339"/>
      <c r="AZ160" s="339"/>
      <c r="BA160" s="339"/>
      <c r="BB160" s="339"/>
      <c r="BC160" s="339"/>
      <c r="BD160" s="339"/>
      <c r="BE160" s="339"/>
      <c r="BF160" s="339"/>
      <c r="BG160" s="339"/>
      <c r="BH160" s="339"/>
      <c r="BI160" s="339"/>
      <c r="BJ160" s="339"/>
      <c r="BK160" s="339"/>
      <c r="BL160" s="339"/>
      <c r="BM160" s="339"/>
      <c r="BN160" s="339"/>
      <c r="BO160" s="339"/>
      <c r="BP160" s="339"/>
      <c r="BQ160" s="339"/>
      <c r="BR160" s="339"/>
      <c r="BS160" s="339"/>
      <c r="BT160" s="339"/>
      <c r="BU160" s="339"/>
      <c r="BV160" s="339"/>
      <c r="BW160" s="339"/>
      <c r="BX160" s="339"/>
      <c r="BY160" s="339"/>
      <c r="BZ160" s="339"/>
      <c r="CA160" s="339"/>
      <c r="CB160" s="339"/>
      <c r="CC160" s="339"/>
      <c r="CD160" s="339"/>
      <c r="CE160" s="339"/>
      <c r="CF160" s="339"/>
      <c r="CG160" s="339"/>
      <c r="CH160" s="339"/>
      <c r="CI160" s="339"/>
      <c r="CJ160" s="339"/>
      <c r="CK160" s="339"/>
      <c r="CL160" s="339"/>
      <c r="CM160" s="339"/>
      <c r="CN160" s="339"/>
      <c r="CO160" s="339"/>
      <c r="CP160" s="339"/>
      <c r="CQ160" s="339"/>
      <c r="CR160" s="339"/>
      <c r="CS160" s="339"/>
      <c r="CT160" s="339"/>
      <c r="CU160" s="339"/>
      <c r="CV160" s="339"/>
      <c r="CW160" s="339"/>
      <c r="CX160" s="339"/>
      <c r="CY160" s="339"/>
      <c r="CZ160" s="339"/>
      <c r="DA160" s="339"/>
      <c r="DB160" s="339"/>
      <c r="DC160" s="339"/>
      <c r="DD160" s="339"/>
      <c r="DE160" s="339"/>
      <c r="DF160" s="339"/>
      <c r="DG160" s="339"/>
      <c r="DH160" s="339"/>
      <c r="DI160" s="339"/>
      <c r="DJ160" s="339"/>
      <c r="DK160" s="339"/>
      <c r="DL160" s="339"/>
      <c r="DM160" s="339"/>
      <c r="DN160" s="339"/>
      <c r="DO160" s="339"/>
      <c r="DP160" s="339"/>
      <c r="DQ160" s="339"/>
      <c r="DR160" s="339"/>
      <c r="DS160" s="339"/>
      <c r="DT160" s="339"/>
      <c r="DU160" s="339"/>
      <c r="DV160" s="339"/>
      <c r="DW160" s="339"/>
      <c r="DX160" s="339"/>
      <c r="DY160" s="339"/>
      <c r="DZ160" s="339"/>
      <c r="EA160" s="339"/>
      <c r="EB160" s="339"/>
      <c r="EC160" s="339"/>
      <c r="ED160" s="339"/>
      <c r="EE160" s="339"/>
      <c r="EF160" s="339"/>
      <c r="EG160" s="339"/>
      <c r="EH160" s="339"/>
      <c r="EI160" s="339"/>
      <c r="EJ160" s="339"/>
      <c r="EK160" s="339"/>
      <c r="EL160" s="339"/>
      <c r="EM160" s="339"/>
    </row>
    <row r="161" spans="1:143" s="341" customFormat="1" ht="25.5" hidden="1" customHeight="1">
      <c r="A161" s="371"/>
      <c r="B161" s="371"/>
      <c r="C161" s="371"/>
      <c r="D161" s="371"/>
      <c r="E161" s="371"/>
      <c r="F161" s="371"/>
      <c r="G161" s="371"/>
      <c r="H161" s="371"/>
      <c r="I161" s="371"/>
      <c r="J161" s="371"/>
      <c r="K161" s="371"/>
      <c r="L161" s="371"/>
      <c r="M161" s="371"/>
      <c r="N161" s="371"/>
      <c r="O161" s="371"/>
      <c r="P161" s="371"/>
      <c r="Q161" s="371"/>
      <c r="R161" s="371"/>
      <c r="S161" s="371"/>
      <c r="T161" s="371"/>
      <c r="U161" s="371"/>
      <c r="V161" s="371"/>
      <c r="W161" s="371"/>
      <c r="X161" s="371"/>
      <c r="Y161" s="371"/>
      <c r="Z161" s="371"/>
      <c r="AA161" s="371"/>
      <c r="AB161" s="371"/>
      <c r="AC161" s="371"/>
      <c r="AD161" s="371"/>
      <c r="AE161" s="371"/>
      <c r="AF161" s="371"/>
      <c r="AG161" s="371"/>
      <c r="AH161" s="371"/>
      <c r="AI161" s="339"/>
      <c r="AJ161" s="339"/>
      <c r="AK161" s="339"/>
      <c r="AL161" s="339"/>
      <c r="AM161" s="339"/>
      <c r="AN161" s="339"/>
      <c r="AO161" s="339"/>
      <c r="AP161" s="339"/>
      <c r="AQ161" s="339"/>
      <c r="AR161" s="339"/>
      <c r="AS161" s="339"/>
      <c r="AT161" s="339"/>
      <c r="AU161" s="339"/>
      <c r="AV161" s="339"/>
      <c r="AW161" s="339"/>
      <c r="AX161" s="339"/>
      <c r="AY161" s="339"/>
      <c r="AZ161" s="339"/>
      <c r="BA161" s="339"/>
      <c r="BB161" s="339"/>
      <c r="BC161" s="339"/>
      <c r="BD161" s="339"/>
      <c r="BE161" s="339"/>
      <c r="BF161" s="339"/>
      <c r="BG161" s="339"/>
      <c r="BH161" s="339"/>
      <c r="BI161" s="339"/>
      <c r="BJ161" s="339"/>
      <c r="BK161" s="339"/>
      <c r="BL161" s="339"/>
      <c r="BM161" s="339"/>
      <c r="BN161" s="339"/>
      <c r="BO161" s="339"/>
      <c r="BP161" s="339"/>
      <c r="BQ161" s="339"/>
      <c r="BR161" s="339"/>
      <c r="BS161" s="339"/>
      <c r="BT161" s="339"/>
      <c r="BU161" s="339"/>
      <c r="BV161" s="339"/>
      <c r="BW161" s="339"/>
      <c r="BX161" s="339"/>
      <c r="BY161" s="339"/>
      <c r="BZ161" s="339"/>
      <c r="CA161" s="339"/>
      <c r="CB161" s="339"/>
      <c r="CC161" s="339"/>
      <c r="CD161" s="339"/>
      <c r="CE161" s="339"/>
      <c r="CF161" s="339"/>
      <c r="CG161" s="339"/>
      <c r="CH161" s="339"/>
      <c r="CI161" s="339"/>
      <c r="CJ161" s="339"/>
      <c r="CK161" s="339"/>
      <c r="CL161" s="339"/>
      <c r="CM161" s="339"/>
      <c r="CN161" s="339"/>
      <c r="CO161" s="339"/>
      <c r="CP161" s="339"/>
      <c r="CQ161" s="339"/>
      <c r="CR161" s="339"/>
      <c r="CS161" s="339"/>
      <c r="CT161" s="339"/>
      <c r="CU161" s="339"/>
      <c r="CV161" s="339"/>
      <c r="CW161" s="339"/>
      <c r="CX161" s="339"/>
      <c r="CY161" s="339"/>
      <c r="CZ161" s="339"/>
      <c r="DA161" s="339"/>
      <c r="DB161" s="339"/>
      <c r="DC161" s="339"/>
      <c r="DD161" s="339"/>
      <c r="DE161" s="339"/>
      <c r="DF161" s="339"/>
      <c r="DG161" s="339"/>
      <c r="DH161" s="339"/>
      <c r="DI161" s="339"/>
      <c r="DJ161" s="339"/>
      <c r="DK161" s="339"/>
      <c r="DL161" s="339"/>
      <c r="DM161" s="339"/>
      <c r="DN161" s="339"/>
      <c r="DO161" s="339"/>
      <c r="DP161" s="339"/>
      <c r="DQ161" s="339"/>
      <c r="DR161" s="339"/>
      <c r="DS161" s="339"/>
      <c r="DT161" s="339"/>
      <c r="DU161" s="339"/>
      <c r="DV161" s="339"/>
      <c r="DW161" s="339"/>
      <c r="DX161" s="339"/>
      <c r="DY161" s="339"/>
      <c r="DZ161" s="339"/>
      <c r="EA161" s="339"/>
      <c r="EB161" s="339"/>
      <c r="EC161" s="339"/>
      <c r="ED161" s="339"/>
      <c r="EE161" s="339"/>
      <c r="EF161" s="339"/>
      <c r="EG161" s="339"/>
      <c r="EH161" s="339"/>
      <c r="EI161" s="339"/>
      <c r="EJ161" s="339"/>
      <c r="EK161" s="339"/>
      <c r="EL161" s="339"/>
      <c r="EM161" s="339"/>
    </row>
    <row r="162" spans="1:143" s="341" customFormat="1" ht="25.5" hidden="1" customHeight="1">
      <c r="A162" s="371"/>
      <c r="B162" s="371"/>
      <c r="C162" s="371"/>
      <c r="D162" s="371"/>
      <c r="E162" s="371"/>
      <c r="F162" s="371"/>
      <c r="G162" s="371"/>
      <c r="H162" s="371"/>
      <c r="I162" s="371"/>
      <c r="J162" s="371"/>
      <c r="K162" s="371"/>
      <c r="L162" s="371"/>
      <c r="M162" s="371"/>
      <c r="N162" s="371"/>
      <c r="O162" s="371"/>
      <c r="P162" s="371"/>
      <c r="Q162" s="371"/>
      <c r="R162" s="371"/>
      <c r="S162" s="371"/>
      <c r="T162" s="371"/>
      <c r="U162" s="371"/>
      <c r="V162" s="371"/>
      <c r="W162" s="371"/>
      <c r="X162" s="371"/>
      <c r="Y162" s="371"/>
      <c r="Z162" s="371"/>
      <c r="AA162" s="371"/>
      <c r="AB162" s="371"/>
      <c r="AC162" s="371"/>
      <c r="AD162" s="371"/>
      <c r="AE162" s="371"/>
      <c r="AF162" s="371"/>
      <c r="AG162" s="371"/>
      <c r="AH162" s="371"/>
      <c r="AI162" s="339"/>
      <c r="AJ162" s="339"/>
      <c r="AK162" s="339"/>
      <c r="AL162" s="339"/>
      <c r="AM162" s="339"/>
      <c r="AN162" s="339"/>
      <c r="AO162" s="339"/>
      <c r="AP162" s="339"/>
      <c r="AQ162" s="339"/>
      <c r="AR162" s="339"/>
      <c r="AS162" s="339"/>
      <c r="AT162" s="339"/>
      <c r="AU162" s="339"/>
      <c r="AV162" s="339"/>
      <c r="AW162" s="339"/>
      <c r="AX162" s="339"/>
      <c r="AY162" s="339"/>
      <c r="AZ162" s="339"/>
      <c r="BA162" s="339"/>
      <c r="BB162" s="339"/>
      <c r="BC162" s="339"/>
      <c r="BD162" s="339"/>
      <c r="BE162" s="339"/>
      <c r="BF162" s="339"/>
      <c r="BG162" s="339"/>
      <c r="BH162" s="339"/>
      <c r="BI162" s="339"/>
      <c r="BJ162" s="339"/>
      <c r="BK162" s="339"/>
      <c r="BL162" s="339"/>
      <c r="BM162" s="339"/>
      <c r="BN162" s="339"/>
      <c r="BO162" s="339"/>
      <c r="BP162" s="339"/>
      <c r="BQ162" s="339"/>
      <c r="BR162" s="339"/>
      <c r="BS162" s="339"/>
      <c r="BT162" s="339"/>
      <c r="BU162" s="339"/>
      <c r="BV162" s="339"/>
      <c r="BW162" s="339"/>
      <c r="BX162" s="339"/>
      <c r="BY162" s="339"/>
      <c r="BZ162" s="339"/>
      <c r="CA162" s="339"/>
      <c r="CB162" s="339"/>
      <c r="CC162" s="339"/>
      <c r="CD162" s="339"/>
      <c r="CE162" s="339"/>
      <c r="CF162" s="339"/>
      <c r="CG162" s="339"/>
      <c r="CH162" s="339"/>
      <c r="CI162" s="339"/>
      <c r="CJ162" s="339"/>
      <c r="CK162" s="339"/>
      <c r="CL162" s="339"/>
      <c r="CM162" s="339"/>
      <c r="CN162" s="339"/>
      <c r="CO162" s="339"/>
      <c r="CP162" s="339"/>
      <c r="CQ162" s="339"/>
      <c r="CR162" s="339"/>
      <c r="CS162" s="339"/>
      <c r="CT162" s="339"/>
      <c r="CU162" s="339"/>
      <c r="CV162" s="339"/>
      <c r="CW162" s="339"/>
      <c r="CX162" s="339"/>
      <c r="CY162" s="339"/>
      <c r="CZ162" s="339"/>
      <c r="DA162" s="339"/>
      <c r="DB162" s="339"/>
      <c r="DC162" s="339"/>
      <c r="DD162" s="339"/>
      <c r="DE162" s="339"/>
      <c r="DF162" s="339"/>
      <c r="DG162" s="339"/>
      <c r="DH162" s="339"/>
      <c r="DI162" s="339"/>
      <c r="DJ162" s="339"/>
      <c r="DK162" s="339"/>
      <c r="DL162" s="339"/>
      <c r="DM162" s="339"/>
      <c r="DN162" s="339"/>
      <c r="DO162" s="339"/>
      <c r="DP162" s="339"/>
      <c r="DQ162" s="339"/>
      <c r="DR162" s="339"/>
      <c r="DS162" s="339"/>
      <c r="DT162" s="339"/>
      <c r="DU162" s="339"/>
      <c r="DV162" s="339"/>
      <c r="DW162" s="339"/>
      <c r="DX162" s="339"/>
      <c r="DY162" s="339"/>
      <c r="DZ162" s="339"/>
      <c r="EA162" s="339"/>
      <c r="EB162" s="339"/>
      <c r="EC162" s="339"/>
      <c r="ED162" s="339"/>
      <c r="EE162" s="339"/>
      <c r="EF162" s="339"/>
      <c r="EG162" s="339"/>
      <c r="EH162" s="339"/>
      <c r="EI162" s="339"/>
      <c r="EJ162" s="339"/>
      <c r="EK162" s="339"/>
      <c r="EL162" s="339"/>
      <c r="EM162" s="339"/>
    </row>
    <row r="163" spans="1:143" s="341" customFormat="1" ht="25.5" hidden="1" customHeight="1">
      <c r="A163" s="371"/>
      <c r="B163" s="371"/>
      <c r="C163" s="371"/>
      <c r="D163" s="371"/>
      <c r="E163" s="371"/>
      <c r="F163" s="371"/>
      <c r="G163" s="371"/>
      <c r="H163" s="371"/>
      <c r="I163" s="371"/>
      <c r="J163" s="371"/>
      <c r="K163" s="371"/>
      <c r="L163" s="371"/>
      <c r="M163" s="371"/>
      <c r="N163" s="371"/>
      <c r="O163" s="371"/>
      <c r="P163" s="371"/>
      <c r="Q163" s="371"/>
      <c r="R163" s="371"/>
      <c r="S163" s="371"/>
      <c r="T163" s="371"/>
      <c r="U163" s="371"/>
      <c r="V163" s="371"/>
      <c r="W163" s="371"/>
      <c r="X163" s="371"/>
      <c r="Y163" s="371"/>
      <c r="Z163" s="371"/>
      <c r="AA163" s="371"/>
      <c r="AB163" s="371"/>
      <c r="AC163" s="371"/>
      <c r="AD163" s="371"/>
      <c r="AE163" s="371"/>
      <c r="AF163" s="371"/>
      <c r="AG163" s="371"/>
      <c r="AH163" s="371"/>
      <c r="AI163" s="339"/>
      <c r="AJ163" s="339"/>
      <c r="AK163" s="339"/>
      <c r="AL163" s="339"/>
      <c r="AM163" s="339"/>
      <c r="AN163" s="339"/>
      <c r="AO163" s="339"/>
      <c r="AP163" s="339"/>
      <c r="AQ163" s="339"/>
      <c r="AR163" s="339"/>
      <c r="AS163" s="339"/>
      <c r="AT163" s="339"/>
      <c r="AU163" s="339"/>
      <c r="AV163" s="339"/>
      <c r="AW163" s="339"/>
      <c r="AX163" s="339"/>
      <c r="AY163" s="339"/>
      <c r="AZ163" s="339"/>
      <c r="BA163" s="339"/>
      <c r="BB163" s="339"/>
      <c r="BC163" s="339"/>
      <c r="BD163" s="339"/>
      <c r="BE163" s="339"/>
      <c r="BF163" s="339"/>
      <c r="BG163" s="339"/>
      <c r="BH163" s="339"/>
      <c r="BI163" s="339"/>
      <c r="BJ163" s="339"/>
      <c r="BK163" s="339"/>
      <c r="BL163" s="339"/>
      <c r="BM163" s="339"/>
      <c r="BN163" s="339"/>
      <c r="BO163" s="339"/>
      <c r="BP163" s="339"/>
      <c r="BQ163" s="339"/>
      <c r="BR163" s="339"/>
      <c r="BS163" s="339"/>
      <c r="BT163" s="339"/>
      <c r="BU163" s="339"/>
      <c r="BV163" s="339"/>
      <c r="BW163" s="339"/>
      <c r="BX163" s="339"/>
      <c r="BY163" s="339"/>
      <c r="BZ163" s="339"/>
      <c r="CA163" s="339"/>
      <c r="CB163" s="339"/>
      <c r="CC163" s="339"/>
      <c r="CD163" s="339"/>
      <c r="CE163" s="339"/>
      <c r="CF163" s="339"/>
      <c r="CG163" s="339"/>
      <c r="CH163" s="339"/>
      <c r="CI163" s="339"/>
      <c r="CJ163" s="339"/>
      <c r="CK163" s="339"/>
      <c r="CL163" s="339"/>
      <c r="CM163" s="339"/>
      <c r="CN163" s="339"/>
      <c r="CO163" s="339"/>
      <c r="CP163" s="339"/>
      <c r="CQ163" s="339"/>
      <c r="CR163" s="339"/>
      <c r="CS163" s="339"/>
      <c r="CT163" s="339"/>
      <c r="CU163" s="339"/>
      <c r="CV163" s="339"/>
      <c r="CW163" s="339"/>
      <c r="CX163" s="339"/>
      <c r="CY163" s="339"/>
      <c r="CZ163" s="339"/>
      <c r="DA163" s="339"/>
      <c r="DB163" s="339"/>
      <c r="DC163" s="339"/>
      <c r="DD163" s="339"/>
      <c r="DE163" s="339"/>
      <c r="DF163" s="339"/>
      <c r="DG163" s="339"/>
      <c r="DH163" s="339"/>
      <c r="DI163" s="339"/>
      <c r="DJ163" s="339"/>
      <c r="DK163" s="339"/>
      <c r="DL163" s="339"/>
      <c r="DM163" s="339"/>
      <c r="DN163" s="339"/>
      <c r="DO163" s="339"/>
      <c r="DP163" s="339"/>
      <c r="DQ163" s="339"/>
      <c r="DR163" s="339"/>
      <c r="DS163" s="339"/>
      <c r="DT163" s="339"/>
      <c r="DU163" s="339"/>
      <c r="DV163" s="339"/>
      <c r="DW163" s="339"/>
      <c r="DX163" s="339"/>
      <c r="DY163" s="339"/>
      <c r="DZ163" s="339"/>
      <c r="EA163" s="339"/>
      <c r="EB163" s="339"/>
      <c r="EC163" s="339"/>
      <c r="ED163" s="339"/>
      <c r="EE163" s="339"/>
      <c r="EF163" s="339"/>
      <c r="EG163" s="339"/>
      <c r="EH163" s="339"/>
      <c r="EI163" s="339"/>
      <c r="EJ163" s="339"/>
      <c r="EK163" s="339"/>
      <c r="EL163" s="339"/>
      <c r="EM163" s="339"/>
    </row>
    <row r="164" spans="1:143" s="341" customFormat="1" ht="25.5" hidden="1" customHeight="1">
      <c r="A164" s="371"/>
      <c r="B164" s="371"/>
      <c r="C164" s="371"/>
      <c r="D164" s="371"/>
      <c r="E164" s="371"/>
      <c r="F164" s="371"/>
      <c r="G164" s="371"/>
      <c r="H164" s="371"/>
      <c r="I164" s="371"/>
      <c r="J164" s="371"/>
      <c r="K164" s="371"/>
      <c r="L164" s="371"/>
      <c r="M164" s="371"/>
      <c r="N164" s="371"/>
      <c r="O164" s="371"/>
      <c r="P164" s="371"/>
      <c r="Q164" s="371"/>
      <c r="R164" s="371"/>
      <c r="S164" s="371"/>
      <c r="T164" s="371"/>
      <c r="U164" s="371"/>
      <c r="V164" s="371"/>
      <c r="W164" s="371"/>
      <c r="X164" s="371"/>
      <c r="Y164" s="371"/>
      <c r="Z164" s="371"/>
      <c r="AA164" s="371"/>
      <c r="AB164" s="371"/>
      <c r="AC164" s="371"/>
      <c r="AD164" s="371"/>
      <c r="AE164" s="371"/>
      <c r="AF164" s="371"/>
      <c r="AG164" s="371"/>
      <c r="AH164" s="371"/>
      <c r="AI164" s="339"/>
      <c r="AJ164" s="339"/>
      <c r="AK164" s="339"/>
      <c r="AL164" s="339"/>
      <c r="AM164" s="339"/>
      <c r="AN164" s="339"/>
      <c r="AO164" s="339"/>
      <c r="AP164" s="339"/>
      <c r="AQ164" s="339"/>
      <c r="AR164" s="339"/>
      <c r="AS164" s="339"/>
      <c r="AT164" s="339"/>
      <c r="AU164" s="339"/>
      <c r="AV164" s="339"/>
      <c r="AW164" s="339"/>
      <c r="AX164" s="339"/>
      <c r="AY164" s="339"/>
      <c r="AZ164" s="339"/>
      <c r="BA164" s="339"/>
      <c r="BB164" s="339"/>
      <c r="BC164" s="339"/>
      <c r="BD164" s="339"/>
      <c r="BE164" s="339"/>
      <c r="BF164" s="339"/>
      <c r="BG164" s="339"/>
      <c r="BH164" s="339"/>
      <c r="BI164" s="339"/>
      <c r="BJ164" s="339"/>
      <c r="BK164" s="339"/>
      <c r="BL164" s="339"/>
      <c r="BM164" s="339"/>
      <c r="BN164" s="339"/>
      <c r="BO164" s="339"/>
      <c r="BP164" s="339"/>
      <c r="BQ164" s="339"/>
      <c r="BR164" s="339"/>
      <c r="BS164" s="339"/>
      <c r="BT164" s="339"/>
      <c r="BU164" s="339"/>
      <c r="BV164" s="339"/>
      <c r="BW164" s="339"/>
      <c r="BX164" s="339"/>
      <c r="BY164" s="339"/>
      <c r="BZ164" s="339"/>
      <c r="CA164" s="339"/>
      <c r="CB164" s="339"/>
      <c r="CC164" s="339"/>
      <c r="CD164" s="339"/>
      <c r="CE164" s="339"/>
      <c r="CF164" s="339"/>
      <c r="CG164" s="339"/>
      <c r="CH164" s="339"/>
      <c r="CI164" s="339"/>
      <c r="CJ164" s="339"/>
      <c r="CK164" s="339"/>
      <c r="CL164" s="339"/>
      <c r="CM164" s="339"/>
      <c r="CN164" s="339"/>
      <c r="CO164" s="339"/>
      <c r="CP164" s="339"/>
      <c r="CQ164" s="339"/>
      <c r="CR164" s="339"/>
      <c r="CS164" s="339"/>
      <c r="CT164" s="339"/>
      <c r="CU164" s="339"/>
      <c r="CV164" s="339"/>
      <c r="CW164" s="339"/>
      <c r="CX164" s="339"/>
      <c r="CY164" s="339"/>
      <c r="CZ164" s="339"/>
      <c r="DA164" s="339"/>
      <c r="DB164" s="339"/>
      <c r="DC164" s="339"/>
      <c r="DD164" s="339"/>
      <c r="DE164" s="339"/>
      <c r="DF164" s="339"/>
      <c r="DG164" s="339"/>
      <c r="DH164" s="339"/>
      <c r="DI164" s="339"/>
      <c r="DJ164" s="339"/>
      <c r="DK164" s="339"/>
      <c r="DL164" s="339"/>
      <c r="DM164" s="339"/>
      <c r="DN164" s="339"/>
      <c r="DO164" s="339"/>
      <c r="DP164" s="339"/>
      <c r="DQ164" s="339"/>
      <c r="DR164" s="339"/>
      <c r="DS164" s="339"/>
      <c r="DT164" s="339"/>
      <c r="DU164" s="339"/>
      <c r="DV164" s="339"/>
      <c r="DW164" s="339"/>
      <c r="DX164" s="339"/>
      <c r="DY164" s="339"/>
      <c r="DZ164" s="339"/>
      <c r="EA164" s="339"/>
      <c r="EB164" s="339"/>
      <c r="EC164" s="339"/>
      <c r="ED164" s="339"/>
      <c r="EE164" s="339"/>
      <c r="EF164" s="339"/>
      <c r="EG164" s="339"/>
      <c r="EH164" s="339"/>
      <c r="EI164" s="339"/>
      <c r="EJ164" s="339"/>
      <c r="EK164" s="339"/>
      <c r="EL164" s="339"/>
      <c r="EM164" s="339"/>
    </row>
    <row r="165" spans="1:143" s="341" customFormat="1" ht="25.5" hidden="1" customHeight="1">
      <c r="A165" s="371"/>
      <c r="B165" s="371"/>
      <c r="C165" s="371"/>
      <c r="D165" s="371"/>
      <c r="E165" s="371"/>
      <c r="F165" s="371"/>
      <c r="G165" s="371"/>
      <c r="H165" s="371"/>
      <c r="I165" s="371"/>
      <c r="J165" s="371"/>
      <c r="K165" s="371"/>
      <c r="L165" s="371"/>
      <c r="M165" s="371"/>
      <c r="N165" s="371"/>
      <c r="O165" s="371"/>
      <c r="P165" s="371"/>
      <c r="Q165" s="371"/>
      <c r="R165" s="371"/>
      <c r="S165" s="371"/>
      <c r="T165" s="371"/>
      <c r="U165" s="371"/>
      <c r="V165" s="371"/>
      <c r="W165" s="371"/>
      <c r="X165" s="371"/>
      <c r="Y165" s="371"/>
      <c r="Z165" s="371"/>
      <c r="AA165" s="371"/>
      <c r="AB165" s="371"/>
      <c r="AC165" s="371"/>
      <c r="AD165" s="371"/>
      <c r="AE165" s="371"/>
      <c r="AF165" s="371"/>
      <c r="AG165" s="371"/>
      <c r="AH165" s="371"/>
      <c r="AI165" s="339"/>
      <c r="AJ165" s="339"/>
      <c r="AK165" s="339"/>
      <c r="AL165" s="339"/>
      <c r="AM165" s="339"/>
      <c r="AN165" s="339"/>
      <c r="AO165" s="339"/>
      <c r="AP165" s="339"/>
      <c r="AQ165" s="339"/>
      <c r="AR165" s="339"/>
      <c r="AS165" s="339"/>
      <c r="AT165" s="339"/>
      <c r="AU165" s="339"/>
      <c r="AV165" s="339"/>
      <c r="AW165" s="339"/>
      <c r="AX165" s="339"/>
      <c r="AY165" s="339"/>
      <c r="AZ165" s="339"/>
      <c r="BA165" s="339"/>
      <c r="BB165" s="339"/>
      <c r="BC165" s="339"/>
      <c r="BD165" s="339"/>
      <c r="BE165" s="339"/>
      <c r="BF165" s="339"/>
      <c r="BG165" s="339"/>
      <c r="BH165" s="339"/>
      <c r="BI165" s="339"/>
      <c r="BJ165" s="339"/>
      <c r="BK165" s="339"/>
      <c r="BL165" s="339"/>
      <c r="BM165" s="339"/>
      <c r="BN165" s="339"/>
      <c r="BO165" s="339"/>
      <c r="BP165" s="339"/>
      <c r="BQ165" s="339"/>
      <c r="BR165" s="339"/>
      <c r="BS165" s="339"/>
      <c r="BT165" s="339"/>
      <c r="BU165" s="339"/>
      <c r="BV165" s="339"/>
      <c r="BW165" s="339"/>
      <c r="BX165" s="339"/>
      <c r="BY165" s="339"/>
      <c r="BZ165" s="339"/>
      <c r="CA165" s="339"/>
      <c r="CB165" s="339"/>
      <c r="CC165" s="339"/>
      <c r="CD165" s="339"/>
      <c r="CE165" s="339"/>
      <c r="CF165" s="339"/>
      <c r="CG165" s="339"/>
      <c r="CH165" s="339"/>
      <c r="CI165" s="339"/>
      <c r="CJ165" s="339"/>
      <c r="CK165" s="339"/>
      <c r="CL165" s="339"/>
      <c r="CM165" s="339"/>
      <c r="CN165" s="339"/>
      <c r="CO165" s="339"/>
      <c r="CP165" s="339"/>
      <c r="CQ165" s="339"/>
      <c r="CR165" s="339"/>
      <c r="CS165" s="339"/>
      <c r="CT165" s="339"/>
      <c r="CU165" s="339"/>
      <c r="CV165" s="339"/>
      <c r="CW165" s="339"/>
      <c r="CX165" s="339"/>
      <c r="CY165" s="339"/>
      <c r="CZ165" s="339"/>
      <c r="DA165" s="339"/>
      <c r="DB165" s="339"/>
      <c r="DC165" s="339"/>
      <c r="DD165" s="339"/>
      <c r="DE165" s="339"/>
      <c r="DF165" s="339"/>
      <c r="DG165" s="339"/>
      <c r="DH165" s="339"/>
      <c r="DI165" s="339"/>
      <c r="DJ165" s="339"/>
      <c r="DK165" s="339"/>
      <c r="DL165" s="339"/>
      <c r="DM165" s="339"/>
      <c r="DN165" s="339"/>
      <c r="DO165" s="339"/>
      <c r="DP165" s="339"/>
      <c r="DQ165" s="339"/>
      <c r="DR165" s="339"/>
      <c r="DS165" s="339"/>
      <c r="DT165" s="339"/>
      <c r="DU165" s="339"/>
      <c r="DV165" s="339"/>
      <c r="DW165" s="339"/>
      <c r="DX165" s="339"/>
      <c r="DY165" s="339"/>
      <c r="DZ165" s="339"/>
      <c r="EA165" s="339"/>
      <c r="EB165" s="339"/>
      <c r="EC165" s="339"/>
      <c r="ED165" s="339"/>
      <c r="EE165" s="339"/>
      <c r="EF165" s="339"/>
      <c r="EG165" s="339"/>
      <c r="EH165" s="339"/>
      <c r="EI165" s="339"/>
      <c r="EJ165" s="339"/>
      <c r="EK165" s="339"/>
      <c r="EL165" s="339"/>
      <c r="EM165" s="339"/>
    </row>
    <row r="166" spans="1:143" s="341" customFormat="1" ht="25.5" hidden="1" customHeight="1">
      <c r="A166" s="371"/>
      <c r="B166" s="371"/>
      <c r="C166" s="371"/>
      <c r="D166" s="371"/>
      <c r="E166" s="371"/>
      <c r="F166" s="371"/>
      <c r="G166" s="371"/>
      <c r="H166" s="371"/>
      <c r="I166" s="371"/>
      <c r="J166" s="371"/>
      <c r="K166" s="371"/>
      <c r="L166" s="371"/>
      <c r="M166" s="371"/>
      <c r="N166" s="371"/>
      <c r="O166" s="371"/>
      <c r="P166" s="371"/>
      <c r="Q166" s="371"/>
      <c r="R166" s="371"/>
      <c r="S166" s="371"/>
      <c r="T166" s="371"/>
      <c r="U166" s="371"/>
      <c r="V166" s="371"/>
      <c r="W166" s="371"/>
      <c r="X166" s="371"/>
      <c r="Y166" s="371"/>
      <c r="Z166" s="371"/>
      <c r="AA166" s="371"/>
      <c r="AB166" s="371"/>
      <c r="AC166" s="371"/>
      <c r="AD166" s="371"/>
      <c r="AE166" s="371"/>
      <c r="AF166" s="371"/>
      <c r="AG166" s="371"/>
      <c r="AH166" s="371"/>
      <c r="AI166" s="339"/>
      <c r="AJ166" s="339"/>
      <c r="AK166" s="339"/>
      <c r="AL166" s="339"/>
      <c r="AM166" s="339"/>
      <c r="AN166" s="339"/>
      <c r="AO166" s="339"/>
      <c r="AP166" s="339"/>
      <c r="AQ166" s="339"/>
      <c r="AR166" s="339"/>
      <c r="AS166" s="339"/>
      <c r="AT166" s="339"/>
      <c r="AU166" s="339"/>
      <c r="AV166" s="339"/>
      <c r="AW166" s="339"/>
      <c r="AX166" s="339"/>
      <c r="AY166" s="339"/>
      <c r="AZ166" s="339"/>
      <c r="BA166" s="339"/>
      <c r="BB166" s="339"/>
      <c r="BC166" s="339"/>
      <c r="BD166" s="339"/>
      <c r="BE166" s="339"/>
      <c r="BF166" s="339"/>
      <c r="BG166" s="339"/>
      <c r="BH166" s="339"/>
      <c r="BI166" s="339"/>
      <c r="BJ166" s="339"/>
      <c r="BK166" s="339"/>
      <c r="BL166" s="339"/>
      <c r="BM166" s="339"/>
      <c r="BN166" s="339"/>
      <c r="BO166" s="339"/>
      <c r="BP166" s="339"/>
      <c r="BQ166" s="339"/>
      <c r="BR166" s="339"/>
      <c r="BS166" s="339"/>
      <c r="BT166" s="339"/>
      <c r="BU166" s="339"/>
      <c r="BV166" s="339"/>
      <c r="BW166" s="339"/>
      <c r="BX166" s="339"/>
      <c r="BY166" s="339"/>
      <c r="BZ166" s="339"/>
      <c r="CA166" s="339"/>
      <c r="CB166" s="339"/>
      <c r="CC166" s="339"/>
      <c r="CD166" s="339"/>
      <c r="CE166" s="339"/>
      <c r="CF166" s="339"/>
      <c r="CG166" s="339"/>
      <c r="CH166" s="339"/>
      <c r="CI166" s="339"/>
      <c r="CJ166" s="339"/>
      <c r="CK166" s="339"/>
      <c r="CL166" s="339"/>
      <c r="CM166" s="339"/>
      <c r="CN166" s="339"/>
      <c r="CO166" s="339"/>
      <c r="CP166" s="339"/>
      <c r="CQ166" s="339"/>
      <c r="CR166" s="339"/>
      <c r="CS166" s="339"/>
      <c r="CT166" s="339"/>
      <c r="CU166" s="339"/>
      <c r="CV166" s="339"/>
      <c r="CW166" s="339"/>
      <c r="CX166" s="339"/>
      <c r="CY166" s="339"/>
      <c r="CZ166" s="339"/>
      <c r="DA166" s="339"/>
      <c r="DB166" s="339"/>
      <c r="DC166" s="339"/>
      <c r="DD166" s="339"/>
      <c r="DE166" s="339"/>
      <c r="DF166" s="339"/>
      <c r="DG166" s="339"/>
      <c r="DH166" s="339"/>
      <c r="DI166" s="339"/>
      <c r="DJ166" s="339"/>
      <c r="DK166" s="339"/>
      <c r="DL166" s="339"/>
      <c r="DM166" s="339"/>
      <c r="DN166" s="339"/>
      <c r="DO166" s="339"/>
      <c r="DP166" s="339"/>
      <c r="DQ166" s="339"/>
      <c r="DR166" s="339"/>
      <c r="DS166" s="339"/>
      <c r="DT166" s="339"/>
      <c r="DU166" s="339"/>
      <c r="DV166" s="339"/>
      <c r="DW166" s="339"/>
      <c r="DX166" s="339"/>
      <c r="DY166" s="339"/>
      <c r="DZ166" s="339"/>
      <c r="EA166" s="339"/>
      <c r="EB166" s="339"/>
      <c r="EC166" s="339"/>
      <c r="ED166" s="339"/>
      <c r="EE166" s="339"/>
      <c r="EF166" s="339"/>
      <c r="EG166" s="339"/>
      <c r="EH166" s="339"/>
      <c r="EI166" s="339"/>
      <c r="EJ166" s="339"/>
      <c r="EK166" s="339"/>
      <c r="EL166" s="339"/>
      <c r="EM166" s="339"/>
    </row>
    <row r="167" spans="1:143" s="341" customFormat="1" ht="25.5" hidden="1" customHeight="1">
      <c r="A167" s="371"/>
      <c r="B167" s="371"/>
      <c r="C167" s="371"/>
      <c r="D167" s="371"/>
      <c r="E167" s="371"/>
      <c r="F167" s="371"/>
      <c r="G167" s="371"/>
      <c r="H167" s="371"/>
      <c r="I167" s="371"/>
      <c r="J167" s="371"/>
      <c r="K167" s="371"/>
      <c r="L167" s="371"/>
      <c r="M167" s="371"/>
      <c r="N167" s="371"/>
      <c r="O167" s="371"/>
      <c r="P167" s="371"/>
      <c r="Q167" s="371"/>
      <c r="R167" s="371"/>
      <c r="S167" s="371"/>
      <c r="T167" s="371"/>
      <c r="U167" s="371"/>
      <c r="V167" s="371"/>
      <c r="W167" s="371"/>
      <c r="X167" s="371"/>
      <c r="Y167" s="371"/>
      <c r="Z167" s="371"/>
      <c r="AA167" s="371"/>
      <c r="AB167" s="371"/>
      <c r="AC167" s="371"/>
      <c r="AD167" s="371"/>
      <c r="AE167" s="371"/>
      <c r="AF167" s="371"/>
      <c r="AG167" s="371"/>
      <c r="AH167" s="371"/>
      <c r="AI167" s="339"/>
      <c r="AJ167" s="339"/>
      <c r="AK167" s="339"/>
      <c r="AL167" s="339"/>
      <c r="AM167" s="339"/>
      <c r="AN167" s="339"/>
      <c r="AO167" s="339"/>
      <c r="AP167" s="339"/>
      <c r="AQ167" s="339"/>
      <c r="AR167" s="339"/>
      <c r="AS167" s="339"/>
      <c r="AT167" s="339"/>
      <c r="AU167" s="339"/>
      <c r="AV167" s="339"/>
      <c r="AW167" s="339"/>
      <c r="AX167" s="339"/>
      <c r="AY167" s="339"/>
      <c r="AZ167" s="339"/>
      <c r="BA167" s="339"/>
      <c r="BB167" s="339"/>
      <c r="BC167" s="339"/>
      <c r="BD167" s="339"/>
      <c r="BE167" s="339"/>
      <c r="BF167" s="339"/>
      <c r="BG167" s="339"/>
      <c r="BH167" s="339"/>
      <c r="BI167" s="339"/>
      <c r="BJ167" s="339"/>
      <c r="BK167" s="339"/>
      <c r="BL167" s="339"/>
      <c r="BM167" s="339"/>
      <c r="BN167" s="339"/>
      <c r="BO167" s="339"/>
      <c r="BP167" s="339"/>
      <c r="BQ167" s="339"/>
      <c r="BR167" s="339"/>
      <c r="BS167" s="339"/>
      <c r="BT167" s="339"/>
      <c r="BU167" s="339"/>
      <c r="BV167" s="339"/>
      <c r="BW167" s="339"/>
      <c r="BX167" s="339"/>
      <c r="BY167" s="339"/>
      <c r="BZ167" s="339"/>
      <c r="CA167" s="339"/>
      <c r="CB167" s="339"/>
      <c r="CC167" s="339"/>
      <c r="CD167" s="339"/>
      <c r="CE167" s="339"/>
      <c r="CF167" s="339"/>
      <c r="CG167" s="339"/>
      <c r="CH167" s="339"/>
      <c r="CI167" s="339"/>
      <c r="CJ167" s="339"/>
      <c r="CK167" s="339"/>
      <c r="CL167" s="339"/>
      <c r="CM167" s="339"/>
      <c r="CN167" s="339"/>
      <c r="CO167" s="339"/>
      <c r="CP167" s="339"/>
      <c r="CQ167" s="339"/>
      <c r="CR167" s="339"/>
      <c r="CS167" s="339"/>
      <c r="CT167" s="339"/>
      <c r="CU167" s="339"/>
      <c r="CV167" s="339"/>
      <c r="CW167" s="339"/>
      <c r="CX167" s="339"/>
      <c r="CY167" s="339"/>
      <c r="CZ167" s="339"/>
      <c r="DA167" s="339"/>
      <c r="DB167" s="339"/>
      <c r="DC167" s="339"/>
      <c r="DD167" s="339"/>
      <c r="DE167" s="339"/>
      <c r="DF167" s="339"/>
      <c r="DG167" s="339"/>
      <c r="DH167" s="339"/>
      <c r="DI167" s="339"/>
      <c r="DJ167" s="339"/>
      <c r="DK167" s="339"/>
      <c r="DL167" s="339"/>
      <c r="DM167" s="339"/>
      <c r="DN167" s="339"/>
      <c r="DO167" s="339"/>
      <c r="DP167" s="339"/>
      <c r="DQ167" s="339"/>
      <c r="DR167" s="339"/>
      <c r="DS167" s="339"/>
      <c r="DT167" s="339"/>
      <c r="DU167" s="339"/>
      <c r="DV167" s="339"/>
      <c r="DW167" s="339"/>
      <c r="DX167" s="339"/>
      <c r="DY167" s="339"/>
      <c r="DZ167" s="339"/>
      <c r="EA167" s="339"/>
      <c r="EB167" s="339"/>
      <c r="EC167" s="339"/>
      <c r="ED167" s="339"/>
      <c r="EE167" s="339"/>
      <c r="EF167" s="339"/>
      <c r="EG167" s="339"/>
      <c r="EH167" s="339"/>
      <c r="EI167" s="339"/>
      <c r="EJ167" s="339"/>
      <c r="EK167" s="339"/>
      <c r="EL167" s="339"/>
      <c r="EM167" s="339"/>
    </row>
    <row r="168" spans="1:143" s="341" customFormat="1" ht="25.5" hidden="1" customHeight="1">
      <c r="A168" s="371"/>
      <c r="B168" s="371"/>
      <c r="C168" s="371"/>
      <c r="D168" s="371"/>
      <c r="E168" s="371"/>
      <c r="F168" s="371"/>
      <c r="G168" s="371"/>
      <c r="H168" s="371"/>
      <c r="I168" s="371"/>
      <c r="J168" s="371"/>
      <c r="K168" s="371"/>
      <c r="L168" s="371"/>
      <c r="M168" s="371"/>
      <c r="N168" s="371"/>
      <c r="O168" s="371"/>
      <c r="P168" s="371"/>
      <c r="Q168" s="371"/>
      <c r="R168" s="371"/>
      <c r="S168" s="371"/>
      <c r="T168" s="371"/>
      <c r="U168" s="371"/>
      <c r="V168" s="371"/>
      <c r="W168" s="371"/>
      <c r="X168" s="371"/>
      <c r="Y168" s="371"/>
      <c r="Z168" s="371"/>
      <c r="AA168" s="371"/>
      <c r="AB168" s="371"/>
      <c r="AC168" s="371"/>
      <c r="AD168" s="371"/>
      <c r="AE168" s="371"/>
      <c r="AF168" s="371"/>
      <c r="AG168" s="371"/>
      <c r="AH168" s="371"/>
      <c r="AI168" s="339"/>
      <c r="AJ168" s="339"/>
      <c r="AK168" s="339"/>
      <c r="AL168" s="339"/>
      <c r="AM168" s="339"/>
      <c r="AN168" s="339"/>
      <c r="AO168" s="339"/>
      <c r="AP168" s="339"/>
      <c r="AQ168" s="339"/>
      <c r="AR168" s="339"/>
      <c r="AS168" s="339"/>
      <c r="AT168" s="339"/>
      <c r="AU168" s="339"/>
      <c r="AV168" s="339"/>
      <c r="AW168" s="339"/>
      <c r="AX168" s="339"/>
      <c r="AY168" s="339"/>
      <c r="AZ168" s="339"/>
      <c r="BA168" s="339"/>
      <c r="BB168" s="339"/>
      <c r="BC168" s="339"/>
      <c r="BD168" s="339"/>
      <c r="BE168" s="339"/>
      <c r="BF168" s="339"/>
      <c r="BG168" s="339"/>
      <c r="BH168" s="339"/>
      <c r="BI168" s="339"/>
      <c r="BJ168" s="339"/>
      <c r="BK168" s="339"/>
      <c r="BL168" s="339"/>
      <c r="BM168" s="339"/>
      <c r="BN168" s="339"/>
      <c r="BO168" s="339"/>
      <c r="BP168" s="339"/>
      <c r="BQ168" s="339"/>
      <c r="BR168" s="339"/>
      <c r="BS168" s="339"/>
      <c r="BT168" s="339"/>
      <c r="BU168" s="339"/>
      <c r="BV168" s="339"/>
      <c r="BW168" s="339"/>
      <c r="BX168" s="339"/>
      <c r="BY168" s="339"/>
      <c r="BZ168" s="339"/>
      <c r="CA168" s="339"/>
      <c r="CB168" s="339"/>
      <c r="CC168" s="339"/>
      <c r="CD168" s="339"/>
      <c r="CE168" s="339"/>
      <c r="CF168" s="339"/>
      <c r="CG168" s="339"/>
      <c r="CH168" s="339"/>
      <c r="CI168" s="339"/>
      <c r="CJ168" s="339"/>
      <c r="CK168" s="339"/>
      <c r="CL168" s="339"/>
      <c r="CM168" s="339"/>
      <c r="CN168" s="339"/>
      <c r="CO168" s="339"/>
      <c r="CP168" s="339"/>
      <c r="CQ168" s="339"/>
      <c r="CR168" s="339"/>
      <c r="CS168" s="339"/>
      <c r="CT168" s="339"/>
      <c r="CU168" s="339"/>
      <c r="CV168" s="339"/>
      <c r="CW168" s="339"/>
      <c r="CX168" s="339"/>
      <c r="CY168" s="339"/>
      <c r="CZ168" s="339"/>
      <c r="DA168" s="339"/>
      <c r="DB168" s="339"/>
      <c r="DC168" s="339"/>
      <c r="DD168" s="339"/>
      <c r="DE168" s="339"/>
      <c r="DF168" s="339"/>
      <c r="DG168" s="339"/>
      <c r="DH168" s="339"/>
      <c r="DI168" s="339"/>
      <c r="DJ168" s="339"/>
      <c r="DK168" s="339"/>
      <c r="DL168" s="339"/>
      <c r="DM168" s="339"/>
      <c r="DN168" s="339"/>
      <c r="DO168" s="339"/>
      <c r="DP168" s="339"/>
      <c r="DQ168" s="339"/>
      <c r="DR168" s="339"/>
      <c r="DS168" s="339"/>
      <c r="DT168" s="339"/>
      <c r="DU168" s="339"/>
      <c r="DV168" s="339"/>
      <c r="DW168" s="339"/>
      <c r="DX168" s="339"/>
      <c r="DY168" s="339"/>
      <c r="DZ168" s="339"/>
      <c r="EA168" s="339"/>
      <c r="EB168" s="339"/>
      <c r="EC168" s="339"/>
      <c r="ED168" s="339"/>
      <c r="EE168" s="339"/>
      <c r="EF168" s="339"/>
      <c r="EG168" s="339"/>
      <c r="EH168" s="339"/>
      <c r="EI168" s="339"/>
      <c r="EJ168" s="339"/>
      <c r="EK168" s="339"/>
      <c r="EL168" s="339"/>
      <c r="EM168" s="339"/>
    </row>
    <row r="169" spans="1:143" s="341" customFormat="1" ht="25.5" hidden="1" customHeight="1">
      <c r="A169" s="371"/>
      <c r="B169" s="371"/>
      <c r="C169" s="371"/>
      <c r="D169" s="371"/>
      <c r="E169" s="371"/>
      <c r="F169" s="371"/>
      <c r="G169" s="371"/>
      <c r="H169" s="371"/>
      <c r="I169" s="371"/>
      <c r="J169" s="371"/>
      <c r="K169" s="371"/>
      <c r="L169" s="371"/>
      <c r="M169" s="371"/>
      <c r="N169" s="371"/>
      <c r="O169" s="371"/>
      <c r="P169" s="371"/>
      <c r="Q169" s="371"/>
      <c r="R169" s="371"/>
      <c r="S169" s="371"/>
      <c r="T169" s="371"/>
      <c r="U169" s="371"/>
      <c r="V169" s="371"/>
      <c r="W169" s="371"/>
      <c r="X169" s="371"/>
      <c r="Y169" s="371"/>
      <c r="Z169" s="371"/>
      <c r="AA169" s="371"/>
      <c r="AB169" s="371"/>
      <c r="AC169" s="371"/>
      <c r="AD169" s="371"/>
      <c r="AE169" s="371"/>
      <c r="AF169" s="371"/>
      <c r="AG169" s="371"/>
      <c r="AH169" s="371"/>
      <c r="AI169" s="339"/>
      <c r="AJ169" s="339"/>
      <c r="AK169" s="339"/>
      <c r="AL169" s="339"/>
      <c r="AM169" s="339"/>
      <c r="AN169" s="339"/>
      <c r="AO169" s="339"/>
      <c r="AP169" s="339"/>
      <c r="AQ169" s="339"/>
      <c r="AR169" s="339"/>
      <c r="AS169" s="339"/>
      <c r="AT169" s="339"/>
      <c r="AU169" s="339"/>
      <c r="AV169" s="339"/>
      <c r="AW169" s="339"/>
      <c r="AX169" s="339"/>
      <c r="AY169" s="339"/>
      <c r="AZ169" s="339"/>
      <c r="BA169" s="339"/>
      <c r="BB169" s="339"/>
      <c r="BC169" s="339"/>
      <c r="BD169" s="339"/>
      <c r="BE169" s="339"/>
      <c r="BF169" s="339"/>
      <c r="BG169" s="339"/>
      <c r="BH169" s="339"/>
      <c r="BI169" s="339"/>
      <c r="BJ169" s="339"/>
      <c r="BK169" s="339"/>
      <c r="BL169" s="339"/>
      <c r="BM169" s="339"/>
      <c r="BN169" s="339"/>
      <c r="BO169" s="339"/>
      <c r="BP169" s="339"/>
      <c r="BQ169" s="339"/>
      <c r="BR169" s="339"/>
      <c r="BS169" s="339"/>
      <c r="BT169" s="339"/>
      <c r="BU169" s="339"/>
      <c r="BV169" s="339"/>
      <c r="BW169" s="339"/>
      <c r="BX169" s="339"/>
      <c r="BY169" s="339"/>
      <c r="BZ169" s="339"/>
      <c r="CA169" s="339"/>
      <c r="CB169" s="339"/>
      <c r="CC169" s="339"/>
      <c r="CD169" s="339"/>
      <c r="CE169" s="339"/>
      <c r="CF169" s="339"/>
      <c r="CG169" s="339"/>
      <c r="CH169" s="339"/>
      <c r="CI169" s="339"/>
      <c r="CJ169" s="339"/>
      <c r="CK169" s="339"/>
      <c r="CL169" s="339"/>
      <c r="CM169" s="339"/>
      <c r="CN169" s="339"/>
      <c r="CO169" s="339"/>
      <c r="CP169" s="339"/>
      <c r="CQ169" s="339"/>
      <c r="CR169" s="339"/>
      <c r="CS169" s="339"/>
      <c r="CT169" s="339"/>
      <c r="CU169" s="339"/>
      <c r="CV169" s="339"/>
      <c r="CW169" s="339"/>
      <c r="CX169" s="339"/>
      <c r="CY169" s="339"/>
      <c r="CZ169" s="339"/>
      <c r="DA169" s="339"/>
      <c r="DB169" s="339"/>
      <c r="DC169" s="339"/>
      <c r="DD169" s="339"/>
      <c r="DE169" s="339"/>
      <c r="DF169" s="339"/>
      <c r="DG169" s="339"/>
      <c r="DH169" s="339"/>
      <c r="DI169" s="339"/>
      <c r="DJ169" s="339"/>
      <c r="DK169" s="339"/>
      <c r="DL169" s="339"/>
      <c r="DM169" s="339"/>
      <c r="DN169" s="339"/>
      <c r="DO169" s="339"/>
      <c r="DP169" s="339"/>
      <c r="DQ169" s="339"/>
      <c r="DR169" s="339"/>
      <c r="DS169" s="339"/>
      <c r="DT169" s="339"/>
      <c r="DU169" s="339"/>
      <c r="DV169" s="339"/>
      <c r="DW169" s="339"/>
      <c r="DX169" s="339"/>
      <c r="DY169" s="339"/>
      <c r="DZ169" s="339"/>
      <c r="EA169" s="339"/>
      <c r="EB169" s="339"/>
      <c r="EC169" s="339"/>
      <c r="ED169" s="339"/>
      <c r="EE169" s="339"/>
      <c r="EF169" s="339"/>
      <c r="EG169" s="339"/>
      <c r="EH169" s="339"/>
      <c r="EI169" s="339"/>
      <c r="EJ169" s="339"/>
      <c r="EK169" s="339"/>
      <c r="EL169" s="339"/>
      <c r="EM169" s="339"/>
    </row>
    <row r="170" spans="1:143" s="341" customFormat="1" ht="25.5" hidden="1" customHeight="1">
      <c r="A170" s="371"/>
      <c r="B170" s="371"/>
      <c r="C170" s="371"/>
      <c r="D170" s="371"/>
      <c r="E170" s="371"/>
      <c r="F170" s="371"/>
      <c r="G170" s="371"/>
      <c r="H170" s="371"/>
      <c r="I170" s="371"/>
      <c r="J170" s="371"/>
      <c r="K170" s="371"/>
      <c r="L170" s="371"/>
      <c r="M170" s="371"/>
      <c r="N170" s="371"/>
      <c r="O170" s="371"/>
      <c r="P170" s="371"/>
      <c r="Q170" s="371"/>
      <c r="R170" s="371"/>
      <c r="S170" s="371"/>
      <c r="T170" s="371"/>
      <c r="U170" s="371"/>
      <c r="V170" s="371"/>
      <c r="W170" s="371"/>
      <c r="X170" s="371"/>
      <c r="Y170" s="371"/>
      <c r="Z170" s="371"/>
      <c r="AA170" s="371"/>
      <c r="AB170" s="371"/>
      <c r="AC170" s="371"/>
      <c r="AD170" s="371"/>
      <c r="AE170" s="371"/>
      <c r="AF170" s="371"/>
      <c r="AG170" s="371"/>
      <c r="AH170" s="371"/>
      <c r="AI170" s="339"/>
      <c r="AJ170" s="339"/>
      <c r="AK170" s="339"/>
      <c r="AL170" s="339"/>
      <c r="AM170" s="339"/>
      <c r="AN170" s="339"/>
      <c r="AO170" s="339"/>
      <c r="AP170" s="339"/>
      <c r="AQ170" s="339"/>
      <c r="AR170" s="339"/>
      <c r="AS170" s="339"/>
      <c r="AT170" s="339"/>
      <c r="AU170" s="339"/>
      <c r="AV170" s="339"/>
      <c r="AW170" s="339"/>
      <c r="AX170" s="339"/>
      <c r="AY170" s="339"/>
      <c r="AZ170" s="339"/>
      <c r="BA170" s="339"/>
      <c r="BB170" s="339"/>
      <c r="BC170" s="339"/>
      <c r="BD170" s="339"/>
      <c r="BE170" s="339"/>
      <c r="BF170" s="339"/>
      <c r="BG170" s="339"/>
      <c r="BH170" s="339"/>
      <c r="BI170" s="339"/>
      <c r="BJ170" s="339"/>
      <c r="BK170" s="339"/>
      <c r="BL170" s="339"/>
      <c r="BM170" s="339"/>
      <c r="BN170" s="339"/>
      <c r="BO170" s="339"/>
      <c r="BP170" s="339"/>
      <c r="BQ170" s="339"/>
      <c r="BR170" s="339"/>
      <c r="BS170" s="339"/>
      <c r="BT170" s="339"/>
      <c r="BU170" s="339"/>
      <c r="BV170" s="339"/>
      <c r="BW170" s="339"/>
      <c r="BX170" s="339"/>
      <c r="BY170" s="339"/>
      <c r="BZ170" s="339"/>
      <c r="CA170" s="339"/>
      <c r="CB170" s="339"/>
      <c r="CC170" s="339"/>
      <c r="CD170" s="339"/>
      <c r="CE170" s="339"/>
      <c r="CF170" s="339"/>
      <c r="CG170" s="339"/>
      <c r="CH170" s="339"/>
      <c r="CI170" s="339"/>
      <c r="CJ170" s="339"/>
      <c r="CK170" s="339"/>
      <c r="CL170" s="339"/>
      <c r="CM170" s="339"/>
      <c r="CN170" s="339"/>
      <c r="CO170" s="339"/>
      <c r="CP170" s="339"/>
      <c r="CQ170" s="339"/>
      <c r="CR170" s="339"/>
      <c r="CS170" s="339"/>
      <c r="CT170" s="339"/>
      <c r="CU170" s="339"/>
      <c r="CV170" s="339"/>
      <c r="CW170" s="339"/>
      <c r="CX170" s="339"/>
      <c r="CY170" s="339"/>
      <c r="CZ170" s="339"/>
      <c r="DA170" s="339"/>
      <c r="DB170" s="339"/>
      <c r="DC170" s="339"/>
      <c r="DD170" s="339"/>
      <c r="DE170" s="339"/>
      <c r="DF170" s="339"/>
      <c r="DG170" s="339"/>
      <c r="DH170" s="339"/>
      <c r="DI170" s="339"/>
      <c r="DJ170" s="339"/>
      <c r="DK170" s="339"/>
      <c r="DL170" s="339"/>
      <c r="DM170" s="339"/>
      <c r="DN170" s="339"/>
      <c r="DO170" s="339"/>
      <c r="DP170" s="339"/>
      <c r="DQ170" s="339"/>
      <c r="DR170" s="339"/>
      <c r="DS170" s="339"/>
      <c r="DT170" s="339"/>
      <c r="DU170" s="339"/>
      <c r="DV170" s="339"/>
      <c r="DW170" s="339"/>
      <c r="DX170" s="339"/>
      <c r="DY170" s="339"/>
      <c r="DZ170" s="339"/>
      <c r="EA170" s="339"/>
      <c r="EB170" s="339"/>
      <c r="EC170" s="339"/>
      <c r="ED170" s="339"/>
      <c r="EE170" s="339"/>
      <c r="EF170" s="339"/>
      <c r="EG170" s="339"/>
      <c r="EH170" s="339"/>
      <c r="EI170" s="339"/>
      <c r="EJ170" s="339"/>
      <c r="EK170" s="339"/>
      <c r="EL170" s="339"/>
      <c r="EM170" s="339"/>
    </row>
    <row r="171" spans="1:143" s="341" customFormat="1" ht="25.5" hidden="1" customHeight="1">
      <c r="A171" s="371"/>
      <c r="B171" s="371"/>
      <c r="C171" s="371"/>
      <c r="D171" s="371"/>
      <c r="E171" s="371"/>
      <c r="F171" s="371"/>
      <c r="G171" s="371"/>
      <c r="H171" s="371"/>
      <c r="I171" s="371"/>
      <c r="J171" s="371"/>
      <c r="K171" s="371"/>
      <c r="L171" s="371"/>
      <c r="M171" s="371"/>
      <c r="N171" s="371"/>
      <c r="O171" s="371"/>
      <c r="P171" s="371"/>
      <c r="Q171" s="371"/>
      <c r="R171" s="371"/>
      <c r="S171" s="371"/>
      <c r="T171" s="371"/>
      <c r="U171" s="371"/>
      <c r="V171" s="371"/>
      <c r="W171" s="371"/>
      <c r="X171" s="371"/>
      <c r="Y171" s="371"/>
      <c r="Z171" s="371"/>
      <c r="AA171" s="371"/>
      <c r="AB171" s="371"/>
      <c r="AC171" s="371"/>
      <c r="AD171" s="371"/>
      <c r="AE171" s="371"/>
      <c r="AF171" s="371"/>
      <c r="AG171" s="371"/>
      <c r="AH171" s="371"/>
      <c r="AI171" s="339"/>
      <c r="AJ171" s="339"/>
      <c r="AK171" s="339"/>
      <c r="AL171" s="339"/>
      <c r="AM171" s="339"/>
      <c r="AN171" s="339"/>
      <c r="AO171" s="339"/>
      <c r="AP171" s="339"/>
      <c r="AQ171" s="339"/>
      <c r="AR171" s="339"/>
      <c r="AS171" s="339"/>
      <c r="AT171" s="339"/>
      <c r="AU171" s="339"/>
      <c r="AV171" s="339"/>
      <c r="AW171" s="339"/>
      <c r="AX171" s="339"/>
      <c r="AY171" s="339"/>
      <c r="AZ171" s="339"/>
      <c r="BA171" s="339"/>
      <c r="BB171" s="339"/>
      <c r="BC171" s="339"/>
      <c r="BD171" s="339"/>
      <c r="BE171" s="339"/>
      <c r="BF171" s="339"/>
      <c r="BG171" s="339"/>
      <c r="BH171" s="339"/>
      <c r="BI171" s="339"/>
      <c r="BJ171" s="339"/>
      <c r="BK171" s="339"/>
      <c r="BL171" s="339"/>
      <c r="BM171" s="339"/>
      <c r="BN171" s="339"/>
      <c r="BO171" s="339"/>
      <c r="BP171" s="339"/>
      <c r="BQ171" s="339"/>
      <c r="BR171" s="339"/>
      <c r="BS171" s="339"/>
      <c r="BT171" s="339"/>
      <c r="BU171" s="339"/>
      <c r="BV171" s="339"/>
      <c r="BW171" s="339"/>
      <c r="BX171" s="339"/>
      <c r="BY171" s="339"/>
      <c r="BZ171" s="339"/>
      <c r="CA171" s="339"/>
      <c r="CB171" s="339"/>
      <c r="CC171" s="339"/>
      <c r="CD171" s="339"/>
      <c r="CE171" s="339"/>
      <c r="CF171" s="339"/>
      <c r="CG171" s="339"/>
      <c r="CH171" s="339"/>
      <c r="CI171" s="339"/>
      <c r="CJ171" s="339"/>
      <c r="CK171" s="339"/>
      <c r="CL171" s="339"/>
      <c r="CM171" s="339"/>
      <c r="CN171" s="339"/>
      <c r="CO171" s="339"/>
      <c r="CP171" s="339"/>
      <c r="CQ171" s="339"/>
      <c r="CR171" s="339"/>
      <c r="CS171" s="339"/>
      <c r="CT171" s="339"/>
      <c r="CU171" s="339"/>
      <c r="CV171" s="339"/>
      <c r="CW171" s="339"/>
      <c r="CX171" s="339"/>
      <c r="CY171" s="339"/>
      <c r="CZ171" s="339"/>
      <c r="DA171" s="339"/>
      <c r="DB171" s="339"/>
      <c r="DC171" s="339"/>
      <c r="DD171" s="339"/>
      <c r="DE171" s="339"/>
      <c r="DF171" s="339"/>
      <c r="DG171" s="339"/>
      <c r="DH171" s="339"/>
      <c r="DI171" s="339"/>
      <c r="DJ171" s="339"/>
      <c r="DK171" s="339"/>
      <c r="DL171" s="339"/>
      <c r="DM171" s="339"/>
      <c r="DN171" s="339"/>
      <c r="DO171" s="339"/>
      <c r="DP171" s="339"/>
      <c r="DQ171" s="339"/>
      <c r="DR171" s="339"/>
      <c r="DS171" s="339"/>
      <c r="DT171" s="339"/>
      <c r="DU171" s="339"/>
      <c r="DV171" s="339"/>
      <c r="DW171" s="339"/>
      <c r="DX171" s="339"/>
      <c r="DY171" s="339"/>
      <c r="DZ171" s="339"/>
      <c r="EA171" s="339"/>
      <c r="EB171" s="339"/>
      <c r="EC171" s="339"/>
      <c r="ED171" s="339"/>
      <c r="EE171" s="339"/>
      <c r="EF171" s="339"/>
      <c r="EG171" s="339"/>
      <c r="EH171" s="339"/>
      <c r="EI171" s="339"/>
      <c r="EJ171" s="339"/>
      <c r="EK171" s="339"/>
      <c r="EL171" s="339"/>
      <c r="EM171" s="339"/>
    </row>
    <row r="172" spans="1:143" s="341" customFormat="1" ht="25.5" hidden="1" customHeight="1">
      <c r="A172" s="371"/>
      <c r="B172" s="371"/>
      <c r="C172" s="371"/>
      <c r="D172" s="371"/>
      <c r="E172" s="371"/>
      <c r="F172" s="371"/>
      <c r="G172" s="371"/>
      <c r="H172" s="371"/>
      <c r="I172" s="371"/>
      <c r="J172" s="371"/>
      <c r="K172" s="371"/>
      <c r="L172" s="371"/>
      <c r="M172" s="371"/>
      <c r="N172" s="371"/>
      <c r="O172" s="371"/>
      <c r="P172" s="371"/>
      <c r="Q172" s="371"/>
      <c r="R172" s="371"/>
      <c r="S172" s="371"/>
      <c r="T172" s="371"/>
      <c r="U172" s="371"/>
      <c r="V172" s="371"/>
      <c r="W172" s="371"/>
      <c r="X172" s="371"/>
      <c r="Y172" s="371"/>
      <c r="Z172" s="371"/>
      <c r="AA172" s="371"/>
      <c r="AB172" s="371"/>
      <c r="AC172" s="371"/>
      <c r="AD172" s="371"/>
      <c r="AE172" s="371"/>
      <c r="AF172" s="371"/>
      <c r="AG172" s="371"/>
      <c r="AH172" s="371"/>
      <c r="AI172" s="339"/>
      <c r="AJ172" s="339"/>
      <c r="AK172" s="339"/>
      <c r="AL172" s="339"/>
      <c r="AM172" s="339"/>
      <c r="AN172" s="339"/>
      <c r="AO172" s="339"/>
      <c r="AP172" s="339"/>
      <c r="AQ172" s="339"/>
      <c r="AR172" s="339"/>
      <c r="AS172" s="339"/>
      <c r="AT172" s="339"/>
      <c r="AU172" s="339"/>
      <c r="AV172" s="339"/>
      <c r="AW172" s="339"/>
      <c r="AX172" s="339"/>
      <c r="AY172" s="339"/>
      <c r="AZ172" s="339"/>
      <c r="BA172" s="339"/>
      <c r="BB172" s="339"/>
      <c r="BC172" s="339"/>
      <c r="BD172" s="339"/>
      <c r="BE172" s="339"/>
      <c r="BF172" s="339"/>
      <c r="BG172" s="339"/>
      <c r="BH172" s="339"/>
      <c r="BI172" s="339"/>
      <c r="BJ172" s="339"/>
      <c r="BK172" s="339"/>
      <c r="BL172" s="339"/>
      <c r="BM172" s="339"/>
      <c r="BN172" s="339"/>
      <c r="BO172" s="339"/>
      <c r="BP172" s="339"/>
      <c r="BQ172" s="339"/>
      <c r="BR172" s="339"/>
      <c r="BS172" s="339"/>
      <c r="BT172" s="339"/>
      <c r="BU172" s="339"/>
      <c r="BV172" s="339"/>
      <c r="BW172" s="339"/>
      <c r="BX172" s="339"/>
      <c r="BY172" s="339"/>
      <c r="BZ172" s="339"/>
      <c r="CA172" s="339"/>
      <c r="CB172" s="339"/>
      <c r="CC172" s="339"/>
      <c r="CD172" s="339"/>
      <c r="CE172" s="339"/>
      <c r="CF172" s="339"/>
      <c r="CG172" s="339"/>
      <c r="CH172" s="339"/>
      <c r="CI172" s="339"/>
      <c r="CJ172" s="339"/>
      <c r="CK172" s="339"/>
      <c r="CL172" s="339"/>
      <c r="CM172" s="339"/>
      <c r="CN172" s="339"/>
      <c r="CO172" s="339"/>
      <c r="CP172" s="339"/>
      <c r="CQ172" s="339"/>
      <c r="CR172" s="339"/>
      <c r="CS172" s="339"/>
      <c r="CT172" s="339"/>
      <c r="CU172" s="339"/>
      <c r="CV172" s="339"/>
      <c r="CW172" s="339"/>
      <c r="CX172" s="339"/>
      <c r="CY172" s="339"/>
      <c r="CZ172" s="339"/>
      <c r="DA172" s="339"/>
      <c r="DB172" s="339"/>
      <c r="DC172" s="339"/>
      <c r="DD172" s="339"/>
      <c r="DE172" s="339"/>
      <c r="DF172" s="339"/>
      <c r="DG172" s="339"/>
      <c r="DH172" s="339"/>
      <c r="DI172" s="339"/>
      <c r="DJ172" s="339"/>
      <c r="DK172" s="339"/>
      <c r="DL172" s="339"/>
      <c r="DM172" s="339"/>
      <c r="DN172" s="339"/>
      <c r="DO172" s="339"/>
      <c r="DP172" s="339"/>
      <c r="DQ172" s="339"/>
      <c r="DR172" s="339"/>
      <c r="DS172" s="339"/>
      <c r="DT172" s="339"/>
      <c r="DU172" s="339"/>
      <c r="DV172" s="339"/>
      <c r="DW172" s="339"/>
      <c r="DX172" s="339"/>
      <c r="DY172" s="339"/>
      <c r="DZ172" s="339"/>
      <c r="EA172" s="339"/>
      <c r="EB172" s="339"/>
      <c r="EC172" s="339"/>
      <c r="ED172" s="339"/>
      <c r="EE172" s="339"/>
      <c r="EF172" s="339"/>
      <c r="EG172" s="339"/>
      <c r="EH172" s="339"/>
      <c r="EI172" s="339"/>
      <c r="EJ172" s="339"/>
      <c r="EK172" s="339"/>
      <c r="EL172" s="339"/>
      <c r="EM172" s="339"/>
    </row>
    <row r="173" spans="1:143" s="341" customFormat="1" ht="25.5" hidden="1" customHeight="1">
      <c r="A173" s="371"/>
      <c r="B173" s="371"/>
      <c r="C173" s="371"/>
      <c r="D173" s="371"/>
      <c r="E173" s="371"/>
      <c r="F173" s="371"/>
      <c r="G173" s="371"/>
      <c r="H173" s="371"/>
      <c r="I173" s="371"/>
      <c r="J173" s="371"/>
      <c r="K173" s="371"/>
      <c r="L173" s="371"/>
      <c r="M173" s="371"/>
      <c r="N173" s="371"/>
      <c r="O173" s="371"/>
      <c r="P173" s="371"/>
      <c r="Q173" s="371"/>
      <c r="R173" s="371"/>
      <c r="S173" s="371"/>
      <c r="T173" s="371"/>
      <c r="U173" s="371"/>
      <c r="V173" s="371"/>
      <c r="W173" s="371"/>
      <c r="X173" s="371"/>
      <c r="Y173" s="371"/>
      <c r="Z173" s="371"/>
      <c r="AA173" s="371"/>
      <c r="AB173" s="371"/>
      <c r="AC173" s="371"/>
      <c r="AD173" s="371"/>
      <c r="AE173" s="371"/>
      <c r="AF173" s="371"/>
      <c r="AG173" s="371"/>
      <c r="AH173" s="371"/>
      <c r="AI173" s="339"/>
      <c r="AJ173" s="339"/>
      <c r="AK173" s="339"/>
      <c r="AL173" s="339"/>
      <c r="AM173" s="339"/>
      <c r="AN173" s="339"/>
      <c r="AO173" s="339"/>
      <c r="AP173" s="339"/>
      <c r="AQ173" s="339"/>
      <c r="AR173" s="339"/>
      <c r="AS173" s="339"/>
      <c r="AT173" s="339"/>
      <c r="AU173" s="339"/>
      <c r="AV173" s="339"/>
      <c r="AW173" s="339"/>
      <c r="AX173" s="339"/>
      <c r="AY173" s="339"/>
      <c r="AZ173" s="339"/>
      <c r="BA173" s="339"/>
      <c r="BB173" s="339"/>
      <c r="BC173" s="339"/>
      <c r="BD173" s="339"/>
      <c r="BE173" s="339"/>
      <c r="BF173" s="339"/>
      <c r="BG173" s="339"/>
      <c r="BH173" s="339"/>
      <c r="BI173" s="339"/>
      <c r="BJ173" s="339"/>
      <c r="BK173" s="339"/>
      <c r="BL173" s="339"/>
      <c r="BM173" s="339"/>
      <c r="BN173" s="339"/>
      <c r="BO173" s="339"/>
      <c r="BP173" s="339"/>
      <c r="BQ173" s="339"/>
      <c r="BR173" s="339"/>
      <c r="BS173" s="339"/>
      <c r="BT173" s="339"/>
      <c r="BU173" s="339"/>
      <c r="BV173" s="339"/>
      <c r="BW173" s="339"/>
      <c r="BX173" s="339"/>
      <c r="BY173" s="339"/>
      <c r="BZ173" s="339"/>
      <c r="CA173" s="339"/>
      <c r="CB173" s="339"/>
      <c r="CC173" s="339"/>
      <c r="CD173" s="339"/>
      <c r="CE173" s="339"/>
      <c r="CF173" s="339"/>
      <c r="CG173" s="339"/>
      <c r="CH173" s="339"/>
      <c r="CI173" s="339"/>
      <c r="CJ173" s="339"/>
      <c r="CK173" s="339"/>
      <c r="CL173" s="339"/>
      <c r="CM173" s="339"/>
      <c r="CN173" s="339"/>
      <c r="CO173" s="339"/>
      <c r="CP173" s="339"/>
      <c r="CQ173" s="339"/>
      <c r="CR173" s="339"/>
      <c r="CS173" s="339"/>
      <c r="CT173" s="339"/>
      <c r="CU173" s="339"/>
      <c r="CV173" s="339"/>
      <c r="CW173" s="339"/>
      <c r="CX173" s="339"/>
      <c r="CY173" s="339"/>
      <c r="CZ173" s="339"/>
      <c r="DA173" s="339"/>
      <c r="DB173" s="339"/>
      <c r="DC173" s="339"/>
      <c r="DD173" s="339"/>
      <c r="DE173" s="339"/>
      <c r="DF173" s="339"/>
      <c r="DG173" s="339"/>
      <c r="DH173" s="339"/>
      <c r="DI173" s="339"/>
      <c r="DJ173" s="339"/>
      <c r="DK173" s="339"/>
      <c r="DL173" s="339"/>
      <c r="DM173" s="339"/>
      <c r="DN173" s="339"/>
      <c r="DO173" s="339"/>
      <c r="DP173" s="339"/>
      <c r="DQ173" s="339"/>
      <c r="DR173" s="339"/>
      <c r="DS173" s="339"/>
      <c r="DT173" s="339"/>
      <c r="DU173" s="339"/>
      <c r="DV173" s="339"/>
      <c r="DW173" s="339"/>
      <c r="DX173" s="339"/>
      <c r="DY173" s="339"/>
      <c r="DZ173" s="339"/>
      <c r="EA173" s="339"/>
      <c r="EB173" s="339"/>
      <c r="EC173" s="339"/>
      <c r="ED173" s="339"/>
      <c r="EE173" s="339"/>
      <c r="EF173" s="339"/>
      <c r="EG173" s="339"/>
      <c r="EH173" s="339"/>
      <c r="EI173" s="339"/>
      <c r="EJ173" s="339"/>
      <c r="EK173" s="339"/>
      <c r="EL173" s="339"/>
      <c r="EM173" s="339"/>
    </row>
    <row r="174" spans="1:143" s="341" customFormat="1" ht="25.5" hidden="1" customHeight="1">
      <c r="A174" s="371"/>
      <c r="B174" s="371"/>
      <c r="C174" s="371"/>
      <c r="D174" s="371"/>
      <c r="E174" s="371"/>
      <c r="F174" s="371"/>
      <c r="G174" s="371"/>
      <c r="H174" s="371"/>
      <c r="I174" s="371"/>
      <c r="J174" s="371"/>
      <c r="K174" s="371"/>
      <c r="L174" s="371"/>
      <c r="M174" s="371"/>
      <c r="N174" s="371"/>
      <c r="O174" s="371"/>
      <c r="P174" s="371"/>
      <c r="Q174" s="371"/>
      <c r="R174" s="371"/>
      <c r="S174" s="371"/>
      <c r="T174" s="371"/>
      <c r="U174" s="371"/>
      <c r="V174" s="371"/>
      <c r="W174" s="371"/>
      <c r="X174" s="371"/>
      <c r="Y174" s="371"/>
      <c r="Z174" s="371"/>
      <c r="AA174" s="371"/>
      <c r="AB174" s="371"/>
      <c r="AC174" s="371"/>
      <c r="AD174" s="371"/>
      <c r="AE174" s="371"/>
      <c r="AF174" s="371"/>
      <c r="AG174" s="371"/>
      <c r="AH174" s="371"/>
      <c r="AI174" s="339"/>
      <c r="AJ174" s="339"/>
      <c r="AK174" s="339"/>
      <c r="AL174" s="339"/>
      <c r="AM174" s="339"/>
      <c r="AN174" s="339"/>
      <c r="AO174" s="339"/>
      <c r="AP174" s="339"/>
      <c r="AQ174" s="339"/>
      <c r="AR174" s="339"/>
      <c r="AS174" s="339"/>
      <c r="AT174" s="339"/>
      <c r="AU174" s="339"/>
      <c r="AV174" s="339"/>
      <c r="AW174" s="339"/>
      <c r="AX174" s="339"/>
      <c r="AY174" s="339"/>
      <c r="AZ174" s="339"/>
      <c r="BA174" s="339"/>
      <c r="BB174" s="339"/>
      <c r="BC174" s="339"/>
      <c r="BD174" s="339"/>
      <c r="BE174" s="339"/>
      <c r="BF174" s="339"/>
      <c r="BG174" s="339"/>
      <c r="BH174" s="339"/>
      <c r="BI174" s="339"/>
      <c r="BJ174" s="339"/>
      <c r="BK174" s="339"/>
      <c r="BL174" s="339"/>
      <c r="BM174" s="339"/>
      <c r="BN174" s="339"/>
      <c r="BO174" s="339"/>
      <c r="BP174" s="339"/>
      <c r="BQ174" s="339"/>
      <c r="BR174" s="339"/>
      <c r="BS174" s="339"/>
      <c r="BT174" s="339"/>
      <c r="BU174" s="339"/>
      <c r="BV174" s="339"/>
      <c r="BW174" s="339"/>
      <c r="BX174" s="339"/>
      <c r="BY174" s="339"/>
      <c r="BZ174" s="339"/>
      <c r="CA174" s="339"/>
      <c r="CB174" s="339"/>
      <c r="CC174" s="339"/>
      <c r="CD174" s="339"/>
      <c r="CE174" s="339"/>
      <c r="CF174" s="339"/>
      <c r="CG174" s="339"/>
      <c r="CH174" s="339"/>
      <c r="CI174" s="339"/>
      <c r="CJ174" s="339"/>
      <c r="CK174" s="339"/>
      <c r="CL174" s="339"/>
      <c r="CM174" s="339"/>
      <c r="CN174" s="339"/>
      <c r="CO174" s="339"/>
      <c r="CP174" s="339"/>
      <c r="CQ174" s="339"/>
      <c r="CR174" s="339"/>
      <c r="CS174" s="339"/>
      <c r="CT174" s="339"/>
      <c r="CU174" s="339"/>
      <c r="CV174" s="339"/>
      <c r="CW174" s="339"/>
      <c r="CX174" s="339"/>
      <c r="CY174" s="339"/>
      <c r="CZ174" s="339"/>
      <c r="DA174" s="339"/>
      <c r="DB174" s="339"/>
      <c r="DC174" s="339"/>
      <c r="DD174" s="339"/>
      <c r="DE174" s="339"/>
      <c r="DF174" s="339"/>
      <c r="DG174" s="339"/>
      <c r="DH174" s="339"/>
      <c r="DI174" s="339"/>
      <c r="DJ174" s="339"/>
      <c r="DK174" s="339"/>
      <c r="DL174" s="339"/>
      <c r="DM174" s="339"/>
      <c r="DN174" s="339"/>
      <c r="DO174" s="339"/>
      <c r="DP174" s="339"/>
      <c r="DQ174" s="339"/>
      <c r="DR174" s="339"/>
      <c r="DS174" s="339"/>
      <c r="DT174" s="339"/>
      <c r="DU174" s="339"/>
      <c r="DV174" s="339"/>
      <c r="DW174" s="339"/>
      <c r="DX174" s="339"/>
      <c r="DY174" s="339"/>
      <c r="DZ174" s="339"/>
      <c r="EA174" s="339"/>
      <c r="EB174" s="339"/>
      <c r="EC174" s="339"/>
      <c r="ED174" s="339"/>
      <c r="EE174" s="339"/>
      <c r="EF174" s="339"/>
      <c r="EG174" s="339"/>
      <c r="EH174" s="339"/>
      <c r="EI174" s="339"/>
      <c r="EJ174" s="339"/>
      <c r="EK174" s="339"/>
      <c r="EL174" s="339"/>
      <c r="EM174" s="339"/>
    </row>
    <row r="175" spans="1:143" s="341" customFormat="1" ht="25.5" hidden="1" customHeight="1">
      <c r="A175" s="371"/>
      <c r="B175" s="371"/>
      <c r="C175" s="371"/>
      <c r="D175" s="371"/>
      <c r="E175" s="371"/>
      <c r="F175" s="371"/>
      <c r="G175" s="371"/>
      <c r="H175" s="371"/>
      <c r="I175" s="371"/>
      <c r="J175" s="371"/>
      <c r="K175" s="371"/>
      <c r="L175" s="371"/>
      <c r="M175" s="371"/>
      <c r="N175" s="371"/>
      <c r="O175" s="371"/>
      <c r="P175" s="371"/>
      <c r="Q175" s="371"/>
      <c r="R175" s="371"/>
      <c r="S175" s="371"/>
      <c r="T175" s="371"/>
      <c r="U175" s="371"/>
      <c r="V175" s="371"/>
      <c r="W175" s="371"/>
      <c r="X175" s="371"/>
      <c r="Y175" s="371"/>
      <c r="Z175" s="371"/>
      <c r="AA175" s="371"/>
      <c r="AB175" s="371"/>
      <c r="AC175" s="371"/>
      <c r="AD175" s="371"/>
      <c r="AE175" s="371"/>
      <c r="AF175" s="371"/>
      <c r="AG175" s="371"/>
      <c r="AH175" s="371"/>
      <c r="AI175" s="339"/>
      <c r="AJ175" s="339"/>
      <c r="AK175" s="339"/>
      <c r="AL175" s="339"/>
      <c r="AM175" s="339"/>
      <c r="AN175" s="339"/>
      <c r="AO175" s="339"/>
      <c r="AP175" s="339"/>
      <c r="AQ175" s="339"/>
      <c r="AR175" s="339"/>
      <c r="AS175" s="339"/>
      <c r="AT175" s="339"/>
      <c r="AU175" s="339"/>
      <c r="AV175" s="339"/>
      <c r="AW175" s="339"/>
      <c r="AX175" s="339"/>
      <c r="AY175" s="339"/>
      <c r="AZ175" s="339"/>
      <c r="BA175" s="339"/>
      <c r="BB175" s="339"/>
      <c r="BC175" s="339"/>
      <c r="BD175" s="339"/>
      <c r="BE175" s="339"/>
      <c r="BF175" s="339"/>
      <c r="BG175" s="339"/>
      <c r="BH175" s="339"/>
      <c r="BI175" s="339"/>
      <c r="BJ175" s="339"/>
      <c r="BK175" s="339"/>
      <c r="BL175" s="339"/>
      <c r="BM175" s="339"/>
      <c r="BN175" s="339"/>
      <c r="BO175" s="339"/>
      <c r="BP175" s="339"/>
      <c r="BQ175" s="339"/>
      <c r="BR175" s="339"/>
      <c r="BS175" s="339"/>
      <c r="BT175" s="339"/>
      <c r="BU175" s="339"/>
      <c r="BV175" s="339"/>
      <c r="BW175" s="339"/>
      <c r="BX175" s="339"/>
      <c r="BY175" s="339"/>
      <c r="BZ175" s="339"/>
      <c r="CA175" s="339"/>
      <c r="CB175" s="339"/>
      <c r="CC175" s="339"/>
      <c r="CD175" s="339"/>
      <c r="CE175" s="339"/>
      <c r="CF175" s="339"/>
      <c r="CG175" s="339"/>
      <c r="CH175" s="339"/>
      <c r="CI175" s="339"/>
      <c r="CJ175" s="339"/>
      <c r="CK175" s="339"/>
      <c r="CL175" s="339"/>
      <c r="CM175" s="339"/>
      <c r="CN175" s="339"/>
      <c r="CO175" s="339"/>
      <c r="CP175" s="339"/>
      <c r="CQ175" s="339"/>
      <c r="CR175" s="339"/>
      <c r="CS175" s="339"/>
      <c r="CT175" s="339"/>
      <c r="CU175" s="339"/>
      <c r="CV175" s="339"/>
      <c r="CW175" s="339"/>
      <c r="CX175" s="339"/>
      <c r="CY175" s="339"/>
      <c r="CZ175" s="339"/>
      <c r="DA175" s="339"/>
      <c r="DB175" s="339"/>
      <c r="DC175" s="339"/>
      <c r="DD175" s="339"/>
      <c r="DE175" s="339"/>
      <c r="DF175" s="339"/>
      <c r="DG175" s="339"/>
      <c r="DH175" s="339"/>
      <c r="DI175" s="339"/>
      <c r="DJ175" s="339"/>
      <c r="DK175" s="339"/>
      <c r="DL175" s="339"/>
      <c r="DM175" s="339"/>
      <c r="DN175" s="339"/>
      <c r="DO175" s="339"/>
      <c r="DP175" s="339"/>
      <c r="DQ175" s="339"/>
      <c r="DR175" s="339"/>
      <c r="DS175" s="339"/>
      <c r="DT175" s="339"/>
      <c r="DU175" s="339"/>
      <c r="DV175" s="339"/>
      <c r="DW175" s="339"/>
      <c r="DX175" s="339"/>
      <c r="DY175" s="339"/>
      <c r="DZ175" s="339"/>
      <c r="EA175" s="339"/>
      <c r="EB175" s="339"/>
      <c r="EC175" s="339"/>
      <c r="ED175" s="339"/>
      <c r="EE175" s="339"/>
      <c r="EF175" s="339"/>
      <c r="EG175" s="339"/>
      <c r="EH175" s="339"/>
      <c r="EI175" s="339"/>
      <c r="EJ175" s="339"/>
      <c r="EK175" s="339"/>
      <c r="EL175" s="339"/>
      <c r="EM175" s="339"/>
    </row>
    <row r="176" spans="1:143" s="341" customFormat="1" ht="25.5" hidden="1" customHeight="1">
      <c r="A176" s="371"/>
      <c r="B176" s="371"/>
      <c r="C176" s="371"/>
      <c r="D176" s="371"/>
      <c r="E176" s="371"/>
      <c r="F176" s="371"/>
      <c r="G176" s="371"/>
      <c r="H176" s="371"/>
      <c r="I176" s="371"/>
      <c r="J176" s="371"/>
      <c r="K176" s="371"/>
      <c r="L176" s="371"/>
      <c r="M176" s="371"/>
      <c r="N176" s="371"/>
      <c r="O176" s="371"/>
      <c r="P176" s="371"/>
      <c r="Q176" s="371"/>
      <c r="R176" s="371"/>
      <c r="S176" s="371"/>
      <c r="T176" s="371"/>
      <c r="U176" s="371"/>
      <c r="V176" s="371"/>
      <c r="W176" s="371"/>
      <c r="X176" s="371"/>
      <c r="Y176" s="371"/>
      <c r="Z176" s="371"/>
      <c r="AA176" s="371"/>
      <c r="AB176" s="371"/>
      <c r="AC176" s="371"/>
      <c r="AD176" s="371"/>
      <c r="AE176" s="371"/>
      <c r="AF176" s="371"/>
      <c r="AG176" s="371"/>
      <c r="AH176" s="371"/>
      <c r="AI176" s="339"/>
      <c r="AJ176" s="339"/>
      <c r="AK176" s="339"/>
      <c r="AL176" s="339"/>
      <c r="AM176" s="339"/>
      <c r="AN176" s="339"/>
      <c r="AO176" s="339"/>
      <c r="AP176" s="339"/>
      <c r="AQ176" s="339"/>
      <c r="AR176" s="339"/>
      <c r="AS176" s="339"/>
      <c r="AT176" s="339"/>
      <c r="AU176" s="339"/>
      <c r="AV176" s="339"/>
      <c r="AW176" s="339"/>
      <c r="AX176" s="339"/>
      <c r="AY176" s="339"/>
      <c r="AZ176" s="339"/>
      <c r="BA176" s="339"/>
      <c r="BB176" s="339"/>
      <c r="BC176" s="339"/>
      <c r="BD176" s="339"/>
      <c r="BE176" s="339"/>
      <c r="BF176" s="339"/>
      <c r="BG176" s="339"/>
      <c r="BH176" s="339"/>
      <c r="BI176" s="339"/>
      <c r="BJ176" s="339"/>
      <c r="BK176" s="339"/>
      <c r="BL176" s="339"/>
      <c r="BM176" s="339"/>
      <c r="BN176" s="339"/>
      <c r="BO176" s="339"/>
      <c r="BP176" s="339"/>
      <c r="BQ176" s="339"/>
      <c r="BR176" s="339"/>
      <c r="BS176" s="339"/>
      <c r="BT176" s="339"/>
      <c r="BU176" s="339"/>
      <c r="BV176" s="339"/>
      <c r="BW176" s="339"/>
      <c r="BX176" s="339"/>
      <c r="BY176" s="339"/>
      <c r="BZ176" s="339"/>
      <c r="CA176" s="339"/>
      <c r="CB176" s="339"/>
      <c r="CC176" s="339"/>
      <c r="CD176" s="339"/>
      <c r="CE176" s="339"/>
      <c r="CF176" s="339"/>
      <c r="CG176" s="339"/>
      <c r="CH176" s="339"/>
      <c r="CI176" s="339"/>
      <c r="CJ176" s="339"/>
      <c r="CK176" s="339"/>
      <c r="CL176" s="339"/>
      <c r="CM176" s="339"/>
      <c r="CN176" s="339"/>
      <c r="CO176" s="339"/>
      <c r="CP176" s="339"/>
      <c r="CQ176" s="339"/>
      <c r="CR176" s="339"/>
      <c r="CS176" s="339"/>
      <c r="CT176" s="339"/>
      <c r="CU176" s="339"/>
      <c r="CV176" s="339"/>
      <c r="CW176" s="339"/>
      <c r="CX176" s="339"/>
      <c r="CY176" s="339"/>
      <c r="CZ176" s="339"/>
      <c r="DA176" s="339"/>
      <c r="DB176" s="339"/>
      <c r="DC176" s="339"/>
      <c r="DD176" s="339"/>
      <c r="DE176" s="339"/>
      <c r="DF176" s="339"/>
      <c r="DG176" s="339"/>
      <c r="DH176" s="339"/>
      <c r="DI176" s="339"/>
      <c r="DJ176" s="339"/>
      <c r="DK176" s="339"/>
      <c r="DL176" s="339"/>
      <c r="DM176" s="339"/>
      <c r="DN176" s="339"/>
      <c r="DO176" s="339"/>
      <c r="DP176" s="339"/>
      <c r="DQ176" s="339"/>
      <c r="DR176" s="339"/>
      <c r="DS176" s="339"/>
      <c r="DT176" s="339"/>
      <c r="DU176" s="339"/>
      <c r="DV176" s="339"/>
      <c r="DW176" s="339"/>
      <c r="DX176" s="339"/>
      <c r="DY176" s="339"/>
      <c r="DZ176" s="339"/>
      <c r="EA176" s="339"/>
      <c r="EB176" s="339"/>
      <c r="EC176" s="339"/>
      <c r="ED176" s="339"/>
      <c r="EE176" s="339"/>
      <c r="EF176" s="339"/>
      <c r="EG176" s="339"/>
      <c r="EH176" s="339"/>
      <c r="EI176" s="339"/>
      <c r="EJ176" s="339"/>
      <c r="EK176" s="339"/>
      <c r="EL176" s="339"/>
      <c r="EM176" s="339"/>
    </row>
    <row r="177" spans="1:143" s="341" customFormat="1" ht="25.5" hidden="1" customHeight="1">
      <c r="A177" s="371"/>
      <c r="B177" s="371"/>
      <c r="C177" s="371"/>
      <c r="D177" s="371"/>
      <c r="E177" s="371"/>
      <c r="F177" s="371"/>
      <c r="G177" s="371"/>
      <c r="H177" s="371"/>
      <c r="I177" s="371"/>
      <c r="J177" s="371"/>
      <c r="K177" s="371"/>
      <c r="L177" s="371"/>
      <c r="M177" s="371"/>
      <c r="N177" s="371"/>
      <c r="O177" s="371"/>
      <c r="P177" s="371"/>
      <c r="Q177" s="371"/>
      <c r="R177" s="371"/>
      <c r="S177" s="371"/>
      <c r="T177" s="371"/>
      <c r="U177" s="371"/>
      <c r="V177" s="371"/>
      <c r="W177" s="371"/>
      <c r="X177" s="371"/>
      <c r="Y177" s="371"/>
      <c r="Z177" s="371"/>
      <c r="AA177" s="371"/>
      <c r="AB177" s="371"/>
      <c r="AC177" s="371"/>
      <c r="AD177" s="371"/>
      <c r="AE177" s="371"/>
      <c r="AF177" s="371"/>
      <c r="AG177" s="371"/>
      <c r="AH177" s="371"/>
      <c r="AI177" s="339"/>
      <c r="AJ177" s="339"/>
      <c r="AK177" s="339"/>
      <c r="AL177" s="339"/>
      <c r="AM177" s="339"/>
      <c r="AN177" s="339"/>
      <c r="AO177" s="339"/>
      <c r="AP177" s="339"/>
      <c r="AQ177" s="339"/>
      <c r="AR177" s="339"/>
      <c r="AS177" s="339"/>
      <c r="AT177" s="339"/>
      <c r="AU177" s="339"/>
      <c r="AV177" s="339"/>
      <c r="AW177" s="339"/>
      <c r="AX177" s="339"/>
      <c r="AY177" s="339"/>
      <c r="AZ177" s="339"/>
      <c r="BA177" s="339"/>
      <c r="BB177" s="339"/>
      <c r="BC177" s="339"/>
      <c r="BD177" s="339"/>
      <c r="BE177" s="339"/>
      <c r="BF177" s="339"/>
      <c r="BG177" s="339"/>
      <c r="BH177" s="339"/>
      <c r="BI177" s="339"/>
      <c r="BJ177" s="339"/>
      <c r="BK177" s="339"/>
      <c r="BL177" s="339"/>
      <c r="BM177" s="339"/>
      <c r="BN177" s="339"/>
      <c r="BO177" s="339"/>
      <c r="BP177" s="339"/>
      <c r="BQ177" s="339"/>
      <c r="BR177" s="339"/>
      <c r="BS177" s="339"/>
      <c r="BT177" s="339"/>
      <c r="BU177" s="339"/>
      <c r="BV177" s="339"/>
      <c r="BW177" s="339"/>
      <c r="BX177" s="339"/>
      <c r="BY177" s="339"/>
      <c r="BZ177" s="339"/>
      <c r="CA177" s="339"/>
      <c r="CB177" s="339"/>
      <c r="CC177" s="339"/>
      <c r="CD177" s="339"/>
      <c r="CE177" s="339"/>
      <c r="CF177" s="339"/>
      <c r="CG177" s="339"/>
      <c r="CH177" s="339"/>
      <c r="CI177" s="339"/>
      <c r="CJ177" s="339"/>
      <c r="CK177" s="339"/>
      <c r="CL177" s="339"/>
      <c r="CM177" s="339"/>
      <c r="CN177" s="339"/>
      <c r="CO177" s="339"/>
      <c r="CP177" s="339"/>
      <c r="CQ177" s="339"/>
      <c r="CR177" s="339"/>
      <c r="CS177" s="339"/>
      <c r="CT177" s="339"/>
      <c r="CU177" s="339"/>
      <c r="CV177" s="339"/>
      <c r="CW177" s="339"/>
      <c r="CX177" s="339"/>
      <c r="CY177" s="339"/>
      <c r="CZ177" s="339"/>
      <c r="DA177" s="339"/>
      <c r="DB177" s="339"/>
      <c r="DC177" s="339"/>
      <c r="DD177" s="339"/>
      <c r="DE177" s="339"/>
      <c r="DF177" s="339"/>
      <c r="DG177" s="339"/>
      <c r="DH177" s="339"/>
      <c r="DI177" s="339"/>
      <c r="DJ177" s="339"/>
      <c r="DK177" s="339"/>
      <c r="DL177" s="339"/>
      <c r="DM177" s="339"/>
      <c r="DN177" s="339"/>
      <c r="DO177" s="339"/>
      <c r="DP177" s="339"/>
      <c r="DQ177" s="339"/>
      <c r="DR177" s="339"/>
      <c r="DS177" s="339"/>
      <c r="DT177" s="339"/>
      <c r="DU177" s="339"/>
      <c r="DV177" s="339"/>
      <c r="DW177" s="339"/>
      <c r="DX177" s="339"/>
      <c r="DY177" s="339"/>
      <c r="DZ177" s="339"/>
      <c r="EA177" s="339"/>
      <c r="EB177" s="339"/>
      <c r="EC177" s="339"/>
      <c r="ED177" s="339"/>
      <c r="EE177" s="339"/>
      <c r="EF177" s="339"/>
      <c r="EG177" s="339"/>
      <c r="EH177" s="339"/>
      <c r="EI177" s="339"/>
      <c r="EJ177" s="339"/>
      <c r="EK177" s="339"/>
      <c r="EL177" s="339"/>
      <c r="EM177" s="339"/>
    </row>
    <row r="178" spans="1:143" s="341" customFormat="1" ht="25.5" hidden="1" customHeight="1">
      <c r="A178" s="371"/>
      <c r="B178" s="371"/>
      <c r="C178" s="371"/>
      <c r="D178" s="371"/>
      <c r="E178" s="371"/>
      <c r="F178" s="371"/>
      <c r="G178" s="371"/>
      <c r="H178" s="371"/>
      <c r="I178" s="371"/>
      <c r="J178" s="371"/>
      <c r="K178" s="371"/>
      <c r="L178" s="371"/>
      <c r="M178" s="371"/>
      <c r="N178" s="371"/>
      <c r="O178" s="371"/>
      <c r="P178" s="371"/>
      <c r="Q178" s="371"/>
      <c r="R178" s="371"/>
      <c r="S178" s="371"/>
      <c r="T178" s="371"/>
      <c r="U178" s="371"/>
      <c r="V178" s="371"/>
      <c r="W178" s="371"/>
      <c r="X178" s="371"/>
      <c r="Y178" s="371"/>
      <c r="Z178" s="371"/>
      <c r="AA178" s="371"/>
      <c r="AB178" s="371"/>
      <c r="AC178" s="371"/>
      <c r="AD178" s="371"/>
      <c r="AE178" s="371"/>
      <c r="AF178" s="371"/>
      <c r="AG178" s="371"/>
      <c r="AH178" s="371"/>
      <c r="AI178" s="339"/>
      <c r="AJ178" s="339"/>
      <c r="AK178" s="339"/>
      <c r="AL178" s="339"/>
      <c r="AM178" s="339"/>
      <c r="AN178" s="339"/>
      <c r="AO178" s="339"/>
      <c r="AP178" s="339"/>
      <c r="AQ178" s="339"/>
      <c r="AR178" s="339"/>
      <c r="AS178" s="339"/>
      <c r="AT178" s="339"/>
      <c r="AU178" s="339"/>
      <c r="AV178" s="339"/>
      <c r="AW178" s="339"/>
      <c r="AX178" s="339"/>
      <c r="AY178" s="339"/>
      <c r="AZ178" s="339"/>
      <c r="BA178" s="339"/>
      <c r="BB178" s="339"/>
      <c r="BC178" s="339"/>
      <c r="BD178" s="339"/>
      <c r="BE178" s="339"/>
      <c r="BF178" s="339"/>
      <c r="BG178" s="339"/>
      <c r="BH178" s="339"/>
      <c r="BI178" s="339"/>
      <c r="BJ178" s="339"/>
      <c r="BK178" s="339"/>
      <c r="BL178" s="339"/>
      <c r="BM178" s="339"/>
      <c r="BN178" s="339"/>
      <c r="BO178" s="339"/>
      <c r="BP178" s="339"/>
      <c r="BQ178" s="339"/>
      <c r="BR178" s="339"/>
      <c r="BS178" s="339"/>
      <c r="BT178" s="339"/>
      <c r="BU178" s="339"/>
      <c r="BV178" s="339"/>
      <c r="BW178" s="339"/>
      <c r="BX178" s="339"/>
      <c r="BY178" s="339"/>
      <c r="BZ178" s="339"/>
      <c r="CA178" s="339"/>
      <c r="CB178" s="339"/>
      <c r="CC178" s="339"/>
      <c r="CD178" s="339"/>
      <c r="CE178" s="339"/>
      <c r="CF178" s="339"/>
      <c r="CG178" s="339"/>
      <c r="CH178" s="339"/>
      <c r="CI178" s="339"/>
      <c r="CJ178" s="339"/>
      <c r="CK178" s="339"/>
      <c r="CL178" s="339"/>
      <c r="CM178" s="339"/>
      <c r="CN178" s="339"/>
      <c r="CO178" s="339"/>
      <c r="CP178" s="339"/>
      <c r="CQ178" s="339"/>
      <c r="CR178" s="339"/>
      <c r="CS178" s="339"/>
      <c r="CT178" s="339"/>
      <c r="CU178" s="339"/>
      <c r="CV178" s="339"/>
      <c r="CW178" s="339"/>
      <c r="CX178" s="339"/>
      <c r="CY178" s="339"/>
      <c r="CZ178" s="339"/>
      <c r="DA178" s="339"/>
      <c r="DB178" s="339"/>
      <c r="DC178" s="339"/>
      <c r="DD178" s="339"/>
      <c r="DE178" s="339"/>
      <c r="DF178" s="339"/>
      <c r="DG178" s="339"/>
      <c r="DH178" s="339"/>
      <c r="DI178" s="339"/>
      <c r="DJ178" s="339"/>
      <c r="DK178" s="339"/>
      <c r="DL178" s="339"/>
      <c r="DM178" s="339"/>
      <c r="DN178" s="339"/>
      <c r="DO178" s="339"/>
      <c r="DP178" s="339"/>
      <c r="DQ178" s="339"/>
      <c r="DR178" s="339"/>
      <c r="DS178" s="339"/>
      <c r="DT178" s="339"/>
      <c r="DU178" s="339"/>
      <c r="DV178" s="339"/>
      <c r="DW178" s="339"/>
      <c r="DX178" s="339"/>
      <c r="DY178" s="339"/>
      <c r="DZ178" s="339"/>
      <c r="EA178" s="339"/>
      <c r="EB178" s="339"/>
      <c r="EC178" s="339"/>
      <c r="ED178" s="339"/>
      <c r="EE178" s="339"/>
      <c r="EF178" s="339"/>
      <c r="EG178" s="339"/>
      <c r="EH178" s="339"/>
      <c r="EI178" s="339"/>
      <c r="EJ178" s="339"/>
      <c r="EK178" s="339"/>
      <c r="EL178" s="339"/>
      <c r="EM178" s="339"/>
    </row>
    <row r="179" spans="1:143" s="341" customFormat="1" ht="25.5" hidden="1" customHeight="1">
      <c r="A179" s="371"/>
      <c r="B179" s="371"/>
      <c r="C179" s="371"/>
      <c r="D179" s="371"/>
      <c r="E179" s="371"/>
      <c r="F179" s="371"/>
      <c r="G179" s="371"/>
      <c r="H179" s="371"/>
      <c r="I179" s="371"/>
      <c r="J179" s="371"/>
      <c r="K179" s="371"/>
      <c r="L179" s="371"/>
      <c r="M179" s="371"/>
      <c r="N179" s="371"/>
      <c r="O179" s="371"/>
      <c r="P179" s="371"/>
      <c r="Q179" s="371"/>
      <c r="R179" s="371"/>
      <c r="S179" s="371"/>
      <c r="T179" s="371"/>
      <c r="U179" s="371"/>
      <c r="V179" s="371"/>
      <c r="W179" s="371"/>
      <c r="X179" s="371"/>
      <c r="Y179" s="371"/>
      <c r="Z179" s="371"/>
      <c r="AA179" s="371"/>
      <c r="AB179" s="371"/>
      <c r="AC179" s="371"/>
      <c r="AD179" s="371"/>
      <c r="AE179" s="371"/>
      <c r="AF179" s="371"/>
      <c r="AG179" s="371"/>
      <c r="AH179" s="371"/>
      <c r="AI179" s="339"/>
      <c r="AJ179" s="339"/>
      <c r="AK179" s="339"/>
      <c r="AL179" s="339"/>
      <c r="AM179" s="339"/>
      <c r="AN179" s="339"/>
      <c r="AO179" s="339"/>
      <c r="AP179" s="339"/>
      <c r="AQ179" s="339"/>
      <c r="AR179" s="339"/>
      <c r="AS179" s="339"/>
      <c r="AT179" s="339"/>
      <c r="AU179" s="339"/>
      <c r="AV179" s="339"/>
      <c r="AW179" s="339"/>
      <c r="AX179" s="339"/>
      <c r="AY179" s="339"/>
      <c r="AZ179" s="339"/>
      <c r="BA179" s="339"/>
      <c r="BB179" s="339"/>
      <c r="BC179" s="339"/>
      <c r="BD179" s="339"/>
      <c r="BE179" s="339"/>
      <c r="BF179" s="339"/>
      <c r="BG179" s="339"/>
      <c r="BH179" s="339"/>
      <c r="BI179" s="339"/>
      <c r="BJ179" s="339"/>
      <c r="BK179" s="339"/>
      <c r="BL179" s="339"/>
      <c r="BM179" s="339"/>
      <c r="BN179" s="339"/>
      <c r="BO179" s="339"/>
      <c r="BP179" s="339"/>
      <c r="BQ179" s="339"/>
      <c r="BR179" s="339"/>
      <c r="BS179" s="339"/>
      <c r="BT179" s="339"/>
      <c r="BU179" s="339"/>
      <c r="BV179" s="339"/>
      <c r="BW179" s="339"/>
      <c r="BX179" s="339"/>
      <c r="BY179" s="339"/>
      <c r="BZ179" s="339"/>
      <c r="CA179" s="339"/>
      <c r="CB179" s="339"/>
      <c r="CC179" s="339"/>
      <c r="CD179" s="339"/>
      <c r="CE179" s="339"/>
      <c r="CF179" s="339"/>
      <c r="CG179" s="339"/>
      <c r="CH179" s="339"/>
      <c r="CI179" s="339"/>
      <c r="CJ179" s="339"/>
      <c r="CK179" s="339"/>
      <c r="CL179" s="339"/>
      <c r="CM179" s="339"/>
      <c r="CN179" s="339"/>
      <c r="CO179" s="339"/>
      <c r="CP179" s="339"/>
      <c r="CQ179" s="339"/>
      <c r="CR179" s="339"/>
      <c r="CS179" s="339"/>
      <c r="CT179" s="339"/>
      <c r="CU179" s="339"/>
      <c r="CV179" s="339"/>
      <c r="CW179" s="339"/>
      <c r="CX179" s="339"/>
      <c r="CY179" s="339"/>
      <c r="CZ179" s="339"/>
      <c r="DA179" s="339"/>
      <c r="DB179" s="339"/>
      <c r="DC179" s="339"/>
      <c r="DD179" s="339"/>
      <c r="DE179" s="339"/>
      <c r="DF179" s="339"/>
      <c r="DG179" s="339"/>
      <c r="DH179" s="339"/>
      <c r="DI179" s="339"/>
      <c r="DJ179" s="339"/>
      <c r="DK179" s="339"/>
      <c r="DL179" s="339"/>
      <c r="DM179" s="339"/>
      <c r="DN179" s="339"/>
      <c r="DO179" s="339"/>
      <c r="DP179" s="339"/>
      <c r="DQ179" s="339"/>
      <c r="DR179" s="339"/>
      <c r="DS179" s="339"/>
      <c r="DT179" s="339"/>
      <c r="DU179" s="339"/>
      <c r="DV179" s="339"/>
      <c r="DW179" s="339"/>
      <c r="DX179" s="339"/>
      <c r="DY179" s="339"/>
      <c r="DZ179" s="339"/>
      <c r="EA179" s="339"/>
      <c r="EB179" s="339"/>
      <c r="EC179" s="339"/>
      <c r="ED179" s="339"/>
      <c r="EE179" s="339"/>
      <c r="EF179" s="339"/>
      <c r="EG179" s="339"/>
      <c r="EH179" s="339"/>
      <c r="EI179" s="339"/>
      <c r="EJ179" s="339"/>
      <c r="EK179" s="339"/>
      <c r="EL179" s="339"/>
      <c r="EM179" s="339"/>
    </row>
    <row r="180" spans="1:143" s="341" customFormat="1" ht="25.5" hidden="1" customHeight="1">
      <c r="A180" s="371"/>
      <c r="B180" s="371"/>
      <c r="C180" s="371"/>
      <c r="D180" s="371"/>
      <c r="E180" s="371"/>
      <c r="F180" s="371"/>
      <c r="G180" s="371"/>
      <c r="H180" s="371"/>
      <c r="I180" s="371"/>
      <c r="J180" s="371"/>
      <c r="K180" s="371"/>
      <c r="L180" s="371"/>
      <c r="M180" s="371"/>
      <c r="N180" s="371"/>
      <c r="O180" s="371"/>
      <c r="P180" s="371"/>
      <c r="Q180" s="371"/>
      <c r="R180" s="371"/>
      <c r="S180" s="371"/>
      <c r="T180" s="371"/>
      <c r="U180" s="371"/>
      <c r="V180" s="371"/>
      <c r="W180" s="371"/>
      <c r="X180" s="371"/>
      <c r="Y180" s="371"/>
      <c r="Z180" s="371"/>
      <c r="AA180" s="371"/>
      <c r="AB180" s="371"/>
      <c r="AC180" s="371"/>
      <c r="AD180" s="371"/>
      <c r="AE180" s="371"/>
      <c r="AF180" s="371"/>
      <c r="AG180" s="371"/>
      <c r="AH180" s="371"/>
      <c r="AI180" s="339"/>
      <c r="AJ180" s="339"/>
      <c r="AK180" s="339"/>
      <c r="AL180" s="339"/>
      <c r="AM180" s="339"/>
      <c r="AN180" s="339"/>
      <c r="AO180" s="339"/>
      <c r="AP180" s="339"/>
      <c r="AQ180" s="339"/>
      <c r="AR180" s="339"/>
      <c r="AS180" s="339"/>
      <c r="AT180" s="339"/>
      <c r="AU180" s="339"/>
      <c r="AV180" s="339"/>
      <c r="AW180" s="339"/>
      <c r="AX180" s="339"/>
      <c r="AY180" s="339"/>
      <c r="AZ180" s="339"/>
      <c r="BA180" s="339"/>
      <c r="BB180" s="339"/>
      <c r="BC180" s="339"/>
      <c r="BD180" s="339"/>
      <c r="BE180" s="339"/>
      <c r="BF180" s="339"/>
      <c r="BG180" s="339"/>
      <c r="BH180" s="339"/>
      <c r="BI180" s="339"/>
      <c r="BJ180" s="339"/>
      <c r="BK180" s="339"/>
      <c r="BL180" s="339"/>
      <c r="BM180" s="339"/>
      <c r="BN180" s="339"/>
      <c r="BO180" s="339"/>
      <c r="BP180" s="339"/>
      <c r="BQ180" s="339"/>
      <c r="BR180" s="339"/>
      <c r="BS180" s="339"/>
      <c r="BT180" s="339"/>
      <c r="BU180" s="339"/>
      <c r="BV180" s="339"/>
      <c r="BW180" s="339"/>
      <c r="BX180" s="339"/>
      <c r="BY180" s="339"/>
      <c r="BZ180" s="339"/>
      <c r="CA180" s="339"/>
      <c r="CB180" s="339"/>
      <c r="CC180" s="339"/>
      <c r="CD180" s="339"/>
      <c r="CE180" s="339"/>
      <c r="CF180" s="339"/>
      <c r="CG180" s="339"/>
      <c r="CH180" s="339"/>
      <c r="CI180" s="339"/>
      <c r="CJ180" s="339"/>
      <c r="CK180" s="339"/>
      <c r="CL180" s="339"/>
      <c r="CM180" s="339"/>
      <c r="CN180" s="339"/>
      <c r="CO180" s="339"/>
      <c r="CP180" s="339"/>
      <c r="CQ180" s="339"/>
      <c r="CR180" s="339"/>
      <c r="CS180" s="339"/>
      <c r="CT180" s="339"/>
      <c r="CU180" s="339"/>
      <c r="CV180" s="339"/>
      <c r="CW180" s="339"/>
      <c r="CX180" s="339"/>
      <c r="CY180" s="339"/>
      <c r="CZ180" s="339"/>
      <c r="DA180" s="339"/>
      <c r="DB180" s="339"/>
      <c r="DC180" s="339"/>
      <c r="DD180" s="339"/>
      <c r="DE180" s="339"/>
      <c r="DF180" s="339"/>
      <c r="DG180" s="339"/>
      <c r="DH180" s="339"/>
      <c r="DI180" s="339"/>
      <c r="DJ180" s="339"/>
      <c r="DK180" s="339"/>
      <c r="DL180" s="339"/>
      <c r="DM180" s="339"/>
      <c r="DN180" s="339"/>
      <c r="DO180" s="339"/>
      <c r="DP180" s="339"/>
      <c r="DQ180" s="339"/>
      <c r="DR180" s="339"/>
      <c r="DS180" s="339"/>
      <c r="DT180" s="339"/>
      <c r="DU180" s="339"/>
      <c r="DV180" s="339"/>
      <c r="DW180" s="339"/>
      <c r="DX180" s="339"/>
      <c r="DY180" s="339"/>
      <c r="DZ180" s="339"/>
      <c r="EA180" s="339"/>
      <c r="EB180" s="339"/>
      <c r="EC180" s="339"/>
      <c r="ED180" s="339"/>
      <c r="EE180" s="339"/>
      <c r="EF180" s="339"/>
      <c r="EG180" s="339"/>
      <c r="EH180" s="339"/>
      <c r="EI180" s="339"/>
      <c r="EJ180" s="339"/>
      <c r="EK180" s="339"/>
      <c r="EL180" s="339"/>
      <c r="EM180" s="339"/>
    </row>
    <row r="181" spans="1:143" s="341" customFormat="1" ht="25.5" hidden="1" customHeight="1">
      <c r="A181" s="371"/>
      <c r="B181" s="371"/>
      <c r="C181" s="371"/>
      <c r="D181" s="371"/>
      <c r="E181" s="371"/>
      <c r="F181" s="371"/>
      <c r="G181" s="371"/>
      <c r="H181" s="371"/>
      <c r="I181" s="371"/>
      <c r="J181" s="371"/>
      <c r="K181" s="371"/>
      <c r="L181" s="371"/>
      <c r="M181" s="371"/>
      <c r="N181" s="371"/>
      <c r="O181" s="371"/>
      <c r="P181" s="371"/>
      <c r="Q181" s="371"/>
      <c r="R181" s="371"/>
      <c r="S181" s="371"/>
      <c r="T181" s="371"/>
      <c r="U181" s="371"/>
      <c r="V181" s="371"/>
      <c r="W181" s="371"/>
      <c r="X181" s="371"/>
      <c r="Y181" s="371"/>
      <c r="Z181" s="371"/>
      <c r="AA181" s="371"/>
      <c r="AB181" s="371"/>
      <c r="AC181" s="371"/>
      <c r="AD181" s="371"/>
      <c r="AE181" s="371"/>
      <c r="AF181" s="371"/>
      <c r="AG181" s="371"/>
      <c r="AH181" s="371"/>
      <c r="AI181" s="339"/>
      <c r="AJ181" s="339"/>
      <c r="AK181" s="339"/>
      <c r="AL181" s="339"/>
      <c r="AM181" s="339"/>
      <c r="AN181" s="339"/>
      <c r="AO181" s="339"/>
      <c r="AP181" s="339"/>
      <c r="AQ181" s="339"/>
      <c r="AR181" s="339"/>
      <c r="AS181" s="339"/>
      <c r="AT181" s="339"/>
      <c r="AU181" s="339"/>
      <c r="AV181" s="339"/>
      <c r="AW181" s="339"/>
      <c r="AX181" s="339"/>
      <c r="AY181" s="339"/>
      <c r="AZ181" s="339"/>
      <c r="BA181" s="339"/>
      <c r="BB181" s="339"/>
      <c r="BC181" s="339"/>
      <c r="BD181" s="339"/>
      <c r="BE181" s="339"/>
      <c r="BF181" s="339"/>
      <c r="BG181" s="339"/>
      <c r="BH181" s="339"/>
      <c r="BI181" s="339"/>
      <c r="BJ181" s="339"/>
      <c r="BK181" s="339"/>
      <c r="BL181" s="339"/>
      <c r="BM181" s="339"/>
      <c r="BN181" s="339"/>
      <c r="BO181" s="339"/>
      <c r="BP181" s="339"/>
      <c r="BQ181" s="339"/>
      <c r="BR181" s="339"/>
      <c r="BS181" s="339"/>
      <c r="BT181" s="339"/>
      <c r="BU181" s="339"/>
      <c r="BV181" s="339"/>
      <c r="BW181" s="339"/>
      <c r="BX181" s="339"/>
      <c r="BY181" s="339"/>
      <c r="BZ181" s="339"/>
      <c r="CA181" s="339"/>
      <c r="CB181" s="339"/>
      <c r="CC181" s="339"/>
      <c r="CD181" s="339"/>
      <c r="CE181" s="339"/>
      <c r="CF181" s="339"/>
      <c r="CG181" s="339"/>
      <c r="CH181" s="339"/>
      <c r="CI181" s="339"/>
      <c r="CJ181" s="339"/>
      <c r="CK181" s="339"/>
      <c r="CL181" s="339"/>
      <c r="CM181" s="339"/>
      <c r="CN181" s="339"/>
      <c r="CO181" s="339"/>
      <c r="CP181" s="339"/>
      <c r="CQ181" s="339"/>
      <c r="CR181" s="339"/>
      <c r="CS181" s="339"/>
      <c r="CT181" s="339"/>
      <c r="CU181" s="339"/>
      <c r="CV181" s="339"/>
      <c r="CW181" s="339"/>
      <c r="CX181" s="339"/>
      <c r="CY181" s="339"/>
      <c r="CZ181" s="339"/>
      <c r="DA181" s="339"/>
      <c r="DB181" s="339"/>
      <c r="DC181" s="339"/>
      <c r="DD181" s="339"/>
      <c r="DE181" s="339"/>
      <c r="DF181" s="339"/>
      <c r="DG181" s="339"/>
      <c r="DH181" s="339"/>
      <c r="DI181" s="339"/>
      <c r="DJ181" s="339"/>
      <c r="DK181" s="339"/>
      <c r="DL181" s="339"/>
      <c r="DM181" s="339"/>
      <c r="DN181" s="339"/>
      <c r="DO181" s="339"/>
      <c r="DP181" s="339"/>
      <c r="DQ181" s="339"/>
      <c r="DR181" s="339"/>
      <c r="DS181" s="339"/>
      <c r="DT181" s="339"/>
      <c r="DU181" s="339"/>
      <c r="DV181" s="339"/>
      <c r="DW181" s="339"/>
      <c r="DX181" s="339"/>
      <c r="DY181" s="339"/>
      <c r="DZ181" s="339"/>
      <c r="EA181" s="339"/>
      <c r="EB181" s="339"/>
      <c r="EC181" s="339"/>
      <c r="ED181" s="339"/>
      <c r="EE181" s="339"/>
      <c r="EF181" s="339"/>
      <c r="EG181" s="339"/>
      <c r="EH181" s="339"/>
      <c r="EI181" s="339"/>
      <c r="EJ181" s="339"/>
      <c r="EK181" s="339"/>
      <c r="EL181" s="339"/>
      <c r="EM181" s="339"/>
    </row>
    <row r="182" spans="1:143" s="341" customFormat="1" ht="25.5" hidden="1" customHeight="1">
      <c r="A182" s="371"/>
      <c r="B182" s="371"/>
      <c r="C182" s="371"/>
      <c r="D182" s="371"/>
      <c r="E182" s="371"/>
      <c r="F182" s="371"/>
      <c r="G182" s="371"/>
      <c r="H182" s="371"/>
      <c r="I182" s="371"/>
      <c r="J182" s="371"/>
      <c r="K182" s="371"/>
      <c r="L182" s="371"/>
      <c r="M182" s="371"/>
      <c r="N182" s="371"/>
      <c r="O182" s="371"/>
      <c r="P182" s="371"/>
      <c r="Q182" s="371"/>
      <c r="R182" s="371"/>
      <c r="S182" s="371"/>
      <c r="T182" s="371"/>
      <c r="U182" s="371"/>
      <c r="V182" s="371"/>
      <c r="W182" s="371"/>
      <c r="X182" s="371"/>
      <c r="Y182" s="371"/>
      <c r="Z182" s="371"/>
      <c r="AA182" s="371"/>
      <c r="AB182" s="371"/>
      <c r="AC182" s="371"/>
      <c r="AD182" s="371"/>
      <c r="AE182" s="371"/>
      <c r="AF182" s="371"/>
      <c r="AG182" s="371"/>
      <c r="AH182" s="371"/>
      <c r="AI182" s="339"/>
      <c r="AJ182" s="339"/>
      <c r="AK182" s="339"/>
      <c r="AL182" s="339"/>
      <c r="AM182" s="339"/>
      <c r="AN182" s="339"/>
      <c r="AO182" s="339"/>
      <c r="AP182" s="339"/>
      <c r="AQ182" s="339"/>
      <c r="AR182" s="339"/>
      <c r="AS182" s="339"/>
      <c r="AT182" s="339"/>
      <c r="AU182" s="339"/>
      <c r="AV182" s="339"/>
      <c r="AW182" s="339"/>
      <c r="AX182" s="339"/>
      <c r="AY182" s="339"/>
      <c r="AZ182" s="339"/>
      <c r="BA182" s="339"/>
      <c r="BB182" s="339"/>
      <c r="BC182" s="339"/>
      <c r="BD182" s="339"/>
      <c r="BE182" s="339"/>
      <c r="BF182" s="339"/>
      <c r="BG182" s="339"/>
      <c r="BH182" s="339"/>
      <c r="BI182" s="339"/>
      <c r="BJ182" s="339"/>
      <c r="BK182" s="339"/>
      <c r="BL182" s="339"/>
      <c r="BM182" s="339"/>
      <c r="BN182" s="339"/>
      <c r="BO182" s="339"/>
      <c r="BP182" s="339"/>
      <c r="BQ182" s="339"/>
      <c r="BR182" s="339"/>
      <c r="BS182" s="339"/>
      <c r="BT182" s="339"/>
      <c r="BU182" s="339"/>
      <c r="BV182" s="339"/>
      <c r="BW182" s="339"/>
      <c r="BX182" s="339"/>
      <c r="BY182" s="339"/>
      <c r="BZ182" s="339"/>
      <c r="CA182" s="339"/>
      <c r="CB182" s="339"/>
      <c r="CC182" s="339"/>
      <c r="CD182" s="339"/>
      <c r="CE182" s="339"/>
      <c r="CF182" s="339"/>
      <c r="CG182" s="339"/>
      <c r="CH182" s="339"/>
      <c r="CI182" s="339"/>
      <c r="CJ182" s="339"/>
      <c r="CK182" s="339"/>
      <c r="CL182" s="339"/>
      <c r="CM182" s="339"/>
      <c r="CN182" s="339"/>
      <c r="CO182" s="339"/>
      <c r="CP182" s="339"/>
      <c r="CQ182" s="339"/>
      <c r="CR182" s="339"/>
      <c r="CS182" s="339"/>
      <c r="CT182" s="339"/>
      <c r="CU182" s="339"/>
      <c r="CV182" s="339"/>
      <c r="CW182" s="339"/>
      <c r="CX182" s="339"/>
      <c r="CY182" s="339"/>
      <c r="CZ182" s="339"/>
      <c r="DA182" s="339"/>
      <c r="DB182" s="339"/>
      <c r="DC182" s="339"/>
      <c r="DD182" s="339"/>
      <c r="DE182" s="339"/>
      <c r="DF182" s="339"/>
      <c r="DG182" s="339"/>
      <c r="DH182" s="339"/>
      <c r="DI182" s="339"/>
      <c r="DJ182" s="339"/>
      <c r="DK182" s="339"/>
      <c r="DL182" s="339"/>
      <c r="DM182" s="339"/>
      <c r="DN182" s="339"/>
      <c r="DO182" s="339"/>
      <c r="DP182" s="339"/>
      <c r="DQ182" s="339"/>
      <c r="DR182" s="339"/>
      <c r="DS182" s="339"/>
      <c r="DT182" s="339"/>
      <c r="DU182" s="339"/>
      <c r="DV182" s="339"/>
      <c r="DW182" s="339"/>
      <c r="DX182" s="339"/>
      <c r="DY182" s="339"/>
      <c r="DZ182" s="339"/>
      <c r="EA182" s="339"/>
      <c r="EB182" s="339"/>
      <c r="EC182" s="339"/>
      <c r="ED182" s="339"/>
      <c r="EE182" s="339"/>
      <c r="EF182" s="339"/>
      <c r="EG182" s="339"/>
      <c r="EH182" s="339"/>
      <c r="EI182" s="339"/>
      <c r="EJ182" s="339"/>
      <c r="EK182" s="339"/>
      <c r="EL182" s="339"/>
      <c r="EM182" s="339"/>
    </row>
    <row r="183" spans="1:143" s="341" customFormat="1" ht="25.5" hidden="1" customHeight="1">
      <c r="A183" s="371"/>
      <c r="B183" s="371"/>
      <c r="C183" s="371"/>
      <c r="D183" s="371"/>
      <c r="E183" s="371"/>
      <c r="F183" s="371"/>
      <c r="G183" s="371"/>
      <c r="H183" s="371"/>
      <c r="I183" s="371"/>
      <c r="J183" s="371"/>
      <c r="K183" s="371"/>
      <c r="L183" s="371"/>
      <c r="M183" s="371"/>
      <c r="N183" s="371"/>
      <c r="O183" s="371"/>
      <c r="P183" s="371"/>
      <c r="Q183" s="371"/>
      <c r="R183" s="371"/>
      <c r="S183" s="371"/>
      <c r="T183" s="371"/>
      <c r="U183" s="371"/>
      <c r="V183" s="371"/>
      <c r="W183" s="371"/>
      <c r="X183" s="371"/>
      <c r="Y183" s="371"/>
      <c r="Z183" s="371"/>
      <c r="AA183" s="371"/>
      <c r="AB183" s="371"/>
      <c r="AC183" s="371"/>
      <c r="AD183" s="371"/>
      <c r="AE183" s="371"/>
      <c r="AF183" s="371"/>
      <c r="AG183" s="371"/>
      <c r="AH183" s="371"/>
      <c r="AI183" s="339"/>
      <c r="AJ183" s="339"/>
      <c r="AK183" s="339"/>
      <c r="AL183" s="339"/>
      <c r="AM183" s="339"/>
      <c r="AN183" s="339"/>
      <c r="AO183" s="339"/>
      <c r="AP183" s="339"/>
      <c r="AQ183" s="339"/>
      <c r="AR183" s="339"/>
      <c r="AS183" s="339"/>
      <c r="AT183" s="339"/>
      <c r="AU183" s="339"/>
      <c r="AV183" s="339"/>
      <c r="AW183" s="339"/>
      <c r="AX183" s="339"/>
      <c r="AY183" s="339"/>
      <c r="AZ183" s="339"/>
      <c r="BA183" s="339"/>
      <c r="BB183" s="339"/>
      <c r="BC183" s="339"/>
      <c r="BD183" s="339"/>
      <c r="BE183" s="339"/>
      <c r="BF183" s="339"/>
      <c r="BG183" s="339"/>
      <c r="BH183" s="339"/>
      <c r="BI183" s="339"/>
      <c r="BJ183" s="339"/>
      <c r="BK183" s="339"/>
      <c r="BL183" s="339"/>
      <c r="BM183" s="339"/>
      <c r="BN183" s="339"/>
      <c r="BO183" s="339"/>
      <c r="BP183" s="339"/>
      <c r="BQ183" s="339"/>
      <c r="BR183" s="339"/>
      <c r="BS183" s="339"/>
      <c r="BT183" s="339"/>
      <c r="BU183" s="339"/>
      <c r="BV183" s="339"/>
      <c r="BW183" s="339"/>
      <c r="BX183" s="339"/>
      <c r="BY183" s="339"/>
      <c r="BZ183" s="339"/>
      <c r="CA183" s="339"/>
      <c r="CB183" s="339"/>
      <c r="CC183" s="339"/>
      <c r="CD183" s="339"/>
      <c r="CE183" s="339"/>
      <c r="CF183" s="339"/>
      <c r="CG183" s="339"/>
      <c r="CH183" s="339"/>
      <c r="CI183" s="339"/>
      <c r="CJ183" s="339"/>
      <c r="CK183" s="339"/>
      <c r="CL183" s="339"/>
      <c r="CM183" s="339"/>
      <c r="CN183" s="339"/>
      <c r="CO183" s="339"/>
      <c r="CP183" s="339"/>
      <c r="CQ183" s="339"/>
      <c r="CR183" s="339"/>
      <c r="CS183" s="339"/>
      <c r="CT183" s="339"/>
      <c r="CU183" s="339"/>
      <c r="CV183" s="339"/>
      <c r="CW183" s="339"/>
      <c r="CX183" s="339"/>
      <c r="CY183" s="339"/>
      <c r="CZ183" s="339"/>
      <c r="DA183" s="339"/>
      <c r="DB183" s="339"/>
      <c r="DC183" s="339"/>
      <c r="DD183" s="339"/>
      <c r="DE183" s="339"/>
      <c r="DF183" s="339"/>
      <c r="DG183" s="339"/>
      <c r="DH183" s="339"/>
      <c r="DI183" s="339"/>
      <c r="DJ183" s="339"/>
      <c r="DK183" s="339"/>
      <c r="DL183" s="339"/>
      <c r="DM183" s="339"/>
      <c r="DN183" s="339"/>
      <c r="DO183" s="339"/>
      <c r="DP183" s="339"/>
      <c r="DQ183" s="339"/>
      <c r="DR183" s="339"/>
      <c r="DS183" s="339"/>
      <c r="DT183" s="339"/>
      <c r="DU183" s="339"/>
      <c r="DV183" s="339"/>
      <c r="DW183" s="339"/>
      <c r="DX183" s="339"/>
      <c r="DY183" s="339"/>
      <c r="DZ183" s="339"/>
      <c r="EA183" s="339"/>
      <c r="EB183" s="339"/>
      <c r="EC183" s="339"/>
      <c r="ED183" s="339"/>
      <c r="EE183" s="339"/>
      <c r="EF183" s="339"/>
      <c r="EG183" s="339"/>
      <c r="EH183" s="339"/>
      <c r="EI183" s="339"/>
      <c r="EJ183" s="339"/>
      <c r="EK183" s="339"/>
      <c r="EL183" s="339"/>
      <c r="EM183" s="339"/>
    </row>
    <row r="184" spans="1:143" s="341" customFormat="1" ht="25.5" hidden="1" customHeight="1">
      <c r="A184" s="371"/>
      <c r="B184" s="371"/>
      <c r="C184" s="371"/>
      <c r="D184" s="371"/>
      <c r="E184" s="371"/>
      <c r="F184" s="371"/>
      <c r="G184" s="371"/>
      <c r="H184" s="371"/>
      <c r="I184" s="371"/>
      <c r="J184" s="371"/>
      <c r="K184" s="371"/>
      <c r="L184" s="371"/>
      <c r="M184" s="371"/>
      <c r="N184" s="371"/>
      <c r="O184" s="371"/>
      <c r="P184" s="371"/>
      <c r="Q184" s="371"/>
      <c r="R184" s="371"/>
      <c r="S184" s="371"/>
      <c r="T184" s="371"/>
      <c r="U184" s="371"/>
      <c r="V184" s="371"/>
      <c r="W184" s="371"/>
      <c r="X184" s="371"/>
      <c r="Y184" s="371"/>
      <c r="Z184" s="371"/>
      <c r="AA184" s="371"/>
      <c r="AB184" s="371"/>
      <c r="AC184" s="371"/>
      <c r="AD184" s="371"/>
      <c r="AE184" s="371"/>
      <c r="AF184" s="371"/>
      <c r="AG184" s="371"/>
      <c r="AH184" s="371"/>
      <c r="AI184" s="339"/>
      <c r="AJ184" s="339"/>
      <c r="AK184" s="339"/>
      <c r="AL184" s="339"/>
      <c r="AM184" s="339"/>
      <c r="AN184" s="339"/>
      <c r="AO184" s="339"/>
      <c r="AP184" s="339"/>
      <c r="AQ184" s="339"/>
      <c r="AR184" s="339"/>
      <c r="AS184" s="339"/>
      <c r="AT184" s="339"/>
      <c r="AU184" s="339"/>
      <c r="AV184" s="339"/>
      <c r="AW184" s="339"/>
      <c r="AX184" s="339"/>
      <c r="AY184" s="339"/>
      <c r="AZ184" s="339"/>
      <c r="BA184" s="339"/>
      <c r="BB184" s="339"/>
      <c r="BC184" s="339"/>
      <c r="BD184" s="339"/>
      <c r="BE184" s="339"/>
      <c r="BF184" s="339"/>
      <c r="BG184" s="339"/>
      <c r="BH184" s="339"/>
      <c r="BI184" s="339"/>
      <c r="BJ184" s="339"/>
      <c r="BK184" s="339"/>
      <c r="BL184" s="339"/>
      <c r="BM184" s="339"/>
      <c r="BN184" s="339"/>
      <c r="BO184" s="339"/>
      <c r="BP184" s="339"/>
      <c r="BQ184" s="339"/>
      <c r="BR184" s="339"/>
      <c r="BS184" s="339"/>
      <c r="BT184" s="339"/>
      <c r="BU184" s="339"/>
      <c r="BV184" s="339"/>
      <c r="BW184" s="339"/>
      <c r="BX184" s="339"/>
      <c r="BY184" s="339"/>
      <c r="BZ184" s="339"/>
      <c r="CA184" s="339"/>
      <c r="CB184" s="339"/>
      <c r="CC184" s="339"/>
      <c r="CD184" s="339"/>
      <c r="CE184" s="339"/>
      <c r="CF184" s="339"/>
      <c r="CG184" s="339"/>
      <c r="CH184" s="339"/>
      <c r="CI184" s="339"/>
      <c r="CJ184" s="339"/>
      <c r="CK184" s="339"/>
      <c r="CL184" s="339"/>
      <c r="CM184" s="339"/>
      <c r="CN184" s="339"/>
      <c r="CO184" s="339"/>
      <c r="CP184" s="339"/>
      <c r="CQ184" s="339"/>
      <c r="CR184" s="339"/>
      <c r="CS184" s="339"/>
      <c r="CT184" s="339"/>
      <c r="CU184" s="339"/>
      <c r="CV184" s="339"/>
      <c r="CW184" s="339"/>
      <c r="CX184" s="339"/>
      <c r="CY184" s="339"/>
      <c r="CZ184" s="339"/>
      <c r="DA184" s="339"/>
      <c r="DB184" s="339"/>
      <c r="DC184" s="339"/>
      <c r="DD184" s="339"/>
      <c r="DE184" s="339"/>
      <c r="DF184" s="339"/>
      <c r="DG184" s="339"/>
      <c r="DH184" s="339"/>
      <c r="DI184" s="339"/>
      <c r="DJ184" s="339"/>
      <c r="DK184" s="339"/>
      <c r="DL184" s="339"/>
      <c r="DM184" s="339"/>
      <c r="DN184" s="339"/>
      <c r="DO184" s="339"/>
      <c r="DP184" s="339"/>
      <c r="DQ184" s="339"/>
      <c r="DR184" s="339"/>
      <c r="DS184" s="339"/>
      <c r="DT184" s="339"/>
      <c r="DU184" s="339"/>
      <c r="DV184" s="339"/>
      <c r="DW184" s="339"/>
      <c r="DX184" s="339"/>
      <c r="DY184" s="339"/>
      <c r="DZ184" s="339"/>
      <c r="EA184" s="339"/>
      <c r="EB184" s="339"/>
      <c r="EC184" s="339"/>
      <c r="ED184" s="339"/>
      <c r="EE184" s="339"/>
      <c r="EF184" s="339"/>
      <c r="EG184" s="339"/>
      <c r="EH184" s="339"/>
      <c r="EI184" s="339"/>
      <c r="EJ184" s="339"/>
      <c r="EK184" s="339"/>
      <c r="EL184" s="339"/>
      <c r="EM184" s="339"/>
    </row>
    <row r="185" spans="1:143" s="341" customFormat="1" ht="25.5" hidden="1" customHeight="1">
      <c r="A185" s="371"/>
      <c r="B185" s="371"/>
      <c r="C185" s="371"/>
      <c r="D185" s="371"/>
      <c r="E185" s="371"/>
      <c r="F185" s="371"/>
      <c r="G185" s="371"/>
      <c r="H185" s="371"/>
      <c r="I185" s="371"/>
      <c r="J185" s="371"/>
      <c r="K185" s="371"/>
      <c r="L185" s="371"/>
      <c r="M185" s="371"/>
      <c r="N185" s="371"/>
      <c r="O185" s="371"/>
      <c r="P185" s="371"/>
      <c r="Q185" s="371"/>
      <c r="R185" s="371"/>
      <c r="S185" s="371"/>
      <c r="T185" s="371"/>
      <c r="U185" s="371"/>
      <c r="V185" s="371"/>
      <c r="W185" s="371"/>
      <c r="X185" s="371"/>
      <c r="Y185" s="371"/>
      <c r="Z185" s="371"/>
      <c r="AA185" s="371"/>
      <c r="AB185" s="371"/>
      <c r="AC185" s="371"/>
      <c r="AD185" s="371"/>
      <c r="AE185" s="371"/>
      <c r="AF185" s="371"/>
      <c r="AG185" s="371"/>
      <c r="AH185" s="371"/>
      <c r="AI185" s="339"/>
      <c r="AJ185" s="339"/>
      <c r="AK185" s="339"/>
      <c r="AL185" s="339"/>
      <c r="AM185" s="339"/>
      <c r="AN185" s="339"/>
      <c r="AO185" s="339"/>
      <c r="AP185" s="339"/>
      <c r="AQ185" s="339"/>
      <c r="AR185" s="339"/>
      <c r="AS185" s="339"/>
      <c r="AT185" s="339"/>
      <c r="AU185" s="339"/>
      <c r="AV185" s="339"/>
      <c r="AW185" s="339"/>
      <c r="AX185" s="339"/>
      <c r="AY185" s="339"/>
      <c r="AZ185" s="339"/>
      <c r="BA185" s="339"/>
      <c r="BB185" s="339"/>
      <c r="BC185" s="339"/>
      <c r="BD185" s="339"/>
      <c r="BE185" s="339"/>
      <c r="BF185" s="339"/>
      <c r="BG185" s="339"/>
      <c r="BH185" s="339"/>
      <c r="BI185" s="339"/>
      <c r="BJ185" s="339"/>
      <c r="BK185" s="339"/>
      <c r="BL185" s="339"/>
      <c r="BM185" s="339"/>
      <c r="BN185" s="339"/>
      <c r="BO185" s="339"/>
      <c r="BP185" s="339"/>
      <c r="BQ185" s="339"/>
      <c r="BR185" s="339"/>
      <c r="BS185" s="339"/>
      <c r="BT185" s="339"/>
      <c r="BU185" s="339"/>
      <c r="BV185" s="339"/>
      <c r="BW185" s="339"/>
      <c r="BX185" s="339"/>
      <c r="BY185" s="339"/>
      <c r="BZ185" s="339"/>
      <c r="CA185" s="339"/>
      <c r="CB185" s="339"/>
      <c r="CC185" s="339"/>
      <c r="CD185" s="339"/>
      <c r="CE185" s="339"/>
      <c r="CF185" s="339"/>
      <c r="CG185" s="339"/>
      <c r="CH185" s="339"/>
      <c r="CI185" s="339"/>
      <c r="CJ185" s="339"/>
      <c r="CK185" s="339"/>
      <c r="CL185" s="339"/>
      <c r="CM185" s="339"/>
      <c r="CN185" s="339"/>
      <c r="CO185" s="339"/>
      <c r="CP185" s="339"/>
      <c r="CQ185" s="339"/>
      <c r="CR185" s="339"/>
      <c r="CS185" s="339"/>
      <c r="CT185" s="339"/>
      <c r="CU185" s="339"/>
      <c r="CV185" s="339"/>
      <c r="CW185" s="339"/>
      <c r="CX185" s="339"/>
      <c r="CY185" s="339"/>
      <c r="CZ185" s="339"/>
      <c r="DA185" s="339"/>
      <c r="DB185" s="339"/>
      <c r="DC185" s="339"/>
      <c r="DD185" s="339"/>
      <c r="DE185" s="339"/>
      <c r="DF185" s="339"/>
      <c r="DG185" s="339"/>
      <c r="DH185" s="339"/>
      <c r="DI185" s="339"/>
      <c r="DJ185" s="339"/>
      <c r="DK185" s="339"/>
      <c r="DL185" s="339"/>
      <c r="DM185" s="339"/>
      <c r="DN185" s="339"/>
      <c r="DO185" s="339"/>
      <c r="DP185" s="339"/>
      <c r="DQ185" s="339"/>
      <c r="DR185" s="339"/>
      <c r="DS185" s="339"/>
      <c r="DT185" s="339"/>
      <c r="DU185" s="339"/>
      <c r="DV185" s="339"/>
      <c r="DW185" s="339"/>
      <c r="DX185" s="339"/>
      <c r="DY185" s="339"/>
      <c r="DZ185" s="339"/>
      <c r="EA185" s="339"/>
      <c r="EB185" s="339"/>
      <c r="EC185" s="339"/>
      <c r="ED185" s="339"/>
      <c r="EE185" s="339"/>
      <c r="EF185" s="339"/>
      <c r="EG185" s="339"/>
      <c r="EH185" s="339"/>
      <c r="EI185" s="339"/>
      <c r="EJ185" s="339"/>
      <c r="EK185" s="339"/>
      <c r="EL185" s="339"/>
      <c r="EM185" s="339"/>
    </row>
    <row r="186" spans="1:143" s="341" customFormat="1" ht="25.5" hidden="1" customHeight="1">
      <c r="A186" s="371"/>
      <c r="B186" s="371"/>
      <c r="C186" s="371"/>
      <c r="D186" s="371"/>
      <c r="E186" s="371"/>
      <c r="F186" s="371"/>
      <c r="G186" s="371"/>
      <c r="H186" s="371"/>
      <c r="I186" s="371"/>
      <c r="J186" s="371"/>
      <c r="K186" s="371"/>
      <c r="L186" s="371"/>
      <c r="M186" s="371"/>
      <c r="N186" s="371"/>
      <c r="O186" s="371"/>
      <c r="P186" s="371"/>
      <c r="Q186" s="371"/>
      <c r="R186" s="371"/>
      <c r="S186" s="371"/>
      <c r="T186" s="371"/>
      <c r="U186" s="371"/>
      <c r="V186" s="371"/>
      <c r="W186" s="371"/>
      <c r="X186" s="371"/>
      <c r="Y186" s="371"/>
      <c r="Z186" s="371"/>
      <c r="AA186" s="371"/>
      <c r="AB186" s="371"/>
      <c r="AC186" s="371"/>
      <c r="AD186" s="371"/>
      <c r="AE186" s="371"/>
      <c r="AF186" s="371"/>
      <c r="AG186" s="371"/>
      <c r="AH186" s="371"/>
      <c r="AI186" s="339"/>
      <c r="AJ186" s="339"/>
      <c r="AK186" s="339"/>
      <c r="AL186" s="339"/>
      <c r="AM186" s="339"/>
      <c r="AN186" s="339"/>
      <c r="AO186" s="339"/>
      <c r="AP186" s="339"/>
      <c r="AQ186" s="339"/>
      <c r="AR186" s="339"/>
      <c r="AS186" s="339"/>
      <c r="AT186" s="339"/>
      <c r="AU186" s="339"/>
      <c r="AV186" s="339"/>
      <c r="AW186" s="339"/>
      <c r="AX186" s="339"/>
      <c r="AY186" s="339"/>
      <c r="AZ186" s="339"/>
      <c r="BA186" s="339"/>
      <c r="BB186" s="339"/>
      <c r="BC186" s="339"/>
      <c r="BD186" s="339"/>
      <c r="BE186" s="339"/>
      <c r="BF186" s="339"/>
      <c r="BG186" s="339"/>
      <c r="BH186" s="339"/>
      <c r="BI186" s="339"/>
      <c r="BJ186" s="339"/>
      <c r="BK186" s="339"/>
      <c r="BL186" s="339"/>
      <c r="BM186" s="339"/>
      <c r="BN186" s="339"/>
      <c r="BO186" s="339"/>
      <c r="BP186" s="339"/>
      <c r="BQ186" s="339"/>
      <c r="BR186" s="339"/>
      <c r="BS186" s="339"/>
      <c r="BT186" s="339"/>
      <c r="BU186" s="339"/>
      <c r="BV186" s="339"/>
      <c r="BW186" s="339"/>
      <c r="BX186" s="339"/>
      <c r="BY186" s="339"/>
      <c r="BZ186" s="339"/>
      <c r="CA186" s="339"/>
      <c r="CB186" s="339"/>
      <c r="CC186" s="339"/>
      <c r="CD186" s="339"/>
      <c r="CE186" s="339"/>
      <c r="CF186" s="339"/>
      <c r="CG186" s="339"/>
      <c r="CH186" s="339"/>
      <c r="CI186" s="339"/>
      <c r="CJ186" s="339"/>
      <c r="CK186" s="339"/>
      <c r="CL186" s="339"/>
      <c r="CM186" s="339"/>
      <c r="CN186" s="339"/>
      <c r="CO186" s="339"/>
      <c r="CP186" s="339"/>
      <c r="CQ186" s="339"/>
      <c r="CR186" s="339"/>
      <c r="CS186" s="339"/>
      <c r="CT186" s="339"/>
      <c r="CU186" s="339"/>
      <c r="CV186" s="339"/>
      <c r="CW186" s="339"/>
      <c r="CX186" s="339"/>
      <c r="CY186" s="339"/>
      <c r="CZ186" s="339"/>
      <c r="DA186" s="339"/>
      <c r="DB186" s="339"/>
      <c r="DC186" s="339"/>
      <c r="DD186" s="339"/>
      <c r="DE186" s="339"/>
      <c r="DF186" s="339"/>
      <c r="DG186" s="339"/>
      <c r="DH186" s="339"/>
      <c r="DI186" s="339"/>
      <c r="DJ186" s="339"/>
      <c r="DK186" s="339"/>
      <c r="DL186" s="339"/>
      <c r="DM186" s="339"/>
      <c r="DN186" s="339"/>
      <c r="DO186" s="339"/>
      <c r="DP186" s="339"/>
      <c r="DQ186" s="339"/>
      <c r="DR186" s="339"/>
      <c r="DS186" s="339"/>
      <c r="DT186" s="339"/>
      <c r="DU186" s="339"/>
      <c r="DV186" s="339"/>
      <c r="DW186" s="339"/>
      <c r="DX186" s="339"/>
      <c r="DY186" s="339"/>
      <c r="DZ186" s="339"/>
      <c r="EA186" s="339"/>
      <c r="EB186" s="339"/>
      <c r="EC186" s="339"/>
      <c r="ED186" s="339"/>
      <c r="EE186" s="339"/>
      <c r="EF186" s="339"/>
      <c r="EG186" s="339"/>
      <c r="EH186" s="339"/>
      <c r="EI186" s="339"/>
      <c r="EJ186" s="339"/>
      <c r="EK186" s="339"/>
      <c r="EL186" s="339"/>
      <c r="EM186" s="339"/>
    </row>
    <row r="187" spans="1:143" s="341" customFormat="1" ht="25.5" hidden="1" customHeight="1">
      <c r="A187" s="371"/>
      <c r="B187" s="371"/>
      <c r="C187" s="371"/>
      <c r="D187" s="371"/>
      <c r="E187" s="371"/>
      <c r="F187" s="371"/>
      <c r="G187" s="371"/>
      <c r="H187" s="371"/>
      <c r="I187" s="371"/>
      <c r="J187" s="371"/>
      <c r="K187" s="371"/>
      <c r="L187" s="371"/>
      <c r="M187" s="371"/>
      <c r="N187" s="371"/>
      <c r="O187" s="371"/>
      <c r="P187" s="371"/>
      <c r="Q187" s="371"/>
      <c r="R187" s="371"/>
      <c r="S187" s="371"/>
      <c r="T187" s="371"/>
      <c r="U187" s="371"/>
      <c r="V187" s="371"/>
      <c r="W187" s="371"/>
      <c r="X187" s="371"/>
      <c r="Y187" s="371"/>
      <c r="Z187" s="371"/>
      <c r="AA187" s="371"/>
      <c r="AB187" s="371"/>
      <c r="AC187" s="371"/>
      <c r="AD187" s="371"/>
      <c r="AE187" s="371"/>
      <c r="AF187" s="371"/>
      <c r="AG187" s="371"/>
      <c r="AH187" s="371"/>
      <c r="AI187" s="339"/>
      <c r="AJ187" s="339"/>
      <c r="AK187" s="339"/>
      <c r="AL187" s="339"/>
      <c r="AM187" s="339"/>
      <c r="AN187" s="339"/>
      <c r="AO187" s="339"/>
      <c r="AP187" s="339"/>
      <c r="AQ187" s="339"/>
      <c r="AR187" s="339"/>
      <c r="AS187" s="339"/>
      <c r="AT187" s="339"/>
      <c r="AU187" s="339"/>
      <c r="AV187" s="339"/>
      <c r="AW187" s="339"/>
      <c r="AX187" s="339"/>
      <c r="AY187" s="339"/>
      <c r="AZ187" s="339"/>
      <c r="BA187" s="339"/>
      <c r="BB187" s="339"/>
      <c r="BC187" s="339"/>
      <c r="BD187" s="339"/>
      <c r="BE187" s="339"/>
      <c r="BF187" s="339"/>
      <c r="BG187" s="339"/>
      <c r="BH187" s="339"/>
      <c r="BI187" s="339"/>
      <c r="BJ187" s="339"/>
      <c r="BK187" s="339"/>
      <c r="BL187" s="339"/>
      <c r="BM187" s="339"/>
      <c r="BN187" s="339"/>
      <c r="BO187" s="339"/>
      <c r="BP187" s="339"/>
      <c r="BQ187" s="339"/>
      <c r="BR187" s="339"/>
      <c r="BS187" s="339"/>
      <c r="BT187" s="339"/>
      <c r="BU187" s="339"/>
      <c r="BV187" s="339"/>
      <c r="BW187" s="339"/>
      <c r="BX187" s="339"/>
      <c r="BY187" s="339"/>
      <c r="BZ187" s="339"/>
      <c r="CA187" s="339"/>
      <c r="CB187" s="339"/>
      <c r="CC187" s="339"/>
      <c r="CD187" s="339"/>
      <c r="CE187" s="339"/>
      <c r="CF187" s="339"/>
      <c r="CG187" s="339"/>
      <c r="CH187" s="339"/>
      <c r="CI187" s="339"/>
      <c r="CJ187" s="339"/>
      <c r="CK187" s="339"/>
      <c r="CL187" s="339"/>
      <c r="CM187" s="339"/>
      <c r="CN187" s="339"/>
      <c r="CO187" s="339"/>
      <c r="CP187" s="339"/>
      <c r="CQ187" s="339"/>
      <c r="CR187" s="339"/>
      <c r="CS187" s="339"/>
      <c r="CT187" s="339"/>
      <c r="CU187" s="339"/>
      <c r="CV187" s="339"/>
      <c r="CW187" s="339"/>
      <c r="CX187" s="339"/>
      <c r="CY187" s="339"/>
      <c r="CZ187" s="339"/>
      <c r="DA187" s="339"/>
      <c r="DB187" s="339"/>
      <c r="DC187" s="339"/>
      <c r="DD187" s="339"/>
      <c r="DE187" s="339"/>
      <c r="DF187" s="339"/>
      <c r="DG187" s="339"/>
      <c r="DH187" s="339"/>
      <c r="DI187" s="339"/>
      <c r="DJ187" s="339"/>
      <c r="DK187" s="339"/>
      <c r="DL187" s="339"/>
      <c r="DM187" s="339"/>
      <c r="DN187" s="339"/>
      <c r="DO187" s="339"/>
      <c r="DP187" s="339"/>
      <c r="DQ187" s="339"/>
      <c r="DR187" s="339"/>
      <c r="DS187" s="339"/>
      <c r="DT187" s="339"/>
      <c r="DU187" s="339"/>
      <c r="DV187" s="339"/>
      <c r="DW187" s="339"/>
      <c r="DX187" s="339"/>
      <c r="DY187" s="339"/>
      <c r="DZ187" s="339"/>
      <c r="EA187" s="339"/>
      <c r="EB187" s="339"/>
      <c r="EC187" s="339"/>
      <c r="ED187" s="339"/>
      <c r="EE187" s="339"/>
      <c r="EF187" s="339"/>
      <c r="EG187" s="339"/>
      <c r="EH187" s="339"/>
      <c r="EI187" s="339"/>
      <c r="EJ187" s="339"/>
      <c r="EK187" s="339"/>
      <c r="EL187" s="339"/>
      <c r="EM187" s="339"/>
    </row>
    <row r="188" spans="1:143" s="341" customFormat="1" ht="25.5" hidden="1" customHeight="1">
      <c r="A188" s="371"/>
      <c r="B188" s="371"/>
      <c r="C188" s="371"/>
      <c r="D188" s="371"/>
      <c r="E188" s="371"/>
      <c r="F188" s="371"/>
      <c r="G188" s="371"/>
      <c r="H188" s="371"/>
      <c r="I188" s="371"/>
      <c r="J188" s="371"/>
      <c r="K188" s="371"/>
      <c r="L188" s="371"/>
      <c r="M188" s="371"/>
      <c r="N188" s="371"/>
      <c r="O188" s="371"/>
      <c r="P188" s="371"/>
      <c r="Q188" s="371"/>
      <c r="R188" s="371"/>
      <c r="S188" s="371"/>
      <c r="T188" s="371"/>
      <c r="U188" s="371"/>
      <c r="V188" s="371"/>
      <c r="W188" s="371"/>
      <c r="X188" s="371"/>
      <c r="Y188" s="371"/>
      <c r="Z188" s="371"/>
      <c r="AA188" s="371"/>
      <c r="AB188" s="371"/>
      <c r="AC188" s="371"/>
      <c r="AD188" s="371"/>
      <c r="AE188" s="371"/>
      <c r="AF188" s="371"/>
      <c r="AG188" s="371"/>
      <c r="AH188" s="371"/>
      <c r="AI188" s="339"/>
      <c r="AJ188" s="339"/>
      <c r="AK188" s="339"/>
      <c r="AL188" s="339"/>
      <c r="AM188" s="339"/>
      <c r="AN188" s="339"/>
      <c r="AO188" s="339"/>
      <c r="AP188" s="339"/>
      <c r="AQ188" s="339"/>
      <c r="AR188" s="339"/>
      <c r="AS188" s="339"/>
      <c r="AT188" s="339"/>
      <c r="AU188" s="339"/>
      <c r="AV188" s="339"/>
      <c r="AW188" s="339"/>
      <c r="AX188" s="339"/>
      <c r="AY188" s="339"/>
      <c r="AZ188" s="339"/>
      <c r="BA188" s="339"/>
      <c r="BB188" s="339"/>
      <c r="BC188" s="339"/>
      <c r="BD188" s="339"/>
      <c r="BE188" s="339"/>
      <c r="BF188" s="339"/>
      <c r="BG188" s="339"/>
      <c r="BH188" s="339"/>
      <c r="BI188" s="339"/>
      <c r="BJ188" s="339"/>
      <c r="BK188" s="339"/>
      <c r="BL188" s="339"/>
      <c r="BM188" s="339"/>
      <c r="BN188" s="339"/>
      <c r="BO188" s="339"/>
      <c r="BP188" s="339"/>
      <c r="BQ188" s="339"/>
      <c r="BR188" s="339"/>
      <c r="BS188" s="339"/>
      <c r="BT188" s="339"/>
      <c r="BU188" s="339"/>
      <c r="BV188" s="339"/>
      <c r="BW188" s="339"/>
      <c r="BX188" s="339"/>
      <c r="BY188" s="339"/>
      <c r="BZ188" s="339"/>
      <c r="CA188" s="339"/>
      <c r="CB188" s="339"/>
      <c r="CC188" s="339"/>
      <c r="CD188" s="339"/>
      <c r="CE188" s="339"/>
      <c r="CF188" s="339"/>
      <c r="CG188" s="339"/>
      <c r="CH188" s="339"/>
      <c r="CI188" s="339"/>
      <c r="CJ188" s="339"/>
      <c r="CK188" s="339"/>
      <c r="CL188" s="339"/>
      <c r="CM188" s="339"/>
      <c r="CN188" s="339"/>
      <c r="CO188" s="339"/>
      <c r="CP188" s="339"/>
      <c r="CQ188" s="339"/>
      <c r="CR188" s="339"/>
      <c r="CS188" s="339"/>
      <c r="CT188" s="339"/>
      <c r="CU188" s="339"/>
      <c r="CV188" s="339"/>
      <c r="CW188" s="339"/>
      <c r="CX188" s="339"/>
      <c r="CY188" s="339"/>
      <c r="CZ188" s="339"/>
      <c r="DA188" s="339"/>
      <c r="DB188" s="339"/>
      <c r="DC188" s="339"/>
      <c r="DD188" s="339"/>
      <c r="DE188" s="339"/>
      <c r="DF188" s="339"/>
      <c r="DG188" s="339"/>
      <c r="DH188" s="339"/>
      <c r="DI188" s="339"/>
      <c r="DJ188" s="339"/>
      <c r="DK188" s="339"/>
      <c r="DL188" s="339"/>
      <c r="DM188" s="339"/>
      <c r="DN188" s="339"/>
      <c r="DO188" s="339"/>
      <c r="DP188" s="339"/>
      <c r="DQ188" s="339"/>
      <c r="DR188" s="339"/>
      <c r="DS188" s="339"/>
      <c r="DT188" s="339"/>
      <c r="DU188" s="339"/>
      <c r="DV188" s="339"/>
      <c r="DW188" s="339"/>
      <c r="DX188" s="339"/>
      <c r="DY188" s="339"/>
      <c r="DZ188" s="339"/>
      <c r="EA188" s="339"/>
      <c r="EB188" s="339"/>
      <c r="EC188" s="339"/>
      <c r="ED188" s="339"/>
      <c r="EE188" s="339"/>
      <c r="EF188" s="339"/>
      <c r="EG188" s="339"/>
      <c r="EH188" s="339"/>
      <c r="EI188" s="339"/>
      <c r="EJ188" s="339"/>
      <c r="EK188" s="339"/>
      <c r="EL188" s="339"/>
      <c r="EM188" s="339"/>
    </row>
    <row r="189" spans="1:143" s="341" customFormat="1" ht="25.5" hidden="1" customHeight="1">
      <c r="A189" s="371"/>
      <c r="B189" s="371"/>
      <c r="C189" s="371"/>
      <c r="D189" s="371"/>
      <c r="E189" s="371"/>
      <c r="F189" s="371"/>
      <c r="G189" s="371"/>
      <c r="H189" s="371"/>
      <c r="I189" s="371"/>
      <c r="J189" s="371"/>
      <c r="K189" s="371"/>
      <c r="L189" s="371"/>
      <c r="M189" s="371"/>
      <c r="N189" s="371"/>
      <c r="O189" s="371"/>
      <c r="P189" s="371"/>
      <c r="Q189" s="371"/>
      <c r="R189" s="371"/>
      <c r="S189" s="371"/>
      <c r="T189" s="371"/>
      <c r="U189" s="371"/>
      <c r="V189" s="371"/>
      <c r="W189" s="371"/>
      <c r="X189" s="371"/>
      <c r="Y189" s="371"/>
      <c r="Z189" s="371"/>
      <c r="AA189" s="371"/>
      <c r="AB189" s="371"/>
      <c r="AC189" s="371"/>
      <c r="AD189" s="371"/>
      <c r="AE189" s="371"/>
      <c r="AF189" s="371"/>
      <c r="AG189" s="371"/>
      <c r="AH189" s="371"/>
      <c r="AI189" s="339"/>
      <c r="AJ189" s="339"/>
      <c r="AK189" s="339"/>
      <c r="AL189" s="339"/>
      <c r="AM189" s="339"/>
      <c r="AN189" s="339"/>
      <c r="AO189" s="339"/>
      <c r="AP189" s="339"/>
      <c r="AQ189" s="339"/>
      <c r="AR189" s="339"/>
      <c r="AS189" s="339"/>
      <c r="AT189" s="339"/>
      <c r="AU189" s="339"/>
      <c r="AV189" s="339"/>
      <c r="AW189" s="339"/>
      <c r="AX189" s="339"/>
      <c r="AY189" s="339"/>
      <c r="AZ189" s="339"/>
      <c r="BA189" s="339"/>
      <c r="BB189" s="339"/>
      <c r="BC189" s="339"/>
      <c r="BD189" s="339"/>
      <c r="BE189" s="339"/>
      <c r="BF189" s="339"/>
      <c r="BG189" s="339"/>
      <c r="BH189" s="339"/>
      <c r="BI189" s="339"/>
      <c r="BJ189" s="339"/>
      <c r="BK189" s="339"/>
      <c r="BL189" s="339"/>
      <c r="BM189" s="339"/>
      <c r="BN189" s="339"/>
      <c r="BO189" s="339"/>
      <c r="BP189" s="339"/>
      <c r="BQ189" s="339"/>
      <c r="BR189" s="339"/>
      <c r="BS189" s="339"/>
      <c r="BT189" s="339"/>
      <c r="BU189" s="339"/>
      <c r="BV189" s="339"/>
      <c r="BW189" s="339"/>
      <c r="BX189" s="339"/>
      <c r="BY189" s="339"/>
      <c r="BZ189" s="339"/>
      <c r="CA189" s="339"/>
      <c r="CB189" s="339"/>
      <c r="CC189" s="339"/>
      <c r="CD189" s="339"/>
      <c r="CE189" s="339"/>
      <c r="CF189" s="339"/>
      <c r="CG189" s="339"/>
      <c r="CH189" s="339"/>
      <c r="CI189" s="339"/>
      <c r="CJ189" s="339"/>
      <c r="CK189" s="339"/>
      <c r="CL189" s="339"/>
      <c r="CM189" s="339"/>
      <c r="CN189" s="339"/>
      <c r="CO189" s="339"/>
      <c r="CP189" s="339"/>
      <c r="CQ189" s="339"/>
      <c r="CR189" s="339"/>
      <c r="CS189" s="339"/>
      <c r="CT189" s="339"/>
      <c r="CU189" s="339"/>
      <c r="CV189" s="339"/>
      <c r="CW189" s="339"/>
      <c r="CX189" s="339"/>
      <c r="CY189" s="339"/>
      <c r="CZ189" s="339"/>
      <c r="DA189" s="339"/>
      <c r="DB189" s="339"/>
      <c r="DC189" s="339"/>
      <c r="DD189" s="339"/>
      <c r="DE189" s="339"/>
      <c r="DF189" s="339"/>
      <c r="DG189" s="339"/>
      <c r="DH189" s="339"/>
      <c r="DI189" s="339"/>
      <c r="DJ189" s="339"/>
      <c r="DK189" s="339"/>
      <c r="DL189" s="339"/>
      <c r="DM189" s="339"/>
      <c r="DN189" s="339"/>
      <c r="DO189" s="339"/>
      <c r="DP189" s="339"/>
      <c r="DQ189" s="339"/>
      <c r="DR189" s="339"/>
      <c r="DS189" s="339"/>
      <c r="DT189" s="339"/>
      <c r="DU189" s="339"/>
      <c r="DV189" s="339"/>
      <c r="DW189" s="339"/>
      <c r="DX189" s="339"/>
      <c r="DY189" s="339"/>
      <c r="DZ189" s="339"/>
      <c r="EA189" s="339"/>
      <c r="EB189" s="339"/>
      <c r="EC189" s="339"/>
      <c r="ED189" s="339"/>
      <c r="EE189" s="339"/>
      <c r="EF189" s="339"/>
      <c r="EG189" s="339"/>
      <c r="EH189" s="339"/>
      <c r="EI189" s="339"/>
      <c r="EJ189" s="339"/>
      <c r="EK189" s="339"/>
      <c r="EL189" s="339"/>
      <c r="EM189" s="339"/>
    </row>
    <row r="190" spans="1:143" s="341" customFormat="1" ht="25.5" hidden="1" customHeight="1">
      <c r="A190" s="371"/>
      <c r="B190" s="371"/>
      <c r="C190" s="371"/>
      <c r="D190" s="371"/>
      <c r="E190" s="371"/>
      <c r="F190" s="371"/>
      <c r="G190" s="371"/>
      <c r="H190" s="371"/>
      <c r="I190" s="371"/>
      <c r="J190" s="371"/>
      <c r="K190" s="371"/>
      <c r="L190" s="371"/>
      <c r="M190" s="371"/>
      <c r="N190" s="371"/>
      <c r="O190" s="371"/>
      <c r="P190" s="371"/>
      <c r="Q190" s="371"/>
      <c r="R190" s="371"/>
      <c r="S190" s="371"/>
      <c r="T190" s="371"/>
      <c r="U190" s="371"/>
      <c r="V190" s="371"/>
      <c r="W190" s="371"/>
      <c r="X190" s="371"/>
      <c r="Y190" s="371"/>
      <c r="Z190" s="371"/>
      <c r="AA190" s="371"/>
      <c r="AB190" s="371"/>
      <c r="AC190" s="371"/>
      <c r="AD190" s="371"/>
      <c r="AE190" s="371"/>
      <c r="AF190" s="371"/>
      <c r="AG190" s="371"/>
      <c r="AH190" s="371"/>
      <c r="AI190" s="339"/>
      <c r="AJ190" s="339"/>
      <c r="AK190" s="339"/>
      <c r="AL190" s="339"/>
      <c r="AM190" s="339"/>
      <c r="AN190" s="339"/>
      <c r="AO190" s="339"/>
      <c r="AP190" s="339"/>
      <c r="AQ190" s="339"/>
      <c r="AR190" s="339"/>
      <c r="AS190" s="339"/>
      <c r="AT190" s="339"/>
      <c r="AU190" s="339"/>
      <c r="AV190" s="339"/>
      <c r="AW190" s="339"/>
      <c r="AX190" s="339"/>
      <c r="AY190" s="339"/>
      <c r="AZ190" s="339"/>
      <c r="BA190" s="339"/>
      <c r="BB190" s="339"/>
      <c r="BC190" s="339"/>
      <c r="BD190" s="339"/>
      <c r="BE190" s="339"/>
      <c r="BF190" s="339"/>
      <c r="BG190" s="339"/>
      <c r="BH190" s="339"/>
      <c r="BI190" s="339"/>
      <c r="BJ190" s="339"/>
      <c r="BK190" s="339"/>
      <c r="BL190" s="339"/>
      <c r="BM190" s="339"/>
      <c r="BN190" s="339"/>
      <c r="BO190" s="339"/>
      <c r="BP190" s="339"/>
      <c r="BQ190" s="339"/>
      <c r="BR190" s="339"/>
      <c r="BS190" s="339"/>
      <c r="BT190" s="339"/>
      <c r="BU190" s="339"/>
      <c r="BV190" s="339"/>
      <c r="BW190" s="339"/>
      <c r="BX190" s="339"/>
      <c r="BY190" s="339"/>
      <c r="BZ190" s="339"/>
      <c r="CA190" s="339"/>
      <c r="CB190" s="339"/>
      <c r="CC190" s="339"/>
      <c r="CD190" s="339"/>
      <c r="CE190" s="339"/>
      <c r="CF190" s="339"/>
      <c r="CG190" s="339"/>
      <c r="CH190" s="339"/>
      <c r="CI190" s="339"/>
      <c r="CJ190" s="339"/>
      <c r="CK190" s="339"/>
      <c r="CL190" s="339"/>
      <c r="CM190" s="339"/>
      <c r="CN190" s="339"/>
      <c r="CO190" s="339"/>
      <c r="CP190" s="339"/>
      <c r="CQ190" s="339"/>
      <c r="CR190" s="339"/>
      <c r="CS190" s="339"/>
      <c r="CT190" s="339"/>
      <c r="CU190" s="339"/>
      <c r="CV190" s="339"/>
      <c r="CW190" s="339"/>
      <c r="CX190" s="339"/>
      <c r="CY190" s="339"/>
      <c r="CZ190" s="339"/>
      <c r="DA190" s="339"/>
      <c r="DB190" s="339"/>
      <c r="DC190" s="339"/>
      <c r="DD190" s="339"/>
      <c r="DE190" s="339"/>
      <c r="DF190" s="339"/>
      <c r="DG190" s="339"/>
      <c r="DH190" s="339"/>
      <c r="DI190" s="339"/>
      <c r="DJ190" s="339"/>
      <c r="DK190" s="339"/>
      <c r="DL190" s="339"/>
      <c r="DM190" s="339"/>
      <c r="DN190" s="339"/>
      <c r="DO190" s="339"/>
      <c r="DP190" s="339"/>
      <c r="DQ190" s="339"/>
      <c r="DR190" s="339"/>
      <c r="DS190" s="339"/>
      <c r="DT190" s="339"/>
      <c r="DU190" s="339"/>
      <c r="DV190" s="339"/>
      <c r="DW190" s="339"/>
      <c r="DX190" s="339"/>
      <c r="DY190" s="339"/>
      <c r="DZ190" s="339"/>
      <c r="EA190" s="339"/>
      <c r="EB190" s="339"/>
      <c r="EC190" s="339"/>
      <c r="ED190" s="339"/>
      <c r="EE190" s="339"/>
      <c r="EF190" s="339"/>
      <c r="EG190" s="339"/>
      <c r="EH190" s="339"/>
      <c r="EI190" s="339"/>
      <c r="EJ190" s="339"/>
      <c r="EK190" s="339"/>
      <c r="EL190" s="339"/>
      <c r="EM190" s="339"/>
    </row>
    <row r="191" spans="1:143" s="341" customFormat="1" ht="25.5" hidden="1" customHeight="1">
      <c r="A191" s="371"/>
      <c r="B191" s="371"/>
      <c r="C191" s="371"/>
      <c r="D191" s="371"/>
      <c r="E191" s="371"/>
      <c r="F191" s="371"/>
      <c r="G191" s="371"/>
      <c r="H191" s="371"/>
      <c r="I191" s="371"/>
      <c r="J191" s="371"/>
      <c r="K191" s="371"/>
      <c r="L191" s="371"/>
      <c r="M191" s="371"/>
      <c r="N191" s="371"/>
      <c r="O191" s="371"/>
      <c r="P191" s="371"/>
      <c r="Q191" s="371"/>
      <c r="R191" s="371"/>
      <c r="S191" s="371"/>
      <c r="T191" s="371"/>
      <c r="U191" s="371"/>
      <c r="V191" s="371"/>
      <c r="W191" s="371"/>
      <c r="X191" s="371"/>
      <c r="Y191" s="371"/>
      <c r="Z191" s="371"/>
      <c r="AA191" s="371"/>
      <c r="AB191" s="371"/>
      <c r="AC191" s="371"/>
      <c r="AD191" s="371"/>
      <c r="AE191" s="371"/>
      <c r="AF191" s="371"/>
      <c r="AG191" s="371"/>
      <c r="AH191" s="371"/>
      <c r="AI191" s="339"/>
      <c r="AJ191" s="339"/>
      <c r="AK191" s="339"/>
      <c r="AL191" s="339"/>
      <c r="AM191" s="339"/>
      <c r="AN191" s="339"/>
      <c r="AO191" s="339"/>
      <c r="AP191" s="339"/>
      <c r="AQ191" s="339"/>
      <c r="AR191" s="339"/>
      <c r="AS191" s="339"/>
      <c r="AT191" s="339"/>
      <c r="AU191" s="339"/>
      <c r="AV191" s="339"/>
      <c r="AW191" s="339"/>
      <c r="AX191" s="339"/>
      <c r="AY191" s="339"/>
      <c r="AZ191" s="339"/>
      <c r="BA191" s="339"/>
      <c r="BB191" s="339"/>
      <c r="BC191" s="339"/>
      <c r="BD191" s="339"/>
      <c r="BE191" s="339"/>
      <c r="BF191" s="339"/>
      <c r="BG191" s="339"/>
      <c r="BH191" s="339"/>
      <c r="BI191" s="339"/>
      <c r="BJ191" s="339"/>
      <c r="BK191" s="339"/>
      <c r="BL191" s="339"/>
      <c r="BM191" s="339"/>
      <c r="BN191" s="339"/>
      <c r="BO191" s="339"/>
      <c r="BP191" s="339"/>
      <c r="BQ191" s="339"/>
      <c r="BR191" s="339"/>
      <c r="BS191" s="339"/>
      <c r="BT191" s="339"/>
      <c r="BU191" s="339"/>
      <c r="BV191" s="339"/>
      <c r="BW191" s="339"/>
      <c r="BX191" s="339"/>
      <c r="BY191" s="339"/>
      <c r="BZ191" s="339"/>
      <c r="CA191" s="339"/>
      <c r="CB191" s="339"/>
      <c r="CC191" s="339"/>
      <c r="CD191" s="339"/>
      <c r="CE191" s="339"/>
      <c r="CF191" s="339"/>
      <c r="CG191" s="339"/>
      <c r="CH191" s="339"/>
      <c r="CI191" s="339"/>
      <c r="CJ191" s="339"/>
      <c r="CK191" s="339"/>
      <c r="CL191" s="339"/>
      <c r="CM191" s="339"/>
      <c r="CN191" s="339"/>
      <c r="CO191" s="339"/>
      <c r="CP191" s="339"/>
      <c r="CQ191" s="339"/>
      <c r="CR191" s="339"/>
      <c r="CS191" s="339"/>
      <c r="CT191" s="339"/>
      <c r="CU191" s="339"/>
      <c r="CV191" s="339"/>
      <c r="CW191" s="339"/>
      <c r="CX191" s="339"/>
      <c r="CY191" s="339"/>
      <c r="CZ191" s="339"/>
      <c r="DA191" s="339"/>
      <c r="DB191" s="339"/>
      <c r="DC191" s="339"/>
      <c r="DD191" s="339"/>
      <c r="DE191" s="339"/>
      <c r="DF191" s="339"/>
      <c r="DG191" s="339"/>
      <c r="DH191" s="339"/>
      <c r="DI191" s="339"/>
      <c r="DJ191" s="339"/>
      <c r="DK191" s="339"/>
      <c r="DL191" s="339"/>
      <c r="DM191" s="339"/>
      <c r="DN191" s="339"/>
      <c r="DO191" s="339"/>
      <c r="DP191" s="339"/>
      <c r="DQ191" s="339"/>
      <c r="DR191" s="339"/>
      <c r="DS191" s="339"/>
      <c r="DT191" s="339"/>
      <c r="DU191" s="339"/>
      <c r="DV191" s="339"/>
      <c r="DW191" s="339"/>
      <c r="DX191" s="339"/>
      <c r="DY191" s="339"/>
      <c r="DZ191" s="339"/>
      <c r="EA191" s="339"/>
      <c r="EB191" s="339"/>
      <c r="EC191" s="339"/>
      <c r="ED191" s="339"/>
      <c r="EE191" s="339"/>
      <c r="EF191" s="339"/>
      <c r="EG191" s="339"/>
      <c r="EH191" s="339"/>
      <c r="EI191" s="339"/>
      <c r="EJ191" s="339"/>
      <c r="EK191" s="339"/>
      <c r="EL191" s="339"/>
      <c r="EM191" s="339"/>
    </row>
    <row r="192" spans="1:143" s="341" customFormat="1" ht="25.5" hidden="1" customHeight="1">
      <c r="A192" s="371"/>
      <c r="B192" s="371"/>
      <c r="C192" s="371"/>
      <c r="D192" s="371"/>
      <c r="E192" s="371"/>
      <c r="F192" s="371"/>
      <c r="G192" s="371"/>
      <c r="H192" s="371"/>
      <c r="I192" s="371"/>
      <c r="J192" s="371"/>
      <c r="K192" s="371"/>
      <c r="L192" s="371"/>
      <c r="M192" s="371"/>
      <c r="N192" s="371"/>
      <c r="O192" s="371"/>
      <c r="P192" s="371"/>
      <c r="Q192" s="371"/>
      <c r="R192" s="371"/>
      <c r="S192" s="371"/>
      <c r="T192" s="371"/>
      <c r="U192" s="371"/>
      <c r="V192" s="371"/>
      <c r="W192" s="371"/>
      <c r="X192" s="371"/>
      <c r="Y192" s="371"/>
      <c r="Z192" s="371"/>
      <c r="AA192" s="371"/>
      <c r="AB192" s="371"/>
      <c r="AC192" s="371"/>
      <c r="AD192" s="371"/>
      <c r="AE192" s="371"/>
      <c r="AF192" s="371"/>
      <c r="AG192" s="371"/>
      <c r="AH192" s="371"/>
      <c r="AI192" s="339"/>
      <c r="AJ192" s="339"/>
      <c r="AK192" s="339"/>
      <c r="AL192" s="339"/>
      <c r="AM192" s="339"/>
      <c r="AN192" s="339"/>
      <c r="AO192" s="339"/>
      <c r="AP192" s="339"/>
      <c r="AQ192" s="339"/>
      <c r="AR192" s="339"/>
      <c r="AS192" s="339"/>
      <c r="AT192" s="339"/>
      <c r="AU192" s="339"/>
      <c r="AV192" s="339"/>
      <c r="AW192" s="339"/>
      <c r="AX192" s="339"/>
      <c r="AY192" s="339"/>
      <c r="AZ192" s="339"/>
      <c r="BA192" s="339"/>
      <c r="BB192" s="339"/>
      <c r="BC192" s="339"/>
      <c r="BD192" s="339"/>
      <c r="BE192" s="339"/>
      <c r="BF192" s="339"/>
      <c r="BG192" s="339"/>
      <c r="BH192" s="339"/>
      <c r="BI192" s="339"/>
      <c r="BJ192" s="339"/>
      <c r="BK192" s="339"/>
      <c r="BL192" s="339"/>
      <c r="BM192" s="339"/>
      <c r="BN192" s="339"/>
      <c r="BO192" s="339"/>
      <c r="BP192" s="339"/>
      <c r="BQ192" s="339"/>
      <c r="BR192" s="339"/>
      <c r="BS192" s="339"/>
      <c r="BT192" s="339"/>
      <c r="BU192" s="339"/>
      <c r="BV192" s="339"/>
      <c r="BW192" s="339"/>
      <c r="BX192" s="339"/>
      <c r="BY192" s="339"/>
      <c r="BZ192" s="339"/>
      <c r="CA192" s="339"/>
      <c r="CB192" s="339"/>
      <c r="CC192" s="339"/>
      <c r="CD192" s="339"/>
      <c r="CE192" s="339"/>
      <c r="CF192" s="339"/>
      <c r="CG192" s="339"/>
      <c r="CH192" s="339"/>
      <c r="CI192" s="339"/>
      <c r="CJ192" s="339"/>
      <c r="CK192" s="339"/>
      <c r="CL192" s="339"/>
      <c r="CM192" s="339"/>
      <c r="CN192" s="339"/>
      <c r="CO192" s="339"/>
      <c r="CP192" s="339"/>
      <c r="CQ192" s="339"/>
      <c r="CR192" s="339"/>
      <c r="CS192" s="339"/>
      <c r="CT192" s="339"/>
      <c r="CU192" s="339"/>
      <c r="CV192" s="339"/>
      <c r="CW192" s="339"/>
      <c r="CX192" s="339"/>
      <c r="CY192" s="339"/>
      <c r="CZ192" s="339"/>
      <c r="DA192" s="339"/>
      <c r="DB192" s="339"/>
      <c r="DC192" s="339"/>
      <c r="DD192" s="339"/>
      <c r="DE192" s="339"/>
      <c r="DF192" s="339"/>
      <c r="DG192" s="339"/>
      <c r="DH192" s="339"/>
      <c r="DI192" s="339"/>
      <c r="DJ192" s="339"/>
      <c r="DK192" s="339"/>
      <c r="DL192" s="339"/>
      <c r="DM192" s="339"/>
      <c r="DN192" s="339"/>
      <c r="DO192" s="339"/>
      <c r="DP192" s="339"/>
      <c r="DQ192" s="339"/>
      <c r="DR192" s="339"/>
      <c r="DS192" s="339"/>
      <c r="DT192" s="339"/>
      <c r="DU192" s="339"/>
      <c r="DV192" s="339"/>
      <c r="DW192" s="339"/>
      <c r="DX192" s="339"/>
      <c r="DY192" s="339"/>
      <c r="DZ192" s="339"/>
      <c r="EA192" s="339"/>
      <c r="EB192" s="339"/>
      <c r="EC192" s="339"/>
      <c r="ED192" s="339"/>
      <c r="EE192" s="339"/>
      <c r="EF192" s="339"/>
      <c r="EG192" s="339"/>
      <c r="EH192" s="339"/>
      <c r="EI192" s="339"/>
      <c r="EJ192" s="339"/>
      <c r="EK192" s="339"/>
      <c r="EL192" s="339"/>
      <c r="EM192" s="339"/>
    </row>
    <row r="193" spans="1:143" s="341" customFormat="1" ht="25.5" hidden="1" customHeight="1">
      <c r="A193" s="371"/>
      <c r="B193" s="371"/>
      <c r="C193" s="371"/>
      <c r="D193" s="371"/>
      <c r="E193" s="371"/>
      <c r="F193" s="371"/>
      <c r="G193" s="371"/>
      <c r="H193" s="371"/>
      <c r="I193" s="371"/>
      <c r="J193" s="371"/>
      <c r="K193" s="371"/>
      <c r="L193" s="371"/>
      <c r="M193" s="371"/>
      <c r="N193" s="371"/>
      <c r="O193" s="371"/>
      <c r="P193" s="371"/>
      <c r="Q193" s="371"/>
      <c r="R193" s="371"/>
      <c r="S193" s="371"/>
      <c r="T193" s="371"/>
      <c r="U193" s="371"/>
      <c r="V193" s="371"/>
      <c r="W193" s="371"/>
      <c r="X193" s="371"/>
      <c r="Y193" s="371"/>
      <c r="Z193" s="371"/>
      <c r="AA193" s="371"/>
      <c r="AB193" s="371"/>
      <c r="AC193" s="371"/>
      <c r="AD193" s="371"/>
      <c r="AE193" s="371"/>
      <c r="AF193" s="371"/>
      <c r="AG193" s="371"/>
      <c r="AH193" s="371"/>
      <c r="AI193" s="339"/>
      <c r="AJ193" s="339"/>
      <c r="AK193" s="339"/>
      <c r="AL193" s="339"/>
      <c r="AM193" s="339"/>
      <c r="AN193" s="339"/>
      <c r="AO193" s="339"/>
      <c r="AP193" s="339"/>
      <c r="AQ193" s="339"/>
      <c r="AR193" s="339"/>
      <c r="AS193" s="339"/>
      <c r="AT193" s="339"/>
      <c r="AU193" s="339"/>
      <c r="AV193" s="339"/>
      <c r="AW193" s="339"/>
      <c r="AX193" s="339"/>
      <c r="AY193" s="339"/>
      <c r="AZ193" s="339"/>
      <c r="BA193" s="339"/>
      <c r="BB193" s="339"/>
      <c r="BC193" s="339"/>
      <c r="BD193" s="339"/>
      <c r="BE193" s="339"/>
      <c r="BF193" s="339"/>
      <c r="BG193" s="339"/>
      <c r="BH193" s="339"/>
      <c r="BI193" s="339"/>
      <c r="BJ193" s="339"/>
      <c r="BK193" s="339"/>
      <c r="BL193" s="339"/>
      <c r="BM193" s="339"/>
      <c r="BN193" s="339"/>
      <c r="BO193" s="339"/>
      <c r="BP193" s="339"/>
      <c r="BQ193" s="339"/>
      <c r="BR193" s="339"/>
      <c r="BS193" s="339"/>
      <c r="BT193" s="339"/>
      <c r="BU193" s="339"/>
      <c r="BV193" s="339"/>
      <c r="BW193" s="339"/>
      <c r="BX193" s="339"/>
      <c r="BY193" s="339"/>
      <c r="BZ193" s="339"/>
      <c r="CA193" s="339"/>
      <c r="CB193" s="339"/>
      <c r="CC193" s="339"/>
      <c r="CD193" s="339"/>
      <c r="CE193" s="339"/>
      <c r="CF193" s="339"/>
      <c r="CG193" s="339"/>
      <c r="CH193" s="339"/>
      <c r="CI193" s="339"/>
      <c r="CJ193" s="339"/>
      <c r="CK193" s="339"/>
      <c r="CL193" s="339"/>
      <c r="CM193" s="339"/>
      <c r="CN193" s="339"/>
      <c r="CO193" s="339"/>
      <c r="CP193" s="339"/>
      <c r="CQ193" s="339"/>
      <c r="CR193" s="339"/>
      <c r="CS193" s="339"/>
      <c r="CT193" s="339"/>
      <c r="CU193" s="339"/>
      <c r="CV193" s="339"/>
      <c r="CW193" s="339"/>
      <c r="CX193" s="339"/>
      <c r="CY193" s="339"/>
      <c r="CZ193" s="339"/>
      <c r="DA193" s="339"/>
      <c r="DB193" s="339"/>
      <c r="DC193" s="339"/>
      <c r="DD193" s="339"/>
      <c r="DE193" s="339"/>
      <c r="DF193" s="339"/>
      <c r="DG193" s="339"/>
      <c r="DH193" s="339"/>
      <c r="DI193" s="339"/>
      <c r="DJ193" s="339"/>
      <c r="DK193" s="339"/>
      <c r="DL193" s="339"/>
      <c r="DM193" s="339"/>
      <c r="DN193" s="339"/>
      <c r="DO193" s="339"/>
      <c r="DP193" s="339"/>
      <c r="DQ193" s="339"/>
      <c r="DR193" s="339"/>
      <c r="DS193" s="339"/>
      <c r="DT193" s="339"/>
      <c r="DU193" s="339"/>
      <c r="DV193" s="339"/>
      <c r="DW193" s="339"/>
      <c r="DX193" s="339"/>
      <c r="DY193" s="339"/>
      <c r="DZ193" s="339"/>
      <c r="EA193" s="339"/>
      <c r="EB193" s="339"/>
      <c r="EC193" s="339"/>
      <c r="ED193" s="339"/>
      <c r="EE193" s="339"/>
      <c r="EF193" s="339"/>
      <c r="EG193" s="339"/>
      <c r="EH193" s="339"/>
      <c r="EI193" s="339"/>
      <c r="EJ193" s="339"/>
      <c r="EK193" s="339"/>
      <c r="EL193" s="339"/>
      <c r="EM193" s="339"/>
    </row>
    <row r="194" spans="1:143" s="341" customFormat="1" ht="25.5" hidden="1" customHeight="1">
      <c r="A194" s="371"/>
      <c r="B194" s="371"/>
      <c r="C194" s="371"/>
      <c r="D194" s="371"/>
      <c r="E194" s="371"/>
      <c r="F194" s="371"/>
      <c r="G194" s="371"/>
      <c r="H194" s="371"/>
      <c r="I194" s="371"/>
      <c r="J194" s="371"/>
      <c r="K194" s="371"/>
      <c r="L194" s="371"/>
      <c r="M194" s="371"/>
      <c r="N194" s="371"/>
      <c r="O194" s="371"/>
      <c r="P194" s="371"/>
      <c r="Q194" s="371"/>
      <c r="R194" s="371"/>
      <c r="S194" s="371"/>
      <c r="T194" s="371"/>
      <c r="U194" s="371"/>
      <c r="V194" s="371"/>
      <c r="W194" s="371"/>
      <c r="X194" s="371"/>
      <c r="Y194" s="371"/>
      <c r="Z194" s="371"/>
      <c r="AA194" s="371"/>
      <c r="AB194" s="371"/>
      <c r="AC194" s="371"/>
      <c r="AD194" s="371"/>
      <c r="AE194" s="371"/>
      <c r="AF194" s="371"/>
      <c r="AG194" s="371"/>
      <c r="AH194" s="371"/>
      <c r="AI194" s="339"/>
      <c r="AJ194" s="339"/>
      <c r="AK194" s="339"/>
      <c r="AL194" s="339"/>
      <c r="AM194" s="339"/>
      <c r="AN194" s="339"/>
      <c r="AO194" s="339"/>
      <c r="AP194" s="339"/>
      <c r="AQ194" s="339"/>
      <c r="AR194" s="339"/>
      <c r="AS194" s="339"/>
      <c r="AT194" s="339"/>
      <c r="AU194" s="339"/>
      <c r="AV194" s="339"/>
      <c r="AW194" s="339"/>
      <c r="AX194" s="339"/>
      <c r="AY194" s="339"/>
      <c r="AZ194" s="339"/>
      <c r="BA194" s="339"/>
      <c r="BB194" s="339"/>
      <c r="BC194" s="339"/>
      <c r="BD194" s="339"/>
      <c r="BE194" s="339"/>
      <c r="BF194" s="339"/>
      <c r="BG194" s="339"/>
      <c r="BH194" s="339"/>
      <c r="BI194" s="339"/>
      <c r="BJ194" s="339"/>
      <c r="BK194" s="339"/>
      <c r="BL194" s="339"/>
      <c r="BM194" s="339"/>
      <c r="BN194" s="339"/>
      <c r="BO194" s="339"/>
      <c r="BP194" s="339"/>
      <c r="BQ194" s="339"/>
      <c r="BR194" s="339"/>
      <c r="BS194" s="339"/>
      <c r="BT194" s="339"/>
      <c r="BU194" s="339"/>
      <c r="BV194" s="339"/>
      <c r="BW194" s="339"/>
      <c r="BX194" s="339"/>
      <c r="BY194" s="339"/>
      <c r="BZ194" s="339"/>
      <c r="CA194" s="339"/>
      <c r="CB194" s="339"/>
      <c r="CC194" s="339"/>
      <c r="CD194" s="339"/>
      <c r="CE194" s="339"/>
      <c r="CF194" s="339"/>
      <c r="CG194" s="339"/>
      <c r="CH194" s="339"/>
      <c r="CI194" s="339"/>
      <c r="CJ194" s="339"/>
      <c r="CK194" s="339"/>
      <c r="CL194" s="339"/>
      <c r="CM194" s="339"/>
      <c r="CN194" s="339"/>
      <c r="CO194" s="339"/>
      <c r="CP194" s="339"/>
      <c r="CQ194" s="339"/>
      <c r="CR194" s="339"/>
      <c r="CS194" s="339"/>
      <c r="CT194" s="339"/>
      <c r="CU194" s="339"/>
      <c r="CV194" s="339"/>
      <c r="CW194" s="339"/>
      <c r="CX194" s="339"/>
      <c r="CY194" s="339"/>
      <c r="CZ194" s="339"/>
      <c r="DA194" s="339"/>
      <c r="DB194" s="339"/>
      <c r="DC194" s="339"/>
      <c r="DD194" s="339"/>
      <c r="DE194" s="339"/>
      <c r="DF194" s="339"/>
      <c r="DG194" s="339"/>
      <c r="DH194" s="339"/>
      <c r="DI194" s="339"/>
      <c r="DJ194" s="339"/>
      <c r="DK194" s="339"/>
      <c r="DL194" s="339"/>
      <c r="DM194" s="339"/>
      <c r="DN194" s="339"/>
      <c r="DO194" s="339"/>
      <c r="DP194" s="339"/>
      <c r="DQ194" s="339"/>
      <c r="DR194" s="339"/>
      <c r="DS194" s="339"/>
      <c r="DT194" s="339"/>
      <c r="DU194" s="339"/>
      <c r="DV194" s="339"/>
      <c r="DW194" s="339"/>
      <c r="DX194" s="339"/>
      <c r="DY194" s="339"/>
      <c r="DZ194" s="339"/>
      <c r="EA194" s="339"/>
      <c r="EB194" s="339"/>
      <c r="EC194" s="339"/>
      <c r="ED194" s="339"/>
      <c r="EE194" s="339"/>
      <c r="EF194" s="339"/>
      <c r="EG194" s="339"/>
      <c r="EH194" s="339"/>
      <c r="EI194" s="339"/>
      <c r="EJ194" s="339"/>
      <c r="EK194" s="339"/>
      <c r="EL194" s="339"/>
      <c r="EM194" s="339"/>
    </row>
    <row r="195" spans="1:143" s="341" customFormat="1" ht="25.5" hidden="1" customHeight="1">
      <c r="A195" s="371"/>
      <c r="B195" s="371"/>
      <c r="C195" s="371"/>
      <c r="D195" s="371"/>
      <c r="E195" s="371"/>
      <c r="F195" s="371"/>
      <c r="G195" s="371"/>
      <c r="H195" s="371"/>
      <c r="I195" s="371"/>
      <c r="J195" s="371"/>
      <c r="K195" s="371"/>
      <c r="L195" s="371"/>
      <c r="M195" s="371"/>
      <c r="N195" s="371"/>
      <c r="O195" s="371"/>
      <c r="P195" s="371"/>
      <c r="Q195" s="371"/>
      <c r="R195" s="371"/>
      <c r="S195" s="371"/>
      <c r="T195" s="371"/>
      <c r="U195" s="371"/>
      <c r="V195" s="371"/>
      <c r="W195" s="371"/>
      <c r="X195" s="371"/>
      <c r="Y195" s="371"/>
      <c r="Z195" s="371"/>
      <c r="AA195" s="371"/>
      <c r="AB195" s="371"/>
      <c r="AC195" s="371"/>
      <c r="AD195" s="371"/>
      <c r="AE195" s="371"/>
      <c r="AF195" s="371"/>
      <c r="AG195" s="371"/>
      <c r="AH195" s="371"/>
      <c r="AI195" s="339"/>
      <c r="AJ195" s="339"/>
      <c r="AK195" s="339"/>
      <c r="AL195" s="339"/>
      <c r="AM195" s="339"/>
      <c r="AN195" s="339"/>
      <c r="AO195" s="339"/>
      <c r="AP195" s="339"/>
      <c r="AQ195" s="339"/>
      <c r="AR195" s="339"/>
      <c r="AS195" s="339"/>
      <c r="AT195" s="339"/>
      <c r="AU195" s="339"/>
      <c r="AV195" s="339"/>
      <c r="AW195" s="339"/>
      <c r="AX195" s="339"/>
      <c r="AY195" s="339"/>
      <c r="AZ195" s="339"/>
      <c r="BA195" s="339"/>
      <c r="BB195" s="339"/>
      <c r="BC195" s="339"/>
      <c r="BD195" s="339"/>
      <c r="BE195" s="339"/>
      <c r="BF195" s="339"/>
      <c r="BG195" s="339"/>
      <c r="BH195" s="339"/>
      <c r="BI195" s="339"/>
      <c r="BJ195" s="339"/>
      <c r="BK195" s="339"/>
      <c r="BL195" s="339"/>
      <c r="BM195" s="339"/>
      <c r="BN195" s="339"/>
      <c r="BO195" s="339"/>
      <c r="BP195" s="339"/>
      <c r="BQ195" s="339"/>
      <c r="BR195" s="339"/>
      <c r="BS195" s="339"/>
      <c r="BT195" s="339"/>
      <c r="BU195" s="339"/>
      <c r="BV195" s="339"/>
      <c r="BW195" s="339"/>
      <c r="BX195" s="339"/>
      <c r="BY195" s="339"/>
      <c r="BZ195" s="339"/>
      <c r="CA195" s="339"/>
      <c r="CB195" s="339"/>
      <c r="CC195" s="339"/>
      <c r="CD195" s="339"/>
      <c r="CE195" s="339"/>
      <c r="CF195" s="339"/>
      <c r="CG195" s="339"/>
      <c r="CH195" s="339"/>
      <c r="CI195" s="339"/>
      <c r="CJ195" s="339"/>
      <c r="CK195" s="339"/>
      <c r="CL195" s="339"/>
      <c r="CM195" s="339"/>
      <c r="CN195" s="339"/>
      <c r="CO195" s="339"/>
      <c r="CP195" s="339"/>
      <c r="CQ195" s="339"/>
      <c r="CR195" s="339"/>
      <c r="CS195" s="339"/>
      <c r="CT195" s="339"/>
      <c r="CU195" s="339"/>
      <c r="CV195" s="339"/>
      <c r="CW195" s="339"/>
      <c r="CX195" s="339"/>
      <c r="CY195" s="339"/>
      <c r="CZ195" s="339"/>
      <c r="DA195" s="339"/>
      <c r="DB195" s="339"/>
      <c r="DC195" s="339"/>
      <c r="DD195" s="339"/>
      <c r="DE195" s="339"/>
      <c r="DF195" s="339"/>
      <c r="DG195" s="339"/>
      <c r="DH195" s="339"/>
      <c r="DI195" s="339"/>
      <c r="DJ195" s="339"/>
      <c r="DK195" s="339"/>
      <c r="DL195" s="339"/>
      <c r="DM195" s="339"/>
      <c r="DN195" s="339"/>
      <c r="DO195" s="339"/>
      <c r="DP195" s="339"/>
      <c r="DQ195" s="339"/>
      <c r="DR195" s="339"/>
      <c r="DS195" s="339"/>
      <c r="DT195" s="339"/>
      <c r="DU195" s="339"/>
      <c r="DV195" s="339"/>
      <c r="DW195" s="339"/>
      <c r="DX195" s="339"/>
      <c r="DY195" s="339"/>
      <c r="DZ195" s="339"/>
      <c r="EA195" s="339"/>
      <c r="EB195" s="339"/>
      <c r="EC195" s="339"/>
      <c r="ED195" s="339"/>
      <c r="EE195" s="339"/>
      <c r="EF195" s="339"/>
      <c r="EG195" s="339"/>
      <c r="EH195" s="339"/>
      <c r="EI195" s="339"/>
      <c r="EJ195" s="339"/>
      <c r="EK195" s="339"/>
      <c r="EL195" s="339"/>
      <c r="EM195" s="339"/>
    </row>
    <row r="196" spans="1:143" s="341" customFormat="1" ht="25.5" hidden="1" customHeight="1">
      <c r="A196" s="371"/>
      <c r="B196" s="371"/>
      <c r="C196" s="371"/>
      <c r="D196" s="371"/>
      <c r="E196" s="371"/>
      <c r="F196" s="371"/>
      <c r="G196" s="371"/>
      <c r="H196" s="371"/>
      <c r="I196" s="371"/>
      <c r="J196" s="371"/>
      <c r="K196" s="371"/>
      <c r="L196" s="371"/>
      <c r="M196" s="371"/>
      <c r="N196" s="371"/>
      <c r="O196" s="371"/>
      <c r="P196" s="371"/>
      <c r="Q196" s="371"/>
      <c r="R196" s="371"/>
      <c r="S196" s="371"/>
      <c r="T196" s="371"/>
      <c r="U196" s="371"/>
      <c r="V196" s="371"/>
      <c r="W196" s="371"/>
      <c r="X196" s="371"/>
      <c r="Y196" s="371"/>
      <c r="Z196" s="371"/>
      <c r="AA196" s="371"/>
      <c r="AB196" s="371"/>
      <c r="AC196" s="371"/>
      <c r="AD196" s="371"/>
      <c r="AE196" s="371"/>
      <c r="AF196" s="371"/>
      <c r="AG196" s="371"/>
      <c r="AH196" s="371"/>
      <c r="AI196" s="339"/>
      <c r="AJ196" s="339"/>
      <c r="AK196" s="339"/>
      <c r="AL196" s="339"/>
      <c r="AM196" s="339"/>
      <c r="AN196" s="339"/>
      <c r="AO196" s="339"/>
      <c r="AP196" s="339"/>
      <c r="AQ196" s="339"/>
      <c r="AR196" s="339"/>
      <c r="AS196" s="339"/>
      <c r="AT196" s="339"/>
      <c r="AU196" s="339"/>
      <c r="AV196" s="339"/>
      <c r="AW196" s="339"/>
      <c r="AX196" s="339"/>
      <c r="AY196" s="339"/>
      <c r="AZ196" s="339"/>
      <c r="BA196" s="339"/>
      <c r="BB196" s="339"/>
      <c r="BC196" s="339"/>
      <c r="BD196" s="339"/>
      <c r="BE196" s="339"/>
      <c r="BF196" s="339"/>
      <c r="BG196" s="339"/>
      <c r="BH196" s="339"/>
      <c r="BI196" s="339"/>
      <c r="BJ196" s="339"/>
      <c r="BK196" s="339"/>
      <c r="BL196" s="339"/>
      <c r="BM196" s="339"/>
      <c r="BN196" s="339"/>
      <c r="BO196" s="339"/>
      <c r="BP196" s="339"/>
      <c r="BQ196" s="339"/>
      <c r="BR196" s="339"/>
      <c r="BS196" s="339"/>
      <c r="BT196" s="339"/>
      <c r="BU196" s="339"/>
      <c r="BV196" s="339"/>
      <c r="BW196" s="339"/>
      <c r="BX196" s="339"/>
      <c r="BY196" s="339"/>
      <c r="BZ196" s="339"/>
      <c r="CA196" s="339"/>
      <c r="CB196" s="339"/>
      <c r="CC196" s="339"/>
      <c r="CD196" s="339"/>
      <c r="CE196" s="339"/>
      <c r="CF196" s="339"/>
      <c r="CG196" s="339"/>
      <c r="CH196" s="339"/>
      <c r="CI196" s="339"/>
      <c r="CJ196" s="339"/>
      <c r="CK196" s="339"/>
      <c r="CL196" s="339"/>
      <c r="CM196" s="339"/>
      <c r="CN196" s="339"/>
      <c r="CO196" s="339"/>
      <c r="CP196" s="339"/>
      <c r="CQ196" s="339"/>
      <c r="CR196" s="339"/>
      <c r="CS196" s="339"/>
      <c r="CT196" s="339"/>
      <c r="CU196" s="339"/>
      <c r="CV196" s="339"/>
      <c r="CW196" s="339"/>
      <c r="CX196" s="339"/>
      <c r="CY196" s="339"/>
      <c r="CZ196" s="339"/>
      <c r="DA196" s="339"/>
      <c r="DB196" s="339"/>
      <c r="DC196" s="339"/>
      <c r="DD196" s="339"/>
      <c r="DE196" s="339"/>
      <c r="DF196" s="339"/>
      <c r="DG196" s="339"/>
      <c r="DH196" s="339"/>
      <c r="DI196" s="339"/>
      <c r="DJ196" s="339"/>
      <c r="DK196" s="339"/>
      <c r="DL196" s="339"/>
      <c r="DM196" s="339"/>
      <c r="DN196" s="339"/>
      <c r="DO196" s="339"/>
      <c r="DP196" s="339"/>
      <c r="DQ196" s="339"/>
      <c r="DR196" s="339"/>
      <c r="DS196" s="339"/>
      <c r="DT196" s="339"/>
      <c r="DU196" s="339"/>
      <c r="DV196" s="339"/>
      <c r="DW196" s="339"/>
      <c r="DX196" s="339"/>
      <c r="DY196" s="339"/>
      <c r="DZ196" s="339"/>
      <c r="EA196" s="339"/>
      <c r="EB196" s="339"/>
      <c r="EC196" s="339"/>
      <c r="ED196" s="339"/>
      <c r="EE196" s="339"/>
      <c r="EF196" s="339"/>
      <c r="EG196" s="339"/>
      <c r="EH196" s="339"/>
      <c r="EI196" s="339"/>
      <c r="EJ196" s="339"/>
      <c r="EK196" s="339"/>
      <c r="EL196" s="339"/>
      <c r="EM196" s="339"/>
    </row>
    <row r="197" spans="1:143" s="341" customFormat="1" ht="25.5" hidden="1" customHeight="1">
      <c r="A197" s="371"/>
      <c r="B197" s="371"/>
      <c r="C197" s="371"/>
      <c r="D197" s="371"/>
      <c r="E197" s="371"/>
      <c r="F197" s="371"/>
      <c r="G197" s="371"/>
      <c r="H197" s="371"/>
      <c r="I197" s="371"/>
      <c r="J197" s="371"/>
      <c r="K197" s="371"/>
      <c r="L197" s="371"/>
      <c r="M197" s="371"/>
      <c r="N197" s="371"/>
      <c r="O197" s="371"/>
      <c r="P197" s="371"/>
      <c r="Q197" s="371"/>
      <c r="R197" s="371"/>
      <c r="S197" s="371"/>
      <c r="T197" s="371"/>
      <c r="U197" s="371"/>
      <c r="V197" s="371"/>
      <c r="W197" s="371"/>
      <c r="X197" s="371"/>
      <c r="Y197" s="371"/>
      <c r="Z197" s="371"/>
      <c r="AA197" s="371"/>
      <c r="AB197" s="371"/>
      <c r="AC197" s="371"/>
      <c r="AD197" s="371"/>
      <c r="AE197" s="371"/>
      <c r="AF197" s="371"/>
      <c r="AG197" s="371"/>
      <c r="AH197" s="371"/>
      <c r="AI197" s="339"/>
      <c r="AJ197" s="339"/>
      <c r="AK197" s="339"/>
      <c r="AL197" s="339"/>
      <c r="AM197" s="339"/>
      <c r="AN197" s="339"/>
      <c r="AO197" s="339"/>
      <c r="AP197" s="339"/>
      <c r="AQ197" s="339"/>
      <c r="AR197" s="339"/>
      <c r="AS197" s="339"/>
      <c r="AT197" s="339"/>
      <c r="AU197" s="339"/>
      <c r="AV197" s="339"/>
      <c r="AW197" s="339"/>
      <c r="AX197" s="339"/>
      <c r="AY197" s="339"/>
      <c r="AZ197" s="339"/>
      <c r="BA197" s="339"/>
      <c r="BB197" s="339"/>
      <c r="BC197" s="339"/>
      <c r="BD197" s="339"/>
      <c r="BE197" s="339"/>
      <c r="BF197" s="339"/>
      <c r="BG197" s="339"/>
      <c r="BH197" s="339"/>
      <c r="BI197" s="339"/>
      <c r="BJ197" s="339"/>
      <c r="BK197" s="339"/>
      <c r="BL197" s="339"/>
      <c r="BM197" s="339"/>
      <c r="BN197" s="339"/>
      <c r="BO197" s="339"/>
      <c r="BP197" s="339"/>
      <c r="BQ197" s="339"/>
      <c r="BR197" s="339"/>
      <c r="BS197" s="339"/>
      <c r="BT197" s="339"/>
      <c r="BU197" s="339"/>
      <c r="BV197" s="339"/>
      <c r="BW197" s="339"/>
      <c r="BX197" s="339"/>
      <c r="BY197" s="339"/>
      <c r="BZ197" s="339"/>
      <c r="CA197" s="339"/>
      <c r="CB197" s="339"/>
      <c r="CC197" s="339"/>
      <c r="CD197" s="339"/>
      <c r="CE197" s="339"/>
      <c r="CF197" s="339"/>
      <c r="CG197" s="339"/>
      <c r="CH197" s="339"/>
      <c r="CI197" s="339"/>
      <c r="CJ197" s="339"/>
      <c r="CK197" s="339"/>
      <c r="CL197" s="339"/>
      <c r="CM197" s="339"/>
      <c r="CN197" s="339"/>
      <c r="CO197" s="339"/>
      <c r="CP197" s="339"/>
      <c r="CQ197" s="339"/>
      <c r="CR197" s="339"/>
      <c r="CS197" s="339"/>
      <c r="CT197" s="339"/>
      <c r="CU197" s="339"/>
      <c r="CV197" s="339"/>
      <c r="CW197" s="339"/>
      <c r="CX197" s="339"/>
      <c r="CY197" s="339"/>
      <c r="CZ197" s="339"/>
      <c r="DA197" s="339"/>
      <c r="DB197" s="339"/>
      <c r="DC197" s="339"/>
      <c r="DD197" s="339"/>
      <c r="DE197" s="339"/>
      <c r="DF197" s="339"/>
      <c r="DG197" s="339"/>
      <c r="DH197" s="339"/>
      <c r="DI197" s="339"/>
      <c r="DJ197" s="339"/>
      <c r="DK197" s="339"/>
      <c r="DL197" s="339"/>
      <c r="DM197" s="339"/>
      <c r="DN197" s="339"/>
      <c r="DO197" s="339"/>
      <c r="DP197" s="339"/>
      <c r="DQ197" s="339"/>
      <c r="DR197" s="339"/>
      <c r="DS197" s="339"/>
      <c r="DT197" s="339"/>
      <c r="DU197" s="339"/>
      <c r="DV197" s="339"/>
      <c r="DW197" s="339"/>
      <c r="DX197" s="339"/>
      <c r="DY197" s="339"/>
      <c r="DZ197" s="339"/>
      <c r="EA197" s="339"/>
      <c r="EB197" s="339"/>
      <c r="EC197" s="339"/>
      <c r="ED197" s="339"/>
      <c r="EE197" s="339"/>
      <c r="EF197" s="339"/>
      <c r="EG197" s="339"/>
      <c r="EH197" s="339"/>
      <c r="EI197" s="339"/>
      <c r="EJ197" s="339"/>
      <c r="EK197" s="339"/>
      <c r="EL197" s="339"/>
      <c r="EM197" s="339"/>
    </row>
    <row r="198" spans="1:143" s="341" customFormat="1" ht="25.5" hidden="1" customHeight="1">
      <c r="A198" s="371"/>
      <c r="B198" s="371"/>
      <c r="C198" s="371"/>
      <c r="D198" s="371"/>
      <c r="E198" s="371"/>
      <c r="F198" s="371"/>
      <c r="G198" s="371"/>
      <c r="H198" s="371"/>
      <c r="I198" s="371"/>
      <c r="J198" s="371"/>
      <c r="K198" s="371"/>
      <c r="L198" s="371"/>
      <c r="M198" s="371"/>
      <c r="N198" s="371"/>
      <c r="O198" s="371"/>
      <c r="P198" s="371"/>
      <c r="Q198" s="371"/>
      <c r="R198" s="371"/>
      <c r="S198" s="371"/>
      <c r="T198" s="371"/>
      <c r="U198" s="371"/>
      <c r="V198" s="371"/>
      <c r="W198" s="371"/>
      <c r="X198" s="371"/>
      <c r="Y198" s="371"/>
      <c r="Z198" s="371"/>
      <c r="AA198" s="371"/>
      <c r="AB198" s="371"/>
      <c r="AC198" s="371"/>
      <c r="AD198" s="371"/>
      <c r="AE198" s="371"/>
      <c r="AF198" s="371"/>
      <c r="AG198" s="371"/>
      <c r="AH198" s="371"/>
      <c r="AI198" s="339"/>
      <c r="AJ198" s="339"/>
      <c r="AK198" s="339"/>
      <c r="AL198" s="339"/>
      <c r="AM198" s="339"/>
      <c r="AN198" s="339"/>
      <c r="AO198" s="339"/>
      <c r="AP198" s="339"/>
      <c r="AQ198" s="339"/>
      <c r="AR198" s="339"/>
      <c r="AS198" s="339"/>
      <c r="AT198" s="339"/>
      <c r="AU198" s="339"/>
      <c r="AV198" s="339"/>
      <c r="AW198" s="339"/>
      <c r="AX198" s="339"/>
      <c r="AY198" s="339"/>
      <c r="AZ198" s="339"/>
      <c r="BA198" s="339"/>
      <c r="BB198" s="339"/>
      <c r="BC198" s="339"/>
      <c r="BD198" s="339"/>
      <c r="BE198" s="339"/>
      <c r="BF198" s="339"/>
      <c r="BG198" s="339"/>
      <c r="BH198" s="339"/>
      <c r="BI198" s="339"/>
      <c r="BJ198" s="339"/>
      <c r="BK198" s="339"/>
      <c r="BL198" s="339"/>
      <c r="BM198" s="339"/>
      <c r="BN198" s="339"/>
      <c r="BO198" s="339"/>
      <c r="BP198" s="339"/>
      <c r="BQ198" s="339"/>
      <c r="BR198" s="339"/>
      <c r="BS198" s="339"/>
      <c r="BT198" s="339"/>
      <c r="BU198" s="339"/>
      <c r="BV198" s="339"/>
      <c r="BW198" s="339"/>
      <c r="BX198" s="339"/>
      <c r="BY198" s="339"/>
      <c r="BZ198" s="339"/>
      <c r="CA198" s="339"/>
      <c r="CB198" s="339"/>
      <c r="CC198" s="339"/>
      <c r="CD198" s="339"/>
      <c r="CE198" s="339"/>
      <c r="CF198" s="339"/>
      <c r="CG198" s="339"/>
      <c r="CH198" s="339"/>
      <c r="CI198" s="339"/>
      <c r="CJ198" s="339"/>
      <c r="CK198" s="339"/>
      <c r="CL198" s="339"/>
      <c r="CM198" s="339"/>
      <c r="CN198" s="339"/>
      <c r="CO198" s="339"/>
      <c r="CP198" s="339"/>
      <c r="CQ198" s="339"/>
      <c r="CR198" s="339"/>
      <c r="CS198" s="339"/>
      <c r="CT198" s="339"/>
      <c r="CU198" s="339"/>
      <c r="CV198" s="339"/>
      <c r="CW198" s="339"/>
      <c r="CX198" s="339"/>
      <c r="CY198" s="339"/>
      <c r="CZ198" s="339"/>
      <c r="DA198" s="339"/>
      <c r="DB198" s="339"/>
      <c r="DC198" s="339"/>
      <c r="DD198" s="339"/>
      <c r="DE198" s="339"/>
      <c r="DF198" s="339"/>
      <c r="DG198" s="339"/>
      <c r="DH198" s="339"/>
      <c r="DI198" s="339"/>
      <c r="DJ198" s="339"/>
      <c r="DK198" s="339"/>
      <c r="DL198" s="339"/>
      <c r="DM198" s="339"/>
      <c r="DN198" s="339"/>
      <c r="DO198" s="339"/>
      <c r="DP198" s="339"/>
      <c r="DQ198" s="339"/>
      <c r="DR198" s="339"/>
      <c r="DS198" s="339"/>
      <c r="DT198" s="339"/>
      <c r="DU198" s="339"/>
      <c r="DV198" s="339"/>
      <c r="DW198" s="339"/>
      <c r="DX198" s="339"/>
      <c r="DY198" s="339"/>
      <c r="DZ198" s="339"/>
      <c r="EA198" s="339"/>
      <c r="EB198" s="339"/>
      <c r="EC198" s="339"/>
      <c r="ED198" s="339"/>
      <c r="EE198" s="339"/>
      <c r="EF198" s="339"/>
      <c r="EG198" s="339"/>
      <c r="EH198" s="339"/>
      <c r="EI198" s="339"/>
      <c r="EJ198" s="339"/>
      <c r="EK198" s="339"/>
      <c r="EL198" s="339"/>
      <c r="EM198" s="339"/>
    </row>
    <row r="199" spans="1:143" s="341" customFormat="1" ht="25.5" hidden="1" customHeight="1">
      <c r="A199" s="371"/>
      <c r="B199" s="371"/>
      <c r="C199" s="371"/>
      <c r="D199" s="371"/>
      <c r="E199" s="371"/>
      <c r="F199" s="371"/>
      <c r="G199" s="371"/>
      <c r="H199" s="371"/>
      <c r="I199" s="371"/>
      <c r="J199" s="371"/>
      <c r="K199" s="371"/>
      <c r="L199" s="371"/>
      <c r="M199" s="371"/>
      <c r="N199" s="371"/>
      <c r="O199" s="371"/>
      <c r="P199" s="371"/>
      <c r="Q199" s="371"/>
      <c r="R199" s="371"/>
      <c r="S199" s="371"/>
      <c r="T199" s="371"/>
      <c r="U199" s="371"/>
      <c r="V199" s="371"/>
      <c r="W199" s="371"/>
      <c r="X199" s="371"/>
      <c r="Y199" s="371"/>
      <c r="Z199" s="371"/>
      <c r="AA199" s="371"/>
      <c r="AB199" s="371"/>
      <c r="AC199" s="371"/>
      <c r="AD199" s="371"/>
      <c r="AE199" s="371"/>
      <c r="AF199" s="371"/>
      <c r="AG199" s="371"/>
      <c r="AH199" s="371"/>
      <c r="AI199" s="339"/>
      <c r="AJ199" s="339"/>
      <c r="AK199" s="339"/>
      <c r="AL199" s="339"/>
      <c r="AM199" s="339"/>
      <c r="AN199" s="339"/>
      <c r="AO199" s="339"/>
      <c r="AP199" s="339"/>
      <c r="AQ199" s="339"/>
      <c r="AR199" s="339"/>
      <c r="AS199" s="339"/>
      <c r="AT199" s="339"/>
      <c r="AU199" s="339"/>
      <c r="AV199" s="339"/>
      <c r="AW199" s="339"/>
      <c r="AX199" s="339"/>
      <c r="AY199" s="339"/>
      <c r="AZ199" s="339"/>
      <c r="BA199" s="339"/>
      <c r="BB199" s="339"/>
      <c r="BC199" s="339"/>
      <c r="BD199" s="339"/>
      <c r="BE199" s="339"/>
      <c r="BF199" s="339"/>
      <c r="BG199" s="339"/>
      <c r="BH199" s="339"/>
      <c r="BI199" s="339"/>
      <c r="BJ199" s="339"/>
      <c r="BK199" s="339"/>
      <c r="BL199" s="339"/>
      <c r="BM199" s="339"/>
      <c r="BN199" s="339"/>
      <c r="BO199" s="339"/>
      <c r="BP199" s="339"/>
      <c r="BQ199" s="339"/>
      <c r="BR199" s="339"/>
      <c r="BS199" s="339"/>
      <c r="BT199" s="339"/>
      <c r="BU199" s="339"/>
      <c r="BV199" s="339"/>
      <c r="BW199" s="339"/>
      <c r="BX199" s="339"/>
      <c r="BY199" s="339"/>
      <c r="BZ199" s="339"/>
      <c r="CA199" s="339"/>
      <c r="CB199" s="339"/>
      <c r="CC199" s="339"/>
      <c r="CD199" s="339"/>
      <c r="CE199" s="339"/>
      <c r="CF199" s="339"/>
      <c r="CG199" s="339"/>
      <c r="CH199" s="339"/>
      <c r="CI199" s="339"/>
      <c r="CJ199" s="339"/>
      <c r="CK199" s="339"/>
      <c r="CL199" s="339"/>
      <c r="CM199" s="339"/>
      <c r="CN199" s="339"/>
      <c r="CO199" s="339"/>
      <c r="CP199" s="339"/>
      <c r="CQ199" s="339"/>
      <c r="CR199" s="339"/>
      <c r="CS199" s="339"/>
      <c r="CT199" s="339"/>
      <c r="CU199" s="339"/>
      <c r="CV199" s="339"/>
      <c r="CW199" s="339"/>
      <c r="CX199" s="339"/>
      <c r="CY199" s="339"/>
      <c r="CZ199" s="339"/>
      <c r="DA199" s="339"/>
      <c r="DB199" s="339"/>
      <c r="DC199" s="339"/>
      <c r="DD199" s="339"/>
      <c r="DE199" s="339"/>
      <c r="DF199" s="339"/>
      <c r="DG199" s="339"/>
      <c r="DH199" s="339"/>
      <c r="DI199" s="339"/>
      <c r="DJ199" s="339"/>
      <c r="DK199" s="339"/>
      <c r="DL199" s="339"/>
      <c r="DM199" s="339"/>
      <c r="DN199" s="339"/>
      <c r="DO199" s="339"/>
      <c r="DP199" s="339"/>
      <c r="DQ199" s="339"/>
      <c r="DR199" s="339"/>
      <c r="DS199" s="339"/>
      <c r="DT199" s="339"/>
      <c r="DU199" s="339"/>
      <c r="DV199" s="339"/>
      <c r="DW199" s="339"/>
      <c r="DX199" s="339"/>
      <c r="DY199" s="339"/>
      <c r="DZ199" s="339"/>
      <c r="EA199" s="339"/>
      <c r="EB199" s="339"/>
      <c r="EC199" s="339"/>
      <c r="ED199" s="339"/>
      <c r="EE199" s="339"/>
      <c r="EF199" s="339"/>
      <c r="EG199" s="339"/>
      <c r="EH199" s="339"/>
      <c r="EI199" s="339"/>
      <c r="EJ199" s="339"/>
      <c r="EK199" s="339"/>
      <c r="EL199" s="339"/>
      <c r="EM199" s="339"/>
    </row>
    <row r="200" spans="1:143" s="341" customFormat="1" ht="25.5" hidden="1" customHeight="1">
      <c r="A200" s="371"/>
      <c r="B200" s="371"/>
      <c r="C200" s="371"/>
      <c r="D200" s="371"/>
      <c r="E200" s="371"/>
      <c r="F200" s="371"/>
      <c r="G200" s="371"/>
      <c r="H200" s="371"/>
      <c r="I200" s="371"/>
      <c r="J200" s="371"/>
      <c r="K200" s="371"/>
      <c r="L200" s="371"/>
      <c r="M200" s="371"/>
      <c r="N200" s="371"/>
      <c r="O200" s="371"/>
      <c r="P200" s="371"/>
      <c r="Q200" s="371"/>
      <c r="R200" s="371"/>
      <c r="S200" s="371"/>
      <c r="T200" s="371"/>
      <c r="U200" s="371"/>
      <c r="V200" s="371"/>
      <c r="W200" s="371"/>
      <c r="X200" s="371"/>
      <c r="Y200" s="371"/>
      <c r="Z200" s="371"/>
      <c r="AA200" s="371"/>
      <c r="AB200" s="371"/>
      <c r="AC200" s="371"/>
      <c r="AD200" s="371"/>
      <c r="AE200" s="371"/>
      <c r="AF200" s="371"/>
      <c r="AG200" s="371"/>
      <c r="AH200" s="371"/>
      <c r="AI200" s="339"/>
      <c r="AJ200" s="339"/>
      <c r="AK200" s="339"/>
      <c r="AL200" s="339"/>
      <c r="AM200" s="339"/>
      <c r="AN200" s="339"/>
      <c r="AO200" s="339"/>
      <c r="AP200" s="339"/>
      <c r="AQ200" s="339"/>
      <c r="AR200" s="339"/>
      <c r="AS200" s="339"/>
      <c r="AT200" s="339"/>
      <c r="AU200" s="339"/>
      <c r="AV200" s="339"/>
      <c r="AW200" s="339"/>
      <c r="AX200" s="339"/>
      <c r="AY200" s="339"/>
      <c r="AZ200" s="339"/>
      <c r="BA200" s="339"/>
      <c r="BB200" s="339"/>
      <c r="BC200" s="339"/>
      <c r="BD200" s="339"/>
      <c r="BE200" s="339"/>
      <c r="BF200" s="339"/>
      <c r="BG200" s="339"/>
      <c r="BH200" s="339"/>
      <c r="BI200" s="339"/>
      <c r="BJ200" s="339"/>
      <c r="BK200" s="339"/>
      <c r="BL200" s="339"/>
      <c r="BM200" s="339"/>
      <c r="BN200" s="339"/>
      <c r="BO200" s="339"/>
      <c r="BP200" s="339"/>
      <c r="BQ200" s="339"/>
      <c r="BR200" s="339"/>
      <c r="BS200" s="339"/>
      <c r="BT200" s="339"/>
      <c r="BU200" s="339"/>
      <c r="BV200" s="339"/>
      <c r="BW200" s="339"/>
      <c r="BX200" s="339"/>
      <c r="BY200" s="339"/>
      <c r="BZ200" s="339"/>
      <c r="CA200" s="339"/>
      <c r="CB200" s="339"/>
      <c r="CC200" s="339"/>
      <c r="CD200" s="339"/>
      <c r="CE200" s="339"/>
      <c r="CF200" s="339"/>
      <c r="CG200" s="339"/>
      <c r="CH200" s="339"/>
      <c r="CI200" s="339"/>
      <c r="CJ200" s="339"/>
      <c r="CK200" s="339"/>
      <c r="CL200" s="339"/>
      <c r="CM200" s="339"/>
      <c r="CN200" s="339"/>
      <c r="CO200" s="339"/>
      <c r="CP200" s="339"/>
      <c r="CQ200" s="339"/>
      <c r="CR200" s="339"/>
      <c r="CS200" s="339"/>
      <c r="CT200" s="339"/>
      <c r="CU200" s="339"/>
      <c r="CV200" s="339"/>
      <c r="CW200" s="339"/>
      <c r="CX200" s="339"/>
      <c r="CY200" s="339"/>
      <c r="CZ200" s="339"/>
      <c r="DA200" s="339"/>
      <c r="DB200" s="339"/>
      <c r="DC200" s="339"/>
      <c r="DD200" s="339"/>
      <c r="DE200" s="339"/>
      <c r="DF200" s="339"/>
      <c r="DG200" s="339"/>
      <c r="DH200" s="339"/>
      <c r="DI200" s="339"/>
      <c r="DJ200" s="339"/>
      <c r="DK200" s="339"/>
      <c r="DL200" s="339"/>
      <c r="DM200" s="339"/>
      <c r="DN200" s="339"/>
      <c r="DO200" s="339"/>
      <c r="DP200" s="339"/>
      <c r="DQ200" s="339"/>
      <c r="DR200" s="339"/>
      <c r="DS200" s="339"/>
      <c r="DT200" s="339"/>
      <c r="DU200" s="339"/>
      <c r="DV200" s="339"/>
      <c r="DW200" s="339"/>
      <c r="DX200" s="339"/>
      <c r="DY200" s="339"/>
      <c r="DZ200" s="339"/>
      <c r="EA200" s="339"/>
      <c r="EB200" s="339"/>
      <c r="EC200" s="339"/>
      <c r="ED200" s="339"/>
      <c r="EE200" s="339"/>
      <c r="EF200" s="339"/>
      <c r="EG200" s="339"/>
      <c r="EH200" s="339"/>
      <c r="EI200" s="339"/>
      <c r="EJ200" s="339"/>
      <c r="EK200" s="339"/>
      <c r="EL200" s="339"/>
      <c r="EM200" s="339"/>
    </row>
    <row r="201" spans="1:143" s="341" customFormat="1" ht="25.5" hidden="1" customHeight="1">
      <c r="A201" s="371"/>
      <c r="B201" s="371"/>
      <c r="C201" s="371"/>
      <c r="D201" s="371"/>
      <c r="E201" s="371"/>
      <c r="F201" s="371"/>
      <c r="G201" s="371"/>
      <c r="H201" s="371"/>
      <c r="I201" s="371"/>
      <c r="J201" s="371"/>
      <c r="K201" s="371"/>
      <c r="L201" s="371"/>
      <c r="M201" s="371"/>
      <c r="N201" s="371"/>
      <c r="O201" s="371"/>
      <c r="P201" s="371"/>
      <c r="Q201" s="371"/>
      <c r="R201" s="371"/>
      <c r="S201" s="371"/>
      <c r="T201" s="371"/>
      <c r="U201" s="371"/>
      <c r="V201" s="371"/>
      <c r="W201" s="371"/>
      <c r="X201" s="371"/>
      <c r="Y201" s="371"/>
      <c r="Z201" s="371"/>
      <c r="AA201" s="371"/>
      <c r="AB201" s="371"/>
      <c r="AC201" s="371"/>
      <c r="AD201" s="371"/>
      <c r="AE201" s="371"/>
      <c r="AF201" s="371"/>
      <c r="AG201" s="371"/>
      <c r="AH201" s="371"/>
      <c r="AI201" s="339"/>
      <c r="AJ201" s="339"/>
      <c r="AK201" s="339"/>
      <c r="AL201" s="339"/>
      <c r="AM201" s="339"/>
      <c r="AN201" s="339"/>
      <c r="AO201" s="339"/>
      <c r="AP201" s="339"/>
      <c r="AQ201" s="339"/>
      <c r="AR201" s="339"/>
      <c r="AS201" s="339"/>
      <c r="AT201" s="339"/>
      <c r="AU201" s="339"/>
      <c r="AV201" s="339"/>
      <c r="AW201" s="339"/>
      <c r="AX201" s="339"/>
      <c r="AY201" s="339"/>
      <c r="AZ201" s="339"/>
      <c r="BA201" s="339"/>
      <c r="BB201" s="339"/>
      <c r="BC201" s="339"/>
      <c r="BD201" s="339"/>
      <c r="BE201" s="339"/>
      <c r="BF201" s="339"/>
      <c r="BG201" s="339"/>
      <c r="BH201" s="339"/>
      <c r="BI201" s="339"/>
      <c r="BJ201" s="339"/>
      <c r="BK201" s="339"/>
      <c r="BL201" s="339"/>
      <c r="BM201" s="339"/>
      <c r="BN201" s="339"/>
      <c r="BO201" s="339"/>
      <c r="BP201" s="339"/>
      <c r="BQ201" s="339"/>
      <c r="BR201" s="339"/>
      <c r="BS201" s="339"/>
      <c r="BT201" s="339"/>
      <c r="BU201" s="339"/>
      <c r="BV201" s="339"/>
      <c r="BW201" s="339"/>
      <c r="BX201" s="339"/>
      <c r="BY201" s="339"/>
      <c r="BZ201" s="339"/>
      <c r="CA201" s="339"/>
      <c r="CB201" s="339"/>
      <c r="CC201" s="339"/>
      <c r="CD201" s="339"/>
      <c r="CE201" s="339"/>
      <c r="CF201" s="339"/>
      <c r="CG201" s="339"/>
      <c r="CH201" s="339"/>
      <c r="CI201" s="339"/>
      <c r="CJ201" s="339"/>
      <c r="CK201" s="339"/>
      <c r="CL201" s="339"/>
      <c r="CM201" s="339"/>
      <c r="CN201" s="339"/>
      <c r="CO201" s="339"/>
      <c r="CP201" s="339"/>
      <c r="CQ201" s="339"/>
      <c r="CR201" s="339"/>
      <c r="CS201" s="339"/>
      <c r="CT201" s="339"/>
      <c r="CU201" s="339"/>
      <c r="CV201" s="339"/>
      <c r="CW201" s="339"/>
      <c r="CX201" s="339"/>
      <c r="CY201" s="339"/>
      <c r="CZ201" s="339"/>
      <c r="DA201" s="339"/>
      <c r="DB201" s="339"/>
      <c r="DC201" s="339"/>
      <c r="DD201" s="339"/>
      <c r="DE201" s="339"/>
      <c r="DF201" s="339"/>
      <c r="DG201" s="339"/>
      <c r="DH201" s="339"/>
      <c r="DI201" s="339"/>
      <c r="DJ201" s="339"/>
      <c r="DK201" s="339"/>
      <c r="DL201" s="339"/>
      <c r="DM201" s="339"/>
      <c r="DN201" s="339"/>
      <c r="DO201" s="339"/>
      <c r="DP201" s="339"/>
      <c r="DQ201" s="339"/>
      <c r="DR201" s="339"/>
      <c r="DS201" s="339"/>
      <c r="DT201" s="339"/>
      <c r="DU201" s="339"/>
      <c r="DV201" s="339"/>
      <c r="DW201" s="339"/>
      <c r="DX201" s="339"/>
      <c r="DY201" s="339"/>
      <c r="DZ201" s="339"/>
      <c r="EA201" s="339"/>
      <c r="EB201" s="339"/>
      <c r="EC201" s="339"/>
      <c r="ED201" s="339"/>
      <c r="EE201" s="339"/>
      <c r="EF201" s="339"/>
      <c r="EG201" s="339"/>
      <c r="EH201" s="339"/>
      <c r="EI201" s="339"/>
      <c r="EJ201" s="339"/>
      <c r="EK201" s="339"/>
      <c r="EL201" s="339"/>
      <c r="EM201" s="339"/>
    </row>
    <row r="202" spans="1:143" s="341" customFormat="1" ht="25.5" hidden="1" customHeight="1">
      <c r="A202" s="371"/>
      <c r="B202" s="371"/>
      <c r="C202" s="371"/>
      <c r="D202" s="371"/>
      <c r="E202" s="371"/>
      <c r="F202" s="371"/>
      <c r="G202" s="371"/>
      <c r="H202" s="371"/>
      <c r="I202" s="371"/>
      <c r="J202" s="371"/>
      <c r="K202" s="371"/>
      <c r="L202" s="371"/>
      <c r="M202" s="371"/>
      <c r="N202" s="371"/>
      <c r="O202" s="371"/>
      <c r="P202" s="371"/>
      <c r="Q202" s="371"/>
      <c r="R202" s="371"/>
      <c r="S202" s="371"/>
      <c r="T202" s="371"/>
      <c r="U202" s="371"/>
      <c r="V202" s="371"/>
      <c r="W202" s="371"/>
      <c r="X202" s="371"/>
      <c r="Y202" s="371"/>
      <c r="Z202" s="371"/>
      <c r="AA202" s="371"/>
      <c r="AB202" s="371"/>
      <c r="AC202" s="371"/>
      <c r="AD202" s="371"/>
      <c r="AE202" s="371"/>
      <c r="AF202" s="371"/>
      <c r="AG202" s="371"/>
      <c r="AH202" s="371"/>
      <c r="AI202" s="339"/>
      <c r="AJ202" s="339"/>
      <c r="AK202" s="339"/>
      <c r="AL202" s="339"/>
      <c r="AM202" s="339"/>
      <c r="AN202" s="339"/>
      <c r="AO202" s="339"/>
      <c r="AP202" s="339"/>
      <c r="AQ202" s="339"/>
      <c r="AR202" s="339"/>
      <c r="AS202" s="339"/>
      <c r="AT202" s="339"/>
      <c r="AU202" s="339"/>
      <c r="AV202" s="339"/>
      <c r="AW202" s="339"/>
      <c r="AX202" s="339"/>
      <c r="AY202" s="339"/>
      <c r="AZ202" s="339"/>
      <c r="BA202" s="339"/>
      <c r="BB202" s="339"/>
      <c r="BC202" s="339"/>
      <c r="BD202" s="339"/>
      <c r="BE202" s="339"/>
      <c r="BF202" s="339"/>
      <c r="BG202" s="339"/>
      <c r="BH202" s="339"/>
      <c r="BI202" s="339"/>
      <c r="BJ202" s="339"/>
      <c r="BK202" s="339"/>
      <c r="BL202" s="339"/>
      <c r="BM202" s="339"/>
      <c r="BN202" s="339"/>
      <c r="BO202" s="339"/>
      <c r="BP202" s="339"/>
      <c r="BQ202" s="339"/>
      <c r="BR202" s="339"/>
      <c r="BS202" s="339"/>
      <c r="BT202" s="339"/>
      <c r="BU202" s="339"/>
      <c r="BV202" s="339"/>
      <c r="BW202" s="339"/>
      <c r="BX202" s="339"/>
      <c r="BY202" s="339"/>
      <c r="BZ202" s="339"/>
      <c r="CA202" s="339"/>
      <c r="CB202" s="339"/>
      <c r="CC202" s="339"/>
      <c r="CD202" s="339"/>
      <c r="CE202" s="339"/>
      <c r="CF202" s="339"/>
      <c r="CG202" s="339"/>
      <c r="CH202" s="339"/>
      <c r="CI202" s="339"/>
      <c r="CJ202" s="339"/>
      <c r="CK202" s="339"/>
      <c r="CL202" s="339"/>
      <c r="CM202" s="339"/>
      <c r="CN202" s="339"/>
      <c r="CO202" s="339"/>
      <c r="CP202" s="339"/>
      <c r="CQ202" s="339"/>
      <c r="CR202" s="339"/>
      <c r="CS202" s="339"/>
      <c r="CT202" s="339"/>
      <c r="CU202" s="339"/>
      <c r="CV202" s="339"/>
      <c r="CW202" s="339"/>
      <c r="CX202" s="339"/>
      <c r="CY202" s="339"/>
      <c r="CZ202" s="339"/>
      <c r="DA202" s="339"/>
      <c r="DB202" s="339"/>
      <c r="DC202" s="339"/>
      <c r="DD202" s="339"/>
      <c r="DE202" s="339"/>
      <c r="DF202" s="339"/>
      <c r="DG202" s="339"/>
      <c r="DH202" s="339"/>
      <c r="DI202" s="339"/>
      <c r="DJ202" s="339"/>
      <c r="DK202" s="339"/>
      <c r="DL202" s="339"/>
      <c r="DM202" s="339"/>
      <c r="DN202" s="339"/>
      <c r="DO202" s="339"/>
      <c r="DP202" s="339"/>
      <c r="DQ202" s="339"/>
      <c r="DR202" s="339"/>
      <c r="DS202" s="339"/>
      <c r="DT202" s="339"/>
      <c r="DU202" s="339"/>
      <c r="DV202" s="339"/>
      <c r="DW202" s="339"/>
      <c r="DX202" s="339"/>
      <c r="DY202" s="339"/>
      <c r="DZ202" s="339"/>
      <c r="EA202" s="339"/>
      <c r="EB202" s="339"/>
      <c r="EC202" s="339"/>
      <c r="ED202" s="339"/>
      <c r="EE202" s="339"/>
      <c r="EF202" s="339"/>
      <c r="EG202" s="339"/>
      <c r="EH202" s="339"/>
      <c r="EI202" s="339"/>
      <c r="EJ202" s="339"/>
      <c r="EK202" s="339"/>
      <c r="EL202" s="339"/>
      <c r="EM202" s="339"/>
    </row>
    <row r="203" spans="1:143" s="341" customFormat="1" ht="25.5" hidden="1" customHeight="1">
      <c r="A203" s="371"/>
      <c r="B203" s="371"/>
      <c r="C203" s="371"/>
      <c r="D203" s="371"/>
      <c r="E203" s="371"/>
      <c r="F203" s="371"/>
      <c r="G203" s="371"/>
      <c r="H203" s="371"/>
      <c r="I203" s="371"/>
      <c r="J203" s="371"/>
      <c r="K203" s="371"/>
      <c r="L203" s="371"/>
      <c r="M203" s="371"/>
      <c r="N203" s="371"/>
      <c r="O203" s="371"/>
      <c r="P203" s="371"/>
      <c r="Q203" s="371"/>
      <c r="R203" s="371"/>
      <c r="S203" s="371"/>
      <c r="T203" s="371"/>
      <c r="U203" s="371"/>
      <c r="V203" s="371"/>
      <c r="W203" s="371"/>
      <c r="X203" s="371"/>
      <c r="Y203" s="371"/>
      <c r="Z203" s="371"/>
      <c r="AA203" s="371"/>
      <c r="AB203" s="371"/>
      <c r="AC203" s="371"/>
      <c r="AD203" s="371"/>
      <c r="AE203" s="371"/>
      <c r="AF203" s="371"/>
      <c r="AG203" s="371"/>
      <c r="AH203" s="371"/>
      <c r="AI203" s="339"/>
      <c r="AJ203" s="339"/>
      <c r="AK203" s="339"/>
      <c r="AL203" s="339"/>
      <c r="AM203" s="339"/>
      <c r="AN203" s="339"/>
      <c r="AO203" s="339"/>
      <c r="AP203" s="339"/>
      <c r="AQ203" s="339"/>
      <c r="AR203" s="339"/>
      <c r="AS203" s="339"/>
      <c r="AT203" s="339"/>
      <c r="AU203" s="339"/>
      <c r="AV203" s="339"/>
      <c r="AW203" s="339"/>
      <c r="AX203" s="339"/>
      <c r="AY203" s="339"/>
      <c r="AZ203" s="339"/>
      <c r="BA203" s="339"/>
      <c r="BB203" s="339"/>
      <c r="BC203" s="339"/>
      <c r="BD203" s="339"/>
      <c r="BE203" s="339"/>
      <c r="BF203" s="339"/>
      <c r="BG203" s="339"/>
      <c r="BH203" s="339"/>
      <c r="BI203" s="339"/>
      <c r="BJ203" s="339"/>
      <c r="BK203" s="339"/>
      <c r="BL203" s="339"/>
      <c r="BM203" s="339"/>
      <c r="BN203" s="339"/>
      <c r="BO203" s="339"/>
      <c r="BP203" s="339"/>
      <c r="BQ203" s="339"/>
      <c r="BR203" s="339"/>
      <c r="BS203" s="339"/>
      <c r="BT203" s="339"/>
      <c r="BU203" s="339"/>
      <c r="BV203" s="339"/>
      <c r="BW203" s="339"/>
      <c r="BX203" s="339"/>
      <c r="BY203" s="339"/>
      <c r="BZ203" s="339"/>
      <c r="CA203" s="339"/>
      <c r="CB203" s="339"/>
      <c r="CC203" s="339"/>
      <c r="CD203" s="339"/>
      <c r="CE203" s="339"/>
      <c r="CF203" s="339"/>
      <c r="CG203" s="339"/>
      <c r="CH203" s="339"/>
      <c r="CI203" s="339"/>
      <c r="CJ203" s="339"/>
      <c r="CK203" s="339"/>
      <c r="CL203" s="339"/>
      <c r="CM203" s="339"/>
      <c r="CN203" s="339"/>
      <c r="CO203" s="339"/>
      <c r="CP203" s="339"/>
      <c r="CQ203" s="339"/>
      <c r="CR203" s="339"/>
      <c r="CS203" s="339"/>
      <c r="CT203" s="339"/>
      <c r="CU203" s="339"/>
      <c r="CV203" s="339"/>
      <c r="CW203" s="339"/>
      <c r="CX203" s="339"/>
      <c r="CY203" s="339"/>
      <c r="CZ203" s="339"/>
      <c r="DA203" s="339"/>
      <c r="DB203" s="339"/>
      <c r="DC203" s="339"/>
      <c r="DD203" s="339"/>
      <c r="DE203" s="339"/>
      <c r="DF203" s="339"/>
      <c r="DG203" s="339"/>
      <c r="DH203" s="339"/>
      <c r="DI203" s="339"/>
      <c r="DJ203" s="339"/>
      <c r="DK203" s="339"/>
      <c r="DL203" s="339"/>
      <c r="DM203" s="339"/>
      <c r="DN203" s="339"/>
      <c r="DO203" s="339"/>
      <c r="DP203" s="339"/>
      <c r="DQ203" s="339"/>
      <c r="DR203" s="339"/>
      <c r="DS203" s="339"/>
      <c r="DT203" s="339"/>
      <c r="DU203" s="339"/>
      <c r="DV203" s="339"/>
      <c r="DW203" s="339"/>
      <c r="DX203" s="339"/>
      <c r="DY203" s="339"/>
      <c r="DZ203" s="339"/>
      <c r="EA203" s="339"/>
      <c r="EB203" s="339"/>
      <c r="EC203" s="339"/>
      <c r="ED203" s="339"/>
      <c r="EE203" s="339"/>
      <c r="EF203" s="339"/>
      <c r="EG203" s="339"/>
      <c r="EH203" s="339"/>
      <c r="EI203" s="339"/>
      <c r="EJ203" s="339"/>
      <c r="EK203" s="339"/>
      <c r="EL203" s="339"/>
      <c r="EM203" s="339"/>
    </row>
    <row r="204" spans="1:143" s="341" customFormat="1" ht="25.5" hidden="1" customHeight="1">
      <c r="A204" s="371"/>
      <c r="B204" s="371"/>
      <c r="C204" s="371"/>
      <c r="D204" s="371"/>
      <c r="E204" s="371"/>
      <c r="F204" s="371"/>
      <c r="G204" s="371"/>
      <c r="H204" s="371"/>
      <c r="I204" s="371"/>
      <c r="J204" s="371"/>
      <c r="K204" s="371"/>
      <c r="L204" s="371"/>
      <c r="M204" s="371"/>
      <c r="N204" s="371"/>
      <c r="O204" s="371"/>
      <c r="P204" s="371"/>
      <c r="Q204" s="371"/>
      <c r="R204" s="371"/>
      <c r="S204" s="371"/>
      <c r="T204" s="371"/>
      <c r="U204" s="371"/>
      <c r="V204" s="371"/>
      <c r="W204" s="371"/>
      <c r="X204" s="371"/>
      <c r="Y204" s="371"/>
      <c r="Z204" s="371"/>
      <c r="AA204" s="371"/>
      <c r="AB204" s="371"/>
      <c r="AC204" s="371"/>
      <c r="AD204" s="371"/>
      <c r="AE204" s="371"/>
      <c r="AF204" s="371"/>
      <c r="AG204" s="371"/>
      <c r="AH204" s="371"/>
      <c r="AI204" s="339"/>
      <c r="AJ204" s="339"/>
      <c r="AK204" s="339"/>
      <c r="AL204" s="339"/>
      <c r="AM204" s="339"/>
      <c r="AN204" s="339"/>
      <c r="AO204" s="339"/>
      <c r="AP204" s="339"/>
      <c r="AQ204" s="339"/>
      <c r="AR204" s="339"/>
      <c r="AS204" s="339"/>
      <c r="AT204" s="339"/>
      <c r="AU204" s="339"/>
      <c r="AV204" s="339"/>
      <c r="AW204" s="339"/>
      <c r="AX204" s="339"/>
      <c r="AY204" s="339"/>
      <c r="AZ204" s="339"/>
      <c r="BA204" s="339"/>
      <c r="BB204" s="339"/>
      <c r="BC204" s="339"/>
      <c r="BD204" s="339"/>
      <c r="BE204" s="339"/>
      <c r="BF204" s="339"/>
      <c r="BG204" s="339"/>
      <c r="BH204" s="339"/>
      <c r="BI204" s="339"/>
      <c r="BJ204" s="339"/>
      <c r="BK204" s="339"/>
      <c r="BL204" s="339"/>
      <c r="BM204" s="339"/>
      <c r="BN204" s="339"/>
      <c r="BO204" s="339"/>
      <c r="BP204" s="339"/>
      <c r="BQ204" s="339"/>
      <c r="BR204" s="339"/>
      <c r="BS204" s="339"/>
      <c r="BT204" s="339"/>
      <c r="BU204" s="339"/>
      <c r="BV204" s="339"/>
      <c r="BW204" s="339"/>
      <c r="BX204" s="339"/>
      <c r="BY204" s="339"/>
      <c r="BZ204" s="339"/>
      <c r="CA204" s="339"/>
      <c r="CB204" s="339"/>
      <c r="CC204" s="339"/>
      <c r="CD204" s="339"/>
      <c r="CE204" s="339"/>
      <c r="CF204" s="339"/>
      <c r="CG204" s="339"/>
      <c r="CH204" s="339"/>
      <c r="CI204" s="339"/>
      <c r="CJ204" s="339"/>
      <c r="CK204" s="339"/>
      <c r="CL204" s="339"/>
      <c r="CM204" s="339"/>
      <c r="CN204" s="339"/>
      <c r="CO204" s="339"/>
      <c r="CP204" s="339"/>
      <c r="CQ204" s="339"/>
      <c r="CR204" s="339"/>
      <c r="CS204" s="339"/>
      <c r="CT204" s="339"/>
      <c r="CU204" s="339"/>
      <c r="CV204" s="339"/>
      <c r="CW204" s="339"/>
      <c r="CX204" s="339"/>
      <c r="CY204" s="339"/>
      <c r="CZ204" s="339"/>
      <c r="DA204" s="339"/>
      <c r="DB204" s="339"/>
      <c r="DC204" s="339"/>
      <c r="DD204" s="339"/>
      <c r="DE204" s="339"/>
      <c r="DF204" s="339"/>
      <c r="DG204" s="339"/>
      <c r="DH204" s="339"/>
      <c r="DI204" s="339"/>
      <c r="DJ204" s="339"/>
      <c r="DK204" s="339"/>
      <c r="DL204" s="339"/>
      <c r="DM204" s="339"/>
      <c r="DN204" s="339"/>
      <c r="DO204" s="339"/>
      <c r="DP204" s="339"/>
      <c r="DQ204" s="339"/>
      <c r="DR204" s="339"/>
      <c r="DS204" s="339"/>
      <c r="DT204" s="339"/>
      <c r="DU204" s="339"/>
      <c r="DV204" s="339"/>
      <c r="DW204" s="339"/>
      <c r="DX204" s="339"/>
      <c r="DY204" s="339"/>
      <c r="DZ204" s="339"/>
      <c r="EA204" s="339"/>
      <c r="EB204" s="339"/>
      <c r="EC204" s="339"/>
      <c r="ED204" s="339"/>
      <c r="EE204" s="339"/>
      <c r="EF204" s="339"/>
      <c r="EG204" s="339"/>
      <c r="EH204" s="339"/>
      <c r="EI204" s="339"/>
      <c r="EJ204" s="339"/>
      <c r="EK204" s="339"/>
      <c r="EL204" s="339"/>
      <c r="EM204" s="339"/>
    </row>
    <row r="205" spans="1:143" s="341" customFormat="1" ht="25.5" hidden="1" customHeight="1">
      <c r="A205" s="371"/>
      <c r="B205" s="371"/>
      <c r="C205" s="371"/>
      <c r="D205" s="371"/>
      <c r="E205" s="371"/>
      <c r="F205" s="371"/>
      <c r="G205" s="371"/>
      <c r="H205" s="371"/>
      <c r="I205" s="371"/>
      <c r="J205" s="371"/>
      <c r="K205" s="371"/>
      <c r="L205" s="371"/>
      <c r="M205" s="371"/>
      <c r="N205" s="371"/>
      <c r="O205" s="371"/>
      <c r="P205" s="371"/>
      <c r="Q205" s="371"/>
      <c r="R205" s="371"/>
      <c r="S205" s="371"/>
      <c r="T205" s="371"/>
      <c r="U205" s="371"/>
      <c r="V205" s="371"/>
      <c r="W205" s="371"/>
      <c r="X205" s="371"/>
      <c r="Y205" s="371"/>
      <c r="Z205" s="371"/>
      <c r="AA205" s="371"/>
      <c r="AB205" s="371"/>
      <c r="AC205" s="371"/>
      <c r="AD205" s="371"/>
      <c r="AE205" s="371"/>
      <c r="AF205" s="371"/>
      <c r="AG205" s="371"/>
      <c r="AH205" s="371"/>
      <c r="AI205" s="339"/>
      <c r="AJ205" s="339"/>
      <c r="AK205" s="339"/>
      <c r="AL205" s="339"/>
      <c r="AM205" s="339"/>
      <c r="AN205" s="339"/>
      <c r="AO205" s="339"/>
      <c r="AP205" s="339"/>
      <c r="AQ205" s="339"/>
      <c r="AR205" s="339"/>
      <c r="AS205" s="339"/>
      <c r="AT205" s="339"/>
      <c r="AU205" s="339"/>
      <c r="AV205" s="339"/>
      <c r="AW205" s="339"/>
      <c r="AX205" s="339"/>
      <c r="AY205" s="339"/>
      <c r="AZ205" s="339"/>
      <c r="BA205" s="339"/>
      <c r="BB205" s="339"/>
      <c r="BC205" s="339"/>
      <c r="BD205" s="339"/>
      <c r="BE205" s="339"/>
      <c r="BF205" s="339"/>
      <c r="BG205" s="339"/>
      <c r="BH205" s="339"/>
      <c r="BI205" s="339"/>
      <c r="BJ205" s="339"/>
      <c r="BK205" s="339"/>
      <c r="BL205" s="339"/>
      <c r="BM205" s="339"/>
      <c r="BN205" s="339"/>
      <c r="BO205" s="339"/>
      <c r="BP205" s="339"/>
      <c r="BQ205" s="339"/>
      <c r="BR205" s="339"/>
      <c r="BS205" s="339"/>
      <c r="BT205" s="339"/>
      <c r="BU205" s="339"/>
      <c r="BV205" s="339"/>
      <c r="BW205" s="339"/>
      <c r="BX205" s="339"/>
      <c r="BY205" s="339"/>
      <c r="BZ205" s="339"/>
      <c r="CA205" s="339"/>
      <c r="CB205" s="339"/>
      <c r="CC205" s="339"/>
      <c r="CD205" s="339"/>
      <c r="CE205" s="339"/>
      <c r="CF205" s="339"/>
      <c r="CG205" s="339"/>
      <c r="CH205" s="339"/>
      <c r="CI205" s="339"/>
      <c r="CJ205" s="339"/>
      <c r="CK205" s="339"/>
      <c r="CL205" s="339"/>
      <c r="CM205" s="339"/>
      <c r="CN205" s="339"/>
      <c r="CO205" s="339"/>
      <c r="CP205" s="339"/>
      <c r="CQ205" s="339"/>
      <c r="CR205" s="339"/>
      <c r="CS205" s="339"/>
      <c r="CT205" s="339"/>
      <c r="CU205" s="339"/>
      <c r="CV205" s="339"/>
      <c r="CW205" s="339"/>
      <c r="CX205" s="339"/>
      <c r="CY205" s="339"/>
      <c r="CZ205" s="339"/>
      <c r="DA205" s="339"/>
      <c r="DB205" s="339"/>
      <c r="DC205" s="339"/>
      <c r="DD205" s="339"/>
      <c r="DE205" s="339"/>
      <c r="DF205" s="339"/>
      <c r="DG205" s="339"/>
      <c r="DH205" s="339"/>
      <c r="DI205" s="339"/>
      <c r="DJ205" s="339"/>
      <c r="DK205" s="339"/>
      <c r="DL205" s="339"/>
      <c r="DM205" s="339"/>
      <c r="DN205" s="339"/>
      <c r="DO205" s="339"/>
      <c r="DP205" s="339"/>
      <c r="DQ205" s="339"/>
      <c r="DR205" s="339"/>
      <c r="DS205" s="339"/>
      <c r="DT205" s="339"/>
      <c r="DU205" s="339"/>
      <c r="DV205" s="339"/>
      <c r="DW205" s="339"/>
      <c r="DX205" s="339"/>
      <c r="DY205" s="339"/>
      <c r="DZ205" s="339"/>
      <c r="EA205" s="339"/>
      <c r="EB205" s="339"/>
      <c r="EC205" s="339"/>
      <c r="ED205" s="339"/>
      <c r="EE205" s="339"/>
      <c r="EF205" s="339"/>
      <c r="EG205" s="339"/>
      <c r="EH205" s="339"/>
      <c r="EI205" s="339"/>
      <c r="EJ205" s="339"/>
      <c r="EK205" s="339"/>
      <c r="EL205" s="339"/>
      <c r="EM205" s="339"/>
    </row>
    <row r="206" spans="1:143" s="341" customFormat="1" ht="25.5" hidden="1" customHeight="1">
      <c r="A206" s="371"/>
      <c r="B206" s="371"/>
      <c r="C206" s="371"/>
      <c r="D206" s="371"/>
      <c r="E206" s="371"/>
      <c r="F206" s="371"/>
      <c r="G206" s="371"/>
      <c r="H206" s="371"/>
      <c r="I206" s="371"/>
      <c r="J206" s="371"/>
      <c r="K206" s="371"/>
      <c r="L206" s="371"/>
      <c r="M206" s="371"/>
      <c r="N206" s="371"/>
      <c r="O206" s="371"/>
      <c r="P206" s="371"/>
      <c r="Q206" s="371"/>
      <c r="R206" s="371"/>
      <c r="S206" s="371"/>
      <c r="T206" s="371"/>
      <c r="U206" s="371"/>
      <c r="V206" s="371"/>
      <c r="W206" s="371"/>
      <c r="X206" s="371"/>
      <c r="Y206" s="371"/>
      <c r="Z206" s="371"/>
      <c r="AA206" s="371"/>
      <c r="AB206" s="371"/>
      <c r="AC206" s="371"/>
      <c r="AD206" s="371"/>
      <c r="AE206" s="371"/>
      <c r="AF206" s="371"/>
      <c r="AG206" s="371"/>
      <c r="AH206" s="371"/>
      <c r="AI206" s="339"/>
      <c r="AJ206" s="339"/>
      <c r="AK206" s="339"/>
      <c r="AL206" s="339"/>
      <c r="AM206" s="339"/>
      <c r="AN206" s="339"/>
      <c r="AO206" s="339"/>
      <c r="AP206" s="339"/>
      <c r="AQ206" s="339"/>
      <c r="AR206" s="339"/>
      <c r="AS206" s="339"/>
      <c r="AT206" s="339"/>
      <c r="AU206" s="339"/>
      <c r="AV206" s="339"/>
      <c r="AW206" s="339"/>
      <c r="AX206" s="339"/>
      <c r="AY206" s="339"/>
      <c r="AZ206" s="339"/>
      <c r="BA206" s="339"/>
      <c r="BB206" s="339"/>
      <c r="BC206" s="339"/>
      <c r="BD206" s="339"/>
      <c r="BE206" s="339"/>
      <c r="BF206" s="339"/>
      <c r="BG206" s="339"/>
      <c r="BH206" s="339"/>
      <c r="BI206" s="339"/>
      <c r="BJ206" s="339"/>
      <c r="BK206" s="339"/>
      <c r="BL206" s="339"/>
      <c r="BM206" s="339"/>
      <c r="BN206" s="339"/>
      <c r="BO206" s="339"/>
      <c r="BP206" s="339"/>
      <c r="BQ206" s="339"/>
      <c r="BR206" s="339"/>
      <c r="BS206" s="339"/>
      <c r="BT206" s="339"/>
      <c r="BU206" s="339"/>
      <c r="BV206" s="339"/>
      <c r="BW206" s="339"/>
      <c r="BX206" s="339"/>
      <c r="BY206" s="339"/>
      <c r="BZ206" s="339"/>
      <c r="CA206" s="339"/>
      <c r="CB206" s="339"/>
      <c r="CC206" s="339"/>
      <c r="CD206" s="339"/>
      <c r="CE206" s="339"/>
      <c r="CF206" s="339"/>
      <c r="CG206" s="339"/>
      <c r="CH206" s="339"/>
      <c r="CI206" s="339"/>
      <c r="CJ206" s="339"/>
      <c r="CK206" s="339"/>
      <c r="CL206" s="339"/>
      <c r="CM206" s="339"/>
      <c r="CN206" s="339"/>
      <c r="CO206" s="339"/>
      <c r="CP206" s="339"/>
      <c r="CQ206" s="339"/>
      <c r="CR206" s="339"/>
      <c r="CS206" s="339"/>
      <c r="CT206" s="339"/>
      <c r="CU206" s="339"/>
      <c r="CV206" s="339"/>
      <c r="CW206" s="339"/>
      <c r="CX206" s="339"/>
      <c r="CY206" s="339"/>
      <c r="CZ206" s="339"/>
      <c r="DA206" s="339"/>
      <c r="DB206" s="339"/>
      <c r="DC206" s="339"/>
      <c r="DD206" s="339"/>
      <c r="DE206" s="339"/>
      <c r="DF206" s="339"/>
      <c r="DG206" s="339"/>
      <c r="DH206" s="339"/>
      <c r="DI206" s="339"/>
      <c r="DJ206" s="339"/>
      <c r="DK206" s="339"/>
      <c r="DL206" s="339"/>
      <c r="DM206" s="339"/>
      <c r="DN206" s="339"/>
      <c r="DO206" s="339"/>
      <c r="DP206" s="339"/>
      <c r="DQ206" s="339"/>
      <c r="DR206" s="339"/>
      <c r="DS206" s="339"/>
      <c r="DT206" s="339"/>
      <c r="DU206" s="339"/>
      <c r="DV206" s="339"/>
      <c r="DW206" s="339"/>
      <c r="DX206" s="339"/>
      <c r="DY206" s="339"/>
      <c r="DZ206" s="339"/>
      <c r="EA206" s="339"/>
      <c r="EB206" s="339"/>
      <c r="EC206" s="339"/>
      <c r="ED206" s="339"/>
      <c r="EE206" s="339"/>
      <c r="EF206" s="339"/>
      <c r="EG206" s="339"/>
      <c r="EH206" s="339"/>
      <c r="EI206" s="339"/>
      <c r="EJ206" s="339"/>
      <c r="EK206" s="339"/>
      <c r="EL206" s="339"/>
      <c r="EM206" s="339"/>
    </row>
    <row r="207" spans="1:143" s="341" customFormat="1" ht="25.5" hidden="1" customHeight="1">
      <c r="A207" s="371"/>
      <c r="B207" s="371"/>
      <c r="C207" s="371"/>
      <c r="D207" s="371"/>
      <c r="E207" s="371"/>
      <c r="F207" s="371"/>
      <c r="G207" s="371"/>
      <c r="H207" s="371"/>
      <c r="I207" s="371"/>
      <c r="J207" s="371"/>
      <c r="K207" s="371"/>
      <c r="L207" s="371"/>
      <c r="M207" s="371"/>
      <c r="N207" s="371"/>
      <c r="O207" s="371"/>
      <c r="P207" s="371"/>
      <c r="Q207" s="371"/>
      <c r="R207" s="371"/>
      <c r="S207" s="371"/>
      <c r="T207" s="371"/>
      <c r="U207" s="371"/>
      <c r="V207" s="371"/>
      <c r="W207" s="371"/>
      <c r="X207" s="371"/>
      <c r="Y207" s="371"/>
      <c r="Z207" s="371"/>
      <c r="AA207" s="371"/>
      <c r="AB207" s="371"/>
      <c r="AC207" s="371"/>
      <c r="AD207" s="371"/>
      <c r="AE207" s="371"/>
      <c r="AF207" s="371"/>
      <c r="AG207" s="371"/>
      <c r="AH207" s="371"/>
      <c r="AI207" s="339"/>
      <c r="AJ207" s="339"/>
      <c r="AK207" s="339"/>
      <c r="AL207" s="339"/>
      <c r="AM207" s="339"/>
      <c r="AN207" s="339"/>
      <c r="AO207" s="339"/>
      <c r="AP207" s="339"/>
      <c r="AQ207" s="339"/>
      <c r="AR207" s="339"/>
      <c r="AS207" s="339"/>
      <c r="AT207" s="339"/>
      <c r="AU207" s="339"/>
      <c r="AV207" s="339"/>
      <c r="AW207" s="339"/>
      <c r="AX207" s="339"/>
      <c r="AY207" s="339"/>
      <c r="AZ207" s="339"/>
      <c r="BA207" s="339"/>
      <c r="BB207" s="339"/>
      <c r="BC207" s="339"/>
      <c r="BD207" s="339"/>
      <c r="BE207" s="339"/>
      <c r="BF207" s="339"/>
      <c r="BG207" s="339"/>
      <c r="BH207" s="339"/>
      <c r="BI207" s="339"/>
      <c r="BJ207" s="339"/>
      <c r="BK207" s="339"/>
      <c r="BL207" s="339"/>
      <c r="BM207" s="339"/>
      <c r="BN207" s="339"/>
      <c r="BO207" s="339"/>
      <c r="BP207" s="339"/>
      <c r="BQ207" s="339"/>
      <c r="BR207" s="339"/>
      <c r="BS207" s="339"/>
      <c r="BT207" s="339"/>
      <c r="BU207" s="339"/>
      <c r="BV207" s="339"/>
      <c r="BW207" s="339"/>
      <c r="BX207" s="339"/>
      <c r="BY207" s="339"/>
      <c r="BZ207" s="339"/>
      <c r="CA207" s="339"/>
      <c r="CB207" s="339"/>
      <c r="CC207" s="339"/>
      <c r="CD207" s="339"/>
      <c r="CE207" s="339"/>
      <c r="CF207" s="339"/>
      <c r="CG207" s="339"/>
      <c r="CH207" s="339"/>
      <c r="CI207" s="339"/>
      <c r="CJ207" s="339"/>
      <c r="CK207" s="339"/>
      <c r="CL207" s="339"/>
      <c r="CM207" s="339"/>
      <c r="CN207" s="339"/>
      <c r="CO207" s="339"/>
      <c r="CP207" s="339"/>
      <c r="CQ207" s="339"/>
      <c r="CR207" s="339"/>
      <c r="CS207" s="339"/>
      <c r="CT207" s="339"/>
      <c r="CU207" s="339"/>
      <c r="CV207" s="339"/>
      <c r="CW207" s="339"/>
      <c r="CX207" s="339"/>
      <c r="CY207" s="339"/>
      <c r="CZ207" s="339"/>
      <c r="DA207" s="339"/>
      <c r="DB207" s="339"/>
      <c r="DC207" s="339"/>
      <c r="DD207" s="339"/>
      <c r="DE207" s="339"/>
      <c r="DF207" s="339"/>
      <c r="DG207" s="339"/>
      <c r="DH207" s="339"/>
      <c r="DI207" s="339"/>
      <c r="DJ207" s="339"/>
      <c r="DK207" s="339"/>
      <c r="DL207" s="339"/>
      <c r="DM207" s="339"/>
      <c r="DN207" s="339"/>
      <c r="DO207" s="339"/>
      <c r="DP207" s="339"/>
      <c r="DQ207" s="339"/>
      <c r="DR207" s="339"/>
      <c r="DS207" s="339"/>
      <c r="DT207" s="339"/>
      <c r="DU207" s="339"/>
      <c r="DV207" s="339"/>
      <c r="DW207" s="339"/>
      <c r="DX207" s="339"/>
      <c r="DY207" s="339"/>
      <c r="DZ207" s="339"/>
      <c r="EA207" s="339"/>
      <c r="EB207" s="339"/>
      <c r="EC207" s="339"/>
      <c r="ED207" s="339"/>
      <c r="EE207" s="339"/>
      <c r="EF207" s="339"/>
      <c r="EG207" s="339"/>
      <c r="EH207" s="339"/>
      <c r="EI207" s="339"/>
      <c r="EJ207" s="339"/>
      <c r="EK207" s="339"/>
      <c r="EL207" s="339"/>
      <c r="EM207" s="339"/>
    </row>
    <row r="208" spans="1:143" s="341" customFormat="1" ht="25.5" hidden="1" customHeight="1">
      <c r="A208" s="371"/>
      <c r="B208" s="371"/>
      <c r="C208" s="371"/>
      <c r="D208" s="371"/>
      <c r="E208" s="371"/>
      <c r="F208" s="371"/>
      <c r="G208" s="371"/>
      <c r="H208" s="371"/>
      <c r="I208" s="371"/>
      <c r="J208" s="371"/>
      <c r="K208" s="371"/>
      <c r="L208" s="371"/>
      <c r="M208" s="371"/>
      <c r="N208" s="371"/>
      <c r="O208" s="371"/>
      <c r="P208" s="371"/>
      <c r="Q208" s="371"/>
      <c r="R208" s="371"/>
      <c r="S208" s="371"/>
      <c r="T208" s="371"/>
      <c r="U208" s="371"/>
      <c r="V208" s="371"/>
      <c r="W208" s="371"/>
      <c r="X208" s="371"/>
      <c r="Y208" s="371"/>
      <c r="Z208" s="371"/>
      <c r="AA208" s="371"/>
      <c r="AB208" s="371"/>
      <c r="AC208" s="371"/>
      <c r="AD208" s="371"/>
      <c r="AE208" s="371"/>
      <c r="AF208" s="371"/>
      <c r="AG208" s="371"/>
      <c r="AH208" s="371"/>
      <c r="AI208" s="339"/>
      <c r="AJ208" s="339"/>
      <c r="AK208" s="339"/>
      <c r="AL208" s="339"/>
      <c r="AM208" s="339"/>
      <c r="AN208" s="339"/>
      <c r="AO208" s="339"/>
      <c r="AP208" s="339"/>
      <c r="AQ208" s="339"/>
      <c r="AR208" s="339"/>
      <c r="AS208" s="339"/>
      <c r="AT208" s="339"/>
      <c r="AU208" s="339"/>
      <c r="AV208" s="339"/>
      <c r="AW208" s="339"/>
      <c r="AX208" s="339"/>
      <c r="AY208" s="339"/>
      <c r="AZ208" s="339"/>
      <c r="BA208" s="339"/>
      <c r="BB208" s="339"/>
      <c r="BC208" s="339"/>
      <c r="BD208" s="339"/>
      <c r="BE208" s="339"/>
      <c r="BF208" s="339"/>
      <c r="BG208" s="339"/>
      <c r="BH208" s="339"/>
      <c r="BI208" s="339"/>
      <c r="BJ208" s="339"/>
      <c r="BK208" s="339"/>
      <c r="BL208" s="339"/>
      <c r="BM208" s="339"/>
      <c r="BN208" s="339"/>
      <c r="BO208" s="339"/>
      <c r="BP208" s="339"/>
      <c r="BQ208" s="339"/>
      <c r="BR208" s="339"/>
      <c r="BS208" s="339"/>
      <c r="BT208" s="339"/>
      <c r="BU208" s="339"/>
      <c r="BV208" s="339"/>
      <c r="BW208" s="339"/>
      <c r="BX208" s="339"/>
      <c r="BY208" s="339"/>
      <c r="BZ208" s="339"/>
      <c r="CA208" s="339"/>
      <c r="CB208" s="339"/>
      <c r="CC208" s="339"/>
      <c r="CD208" s="339"/>
      <c r="CE208" s="339"/>
      <c r="CF208" s="339"/>
      <c r="CG208" s="339"/>
      <c r="CH208" s="339"/>
      <c r="CI208" s="339"/>
      <c r="CJ208" s="339"/>
      <c r="CK208" s="339"/>
      <c r="CL208" s="339"/>
      <c r="CM208" s="339"/>
      <c r="CN208" s="339"/>
      <c r="CO208" s="339"/>
      <c r="CP208" s="339"/>
      <c r="CQ208" s="339"/>
      <c r="CR208" s="339"/>
      <c r="CS208" s="339"/>
      <c r="CT208" s="339"/>
      <c r="CU208" s="339"/>
      <c r="CV208" s="339"/>
      <c r="CW208" s="339"/>
      <c r="CX208" s="339"/>
      <c r="CY208" s="339"/>
      <c r="CZ208" s="339"/>
      <c r="DA208" s="339"/>
      <c r="DB208" s="339"/>
      <c r="DC208" s="339"/>
      <c r="DD208" s="339"/>
      <c r="DE208" s="339"/>
      <c r="DF208" s="339"/>
      <c r="DG208" s="339"/>
      <c r="DH208" s="339"/>
      <c r="DI208" s="339"/>
      <c r="DJ208" s="339"/>
      <c r="DK208" s="339"/>
      <c r="DL208" s="339"/>
      <c r="DM208" s="339"/>
      <c r="DN208" s="339"/>
      <c r="DO208" s="339"/>
      <c r="DP208" s="339"/>
      <c r="DQ208" s="339"/>
      <c r="DR208" s="339"/>
      <c r="DS208" s="339"/>
      <c r="DT208" s="339"/>
      <c r="DU208" s="339"/>
      <c r="DV208" s="339"/>
      <c r="DW208" s="339"/>
      <c r="DX208" s="339"/>
      <c r="DY208" s="339"/>
      <c r="DZ208" s="339"/>
      <c r="EA208" s="339"/>
      <c r="EB208" s="339"/>
      <c r="EC208" s="339"/>
      <c r="ED208" s="339"/>
      <c r="EE208" s="339"/>
      <c r="EF208" s="339"/>
      <c r="EG208" s="339"/>
      <c r="EH208" s="339"/>
      <c r="EI208" s="339"/>
      <c r="EJ208" s="339"/>
      <c r="EK208" s="339"/>
      <c r="EL208" s="339"/>
      <c r="EM208" s="339"/>
    </row>
    <row r="209" spans="1:143" s="341" customFormat="1" ht="25.5" hidden="1" customHeight="1">
      <c r="A209" s="371"/>
      <c r="B209" s="371"/>
      <c r="C209" s="371"/>
      <c r="D209" s="371"/>
      <c r="E209" s="371"/>
      <c r="F209" s="371"/>
      <c r="G209" s="371"/>
      <c r="H209" s="371"/>
      <c r="I209" s="371"/>
      <c r="J209" s="371"/>
      <c r="K209" s="371"/>
      <c r="L209" s="371"/>
      <c r="M209" s="371"/>
      <c r="N209" s="371"/>
      <c r="O209" s="371"/>
      <c r="P209" s="371"/>
      <c r="Q209" s="371"/>
      <c r="R209" s="371"/>
      <c r="S209" s="371"/>
      <c r="T209" s="371"/>
      <c r="U209" s="371"/>
      <c r="V209" s="371"/>
      <c r="W209" s="371"/>
      <c r="X209" s="371"/>
      <c r="Y209" s="371"/>
      <c r="Z209" s="371"/>
      <c r="AA209" s="371"/>
      <c r="AB209" s="371"/>
      <c r="AC209" s="371"/>
      <c r="AD209" s="371"/>
      <c r="AE209" s="371"/>
      <c r="AF209" s="371"/>
      <c r="AG209" s="371"/>
      <c r="AH209" s="371"/>
      <c r="AI209" s="339"/>
      <c r="AJ209" s="339"/>
      <c r="AK209" s="339"/>
      <c r="AL209" s="339"/>
      <c r="AM209" s="339"/>
      <c r="AN209" s="339"/>
      <c r="AO209" s="339"/>
      <c r="AP209" s="339"/>
      <c r="AQ209" s="339"/>
      <c r="AR209" s="339"/>
      <c r="AS209" s="339"/>
      <c r="AT209" s="339"/>
      <c r="AU209" s="339"/>
      <c r="AV209" s="339"/>
      <c r="AW209" s="339"/>
      <c r="AX209" s="339"/>
      <c r="AY209" s="339"/>
      <c r="AZ209" s="339"/>
      <c r="BA209" s="339"/>
      <c r="BB209" s="339"/>
      <c r="BC209" s="339"/>
      <c r="BD209" s="339"/>
      <c r="BE209" s="339"/>
      <c r="BF209" s="339"/>
      <c r="BG209" s="339"/>
      <c r="BH209" s="339"/>
      <c r="BI209" s="339"/>
      <c r="BJ209" s="339"/>
      <c r="BK209" s="339"/>
      <c r="BL209" s="339"/>
      <c r="BM209" s="339"/>
      <c r="BN209" s="339"/>
      <c r="BO209" s="339"/>
      <c r="BP209" s="339"/>
      <c r="BQ209" s="339"/>
      <c r="BR209" s="339"/>
      <c r="BS209" s="339"/>
      <c r="BT209" s="339"/>
      <c r="BU209" s="339"/>
      <c r="BV209" s="339"/>
      <c r="BW209" s="339"/>
      <c r="BX209" s="339"/>
      <c r="BY209" s="339"/>
      <c r="BZ209" s="339"/>
      <c r="CA209" s="339"/>
      <c r="CB209" s="339"/>
      <c r="CC209" s="339"/>
      <c r="CD209" s="339"/>
      <c r="CE209" s="339"/>
      <c r="CF209" s="339"/>
      <c r="CG209" s="339"/>
      <c r="CH209" s="339"/>
      <c r="CI209" s="339"/>
      <c r="CJ209" s="339"/>
      <c r="CK209" s="339"/>
      <c r="CL209" s="339"/>
      <c r="CM209" s="339"/>
      <c r="CN209" s="339"/>
      <c r="CO209" s="339"/>
      <c r="CP209" s="339"/>
      <c r="CQ209" s="339"/>
      <c r="CR209" s="339"/>
      <c r="CS209" s="339"/>
      <c r="CT209" s="339"/>
      <c r="CU209" s="339"/>
      <c r="CV209" s="339"/>
      <c r="CW209" s="339"/>
      <c r="CX209" s="339"/>
      <c r="CY209" s="339"/>
      <c r="CZ209" s="339"/>
      <c r="DA209" s="339"/>
      <c r="DB209" s="339"/>
      <c r="DC209" s="339"/>
      <c r="DD209" s="339"/>
      <c r="DE209" s="339"/>
      <c r="DF209" s="339"/>
      <c r="DG209" s="339"/>
      <c r="DH209" s="339"/>
      <c r="DI209" s="339"/>
      <c r="DJ209" s="339"/>
      <c r="DK209" s="339"/>
      <c r="DL209" s="339"/>
      <c r="DM209" s="339"/>
      <c r="DN209" s="339"/>
      <c r="DO209" s="339"/>
      <c r="DP209" s="339"/>
      <c r="DQ209" s="339"/>
      <c r="DR209" s="339"/>
      <c r="DS209" s="339"/>
      <c r="DT209" s="339"/>
      <c r="DU209" s="339"/>
      <c r="DV209" s="339"/>
      <c r="DW209" s="339"/>
      <c r="DX209" s="339"/>
      <c r="DY209" s="339"/>
      <c r="DZ209" s="339"/>
      <c r="EA209" s="339"/>
      <c r="EB209" s="339"/>
      <c r="EC209" s="339"/>
      <c r="ED209" s="339"/>
      <c r="EE209" s="339"/>
      <c r="EF209" s="339"/>
      <c r="EG209" s="339"/>
      <c r="EH209" s="339"/>
      <c r="EI209" s="339"/>
      <c r="EJ209" s="339"/>
      <c r="EK209" s="339"/>
      <c r="EL209" s="339"/>
      <c r="EM209" s="339"/>
    </row>
    <row r="210" spans="1:143" s="341" customFormat="1" ht="25.5" hidden="1" customHeight="1">
      <c r="A210" s="371"/>
      <c r="B210" s="371"/>
      <c r="C210" s="371"/>
      <c r="D210" s="371"/>
      <c r="E210" s="371"/>
      <c r="F210" s="371"/>
      <c r="G210" s="371"/>
      <c r="H210" s="371"/>
      <c r="I210" s="371"/>
      <c r="J210" s="371"/>
      <c r="K210" s="371"/>
      <c r="L210" s="371"/>
      <c r="M210" s="371"/>
      <c r="N210" s="371"/>
      <c r="O210" s="371"/>
      <c r="P210" s="371"/>
      <c r="Q210" s="371"/>
      <c r="R210" s="371"/>
      <c r="S210" s="371"/>
      <c r="T210" s="371"/>
      <c r="U210" s="371"/>
      <c r="V210" s="371"/>
      <c r="W210" s="371"/>
      <c r="X210" s="371"/>
      <c r="Y210" s="371"/>
      <c r="Z210" s="371"/>
      <c r="AA210" s="371"/>
      <c r="AB210" s="371"/>
      <c r="AC210" s="371"/>
      <c r="AD210" s="371"/>
      <c r="AE210" s="371"/>
      <c r="AF210" s="371"/>
      <c r="AG210" s="371"/>
      <c r="AH210" s="371"/>
      <c r="AI210" s="339"/>
      <c r="AJ210" s="339"/>
      <c r="AK210" s="339"/>
      <c r="AL210" s="339"/>
      <c r="AM210" s="339"/>
      <c r="AN210" s="339"/>
      <c r="AO210" s="339"/>
      <c r="AP210" s="339"/>
      <c r="AQ210" s="339"/>
      <c r="AR210" s="339"/>
      <c r="AS210" s="339"/>
      <c r="AT210" s="339"/>
      <c r="AU210" s="339"/>
      <c r="AV210" s="339"/>
      <c r="AW210" s="339"/>
      <c r="AX210" s="339"/>
      <c r="AY210" s="339"/>
      <c r="AZ210" s="339"/>
      <c r="BA210" s="339"/>
      <c r="BB210" s="339"/>
      <c r="BC210" s="339"/>
      <c r="BD210" s="339"/>
      <c r="BE210" s="339"/>
      <c r="BF210" s="339"/>
      <c r="BG210" s="339"/>
      <c r="BH210" s="339"/>
      <c r="BI210" s="339"/>
      <c r="BJ210" s="339"/>
      <c r="BK210" s="339"/>
      <c r="BL210" s="339"/>
      <c r="BM210" s="339"/>
      <c r="BN210" s="339"/>
      <c r="BO210" s="339"/>
      <c r="BP210" s="339"/>
      <c r="BQ210" s="339"/>
      <c r="BR210" s="339"/>
      <c r="BS210" s="339"/>
      <c r="BT210" s="339"/>
      <c r="BU210" s="339"/>
      <c r="BV210" s="339"/>
      <c r="BW210" s="339"/>
      <c r="BX210" s="339"/>
      <c r="BY210" s="339"/>
      <c r="BZ210" s="339"/>
      <c r="CA210" s="339"/>
      <c r="CB210" s="339"/>
      <c r="CC210" s="339"/>
      <c r="CD210" s="339"/>
      <c r="CE210" s="339"/>
      <c r="CF210" s="339"/>
      <c r="CG210" s="339"/>
      <c r="CH210" s="339"/>
      <c r="CI210" s="339"/>
      <c r="CJ210" s="339"/>
      <c r="CK210" s="339"/>
      <c r="CL210" s="339"/>
      <c r="CM210" s="339"/>
      <c r="CN210" s="339"/>
      <c r="CO210" s="339"/>
      <c r="CP210" s="339"/>
      <c r="CQ210" s="339"/>
      <c r="CR210" s="339"/>
      <c r="CS210" s="339"/>
      <c r="CT210" s="339"/>
      <c r="CU210" s="339"/>
      <c r="CV210" s="339"/>
      <c r="CW210" s="339"/>
      <c r="CX210" s="339"/>
      <c r="CY210" s="339"/>
      <c r="CZ210" s="339"/>
      <c r="DA210" s="339"/>
      <c r="DB210" s="339"/>
      <c r="DC210" s="339"/>
      <c r="DD210" s="339"/>
      <c r="DE210" s="339"/>
      <c r="DF210" s="339"/>
      <c r="DG210" s="339"/>
      <c r="DH210" s="339"/>
      <c r="DI210" s="339"/>
      <c r="DJ210" s="339"/>
      <c r="DK210" s="339"/>
      <c r="DL210" s="339"/>
      <c r="DM210" s="339"/>
      <c r="DN210" s="339"/>
      <c r="DO210" s="339"/>
      <c r="DP210" s="339"/>
      <c r="DQ210" s="339"/>
      <c r="DR210" s="339"/>
      <c r="DS210" s="339"/>
      <c r="DT210" s="339"/>
      <c r="DU210" s="339"/>
      <c r="DV210" s="339"/>
      <c r="DW210" s="339"/>
      <c r="DX210" s="339"/>
      <c r="DY210" s="339"/>
      <c r="DZ210" s="339"/>
      <c r="EA210" s="339"/>
      <c r="EB210" s="339"/>
      <c r="EC210" s="339"/>
      <c r="ED210" s="339"/>
      <c r="EE210" s="339"/>
      <c r="EF210" s="339"/>
      <c r="EG210" s="339"/>
      <c r="EH210" s="339"/>
      <c r="EI210" s="339"/>
      <c r="EJ210" s="339"/>
      <c r="EK210" s="339"/>
      <c r="EL210" s="339"/>
      <c r="EM210" s="339"/>
    </row>
    <row r="211" spans="1:143" s="341" customFormat="1" ht="25.5" hidden="1" customHeight="1">
      <c r="A211" s="371"/>
      <c r="B211" s="371"/>
      <c r="C211" s="371"/>
      <c r="D211" s="371"/>
      <c r="E211" s="371"/>
      <c r="F211" s="371"/>
      <c r="G211" s="371"/>
      <c r="H211" s="371"/>
      <c r="I211" s="371"/>
      <c r="J211" s="371"/>
      <c r="K211" s="371"/>
      <c r="L211" s="371"/>
      <c r="M211" s="371"/>
      <c r="N211" s="371"/>
      <c r="O211" s="371"/>
      <c r="P211" s="371"/>
      <c r="Q211" s="371"/>
      <c r="R211" s="371"/>
      <c r="S211" s="371"/>
      <c r="T211" s="371"/>
      <c r="U211" s="371"/>
      <c r="V211" s="371"/>
      <c r="W211" s="371"/>
      <c r="X211" s="371"/>
      <c r="Y211" s="371"/>
      <c r="Z211" s="371"/>
      <c r="AA211" s="371"/>
      <c r="AB211" s="371"/>
      <c r="AC211" s="371"/>
      <c r="AD211" s="371"/>
      <c r="AE211" s="371"/>
      <c r="AF211" s="371"/>
      <c r="AG211" s="371"/>
      <c r="AH211" s="371"/>
      <c r="AI211" s="339"/>
      <c r="AJ211" s="339"/>
      <c r="AK211" s="339"/>
      <c r="AL211" s="339"/>
      <c r="AM211" s="339"/>
      <c r="AN211" s="339"/>
      <c r="AO211" s="339"/>
      <c r="AP211" s="339"/>
      <c r="AQ211" s="339"/>
      <c r="AR211" s="339"/>
      <c r="AS211" s="339"/>
      <c r="AT211" s="339"/>
      <c r="AU211" s="339"/>
      <c r="AV211" s="339"/>
      <c r="AW211" s="339"/>
      <c r="AX211" s="339"/>
      <c r="AY211" s="339"/>
      <c r="AZ211" s="339"/>
      <c r="BA211" s="339"/>
      <c r="BB211" s="339"/>
      <c r="BC211" s="339"/>
      <c r="BD211" s="339"/>
      <c r="BE211" s="339"/>
      <c r="BF211" s="339"/>
      <c r="BG211" s="339"/>
      <c r="BH211" s="339"/>
      <c r="BI211" s="339"/>
      <c r="BJ211" s="339"/>
      <c r="BK211" s="339"/>
      <c r="BL211" s="339"/>
      <c r="BM211" s="339"/>
      <c r="BN211" s="339"/>
      <c r="BO211" s="339"/>
      <c r="BP211" s="339"/>
      <c r="BQ211" s="339"/>
      <c r="BR211" s="339"/>
      <c r="BS211" s="339"/>
      <c r="BT211" s="339"/>
      <c r="BU211" s="339"/>
      <c r="BV211" s="339"/>
      <c r="BW211" s="339"/>
      <c r="BX211" s="339"/>
      <c r="BY211" s="339"/>
      <c r="BZ211" s="339"/>
      <c r="CA211" s="339"/>
      <c r="CB211" s="339"/>
      <c r="CC211" s="339"/>
      <c r="CD211" s="339"/>
      <c r="CE211" s="339"/>
      <c r="CF211" s="339"/>
      <c r="CG211" s="339"/>
      <c r="CH211" s="339"/>
      <c r="CI211" s="339"/>
      <c r="CJ211" s="339"/>
      <c r="CK211" s="339"/>
      <c r="CL211" s="339"/>
      <c r="CM211" s="339"/>
      <c r="CN211" s="339"/>
      <c r="CO211" s="339"/>
      <c r="CP211" s="339"/>
      <c r="CQ211" s="339"/>
      <c r="CR211" s="339"/>
      <c r="CS211" s="339"/>
      <c r="CT211" s="339"/>
      <c r="CU211" s="339"/>
      <c r="CV211" s="339"/>
      <c r="CW211" s="339"/>
      <c r="CX211" s="339"/>
      <c r="CY211" s="339"/>
      <c r="CZ211" s="339"/>
      <c r="DA211" s="339"/>
      <c r="DB211" s="339"/>
      <c r="DC211" s="339"/>
      <c r="DD211" s="339"/>
      <c r="DE211" s="339"/>
      <c r="DF211" s="339"/>
      <c r="DG211" s="339"/>
      <c r="DH211" s="339"/>
      <c r="DI211" s="339"/>
      <c r="DJ211" s="339"/>
      <c r="DK211" s="339"/>
      <c r="DL211" s="339"/>
      <c r="DM211" s="339"/>
      <c r="DN211" s="339"/>
      <c r="DO211" s="339"/>
      <c r="DP211" s="339"/>
      <c r="DQ211" s="339"/>
      <c r="DR211" s="339"/>
      <c r="DS211" s="339"/>
      <c r="DT211" s="339"/>
      <c r="DU211" s="339"/>
      <c r="DV211" s="339"/>
      <c r="DW211" s="339"/>
      <c r="DX211" s="339"/>
      <c r="DY211" s="339"/>
      <c r="DZ211" s="339"/>
      <c r="EA211" s="339"/>
      <c r="EB211" s="339"/>
      <c r="EC211" s="339"/>
      <c r="ED211" s="339"/>
      <c r="EE211" s="339"/>
      <c r="EF211" s="339"/>
      <c r="EG211" s="339"/>
      <c r="EH211" s="339"/>
      <c r="EI211" s="339"/>
      <c r="EJ211" s="339"/>
      <c r="EK211" s="339"/>
      <c r="EL211" s="339"/>
      <c r="EM211" s="339"/>
    </row>
    <row r="212" spans="1:143" s="341" customFormat="1" ht="25.5" hidden="1" customHeight="1">
      <c r="A212" s="371"/>
      <c r="B212" s="371"/>
      <c r="C212" s="371"/>
      <c r="D212" s="371"/>
      <c r="E212" s="371"/>
      <c r="F212" s="371"/>
      <c r="G212" s="371"/>
      <c r="H212" s="371"/>
      <c r="I212" s="371"/>
      <c r="J212" s="371"/>
      <c r="K212" s="371"/>
      <c r="L212" s="371"/>
      <c r="M212" s="371"/>
      <c r="N212" s="371"/>
      <c r="O212" s="371"/>
      <c r="P212" s="371"/>
      <c r="Q212" s="371"/>
      <c r="R212" s="371"/>
      <c r="S212" s="371"/>
      <c r="T212" s="371"/>
      <c r="U212" s="371"/>
      <c r="V212" s="371"/>
      <c r="W212" s="371"/>
      <c r="X212" s="371"/>
      <c r="Y212" s="371"/>
      <c r="Z212" s="371"/>
      <c r="AA212" s="371"/>
      <c r="AB212" s="371"/>
      <c r="AC212" s="371"/>
      <c r="AD212" s="371"/>
      <c r="AE212" s="371"/>
      <c r="AF212" s="371"/>
      <c r="AG212" s="371"/>
      <c r="AH212" s="371"/>
      <c r="AI212" s="339"/>
      <c r="AJ212" s="339"/>
      <c r="AK212" s="339"/>
      <c r="AL212" s="339"/>
      <c r="AM212" s="339"/>
      <c r="AN212" s="339"/>
      <c r="AO212" s="339"/>
      <c r="AP212" s="339"/>
      <c r="AQ212" s="339"/>
      <c r="AR212" s="339"/>
      <c r="AS212" s="339"/>
      <c r="AT212" s="339"/>
      <c r="AU212" s="339"/>
      <c r="AV212" s="339"/>
      <c r="AW212" s="339"/>
      <c r="AX212" s="339"/>
      <c r="AY212" s="339"/>
      <c r="AZ212" s="339"/>
      <c r="BA212" s="339"/>
      <c r="BB212" s="339"/>
      <c r="BC212" s="339"/>
      <c r="BD212" s="339"/>
      <c r="BE212" s="339"/>
      <c r="BF212" s="339"/>
      <c r="BG212" s="339"/>
      <c r="BH212" s="339"/>
      <c r="BI212" s="339"/>
      <c r="BJ212" s="339"/>
      <c r="BK212" s="339"/>
      <c r="BL212" s="339"/>
      <c r="BM212" s="339"/>
      <c r="BN212" s="339"/>
      <c r="BO212" s="339"/>
      <c r="BP212" s="339"/>
      <c r="BQ212" s="339"/>
      <c r="BR212" s="339"/>
      <c r="BS212" s="339"/>
      <c r="BT212" s="339"/>
      <c r="BU212" s="339"/>
      <c r="BV212" s="339"/>
      <c r="BW212" s="339"/>
      <c r="BX212" s="339"/>
      <c r="BY212" s="339"/>
      <c r="BZ212" s="339"/>
      <c r="CA212" s="339"/>
      <c r="CB212" s="339"/>
      <c r="CC212" s="339"/>
      <c r="CD212" s="339"/>
      <c r="CE212" s="339"/>
      <c r="CF212" s="339"/>
      <c r="CG212" s="339"/>
      <c r="CH212" s="339"/>
      <c r="CI212" s="339"/>
      <c r="CJ212" s="339"/>
      <c r="CK212" s="339"/>
      <c r="CL212" s="339"/>
      <c r="CM212" s="339"/>
      <c r="CN212" s="339"/>
      <c r="CO212" s="339"/>
      <c r="CP212" s="339"/>
      <c r="CQ212" s="339"/>
      <c r="CR212" s="339"/>
      <c r="CS212" s="339"/>
      <c r="CT212" s="339"/>
      <c r="CU212" s="339"/>
      <c r="CV212" s="339"/>
      <c r="CW212" s="339"/>
      <c r="CX212" s="339"/>
      <c r="CY212" s="339"/>
      <c r="CZ212" s="339"/>
      <c r="DA212" s="339"/>
      <c r="DB212" s="339"/>
      <c r="DC212" s="339"/>
      <c r="DD212" s="339"/>
      <c r="DE212" s="339"/>
      <c r="DF212" s="339"/>
      <c r="DG212" s="339"/>
      <c r="DH212" s="339"/>
      <c r="DI212" s="339"/>
      <c r="DJ212" s="339"/>
      <c r="DK212" s="339"/>
      <c r="DL212" s="339"/>
      <c r="DM212" s="339"/>
      <c r="DN212" s="339"/>
      <c r="DO212" s="339"/>
      <c r="DP212" s="339"/>
      <c r="DQ212" s="339"/>
      <c r="DR212" s="339"/>
      <c r="DS212" s="339"/>
      <c r="DT212" s="339"/>
      <c r="DU212" s="339"/>
      <c r="DV212" s="339"/>
      <c r="DW212" s="339"/>
      <c r="DX212" s="339"/>
      <c r="DY212" s="339"/>
      <c r="DZ212" s="339"/>
      <c r="EA212" s="339"/>
      <c r="EB212" s="339"/>
      <c r="EC212" s="339"/>
      <c r="ED212" s="339"/>
      <c r="EE212" s="339"/>
      <c r="EF212" s="339"/>
      <c r="EG212" s="339"/>
      <c r="EH212" s="339"/>
      <c r="EI212" s="339"/>
      <c r="EJ212" s="339"/>
      <c r="EK212" s="339"/>
      <c r="EL212" s="339"/>
      <c r="EM212" s="339"/>
    </row>
    <row r="213" spans="1:143" s="341" customFormat="1" ht="25.5" hidden="1" customHeight="1">
      <c r="A213" s="371"/>
      <c r="B213" s="371"/>
      <c r="C213" s="371"/>
      <c r="D213" s="371"/>
      <c r="E213" s="371"/>
      <c r="F213" s="371"/>
      <c r="G213" s="371"/>
      <c r="H213" s="371"/>
      <c r="I213" s="371"/>
      <c r="J213" s="371"/>
      <c r="K213" s="371"/>
      <c r="L213" s="371"/>
      <c r="M213" s="371"/>
      <c r="N213" s="371"/>
      <c r="O213" s="371"/>
      <c r="P213" s="371"/>
      <c r="Q213" s="371"/>
      <c r="R213" s="371"/>
      <c r="S213" s="371"/>
      <c r="T213" s="371"/>
      <c r="U213" s="371"/>
      <c r="V213" s="371"/>
      <c r="W213" s="371"/>
      <c r="X213" s="371"/>
      <c r="Y213" s="371"/>
      <c r="Z213" s="371"/>
      <c r="AA213" s="371"/>
      <c r="AB213" s="371"/>
      <c r="AC213" s="371"/>
      <c r="AD213" s="371"/>
      <c r="AE213" s="371"/>
      <c r="AF213" s="371"/>
      <c r="AG213" s="371"/>
      <c r="AH213" s="371"/>
      <c r="AI213" s="339"/>
      <c r="AJ213" s="339"/>
      <c r="AK213" s="339"/>
      <c r="AL213" s="339"/>
      <c r="AM213" s="339"/>
      <c r="AN213" s="339"/>
      <c r="AO213" s="339"/>
      <c r="AP213" s="339"/>
      <c r="AQ213" s="339"/>
      <c r="AR213" s="339"/>
      <c r="AS213" s="339"/>
      <c r="AT213" s="339"/>
      <c r="AU213" s="339"/>
      <c r="AV213" s="339"/>
      <c r="AW213" s="339"/>
      <c r="AX213" s="339"/>
      <c r="AY213" s="339"/>
      <c r="AZ213" s="339"/>
      <c r="BA213" s="339"/>
      <c r="BB213" s="339"/>
      <c r="BC213" s="339"/>
      <c r="BD213" s="339"/>
      <c r="BE213" s="339"/>
      <c r="BF213" s="339"/>
      <c r="BG213" s="339"/>
      <c r="BH213" s="339"/>
      <c r="BI213" s="339"/>
      <c r="BJ213" s="339"/>
      <c r="BK213" s="339"/>
      <c r="BL213" s="339"/>
      <c r="BM213" s="339"/>
      <c r="BN213" s="339"/>
      <c r="BO213" s="339"/>
      <c r="BP213" s="339"/>
      <c r="BQ213" s="339"/>
      <c r="BR213" s="339"/>
      <c r="BS213" s="339"/>
      <c r="BT213" s="339"/>
      <c r="BU213" s="339"/>
      <c r="BV213" s="339"/>
      <c r="BW213" s="339"/>
      <c r="BX213" s="339"/>
      <c r="BY213" s="339"/>
      <c r="BZ213" s="339"/>
      <c r="CA213" s="339"/>
      <c r="CB213" s="339"/>
      <c r="CC213" s="339"/>
      <c r="CD213" s="339"/>
      <c r="CE213" s="339"/>
      <c r="CF213" s="339"/>
      <c r="CG213" s="339"/>
      <c r="CH213" s="339"/>
      <c r="CI213" s="339"/>
      <c r="CJ213" s="339"/>
      <c r="CK213" s="339"/>
      <c r="CL213" s="339"/>
      <c r="CM213" s="339"/>
      <c r="CN213" s="339"/>
      <c r="CO213" s="339"/>
      <c r="CP213" s="339"/>
      <c r="CQ213" s="339"/>
      <c r="CR213" s="339"/>
      <c r="CS213" s="339"/>
      <c r="CT213" s="339"/>
      <c r="CU213" s="339"/>
      <c r="CV213" s="339"/>
      <c r="CW213" s="339"/>
      <c r="CX213" s="339"/>
      <c r="CY213" s="339"/>
      <c r="CZ213" s="339"/>
      <c r="DA213" s="339"/>
      <c r="DB213" s="339"/>
      <c r="DC213" s="339"/>
      <c r="DD213" s="339"/>
      <c r="DE213" s="339"/>
      <c r="DF213" s="339"/>
      <c r="DG213" s="339"/>
      <c r="DH213" s="339"/>
      <c r="DI213" s="339"/>
      <c r="DJ213" s="339"/>
      <c r="DK213" s="339"/>
      <c r="DL213" s="339"/>
      <c r="DM213" s="339"/>
      <c r="DN213" s="339"/>
      <c r="DO213" s="339"/>
      <c r="DP213" s="339"/>
      <c r="DQ213" s="339"/>
      <c r="DR213" s="339"/>
      <c r="DS213" s="339"/>
      <c r="DT213" s="339"/>
      <c r="DU213" s="339"/>
      <c r="DV213" s="339"/>
      <c r="DW213" s="339"/>
      <c r="DX213" s="339"/>
      <c r="DY213" s="339"/>
      <c r="DZ213" s="339"/>
      <c r="EA213" s="339"/>
      <c r="EB213" s="339"/>
      <c r="EC213" s="339"/>
      <c r="ED213" s="339"/>
      <c r="EE213" s="339"/>
      <c r="EF213" s="339"/>
      <c r="EG213" s="339"/>
      <c r="EH213" s="339"/>
      <c r="EI213" s="339"/>
      <c r="EJ213" s="339"/>
      <c r="EK213" s="339"/>
      <c r="EL213" s="339"/>
      <c r="EM213" s="339"/>
    </row>
    <row r="214" spans="1:143" s="341" customFormat="1" ht="25.5" hidden="1" customHeight="1">
      <c r="A214" s="371"/>
      <c r="B214" s="371"/>
      <c r="C214" s="371"/>
      <c r="D214" s="371"/>
      <c r="E214" s="371"/>
      <c r="F214" s="371"/>
      <c r="G214" s="371"/>
      <c r="H214" s="371"/>
      <c r="I214" s="371"/>
      <c r="J214" s="371"/>
      <c r="K214" s="371"/>
      <c r="L214" s="371"/>
      <c r="M214" s="371"/>
      <c r="N214" s="371"/>
      <c r="O214" s="371"/>
      <c r="P214" s="371"/>
      <c r="Q214" s="371"/>
      <c r="R214" s="371"/>
      <c r="S214" s="371"/>
      <c r="T214" s="371"/>
      <c r="U214" s="371"/>
      <c r="V214" s="371"/>
      <c r="W214" s="371"/>
      <c r="X214" s="371"/>
      <c r="Y214" s="371"/>
      <c r="Z214" s="371"/>
      <c r="AA214" s="371"/>
      <c r="AB214" s="371"/>
      <c r="AC214" s="371"/>
      <c r="AD214" s="371"/>
      <c r="AE214" s="371"/>
      <c r="AF214" s="371"/>
      <c r="AG214" s="371"/>
      <c r="AH214" s="371"/>
      <c r="AI214" s="339"/>
      <c r="AJ214" s="339"/>
      <c r="AK214" s="339"/>
      <c r="AL214" s="339"/>
      <c r="AM214" s="339"/>
      <c r="AN214" s="339"/>
      <c r="AO214" s="339"/>
      <c r="AP214" s="339"/>
      <c r="AQ214" s="339"/>
      <c r="AR214" s="339"/>
      <c r="AS214" s="339"/>
      <c r="AT214" s="339"/>
      <c r="AU214" s="339"/>
      <c r="AV214" s="339"/>
      <c r="AW214" s="339"/>
      <c r="AX214" s="339"/>
      <c r="AY214" s="339"/>
      <c r="AZ214" s="339"/>
      <c r="BA214" s="339"/>
      <c r="BB214" s="339"/>
      <c r="BC214" s="339"/>
      <c r="BD214" s="339"/>
      <c r="BE214" s="339"/>
      <c r="BF214" s="339"/>
      <c r="BG214" s="339"/>
      <c r="BH214" s="339"/>
      <c r="BI214" s="339"/>
      <c r="BJ214" s="339"/>
      <c r="BK214" s="339"/>
      <c r="BL214" s="339"/>
      <c r="BM214" s="339"/>
      <c r="BN214" s="339"/>
      <c r="BO214" s="339"/>
      <c r="BP214" s="339"/>
      <c r="BQ214" s="339"/>
      <c r="BR214" s="339"/>
      <c r="BS214" s="339"/>
      <c r="BT214" s="339"/>
      <c r="BU214" s="339"/>
      <c r="BV214" s="339"/>
      <c r="BW214" s="339"/>
      <c r="BX214" s="339"/>
      <c r="BY214" s="339"/>
      <c r="BZ214" s="339"/>
      <c r="CA214" s="339"/>
      <c r="CB214" s="339"/>
      <c r="CC214" s="339"/>
      <c r="CD214" s="339"/>
      <c r="CE214" s="339"/>
      <c r="CF214" s="339"/>
      <c r="CG214" s="339"/>
      <c r="CH214" s="339"/>
      <c r="CI214" s="339"/>
      <c r="CJ214" s="339"/>
      <c r="CK214" s="339"/>
      <c r="CL214" s="339"/>
      <c r="CM214" s="339"/>
      <c r="CN214" s="339"/>
      <c r="CO214" s="339"/>
      <c r="CP214" s="339"/>
      <c r="CQ214" s="339"/>
      <c r="CR214" s="339"/>
      <c r="CS214" s="339"/>
      <c r="CT214" s="339"/>
      <c r="CU214" s="339"/>
      <c r="CV214" s="339"/>
      <c r="CW214" s="339"/>
      <c r="CX214" s="339"/>
      <c r="CY214" s="339"/>
      <c r="CZ214" s="339"/>
      <c r="DA214" s="339"/>
      <c r="DB214" s="339"/>
      <c r="DC214" s="339"/>
      <c r="DD214" s="339"/>
      <c r="DE214" s="339"/>
      <c r="DF214" s="339"/>
      <c r="DG214" s="339"/>
      <c r="DH214" s="339"/>
      <c r="DI214" s="339"/>
      <c r="DJ214" s="339"/>
      <c r="DK214" s="339"/>
      <c r="DL214" s="339"/>
      <c r="DM214" s="339"/>
      <c r="DN214" s="339"/>
      <c r="DO214" s="339"/>
      <c r="DP214" s="339"/>
      <c r="DQ214" s="339"/>
      <c r="DR214" s="339"/>
      <c r="DS214" s="339"/>
      <c r="DT214" s="339"/>
      <c r="DU214" s="339"/>
      <c r="DV214" s="339"/>
      <c r="DW214" s="339"/>
      <c r="DX214" s="339"/>
      <c r="DY214" s="339"/>
      <c r="DZ214" s="339"/>
      <c r="EA214" s="339"/>
      <c r="EB214" s="339"/>
      <c r="EC214" s="339"/>
      <c r="ED214" s="339"/>
      <c r="EE214" s="339"/>
      <c r="EF214" s="339"/>
      <c r="EG214" s="339"/>
      <c r="EH214" s="339"/>
      <c r="EI214" s="339"/>
      <c r="EJ214" s="339"/>
      <c r="EK214" s="339"/>
      <c r="EL214" s="339"/>
      <c r="EM214" s="339"/>
    </row>
    <row r="215" spans="1:143" s="341" customFormat="1" ht="25.5" hidden="1" customHeight="1">
      <c r="A215" s="371"/>
      <c r="B215" s="371"/>
      <c r="C215" s="371"/>
      <c r="D215" s="371"/>
      <c r="E215" s="371"/>
      <c r="F215" s="371"/>
      <c r="G215" s="371"/>
      <c r="H215" s="371"/>
      <c r="I215" s="371"/>
      <c r="J215" s="371"/>
      <c r="K215" s="371"/>
      <c r="L215" s="371"/>
      <c r="M215" s="371"/>
      <c r="N215" s="371"/>
      <c r="O215" s="371"/>
      <c r="P215" s="371"/>
      <c r="Q215" s="371"/>
      <c r="R215" s="371"/>
      <c r="S215" s="371"/>
      <c r="T215" s="371"/>
      <c r="U215" s="371"/>
      <c r="V215" s="371"/>
      <c r="W215" s="371"/>
      <c r="X215" s="371"/>
      <c r="Y215" s="371"/>
      <c r="Z215" s="371"/>
      <c r="AA215" s="371"/>
      <c r="AB215" s="371"/>
      <c r="AC215" s="371"/>
      <c r="AD215" s="371"/>
      <c r="AE215" s="371"/>
      <c r="AF215" s="371"/>
      <c r="AG215" s="371"/>
      <c r="AH215" s="371"/>
      <c r="AI215" s="339"/>
      <c r="AJ215" s="339"/>
      <c r="AK215" s="339"/>
      <c r="AL215" s="339"/>
      <c r="AM215" s="339"/>
      <c r="AN215" s="339"/>
      <c r="AO215" s="339"/>
      <c r="AP215" s="339"/>
      <c r="AQ215" s="339"/>
      <c r="AR215" s="339"/>
      <c r="AS215" s="339"/>
      <c r="AT215" s="339"/>
      <c r="AU215" s="339"/>
      <c r="AV215" s="339"/>
      <c r="AW215" s="339"/>
      <c r="AX215" s="339"/>
      <c r="AY215" s="339"/>
      <c r="AZ215" s="339"/>
      <c r="BA215" s="339"/>
      <c r="BB215" s="339"/>
      <c r="BC215" s="339"/>
      <c r="BD215" s="339"/>
      <c r="BE215" s="339"/>
      <c r="BF215" s="339"/>
      <c r="BG215" s="339"/>
      <c r="BH215" s="339"/>
      <c r="BI215" s="339"/>
      <c r="BJ215" s="339"/>
      <c r="BK215" s="339"/>
      <c r="BL215" s="339"/>
      <c r="BM215" s="339"/>
      <c r="BN215" s="339"/>
      <c r="BO215" s="339"/>
      <c r="BP215" s="339"/>
      <c r="BQ215" s="339"/>
      <c r="BR215" s="339"/>
      <c r="BS215" s="339"/>
      <c r="BT215" s="339"/>
      <c r="BU215" s="339"/>
      <c r="BV215" s="339"/>
      <c r="BW215" s="339"/>
      <c r="BX215" s="339"/>
      <c r="BY215" s="339"/>
      <c r="BZ215" s="339"/>
      <c r="CA215" s="339"/>
      <c r="CB215" s="339"/>
      <c r="CC215" s="339"/>
      <c r="CD215" s="339"/>
      <c r="CE215" s="339"/>
      <c r="CF215" s="339"/>
      <c r="CG215" s="339"/>
      <c r="CH215" s="339"/>
      <c r="CI215" s="339"/>
      <c r="CJ215" s="339"/>
      <c r="CK215" s="339"/>
      <c r="CL215" s="339"/>
      <c r="CM215" s="339"/>
      <c r="CN215" s="339"/>
      <c r="CO215" s="339"/>
      <c r="CP215" s="339"/>
      <c r="CQ215" s="339"/>
      <c r="CR215" s="339"/>
      <c r="CS215" s="339"/>
      <c r="CT215" s="339"/>
      <c r="CU215" s="339"/>
      <c r="CV215" s="339"/>
      <c r="CW215" s="339"/>
      <c r="CX215" s="339"/>
      <c r="CY215" s="339"/>
      <c r="CZ215" s="339"/>
      <c r="DA215" s="339"/>
      <c r="DB215" s="339"/>
      <c r="DC215" s="339"/>
      <c r="DD215" s="339"/>
      <c r="DE215" s="339"/>
      <c r="DF215" s="339"/>
      <c r="DG215" s="339"/>
      <c r="DH215" s="339"/>
      <c r="DI215" s="339"/>
      <c r="DJ215" s="339"/>
      <c r="DK215" s="339"/>
      <c r="DL215" s="339"/>
      <c r="DM215" s="339"/>
      <c r="DN215" s="339"/>
      <c r="DO215" s="339"/>
      <c r="DP215" s="339"/>
      <c r="DQ215" s="339"/>
      <c r="DR215" s="339"/>
      <c r="DS215" s="339"/>
      <c r="DT215" s="339"/>
      <c r="DU215" s="339"/>
      <c r="DV215" s="339"/>
      <c r="DW215" s="339"/>
      <c r="DX215" s="339"/>
      <c r="DY215" s="339"/>
      <c r="DZ215" s="339"/>
      <c r="EA215" s="339"/>
      <c r="EB215" s="339"/>
      <c r="EC215" s="339"/>
      <c r="ED215" s="339"/>
      <c r="EE215" s="339"/>
      <c r="EF215" s="339"/>
      <c r="EG215" s="339"/>
      <c r="EH215" s="339"/>
      <c r="EI215" s="339"/>
      <c r="EJ215" s="339"/>
      <c r="EK215" s="339"/>
      <c r="EL215" s="339"/>
      <c r="EM215" s="339"/>
    </row>
    <row r="216" spans="1:143" s="341" customFormat="1" ht="25.5" hidden="1" customHeight="1">
      <c r="A216" s="371"/>
      <c r="B216" s="371"/>
      <c r="C216" s="371"/>
      <c r="D216" s="371"/>
      <c r="E216" s="371"/>
      <c r="F216" s="371"/>
      <c r="G216" s="371"/>
      <c r="H216" s="371"/>
      <c r="I216" s="371"/>
      <c r="J216" s="371"/>
      <c r="K216" s="371"/>
      <c r="L216" s="371"/>
      <c r="M216" s="371"/>
      <c r="N216" s="371"/>
      <c r="O216" s="371"/>
      <c r="P216" s="371"/>
      <c r="Q216" s="371"/>
      <c r="R216" s="371"/>
      <c r="S216" s="371"/>
      <c r="T216" s="371"/>
      <c r="U216" s="371"/>
      <c r="V216" s="371"/>
      <c r="W216" s="371"/>
      <c r="X216" s="371"/>
      <c r="Y216" s="371"/>
      <c r="Z216" s="371"/>
      <c r="AA216" s="371"/>
      <c r="AB216" s="371"/>
      <c r="AC216" s="371"/>
      <c r="AD216" s="371"/>
      <c r="AE216" s="371"/>
      <c r="AF216" s="371"/>
      <c r="AG216" s="371"/>
      <c r="AH216" s="371"/>
      <c r="AI216" s="339"/>
      <c r="AJ216" s="339"/>
      <c r="AK216" s="339"/>
      <c r="AL216" s="339"/>
      <c r="AM216" s="339"/>
      <c r="AN216" s="339"/>
      <c r="AO216" s="339"/>
      <c r="AP216" s="339"/>
      <c r="AQ216" s="339"/>
      <c r="AR216" s="339"/>
      <c r="AS216" s="339"/>
      <c r="AT216" s="339"/>
      <c r="AU216" s="339"/>
      <c r="AV216" s="339"/>
      <c r="AW216" s="339"/>
      <c r="AX216" s="339"/>
      <c r="AY216" s="339"/>
      <c r="AZ216" s="339"/>
      <c r="BA216" s="339"/>
      <c r="BB216" s="339"/>
      <c r="BC216" s="339"/>
      <c r="BD216" s="339"/>
      <c r="BE216" s="339"/>
      <c r="BF216" s="339"/>
      <c r="BG216" s="339"/>
      <c r="BH216" s="339"/>
      <c r="BI216" s="339"/>
      <c r="BJ216" s="339"/>
      <c r="BK216" s="339"/>
      <c r="BL216" s="339"/>
      <c r="BM216" s="339"/>
      <c r="BN216" s="339"/>
      <c r="BO216" s="339"/>
      <c r="BP216" s="339"/>
      <c r="BQ216" s="339"/>
      <c r="BR216" s="339"/>
      <c r="BS216" s="339"/>
      <c r="BT216" s="339"/>
      <c r="BU216" s="339"/>
      <c r="BV216" s="339"/>
      <c r="BW216" s="339"/>
      <c r="BX216" s="339"/>
      <c r="BY216" s="339"/>
      <c r="BZ216" s="339"/>
      <c r="CA216" s="339"/>
      <c r="CB216" s="339"/>
      <c r="CC216" s="339"/>
      <c r="CD216" s="339"/>
      <c r="CE216" s="339"/>
      <c r="CF216" s="339"/>
      <c r="CG216" s="339"/>
      <c r="CH216" s="339"/>
      <c r="CI216" s="339"/>
      <c r="CJ216" s="339"/>
      <c r="CK216" s="339"/>
      <c r="CL216" s="339"/>
      <c r="CM216" s="339"/>
      <c r="CN216" s="339"/>
      <c r="CO216" s="339"/>
      <c r="CP216" s="339"/>
      <c r="CQ216" s="339"/>
      <c r="CR216" s="339"/>
      <c r="CS216" s="339"/>
      <c r="CT216" s="339"/>
      <c r="CU216" s="339"/>
      <c r="CV216" s="339"/>
      <c r="CW216" s="339"/>
      <c r="CX216" s="339"/>
      <c r="CY216" s="339"/>
      <c r="CZ216" s="339"/>
      <c r="DA216" s="339"/>
      <c r="DB216" s="339"/>
      <c r="DC216" s="339"/>
      <c r="DD216" s="339"/>
      <c r="DE216" s="339"/>
      <c r="DF216" s="339"/>
      <c r="DG216" s="339"/>
      <c r="DH216" s="339"/>
      <c r="DI216" s="339"/>
      <c r="DJ216" s="339"/>
      <c r="DK216" s="339"/>
      <c r="DL216" s="339"/>
      <c r="DM216" s="339"/>
      <c r="DN216" s="339"/>
      <c r="DO216" s="339"/>
      <c r="DP216" s="339"/>
      <c r="DQ216" s="339"/>
      <c r="DR216" s="339"/>
      <c r="DS216" s="339"/>
      <c r="DT216" s="339"/>
      <c r="DU216" s="339"/>
      <c r="DV216" s="339"/>
      <c r="DW216" s="339"/>
      <c r="DX216" s="339"/>
      <c r="DY216" s="339"/>
      <c r="DZ216" s="339"/>
      <c r="EA216" s="339"/>
      <c r="EB216" s="339"/>
      <c r="EC216" s="339"/>
      <c r="ED216" s="339"/>
      <c r="EE216" s="339"/>
      <c r="EF216" s="339"/>
      <c r="EG216" s="339"/>
      <c r="EH216" s="339"/>
      <c r="EI216" s="339"/>
      <c r="EJ216" s="339"/>
      <c r="EK216" s="339"/>
      <c r="EL216" s="339"/>
      <c r="EM216" s="339"/>
    </row>
    <row r="217" spans="1:143" s="341" customFormat="1" ht="25.5" hidden="1" customHeight="1">
      <c r="A217" s="371"/>
      <c r="B217" s="371"/>
      <c r="C217" s="371"/>
      <c r="D217" s="371"/>
      <c r="E217" s="371"/>
      <c r="F217" s="371"/>
      <c r="G217" s="371"/>
      <c r="H217" s="371"/>
      <c r="I217" s="371"/>
      <c r="J217" s="371"/>
      <c r="K217" s="371"/>
      <c r="L217" s="371"/>
      <c r="M217" s="371"/>
      <c r="N217" s="371"/>
      <c r="O217" s="371"/>
      <c r="P217" s="371"/>
      <c r="Q217" s="371"/>
      <c r="R217" s="371"/>
      <c r="S217" s="371"/>
      <c r="T217" s="371"/>
      <c r="U217" s="371"/>
      <c r="V217" s="371"/>
      <c r="W217" s="371"/>
      <c r="X217" s="371"/>
      <c r="Y217" s="371"/>
      <c r="Z217" s="371"/>
      <c r="AA217" s="371"/>
      <c r="AB217" s="371"/>
      <c r="AC217" s="371"/>
      <c r="AD217" s="371"/>
      <c r="AE217" s="371"/>
      <c r="AF217" s="371"/>
      <c r="AG217" s="371"/>
      <c r="AH217" s="371"/>
      <c r="AI217" s="339"/>
      <c r="AJ217" s="339"/>
      <c r="AK217" s="339"/>
      <c r="AL217" s="339"/>
      <c r="AM217" s="339"/>
      <c r="AN217" s="339"/>
      <c r="AO217" s="339"/>
      <c r="AP217" s="339"/>
      <c r="AQ217" s="339"/>
      <c r="AR217" s="339"/>
      <c r="AS217" s="339"/>
      <c r="AT217" s="339"/>
      <c r="AU217" s="339"/>
      <c r="AV217" s="339"/>
      <c r="AW217" s="339"/>
      <c r="AX217" s="339"/>
      <c r="AY217" s="339"/>
      <c r="AZ217" s="339"/>
      <c r="BA217" s="339"/>
      <c r="BB217" s="339"/>
      <c r="BC217" s="339"/>
      <c r="BD217" s="339"/>
      <c r="BE217" s="339"/>
      <c r="BF217" s="339"/>
      <c r="BG217" s="339"/>
      <c r="BH217" s="339"/>
      <c r="BI217" s="339"/>
      <c r="BJ217" s="339"/>
      <c r="BK217" s="339"/>
      <c r="BL217" s="339"/>
      <c r="BM217" s="339"/>
      <c r="BN217" s="339"/>
      <c r="BO217" s="339"/>
      <c r="BP217" s="339"/>
      <c r="BQ217" s="339"/>
      <c r="BR217" s="339"/>
      <c r="BS217" s="339"/>
      <c r="BT217" s="339"/>
      <c r="BU217" s="339"/>
      <c r="BV217" s="339"/>
      <c r="BW217" s="339"/>
      <c r="BX217" s="339"/>
      <c r="BY217" s="339"/>
      <c r="BZ217" s="339"/>
      <c r="CA217" s="339"/>
      <c r="CB217" s="339"/>
      <c r="CC217" s="339"/>
      <c r="CD217" s="339"/>
      <c r="CE217" s="339"/>
      <c r="CF217" s="339"/>
      <c r="CG217" s="339"/>
      <c r="CH217" s="339"/>
      <c r="CI217" s="339"/>
      <c r="CJ217" s="339"/>
      <c r="CK217" s="339"/>
      <c r="CL217" s="339"/>
      <c r="CM217" s="339"/>
      <c r="CN217" s="339"/>
      <c r="CO217" s="339"/>
      <c r="CP217" s="339"/>
      <c r="CQ217" s="339"/>
      <c r="CR217" s="339"/>
      <c r="CS217" s="339"/>
      <c r="CT217" s="339"/>
      <c r="CU217" s="339"/>
      <c r="CV217" s="339"/>
      <c r="CW217" s="339"/>
      <c r="CX217" s="339"/>
      <c r="CY217" s="339"/>
      <c r="CZ217" s="339"/>
      <c r="DA217" s="339"/>
      <c r="DB217" s="339"/>
      <c r="DC217" s="339"/>
      <c r="DD217" s="339"/>
      <c r="DE217" s="339"/>
      <c r="DF217" s="339"/>
      <c r="DG217" s="339"/>
      <c r="DH217" s="339"/>
      <c r="DI217" s="339"/>
      <c r="DJ217" s="339"/>
      <c r="DK217" s="339"/>
      <c r="DL217" s="339"/>
      <c r="DM217" s="339"/>
      <c r="DN217" s="339"/>
      <c r="DO217" s="339"/>
      <c r="DP217" s="339"/>
      <c r="DQ217" s="339"/>
      <c r="DR217" s="339"/>
      <c r="DS217" s="339"/>
      <c r="DT217" s="339"/>
      <c r="DU217" s="339"/>
      <c r="DV217" s="339"/>
      <c r="DW217" s="339"/>
      <c r="DX217" s="339"/>
      <c r="DY217" s="339"/>
      <c r="DZ217" s="339"/>
      <c r="EA217" s="339"/>
      <c r="EB217" s="339"/>
      <c r="EC217" s="339"/>
      <c r="ED217" s="339"/>
      <c r="EE217" s="339"/>
      <c r="EF217" s="339"/>
      <c r="EG217" s="339"/>
      <c r="EH217" s="339"/>
      <c r="EI217" s="339"/>
      <c r="EJ217" s="339"/>
      <c r="EK217" s="339"/>
      <c r="EL217" s="339"/>
      <c r="EM217" s="339"/>
    </row>
    <row r="218" spans="1:143" s="341" customFormat="1" ht="25.5" hidden="1" customHeight="1">
      <c r="A218" s="371"/>
      <c r="B218" s="371"/>
      <c r="C218" s="371"/>
      <c r="D218" s="371"/>
      <c r="E218" s="371"/>
      <c r="F218" s="371"/>
      <c r="G218" s="371"/>
      <c r="H218" s="371"/>
      <c r="I218" s="371"/>
      <c r="J218" s="371"/>
      <c r="K218" s="371"/>
      <c r="L218" s="371"/>
      <c r="M218" s="371"/>
      <c r="N218" s="371"/>
      <c r="O218" s="371"/>
      <c r="P218" s="371"/>
      <c r="Q218" s="371"/>
      <c r="R218" s="371"/>
      <c r="S218" s="371"/>
      <c r="T218" s="371"/>
      <c r="U218" s="371"/>
      <c r="V218" s="371"/>
      <c r="W218" s="371"/>
      <c r="X218" s="371"/>
      <c r="Y218" s="371"/>
      <c r="Z218" s="371"/>
      <c r="AA218" s="371"/>
      <c r="AB218" s="371"/>
      <c r="AC218" s="371"/>
      <c r="AD218" s="371"/>
      <c r="AE218" s="371"/>
      <c r="AF218" s="371"/>
      <c r="AG218" s="371"/>
      <c r="AH218" s="371"/>
      <c r="AI218" s="339"/>
      <c r="AJ218" s="339"/>
      <c r="AK218" s="339"/>
      <c r="AL218" s="339"/>
      <c r="AM218" s="339"/>
      <c r="AN218" s="339"/>
      <c r="AO218" s="339"/>
      <c r="AP218" s="339"/>
      <c r="AQ218" s="339"/>
      <c r="AR218" s="339"/>
      <c r="AS218" s="339"/>
      <c r="AT218" s="339"/>
      <c r="AU218" s="339"/>
      <c r="AV218" s="339"/>
      <c r="AW218" s="339"/>
      <c r="AX218" s="339"/>
      <c r="AY218" s="339"/>
      <c r="AZ218" s="339"/>
      <c r="BA218" s="339"/>
      <c r="BB218" s="339"/>
      <c r="BC218" s="339"/>
      <c r="BD218" s="339"/>
      <c r="BE218" s="339"/>
      <c r="BF218" s="339"/>
      <c r="BG218" s="339"/>
      <c r="BH218" s="339"/>
      <c r="BI218" s="339"/>
      <c r="BJ218" s="339"/>
      <c r="BK218" s="339"/>
      <c r="BL218" s="339"/>
      <c r="BM218" s="339"/>
      <c r="BN218" s="339"/>
      <c r="BO218" s="339"/>
      <c r="BP218" s="339"/>
      <c r="BQ218" s="339"/>
      <c r="BR218" s="339"/>
      <c r="BS218" s="339"/>
      <c r="BT218" s="339"/>
      <c r="BU218" s="339"/>
      <c r="BV218" s="339"/>
      <c r="BW218" s="339"/>
      <c r="BX218" s="339"/>
      <c r="BY218" s="339"/>
      <c r="BZ218" s="339"/>
      <c r="CA218" s="339"/>
      <c r="CB218" s="339"/>
      <c r="CC218" s="339"/>
      <c r="CD218" s="339"/>
      <c r="CE218" s="339"/>
      <c r="CF218" s="339"/>
      <c r="CG218" s="339"/>
      <c r="CH218" s="339"/>
      <c r="CI218" s="339"/>
      <c r="CJ218" s="339"/>
      <c r="CK218" s="339"/>
      <c r="CL218" s="339"/>
      <c r="CM218" s="339"/>
      <c r="CN218" s="339"/>
      <c r="CO218" s="339"/>
      <c r="CP218" s="339"/>
      <c r="CQ218" s="339"/>
      <c r="CR218" s="339"/>
      <c r="CS218" s="339"/>
      <c r="CT218" s="339"/>
      <c r="CU218" s="339"/>
      <c r="CV218" s="339"/>
      <c r="CW218" s="339"/>
      <c r="CX218" s="339"/>
      <c r="CY218" s="339"/>
      <c r="CZ218" s="339"/>
      <c r="DA218" s="339"/>
      <c r="DB218" s="339"/>
      <c r="DC218" s="339"/>
      <c r="DD218" s="339"/>
      <c r="DE218" s="339"/>
      <c r="DF218" s="339"/>
      <c r="DG218" s="339"/>
      <c r="DH218" s="339"/>
      <c r="DI218" s="339"/>
      <c r="DJ218" s="339"/>
      <c r="DK218" s="339"/>
      <c r="DL218" s="339"/>
      <c r="DM218" s="339"/>
      <c r="DN218" s="339"/>
      <c r="DO218" s="339"/>
      <c r="DP218" s="339"/>
      <c r="DQ218" s="339"/>
      <c r="DR218" s="339"/>
      <c r="DS218" s="339"/>
      <c r="DT218" s="339"/>
      <c r="DU218" s="339"/>
      <c r="DV218" s="339"/>
      <c r="DW218" s="339"/>
      <c r="DX218" s="339"/>
      <c r="DY218" s="339"/>
      <c r="DZ218" s="339"/>
      <c r="EA218" s="339"/>
      <c r="EB218" s="339"/>
      <c r="EC218" s="339"/>
      <c r="ED218" s="339"/>
      <c r="EE218" s="339"/>
      <c r="EF218" s="339"/>
      <c r="EG218" s="339"/>
      <c r="EH218" s="339"/>
      <c r="EI218" s="339"/>
      <c r="EJ218" s="339"/>
      <c r="EK218" s="339"/>
      <c r="EL218" s="339"/>
      <c r="EM218" s="339"/>
    </row>
    <row r="219" spans="1:143" s="341" customFormat="1" ht="25.5" hidden="1" customHeight="1">
      <c r="A219" s="371"/>
      <c r="B219" s="371"/>
      <c r="C219" s="371"/>
      <c r="D219" s="371"/>
      <c r="E219" s="371"/>
      <c r="F219" s="371"/>
      <c r="G219" s="371"/>
      <c r="H219" s="371"/>
      <c r="I219" s="371"/>
      <c r="J219" s="371"/>
      <c r="K219" s="371"/>
      <c r="L219" s="371"/>
      <c r="M219" s="371"/>
      <c r="N219" s="371"/>
      <c r="O219" s="371"/>
      <c r="P219" s="371"/>
      <c r="Q219" s="371"/>
      <c r="R219" s="371"/>
      <c r="S219" s="371"/>
      <c r="T219" s="371"/>
      <c r="U219" s="371"/>
      <c r="V219" s="371"/>
      <c r="W219" s="371"/>
      <c r="X219" s="371"/>
      <c r="Y219" s="371"/>
      <c r="Z219" s="371"/>
      <c r="AA219" s="371"/>
      <c r="AB219" s="371"/>
      <c r="AC219" s="371"/>
      <c r="AD219" s="371"/>
      <c r="AE219" s="371"/>
      <c r="AF219" s="371"/>
      <c r="AG219" s="371"/>
      <c r="AH219" s="371"/>
      <c r="AI219" s="339"/>
      <c r="AJ219" s="339"/>
      <c r="AK219" s="339"/>
      <c r="AL219" s="339"/>
      <c r="AM219" s="339"/>
      <c r="AN219" s="339"/>
      <c r="AO219" s="339"/>
      <c r="AP219" s="339"/>
      <c r="AQ219" s="339"/>
      <c r="AR219" s="339"/>
      <c r="AS219" s="339"/>
      <c r="AT219" s="339"/>
      <c r="AU219" s="339"/>
      <c r="AV219" s="339"/>
      <c r="AW219" s="339"/>
      <c r="AX219" s="339"/>
      <c r="AY219" s="339"/>
      <c r="AZ219" s="339"/>
      <c r="BA219" s="339"/>
      <c r="BB219" s="339"/>
      <c r="BC219" s="339"/>
      <c r="BD219" s="339"/>
      <c r="BE219" s="339"/>
      <c r="BF219" s="339"/>
      <c r="BG219" s="339"/>
      <c r="BH219" s="339"/>
      <c r="BI219" s="339"/>
      <c r="BJ219" s="339"/>
      <c r="BK219" s="339"/>
      <c r="BL219" s="339"/>
      <c r="BM219" s="339"/>
      <c r="BN219" s="339"/>
      <c r="BO219" s="339"/>
      <c r="BP219" s="339"/>
      <c r="BQ219" s="339"/>
      <c r="BR219" s="339"/>
      <c r="BS219" s="339"/>
      <c r="BT219" s="339"/>
      <c r="BU219" s="339"/>
      <c r="BV219" s="339"/>
      <c r="BW219" s="339"/>
      <c r="BX219" s="339"/>
      <c r="BY219" s="339"/>
      <c r="BZ219" s="339"/>
      <c r="CA219" s="339"/>
      <c r="CB219" s="339"/>
      <c r="CC219" s="339"/>
      <c r="CD219" s="339"/>
      <c r="CE219" s="339"/>
      <c r="CF219" s="339"/>
      <c r="CG219" s="339"/>
      <c r="CH219" s="339"/>
      <c r="CI219" s="339"/>
      <c r="CJ219" s="339"/>
      <c r="CK219" s="339"/>
      <c r="CL219" s="339"/>
      <c r="CM219" s="339"/>
      <c r="CN219" s="339"/>
      <c r="CO219" s="339"/>
      <c r="CP219" s="339"/>
      <c r="CQ219" s="339"/>
      <c r="CR219" s="339"/>
      <c r="CS219" s="339"/>
      <c r="CT219" s="339"/>
      <c r="CU219" s="339"/>
      <c r="CV219" s="339"/>
      <c r="CW219" s="339"/>
      <c r="CX219" s="339"/>
      <c r="CY219" s="339"/>
      <c r="CZ219" s="339"/>
      <c r="DA219" s="339"/>
      <c r="DB219" s="339"/>
      <c r="DC219" s="339"/>
      <c r="DD219" s="339"/>
      <c r="DE219" s="339"/>
      <c r="DF219" s="339"/>
      <c r="DG219" s="339"/>
      <c r="DH219" s="339"/>
      <c r="DI219" s="339"/>
      <c r="DJ219" s="339"/>
      <c r="DK219" s="339"/>
      <c r="DL219" s="339"/>
      <c r="DM219" s="339"/>
      <c r="DN219" s="339"/>
      <c r="DO219" s="339"/>
      <c r="DP219" s="339"/>
      <c r="DQ219" s="339"/>
      <c r="DR219" s="339"/>
      <c r="DS219" s="339"/>
      <c r="DT219" s="339"/>
      <c r="DU219" s="339"/>
      <c r="DV219" s="339"/>
      <c r="DW219" s="339"/>
      <c r="DX219" s="339"/>
      <c r="DY219" s="339"/>
      <c r="DZ219" s="339"/>
      <c r="EA219" s="339"/>
      <c r="EB219" s="339"/>
      <c r="EC219" s="339"/>
      <c r="ED219" s="339"/>
      <c r="EE219" s="339"/>
      <c r="EF219" s="339"/>
      <c r="EG219" s="339"/>
      <c r="EH219" s="339"/>
      <c r="EI219" s="339"/>
      <c r="EJ219" s="339"/>
      <c r="EK219" s="339"/>
      <c r="EL219" s="339"/>
      <c r="EM219" s="339"/>
    </row>
    <row r="220" spans="1:143" s="341" customFormat="1" ht="25.5" hidden="1" customHeight="1">
      <c r="A220" s="371"/>
      <c r="B220" s="371"/>
      <c r="C220" s="371"/>
      <c r="D220" s="371"/>
      <c r="E220" s="371"/>
      <c r="F220" s="371"/>
      <c r="G220" s="371"/>
      <c r="H220" s="371"/>
      <c r="I220" s="371"/>
      <c r="J220" s="371"/>
      <c r="K220" s="371"/>
      <c r="L220" s="371"/>
      <c r="M220" s="371"/>
      <c r="N220" s="371"/>
      <c r="O220" s="371"/>
      <c r="P220" s="371"/>
      <c r="Q220" s="371"/>
      <c r="R220" s="371"/>
      <c r="S220" s="371"/>
      <c r="T220" s="371"/>
      <c r="U220" s="371"/>
      <c r="V220" s="371"/>
      <c r="W220" s="371"/>
      <c r="X220" s="371"/>
      <c r="Y220" s="371"/>
      <c r="Z220" s="371"/>
      <c r="AA220" s="371"/>
      <c r="AB220" s="371"/>
      <c r="AC220" s="371"/>
      <c r="AD220" s="371"/>
      <c r="AE220" s="371"/>
      <c r="AF220" s="371"/>
      <c r="AG220" s="371"/>
      <c r="AH220" s="371"/>
      <c r="AI220" s="339"/>
      <c r="AJ220" s="339"/>
      <c r="AK220" s="339"/>
      <c r="AL220" s="339"/>
      <c r="AM220" s="339"/>
      <c r="AN220" s="339"/>
      <c r="AO220" s="339"/>
      <c r="AP220" s="339"/>
      <c r="AQ220" s="339"/>
      <c r="AR220" s="339"/>
      <c r="AS220" s="339"/>
      <c r="AT220" s="339"/>
      <c r="AU220" s="339"/>
      <c r="AV220" s="339"/>
      <c r="AW220" s="339"/>
      <c r="AX220" s="339"/>
      <c r="AY220" s="339"/>
      <c r="AZ220" s="339"/>
      <c r="BA220" s="339"/>
      <c r="BB220" s="339"/>
      <c r="BC220" s="339"/>
      <c r="BD220" s="339"/>
      <c r="BE220" s="339"/>
      <c r="BF220" s="339"/>
      <c r="BG220" s="339"/>
      <c r="BH220" s="339"/>
      <c r="BI220" s="339"/>
      <c r="BJ220" s="339"/>
      <c r="BK220" s="339"/>
      <c r="BL220" s="339"/>
      <c r="BM220" s="339"/>
      <c r="BN220" s="339"/>
      <c r="BO220" s="339"/>
      <c r="BP220" s="339"/>
      <c r="BQ220" s="339"/>
      <c r="BR220" s="339"/>
      <c r="BS220" s="339"/>
      <c r="BT220" s="339"/>
      <c r="BU220" s="339"/>
      <c r="BV220" s="339"/>
      <c r="BW220" s="339"/>
      <c r="BX220" s="339"/>
      <c r="BY220" s="339"/>
      <c r="BZ220" s="339"/>
      <c r="CA220" s="339"/>
      <c r="CB220" s="339"/>
      <c r="CC220" s="339"/>
      <c r="CD220" s="339"/>
      <c r="CE220" s="339"/>
      <c r="CF220" s="339"/>
      <c r="CG220" s="339"/>
      <c r="CH220" s="339"/>
      <c r="CI220" s="339"/>
      <c r="CJ220" s="339"/>
      <c r="CK220" s="339"/>
      <c r="CL220" s="339"/>
      <c r="CM220" s="339"/>
      <c r="CN220" s="339"/>
      <c r="CO220" s="339"/>
      <c r="CP220" s="339"/>
      <c r="CQ220" s="339"/>
      <c r="CR220" s="339"/>
      <c r="CS220" s="339"/>
      <c r="CT220" s="339"/>
      <c r="CU220" s="339"/>
      <c r="CV220" s="339"/>
      <c r="CW220" s="339"/>
      <c r="CX220" s="339"/>
      <c r="CY220" s="339"/>
      <c r="CZ220" s="339"/>
      <c r="DA220" s="339"/>
      <c r="DB220" s="339"/>
      <c r="DC220" s="339"/>
      <c r="DD220" s="339"/>
      <c r="DE220" s="339"/>
      <c r="DF220" s="339"/>
      <c r="DG220" s="339"/>
      <c r="DH220" s="339"/>
      <c r="DI220" s="339"/>
      <c r="DJ220" s="339"/>
      <c r="DK220" s="339"/>
      <c r="DL220" s="339"/>
      <c r="DM220" s="339"/>
      <c r="DN220" s="339"/>
      <c r="DO220" s="339"/>
      <c r="DP220" s="339"/>
      <c r="DQ220" s="339"/>
      <c r="DR220" s="339"/>
      <c r="DS220" s="339"/>
      <c r="DT220" s="339"/>
      <c r="DU220" s="339"/>
      <c r="DV220" s="339"/>
      <c r="DW220" s="339"/>
      <c r="DX220" s="339"/>
      <c r="DY220" s="339"/>
      <c r="DZ220" s="339"/>
      <c r="EA220" s="339"/>
      <c r="EB220" s="339"/>
      <c r="EC220" s="339"/>
      <c r="ED220" s="339"/>
      <c r="EE220" s="339"/>
      <c r="EF220" s="339"/>
      <c r="EG220" s="339"/>
      <c r="EH220" s="339"/>
      <c r="EI220" s="339"/>
      <c r="EJ220" s="339"/>
      <c r="EK220" s="339"/>
      <c r="EL220" s="339"/>
      <c r="EM220" s="339"/>
    </row>
    <row r="221" spans="1:143" s="341" customFormat="1" ht="25.5" hidden="1" customHeight="1">
      <c r="A221" s="371"/>
      <c r="B221" s="371"/>
      <c r="C221" s="371"/>
      <c r="D221" s="371"/>
      <c r="E221" s="371"/>
      <c r="F221" s="371"/>
      <c r="G221" s="371"/>
      <c r="H221" s="371"/>
      <c r="I221" s="371"/>
      <c r="J221" s="371"/>
      <c r="K221" s="371"/>
      <c r="L221" s="371"/>
      <c r="M221" s="371"/>
      <c r="N221" s="371"/>
      <c r="O221" s="371"/>
      <c r="P221" s="371"/>
      <c r="Q221" s="371"/>
      <c r="R221" s="371"/>
      <c r="S221" s="371"/>
      <c r="T221" s="371"/>
      <c r="U221" s="371"/>
      <c r="V221" s="371"/>
      <c r="W221" s="371"/>
      <c r="X221" s="371"/>
      <c r="Y221" s="371"/>
      <c r="Z221" s="371"/>
      <c r="AA221" s="371"/>
      <c r="AB221" s="371"/>
      <c r="AC221" s="371"/>
      <c r="AD221" s="371"/>
      <c r="AE221" s="371"/>
      <c r="AF221" s="371"/>
      <c r="AG221" s="371"/>
      <c r="AH221" s="371"/>
      <c r="AI221" s="339"/>
      <c r="AJ221" s="339"/>
      <c r="AK221" s="339"/>
      <c r="AL221" s="339"/>
      <c r="AM221" s="339"/>
      <c r="AN221" s="339"/>
      <c r="AO221" s="339"/>
      <c r="AP221" s="339"/>
      <c r="AQ221" s="339"/>
      <c r="AR221" s="339"/>
      <c r="AS221" s="339"/>
      <c r="AT221" s="339"/>
      <c r="AU221" s="339"/>
      <c r="AV221" s="339"/>
      <c r="AW221" s="339"/>
      <c r="AX221" s="339"/>
      <c r="AY221" s="339"/>
      <c r="AZ221" s="339"/>
      <c r="BA221" s="339"/>
      <c r="BB221" s="339"/>
      <c r="BC221" s="339"/>
      <c r="BD221" s="339"/>
      <c r="BE221" s="339"/>
      <c r="BF221" s="339"/>
      <c r="BG221" s="339"/>
      <c r="BH221" s="339"/>
      <c r="BI221" s="339"/>
      <c r="BJ221" s="339"/>
      <c r="BK221" s="339"/>
      <c r="BL221" s="339"/>
      <c r="BM221" s="339"/>
      <c r="BN221" s="339"/>
      <c r="BO221" s="339"/>
      <c r="BP221" s="339"/>
      <c r="BQ221" s="339"/>
      <c r="BR221" s="339"/>
      <c r="BS221" s="339"/>
      <c r="BT221" s="339"/>
      <c r="BU221" s="339"/>
      <c r="BV221" s="339"/>
      <c r="BW221" s="339"/>
      <c r="BX221" s="339"/>
      <c r="BY221" s="339"/>
      <c r="BZ221" s="339"/>
      <c r="CA221" s="339"/>
      <c r="CB221" s="339"/>
      <c r="CC221" s="339"/>
      <c r="CD221" s="339"/>
      <c r="CE221" s="339"/>
      <c r="CF221" s="339"/>
      <c r="CG221" s="339"/>
      <c r="CH221" s="339"/>
      <c r="CI221" s="339"/>
      <c r="CJ221" s="339"/>
      <c r="CK221" s="339"/>
      <c r="CL221" s="339"/>
      <c r="CM221" s="339"/>
      <c r="CN221" s="339"/>
      <c r="CO221" s="339"/>
      <c r="CP221" s="339"/>
      <c r="CQ221" s="339"/>
      <c r="CR221" s="339"/>
      <c r="CS221" s="339"/>
      <c r="CT221" s="339"/>
      <c r="CU221" s="339"/>
      <c r="CV221" s="339"/>
      <c r="CW221" s="339"/>
      <c r="CX221" s="339"/>
      <c r="CY221" s="339"/>
      <c r="CZ221" s="339"/>
      <c r="DA221" s="339"/>
      <c r="DB221" s="339"/>
      <c r="DC221" s="339"/>
      <c r="DD221" s="339"/>
      <c r="DE221" s="339"/>
      <c r="DF221" s="339"/>
      <c r="DG221" s="339"/>
      <c r="DH221" s="339"/>
      <c r="DI221" s="339"/>
      <c r="DJ221" s="339"/>
      <c r="DK221" s="339"/>
      <c r="DL221" s="339"/>
      <c r="DM221" s="339"/>
      <c r="DN221" s="339"/>
      <c r="DO221" s="339"/>
      <c r="DP221" s="339"/>
      <c r="DQ221" s="339"/>
      <c r="DR221" s="339"/>
      <c r="DS221" s="339"/>
      <c r="DT221" s="339"/>
      <c r="DU221" s="339"/>
      <c r="DV221" s="339"/>
      <c r="DW221" s="339"/>
      <c r="DX221" s="339"/>
      <c r="DY221" s="339"/>
      <c r="DZ221" s="339"/>
      <c r="EA221" s="339"/>
      <c r="EB221" s="339"/>
      <c r="EC221" s="339"/>
      <c r="ED221" s="339"/>
      <c r="EE221" s="339"/>
      <c r="EF221" s="339"/>
      <c r="EG221" s="339"/>
      <c r="EH221" s="339"/>
      <c r="EI221" s="339"/>
      <c r="EJ221" s="339"/>
      <c r="EK221" s="339"/>
      <c r="EL221" s="339"/>
      <c r="EM221" s="339"/>
    </row>
    <row r="222" spans="1:143" s="341" customFormat="1" ht="25.5" hidden="1" customHeight="1">
      <c r="A222" s="371"/>
      <c r="B222" s="371"/>
      <c r="C222" s="371"/>
      <c r="D222" s="371"/>
      <c r="E222" s="371"/>
      <c r="F222" s="371"/>
      <c r="G222" s="371"/>
      <c r="H222" s="371"/>
      <c r="I222" s="371"/>
      <c r="J222" s="371"/>
      <c r="K222" s="371"/>
      <c r="L222" s="371"/>
      <c r="M222" s="371"/>
      <c r="N222" s="371"/>
      <c r="O222" s="371"/>
      <c r="P222" s="371"/>
      <c r="Q222" s="371"/>
      <c r="R222" s="371"/>
      <c r="S222" s="371"/>
      <c r="T222" s="371"/>
      <c r="U222" s="371"/>
      <c r="V222" s="371"/>
      <c r="W222" s="371"/>
      <c r="X222" s="371"/>
      <c r="Y222" s="371"/>
      <c r="Z222" s="371"/>
      <c r="AA222" s="371"/>
      <c r="AB222" s="371"/>
      <c r="AC222" s="371"/>
      <c r="AD222" s="371"/>
      <c r="AE222" s="371"/>
      <c r="AF222" s="371"/>
      <c r="AG222" s="371"/>
      <c r="AH222" s="371"/>
      <c r="AI222" s="339"/>
      <c r="AJ222" s="339"/>
      <c r="AK222" s="339"/>
      <c r="AL222" s="339"/>
      <c r="AM222" s="339"/>
      <c r="AN222" s="339"/>
      <c r="AO222" s="339"/>
      <c r="AP222" s="339"/>
      <c r="AQ222" s="339"/>
      <c r="AR222" s="339"/>
      <c r="AS222" s="339"/>
      <c r="AT222" s="339"/>
      <c r="AU222" s="339"/>
      <c r="AV222" s="339"/>
      <c r="AW222" s="339"/>
      <c r="AX222" s="339"/>
      <c r="AY222" s="339"/>
      <c r="AZ222" s="339"/>
      <c r="BA222" s="339"/>
      <c r="BB222" s="339"/>
      <c r="BC222" s="339"/>
      <c r="BD222" s="339"/>
      <c r="BE222" s="339"/>
      <c r="BF222" s="339"/>
      <c r="BG222" s="339"/>
      <c r="BH222" s="339"/>
      <c r="BI222" s="339"/>
      <c r="BJ222" s="339"/>
      <c r="BK222" s="339"/>
      <c r="BL222" s="339"/>
      <c r="BM222" s="339"/>
      <c r="BN222" s="339"/>
      <c r="BO222" s="339"/>
      <c r="BP222" s="339"/>
      <c r="BQ222" s="339"/>
      <c r="BR222" s="339"/>
      <c r="BS222" s="339"/>
      <c r="BT222" s="339"/>
      <c r="BU222" s="339"/>
      <c r="BV222" s="339"/>
      <c r="BW222" s="339"/>
      <c r="BX222" s="339"/>
      <c r="BY222" s="339"/>
      <c r="BZ222" s="339"/>
      <c r="CA222" s="339"/>
      <c r="CB222" s="339"/>
      <c r="CC222" s="339"/>
      <c r="CD222" s="339"/>
      <c r="CE222" s="339"/>
      <c r="CF222" s="339"/>
      <c r="CG222" s="339"/>
      <c r="CH222" s="339"/>
      <c r="CI222" s="339"/>
      <c r="CJ222" s="339"/>
      <c r="CK222" s="339"/>
      <c r="CL222" s="339"/>
      <c r="CM222" s="339"/>
      <c r="CN222" s="339"/>
      <c r="CO222" s="339"/>
      <c r="CP222" s="339"/>
      <c r="CQ222" s="339"/>
      <c r="CR222" s="339"/>
      <c r="CS222" s="339"/>
      <c r="CT222" s="339"/>
      <c r="CU222" s="339"/>
      <c r="CV222" s="339"/>
      <c r="CW222" s="339"/>
      <c r="CX222" s="339"/>
      <c r="CY222" s="339"/>
      <c r="CZ222" s="339"/>
      <c r="DA222" s="339"/>
      <c r="DB222" s="339"/>
      <c r="DC222" s="339"/>
      <c r="DD222" s="339"/>
      <c r="DE222" s="339"/>
      <c r="DF222" s="339"/>
      <c r="DG222" s="339"/>
      <c r="DH222" s="339"/>
      <c r="DI222" s="339"/>
      <c r="DJ222" s="339"/>
      <c r="DK222" s="339"/>
      <c r="DL222" s="339"/>
      <c r="DM222" s="339"/>
      <c r="DN222" s="339"/>
      <c r="DO222" s="339"/>
      <c r="DP222" s="339"/>
      <c r="DQ222" s="339"/>
      <c r="DR222" s="339"/>
      <c r="DS222" s="339"/>
      <c r="DT222" s="339"/>
      <c r="DU222" s="339"/>
      <c r="DV222" s="339"/>
      <c r="DW222" s="339"/>
      <c r="DX222" s="339"/>
      <c r="DY222" s="339"/>
      <c r="DZ222" s="339"/>
      <c r="EA222" s="339"/>
      <c r="EB222" s="339"/>
      <c r="EC222" s="339"/>
      <c r="ED222" s="339"/>
      <c r="EE222" s="339"/>
      <c r="EF222" s="339"/>
      <c r="EG222" s="339"/>
      <c r="EH222" s="339"/>
      <c r="EI222" s="339"/>
      <c r="EJ222" s="339"/>
      <c r="EK222" s="339"/>
      <c r="EL222" s="339"/>
      <c r="EM222" s="339"/>
    </row>
    <row r="223" spans="1:143" s="341" customFormat="1" ht="25.5" hidden="1" customHeight="1">
      <c r="A223" s="371"/>
      <c r="B223" s="371"/>
      <c r="C223" s="371"/>
      <c r="D223" s="371"/>
      <c r="E223" s="371"/>
      <c r="F223" s="371"/>
      <c r="G223" s="371"/>
      <c r="H223" s="371"/>
      <c r="I223" s="371"/>
      <c r="J223" s="371"/>
      <c r="K223" s="371"/>
      <c r="L223" s="371"/>
      <c r="M223" s="371"/>
      <c r="N223" s="371"/>
      <c r="O223" s="371"/>
      <c r="P223" s="371"/>
      <c r="Q223" s="371"/>
      <c r="R223" s="371"/>
      <c r="S223" s="371"/>
      <c r="T223" s="371"/>
      <c r="U223" s="371"/>
      <c r="V223" s="371"/>
      <c r="W223" s="371"/>
      <c r="X223" s="371"/>
      <c r="Y223" s="371"/>
      <c r="Z223" s="371"/>
      <c r="AA223" s="371"/>
      <c r="AB223" s="371"/>
      <c r="AC223" s="371"/>
      <c r="AD223" s="371"/>
      <c r="AE223" s="371"/>
      <c r="AF223" s="371"/>
      <c r="AG223" s="371"/>
      <c r="AH223" s="371"/>
      <c r="AI223" s="339"/>
      <c r="AJ223" s="339"/>
      <c r="AK223" s="339"/>
      <c r="AL223" s="339"/>
      <c r="AM223" s="339"/>
      <c r="AN223" s="339"/>
      <c r="AO223" s="339"/>
      <c r="AP223" s="339"/>
      <c r="AQ223" s="339"/>
      <c r="AR223" s="339"/>
      <c r="AS223" s="339"/>
      <c r="AT223" s="339"/>
      <c r="AU223" s="339"/>
      <c r="AV223" s="339"/>
      <c r="AW223" s="339"/>
      <c r="AX223" s="339"/>
      <c r="AY223" s="339"/>
      <c r="AZ223" s="339"/>
      <c r="BA223" s="339"/>
      <c r="BB223" s="339"/>
      <c r="BC223" s="339"/>
      <c r="BD223" s="339"/>
      <c r="BE223" s="339"/>
      <c r="BF223" s="339"/>
      <c r="BG223" s="339"/>
      <c r="BH223" s="339"/>
      <c r="BI223" s="339"/>
      <c r="BJ223" s="339"/>
      <c r="BK223" s="339"/>
      <c r="BL223" s="339"/>
      <c r="BM223" s="339"/>
      <c r="BN223" s="339"/>
      <c r="BO223" s="339"/>
      <c r="BP223" s="339"/>
      <c r="BQ223" s="339"/>
      <c r="BR223" s="339"/>
      <c r="BS223" s="339"/>
      <c r="BT223" s="339"/>
      <c r="BU223" s="339"/>
      <c r="BV223" s="339"/>
      <c r="BW223" s="339"/>
      <c r="BX223" s="339"/>
      <c r="BY223" s="339"/>
      <c r="BZ223" s="339"/>
      <c r="CA223" s="339"/>
      <c r="CB223" s="339"/>
      <c r="CC223" s="339"/>
      <c r="CD223" s="339"/>
      <c r="CE223" s="339"/>
      <c r="CF223" s="339"/>
      <c r="CG223" s="339"/>
      <c r="CH223" s="339"/>
      <c r="CI223" s="339"/>
      <c r="CJ223" s="339"/>
      <c r="CK223" s="339"/>
      <c r="CL223" s="339"/>
      <c r="CM223" s="339"/>
      <c r="CN223" s="339"/>
      <c r="CO223" s="339"/>
      <c r="CP223" s="339"/>
      <c r="CQ223" s="339"/>
      <c r="CR223" s="339"/>
      <c r="CS223" s="339"/>
      <c r="CT223" s="339"/>
      <c r="CU223" s="339"/>
      <c r="CV223" s="339"/>
      <c r="CW223" s="339"/>
      <c r="CX223" s="339"/>
      <c r="CY223" s="339"/>
      <c r="CZ223" s="339"/>
      <c r="DA223" s="339"/>
      <c r="DB223" s="339"/>
      <c r="DC223" s="339"/>
      <c r="DD223" s="339"/>
      <c r="DE223" s="339"/>
      <c r="DF223" s="339"/>
      <c r="DG223" s="339"/>
      <c r="DH223" s="339"/>
      <c r="DI223" s="339"/>
      <c r="DJ223" s="339"/>
      <c r="DK223" s="339"/>
      <c r="DL223" s="339"/>
      <c r="DM223" s="339"/>
      <c r="DN223" s="339"/>
      <c r="DO223" s="339"/>
      <c r="DP223" s="339"/>
      <c r="DQ223" s="339"/>
      <c r="DR223" s="339"/>
      <c r="DS223" s="339"/>
      <c r="DT223" s="339"/>
      <c r="DU223" s="339"/>
      <c r="DV223" s="339"/>
      <c r="DW223" s="339"/>
      <c r="DX223" s="339"/>
      <c r="DY223" s="339"/>
      <c r="DZ223" s="339"/>
      <c r="EA223" s="339"/>
      <c r="EB223" s="339"/>
      <c r="EC223" s="339"/>
      <c r="ED223" s="339"/>
      <c r="EE223" s="339"/>
      <c r="EF223" s="339"/>
      <c r="EG223" s="339"/>
      <c r="EH223" s="339"/>
      <c r="EI223" s="339"/>
      <c r="EJ223" s="339"/>
      <c r="EK223" s="339"/>
      <c r="EL223" s="339"/>
      <c r="EM223" s="339"/>
    </row>
    <row r="224" spans="1:143" s="341" customFormat="1" ht="25.5" hidden="1" customHeight="1">
      <c r="A224" s="371"/>
      <c r="B224" s="371"/>
      <c r="C224" s="371"/>
      <c r="D224" s="371"/>
      <c r="E224" s="371"/>
      <c r="F224" s="371"/>
      <c r="G224" s="371"/>
      <c r="H224" s="371"/>
      <c r="I224" s="371"/>
      <c r="J224" s="371"/>
      <c r="K224" s="371"/>
      <c r="L224" s="371"/>
      <c r="M224" s="371"/>
      <c r="N224" s="371"/>
      <c r="O224" s="371"/>
      <c r="P224" s="371"/>
      <c r="Q224" s="371"/>
      <c r="R224" s="371"/>
      <c r="S224" s="371"/>
      <c r="T224" s="371"/>
      <c r="U224" s="371"/>
      <c r="V224" s="371"/>
      <c r="W224" s="371"/>
      <c r="X224" s="371"/>
      <c r="Y224" s="371"/>
      <c r="Z224" s="371"/>
      <c r="AA224" s="371"/>
      <c r="AB224" s="371"/>
      <c r="AC224" s="371"/>
      <c r="AD224" s="371"/>
      <c r="AE224" s="371"/>
      <c r="AF224" s="371"/>
      <c r="AG224" s="371"/>
      <c r="AH224" s="371"/>
      <c r="AI224" s="339"/>
      <c r="AJ224" s="339"/>
      <c r="AK224" s="339"/>
      <c r="AL224" s="339"/>
      <c r="AM224" s="339"/>
      <c r="AN224" s="339"/>
      <c r="AO224" s="339"/>
      <c r="AP224" s="339"/>
      <c r="AQ224" s="339"/>
      <c r="AR224" s="339"/>
      <c r="AS224" s="339"/>
      <c r="AT224" s="339"/>
      <c r="AU224" s="339"/>
      <c r="AV224" s="339"/>
      <c r="AW224" s="339"/>
      <c r="AX224" s="339"/>
      <c r="AY224" s="339"/>
      <c r="AZ224" s="339"/>
      <c r="BA224" s="339"/>
      <c r="BB224" s="339"/>
      <c r="BC224" s="339"/>
      <c r="BD224" s="339"/>
      <c r="BE224" s="339"/>
      <c r="BF224" s="339"/>
      <c r="BG224" s="339"/>
      <c r="BH224" s="339"/>
      <c r="BI224" s="339"/>
      <c r="BJ224" s="339"/>
      <c r="BK224" s="339"/>
      <c r="BL224" s="339"/>
      <c r="BM224" s="339"/>
      <c r="BN224" s="339"/>
      <c r="BO224" s="339"/>
      <c r="BP224" s="339"/>
      <c r="BQ224" s="339"/>
      <c r="BR224" s="339"/>
      <c r="BS224" s="339"/>
      <c r="BT224" s="339"/>
      <c r="BU224" s="339"/>
      <c r="BV224" s="339"/>
      <c r="BW224" s="339"/>
      <c r="BX224" s="339"/>
      <c r="BY224" s="339"/>
      <c r="BZ224" s="339"/>
      <c r="CA224" s="339"/>
      <c r="CB224" s="339"/>
      <c r="CC224" s="339"/>
      <c r="CD224" s="339"/>
      <c r="CE224" s="339"/>
      <c r="CF224" s="339"/>
      <c r="CG224" s="339"/>
      <c r="CH224" s="339"/>
      <c r="CI224" s="339"/>
      <c r="CJ224" s="339"/>
      <c r="CK224" s="339"/>
      <c r="CL224" s="339"/>
      <c r="CM224" s="339"/>
      <c r="CN224" s="339"/>
      <c r="CO224" s="339"/>
      <c r="CP224" s="339"/>
      <c r="CQ224" s="339"/>
      <c r="CR224" s="339"/>
      <c r="CS224" s="339"/>
      <c r="CT224" s="339"/>
      <c r="CU224" s="339"/>
      <c r="CV224" s="339"/>
      <c r="CW224" s="339"/>
      <c r="CX224" s="339"/>
      <c r="CY224" s="339"/>
      <c r="CZ224" s="339"/>
      <c r="DA224" s="339"/>
      <c r="DB224" s="339"/>
      <c r="DC224" s="339"/>
      <c r="DD224" s="339"/>
      <c r="DE224" s="339"/>
      <c r="DF224" s="339"/>
      <c r="DG224" s="339"/>
      <c r="DH224" s="339"/>
      <c r="DI224" s="339"/>
      <c r="DJ224" s="339"/>
      <c r="DK224" s="339"/>
      <c r="DL224" s="339"/>
      <c r="DM224" s="339"/>
      <c r="DN224" s="339"/>
      <c r="DO224" s="339"/>
      <c r="DP224" s="339"/>
      <c r="DQ224" s="339"/>
      <c r="DR224" s="339"/>
      <c r="DS224" s="339"/>
      <c r="DT224" s="339"/>
      <c r="DU224" s="339"/>
      <c r="DV224" s="339"/>
      <c r="DW224" s="339"/>
      <c r="DX224" s="339"/>
      <c r="DY224" s="339"/>
      <c r="DZ224" s="339"/>
      <c r="EA224" s="339"/>
      <c r="EB224" s="339"/>
      <c r="EC224" s="339"/>
      <c r="ED224" s="339"/>
      <c r="EE224" s="339"/>
      <c r="EF224" s="339"/>
      <c r="EG224" s="339"/>
      <c r="EH224" s="339"/>
      <c r="EI224" s="339"/>
      <c r="EJ224" s="339"/>
      <c r="EK224" s="339"/>
      <c r="EL224" s="339"/>
      <c r="EM224" s="339"/>
    </row>
    <row r="225" spans="1:143" s="341" customFormat="1" ht="25.5" hidden="1" customHeight="1">
      <c r="A225" s="371"/>
      <c r="B225" s="371"/>
      <c r="C225" s="371"/>
      <c r="D225" s="371"/>
      <c r="E225" s="371"/>
      <c r="F225" s="371"/>
      <c r="G225" s="371"/>
      <c r="H225" s="371"/>
      <c r="I225" s="371"/>
      <c r="J225" s="371"/>
      <c r="K225" s="371"/>
      <c r="L225" s="371"/>
      <c r="M225" s="371"/>
      <c r="N225" s="371"/>
      <c r="O225" s="371"/>
      <c r="P225" s="371"/>
      <c r="Q225" s="371"/>
      <c r="R225" s="371"/>
      <c r="S225" s="371"/>
      <c r="T225" s="371"/>
      <c r="U225" s="371"/>
      <c r="V225" s="371"/>
      <c r="W225" s="371"/>
      <c r="X225" s="371"/>
      <c r="Y225" s="371"/>
      <c r="Z225" s="371"/>
      <c r="AA225" s="371"/>
      <c r="AB225" s="371"/>
      <c r="AC225" s="371"/>
      <c r="AD225" s="371"/>
      <c r="AE225" s="371"/>
      <c r="AF225" s="371"/>
      <c r="AG225" s="371"/>
      <c r="AH225" s="371"/>
      <c r="AI225" s="339"/>
      <c r="AJ225" s="339"/>
      <c r="AK225" s="339"/>
      <c r="AL225" s="339"/>
      <c r="AM225" s="339"/>
      <c r="AN225" s="339"/>
      <c r="AO225" s="339"/>
      <c r="AP225" s="339"/>
      <c r="AQ225" s="339"/>
      <c r="AR225" s="339"/>
      <c r="AS225" s="339"/>
      <c r="AT225" s="339"/>
      <c r="AU225" s="339"/>
      <c r="AV225" s="339"/>
      <c r="AW225" s="339"/>
      <c r="AX225" s="339"/>
      <c r="AY225" s="339"/>
      <c r="AZ225" s="339"/>
      <c r="BA225" s="339"/>
      <c r="BB225" s="339"/>
      <c r="BC225" s="339"/>
      <c r="BD225" s="339"/>
      <c r="BE225" s="339"/>
      <c r="BF225" s="339"/>
      <c r="BG225" s="339"/>
      <c r="BH225" s="339"/>
      <c r="BI225" s="339"/>
      <c r="BJ225" s="339"/>
      <c r="BK225" s="339"/>
      <c r="BL225" s="339"/>
      <c r="BM225" s="339"/>
      <c r="BN225" s="339"/>
      <c r="BO225" s="339"/>
      <c r="BP225" s="339"/>
      <c r="BQ225" s="339"/>
      <c r="BR225" s="339"/>
      <c r="BS225" s="339"/>
      <c r="BT225" s="339"/>
      <c r="BU225" s="339"/>
      <c r="BV225" s="339"/>
      <c r="BW225" s="339"/>
      <c r="BX225" s="339"/>
      <c r="BY225" s="339"/>
      <c r="BZ225" s="339"/>
      <c r="CA225" s="339"/>
      <c r="CB225" s="339"/>
      <c r="CC225" s="339"/>
      <c r="CD225" s="339"/>
      <c r="CE225" s="339"/>
      <c r="CF225" s="339"/>
      <c r="CG225" s="339"/>
      <c r="CH225" s="339"/>
      <c r="CI225" s="339"/>
      <c r="CJ225" s="339"/>
      <c r="CK225" s="339"/>
      <c r="CL225" s="339"/>
      <c r="CM225" s="339"/>
      <c r="CN225" s="339"/>
      <c r="CO225" s="339"/>
      <c r="CP225" s="339"/>
      <c r="CQ225" s="339"/>
      <c r="CR225" s="339"/>
      <c r="CS225" s="339"/>
      <c r="CT225" s="339"/>
      <c r="CU225" s="339"/>
      <c r="CV225" s="339"/>
      <c r="CW225" s="339"/>
      <c r="CX225" s="339"/>
      <c r="CY225" s="339"/>
      <c r="CZ225" s="339"/>
      <c r="DA225" s="339"/>
      <c r="DB225" s="339"/>
      <c r="DC225" s="339"/>
      <c r="DD225" s="339"/>
      <c r="DE225" s="339"/>
      <c r="DF225" s="339"/>
      <c r="DG225" s="339"/>
      <c r="DH225" s="339"/>
      <c r="DI225" s="339"/>
      <c r="DJ225" s="339"/>
      <c r="DK225" s="339"/>
      <c r="DL225" s="339"/>
      <c r="DM225" s="339"/>
      <c r="DN225" s="339"/>
      <c r="DO225" s="339"/>
      <c r="DP225" s="339"/>
      <c r="DQ225" s="339"/>
      <c r="DR225" s="339"/>
      <c r="DS225" s="339"/>
      <c r="DT225" s="339"/>
      <c r="DU225" s="339"/>
      <c r="DV225" s="339"/>
      <c r="DW225" s="339"/>
      <c r="DX225" s="339"/>
      <c r="DY225" s="339"/>
      <c r="DZ225" s="339"/>
      <c r="EA225" s="339"/>
      <c r="EB225" s="339"/>
      <c r="EC225" s="339"/>
      <c r="ED225" s="339"/>
      <c r="EE225" s="339"/>
      <c r="EF225" s="339"/>
      <c r="EG225" s="339"/>
      <c r="EH225" s="339"/>
      <c r="EI225" s="339"/>
      <c r="EJ225" s="339"/>
      <c r="EK225" s="339"/>
      <c r="EL225" s="339"/>
      <c r="EM225" s="339"/>
    </row>
    <row r="226" spans="1:143" s="341" customFormat="1" ht="25.5" hidden="1" customHeight="1">
      <c r="A226" s="371"/>
      <c r="B226" s="371"/>
      <c r="C226" s="371"/>
      <c r="D226" s="371"/>
      <c r="E226" s="371"/>
      <c r="F226" s="371"/>
      <c r="G226" s="371"/>
      <c r="H226" s="371"/>
      <c r="I226" s="371"/>
      <c r="J226" s="371"/>
      <c r="K226" s="371"/>
      <c r="L226" s="371"/>
      <c r="M226" s="371"/>
      <c r="N226" s="371"/>
      <c r="O226" s="371"/>
      <c r="P226" s="371"/>
      <c r="Q226" s="371"/>
      <c r="R226" s="371"/>
      <c r="S226" s="371"/>
      <c r="T226" s="371"/>
      <c r="U226" s="371"/>
      <c r="V226" s="371"/>
      <c r="W226" s="371"/>
      <c r="X226" s="371"/>
      <c r="Y226" s="371"/>
      <c r="Z226" s="371"/>
      <c r="AA226" s="371"/>
      <c r="AB226" s="371"/>
      <c r="AC226" s="371"/>
      <c r="AD226" s="371"/>
      <c r="AE226" s="371"/>
      <c r="AF226" s="371"/>
      <c r="AG226" s="371"/>
      <c r="AH226" s="371"/>
      <c r="AI226" s="339"/>
      <c r="AJ226" s="339"/>
      <c r="AK226" s="339"/>
      <c r="AL226" s="339"/>
      <c r="AM226" s="339"/>
      <c r="AN226" s="339"/>
      <c r="AO226" s="339"/>
      <c r="AP226" s="339"/>
      <c r="AQ226" s="339"/>
      <c r="AR226" s="339"/>
      <c r="AS226" s="339"/>
      <c r="AT226" s="339"/>
      <c r="AU226" s="339"/>
      <c r="AV226" s="339"/>
      <c r="AW226" s="339"/>
      <c r="AX226" s="339"/>
      <c r="AY226" s="339"/>
      <c r="AZ226" s="339"/>
      <c r="BA226" s="339"/>
      <c r="BB226" s="339"/>
      <c r="BC226" s="339"/>
      <c r="BD226" s="339"/>
      <c r="BE226" s="339"/>
      <c r="BF226" s="339"/>
      <c r="BG226" s="339"/>
      <c r="BH226" s="339"/>
      <c r="BI226" s="339"/>
      <c r="BJ226" s="339"/>
      <c r="BK226" s="339"/>
      <c r="BL226" s="339"/>
      <c r="BM226" s="339"/>
      <c r="BN226" s="339"/>
      <c r="BO226" s="339"/>
      <c r="BP226" s="339"/>
      <c r="BQ226" s="339"/>
      <c r="BR226" s="339"/>
      <c r="BS226" s="339"/>
      <c r="BT226" s="339"/>
      <c r="BU226" s="339"/>
      <c r="BV226" s="339"/>
      <c r="BW226" s="339"/>
      <c r="BX226" s="339"/>
      <c r="BY226" s="339"/>
      <c r="BZ226" s="339"/>
      <c r="CA226" s="339"/>
      <c r="CB226" s="339"/>
      <c r="CC226" s="339"/>
      <c r="CD226" s="339"/>
      <c r="CE226" s="339"/>
      <c r="CF226" s="339"/>
      <c r="CG226" s="339"/>
      <c r="CH226" s="339"/>
      <c r="CI226" s="339"/>
      <c r="CJ226" s="339"/>
      <c r="CK226" s="339"/>
      <c r="CL226" s="339"/>
      <c r="CM226" s="339"/>
      <c r="CN226" s="339"/>
      <c r="CO226" s="339"/>
      <c r="CP226" s="339"/>
      <c r="CQ226" s="339"/>
      <c r="CR226" s="339"/>
      <c r="CS226" s="339"/>
      <c r="CT226" s="339"/>
      <c r="CU226" s="339"/>
      <c r="CV226" s="339"/>
      <c r="CW226" s="339"/>
      <c r="CX226" s="339"/>
      <c r="CY226" s="339"/>
      <c r="CZ226" s="339"/>
      <c r="DA226" s="339"/>
      <c r="DB226" s="339"/>
      <c r="DC226" s="339"/>
      <c r="DD226" s="339"/>
      <c r="DE226" s="339"/>
      <c r="DF226" s="339"/>
      <c r="DG226" s="339"/>
      <c r="DH226" s="339"/>
      <c r="DI226" s="339"/>
      <c r="DJ226" s="339"/>
      <c r="DK226" s="339"/>
      <c r="DL226" s="339"/>
      <c r="DM226" s="339"/>
      <c r="DN226" s="339"/>
      <c r="DO226" s="339"/>
      <c r="DP226" s="339"/>
      <c r="DQ226" s="339"/>
      <c r="DR226" s="339"/>
      <c r="DS226" s="339"/>
      <c r="DT226" s="339"/>
      <c r="DU226" s="339"/>
      <c r="DV226" s="339"/>
      <c r="DW226" s="339"/>
      <c r="DX226" s="339"/>
      <c r="DY226" s="339"/>
      <c r="DZ226" s="339"/>
      <c r="EA226" s="339"/>
      <c r="EB226" s="339"/>
      <c r="EC226" s="339"/>
      <c r="ED226" s="339"/>
      <c r="EE226" s="339"/>
      <c r="EF226" s="339"/>
      <c r="EG226" s="339"/>
      <c r="EH226" s="339"/>
      <c r="EI226" s="339"/>
      <c r="EJ226" s="339"/>
      <c r="EK226" s="339"/>
      <c r="EL226" s="339"/>
      <c r="EM226" s="339"/>
    </row>
    <row r="227" spans="1:143" s="341" customFormat="1" ht="25.5" hidden="1" customHeight="1">
      <c r="A227" s="371"/>
      <c r="B227" s="371"/>
      <c r="C227" s="371"/>
      <c r="D227" s="371"/>
      <c r="E227" s="371"/>
      <c r="F227" s="371"/>
      <c r="G227" s="371"/>
      <c r="H227" s="371"/>
      <c r="I227" s="371"/>
      <c r="J227" s="371"/>
      <c r="K227" s="371"/>
      <c r="L227" s="371"/>
      <c r="M227" s="371"/>
      <c r="N227" s="371"/>
      <c r="O227" s="371"/>
      <c r="P227" s="371"/>
      <c r="Q227" s="371"/>
      <c r="R227" s="371"/>
      <c r="S227" s="371"/>
      <c r="T227" s="371"/>
      <c r="U227" s="371"/>
      <c r="V227" s="371"/>
      <c r="W227" s="371"/>
      <c r="X227" s="371"/>
      <c r="Y227" s="371"/>
      <c r="Z227" s="371"/>
      <c r="AA227" s="371"/>
      <c r="AB227" s="371"/>
      <c r="AC227" s="371"/>
      <c r="AD227" s="371"/>
      <c r="AE227" s="371"/>
      <c r="AF227" s="371"/>
      <c r="AG227" s="371"/>
      <c r="AH227" s="371"/>
      <c r="AI227" s="339"/>
      <c r="AJ227" s="339"/>
      <c r="AK227" s="339"/>
      <c r="AL227" s="339"/>
      <c r="AM227" s="339"/>
      <c r="AN227" s="339"/>
      <c r="AO227" s="339"/>
      <c r="AP227" s="339"/>
      <c r="AQ227" s="339"/>
      <c r="AR227" s="339"/>
      <c r="AS227" s="339"/>
      <c r="AT227" s="339"/>
      <c r="AU227" s="339"/>
      <c r="AV227" s="339"/>
      <c r="AW227" s="339"/>
      <c r="AX227" s="339"/>
      <c r="AY227" s="339"/>
      <c r="AZ227" s="339"/>
      <c r="BA227" s="339"/>
      <c r="BB227" s="339"/>
      <c r="BC227" s="339"/>
      <c r="BD227" s="339"/>
      <c r="BE227" s="339"/>
      <c r="BF227" s="339"/>
      <c r="BG227" s="339"/>
      <c r="BH227" s="339"/>
      <c r="BI227" s="339"/>
      <c r="BJ227" s="339"/>
      <c r="BK227" s="339"/>
      <c r="BL227" s="339"/>
      <c r="BM227" s="339"/>
      <c r="BN227" s="339"/>
      <c r="BO227" s="339"/>
      <c r="BP227" s="339"/>
      <c r="BQ227" s="339"/>
      <c r="BR227" s="339"/>
      <c r="BS227" s="339"/>
      <c r="BT227" s="339"/>
      <c r="BU227" s="339"/>
      <c r="BV227" s="339"/>
      <c r="BW227" s="339"/>
      <c r="BX227" s="339"/>
      <c r="BY227" s="339"/>
      <c r="BZ227" s="339"/>
      <c r="CA227" s="339"/>
      <c r="CB227" s="339"/>
      <c r="CC227" s="339"/>
      <c r="CD227" s="339"/>
      <c r="CE227" s="339"/>
      <c r="CF227" s="339"/>
      <c r="CG227" s="339"/>
      <c r="CH227" s="339"/>
      <c r="CI227" s="339"/>
      <c r="CJ227" s="339"/>
      <c r="CK227" s="339"/>
      <c r="CL227" s="339"/>
      <c r="CM227" s="339"/>
      <c r="CN227" s="339"/>
      <c r="CO227" s="339"/>
      <c r="CP227" s="339"/>
      <c r="CQ227" s="339"/>
      <c r="CR227" s="339"/>
      <c r="CS227" s="339"/>
      <c r="CT227" s="339"/>
      <c r="CU227" s="339"/>
      <c r="CV227" s="339"/>
      <c r="CW227" s="339"/>
      <c r="CX227" s="339"/>
      <c r="CY227" s="339"/>
      <c r="CZ227" s="339"/>
      <c r="DA227" s="339"/>
      <c r="DB227" s="339"/>
      <c r="DC227" s="339"/>
      <c r="DD227" s="339"/>
      <c r="DE227" s="339"/>
      <c r="DF227" s="339"/>
      <c r="DG227" s="339"/>
      <c r="DH227" s="339"/>
      <c r="DI227" s="339"/>
      <c r="DJ227" s="339"/>
      <c r="DK227" s="339"/>
      <c r="DL227" s="339"/>
      <c r="DM227" s="339"/>
      <c r="DN227" s="339"/>
      <c r="DO227" s="339"/>
      <c r="DP227" s="339"/>
      <c r="DQ227" s="339"/>
      <c r="DR227" s="339"/>
      <c r="DS227" s="339"/>
      <c r="DT227" s="339"/>
      <c r="DU227" s="339"/>
      <c r="DV227" s="339"/>
      <c r="DW227" s="339"/>
      <c r="DX227" s="339"/>
      <c r="DY227" s="339"/>
      <c r="DZ227" s="339"/>
      <c r="EA227" s="339"/>
      <c r="EB227" s="339"/>
      <c r="EC227" s="339"/>
      <c r="ED227" s="339"/>
      <c r="EE227" s="339"/>
      <c r="EF227" s="339"/>
      <c r="EG227" s="339"/>
      <c r="EH227" s="339"/>
      <c r="EI227" s="339"/>
      <c r="EJ227" s="339"/>
      <c r="EK227" s="339"/>
      <c r="EL227" s="339"/>
      <c r="EM227" s="339"/>
    </row>
    <row r="228" spans="1:143" s="341" customFormat="1" ht="25.5" hidden="1" customHeight="1">
      <c r="A228" s="371"/>
      <c r="B228" s="371"/>
      <c r="C228" s="371"/>
      <c r="D228" s="371"/>
      <c r="E228" s="371"/>
      <c r="F228" s="371"/>
      <c r="G228" s="371"/>
      <c r="H228" s="371"/>
      <c r="I228" s="371"/>
      <c r="J228" s="371"/>
      <c r="K228" s="371"/>
      <c r="L228" s="371"/>
      <c r="M228" s="371"/>
      <c r="N228" s="371"/>
      <c r="O228" s="371"/>
      <c r="P228" s="371"/>
      <c r="Q228" s="371"/>
      <c r="R228" s="371"/>
      <c r="S228" s="371"/>
      <c r="T228" s="371"/>
      <c r="U228" s="371"/>
      <c r="V228" s="371"/>
      <c r="W228" s="371"/>
      <c r="X228" s="371"/>
      <c r="Y228" s="371"/>
      <c r="Z228" s="371"/>
      <c r="AA228" s="371"/>
      <c r="AB228" s="371"/>
      <c r="AC228" s="371"/>
      <c r="AD228" s="371"/>
      <c r="AE228" s="371"/>
      <c r="AF228" s="371"/>
      <c r="AG228" s="371"/>
      <c r="AH228" s="371"/>
      <c r="AI228" s="339"/>
      <c r="AJ228" s="339"/>
      <c r="AK228" s="339"/>
      <c r="AL228" s="339"/>
      <c r="AM228" s="339"/>
      <c r="AN228" s="339"/>
      <c r="AO228" s="339"/>
      <c r="AP228" s="339"/>
      <c r="AQ228" s="339"/>
      <c r="AR228" s="339"/>
      <c r="AS228" s="339"/>
      <c r="AT228" s="339"/>
      <c r="AU228" s="339"/>
      <c r="AV228" s="339"/>
      <c r="AW228" s="339"/>
      <c r="AX228" s="339"/>
      <c r="AY228" s="339"/>
      <c r="AZ228" s="339"/>
      <c r="BA228" s="339"/>
      <c r="BB228" s="339"/>
      <c r="BC228" s="339"/>
      <c r="BD228" s="339"/>
      <c r="BE228" s="339"/>
      <c r="BF228" s="339"/>
      <c r="BG228" s="339"/>
      <c r="BH228" s="339"/>
      <c r="BI228" s="339"/>
      <c r="BJ228" s="339"/>
      <c r="BK228" s="339"/>
      <c r="BL228" s="339"/>
      <c r="BM228" s="339"/>
      <c r="BN228" s="339"/>
      <c r="BO228" s="339"/>
      <c r="BP228" s="339"/>
      <c r="BQ228" s="339"/>
      <c r="BR228" s="339"/>
      <c r="BS228" s="339"/>
      <c r="BT228" s="339"/>
      <c r="BU228" s="339"/>
      <c r="BV228" s="339"/>
      <c r="BW228" s="339"/>
      <c r="BX228" s="339"/>
      <c r="BY228" s="339"/>
      <c r="BZ228" s="339"/>
      <c r="CA228" s="339"/>
      <c r="CB228" s="339"/>
      <c r="CC228" s="339"/>
      <c r="CD228" s="339"/>
      <c r="CE228" s="339"/>
      <c r="CF228" s="339"/>
      <c r="CG228" s="339"/>
      <c r="CH228" s="339"/>
      <c r="CI228" s="339"/>
      <c r="CJ228" s="339"/>
      <c r="CK228" s="339"/>
      <c r="CL228" s="339"/>
      <c r="CM228" s="339"/>
      <c r="CN228" s="339"/>
      <c r="CO228" s="339"/>
      <c r="CP228" s="339"/>
      <c r="CQ228" s="339"/>
      <c r="CR228" s="339"/>
      <c r="CS228" s="339"/>
      <c r="CT228" s="339"/>
      <c r="CU228" s="339"/>
      <c r="CV228" s="339"/>
      <c r="CW228" s="339"/>
      <c r="CX228" s="339"/>
      <c r="CY228" s="339"/>
      <c r="CZ228" s="339"/>
      <c r="DA228" s="339"/>
      <c r="DB228" s="339"/>
      <c r="DC228" s="339"/>
      <c r="DD228" s="339"/>
      <c r="DE228" s="339"/>
      <c r="DF228" s="339"/>
      <c r="DG228" s="339"/>
      <c r="DH228" s="339"/>
      <c r="DI228" s="339"/>
      <c r="DJ228" s="339"/>
      <c r="DK228" s="339"/>
      <c r="DL228" s="339"/>
      <c r="DM228" s="339"/>
      <c r="DN228" s="339"/>
      <c r="DO228" s="339"/>
      <c r="DP228" s="339"/>
      <c r="DQ228" s="339"/>
      <c r="DR228" s="339"/>
      <c r="DS228" s="339"/>
      <c r="DT228" s="339"/>
      <c r="DU228" s="339"/>
      <c r="DV228" s="339"/>
      <c r="DW228" s="339"/>
      <c r="DX228" s="339"/>
      <c r="DY228" s="339"/>
      <c r="DZ228" s="339"/>
      <c r="EA228" s="339"/>
      <c r="EB228" s="339"/>
      <c r="EC228" s="339"/>
      <c r="ED228" s="339"/>
      <c r="EE228" s="339"/>
      <c r="EF228" s="339"/>
      <c r="EG228" s="339"/>
      <c r="EH228" s="339"/>
      <c r="EI228" s="339"/>
      <c r="EJ228" s="339"/>
      <c r="EK228" s="339"/>
      <c r="EL228" s="339"/>
      <c r="EM228" s="339"/>
    </row>
    <row r="229" spans="1:143" s="341" customFormat="1" ht="25.5" hidden="1" customHeight="1">
      <c r="A229" s="371"/>
      <c r="B229" s="371"/>
      <c r="C229" s="371"/>
      <c r="D229" s="371"/>
      <c r="E229" s="371"/>
      <c r="F229" s="371"/>
      <c r="G229" s="371"/>
      <c r="H229" s="371"/>
      <c r="I229" s="371"/>
      <c r="J229" s="371"/>
      <c r="K229" s="371"/>
      <c r="L229" s="371"/>
      <c r="M229" s="371"/>
      <c r="N229" s="371"/>
      <c r="O229" s="371"/>
      <c r="P229" s="371"/>
      <c r="Q229" s="371"/>
      <c r="R229" s="371"/>
      <c r="S229" s="371"/>
      <c r="T229" s="371"/>
      <c r="U229" s="371"/>
      <c r="V229" s="371"/>
      <c r="W229" s="371"/>
      <c r="X229" s="371"/>
      <c r="Y229" s="371"/>
      <c r="Z229" s="371"/>
      <c r="AA229" s="371"/>
      <c r="AB229" s="371"/>
      <c r="AC229" s="371"/>
      <c r="AD229" s="371"/>
      <c r="AE229" s="371"/>
      <c r="AF229" s="371"/>
      <c r="AG229" s="371"/>
      <c r="AH229" s="371"/>
      <c r="AI229" s="339"/>
      <c r="AJ229" s="339"/>
      <c r="AK229" s="339"/>
      <c r="AL229" s="339"/>
      <c r="AM229" s="339"/>
      <c r="AN229" s="339"/>
      <c r="AO229" s="339"/>
      <c r="AP229" s="339"/>
      <c r="AQ229" s="339"/>
      <c r="AR229" s="339"/>
      <c r="AS229" s="339"/>
      <c r="AT229" s="339"/>
      <c r="AU229" s="339"/>
      <c r="AV229" s="339"/>
      <c r="AW229" s="339"/>
      <c r="AX229" s="339"/>
      <c r="AY229" s="339"/>
      <c r="AZ229" s="339"/>
      <c r="BA229" s="339"/>
      <c r="BB229" s="339"/>
      <c r="BC229" s="339"/>
      <c r="BD229" s="339"/>
      <c r="BE229" s="339"/>
      <c r="BF229" s="339"/>
      <c r="BG229" s="339"/>
      <c r="BH229" s="339"/>
      <c r="BI229" s="339"/>
      <c r="BJ229" s="339"/>
      <c r="BK229" s="339"/>
      <c r="BL229" s="339"/>
      <c r="BM229" s="339"/>
      <c r="BN229" s="339"/>
      <c r="BO229" s="339"/>
      <c r="BP229" s="339"/>
      <c r="BQ229" s="339"/>
      <c r="BR229" s="339"/>
      <c r="BS229" s="339"/>
      <c r="BT229" s="339"/>
      <c r="BU229" s="339"/>
      <c r="BV229" s="339"/>
      <c r="BW229" s="339"/>
      <c r="BX229" s="339"/>
      <c r="BY229" s="339"/>
      <c r="BZ229" s="339"/>
      <c r="CA229" s="339"/>
      <c r="CB229" s="339"/>
      <c r="CC229" s="339"/>
      <c r="CD229" s="339"/>
      <c r="CE229" s="339"/>
      <c r="CF229" s="339"/>
      <c r="CG229" s="339"/>
      <c r="CH229" s="339"/>
      <c r="CI229" s="339"/>
      <c r="CJ229" s="339"/>
      <c r="CK229" s="339"/>
      <c r="CL229" s="339"/>
      <c r="CM229" s="339"/>
      <c r="CN229" s="339"/>
      <c r="CO229" s="339"/>
      <c r="CP229" s="339"/>
      <c r="CQ229" s="339"/>
      <c r="CR229" s="339"/>
      <c r="CS229" s="339"/>
      <c r="CT229" s="339"/>
      <c r="CU229" s="339"/>
      <c r="CV229" s="339"/>
      <c r="CW229" s="339"/>
      <c r="CX229" s="339"/>
      <c r="CY229" s="339"/>
      <c r="CZ229" s="339"/>
      <c r="DA229" s="339"/>
      <c r="DB229" s="339"/>
      <c r="DC229" s="339"/>
      <c r="DD229" s="339"/>
      <c r="DE229" s="339"/>
      <c r="DF229" s="339"/>
      <c r="DG229" s="339"/>
      <c r="DH229" s="339"/>
      <c r="DI229" s="339"/>
      <c r="DJ229" s="339"/>
      <c r="DK229" s="339"/>
      <c r="DL229" s="339"/>
      <c r="DM229" s="339"/>
      <c r="DN229" s="339"/>
      <c r="DO229" s="339"/>
      <c r="DP229" s="339"/>
      <c r="DQ229" s="339"/>
      <c r="DR229" s="339"/>
      <c r="DS229" s="339"/>
      <c r="DT229" s="339"/>
      <c r="DU229" s="339"/>
      <c r="DV229" s="339"/>
      <c r="DW229" s="339"/>
      <c r="DX229" s="339"/>
      <c r="DY229" s="339"/>
      <c r="DZ229" s="339"/>
      <c r="EA229" s="339"/>
      <c r="EB229" s="339"/>
      <c r="EC229" s="339"/>
      <c r="ED229" s="339"/>
      <c r="EE229" s="339"/>
      <c r="EF229" s="339"/>
      <c r="EG229" s="339"/>
      <c r="EH229" s="339"/>
      <c r="EI229" s="339"/>
      <c r="EJ229" s="339"/>
      <c r="EK229" s="339"/>
      <c r="EL229" s="339"/>
      <c r="EM229" s="339"/>
    </row>
    <row r="230" spans="1:143" s="341" customFormat="1" ht="25.5" hidden="1" customHeight="1">
      <c r="A230" s="371"/>
      <c r="B230" s="371"/>
      <c r="C230" s="371"/>
      <c r="D230" s="371"/>
      <c r="E230" s="371"/>
      <c r="F230" s="371"/>
      <c r="G230" s="371"/>
      <c r="H230" s="371"/>
      <c r="I230" s="371"/>
      <c r="J230" s="371"/>
      <c r="K230" s="371"/>
      <c r="L230" s="371"/>
      <c r="M230" s="371"/>
      <c r="N230" s="371"/>
      <c r="O230" s="371"/>
      <c r="P230" s="371"/>
      <c r="Q230" s="371"/>
      <c r="R230" s="371"/>
      <c r="S230" s="371"/>
      <c r="T230" s="371"/>
      <c r="U230" s="371"/>
      <c r="V230" s="371"/>
      <c r="W230" s="371"/>
      <c r="X230" s="371"/>
      <c r="Y230" s="371"/>
      <c r="Z230" s="371"/>
      <c r="AA230" s="371"/>
      <c r="AB230" s="371"/>
      <c r="AC230" s="371"/>
      <c r="AD230" s="371"/>
      <c r="AE230" s="371"/>
      <c r="AF230" s="371"/>
      <c r="AG230" s="371"/>
      <c r="AH230" s="371"/>
      <c r="AI230" s="339"/>
      <c r="AJ230" s="339"/>
      <c r="AK230" s="339"/>
      <c r="AL230" s="339"/>
      <c r="AM230" s="339"/>
      <c r="AN230" s="339"/>
      <c r="AO230" s="339"/>
      <c r="AP230" s="339"/>
      <c r="AQ230" s="339"/>
      <c r="AR230" s="339"/>
      <c r="AS230" s="339"/>
      <c r="AT230" s="339"/>
      <c r="AU230" s="339"/>
      <c r="AV230" s="339"/>
      <c r="AW230" s="339"/>
      <c r="AX230" s="339"/>
      <c r="AY230" s="339"/>
      <c r="AZ230" s="339"/>
      <c r="BA230" s="339"/>
      <c r="BB230" s="339"/>
      <c r="BC230" s="339"/>
      <c r="BD230" s="339"/>
      <c r="BE230" s="339"/>
      <c r="BF230" s="339"/>
      <c r="BG230" s="339"/>
      <c r="BH230" s="339"/>
      <c r="BI230" s="339"/>
      <c r="BJ230" s="339"/>
      <c r="BK230" s="339"/>
      <c r="BL230" s="339"/>
      <c r="BM230" s="339"/>
      <c r="BN230" s="339"/>
      <c r="BO230" s="339"/>
      <c r="BP230" s="339"/>
      <c r="BQ230" s="339"/>
      <c r="BR230" s="339"/>
      <c r="BS230" s="339"/>
      <c r="BT230" s="339"/>
      <c r="BU230" s="339"/>
      <c r="BV230" s="339"/>
      <c r="BW230" s="339"/>
      <c r="BX230" s="339"/>
      <c r="BY230" s="339"/>
      <c r="BZ230" s="339"/>
      <c r="CA230" s="339"/>
      <c r="CB230" s="339"/>
      <c r="CC230" s="339"/>
      <c r="CD230" s="339"/>
      <c r="CE230" s="339"/>
      <c r="CF230" s="339"/>
      <c r="CG230" s="339"/>
      <c r="CH230" s="339"/>
      <c r="CI230" s="339"/>
      <c r="CJ230" s="339"/>
      <c r="CK230" s="339"/>
      <c r="CL230" s="339"/>
      <c r="CM230" s="339"/>
      <c r="CN230" s="339"/>
      <c r="CO230" s="339"/>
      <c r="CP230" s="339"/>
      <c r="CQ230" s="339"/>
      <c r="CR230" s="339"/>
      <c r="CS230" s="339"/>
      <c r="CT230" s="339"/>
      <c r="CU230" s="339"/>
      <c r="CV230" s="339"/>
      <c r="CW230" s="339"/>
      <c r="CX230" s="339"/>
      <c r="CY230" s="339"/>
      <c r="CZ230" s="339"/>
      <c r="DA230" s="339"/>
      <c r="DB230" s="339"/>
      <c r="DC230" s="339"/>
      <c r="DD230" s="339"/>
      <c r="DE230" s="339"/>
      <c r="DF230" s="339"/>
      <c r="DG230" s="339"/>
      <c r="DH230" s="339"/>
      <c r="DI230" s="339"/>
      <c r="DJ230" s="339"/>
      <c r="DK230" s="339"/>
      <c r="DL230" s="339"/>
      <c r="DM230" s="339"/>
      <c r="DN230" s="339"/>
      <c r="DO230" s="339"/>
      <c r="DP230" s="339"/>
      <c r="DQ230" s="339"/>
      <c r="DR230" s="339"/>
      <c r="DS230" s="339"/>
      <c r="DT230" s="339"/>
      <c r="DU230" s="339"/>
      <c r="DV230" s="339"/>
      <c r="DW230" s="339"/>
      <c r="DX230" s="339"/>
      <c r="DY230" s="339"/>
      <c r="DZ230" s="339"/>
      <c r="EA230" s="339"/>
      <c r="EB230" s="339"/>
      <c r="EC230" s="339"/>
      <c r="ED230" s="339"/>
      <c r="EE230" s="339"/>
      <c r="EF230" s="339"/>
      <c r="EG230" s="339"/>
      <c r="EH230" s="339"/>
      <c r="EI230" s="339"/>
      <c r="EJ230" s="339"/>
      <c r="EK230" s="339"/>
      <c r="EL230" s="339"/>
      <c r="EM230" s="339"/>
    </row>
    <row r="231" spans="1:143" s="341" customFormat="1" ht="25.5" hidden="1" customHeight="1">
      <c r="A231" s="371"/>
      <c r="B231" s="371"/>
      <c r="C231" s="371"/>
      <c r="D231" s="371"/>
      <c r="E231" s="371"/>
      <c r="F231" s="371"/>
      <c r="G231" s="371"/>
      <c r="H231" s="371"/>
      <c r="I231" s="371"/>
      <c r="J231" s="371"/>
      <c r="K231" s="371"/>
      <c r="L231" s="371"/>
      <c r="M231" s="371"/>
      <c r="N231" s="371"/>
      <c r="O231" s="371"/>
      <c r="P231" s="371"/>
      <c r="Q231" s="371"/>
      <c r="R231" s="371"/>
      <c r="S231" s="371"/>
      <c r="T231" s="371"/>
      <c r="U231" s="371"/>
      <c r="V231" s="371"/>
      <c r="W231" s="371"/>
      <c r="X231" s="371"/>
      <c r="Y231" s="371"/>
      <c r="Z231" s="371"/>
      <c r="AA231" s="371"/>
      <c r="AB231" s="371"/>
      <c r="AC231" s="371"/>
      <c r="AD231" s="371"/>
      <c r="AE231" s="371"/>
      <c r="AF231" s="371"/>
      <c r="AG231" s="371"/>
      <c r="AH231" s="371"/>
      <c r="AI231" s="339"/>
      <c r="AJ231" s="339"/>
      <c r="AK231" s="339"/>
      <c r="AL231" s="339"/>
      <c r="AM231" s="339"/>
      <c r="AN231" s="339"/>
      <c r="AO231" s="339"/>
      <c r="AP231" s="339"/>
      <c r="AQ231" s="339"/>
      <c r="AR231" s="339"/>
      <c r="AS231" s="339"/>
      <c r="AT231" s="339"/>
      <c r="AU231" s="339"/>
      <c r="AV231" s="339"/>
      <c r="AW231" s="339"/>
      <c r="AX231" s="339"/>
      <c r="AY231" s="339"/>
      <c r="AZ231" s="339"/>
      <c r="BA231" s="339"/>
      <c r="BB231" s="339"/>
      <c r="BC231" s="339"/>
      <c r="BD231" s="339"/>
      <c r="BE231" s="339"/>
      <c r="BF231" s="339"/>
      <c r="BG231" s="339"/>
      <c r="BH231" s="339"/>
      <c r="BI231" s="339"/>
      <c r="BJ231" s="339"/>
      <c r="BK231" s="339"/>
      <c r="BL231" s="339"/>
      <c r="BM231" s="339"/>
      <c r="BN231" s="339"/>
      <c r="BO231" s="339"/>
      <c r="BP231" s="339"/>
      <c r="BQ231" s="339"/>
      <c r="BR231" s="339"/>
      <c r="BS231" s="339"/>
      <c r="BT231" s="339"/>
      <c r="BU231" s="339"/>
      <c r="BV231" s="339"/>
      <c r="BW231" s="339"/>
      <c r="BX231" s="339"/>
      <c r="BY231" s="339"/>
      <c r="BZ231" s="339"/>
      <c r="CA231" s="339"/>
      <c r="CB231" s="339"/>
      <c r="CC231" s="339"/>
      <c r="CD231" s="339"/>
      <c r="CE231" s="339"/>
      <c r="CF231" s="339"/>
      <c r="CG231" s="339"/>
      <c r="CH231" s="339"/>
      <c r="CI231" s="339"/>
      <c r="CJ231" s="339"/>
      <c r="CK231" s="339"/>
      <c r="CL231" s="339"/>
      <c r="CM231" s="339"/>
      <c r="CN231" s="339"/>
      <c r="CO231" s="339"/>
      <c r="CP231" s="339"/>
      <c r="CQ231" s="339"/>
      <c r="CR231" s="339"/>
      <c r="CS231" s="339"/>
      <c r="CT231" s="339"/>
      <c r="CU231" s="339"/>
      <c r="CV231" s="339"/>
      <c r="CW231" s="339"/>
      <c r="CX231" s="339"/>
      <c r="CY231" s="339"/>
      <c r="CZ231" s="339"/>
      <c r="DA231" s="339"/>
      <c r="DB231" s="339"/>
      <c r="DC231" s="339"/>
      <c r="DD231" s="339"/>
      <c r="DE231" s="339"/>
      <c r="DF231" s="339"/>
      <c r="DG231" s="339"/>
      <c r="DH231" s="339"/>
      <c r="DI231" s="339"/>
      <c r="DJ231" s="339"/>
      <c r="DK231" s="339"/>
      <c r="DL231" s="339"/>
      <c r="DM231" s="339"/>
      <c r="DN231" s="339"/>
      <c r="DO231" s="339"/>
      <c r="DP231" s="339"/>
      <c r="DQ231" s="339"/>
      <c r="DR231" s="339"/>
      <c r="DS231" s="339"/>
      <c r="DT231" s="339"/>
      <c r="DU231" s="339"/>
      <c r="DV231" s="339"/>
      <c r="DW231" s="339"/>
      <c r="DX231" s="339"/>
      <c r="DY231" s="339"/>
      <c r="DZ231" s="339"/>
      <c r="EA231" s="339"/>
      <c r="EB231" s="339"/>
      <c r="EC231" s="339"/>
      <c r="ED231" s="339"/>
      <c r="EE231" s="339"/>
      <c r="EF231" s="339"/>
      <c r="EG231" s="339"/>
      <c r="EH231" s="339"/>
      <c r="EI231" s="339"/>
      <c r="EJ231" s="339"/>
      <c r="EK231" s="339"/>
      <c r="EL231" s="339"/>
      <c r="EM231" s="339"/>
    </row>
    <row r="232" spans="1:143" s="341" customFormat="1" ht="25.5" hidden="1" customHeight="1">
      <c r="A232" s="371"/>
      <c r="B232" s="371"/>
      <c r="C232" s="371"/>
      <c r="D232" s="371"/>
      <c r="E232" s="371"/>
      <c r="F232" s="371"/>
      <c r="G232" s="371"/>
      <c r="H232" s="371"/>
      <c r="I232" s="371"/>
      <c r="J232" s="371"/>
      <c r="K232" s="371"/>
      <c r="L232" s="371"/>
      <c r="M232" s="371"/>
      <c r="N232" s="371"/>
      <c r="O232" s="371"/>
      <c r="P232" s="371"/>
      <c r="Q232" s="371"/>
      <c r="R232" s="371"/>
      <c r="S232" s="371"/>
      <c r="T232" s="371"/>
      <c r="U232" s="371"/>
      <c r="V232" s="371"/>
      <c r="W232" s="371"/>
      <c r="X232" s="371"/>
      <c r="Y232" s="371"/>
      <c r="Z232" s="371"/>
      <c r="AA232" s="371"/>
      <c r="AB232" s="371"/>
      <c r="AC232" s="371"/>
      <c r="AD232" s="371"/>
      <c r="AE232" s="371"/>
      <c r="AF232" s="371"/>
      <c r="AG232" s="371"/>
      <c r="AH232" s="371"/>
      <c r="AI232" s="339"/>
      <c r="AJ232" s="339"/>
      <c r="AK232" s="339"/>
      <c r="AL232" s="339"/>
      <c r="AM232" s="339"/>
      <c r="AN232" s="339"/>
      <c r="AO232" s="339"/>
      <c r="AP232" s="339"/>
      <c r="AQ232" s="339"/>
      <c r="AR232" s="339"/>
      <c r="AS232" s="339"/>
      <c r="AT232" s="339"/>
      <c r="AU232" s="339"/>
      <c r="AV232" s="339"/>
      <c r="AW232" s="339"/>
      <c r="AX232" s="339"/>
      <c r="AY232" s="339"/>
      <c r="AZ232" s="339"/>
      <c r="BA232" s="339"/>
      <c r="BB232" s="339"/>
      <c r="BC232" s="339"/>
      <c r="BD232" s="339"/>
      <c r="BE232" s="339"/>
      <c r="BF232" s="339"/>
      <c r="BG232" s="339"/>
      <c r="BH232" s="339"/>
      <c r="BI232" s="339"/>
      <c r="BJ232" s="339"/>
      <c r="BK232" s="339"/>
      <c r="BL232" s="339"/>
      <c r="BM232" s="339"/>
      <c r="BN232" s="339"/>
      <c r="BO232" s="339"/>
      <c r="BP232" s="339"/>
      <c r="BQ232" s="339"/>
      <c r="BR232" s="339"/>
      <c r="BS232" s="339"/>
      <c r="BT232" s="339"/>
      <c r="BU232" s="339"/>
      <c r="BV232" s="339"/>
      <c r="BW232" s="339"/>
      <c r="BX232" s="339"/>
      <c r="BY232" s="339"/>
      <c r="BZ232" s="339"/>
      <c r="CA232" s="339"/>
      <c r="CB232" s="339"/>
      <c r="CC232" s="339"/>
      <c r="CD232" s="339"/>
      <c r="CE232" s="339"/>
      <c r="CF232" s="339"/>
      <c r="CG232" s="339"/>
      <c r="CH232" s="339"/>
      <c r="CI232" s="339"/>
      <c r="CJ232" s="339"/>
      <c r="CK232" s="339"/>
      <c r="CL232" s="339"/>
      <c r="CM232" s="339"/>
      <c r="CN232" s="339"/>
      <c r="CO232" s="339"/>
      <c r="CP232" s="339"/>
      <c r="CQ232" s="339"/>
      <c r="CR232" s="339"/>
      <c r="CS232" s="339"/>
      <c r="CT232" s="339"/>
      <c r="CU232" s="339"/>
      <c r="CV232" s="339"/>
      <c r="CW232" s="339"/>
      <c r="CX232" s="339"/>
      <c r="CY232" s="339"/>
      <c r="CZ232" s="339"/>
      <c r="DA232" s="339"/>
      <c r="DB232" s="339"/>
      <c r="DC232" s="339"/>
      <c r="DD232" s="339"/>
      <c r="DE232" s="339"/>
      <c r="DF232" s="339"/>
      <c r="DG232" s="339"/>
      <c r="DH232" s="339"/>
      <c r="DI232" s="339"/>
      <c r="DJ232" s="339"/>
      <c r="DK232" s="339"/>
      <c r="DL232" s="339"/>
      <c r="DM232" s="339"/>
      <c r="DN232" s="339"/>
      <c r="DO232" s="339"/>
      <c r="DP232" s="339"/>
      <c r="DQ232" s="339"/>
      <c r="DR232" s="339"/>
      <c r="DS232" s="339"/>
      <c r="DT232" s="339"/>
      <c r="DU232" s="339"/>
      <c r="DV232" s="339"/>
      <c r="DW232" s="339"/>
      <c r="DX232" s="339"/>
      <c r="DY232" s="339"/>
      <c r="DZ232" s="339"/>
      <c r="EA232" s="339"/>
      <c r="EB232" s="339"/>
      <c r="EC232" s="339"/>
      <c r="ED232" s="339"/>
      <c r="EE232" s="339"/>
      <c r="EF232" s="339"/>
      <c r="EG232" s="339"/>
      <c r="EH232" s="339"/>
      <c r="EI232" s="339"/>
      <c r="EJ232" s="339"/>
      <c r="EK232" s="339"/>
      <c r="EL232" s="339"/>
      <c r="EM232" s="339"/>
    </row>
    <row r="233" spans="1:143" s="341" customFormat="1" ht="25.5" hidden="1" customHeight="1">
      <c r="A233" s="371"/>
      <c r="B233" s="371"/>
      <c r="C233" s="371"/>
      <c r="D233" s="371"/>
      <c r="E233" s="371"/>
      <c r="F233" s="371"/>
      <c r="G233" s="371"/>
      <c r="H233" s="371"/>
      <c r="I233" s="371"/>
      <c r="J233" s="371"/>
      <c r="K233" s="371"/>
      <c r="L233" s="371"/>
      <c r="M233" s="371"/>
      <c r="N233" s="371"/>
      <c r="O233" s="371"/>
      <c r="P233" s="371"/>
      <c r="Q233" s="371"/>
      <c r="R233" s="371"/>
      <c r="S233" s="371"/>
      <c r="T233" s="371"/>
      <c r="U233" s="371"/>
      <c r="V233" s="371"/>
      <c r="W233" s="371"/>
      <c r="X233" s="371"/>
      <c r="Y233" s="371"/>
      <c r="Z233" s="371"/>
      <c r="AA233" s="371"/>
      <c r="AB233" s="371"/>
      <c r="AC233" s="371"/>
      <c r="AD233" s="371"/>
      <c r="AE233" s="371"/>
      <c r="AF233" s="371"/>
      <c r="AG233" s="371"/>
      <c r="AH233" s="371"/>
      <c r="AI233" s="339"/>
      <c r="AJ233" s="339"/>
      <c r="AK233" s="339"/>
      <c r="AL233" s="339"/>
      <c r="AM233" s="339"/>
      <c r="AN233" s="339"/>
      <c r="AO233" s="339"/>
      <c r="AP233" s="339"/>
      <c r="AQ233" s="339"/>
      <c r="AR233" s="339"/>
      <c r="AS233" s="339"/>
      <c r="AT233" s="339"/>
      <c r="AU233" s="339"/>
      <c r="AV233" s="339"/>
      <c r="AW233" s="339"/>
      <c r="AX233" s="339"/>
      <c r="AY233" s="339"/>
      <c r="AZ233" s="339"/>
      <c r="BA233" s="339"/>
      <c r="BB233" s="339"/>
      <c r="BC233" s="339"/>
      <c r="BD233" s="339"/>
      <c r="BE233" s="339"/>
      <c r="BF233" s="339"/>
      <c r="BG233" s="339"/>
      <c r="BH233" s="339"/>
      <c r="BI233" s="339"/>
      <c r="BJ233" s="339"/>
      <c r="BK233" s="339"/>
      <c r="BL233" s="339"/>
      <c r="BM233" s="339"/>
      <c r="BN233" s="339"/>
      <c r="BO233" s="339"/>
      <c r="BP233" s="339"/>
      <c r="BQ233" s="339"/>
      <c r="BR233" s="339"/>
      <c r="BS233" s="339"/>
      <c r="BT233" s="339"/>
      <c r="BU233" s="339"/>
      <c r="BV233" s="339"/>
      <c r="BW233" s="339"/>
      <c r="BX233" s="339"/>
      <c r="BY233" s="339"/>
      <c r="BZ233" s="339"/>
      <c r="CA233" s="339"/>
      <c r="CB233" s="339"/>
      <c r="CC233" s="339"/>
      <c r="CD233" s="339"/>
      <c r="CE233" s="339"/>
      <c r="CF233" s="339"/>
      <c r="CG233" s="339"/>
      <c r="CH233" s="339"/>
      <c r="CI233" s="339"/>
      <c r="CJ233" s="339"/>
      <c r="CK233" s="339"/>
      <c r="CL233" s="339"/>
      <c r="CM233" s="339"/>
      <c r="CN233" s="339"/>
      <c r="CO233" s="339"/>
      <c r="CP233" s="339"/>
      <c r="CQ233" s="339"/>
      <c r="CR233" s="339"/>
      <c r="CS233" s="339"/>
      <c r="CT233" s="339"/>
      <c r="CU233" s="339"/>
      <c r="CV233" s="339"/>
      <c r="CW233" s="339"/>
      <c r="CX233" s="339"/>
      <c r="CY233" s="339"/>
      <c r="CZ233" s="339"/>
      <c r="DA233" s="339"/>
      <c r="DB233" s="339"/>
      <c r="DC233" s="339"/>
      <c r="DD233" s="339"/>
      <c r="DE233" s="339"/>
      <c r="DF233" s="339"/>
      <c r="DG233" s="339"/>
      <c r="DH233" s="339"/>
      <c r="DI233" s="339"/>
      <c r="DJ233" s="339"/>
      <c r="DK233" s="339"/>
      <c r="DL233" s="339"/>
      <c r="DM233" s="339"/>
      <c r="DN233" s="339"/>
      <c r="DO233" s="339"/>
      <c r="DP233" s="339"/>
      <c r="DQ233" s="339"/>
      <c r="DR233" s="339"/>
      <c r="DS233" s="339"/>
      <c r="DT233" s="339"/>
      <c r="DU233" s="339"/>
      <c r="DV233" s="339"/>
      <c r="DW233" s="339"/>
      <c r="DX233" s="339"/>
      <c r="DY233" s="339"/>
      <c r="DZ233" s="339"/>
      <c r="EA233" s="339"/>
      <c r="EB233" s="339"/>
      <c r="EC233" s="339"/>
      <c r="ED233" s="339"/>
      <c r="EE233" s="339"/>
      <c r="EF233" s="339"/>
      <c r="EG233" s="339"/>
      <c r="EH233" s="339"/>
      <c r="EI233" s="339"/>
      <c r="EJ233" s="339"/>
      <c r="EK233" s="339"/>
      <c r="EL233" s="339"/>
      <c r="EM233" s="339"/>
    </row>
    <row r="234" spans="1:143" s="341" customFormat="1" ht="25.5" hidden="1" customHeight="1">
      <c r="A234" s="371"/>
      <c r="B234" s="371"/>
      <c r="C234" s="371"/>
      <c r="D234" s="371"/>
      <c r="E234" s="371"/>
      <c r="F234" s="371"/>
      <c r="G234" s="371"/>
      <c r="H234" s="371"/>
      <c r="I234" s="371"/>
      <c r="J234" s="371"/>
      <c r="K234" s="371"/>
      <c r="L234" s="371"/>
      <c r="M234" s="371"/>
      <c r="N234" s="371"/>
      <c r="O234" s="371"/>
      <c r="P234" s="371"/>
      <c r="Q234" s="371"/>
      <c r="R234" s="371"/>
      <c r="S234" s="371"/>
      <c r="T234" s="371"/>
      <c r="U234" s="371"/>
      <c r="V234" s="371"/>
      <c r="W234" s="371"/>
      <c r="X234" s="371"/>
      <c r="Y234" s="371"/>
      <c r="Z234" s="371"/>
      <c r="AA234" s="371"/>
      <c r="AB234" s="371"/>
      <c r="AC234" s="371"/>
      <c r="AD234" s="371"/>
      <c r="AE234" s="371"/>
      <c r="AF234" s="371"/>
      <c r="AG234" s="371"/>
      <c r="AH234" s="371"/>
      <c r="AI234" s="339"/>
      <c r="AJ234" s="339"/>
      <c r="AK234" s="339"/>
      <c r="AL234" s="339"/>
      <c r="AM234" s="339"/>
      <c r="AN234" s="339"/>
      <c r="AO234" s="339"/>
      <c r="AP234" s="339"/>
      <c r="AQ234" s="339"/>
      <c r="AR234" s="339"/>
      <c r="AS234" s="339"/>
      <c r="AT234" s="339"/>
      <c r="AU234" s="339"/>
      <c r="AV234" s="339"/>
      <c r="AW234" s="339"/>
      <c r="AX234" s="339"/>
      <c r="AY234" s="339"/>
      <c r="AZ234" s="339"/>
      <c r="BA234" s="339"/>
      <c r="BB234" s="339"/>
      <c r="BC234" s="339"/>
      <c r="BD234" s="339"/>
      <c r="BE234" s="339"/>
      <c r="BF234" s="339"/>
      <c r="BG234" s="339"/>
      <c r="BH234" s="339"/>
      <c r="BI234" s="339"/>
      <c r="BJ234" s="339"/>
      <c r="BK234" s="339"/>
      <c r="BL234" s="339"/>
      <c r="BM234" s="339"/>
      <c r="BN234" s="339"/>
      <c r="BO234" s="339"/>
      <c r="BP234" s="339"/>
      <c r="BQ234" s="339"/>
      <c r="BR234" s="339"/>
      <c r="BS234" s="339"/>
      <c r="BT234" s="339"/>
      <c r="BU234" s="339"/>
      <c r="BV234" s="339"/>
      <c r="BW234" s="339"/>
      <c r="BX234" s="339"/>
      <c r="BY234" s="339"/>
      <c r="BZ234" s="339"/>
      <c r="CA234" s="339"/>
      <c r="CB234" s="339"/>
      <c r="CC234" s="339"/>
      <c r="CD234" s="339"/>
      <c r="CE234" s="339"/>
      <c r="CF234" s="339"/>
      <c r="CG234" s="339"/>
      <c r="CH234" s="339"/>
      <c r="CI234" s="339"/>
      <c r="CJ234" s="339"/>
      <c r="CK234" s="339"/>
      <c r="CL234" s="339"/>
      <c r="CM234" s="339"/>
      <c r="CN234" s="339"/>
      <c r="CO234" s="339"/>
      <c r="CP234" s="339"/>
      <c r="CQ234" s="339"/>
      <c r="CR234" s="339"/>
      <c r="CS234" s="339"/>
      <c r="CT234" s="339"/>
      <c r="CU234" s="339"/>
      <c r="CV234" s="339"/>
      <c r="CW234" s="339"/>
      <c r="CX234" s="339"/>
      <c r="CY234" s="339"/>
      <c r="CZ234" s="339"/>
      <c r="DA234" s="339"/>
      <c r="DB234" s="339"/>
      <c r="DC234" s="339"/>
      <c r="DD234" s="339"/>
      <c r="DE234" s="339"/>
      <c r="DF234" s="339"/>
      <c r="DG234" s="339"/>
      <c r="DH234" s="339"/>
      <c r="DI234" s="339"/>
      <c r="DJ234" s="339"/>
      <c r="DK234" s="339"/>
      <c r="DL234" s="339"/>
      <c r="DM234" s="339"/>
      <c r="DN234" s="339"/>
      <c r="DO234" s="339"/>
      <c r="DP234" s="339"/>
      <c r="DQ234" s="339"/>
      <c r="DR234" s="339"/>
      <c r="DS234" s="339"/>
      <c r="DT234" s="339"/>
      <c r="DU234" s="339"/>
      <c r="DV234" s="339"/>
      <c r="DW234" s="339"/>
      <c r="DX234" s="339"/>
      <c r="DY234" s="339"/>
      <c r="DZ234" s="339"/>
      <c r="EA234" s="339"/>
      <c r="EB234" s="339"/>
      <c r="EC234" s="339"/>
      <c r="ED234" s="339"/>
      <c r="EE234" s="339"/>
      <c r="EF234" s="339"/>
      <c r="EG234" s="339"/>
      <c r="EH234" s="339"/>
      <c r="EI234" s="339"/>
      <c r="EJ234" s="339"/>
      <c r="EK234" s="339"/>
      <c r="EL234" s="339"/>
      <c r="EM234" s="339"/>
    </row>
    <row r="235" spans="1:143" s="341" customFormat="1" ht="25.5" hidden="1" customHeight="1">
      <c r="A235" s="371"/>
      <c r="B235" s="371"/>
      <c r="C235" s="371"/>
      <c r="D235" s="371"/>
      <c r="E235" s="371"/>
      <c r="F235" s="371"/>
      <c r="G235" s="371"/>
      <c r="H235" s="371"/>
      <c r="I235" s="371"/>
      <c r="J235" s="371"/>
      <c r="K235" s="371"/>
      <c r="L235" s="371"/>
      <c r="M235" s="371"/>
      <c r="N235" s="371"/>
      <c r="O235" s="371"/>
      <c r="P235" s="371"/>
      <c r="Q235" s="371"/>
      <c r="R235" s="371"/>
      <c r="S235" s="371"/>
      <c r="T235" s="371"/>
      <c r="U235" s="371"/>
      <c r="V235" s="371"/>
      <c r="W235" s="371"/>
      <c r="X235" s="371"/>
      <c r="Y235" s="371"/>
      <c r="Z235" s="371"/>
      <c r="AA235" s="371"/>
      <c r="AB235" s="371"/>
      <c r="AC235" s="371"/>
      <c r="AD235" s="371"/>
      <c r="AE235" s="371"/>
      <c r="AF235" s="371"/>
      <c r="AG235" s="371"/>
      <c r="AH235" s="371"/>
      <c r="AI235" s="339"/>
      <c r="AJ235" s="339"/>
      <c r="AK235" s="339"/>
      <c r="AL235" s="339"/>
      <c r="AM235" s="339"/>
      <c r="AN235" s="339"/>
      <c r="AO235" s="339"/>
      <c r="AP235" s="339"/>
      <c r="AQ235" s="339"/>
      <c r="AR235" s="339"/>
      <c r="AS235" s="339"/>
      <c r="AT235" s="339"/>
      <c r="AU235" s="339"/>
      <c r="AV235" s="339"/>
      <c r="AW235" s="339"/>
      <c r="AX235" s="339"/>
      <c r="AY235" s="339"/>
      <c r="AZ235" s="339"/>
      <c r="BA235" s="339"/>
      <c r="BB235" s="339"/>
      <c r="BC235" s="339"/>
      <c r="BD235" s="339"/>
      <c r="BE235" s="339"/>
      <c r="BF235" s="339"/>
      <c r="BG235" s="339"/>
      <c r="BH235" s="339"/>
      <c r="BI235" s="339"/>
      <c r="BJ235" s="339"/>
      <c r="BK235" s="339"/>
      <c r="BL235" s="339"/>
      <c r="BM235" s="339"/>
      <c r="BN235" s="339"/>
      <c r="BO235" s="339"/>
      <c r="BP235" s="339"/>
      <c r="BQ235" s="339"/>
      <c r="BR235" s="339"/>
      <c r="BS235" s="339"/>
      <c r="BT235" s="339"/>
      <c r="BU235" s="339"/>
      <c r="BV235" s="339"/>
      <c r="BW235" s="339"/>
      <c r="BX235" s="339"/>
      <c r="BY235" s="339"/>
      <c r="BZ235" s="339"/>
      <c r="CA235" s="339"/>
      <c r="CB235" s="339"/>
      <c r="CC235" s="339"/>
      <c r="CD235" s="339"/>
      <c r="CE235" s="339"/>
      <c r="CF235" s="339"/>
      <c r="CG235" s="339"/>
      <c r="CH235" s="339"/>
      <c r="CI235" s="339"/>
      <c r="CJ235" s="339"/>
      <c r="CK235" s="339"/>
      <c r="CL235" s="339"/>
      <c r="CM235" s="339"/>
      <c r="CN235" s="339"/>
      <c r="CO235" s="339"/>
      <c r="CP235" s="339"/>
      <c r="CQ235" s="339"/>
      <c r="CR235" s="339"/>
      <c r="CS235" s="339"/>
      <c r="CT235" s="339"/>
      <c r="CU235" s="339"/>
      <c r="CV235" s="339"/>
      <c r="CW235" s="339"/>
      <c r="CX235" s="339"/>
      <c r="CY235" s="339"/>
      <c r="CZ235" s="339"/>
      <c r="DA235" s="339"/>
      <c r="DB235" s="339"/>
      <c r="DC235" s="339"/>
      <c r="DD235" s="339"/>
      <c r="DE235" s="339"/>
      <c r="DF235" s="339"/>
      <c r="DG235" s="339"/>
      <c r="DH235" s="339"/>
      <c r="DI235" s="339"/>
      <c r="DJ235" s="339"/>
      <c r="DK235" s="339"/>
      <c r="DL235" s="339"/>
      <c r="DM235" s="339"/>
      <c r="DN235" s="339"/>
      <c r="DO235" s="339"/>
      <c r="DP235" s="339"/>
      <c r="DQ235" s="339"/>
      <c r="DR235" s="339"/>
      <c r="DS235" s="339"/>
      <c r="DT235" s="339"/>
      <c r="DU235" s="339"/>
      <c r="DV235" s="339"/>
      <c r="DW235" s="339"/>
      <c r="DX235" s="339"/>
      <c r="DY235" s="339"/>
      <c r="DZ235" s="339"/>
      <c r="EA235" s="339"/>
      <c r="EB235" s="339"/>
      <c r="EC235" s="339"/>
      <c r="ED235" s="339"/>
      <c r="EE235" s="339"/>
      <c r="EF235" s="339"/>
      <c r="EG235" s="339"/>
      <c r="EH235" s="339"/>
      <c r="EI235" s="339"/>
      <c r="EJ235" s="339"/>
      <c r="EK235" s="339"/>
      <c r="EL235" s="339"/>
      <c r="EM235" s="339"/>
    </row>
    <row r="236" spans="1:143" s="341" customFormat="1" ht="25.5" hidden="1" customHeight="1">
      <c r="A236" s="371"/>
      <c r="B236" s="371"/>
      <c r="C236" s="371"/>
      <c r="D236" s="371"/>
      <c r="E236" s="371"/>
      <c r="F236" s="371"/>
      <c r="G236" s="371"/>
      <c r="H236" s="371"/>
      <c r="I236" s="371"/>
      <c r="J236" s="371"/>
      <c r="K236" s="371"/>
      <c r="L236" s="371"/>
      <c r="M236" s="371"/>
      <c r="N236" s="371"/>
      <c r="O236" s="371"/>
      <c r="P236" s="371"/>
      <c r="Q236" s="371"/>
      <c r="R236" s="371"/>
      <c r="S236" s="371"/>
      <c r="T236" s="371"/>
      <c r="U236" s="371"/>
      <c r="V236" s="371"/>
      <c r="W236" s="371"/>
      <c r="X236" s="371"/>
      <c r="Y236" s="371"/>
      <c r="Z236" s="371"/>
      <c r="AA236" s="371"/>
      <c r="AB236" s="371"/>
      <c r="AC236" s="371"/>
      <c r="AD236" s="371"/>
      <c r="AE236" s="371"/>
      <c r="AF236" s="371"/>
      <c r="AG236" s="371"/>
      <c r="AH236" s="371"/>
      <c r="AI236" s="339"/>
      <c r="AJ236" s="339"/>
      <c r="AK236" s="339"/>
      <c r="AL236" s="339"/>
      <c r="AM236" s="339"/>
      <c r="AN236" s="339"/>
      <c r="AO236" s="339"/>
      <c r="AP236" s="339"/>
      <c r="AQ236" s="339"/>
      <c r="AR236" s="339"/>
      <c r="AS236" s="339"/>
      <c r="AT236" s="339"/>
      <c r="AU236" s="339"/>
      <c r="AV236" s="339"/>
      <c r="AW236" s="339"/>
      <c r="AX236" s="339"/>
      <c r="AY236" s="339"/>
      <c r="AZ236" s="339"/>
      <c r="BA236" s="339"/>
      <c r="BB236" s="339"/>
      <c r="BC236" s="339"/>
      <c r="BD236" s="339"/>
      <c r="BE236" s="339"/>
      <c r="BF236" s="339"/>
      <c r="BG236" s="339"/>
      <c r="BH236" s="339"/>
      <c r="BI236" s="339"/>
      <c r="BJ236" s="339"/>
      <c r="BK236" s="339"/>
      <c r="BL236" s="339"/>
      <c r="BM236" s="339"/>
      <c r="BN236" s="339"/>
      <c r="BO236" s="339"/>
      <c r="BP236" s="339"/>
      <c r="BQ236" s="339"/>
      <c r="BR236" s="339"/>
      <c r="BS236" s="339"/>
      <c r="BT236" s="339"/>
      <c r="BU236" s="339"/>
      <c r="BV236" s="339"/>
      <c r="BW236" s="339"/>
      <c r="BX236" s="339"/>
      <c r="BY236" s="339"/>
      <c r="BZ236" s="339"/>
      <c r="CA236" s="339"/>
      <c r="CB236" s="339"/>
      <c r="CC236" s="339"/>
      <c r="CD236" s="339"/>
      <c r="CE236" s="339"/>
      <c r="CF236" s="339"/>
      <c r="CG236" s="339"/>
      <c r="CH236" s="339"/>
      <c r="CI236" s="339"/>
      <c r="CJ236" s="339"/>
      <c r="CK236" s="339"/>
      <c r="CL236" s="339"/>
      <c r="CM236" s="339"/>
      <c r="CN236" s="339"/>
      <c r="CO236" s="339"/>
      <c r="CP236" s="339"/>
      <c r="CQ236" s="339"/>
      <c r="CR236" s="339"/>
      <c r="CS236" s="339"/>
      <c r="CT236" s="339"/>
      <c r="CU236" s="339"/>
      <c r="CV236" s="339"/>
      <c r="CW236" s="339"/>
      <c r="CX236" s="339"/>
      <c r="CY236" s="339"/>
      <c r="CZ236" s="339"/>
      <c r="DA236" s="339"/>
      <c r="DB236" s="339"/>
      <c r="DC236" s="339"/>
      <c r="DD236" s="339"/>
      <c r="DE236" s="339"/>
      <c r="DF236" s="339"/>
      <c r="DG236" s="339"/>
      <c r="DH236" s="339"/>
      <c r="DI236" s="339"/>
      <c r="DJ236" s="339"/>
      <c r="DK236" s="339"/>
      <c r="DL236" s="339"/>
      <c r="DM236" s="339"/>
      <c r="DN236" s="339"/>
      <c r="DO236" s="339"/>
      <c r="DP236" s="339"/>
      <c r="DQ236" s="339"/>
      <c r="DR236" s="339"/>
      <c r="DS236" s="339"/>
      <c r="DT236" s="339"/>
      <c r="DU236" s="339"/>
      <c r="DV236" s="339"/>
      <c r="DW236" s="339"/>
      <c r="DX236" s="339"/>
      <c r="DY236" s="339"/>
      <c r="DZ236" s="339"/>
      <c r="EA236" s="339"/>
      <c r="EB236" s="339"/>
      <c r="EC236" s="339"/>
      <c r="ED236" s="339"/>
      <c r="EE236" s="339"/>
      <c r="EF236" s="339"/>
      <c r="EG236" s="339"/>
      <c r="EH236" s="339"/>
      <c r="EI236" s="339"/>
      <c r="EJ236" s="339"/>
      <c r="EK236" s="339"/>
      <c r="EL236" s="339"/>
      <c r="EM236" s="339"/>
    </row>
    <row r="237" spans="1:143" s="341" customFormat="1" ht="25.5" hidden="1" customHeight="1">
      <c r="A237" s="371"/>
      <c r="B237" s="371"/>
      <c r="C237" s="371"/>
      <c r="D237" s="371"/>
      <c r="E237" s="371"/>
      <c r="F237" s="371"/>
      <c r="G237" s="371"/>
      <c r="H237" s="371"/>
      <c r="I237" s="371"/>
      <c r="J237" s="371"/>
      <c r="K237" s="371"/>
      <c r="L237" s="371"/>
      <c r="M237" s="371"/>
      <c r="N237" s="371"/>
      <c r="O237" s="371"/>
      <c r="P237" s="371"/>
      <c r="Q237" s="371"/>
      <c r="R237" s="371"/>
      <c r="S237" s="371"/>
      <c r="T237" s="371"/>
      <c r="U237" s="371"/>
      <c r="V237" s="371"/>
      <c r="W237" s="371"/>
      <c r="X237" s="371"/>
      <c r="Y237" s="371"/>
      <c r="Z237" s="371"/>
      <c r="AA237" s="371"/>
      <c r="AB237" s="371"/>
      <c r="AC237" s="371"/>
      <c r="AD237" s="371"/>
      <c r="AE237" s="371"/>
      <c r="AF237" s="371"/>
      <c r="AG237" s="371"/>
      <c r="AH237" s="371"/>
      <c r="AI237" s="339"/>
      <c r="AJ237" s="339"/>
      <c r="AK237" s="339"/>
      <c r="AL237" s="339"/>
      <c r="AM237" s="339"/>
      <c r="AN237" s="339"/>
      <c r="AO237" s="339"/>
      <c r="AP237" s="339"/>
      <c r="AQ237" s="339"/>
      <c r="AR237" s="339"/>
      <c r="AS237" s="339"/>
      <c r="AT237" s="339"/>
      <c r="AU237" s="339"/>
      <c r="AV237" s="339"/>
      <c r="AW237" s="339"/>
      <c r="AX237" s="339"/>
      <c r="AY237" s="339"/>
      <c r="AZ237" s="339"/>
      <c r="BA237" s="339"/>
      <c r="BB237" s="339"/>
      <c r="BC237" s="339"/>
      <c r="BD237" s="339"/>
      <c r="BE237" s="339"/>
      <c r="BF237" s="339"/>
      <c r="BG237" s="339"/>
      <c r="BH237" s="339"/>
      <c r="BI237" s="339"/>
      <c r="BJ237" s="339"/>
      <c r="BK237" s="339"/>
      <c r="BL237" s="339"/>
      <c r="BM237" s="339"/>
      <c r="BN237" s="339"/>
      <c r="BO237" s="339"/>
      <c r="BP237" s="339"/>
      <c r="BQ237" s="339"/>
      <c r="BR237" s="339"/>
      <c r="BS237" s="339"/>
      <c r="BT237" s="339"/>
      <c r="BU237" s="339"/>
      <c r="BV237" s="339"/>
      <c r="BW237" s="339"/>
      <c r="BX237" s="339"/>
      <c r="BY237" s="339"/>
      <c r="BZ237" s="339"/>
      <c r="CA237" s="339"/>
      <c r="CB237" s="339"/>
      <c r="CC237" s="339"/>
      <c r="CD237" s="339"/>
      <c r="CE237" s="339"/>
      <c r="CF237" s="339"/>
      <c r="CG237" s="339"/>
      <c r="CH237" s="339"/>
      <c r="CI237" s="339"/>
      <c r="CJ237" s="339"/>
      <c r="CK237" s="339"/>
      <c r="CL237" s="339"/>
      <c r="CM237" s="339"/>
      <c r="CN237" s="339"/>
      <c r="CO237" s="339"/>
      <c r="CP237" s="339"/>
      <c r="CQ237" s="339"/>
      <c r="CR237" s="339"/>
      <c r="CS237" s="339"/>
      <c r="CT237" s="339"/>
      <c r="CU237" s="339"/>
      <c r="CV237" s="339"/>
      <c r="CW237" s="339"/>
      <c r="CX237" s="339"/>
      <c r="CY237" s="339"/>
      <c r="CZ237" s="339"/>
      <c r="DA237" s="339"/>
      <c r="DB237" s="339"/>
      <c r="DC237" s="339"/>
      <c r="DD237" s="339"/>
      <c r="DE237" s="339"/>
      <c r="DF237" s="339"/>
      <c r="DG237" s="339"/>
      <c r="DH237" s="339"/>
      <c r="DI237" s="339"/>
      <c r="DJ237" s="339"/>
      <c r="DK237" s="339"/>
      <c r="DL237" s="339"/>
      <c r="DM237" s="339"/>
      <c r="DN237" s="339"/>
      <c r="DO237" s="339"/>
      <c r="DP237" s="339"/>
      <c r="DQ237" s="339"/>
      <c r="DR237" s="339"/>
      <c r="DS237" s="339"/>
      <c r="DT237" s="339"/>
      <c r="DU237" s="339"/>
      <c r="DV237" s="339"/>
      <c r="DW237" s="339"/>
      <c r="DX237" s="339"/>
      <c r="DY237" s="339"/>
      <c r="DZ237" s="339"/>
      <c r="EA237" s="339"/>
      <c r="EB237" s="339"/>
      <c r="EC237" s="339"/>
      <c r="ED237" s="339"/>
      <c r="EE237" s="339"/>
      <c r="EF237" s="339"/>
      <c r="EG237" s="339"/>
      <c r="EH237" s="339"/>
      <c r="EI237" s="339"/>
      <c r="EJ237" s="339"/>
      <c r="EK237" s="339"/>
      <c r="EL237" s="339"/>
      <c r="EM237" s="339"/>
    </row>
    <row r="238" spans="1:143" s="341" customFormat="1" ht="25.5" hidden="1" customHeight="1">
      <c r="A238" s="371"/>
      <c r="B238" s="371"/>
      <c r="C238" s="371"/>
      <c r="D238" s="371"/>
      <c r="E238" s="371"/>
      <c r="F238" s="371"/>
      <c r="G238" s="371"/>
      <c r="H238" s="371"/>
      <c r="I238" s="371"/>
      <c r="J238" s="371"/>
      <c r="K238" s="371"/>
      <c r="L238" s="371"/>
      <c r="M238" s="371"/>
      <c r="N238" s="371"/>
      <c r="O238" s="371"/>
      <c r="P238" s="371"/>
      <c r="Q238" s="371"/>
      <c r="R238" s="371"/>
      <c r="S238" s="371"/>
      <c r="T238" s="371"/>
      <c r="U238" s="371"/>
      <c r="V238" s="371"/>
      <c r="W238" s="371"/>
      <c r="X238" s="371"/>
      <c r="Y238" s="371"/>
      <c r="Z238" s="371"/>
      <c r="AA238" s="371"/>
      <c r="AB238" s="371"/>
      <c r="AC238" s="371"/>
      <c r="AD238" s="371"/>
      <c r="AE238" s="371"/>
      <c r="AF238" s="371"/>
      <c r="AG238" s="371"/>
      <c r="AH238" s="371"/>
      <c r="AI238" s="339"/>
      <c r="AJ238" s="339"/>
      <c r="AK238" s="339"/>
      <c r="AL238" s="339"/>
      <c r="AM238" s="339"/>
      <c r="AN238" s="339"/>
      <c r="AO238" s="339"/>
      <c r="AP238" s="339"/>
      <c r="AQ238" s="339"/>
      <c r="AR238" s="339"/>
      <c r="AS238" s="339"/>
      <c r="AT238" s="339"/>
      <c r="AU238" s="339"/>
      <c r="AV238" s="339"/>
      <c r="AW238" s="339"/>
      <c r="AX238" s="339"/>
      <c r="AY238" s="339"/>
      <c r="AZ238" s="339"/>
      <c r="BA238" s="339"/>
      <c r="BB238" s="339"/>
      <c r="BC238" s="339"/>
      <c r="BD238" s="339"/>
      <c r="BE238" s="339"/>
      <c r="BF238" s="339"/>
      <c r="BG238" s="339"/>
      <c r="BH238" s="339"/>
      <c r="BI238" s="339"/>
      <c r="BJ238" s="339"/>
      <c r="BK238" s="339"/>
      <c r="BL238" s="339"/>
      <c r="BM238" s="339"/>
      <c r="BN238" s="339"/>
      <c r="BO238" s="339"/>
      <c r="BP238" s="339"/>
      <c r="BQ238" s="339"/>
      <c r="BR238" s="339"/>
      <c r="BS238" s="339"/>
      <c r="BT238" s="339"/>
      <c r="BU238" s="339"/>
      <c r="BV238" s="339"/>
      <c r="BW238" s="339"/>
      <c r="BX238" s="339"/>
      <c r="BY238" s="339"/>
      <c r="BZ238" s="339"/>
      <c r="CA238" s="339"/>
      <c r="CB238" s="339"/>
      <c r="CC238" s="339"/>
      <c r="CD238" s="339"/>
      <c r="CE238" s="339"/>
      <c r="CF238" s="339"/>
      <c r="CG238" s="339"/>
      <c r="CH238" s="339"/>
      <c r="CI238" s="339"/>
      <c r="CJ238" s="339"/>
      <c r="CK238" s="339"/>
      <c r="CL238" s="339"/>
      <c r="CM238" s="339"/>
      <c r="CN238" s="339"/>
      <c r="CO238" s="339"/>
      <c r="CP238" s="339"/>
      <c r="CQ238" s="339"/>
      <c r="CR238" s="339"/>
      <c r="CS238" s="339"/>
      <c r="CT238" s="339"/>
      <c r="CU238" s="339"/>
      <c r="CV238" s="339"/>
      <c r="CW238" s="339"/>
      <c r="CX238" s="339"/>
      <c r="CY238" s="339"/>
      <c r="CZ238" s="339"/>
      <c r="DA238" s="339"/>
      <c r="DB238" s="339"/>
      <c r="DC238" s="339"/>
      <c r="DD238" s="339"/>
      <c r="DE238" s="339"/>
      <c r="DF238" s="339"/>
      <c r="DG238" s="339"/>
      <c r="DH238" s="339"/>
      <c r="DI238" s="339"/>
      <c r="DJ238" s="339"/>
      <c r="DK238" s="339"/>
      <c r="DL238" s="339"/>
      <c r="DM238" s="339"/>
      <c r="DN238" s="339"/>
      <c r="DO238" s="339"/>
      <c r="DP238" s="339"/>
      <c r="DQ238" s="339"/>
      <c r="DR238" s="339"/>
      <c r="DS238" s="339"/>
      <c r="DT238" s="339"/>
      <c r="DU238" s="339"/>
      <c r="DV238" s="339"/>
      <c r="DW238" s="339"/>
      <c r="DX238" s="339"/>
      <c r="DY238" s="339"/>
      <c r="DZ238" s="339"/>
      <c r="EA238" s="339"/>
      <c r="EB238" s="339"/>
      <c r="EC238" s="339"/>
      <c r="ED238" s="339"/>
      <c r="EE238" s="339"/>
      <c r="EF238" s="339"/>
      <c r="EG238" s="339"/>
      <c r="EH238" s="339"/>
      <c r="EI238" s="339"/>
      <c r="EJ238" s="339"/>
      <c r="EK238" s="339"/>
      <c r="EL238" s="339"/>
      <c r="EM238" s="339"/>
    </row>
    <row r="239" spans="1:143" s="341" customFormat="1" ht="25.5" hidden="1" customHeight="1">
      <c r="A239" s="371"/>
      <c r="B239" s="371"/>
      <c r="C239" s="371"/>
      <c r="D239" s="371"/>
      <c r="E239" s="371"/>
      <c r="F239" s="371"/>
      <c r="G239" s="371"/>
      <c r="H239" s="371"/>
      <c r="I239" s="371"/>
      <c r="J239" s="371"/>
      <c r="K239" s="371"/>
      <c r="L239" s="371"/>
      <c r="M239" s="371"/>
      <c r="N239" s="371"/>
      <c r="O239" s="371"/>
      <c r="P239" s="371"/>
      <c r="Q239" s="371"/>
      <c r="R239" s="371"/>
      <c r="S239" s="371"/>
      <c r="T239" s="371"/>
      <c r="U239" s="371"/>
      <c r="V239" s="371"/>
      <c r="W239" s="371"/>
      <c r="X239" s="371"/>
      <c r="Y239" s="371"/>
      <c r="Z239" s="371"/>
      <c r="AA239" s="371"/>
      <c r="AB239" s="371"/>
      <c r="AC239" s="371"/>
      <c r="AD239" s="371"/>
      <c r="AE239" s="371"/>
      <c r="AF239" s="371"/>
      <c r="AG239" s="371"/>
      <c r="AH239" s="371"/>
      <c r="AI239" s="339"/>
      <c r="AJ239" s="339"/>
      <c r="AK239" s="339"/>
      <c r="AL239" s="339"/>
      <c r="AM239" s="339"/>
      <c r="AN239" s="339"/>
      <c r="AO239" s="339"/>
      <c r="AP239" s="339"/>
      <c r="AQ239" s="339"/>
      <c r="AR239" s="339"/>
      <c r="AS239" s="339"/>
      <c r="AT239" s="339"/>
      <c r="AU239" s="339"/>
      <c r="AV239" s="339"/>
      <c r="AW239" s="339"/>
      <c r="AX239" s="339"/>
      <c r="AY239" s="339"/>
      <c r="AZ239" s="339"/>
      <c r="BA239" s="339"/>
      <c r="BB239" s="339"/>
      <c r="BC239" s="339"/>
      <c r="BD239" s="339"/>
      <c r="BE239" s="339"/>
      <c r="BF239" s="339"/>
      <c r="BG239" s="339"/>
      <c r="BH239" s="339"/>
      <c r="BI239" s="339"/>
      <c r="BJ239" s="339"/>
      <c r="BK239" s="339"/>
      <c r="BL239" s="339"/>
      <c r="BM239" s="339"/>
      <c r="BN239" s="339"/>
      <c r="BO239" s="339"/>
      <c r="BP239" s="339"/>
      <c r="BQ239" s="339"/>
      <c r="BR239" s="339"/>
      <c r="BS239" s="339"/>
      <c r="BT239" s="339"/>
      <c r="BU239" s="339"/>
      <c r="BV239" s="339"/>
      <c r="BW239" s="339"/>
      <c r="BX239" s="339"/>
      <c r="BY239" s="339"/>
      <c r="BZ239" s="339"/>
      <c r="CA239" s="339"/>
      <c r="CB239" s="339"/>
      <c r="CC239" s="339"/>
      <c r="CD239" s="339"/>
      <c r="CE239" s="339"/>
      <c r="CF239" s="339"/>
      <c r="CG239" s="339"/>
      <c r="CH239" s="339"/>
      <c r="CI239" s="339"/>
      <c r="CJ239" s="339"/>
      <c r="CK239" s="339"/>
      <c r="CL239" s="339"/>
      <c r="CM239" s="339"/>
      <c r="CN239" s="339"/>
      <c r="CO239" s="339"/>
      <c r="CP239" s="339"/>
      <c r="CQ239" s="339"/>
      <c r="CR239" s="339"/>
      <c r="CS239" s="339"/>
      <c r="CT239" s="339"/>
      <c r="CU239" s="339"/>
      <c r="CV239" s="339"/>
      <c r="CW239" s="339"/>
      <c r="CX239" s="339"/>
      <c r="CY239" s="339"/>
      <c r="CZ239" s="339"/>
      <c r="DA239" s="339"/>
      <c r="DB239" s="339"/>
      <c r="DC239" s="339"/>
      <c r="DD239" s="339"/>
      <c r="DE239" s="339"/>
      <c r="DF239" s="339"/>
      <c r="DG239" s="339"/>
      <c r="DH239" s="339"/>
      <c r="DI239" s="339"/>
      <c r="DJ239" s="339"/>
      <c r="DK239" s="339"/>
      <c r="DL239" s="339"/>
      <c r="DM239" s="339"/>
      <c r="DN239" s="339"/>
      <c r="DO239" s="339"/>
      <c r="DP239" s="339"/>
      <c r="DQ239" s="339"/>
      <c r="DR239" s="339"/>
      <c r="DS239" s="339"/>
      <c r="DT239" s="339"/>
      <c r="DU239" s="339"/>
      <c r="DV239" s="339"/>
      <c r="DW239" s="339"/>
      <c r="DX239" s="339"/>
      <c r="DY239" s="339"/>
      <c r="DZ239" s="339"/>
      <c r="EA239" s="339"/>
      <c r="EB239" s="339"/>
      <c r="EC239" s="339"/>
      <c r="ED239" s="339"/>
      <c r="EE239" s="339"/>
      <c r="EF239" s="339"/>
      <c r="EG239" s="339"/>
      <c r="EH239" s="339"/>
      <c r="EI239" s="339"/>
      <c r="EJ239" s="339"/>
      <c r="EK239" s="339"/>
      <c r="EL239" s="339"/>
      <c r="EM239" s="339"/>
    </row>
    <row r="240" spans="1:143" s="341" customFormat="1" ht="25.5" hidden="1" customHeight="1">
      <c r="A240" s="371"/>
      <c r="B240" s="371"/>
      <c r="C240" s="371"/>
      <c r="D240" s="371"/>
      <c r="E240" s="371"/>
      <c r="F240" s="371"/>
      <c r="G240" s="371"/>
      <c r="H240" s="371"/>
      <c r="I240" s="371"/>
      <c r="J240" s="371"/>
      <c r="K240" s="371"/>
      <c r="L240" s="371"/>
      <c r="M240" s="371"/>
      <c r="N240" s="371"/>
      <c r="O240" s="371"/>
      <c r="P240" s="371"/>
      <c r="Q240" s="371"/>
      <c r="R240" s="371"/>
      <c r="S240" s="371"/>
      <c r="T240" s="371"/>
      <c r="U240" s="371"/>
      <c r="V240" s="371"/>
      <c r="W240" s="371"/>
      <c r="X240" s="371"/>
      <c r="Y240" s="371"/>
      <c r="Z240" s="371"/>
      <c r="AA240" s="371"/>
      <c r="AB240" s="371"/>
      <c r="AC240" s="371"/>
      <c r="AD240" s="371"/>
      <c r="AE240" s="371"/>
      <c r="AF240" s="371"/>
      <c r="AG240" s="371"/>
      <c r="AH240" s="371"/>
      <c r="AI240" s="339"/>
      <c r="AJ240" s="339"/>
      <c r="AK240" s="339"/>
      <c r="AL240" s="339"/>
      <c r="AM240" s="339"/>
      <c r="AN240" s="339"/>
      <c r="AO240" s="339"/>
      <c r="AP240" s="339"/>
      <c r="AQ240" s="339"/>
      <c r="AR240" s="339"/>
      <c r="AS240" s="339"/>
      <c r="AT240" s="339"/>
      <c r="AU240" s="339"/>
      <c r="AV240" s="339"/>
      <c r="AW240" s="339"/>
      <c r="AX240" s="339"/>
      <c r="AY240" s="339"/>
      <c r="AZ240" s="339"/>
      <c r="BA240" s="339"/>
      <c r="BB240" s="339"/>
      <c r="BC240" s="339"/>
      <c r="BD240" s="339"/>
      <c r="BE240" s="339"/>
      <c r="BF240" s="339"/>
      <c r="BG240" s="339"/>
      <c r="BH240" s="339"/>
      <c r="BI240" s="339"/>
      <c r="BJ240" s="339"/>
      <c r="BK240" s="339"/>
      <c r="BL240" s="339"/>
      <c r="BM240" s="339"/>
      <c r="BN240" s="339"/>
      <c r="BO240" s="339"/>
      <c r="BP240" s="339"/>
      <c r="BQ240" s="339"/>
      <c r="BR240" s="339"/>
      <c r="BS240" s="339"/>
      <c r="BT240" s="339"/>
      <c r="BU240" s="339"/>
      <c r="BV240" s="339"/>
      <c r="BW240" s="339"/>
      <c r="BX240" s="339"/>
      <c r="BY240" s="339"/>
      <c r="BZ240" s="339"/>
      <c r="CA240" s="339"/>
      <c r="CB240" s="339"/>
      <c r="CC240" s="339"/>
      <c r="CD240" s="339"/>
      <c r="CE240" s="339"/>
      <c r="CF240" s="339"/>
      <c r="CG240" s="339"/>
      <c r="CH240" s="339"/>
      <c r="CI240" s="339"/>
      <c r="CJ240" s="339"/>
      <c r="CK240" s="339"/>
      <c r="CL240" s="339"/>
      <c r="CM240" s="339"/>
      <c r="CN240" s="339"/>
      <c r="CO240" s="339"/>
      <c r="CP240" s="339"/>
      <c r="CQ240" s="339"/>
      <c r="CR240" s="339"/>
      <c r="CS240" s="339"/>
      <c r="CT240" s="339"/>
      <c r="CU240" s="339"/>
      <c r="CV240" s="339"/>
      <c r="CW240" s="339"/>
      <c r="CX240" s="339"/>
      <c r="CY240" s="339"/>
      <c r="CZ240" s="339"/>
      <c r="DA240" s="339"/>
      <c r="DB240" s="339"/>
      <c r="DC240" s="339"/>
      <c r="DD240" s="339"/>
      <c r="DE240" s="339"/>
      <c r="DF240" s="339"/>
      <c r="DG240" s="339"/>
      <c r="DH240" s="339"/>
      <c r="DI240" s="339"/>
      <c r="DJ240" s="339"/>
      <c r="DK240" s="339"/>
      <c r="DL240" s="339"/>
      <c r="DM240" s="339"/>
      <c r="DN240" s="339"/>
      <c r="DO240" s="339"/>
      <c r="DP240" s="339"/>
      <c r="DQ240" s="339"/>
      <c r="DR240" s="339"/>
      <c r="DS240" s="339"/>
      <c r="DT240" s="339"/>
      <c r="DU240" s="339"/>
      <c r="DV240" s="339"/>
      <c r="DW240" s="339"/>
      <c r="DX240" s="339"/>
      <c r="DY240" s="339"/>
      <c r="DZ240" s="339"/>
      <c r="EA240" s="339"/>
      <c r="EB240" s="339"/>
      <c r="EC240" s="339"/>
      <c r="ED240" s="339"/>
      <c r="EE240" s="339"/>
      <c r="EF240" s="339"/>
      <c r="EG240" s="339"/>
      <c r="EH240" s="339"/>
      <c r="EI240" s="339"/>
      <c r="EJ240" s="339"/>
      <c r="EK240" s="339"/>
      <c r="EL240" s="339"/>
      <c r="EM240" s="339"/>
    </row>
    <row r="241" spans="1:143" s="341" customFormat="1" ht="25.5" hidden="1" customHeight="1">
      <c r="A241" s="371"/>
      <c r="B241" s="371"/>
      <c r="C241" s="371"/>
      <c r="D241" s="371"/>
      <c r="E241" s="371"/>
      <c r="F241" s="371"/>
      <c r="G241" s="371"/>
      <c r="H241" s="371"/>
      <c r="I241" s="371"/>
      <c r="J241" s="371"/>
      <c r="K241" s="371"/>
      <c r="L241" s="371"/>
      <c r="M241" s="371"/>
      <c r="N241" s="371"/>
      <c r="O241" s="371"/>
      <c r="P241" s="371"/>
      <c r="Q241" s="371"/>
      <c r="R241" s="371"/>
      <c r="S241" s="371"/>
      <c r="T241" s="371"/>
      <c r="U241" s="371"/>
      <c r="V241" s="371"/>
      <c r="W241" s="371"/>
      <c r="X241" s="371"/>
      <c r="Y241" s="371"/>
      <c r="Z241" s="371"/>
      <c r="AA241" s="371"/>
      <c r="AB241" s="371"/>
      <c r="AC241" s="371"/>
      <c r="AD241" s="371"/>
      <c r="AE241" s="371"/>
      <c r="AF241" s="371"/>
      <c r="AG241" s="371"/>
      <c r="AH241" s="371"/>
      <c r="AI241" s="339"/>
      <c r="AJ241" s="339"/>
      <c r="AK241" s="339"/>
      <c r="AL241" s="339"/>
      <c r="AM241" s="339"/>
      <c r="AN241" s="339"/>
      <c r="AO241" s="339"/>
      <c r="AP241" s="339"/>
      <c r="AQ241" s="339"/>
      <c r="AR241" s="339"/>
      <c r="AS241" s="339"/>
      <c r="AT241" s="339"/>
      <c r="AU241" s="339"/>
      <c r="AV241" s="339"/>
      <c r="AW241" s="339"/>
      <c r="AX241" s="339"/>
      <c r="AY241" s="339"/>
      <c r="AZ241" s="339"/>
      <c r="BA241" s="339"/>
      <c r="BB241" s="339"/>
      <c r="BC241" s="339"/>
      <c r="BD241" s="339"/>
      <c r="BE241" s="339"/>
      <c r="BF241" s="339"/>
      <c r="BG241" s="339"/>
      <c r="BH241" s="339"/>
      <c r="BI241" s="339"/>
      <c r="BJ241" s="339"/>
      <c r="BK241" s="339"/>
      <c r="BL241" s="339"/>
      <c r="BM241" s="339"/>
      <c r="BN241" s="339"/>
      <c r="BO241" s="339"/>
      <c r="BP241" s="339"/>
      <c r="BQ241" s="339"/>
      <c r="BR241" s="339"/>
      <c r="BS241" s="339"/>
      <c r="BT241" s="339"/>
      <c r="BU241" s="339"/>
      <c r="BV241" s="339"/>
      <c r="BW241" s="339"/>
      <c r="BX241" s="339"/>
      <c r="BY241" s="339"/>
      <c r="BZ241" s="339"/>
      <c r="CA241" s="339"/>
      <c r="CB241" s="339"/>
      <c r="CC241" s="339"/>
      <c r="CD241" s="339"/>
      <c r="CE241" s="339"/>
      <c r="CF241" s="339"/>
      <c r="CG241" s="339"/>
      <c r="CH241" s="339"/>
      <c r="CI241" s="339"/>
      <c r="CJ241" s="339"/>
      <c r="CK241" s="339"/>
      <c r="CL241" s="339"/>
      <c r="CM241" s="339"/>
      <c r="CN241" s="339"/>
      <c r="CO241" s="339"/>
      <c r="CP241" s="339"/>
      <c r="CQ241" s="339"/>
      <c r="CR241" s="339"/>
      <c r="CS241" s="339"/>
      <c r="CT241" s="339"/>
      <c r="CU241" s="339"/>
      <c r="CV241" s="339"/>
      <c r="CW241" s="339"/>
      <c r="CX241" s="339"/>
      <c r="CY241" s="339"/>
      <c r="CZ241" s="339"/>
      <c r="DA241" s="339"/>
      <c r="DB241" s="339"/>
      <c r="DC241" s="339"/>
      <c r="DD241" s="339"/>
      <c r="DE241" s="339"/>
      <c r="DF241" s="339"/>
      <c r="DG241" s="339"/>
      <c r="DH241" s="339"/>
      <c r="DI241" s="339"/>
      <c r="DJ241" s="339"/>
      <c r="DK241" s="339"/>
      <c r="DL241" s="339"/>
      <c r="DM241" s="339"/>
      <c r="DN241" s="339"/>
      <c r="DO241" s="339"/>
      <c r="DP241" s="339"/>
      <c r="DQ241" s="339"/>
      <c r="DR241" s="339"/>
      <c r="DS241" s="339"/>
      <c r="DT241" s="339"/>
      <c r="DU241" s="339"/>
      <c r="DV241" s="339"/>
      <c r="DW241" s="339"/>
      <c r="DX241" s="339"/>
      <c r="DY241" s="339"/>
      <c r="DZ241" s="339"/>
      <c r="EA241" s="339"/>
      <c r="EB241" s="339"/>
      <c r="EC241" s="339"/>
      <c r="ED241" s="339"/>
      <c r="EE241" s="339"/>
      <c r="EF241" s="339"/>
      <c r="EG241" s="339"/>
      <c r="EH241" s="339"/>
      <c r="EI241" s="339"/>
      <c r="EJ241" s="339"/>
      <c r="EK241" s="339"/>
      <c r="EL241" s="339"/>
      <c r="EM241" s="339"/>
    </row>
    <row r="242" spans="1:143" s="341" customFormat="1" ht="25.5" hidden="1" customHeight="1">
      <c r="A242" s="371"/>
      <c r="B242" s="371"/>
      <c r="C242" s="371"/>
      <c r="D242" s="371"/>
      <c r="E242" s="371"/>
      <c r="F242" s="371"/>
      <c r="G242" s="371"/>
      <c r="H242" s="371"/>
      <c r="I242" s="371"/>
      <c r="J242" s="371"/>
      <c r="K242" s="371"/>
      <c r="L242" s="371"/>
      <c r="M242" s="371"/>
      <c r="N242" s="371"/>
      <c r="O242" s="371"/>
      <c r="P242" s="371"/>
      <c r="Q242" s="371"/>
      <c r="R242" s="371"/>
      <c r="S242" s="371"/>
      <c r="T242" s="371"/>
      <c r="U242" s="371"/>
      <c r="V242" s="371"/>
      <c r="W242" s="371"/>
      <c r="X242" s="371"/>
      <c r="Y242" s="371"/>
      <c r="Z242" s="371"/>
      <c r="AA242" s="371"/>
      <c r="AB242" s="371"/>
      <c r="AC242" s="371"/>
      <c r="AD242" s="371"/>
      <c r="AE242" s="371"/>
      <c r="AF242" s="371"/>
      <c r="AG242" s="371"/>
      <c r="AH242" s="371"/>
      <c r="AI242" s="339"/>
      <c r="AJ242" s="339"/>
      <c r="AK242" s="339"/>
      <c r="AL242" s="339"/>
      <c r="AM242" s="339"/>
      <c r="AN242" s="339"/>
      <c r="AO242" s="339"/>
      <c r="AP242" s="339"/>
      <c r="AQ242" s="339"/>
      <c r="AR242" s="339"/>
      <c r="AS242" s="339"/>
      <c r="AT242" s="339"/>
      <c r="AU242" s="339"/>
      <c r="AV242" s="339"/>
      <c r="AW242" s="339"/>
      <c r="AX242" s="339"/>
      <c r="AY242" s="339"/>
      <c r="AZ242" s="339"/>
      <c r="BA242" s="339"/>
      <c r="BB242" s="339"/>
      <c r="BC242" s="339"/>
      <c r="BD242" s="339"/>
      <c r="BE242" s="339"/>
      <c r="BF242" s="339"/>
      <c r="BG242" s="339"/>
      <c r="BH242" s="339"/>
      <c r="BI242" s="339"/>
      <c r="BJ242" s="339"/>
      <c r="BK242" s="339"/>
      <c r="BL242" s="339"/>
      <c r="BM242" s="339"/>
      <c r="BN242" s="339"/>
      <c r="BO242" s="339"/>
      <c r="BP242" s="339"/>
      <c r="BQ242" s="339"/>
      <c r="BR242" s="339"/>
      <c r="BS242" s="339"/>
      <c r="BT242" s="339"/>
      <c r="BU242" s="339"/>
      <c r="BV242" s="339"/>
      <c r="BW242" s="339"/>
      <c r="BX242" s="339"/>
      <c r="BY242" s="339"/>
      <c r="BZ242" s="339"/>
      <c r="CA242" s="339"/>
      <c r="CB242" s="339"/>
      <c r="CC242" s="339"/>
      <c r="CD242" s="339"/>
      <c r="CE242" s="339"/>
      <c r="CF242" s="339"/>
      <c r="CG242" s="339"/>
      <c r="CH242" s="339"/>
      <c r="CI242" s="339"/>
      <c r="CJ242" s="339"/>
      <c r="CK242" s="339"/>
      <c r="CL242" s="339"/>
      <c r="CM242" s="339"/>
      <c r="CN242" s="339"/>
      <c r="CO242" s="339"/>
      <c r="CP242" s="339"/>
      <c r="CQ242" s="339"/>
      <c r="CR242" s="339"/>
      <c r="CS242" s="339"/>
      <c r="CT242" s="339"/>
      <c r="CU242" s="339"/>
      <c r="CV242" s="339"/>
      <c r="CW242" s="339"/>
      <c r="CX242" s="339"/>
      <c r="CY242" s="339"/>
      <c r="CZ242" s="339"/>
      <c r="DA242" s="339"/>
      <c r="DB242" s="339"/>
      <c r="DC242" s="339"/>
      <c r="DD242" s="339"/>
      <c r="DE242" s="339"/>
      <c r="DF242" s="339"/>
      <c r="DG242" s="339"/>
      <c r="DH242" s="339"/>
      <c r="DI242" s="339"/>
      <c r="DJ242" s="339"/>
      <c r="DK242" s="339"/>
      <c r="DL242" s="339"/>
      <c r="DM242" s="339"/>
      <c r="DN242" s="339"/>
      <c r="DO242" s="339"/>
      <c r="DP242" s="339"/>
      <c r="DQ242" s="339"/>
      <c r="DR242" s="339"/>
      <c r="DS242" s="339"/>
      <c r="DT242" s="339"/>
      <c r="DU242" s="339"/>
      <c r="DV242" s="339"/>
      <c r="DW242" s="339"/>
      <c r="DX242" s="339"/>
      <c r="DY242" s="339"/>
      <c r="DZ242" s="339"/>
      <c r="EA242" s="339"/>
      <c r="EB242" s="339"/>
      <c r="EC242" s="339"/>
      <c r="ED242" s="339"/>
      <c r="EE242" s="339"/>
      <c r="EF242" s="339"/>
      <c r="EG242" s="339"/>
      <c r="EH242" s="339"/>
      <c r="EI242" s="339"/>
      <c r="EJ242" s="339"/>
      <c r="EK242" s="339"/>
      <c r="EL242" s="339"/>
      <c r="EM242" s="339"/>
    </row>
    <row r="243" spans="1:143" s="341" customFormat="1" ht="25.5" hidden="1" customHeight="1">
      <c r="A243" s="371"/>
      <c r="B243" s="371"/>
      <c r="C243" s="371"/>
      <c r="D243" s="371"/>
      <c r="E243" s="371"/>
      <c r="F243" s="371"/>
      <c r="G243" s="371"/>
      <c r="H243" s="371"/>
      <c r="I243" s="371"/>
      <c r="J243" s="371"/>
      <c r="K243" s="371"/>
      <c r="L243" s="371"/>
      <c r="M243" s="371"/>
      <c r="N243" s="371"/>
      <c r="O243" s="371"/>
      <c r="P243" s="371"/>
      <c r="Q243" s="371"/>
      <c r="R243" s="371"/>
      <c r="S243" s="371"/>
      <c r="T243" s="371"/>
      <c r="U243" s="371"/>
      <c r="V243" s="371"/>
      <c r="W243" s="371"/>
      <c r="X243" s="371"/>
      <c r="Y243" s="371"/>
      <c r="Z243" s="371"/>
      <c r="AA243" s="371"/>
      <c r="AB243" s="371"/>
      <c r="AC243" s="371"/>
      <c r="AD243" s="371"/>
      <c r="AE243" s="371"/>
      <c r="AF243" s="371"/>
      <c r="AG243" s="371"/>
      <c r="AH243" s="371"/>
      <c r="AI243" s="339"/>
      <c r="AJ243" s="339"/>
      <c r="AK243" s="339"/>
      <c r="AL243" s="339"/>
      <c r="AM243" s="339"/>
      <c r="AN243" s="339"/>
      <c r="AO243" s="339"/>
      <c r="AP243" s="339"/>
      <c r="AQ243" s="339"/>
      <c r="AR243" s="339"/>
      <c r="AS243" s="339"/>
      <c r="AT243" s="339"/>
      <c r="AU243" s="339"/>
      <c r="AV243" s="339"/>
      <c r="AW243" s="339"/>
      <c r="AX243" s="339"/>
      <c r="AY243" s="339"/>
      <c r="AZ243" s="339"/>
      <c r="BA243" s="339"/>
      <c r="BB243" s="339"/>
      <c r="BC243" s="339"/>
      <c r="BD243" s="339"/>
      <c r="BE243" s="339"/>
      <c r="BF243" s="339"/>
      <c r="BG243" s="339"/>
      <c r="BH243" s="339"/>
      <c r="BI243" s="339"/>
      <c r="BJ243" s="339"/>
      <c r="BK243" s="339"/>
      <c r="BL243" s="339"/>
      <c r="BM243" s="339"/>
      <c r="BN243" s="339"/>
      <c r="BO243" s="339"/>
      <c r="BP243" s="339"/>
      <c r="BQ243" s="339"/>
      <c r="BR243" s="339"/>
      <c r="BS243" s="339"/>
      <c r="BT243" s="339"/>
      <c r="BU243" s="339"/>
      <c r="BV243" s="339"/>
      <c r="BW243" s="339"/>
      <c r="BX243" s="339"/>
      <c r="BY243" s="339"/>
      <c r="BZ243" s="339"/>
      <c r="CA243" s="339"/>
      <c r="CB243" s="339"/>
      <c r="CC243" s="339"/>
      <c r="CD243" s="339"/>
      <c r="CE243" s="339"/>
      <c r="CF243" s="339"/>
      <c r="CG243" s="339"/>
      <c r="CH243" s="339"/>
      <c r="CI243" s="339"/>
      <c r="CJ243" s="339"/>
      <c r="CK243" s="339"/>
      <c r="CL243" s="339"/>
      <c r="CM243" s="339"/>
      <c r="CN243" s="339"/>
      <c r="CO243" s="339"/>
      <c r="CP243" s="339"/>
      <c r="CQ243" s="339"/>
      <c r="CR243" s="339"/>
      <c r="CS243" s="339"/>
      <c r="CT243" s="339"/>
      <c r="CU243" s="339"/>
      <c r="CV243" s="339"/>
      <c r="CW243" s="339"/>
      <c r="CX243" s="339"/>
      <c r="CY243" s="339"/>
      <c r="CZ243" s="339"/>
      <c r="DA243" s="339"/>
      <c r="DB243" s="339"/>
      <c r="DC243" s="339"/>
      <c r="DD243" s="339"/>
      <c r="DE243" s="339"/>
      <c r="DF243" s="339"/>
      <c r="DG243" s="339"/>
      <c r="DH243" s="339"/>
      <c r="DI243" s="339"/>
      <c r="DJ243" s="339"/>
      <c r="DK243" s="339"/>
      <c r="DL243" s="339"/>
      <c r="DM243" s="339"/>
      <c r="DN243" s="339"/>
      <c r="DO243" s="339"/>
      <c r="DP243" s="339"/>
      <c r="DQ243" s="339"/>
      <c r="DR243" s="339"/>
      <c r="DS243" s="339"/>
      <c r="DT243" s="339"/>
      <c r="DU243" s="339"/>
      <c r="DV243" s="339"/>
      <c r="DW243" s="339"/>
      <c r="DX243" s="339"/>
      <c r="DY243" s="339"/>
      <c r="DZ243" s="339"/>
      <c r="EA243" s="339"/>
      <c r="EB243" s="339"/>
      <c r="EC243" s="339"/>
      <c r="ED243" s="339"/>
      <c r="EE243" s="339"/>
      <c r="EF243" s="339"/>
      <c r="EG243" s="339"/>
      <c r="EH243" s="339"/>
      <c r="EI243" s="339"/>
      <c r="EJ243" s="339"/>
      <c r="EK243" s="339"/>
      <c r="EL243" s="339"/>
      <c r="EM243" s="339"/>
    </row>
    <row r="244" spans="1:143" s="341" customFormat="1" ht="25.5" hidden="1" customHeight="1">
      <c r="A244" s="371"/>
      <c r="B244" s="371"/>
      <c r="C244" s="371"/>
      <c r="D244" s="371"/>
      <c r="E244" s="371"/>
      <c r="F244" s="371"/>
      <c r="G244" s="371"/>
      <c r="H244" s="371"/>
      <c r="I244" s="371"/>
      <c r="J244" s="371"/>
      <c r="K244" s="371"/>
      <c r="L244" s="371"/>
      <c r="M244" s="371"/>
      <c r="N244" s="371"/>
      <c r="O244" s="371"/>
      <c r="P244" s="371"/>
      <c r="Q244" s="371"/>
      <c r="R244" s="371"/>
      <c r="S244" s="371"/>
      <c r="T244" s="371"/>
      <c r="U244" s="371"/>
      <c r="V244" s="371"/>
      <c r="W244" s="371"/>
      <c r="X244" s="371"/>
      <c r="Y244" s="371"/>
      <c r="Z244" s="371"/>
      <c r="AA244" s="371"/>
      <c r="AB244" s="371"/>
      <c r="AC244" s="371"/>
      <c r="AD244" s="371"/>
      <c r="AE244" s="371"/>
      <c r="AF244" s="371"/>
      <c r="AG244" s="371"/>
      <c r="AH244" s="371"/>
      <c r="AI244" s="339"/>
      <c r="AJ244" s="339"/>
      <c r="AK244" s="339"/>
      <c r="AL244" s="339"/>
      <c r="AM244" s="339"/>
      <c r="AN244" s="339"/>
      <c r="AO244" s="339"/>
      <c r="AP244" s="339"/>
      <c r="AQ244" s="339"/>
      <c r="AR244" s="339"/>
      <c r="AS244" s="339"/>
      <c r="AT244" s="339"/>
      <c r="AU244" s="339"/>
      <c r="AV244" s="339"/>
      <c r="AW244" s="339"/>
      <c r="AX244" s="339"/>
      <c r="AY244" s="339"/>
      <c r="AZ244" s="339"/>
      <c r="BA244" s="339"/>
      <c r="BB244" s="339"/>
      <c r="BC244" s="339"/>
      <c r="BD244" s="339"/>
      <c r="BE244" s="339"/>
      <c r="BF244" s="339"/>
      <c r="BG244" s="339"/>
      <c r="BH244" s="339"/>
      <c r="BI244" s="339"/>
      <c r="BJ244" s="339"/>
      <c r="BK244" s="339"/>
      <c r="BL244" s="339"/>
      <c r="BM244" s="339"/>
      <c r="BN244" s="339"/>
      <c r="BO244" s="339"/>
      <c r="BP244" s="339"/>
      <c r="BQ244" s="339"/>
      <c r="BR244" s="339"/>
      <c r="BS244" s="339"/>
      <c r="BT244" s="339"/>
      <c r="BU244" s="339"/>
      <c r="BV244" s="339"/>
      <c r="BW244" s="339"/>
      <c r="BX244" s="339"/>
      <c r="BY244" s="339"/>
      <c r="BZ244" s="339"/>
      <c r="CA244" s="339"/>
      <c r="CB244" s="339"/>
      <c r="CC244" s="339"/>
      <c r="CD244" s="339"/>
      <c r="CE244" s="339"/>
      <c r="CF244" s="339"/>
      <c r="CG244" s="339"/>
      <c r="CH244" s="339"/>
      <c r="CI244" s="339"/>
      <c r="CJ244" s="339"/>
      <c r="CK244" s="339"/>
      <c r="CL244" s="339"/>
      <c r="CM244" s="339"/>
      <c r="CN244" s="339"/>
      <c r="CO244" s="339"/>
      <c r="CP244" s="339"/>
      <c r="CQ244" s="339"/>
      <c r="CR244" s="339"/>
      <c r="CS244" s="339"/>
      <c r="CT244" s="339"/>
      <c r="CU244" s="339"/>
      <c r="CV244" s="339"/>
      <c r="CW244" s="339"/>
      <c r="CX244" s="339"/>
      <c r="CY244" s="339"/>
      <c r="CZ244" s="339"/>
      <c r="DA244" s="339"/>
      <c r="DB244" s="339"/>
      <c r="DC244" s="339"/>
      <c r="DD244" s="339"/>
      <c r="DE244" s="339"/>
      <c r="DF244" s="339"/>
      <c r="DG244" s="339"/>
      <c r="DH244" s="339"/>
      <c r="DI244" s="339"/>
      <c r="DJ244" s="339"/>
      <c r="DK244" s="339"/>
      <c r="DL244" s="339"/>
      <c r="DM244" s="339"/>
      <c r="DN244" s="339"/>
      <c r="DO244" s="339"/>
      <c r="DP244" s="339"/>
      <c r="DQ244" s="339"/>
      <c r="DR244" s="339"/>
      <c r="DS244" s="339"/>
      <c r="DT244" s="339"/>
      <c r="DU244" s="339"/>
      <c r="DV244" s="339"/>
      <c r="DW244" s="339"/>
      <c r="DX244" s="339"/>
      <c r="DY244" s="339"/>
      <c r="DZ244" s="339"/>
      <c r="EA244" s="339"/>
      <c r="EB244" s="339"/>
      <c r="EC244" s="339"/>
      <c r="ED244" s="339"/>
      <c r="EE244" s="339"/>
      <c r="EF244" s="339"/>
      <c r="EG244" s="339"/>
      <c r="EH244" s="339"/>
      <c r="EI244" s="339"/>
      <c r="EJ244" s="339"/>
      <c r="EK244" s="339"/>
      <c r="EL244" s="339"/>
      <c r="EM244" s="339"/>
    </row>
    <row r="245" spans="1:143" s="341" customFormat="1" ht="25.5" hidden="1" customHeight="1">
      <c r="A245" s="371"/>
      <c r="B245" s="371"/>
      <c r="C245" s="371"/>
      <c r="D245" s="371"/>
      <c r="E245" s="371"/>
      <c r="F245" s="371"/>
      <c r="G245" s="371"/>
      <c r="H245" s="371"/>
      <c r="I245" s="371"/>
      <c r="J245" s="371"/>
      <c r="K245" s="371"/>
      <c r="L245" s="371"/>
      <c r="M245" s="371"/>
      <c r="N245" s="371"/>
      <c r="O245" s="371"/>
      <c r="P245" s="371"/>
      <c r="Q245" s="371"/>
      <c r="R245" s="371"/>
      <c r="S245" s="371"/>
      <c r="T245" s="371"/>
      <c r="U245" s="371"/>
      <c r="V245" s="371"/>
      <c r="W245" s="371"/>
      <c r="X245" s="371"/>
      <c r="Y245" s="371"/>
      <c r="Z245" s="371"/>
      <c r="AA245" s="371"/>
      <c r="AB245" s="371"/>
      <c r="AC245" s="371"/>
      <c r="AD245" s="371"/>
      <c r="AE245" s="371"/>
      <c r="AF245" s="371"/>
      <c r="AG245" s="371"/>
      <c r="AH245" s="371"/>
      <c r="AI245" s="339"/>
      <c r="AJ245" s="339"/>
      <c r="AK245" s="339"/>
      <c r="AL245" s="339"/>
      <c r="AM245" s="339"/>
      <c r="AN245" s="339"/>
      <c r="AO245" s="339"/>
      <c r="AP245" s="339"/>
      <c r="AQ245" s="339"/>
      <c r="AR245" s="339"/>
      <c r="AS245" s="339"/>
      <c r="AT245" s="339"/>
      <c r="AU245" s="339"/>
      <c r="AV245" s="339"/>
      <c r="AW245" s="339"/>
      <c r="AX245" s="339"/>
      <c r="AY245" s="339"/>
      <c r="AZ245" s="339"/>
      <c r="BA245" s="339"/>
      <c r="BB245" s="339"/>
      <c r="BC245" s="339"/>
      <c r="BD245" s="339"/>
      <c r="BE245" s="339"/>
      <c r="BF245" s="339"/>
      <c r="BG245" s="339"/>
      <c r="BH245" s="339"/>
      <c r="BI245" s="339"/>
      <c r="BJ245" s="339"/>
      <c r="BK245" s="339"/>
      <c r="BL245" s="339"/>
      <c r="BM245" s="339"/>
      <c r="BN245" s="339"/>
      <c r="BO245" s="339"/>
      <c r="BP245" s="339"/>
      <c r="BQ245" s="339"/>
      <c r="BR245" s="339"/>
      <c r="BS245" s="339"/>
      <c r="BT245" s="339"/>
      <c r="BU245" s="339"/>
      <c r="BV245" s="339"/>
      <c r="BW245" s="339"/>
      <c r="BX245" s="339"/>
      <c r="BY245" s="339"/>
      <c r="BZ245" s="339"/>
      <c r="CA245" s="339"/>
      <c r="CB245" s="339"/>
      <c r="CC245" s="339"/>
      <c r="CD245" s="339"/>
      <c r="CE245" s="339"/>
      <c r="CF245" s="339"/>
      <c r="CG245" s="339"/>
      <c r="CH245" s="339"/>
      <c r="CI245" s="339"/>
      <c r="CJ245" s="339"/>
      <c r="CK245" s="339"/>
      <c r="CL245" s="339"/>
      <c r="CM245" s="339"/>
      <c r="CN245" s="339"/>
      <c r="CO245" s="339"/>
      <c r="CP245" s="339"/>
      <c r="CQ245" s="339"/>
      <c r="CR245" s="339"/>
      <c r="CS245" s="339"/>
      <c r="CT245" s="339"/>
      <c r="CU245" s="339"/>
      <c r="CV245" s="339"/>
      <c r="CW245" s="339"/>
      <c r="CX245" s="339"/>
      <c r="CY245" s="339"/>
      <c r="CZ245" s="339"/>
      <c r="DA245" s="339"/>
      <c r="DB245" s="339"/>
      <c r="DC245" s="339"/>
      <c r="DD245" s="339"/>
      <c r="DE245" s="339"/>
      <c r="DF245" s="339"/>
      <c r="DG245" s="339"/>
      <c r="DH245" s="339"/>
      <c r="DI245" s="339"/>
      <c r="DJ245" s="339"/>
      <c r="DK245" s="339"/>
      <c r="DL245" s="339"/>
      <c r="DM245" s="339"/>
      <c r="DN245" s="339"/>
      <c r="DO245" s="339"/>
      <c r="DP245" s="339"/>
      <c r="DQ245" s="339"/>
      <c r="DR245" s="339"/>
      <c r="DS245" s="339"/>
      <c r="DT245" s="339"/>
      <c r="DU245" s="339"/>
      <c r="DV245" s="339"/>
      <c r="DW245" s="339"/>
      <c r="DX245" s="339"/>
      <c r="DY245" s="339"/>
      <c r="DZ245" s="339"/>
      <c r="EA245" s="339"/>
      <c r="EB245" s="339"/>
      <c r="EC245" s="339"/>
      <c r="ED245" s="339"/>
      <c r="EE245" s="339"/>
      <c r="EF245" s="339"/>
      <c r="EG245" s="339"/>
      <c r="EH245" s="339"/>
      <c r="EI245" s="339"/>
      <c r="EJ245" s="339"/>
      <c r="EK245" s="339"/>
      <c r="EL245" s="339"/>
      <c r="EM245" s="339"/>
    </row>
    <row r="246" spans="1:143" s="341" customFormat="1" ht="25.5" hidden="1" customHeight="1">
      <c r="A246" s="371"/>
      <c r="B246" s="371"/>
      <c r="C246" s="371"/>
      <c r="D246" s="371"/>
      <c r="E246" s="371"/>
      <c r="F246" s="371"/>
      <c r="G246" s="371"/>
      <c r="H246" s="371"/>
      <c r="I246" s="371"/>
      <c r="J246" s="371"/>
      <c r="K246" s="371"/>
      <c r="L246" s="371"/>
      <c r="M246" s="371"/>
      <c r="N246" s="371"/>
      <c r="O246" s="371"/>
      <c r="P246" s="371"/>
      <c r="Q246" s="371"/>
      <c r="R246" s="371"/>
      <c r="S246" s="371"/>
      <c r="T246" s="371"/>
      <c r="U246" s="371"/>
      <c r="V246" s="371"/>
      <c r="W246" s="371"/>
      <c r="X246" s="371"/>
      <c r="Y246" s="371"/>
      <c r="Z246" s="371"/>
      <c r="AA246" s="371"/>
      <c r="AB246" s="371"/>
      <c r="AC246" s="371"/>
      <c r="AD246" s="371"/>
      <c r="AE246" s="371"/>
      <c r="AF246" s="371"/>
      <c r="AG246" s="371"/>
      <c r="AH246" s="371"/>
      <c r="AI246" s="339"/>
      <c r="AJ246" s="339"/>
      <c r="AK246" s="339"/>
      <c r="AL246" s="339"/>
      <c r="AM246" s="339"/>
      <c r="AN246" s="339"/>
      <c r="AO246" s="339"/>
      <c r="AP246" s="339"/>
      <c r="AQ246" s="339"/>
      <c r="AR246" s="339"/>
      <c r="AS246" s="339"/>
      <c r="AT246" s="339"/>
      <c r="AU246" s="339"/>
      <c r="AV246" s="339"/>
      <c r="AW246" s="339"/>
      <c r="AX246" s="339"/>
      <c r="AY246" s="339"/>
      <c r="AZ246" s="339"/>
      <c r="BA246" s="339"/>
      <c r="BB246" s="339"/>
      <c r="BC246" s="339"/>
      <c r="BD246" s="339"/>
      <c r="BE246" s="339"/>
      <c r="BF246" s="339"/>
      <c r="BG246" s="339"/>
      <c r="BH246" s="339"/>
      <c r="BI246" s="339"/>
      <c r="BJ246" s="339"/>
      <c r="BK246" s="339"/>
      <c r="BL246" s="339"/>
      <c r="BM246" s="339"/>
      <c r="BN246" s="339"/>
      <c r="BO246" s="339"/>
      <c r="BP246" s="339"/>
      <c r="BQ246" s="339"/>
      <c r="BR246" s="339"/>
      <c r="BS246" s="339"/>
      <c r="BT246" s="339"/>
      <c r="BU246" s="339"/>
      <c r="BV246" s="339"/>
      <c r="BW246" s="339"/>
      <c r="BX246" s="339"/>
      <c r="BY246" s="339"/>
      <c r="BZ246" s="339"/>
      <c r="CA246" s="339"/>
      <c r="CB246" s="339"/>
      <c r="CC246" s="339"/>
      <c r="CD246" s="339"/>
      <c r="CE246" s="339"/>
      <c r="CF246" s="339"/>
      <c r="CG246" s="339"/>
      <c r="CH246" s="339"/>
      <c r="CI246" s="339"/>
      <c r="CJ246" s="339"/>
      <c r="CK246" s="339"/>
      <c r="CL246" s="339"/>
      <c r="CM246" s="339"/>
      <c r="CN246" s="339"/>
      <c r="CO246" s="339"/>
      <c r="CP246" s="339"/>
      <c r="CQ246" s="339"/>
      <c r="CR246" s="339"/>
      <c r="CS246" s="339"/>
      <c r="CT246" s="339"/>
      <c r="CU246" s="339"/>
      <c r="CV246" s="339"/>
      <c r="CW246" s="339"/>
      <c r="CX246" s="339"/>
      <c r="CY246" s="339"/>
      <c r="CZ246" s="339"/>
      <c r="DA246" s="339"/>
      <c r="DB246" s="339"/>
      <c r="DC246" s="339"/>
      <c r="DD246" s="339"/>
      <c r="DE246" s="339"/>
      <c r="DF246" s="339"/>
      <c r="DG246" s="339"/>
      <c r="DH246" s="339"/>
      <c r="DI246" s="339"/>
      <c r="DJ246" s="339"/>
      <c r="DK246" s="339"/>
      <c r="DL246" s="339"/>
      <c r="DM246" s="339"/>
      <c r="DN246" s="339"/>
      <c r="DO246" s="339"/>
      <c r="DP246" s="339"/>
      <c r="DQ246" s="339"/>
      <c r="DR246" s="339"/>
      <c r="DS246" s="339"/>
      <c r="DT246" s="339"/>
      <c r="DU246" s="339"/>
      <c r="DV246" s="339"/>
      <c r="DW246" s="339"/>
      <c r="DX246" s="339"/>
      <c r="DY246" s="339"/>
      <c r="DZ246" s="339"/>
      <c r="EA246" s="339"/>
      <c r="EB246" s="339"/>
      <c r="EC246" s="339"/>
      <c r="ED246" s="339"/>
      <c r="EE246" s="339"/>
      <c r="EF246" s="339"/>
      <c r="EG246" s="339"/>
      <c r="EH246" s="339"/>
      <c r="EI246" s="339"/>
      <c r="EJ246" s="339"/>
      <c r="EK246" s="339"/>
      <c r="EL246" s="339"/>
      <c r="EM246" s="339"/>
    </row>
    <row r="247" spans="1:143" s="341" customFormat="1" ht="25.5" hidden="1" customHeight="1">
      <c r="A247" s="371"/>
      <c r="B247" s="371"/>
      <c r="C247" s="371"/>
      <c r="D247" s="371"/>
      <c r="E247" s="371"/>
      <c r="F247" s="371"/>
      <c r="G247" s="371"/>
      <c r="H247" s="371"/>
      <c r="I247" s="371"/>
      <c r="J247" s="371"/>
      <c r="K247" s="371"/>
      <c r="L247" s="371"/>
      <c r="M247" s="371"/>
      <c r="N247" s="371"/>
      <c r="O247" s="371"/>
      <c r="P247" s="371"/>
      <c r="Q247" s="371"/>
      <c r="R247" s="371"/>
      <c r="S247" s="371"/>
      <c r="T247" s="371"/>
      <c r="U247" s="371"/>
      <c r="V247" s="371"/>
      <c r="W247" s="371"/>
      <c r="X247" s="371"/>
      <c r="Y247" s="371"/>
      <c r="Z247" s="371"/>
      <c r="AA247" s="371"/>
      <c r="AB247" s="371"/>
      <c r="AC247" s="371"/>
      <c r="AD247" s="371"/>
      <c r="AE247" s="371"/>
      <c r="AF247" s="371"/>
      <c r="AG247" s="371"/>
      <c r="AH247" s="371"/>
      <c r="AI247" s="339"/>
      <c r="AJ247" s="339"/>
      <c r="AK247" s="339"/>
      <c r="AL247" s="339"/>
      <c r="AM247" s="339"/>
      <c r="AN247" s="339"/>
      <c r="AO247" s="339"/>
      <c r="AP247" s="339"/>
      <c r="AQ247" s="339"/>
      <c r="AR247" s="339"/>
      <c r="AS247" s="339"/>
      <c r="AT247" s="339"/>
      <c r="AU247" s="339"/>
      <c r="AV247" s="339"/>
      <c r="AW247" s="339"/>
      <c r="AX247" s="339"/>
      <c r="AY247" s="339"/>
      <c r="AZ247" s="339"/>
      <c r="BA247" s="339"/>
      <c r="BB247" s="339"/>
      <c r="BC247" s="339"/>
      <c r="BD247" s="339"/>
      <c r="BE247" s="339"/>
      <c r="BF247" s="339"/>
      <c r="BG247" s="339"/>
      <c r="BH247" s="339"/>
      <c r="BI247" s="339"/>
      <c r="BJ247" s="339"/>
      <c r="BK247" s="339"/>
      <c r="BL247" s="339"/>
      <c r="BM247" s="339"/>
      <c r="BN247" s="339"/>
      <c r="BO247" s="339"/>
      <c r="BP247" s="339"/>
      <c r="BQ247" s="339"/>
      <c r="BR247" s="339"/>
      <c r="BS247" s="339"/>
      <c r="BT247" s="339"/>
      <c r="BU247" s="339"/>
      <c r="BV247" s="339"/>
      <c r="BW247" s="339"/>
      <c r="BX247" s="339"/>
      <c r="BY247" s="339"/>
      <c r="BZ247" s="339"/>
      <c r="CA247" s="339"/>
      <c r="CB247" s="339"/>
      <c r="CC247" s="339"/>
      <c r="CD247" s="339"/>
      <c r="CE247" s="339"/>
      <c r="CF247" s="339"/>
      <c r="CG247" s="339"/>
      <c r="CH247" s="339"/>
      <c r="CI247" s="339"/>
      <c r="CJ247" s="339"/>
      <c r="CK247" s="339"/>
      <c r="CL247" s="339"/>
      <c r="CM247" s="339"/>
      <c r="CN247" s="339"/>
      <c r="CO247" s="339"/>
      <c r="CP247" s="339"/>
      <c r="CQ247" s="339"/>
      <c r="CR247" s="339"/>
      <c r="CS247" s="339"/>
      <c r="CT247" s="339"/>
      <c r="CU247" s="339"/>
      <c r="CV247" s="339"/>
      <c r="CW247" s="339"/>
      <c r="CX247" s="339"/>
      <c r="CY247" s="339"/>
      <c r="CZ247" s="339"/>
      <c r="DA247" s="339"/>
      <c r="DB247" s="339"/>
      <c r="DC247" s="339"/>
      <c r="DD247" s="339"/>
      <c r="DE247" s="339"/>
      <c r="DF247" s="339"/>
      <c r="DG247" s="339"/>
      <c r="DH247" s="339"/>
      <c r="DI247" s="339"/>
      <c r="DJ247" s="339"/>
      <c r="DK247" s="339"/>
      <c r="DL247" s="339"/>
      <c r="DM247" s="339"/>
      <c r="DN247" s="339"/>
      <c r="DO247" s="339"/>
      <c r="DP247" s="339"/>
      <c r="DQ247" s="339"/>
      <c r="DR247" s="339"/>
      <c r="DS247" s="339"/>
      <c r="DT247" s="339"/>
      <c r="DU247" s="339"/>
      <c r="DV247" s="339"/>
      <c r="DW247" s="339"/>
      <c r="DX247" s="339"/>
      <c r="DY247" s="339"/>
      <c r="DZ247" s="339"/>
      <c r="EA247" s="339"/>
      <c r="EB247" s="339"/>
      <c r="EC247" s="339"/>
      <c r="ED247" s="339"/>
      <c r="EE247" s="339"/>
      <c r="EF247" s="339"/>
      <c r="EG247" s="339"/>
      <c r="EH247" s="339"/>
      <c r="EI247" s="339"/>
      <c r="EJ247" s="339"/>
      <c r="EK247" s="339"/>
      <c r="EL247" s="339"/>
      <c r="EM247" s="339"/>
    </row>
    <row r="248" spans="1:143" s="341" customFormat="1" ht="25.5" hidden="1" customHeight="1">
      <c r="A248" s="371"/>
      <c r="B248" s="371"/>
      <c r="C248" s="371"/>
      <c r="D248" s="371"/>
      <c r="E248" s="371"/>
      <c r="F248" s="371"/>
      <c r="G248" s="371"/>
      <c r="H248" s="371"/>
      <c r="I248" s="371"/>
      <c r="J248" s="371"/>
      <c r="K248" s="371"/>
      <c r="L248" s="371"/>
      <c r="M248" s="371"/>
      <c r="N248" s="371"/>
      <c r="O248" s="371"/>
      <c r="P248" s="371"/>
      <c r="Q248" s="371"/>
      <c r="R248" s="371"/>
      <c r="S248" s="371"/>
      <c r="T248" s="371"/>
      <c r="U248" s="371"/>
      <c r="V248" s="371"/>
      <c r="W248" s="371"/>
      <c r="X248" s="371"/>
      <c r="Y248" s="371"/>
      <c r="Z248" s="371"/>
      <c r="AA248" s="371"/>
      <c r="AB248" s="371"/>
      <c r="AC248" s="371"/>
      <c r="AD248" s="371"/>
      <c r="AE248" s="371"/>
      <c r="AF248" s="371"/>
      <c r="AG248" s="371"/>
      <c r="AH248" s="371"/>
      <c r="AI248" s="339"/>
      <c r="AJ248" s="339"/>
      <c r="AK248" s="339"/>
      <c r="AL248" s="339"/>
      <c r="AM248" s="339"/>
      <c r="AN248" s="339"/>
      <c r="AO248" s="339"/>
      <c r="AP248" s="339"/>
      <c r="AQ248" s="339"/>
      <c r="AR248" s="339"/>
      <c r="AS248" s="339"/>
      <c r="AT248" s="339"/>
      <c r="AU248" s="339"/>
      <c r="AV248" s="339"/>
      <c r="AW248" s="339"/>
      <c r="AX248" s="339"/>
      <c r="AY248" s="339"/>
      <c r="AZ248" s="339"/>
      <c r="BA248" s="339"/>
      <c r="BB248" s="339"/>
      <c r="BC248" s="339"/>
      <c r="BD248" s="339"/>
      <c r="BE248" s="339"/>
      <c r="BF248" s="339"/>
      <c r="BG248" s="339"/>
      <c r="BH248" s="339"/>
      <c r="BI248" s="339"/>
      <c r="BJ248" s="339"/>
      <c r="BK248" s="339"/>
      <c r="BL248" s="339"/>
      <c r="BM248" s="339"/>
      <c r="BN248" s="339"/>
      <c r="BO248" s="339"/>
      <c r="BP248" s="339"/>
      <c r="BQ248" s="339"/>
      <c r="BR248" s="339"/>
      <c r="BS248" s="339"/>
      <c r="BT248" s="339"/>
      <c r="BU248" s="339"/>
      <c r="BV248" s="339"/>
      <c r="BW248" s="339"/>
      <c r="BX248" s="339"/>
      <c r="BY248" s="339"/>
      <c r="BZ248" s="339"/>
      <c r="CA248" s="339"/>
      <c r="CB248" s="339"/>
      <c r="CC248" s="339"/>
      <c r="CD248" s="339"/>
      <c r="CE248" s="339"/>
      <c r="CF248" s="339"/>
      <c r="CG248" s="339"/>
      <c r="CH248" s="339"/>
      <c r="CI248" s="339"/>
      <c r="CJ248" s="339"/>
      <c r="CK248" s="339"/>
      <c r="CL248" s="339"/>
      <c r="CM248" s="339"/>
      <c r="CN248" s="339"/>
      <c r="CO248" s="339"/>
      <c r="CP248" s="339"/>
      <c r="CQ248" s="339"/>
      <c r="CR248" s="339"/>
      <c r="CS248" s="339"/>
      <c r="CT248" s="339"/>
      <c r="CU248" s="339"/>
      <c r="CV248" s="339"/>
      <c r="CW248" s="339"/>
      <c r="CX248" s="339"/>
      <c r="CY248" s="339"/>
      <c r="CZ248" s="339"/>
      <c r="DA248" s="339"/>
      <c r="DB248" s="339"/>
      <c r="DC248" s="339"/>
      <c r="DD248" s="339"/>
      <c r="DE248" s="339"/>
      <c r="DF248" s="339"/>
      <c r="DG248" s="339"/>
      <c r="DH248" s="339"/>
      <c r="DI248" s="339"/>
      <c r="DJ248" s="339"/>
      <c r="DK248" s="339"/>
      <c r="DL248" s="339"/>
      <c r="DM248" s="339"/>
      <c r="DN248" s="339"/>
      <c r="DO248" s="339"/>
      <c r="DP248" s="339"/>
      <c r="DQ248" s="339"/>
      <c r="DR248" s="339"/>
      <c r="DS248" s="339"/>
      <c r="DT248" s="339"/>
      <c r="DU248" s="339"/>
      <c r="DV248" s="339"/>
      <c r="DW248" s="339"/>
      <c r="DX248" s="339"/>
      <c r="DY248" s="339"/>
      <c r="DZ248" s="339"/>
      <c r="EA248" s="339"/>
      <c r="EB248" s="339"/>
      <c r="EC248" s="339"/>
      <c r="ED248" s="339"/>
      <c r="EE248" s="339"/>
      <c r="EF248" s="339"/>
      <c r="EG248" s="339"/>
      <c r="EH248" s="339"/>
      <c r="EI248" s="339"/>
      <c r="EJ248" s="339"/>
      <c r="EK248" s="339"/>
      <c r="EL248" s="339"/>
      <c r="EM248" s="339"/>
    </row>
    <row r="249" spans="1:143" s="341" customFormat="1" ht="25.5" hidden="1" customHeight="1">
      <c r="A249" s="371"/>
      <c r="B249" s="371"/>
      <c r="C249" s="371"/>
      <c r="D249" s="371"/>
      <c r="E249" s="371"/>
      <c r="F249" s="371"/>
      <c r="G249" s="371"/>
      <c r="H249" s="371"/>
      <c r="I249" s="371"/>
      <c r="J249" s="371"/>
      <c r="K249" s="371"/>
      <c r="L249" s="371"/>
      <c r="M249" s="371"/>
      <c r="N249" s="371"/>
      <c r="O249" s="371"/>
      <c r="P249" s="371"/>
      <c r="Q249" s="371"/>
      <c r="R249" s="371"/>
      <c r="S249" s="371"/>
      <c r="T249" s="371"/>
      <c r="U249" s="371"/>
      <c r="V249" s="371"/>
      <c r="W249" s="371"/>
      <c r="X249" s="371"/>
      <c r="Y249" s="371"/>
      <c r="Z249" s="371"/>
      <c r="AA249" s="371"/>
      <c r="AB249" s="371"/>
      <c r="AC249" s="371"/>
      <c r="AD249" s="371"/>
      <c r="AE249" s="371"/>
      <c r="AF249" s="371"/>
      <c r="AG249" s="371"/>
      <c r="AH249" s="371"/>
      <c r="AI249" s="339"/>
      <c r="AJ249" s="339"/>
      <c r="AK249" s="339"/>
      <c r="AL249" s="339"/>
      <c r="AM249" s="339"/>
      <c r="AN249" s="339"/>
      <c r="AO249" s="339"/>
      <c r="AP249" s="339"/>
      <c r="AQ249" s="339"/>
      <c r="AR249" s="339"/>
      <c r="AS249" s="339"/>
      <c r="AT249" s="339"/>
      <c r="AU249" s="339"/>
      <c r="AV249" s="339"/>
      <c r="AW249" s="339"/>
      <c r="AX249" s="339"/>
      <c r="AY249" s="339"/>
      <c r="AZ249" s="339"/>
      <c r="BA249" s="339"/>
      <c r="BB249" s="339"/>
      <c r="BC249" s="339"/>
      <c r="BD249" s="339"/>
      <c r="BE249" s="339"/>
      <c r="BF249" s="339"/>
      <c r="BG249" s="339"/>
      <c r="BH249" s="339"/>
      <c r="BI249" s="339"/>
      <c r="BJ249" s="339"/>
      <c r="BK249" s="339"/>
      <c r="BL249" s="339"/>
      <c r="BM249" s="339"/>
      <c r="BN249" s="339"/>
      <c r="BO249" s="339"/>
      <c r="BP249" s="339"/>
      <c r="BQ249" s="339"/>
      <c r="BR249" s="339"/>
      <c r="BS249" s="339"/>
      <c r="BT249" s="339"/>
      <c r="BU249" s="339"/>
      <c r="BV249" s="339"/>
      <c r="BW249" s="339"/>
      <c r="BX249" s="339"/>
      <c r="BY249" s="339"/>
      <c r="BZ249" s="339"/>
      <c r="CA249" s="339"/>
      <c r="CB249" s="339"/>
      <c r="CC249" s="339"/>
      <c r="CD249" s="339"/>
      <c r="CE249" s="339"/>
      <c r="CF249" s="339"/>
      <c r="CG249" s="339"/>
      <c r="CH249" s="339"/>
      <c r="CI249" s="339"/>
      <c r="CJ249" s="339"/>
      <c r="CK249" s="339"/>
      <c r="CL249" s="339"/>
      <c r="CM249" s="339"/>
      <c r="CN249" s="339"/>
      <c r="CO249" s="339"/>
      <c r="CP249" s="339"/>
      <c r="CQ249" s="339"/>
      <c r="CR249" s="339"/>
      <c r="CS249" s="339"/>
      <c r="CT249" s="339"/>
      <c r="CU249" s="339"/>
      <c r="CV249" s="339"/>
      <c r="CW249" s="339"/>
      <c r="CX249" s="339"/>
      <c r="CY249" s="339"/>
      <c r="CZ249" s="339"/>
      <c r="DA249" s="339"/>
      <c r="DB249" s="339"/>
      <c r="DC249" s="339"/>
      <c r="DD249" s="339"/>
      <c r="DE249" s="339"/>
      <c r="DF249" s="339"/>
      <c r="DG249" s="339"/>
      <c r="DH249" s="339"/>
      <c r="DI249" s="339"/>
      <c r="DJ249" s="339"/>
      <c r="DK249" s="339"/>
      <c r="DL249" s="339"/>
      <c r="DM249" s="339"/>
      <c r="DN249" s="339"/>
      <c r="DO249" s="339"/>
      <c r="DP249" s="339"/>
      <c r="DQ249" s="339"/>
      <c r="DR249" s="339"/>
      <c r="DS249" s="339"/>
      <c r="DT249" s="339"/>
      <c r="DU249" s="339"/>
      <c r="DV249" s="339"/>
      <c r="DW249" s="339"/>
      <c r="DX249" s="339"/>
      <c r="DY249" s="339"/>
      <c r="DZ249" s="339"/>
      <c r="EA249" s="339"/>
      <c r="EB249" s="339"/>
      <c r="EC249" s="339"/>
      <c r="ED249" s="339"/>
      <c r="EE249" s="339"/>
      <c r="EF249" s="339"/>
      <c r="EG249" s="339"/>
      <c r="EH249" s="339"/>
      <c r="EI249" s="339"/>
      <c r="EJ249" s="339"/>
      <c r="EK249" s="339"/>
      <c r="EL249" s="339"/>
      <c r="EM249" s="339"/>
    </row>
    <row r="250" spans="1:143" s="341" customFormat="1" ht="25.5" hidden="1" customHeight="1">
      <c r="A250" s="371"/>
      <c r="B250" s="371"/>
      <c r="C250" s="371"/>
      <c r="D250" s="371"/>
      <c r="E250" s="371"/>
      <c r="F250" s="371"/>
      <c r="G250" s="371"/>
      <c r="H250" s="371"/>
      <c r="I250" s="371"/>
      <c r="J250" s="371"/>
      <c r="K250" s="371"/>
      <c r="L250" s="371"/>
      <c r="M250" s="371"/>
      <c r="N250" s="371"/>
      <c r="O250" s="371"/>
      <c r="P250" s="371"/>
      <c r="Q250" s="371"/>
      <c r="R250" s="371"/>
      <c r="S250" s="371"/>
      <c r="T250" s="371"/>
      <c r="U250" s="371"/>
      <c r="V250" s="371"/>
      <c r="W250" s="371"/>
      <c r="X250" s="371"/>
      <c r="Y250" s="371"/>
      <c r="Z250" s="371"/>
      <c r="AA250" s="371"/>
      <c r="AB250" s="371"/>
      <c r="AC250" s="371"/>
      <c r="AD250" s="371"/>
      <c r="AE250" s="371"/>
      <c r="AF250" s="371"/>
      <c r="AG250" s="371"/>
      <c r="AH250" s="371"/>
      <c r="AI250" s="339"/>
      <c r="AJ250" s="339"/>
      <c r="AK250" s="339"/>
      <c r="AL250" s="339"/>
      <c r="AM250" s="339"/>
      <c r="AN250" s="339"/>
      <c r="AO250" s="339"/>
      <c r="AP250" s="339"/>
      <c r="AQ250" s="339"/>
      <c r="AR250" s="339"/>
      <c r="AS250" s="339"/>
      <c r="AT250" s="339"/>
      <c r="AU250" s="339"/>
      <c r="AV250" s="339"/>
      <c r="AW250" s="339"/>
      <c r="AX250" s="339"/>
      <c r="AY250" s="339"/>
      <c r="AZ250" s="339"/>
      <c r="BA250" s="339"/>
      <c r="BB250" s="339"/>
      <c r="BC250" s="339"/>
      <c r="BD250" s="339"/>
      <c r="BE250" s="339"/>
      <c r="BF250" s="339"/>
      <c r="BG250" s="339"/>
      <c r="BH250" s="339"/>
      <c r="BI250" s="339"/>
      <c r="BJ250" s="339"/>
      <c r="BK250" s="339"/>
      <c r="BL250" s="339"/>
      <c r="BM250" s="339"/>
      <c r="BN250" s="339"/>
      <c r="BO250" s="339"/>
      <c r="BP250" s="339"/>
      <c r="BQ250" s="339"/>
      <c r="BR250" s="339"/>
      <c r="BS250" s="339"/>
      <c r="BT250" s="339"/>
      <c r="BU250" s="339"/>
      <c r="BV250" s="339"/>
      <c r="BW250" s="339"/>
      <c r="BX250" s="339"/>
      <c r="BY250" s="339"/>
      <c r="BZ250" s="339"/>
      <c r="CA250" s="339"/>
      <c r="CB250" s="339"/>
      <c r="CC250" s="339"/>
      <c r="CD250" s="339"/>
      <c r="CE250" s="339"/>
      <c r="CF250" s="339"/>
      <c r="CG250" s="339"/>
      <c r="CH250" s="339"/>
      <c r="CI250" s="339"/>
      <c r="CJ250" s="339"/>
      <c r="CK250" s="339"/>
      <c r="CL250" s="339"/>
      <c r="CM250" s="339"/>
      <c r="CN250" s="339"/>
      <c r="CO250" s="339"/>
      <c r="CP250" s="339"/>
      <c r="CQ250" s="339"/>
      <c r="CR250" s="339"/>
      <c r="CS250" s="339"/>
      <c r="CT250" s="339"/>
      <c r="CU250" s="339"/>
      <c r="CV250" s="339"/>
      <c r="CW250" s="339"/>
      <c r="CX250" s="339"/>
      <c r="CY250" s="339"/>
      <c r="CZ250" s="339"/>
      <c r="DA250" s="339"/>
      <c r="DB250" s="339"/>
      <c r="DC250" s="339"/>
      <c r="DD250" s="339"/>
      <c r="DE250" s="339"/>
      <c r="DF250" s="339"/>
      <c r="DG250" s="339"/>
      <c r="DH250" s="339"/>
      <c r="DI250" s="339"/>
      <c r="DJ250" s="339"/>
      <c r="DK250" s="339"/>
      <c r="DL250" s="339"/>
      <c r="DM250" s="339"/>
      <c r="DN250" s="339"/>
      <c r="DO250" s="339"/>
      <c r="DP250" s="339"/>
      <c r="DQ250" s="339"/>
      <c r="DR250" s="339"/>
      <c r="DS250" s="339"/>
      <c r="DT250" s="339"/>
      <c r="DU250" s="339"/>
      <c r="DV250" s="339"/>
      <c r="DW250" s="339"/>
      <c r="DX250" s="339"/>
      <c r="DY250" s="339"/>
      <c r="DZ250" s="339"/>
      <c r="EA250" s="339"/>
      <c r="EB250" s="339"/>
      <c r="EC250" s="339"/>
      <c r="ED250" s="339"/>
      <c r="EE250" s="339"/>
      <c r="EF250" s="339"/>
      <c r="EG250" s="339"/>
      <c r="EH250" s="339"/>
      <c r="EI250" s="339"/>
      <c r="EJ250" s="339"/>
      <c r="EK250" s="339"/>
      <c r="EL250" s="339"/>
      <c r="EM250" s="339"/>
    </row>
    <row r="251" spans="1:143" s="341" customFormat="1" ht="25.5" hidden="1" customHeight="1">
      <c r="A251" s="371"/>
      <c r="B251" s="371"/>
      <c r="C251" s="371"/>
      <c r="D251" s="371"/>
      <c r="E251" s="371"/>
      <c r="F251" s="371"/>
      <c r="G251" s="371"/>
      <c r="H251" s="371"/>
      <c r="I251" s="371"/>
      <c r="J251" s="371"/>
      <c r="K251" s="371"/>
      <c r="L251" s="371"/>
      <c r="M251" s="371"/>
      <c r="N251" s="371"/>
      <c r="O251" s="371"/>
      <c r="P251" s="371"/>
      <c r="Q251" s="371"/>
      <c r="R251" s="371"/>
      <c r="S251" s="371"/>
      <c r="T251" s="371"/>
      <c r="U251" s="371"/>
      <c r="V251" s="371"/>
      <c r="W251" s="371"/>
      <c r="X251" s="371"/>
      <c r="Y251" s="371"/>
      <c r="Z251" s="371"/>
      <c r="AA251" s="371"/>
      <c r="AB251" s="371"/>
      <c r="AC251" s="371"/>
      <c r="AD251" s="371"/>
      <c r="AE251" s="371"/>
      <c r="AF251" s="371"/>
      <c r="AG251" s="371"/>
      <c r="AH251" s="371"/>
      <c r="AI251" s="339"/>
      <c r="AJ251" s="339"/>
      <c r="AK251" s="339"/>
      <c r="AL251" s="339"/>
      <c r="AM251" s="339"/>
      <c r="AN251" s="339"/>
      <c r="AO251" s="339"/>
      <c r="AP251" s="339"/>
      <c r="AQ251" s="339"/>
      <c r="AR251" s="339"/>
      <c r="AS251" s="339"/>
      <c r="AT251" s="339"/>
      <c r="AU251" s="339"/>
      <c r="AV251" s="339"/>
      <c r="AW251" s="339"/>
      <c r="AX251" s="339"/>
      <c r="AY251" s="339"/>
      <c r="AZ251" s="339"/>
      <c r="BA251" s="339"/>
      <c r="BB251" s="339"/>
      <c r="BC251" s="339"/>
      <c r="BD251" s="339"/>
      <c r="BE251" s="339"/>
      <c r="BF251" s="339"/>
      <c r="BG251" s="339"/>
      <c r="BH251" s="339"/>
      <c r="BI251" s="339"/>
      <c r="BJ251" s="339"/>
      <c r="BK251" s="339"/>
      <c r="BL251" s="339"/>
      <c r="BM251" s="339"/>
      <c r="BN251" s="339"/>
      <c r="BO251" s="339"/>
      <c r="BP251" s="339"/>
      <c r="BQ251" s="339"/>
      <c r="BR251" s="339"/>
      <c r="BS251" s="339"/>
      <c r="BT251" s="339"/>
      <c r="BU251" s="339"/>
      <c r="BV251" s="339"/>
      <c r="BW251" s="339"/>
      <c r="BX251" s="339"/>
      <c r="BY251" s="339"/>
      <c r="BZ251" s="339"/>
      <c r="CA251" s="339"/>
      <c r="CB251" s="339"/>
      <c r="CC251" s="339"/>
      <c r="CD251" s="339"/>
      <c r="CE251" s="339"/>
      <c r="CF251" s="339"/>
      <c r="CG251" s="339"/>
      <c r="CH251" s="339"/>
      <c r="CI251" s="339"/>
      <c r="CJ251" s="339"/>
      <c r="CK251" s="339"/>
      <c r="CL251" s="339"/>
      <c r="CM251" s="339"/>
      <c r="CN251" s="339"/>
      <c r="CO251" s="339"/>
      <c r="CP251" s="339"/>
      <c r="CQ251" s="339"/>
      <c r="CR251" s="339"/>
      <c r="CS251" s="339"/>
      <c r="CT251" s="339"/>
      <c r="CU251" s="339"/>
      <c r="CV251" s="339"/>
      <c r="CW251" s="339"/>
      <c r="CX251" s="339"/>
      <c r="CY251" s="339"/>
      <c r="CZ251" s="339"/>
      <c r="DA251" s="339"/>
      <c r="DB251" s="339"/>
      <c r="DC251" s="339"/>
      <c r="DD251" s="339"/>
      <c r="DE251" s="339"/>
      <c r="DF251" s="339"/>
      <c r="DG251" s="339"/>
      <c r="DH251" s="339"/>
      <c r="DI251" s="339"/>
      <c r="DJ251" s="339"/>
      <c r="DK251" s="339"/>
      <c r="DL251" s="339"/>
      <c r="DM251" s="339"/>
      <c r="DN251" s="339"/>
      <c r="DO251" s="339"/>
      <c r="DP251" s="339"/>
      <c r="DQ251" s="339"/>
      <c r="DR251" s="339"/>
      <c r="DS251" s="339"/>
      <c r="DT251" s="339"/>
      <c r="DU251" s="339"/>
      <c r="DV251" s="339"/>
      <c r="DW251" s="339"/>
      <c r="DX251" s="339"/>
      <c r="DY251" s="339"/>
      <c r="DZ251" s="339"/>
      <c r="EA251" s="339"/>
      <c r="EB251" s="339"/>
      <c r="EC251" s="339"/>
      <c r="ED251" s="339"/>
      <c r="EE251" s="339"/>
      <c r="EF251" s="339"/>
      <c r="EG251" s="339"/>
      <c r="EH251" s="339"/>
      <c r="EI251" s="339"/>
      <c r="EJ251" s="339"/>
      <c r="EK251" s="339"/>
      <c r="EL251" s="339"/>
      <c r="EM251" s="339"/>
    </row>
    <row r="252" spans="1:143" s="341" customFormat="1" ht="25.5" hidden="1" customHeight="1">
      <c r="A252" s="371"/>
      <c r="B252" s="371"/>
      <c r="C252" s="371"/>
      <c r="D252" s="371"/>
      <c r="E252" s="371"/>
      <c r="F252" s="371"/>
      <c r="G252" s="371"/>
      <c r="H252" s="371"/>
      <c r="I252" s="371"/>
      <c r="J252" s="371"/>
      <c r="K252" s="371"/>
      <c r="L252" s="371"/>
      <c r="M252" s="371"/>
      <c r="N252" s="371"/>
      <c r="O252" s="371"/>
      <c r="P252" s="371"/>
      <c r="Q252" s="371"/>
      <c r="R252" s="371"/>
      <c r="S252" s="371"/>
      <c r="T252" s="371"/>
      <c r="U252" s="371"/>
      <c r="V252" s="371"/>
      <c r="W252" s="371"/>
      <c r="X252" s="371"/>
      <c r="Y252" s="371"/>
      <c r="Z252" s="371"/>
      <c r="AA252" s="371"/>
      <c r="AB252" s="371"/>
      <c r="AC252" s="371"/>
      <c r="AD252" s="371"/>
      <c r="AE252" s="371"/>
      <c r="AF252" s="371"/>
      <c r="AG252" s="371"/>
      <c r="AH252" s="371"/>
      <c r="AI252" s="339"/>
      <c r="AJ252" s="339"/>
      <c r="AK252" s="339"/>
      <c r="AL252" s="339"/>
      <c r="AM252" s="339"/>
      <c r="AN252" s="339"/>
      <c r="AO252" s="339"/>
      <c r="AP252" s="339"/>
      <c r="AQ252" s="339"/>
      <c r="AR252" s="339"/>
      <c r="AS252" s="339"/>
      <c r="AT252" s="339"/>
      <c r="AU252" s="339"/>
      <c r="AV252" s="339"/>
      <c r="AW252" s="339"/>
      <c r="AX252" s="339"/>
      <c r="AY252" s="339"/>
      <c r="AZ252" s="339"/>
      <c r="BA252" s="339"/>
      <c r="BB252" s="339"/>
      <c r="BC252" s="339"/>
      <c r="BD252" s="339"/>
      <c r="BE252" s="339"/>
      <c r="BF252" s="339"/>
      <c r="BG252" s="339"/>
      <c r="BH252" s="339"/>
      <c r="BI252" s="339"/>
      <c r="BJ252" s="339"/>
      <c r="BK252" s="339"/>
      <c r="BL252" s="339"/>
      <c r="BM252" s="339"/>
      <c r="BN252" s="339"/>
      <c r="BO252" s="339"/>
      <c r="BP252" s="339"/>
      <c r="BQ252" s="339"/>
      <c r="BR252" s="339"/>
      <c r="BS252" s="339"/>
      <c r="BT252" s="339"/>
      <c r="BU252" s="339"/>
      <c r="BV252" s="339"/>
      <c r="BW252" s="339"/>
      <c r="BX252" s="339"/>
      <c r="BY252" s="339"/>
      <c r="BZ252" s="339"/>
      <c r="CA252" s="339"/>
      <c r="CB252" s="339"/>
      <c r="CC252" s="339"/>
      <c r="CD252" s="339"/>
      <c r="CE252" s="339"/>
      <c r="CF252" s="339"/>
      <c r="CG252" s="339"/>
      <c r="CH252" s="339"/>
      <c r="CI252" s="339"/>
      <c r="CJ252" s="339"/>
      <c r="CK252" s="339"/>
      <c r="CL252" s="339"/>
      <c r="CM252" s="339"/>
      <c r="CN252" s="339"/>
      <c r="CO252" s="339"/>
      <c r="CP252" s="339"/>
      <c r="CQ252" s="339"/>
      <c r="CR252" s="339"/>
      <c r="CS252" s="339"/>
      <c r="CT252" s="339"/>
      <c r="CU252" s="339"/>
      <c r="CV252" s="339"/>
      <c r="CW252" s="339"/>
      <c r="CX252" s="339"/>
      <c r="CY252" s="339"/>
      <c r="CZ252" s="339"/>
      <c r="DA252" s="339"/>
      <c r="DB252" s="339"/>
      <c r="DC252" s="339"/>
      <c r="DD252" s="339"/>
      <c r="DE252" s="339"/>
      <c r="DF252" s="339"/>
      <c r="DG252" s="339"/>
      <c r="DH252" s="339"/>
      <c r="DI252" s="339"/>
      <c r="DJ252" s="339"/>
      <c r="DK252" s="339"/>
      <c r="DL252" s="339"/>
      <c r="DM252" s="339"/>
      <c r="DN252" s="339"/>
      <c r="DO252" s="339"/>
      <c r="DP252" s="339"/>
      <c r="DQ252" s="339"/>
      <c r="DR252" s="339"/>
      <c r="DS252" s="339"/>
      <c r="DT252" s="339"/>
      <c r="DU252" s="339"/>
      <c r="DV252" s="339"/>
      <c r="DW252" s="339"/>
      <c r="DX252" s="339"/>
      <c r="DY252" s="339"/>
      <c r="DZ252" s="339"/>
      <c r="EA252" s="339"/>
      <c r="EB252" s="339"/>
      <c r="EC252" s="339"/>
      <c r="ED252" s="339"/>
      <c r="EE252" s="339"/>
      <c r="EF252" s="339"/>
      <c r="EG252" s="339"/>
      <c r="EH252" s="339"/>
      <c r="EI252" s="339"/>
      <c r="EJ252" s="339"/>
      <c r="EK252" s="339"/>
      <c r="EL252" s="339"/>
      <c r="EM252" s="339"/>
    </row>
    <row r="253" spans="1:143" s="341" customFormat="1" ht="25.5" hidden="1" customHeight="1">
      <c r="A253" s="371"/>
      <c r="B253" s="371"/>
      <c r="C253" s="371"/>
      <c r="D253" s="371"/>
      <c r="E253" s="371"/>
      <c r="F253" s="371"/>
      <c r="G253" s="371"/>
      <c r="H253" s="371"/>
      <c r="I253" s="371"/>
      <c r="J253" s="371"/>
      <c r="K253" s="371"/>
      <c r="L253" s="371"/>
      <c r="M253" s="371"/>
      <c r="N253" s="371"/>
      <c r="O253" s="371"/>
      <c r="P253" s="371"/>
      <c r="Q253" s="371"/>
      <c r="R253" s="371"/>
      <c r="S253" s="371"/>
      <c r="T253" s="371"/>
      <c r="U253" s="371"/>
      <c r="V253" s="371"/>
      <c r="W253" s="371"/>
      <c r="X253" s="371"/>
      <c r="Y253" s="371"/>
      <c r="Z253" s="371"/>
      <c r="AA253" s="371"/>
      <c r="AB253" s="371"/>
      <c r="AC253" s="371"/>
      <c r="AD253" s="371"/>
      <c r="AE253" s="371"/>
      <c r="AF253" s="371"/>
      <c r="AG253" s="371"/>
      <c r="AH253" s="371"/>
      <c r="AI253" s="339"/>
      <c r="AJ253" s="339"/>
      <c r="AK253" s="339"/>
      <c r="AL253" s="339"/>
      <c r="AM253" s="339"/>
      <c r="AN253" s="339"/>
      <c r="AO253" s="339"/>
      <c r="AP253" s="339"/>
      <c r="AQ253" s="339"/>
      <c r="AR253" s="339"/>
      <c r="AS253" s="339"/>
      <c r="AT253" s="339"/>
      <c r="AU253" s="339"/>
      <c r="AV253" s="339"/>
      <c r="AW253" s="339"/>
      <c r="AX253" s="339"/>
      <c r="AY253" s="339"/>
      <c r="AZ253" s="339"/>
      <c r="BA253" s="339"/>
      <c r="BB253" s="339"/>
      <c r="BC253" s="339"/>
      <c r="BD253" s="339"/>
      <c r="BE253" s="339"/>
      <c r="BF253" s="339"/>
      <c r="BG253" s="339"/>
      <c r="BH253" s="339"/>
      <c r="BI253" s="339"/>
      <c r="BJ253" s="339"/>
      <c r="BK253" s="339"/>
      <c r="BL253" s="339"/>
      <c r="BM253" s="339"/>
      <c r="BN253" s="339"/>
      <c r="BO253" s="339"/>
      <c r="BP253" s="339"/>
      <c r="BQ253" s="339"/>
      <c r="BR253" s="339"/>
      <c r="BS253" s="339"/>
      <c r="BT253" s="339"/>
      <c r="BU253" s="339"/>
      <c r="BV253" s="339"/>
      <c r="BW253" s="339"/>
      <c r="BX253" s="339"/>
      <c r="BY253" s="339"/>
      <c r="BZ253" s="339"/>
      <c r="CA253" s="339"/>
      <c r="CB253" s="339"/>
      <c r="CC253" s="339"/>
      <c r="CD253" s="339"/>
      <c r="CE253" s="339"/>
      <c r="CF253" s="339"/>
      <c r="CG253" s="339"/>
      <c r="CH253" s="339"/>
      <c r="CI253" s="339"/>
      <c r="CJ253" s="339"/>
      <c r="CK253" s="339"/>
      <c r="CL253" s="339"/>
      <c r="CM253" s="339"/>
      <c r="CN253" s="339"/>
      <c r="CO253" s="339"/>
      <c r="CP253" s="339"/>
      <c r="CQ253" s="339"/>
      <c r="CR253" s="339"/>
      <c r="CS253" s="339"/>
      <c r="CT253" s="339"/>
      <c r="CU253" s="339"/>
      <c r="CV253" s="339"/>
      <c r="CW253" s="339"/>
      <c r="CX253" s="339"/>
      <c r="CY253" s="339"/>
      <c r="CZ253" s="339"/>
      <c r="DA253" s="339"/>
      <c r="DB253" s="339"/>
      <c r="DC253" s="339"/>
      <c r="DD253" s="339"/>
      <c r="DE253" s="339"/>
      <c r="DF253" s="339"/>
      <c r="DG253" s="339"/>
      <c r="DH253" s="339"/>
      <c r="DI253" s="339"/>
      <c r="DJ253" s="339"/>
      <c r="DK253" s="339"/>
      <c r="DL253" s="339"/>
      <c r="DM253" s="339"/>
      <c r="DN253" s="339"/>
      <c r="DO253" s="339"/>
      <c r="DP253" s="339"/>
      <c r="DQ253" s="339"/>
      <c r="DR253" s="339"/>
      <c r="DS253" s="339"/>
      <c r="DT253" s="339"/>
      <c r="DU253" s="339"/>
      <c r="DV253" s="339"/>
      <c r="DW253" s="339"/>
      <c r="DX253" s="339"/>
      <c r="DY253" s="339"/>
      <c r="DZ253" s="339"/>
      <c r="EA253" s="339"/>
      <c r="EB253" s="339"/>
      <c r="EC253" s="339"/>
      <c r="ED253" s="339"/>
      <c r="EE253" s="339"/>
      <c r="EF253" s="339"/>
      <c r="EG253" s="339"/>
      <c r="EH253" s="339"/>
      <c r="EI253" s="339"/>
      <c r="EJ253" s="339"/>
      <c r="EK253" s="339"/>
      <c r="EL253" s="339"/>
      <c r="EM253" s="339"/>
    </row>
    <row r="254" spans="1:143" s="341" customFormat="1" ht="25.5" hidden="1" customHeight="1">
      <c r="A254" s="371"/>
      <c r="B254" s="371"/>
      <c r="C254" s="371"/>
      <c r="D254" s="371"/>
      <c r="E254" s="371"/>
      <c r="F254" s="371"/>
      <c r="G254" s="371"/>
      <c r="H254" s="371"/>
      <c r="I254" s="371"/>
      <c r="J254" s="371"/>
      <c r="K254" s="371"/>
      <c r="L254" s="371"/>
      <c r="M254" s="371"/>
      <c r="N254" s="371"/>
      <c r="O254" s="371"/>
      <c r="P254" s="371"/>
      <c r="Q254" s="371"/>
      <c r="R254" s="371"/>
      <c r="S254" s="371"/>
      <c r="T254" s="371"/>
      <c r="U254" s="371"/>
      <c r="V254" s="371"/>
      <c r="W254" s="371"/>
      <c r="X254" s="371"/>
      <c r="Y254" s="371"/>
      <c r="Z254" s="371"/>
      <c r="AA254" s="371"/>
      <c r="AB254" s="371"/>
      <c r="AC254" s="371"/>
      <c r="AD254" s="371"/>
      <c r="AE254" s="371"/>
      <c r="AF254" s="371"/>
      <c r="AG254" s="371"/>
      <c r="AH254" s="371"/>
      <c r="AI254" s="339"/>
      <c r="AJ254" s="339"/>
      <c r="AK254" s="339"/>
      <c r="AL254" s="339"/>
      <c r="AM254" s="339"/>
      <c r="AN254" s="339"/>
      <c r="AO254" s="339"/>
      <c r="AP254" s="339"/>
      <c r="AQ254" s="339"/>
      <c r="AR254" s="339"/>
      <c r="AS254" s="339"/>
      <c r="AT254" s="339"/>
      <c r="AU254" s="339"/>
      <c r="AV254" s="339"/>
      <c r="AW254" s="339"/>
      <c r="AX254" s="339"/>
      <c r="AY254" s="339"/>
      <c r="AZ254" s="339"/>
      <c r="BA254" s="339"/>
      <c r="BB254" s="339"/>
      <c r="BC254" s="339"/>
      <c r="BD254" s="339"/>
      <c r="BE254" s="339"/>
      <c r="BF254" s="339"/>
      <c r="BG254" s="339"/>
      <c r="BH254" s="339"/>
      <c r="BI254" s="339"/>
      <c r="BJ254" s="339"/>
      <c r="BK254" s="339"/>
      <c r="BL254" s="339"/>
      <c r="BM254" s="339"/>
      <c r="BN254" s="339"/>
      <c r="BO254" s="339"/>
      <c r="BP254" s="339"/>
      <c r="BQ254" s="339"/>
      <c r="BR254" s="339"/>
      <c r="BS254" s="339"/>
      <c r="BT254" s="339"/>
      <c r="BU254" s="339"/>
      <c r="BV254" s="339"/>
      <c r="BW254" s="339"/>
      <c r="BX254" s="339"/>
      <c r="BY254" s="339"/>
      <c r="BZ254" s="339"/>
      <c r="CA254" s="339"/>
      <c r="CB254" s="339"/>
      <c r="CC254" s="339"/>
      <c r="CD254" s="339"/>
      <c r="CE254" s="339"/>
      <c r="CF254" s="339"/>
      <c r="CG254" s="339"/>
      <c r="CH254" s="339"/>
      <c r="CI254" s="339"/>
      <c r="CJ254" s="339"/>
      <c r="CK254" s="339"/>
      <c r="CL254" s="339"/>
      <c r="CM254" s="339"/>
      <c r="CN254" s="339"/>
      <c r="CO254" s="339"/>
      <c r="CP254" s="339"/>
      <c r="CQ254" s="339"/>
      <c r="CR254" s="339"/>
      <c r="CS254" s="339"/>
      <c r="CT254" s="339"/>
      <c r="CU254" s="339"/>
      <c r="CV254" s="339"/>
      <c r="CW254" s="339"/>
      <c r="CX254" s="339"/>
      <c r="CY254" s="339"/>
      <c r="CZ254" s="339"/>
      <c r="DA254" s="339"/>
      <c r="DB254" s="339"/>
      <c r="DC254" s="339"/>
      <c r="DD254" s="339"/>
      <c r="DE254" s="339"/>
      <c r="DF254" s="339"/>
      <c r="DG254" s="339"/>
      <c r="DH254" s="339"/>
      <c r="DI254" s="339"/>
      <c r="DJ254" s="339"/>
      <c r="DK254" s="339"/>
      <c r="DL254" s="339"/>
      <c r="DM254" s="339"/>
      <c r="DN254" s="339"/>
      <c r="DO254" s="339"/>
      <c r="DP254" s="339"/>
      <c r="DQ254" s="339"/>
      <c r="DR254" s="339"/>
      <c r="DS254" s="339"/>
      <c r="DT254" s="339"/>
      <c r="DU254" s="339"/>
      <c r="DV254" s="339"/>
      <c r="DW254" s="339"/>
      <c r="DX254" s="339"/>
      <c r="DY254" s="339"/>
      <c r="DZ254" s="339"/>
      <c r="EA254" s="339"/>
      <c r="EB254" s="339"/>
      <c r="EC254" s="339"/>
      <c r="ED254" s="339"/>
      <c r="EE254" s="339"/>
      <c r="EF254" s="339"/>
      <c r="EG254" s="339"/>
      <c r="EH254" s="339"/>
      <c r="EI254" s="339"/>
      <c r="EJ254" s="339"/>
      <c r="EK254" s="339"/>
      <c r="EL254" s="339"/>
      <c r="EM254" s="339"/>
    </row>
    <row r="255" spans="1:143" s="341" customFormat="1" ht="25.5" hidden="1" customHeight="1">
      <c r="A255" s="371"/>
      <c r="B255" s="371"/>
      <c r="C255" s="371"/>
      <c r="D255" s="371"/>
      <c r="E255" s="371"/>
      <c r="F255" s="371"/>
      <c r="G255" s="371"/>
      <c r="H255" s="371"/>
      <c r="I255" s="371"/>
      <c r="J255" s="371"/>
      <c r="K255" s="371"/>
      <c r="L255" s="371"/>
      <c r="M255" s="371"/>
      <c r="N255" s="371"/>
      <c r="O255" s="371"/>
      <c r="P255" s="371"/>
      <c r="Q255" s="371"/>
      <c r="R255" s="371"/>
      <c r="S255" s="371"/>
      <c r="T255" s="371"/>
      <c r="U255" s="371"/>
      <c r="V255" s="371"/>
      <c r="W255" s="371"/>
      <c r="X255" s="371"/>
      <c r="Y255" s="371"/>
      <c r="Z255" s="371"/>
      <c r="AA255" s="371"/>
      <c r="AB255" s="371"/>
      <c r="AC255" s="371"/>
      <c r="AD255" s="371"/>
      <c r="AE255" s="371"/>
      <c r="AF255" s="371"/>
      <c r="AG255" s="371"/>
      <c r="AH255" s="371"/>
      <c r="AI255" s="339"/>
      <c r="AJ255" s="339"/>
      <c r="AK255" s="339"/>
      <c r="AL255" s="339"/>
      <c r="AM255" s="339"/>
      <c r="AN255" s="339"/>
      <c r="AO255" s="339"/>
      <c r="AP255" s="339"/>
      <c r="AQ255" s="339"/>
      <c r="AR255" s="339"/>
      <c r="AS255" s="339"/>
      <c r="AT255" s="339"/>
      <c r="AU255" s="339"/>
      <c r="AV255" s="339"/>
      <c r="AW255" s="339"/>
      <c r="AX255" s="339"/>
      <c r="AY255" s="339"/>
      <c r="AZ255" s="339"/>
      <c r="BA255" s="339"/>
      <c r="BB255" s="339"/>
      <c r="BC255" s="339"/>
      <c r="BD255" s="339"/>
      <c r="BE255" s="339"/>
      <c r="BF255" s="339"/>
      <c r="BG255" s="339"/>
      <c r="BH255" s="339"/>
      <c r="BI255" s="339"/>
      <c r="BJ255" s="339"/>
      <c r="BK255" s="339"/>
      <c r="BL255" s="339"/>
      <c r="BM255" s="339"/>
      <c r="BN255" s="339"/>
      <c r="BO255" s="339"/>
      <c r="BP255" s="339"/>
      <c r="BQ255" s="339"/>
      <c r="BR255" s="339"/>
      <c r="BS255" s="339"/>
      <c r="BT255" s="339"/>
      <c r="BU255" s="339"/>
      <c r="BV255" s="339"/>
      <c r="BW255" s="339"/>
      <c r="BX255" s="339"/>
      <c r="BY255" s="339"/>
      <c r="BZ255" s="339"/>
      <c r="CA255" s="339"/>
      <c r="CB255" s="339"/>
      <c r="CC255" s="339"/>
      <c r="CD255" s="339"/>
      <c r="CE255" s="339"/>
      <c r="CF255" s="339"/>
      <c r="CG255" s="339"/>
      <c r="CH255" s="339"/>
      <c r="CI255" s="339"/>
      <c r="CJ255" s="339"/>
      <c r="CK255" s="339"/>
      <c r="CL255" s="339"/>
      <c r="CM255" s="339"/>
      <c r="CN255" s="339"/>
      <c r="CO255" s="339"/>
      <c r="CP255" s="339"/>
      <c r="CQ255" s="339"/>
      <c r="CR255" s="339"/>
      <c r="CS255" s="339"/>
      <c r="CT255" s="339"/>
      <c r="CU255" s="339"/>
      <c r="CV255" s="339"/>
      <c r="CW255" s="339"/>
      <c r="CX255" s="339"/>
      <c r="CY255" s="339"/>
      <c r="CZ255" s="339"/>
      <c r="DA255" s="339"/>
      <c r="DB255" s="339"/>
      <c r="DC255" s="339"/>
      <c r="DD255" s="339"/>
      <c r="DE255" s="339"/>
      <c r="DF255" s="339"/>
      <c r="DG255" s="339"/>
      <c r="DH255" s="339"/>
      <c r="DI255" s="339"/>
      <c r="DJ255" s="339"/>
      <c r="DK255" s="339"/>
      <c r="DL255" s="339"/>
      <c r="DM255" s="339"/>
      <c r="DN255" s="339"/>
      <c r="DO255" s="339"/>
      <c r="DP255" s="339"/>
      <c r="DQ255" s="339"/>
      <c r="DR255" s="339"/>
      <c r="DS255" s="339"/>
      <c r="DT255" s="339"/>
      <c r="DU255" s="339"/>
      <c r="DV255" s="339"/>
      <c r="DW255" s="339"/>
      <c r="DX255" s="339"/>
      <c r="DY255" s="339"/>
      <c r="DZ255" s="339"/>
      <c r="EA255" s="339"/>
      <c r="EB255" s="339"/>
      <c r="EC255" s="339"/>
      <c r="ED255" s="339"/>
      <c r="EE255" s="339"/>
      <c r="EF255" s="339"/>
      <c r="EG255" s="339"/>
      <c r="EH255" s="339"/>
      <c r="EI255" s="339"/>
      <c r="EJ255" s="339"/>
      <c r="EK255" s="339"/>
      <c r="EL255" s="339"/>
      <c r="EM255" s="339"/>
    </row>
    <row r="256" spans="1:143" s="341" customFormat="1" ht="25.5" hidden="1" customHeight="1">
      <c r="A256" s="371"/>
      <c r="B256" s="371"/>
      <c r="C256" s="371"/>
      <c r="D256" s="371"/>
      <c r="E256" s="371"/>
      <c r="F256" s="371"/>
      <c r="G256" s="371"/>
      <c r="H256" s="371"/>
      <c r="I256" s="371"/>
      <c r="J256" s="371"/>
      <c r="K256" s="371"/>
      <c r="L256" s="371"/>
      <c r="M256" s="371"/>
      <c r="N256" s="371"/>
      <c r="O256" s="371"/>
      <c r="P256" s="371"/>
      <c r="Q256" s="371"/>
      <c r="R256" s="371"/>
      <c r="S256" s="371"/>
      <c r="T256" s="371"/>
      <c r="U256" s="371"/>
      <c r="V256" s="371"/>
      <c r="W256" s="371"/>
      <c r="X256" s="371"/>
      <c r="Y256" s="371"/>
      <c r="Z256" s="371"/>
      <c r="AA256" s="371"/>
      <c r="AB256" s="371"/>
      <c r="AC256" s="371"/>
      <c r="AD256" s="371"/>
      <c r="AE256" s="371"/>
      <c r="AF256" s="371"/>
      <c r="AG256" s="371"/>
      <c r="AH256" s="371"/>
      <c r="AI256" s="339"/>
      <c r="AJ256" s="339"/>
      <c r="AK256" s="339"/>
      <c r="AL256" s="339"/>
      <c r="AM256" s="339"/>
      <c r="AN256" s="339"/>
      <c r="AO256" s="339"/>
      <c r="AP256" s="339"/>
      <c r="AQ256" s="339"/>
      <c r="AR256" s="339"/>
      <c r="AS256" s="339"/>
      <c r="AT256" s="339"/>
      <c r="AU256" s="339"/>
      <c r="AV256" s="339"/>
      <c r="AW256" s="339"/>
      <c r="AX256" s="339"/>
      <c r="AY256" s="339"/>
      <c r="AZ256" s="339"/>
      <c r="BA256" s="339"/>
      <c r="BB256" s="339"/>
      <c r="BC256" s="339"/>
      <c r="BD256" s="339"/>
      <c r="BE256" s="339"/>
      <c r="BF256" s="339"/>
      <c r="BG256" s="339"/>
      <c r="BH256" s="339"/>
      <c r="BI256" s="339"/>
      <c r="BJ256" s="339"/>
      <c r="BK256" s="339"/>
      <c r="BL256" s="339"/>
      <c r="BM256" s="339"/>
      <c r="BN256" s="339"/>
      <c r="BO256" s="339"/>
      <c r="BP256" s="339"/>
      <c r="BQ256" s="339"/>
      <c r="BR256" s="339"/>
      <c r="BS256" s="339"/>
      <c r="BT256" s="339"/>
      <c r="BU256" s="339"/>
      <c r="BV256" s="339"/>
      <c r="BW256" s="339"/>
      <c r="BX256" s="339"/>
      <c r="BY256" s="339"/>
      <c r="BZ256" s="339"/>
      <c r="CA256" s="339"/>
      <c r="CB256" s="339"/>
      <c r="CC256" s="339"/>
      <c r="CD256" s="339"/>
      <c r="CE256" s="339"/>
      <c r="CF256" s="339"/>
      <c r="CG256" s="339"/>
      <c r="CH256" s="339"/>
      <c r="CI256" s="339"/>
      <c r="CJ256" s="339"/>
      <c r="CK256" s="339"/>
      <c r="CL256" s="339"/>
      <c r="CM256" s="339"/>
      <c r="CN256" s="339"/>
      <c r="CO256" s="339"/>
      <c r="CP256" s="339"/>
      <c r="CQ256" s="339"/>
      <c r="CR256" s="339"/>
      <c r="CS256" s="339"/>
      <c r="CT256" s="339"/>
      <c r="CU256" s="339"/>
      <c r="CV256" s="339"/>
      <c r="CW256" s="339"/>
      <c r="CX256" s="339"/>
      <c r="CY256" s="339"/>
      <c r="CZ256" s="339"/>
      <c r="DA256" s="339"/>
      <c r="DB256" s="339"/>
      <c r="DC256" s="339"/>
      <c r="DD256" s="339"/>
      <c r="DE256" s="339"/>
      <c r="DF256" s="339"/>
      <c r="DG256" s="339"/>
      <c r="DH256" s="339"/>
      <c r="DI256" s="339"/>
      <c r="DJ256" s="339"/>
      <c r="DK256" s="339"/>
      <c r="DL256" s="339"/>
      <c r="DM256" s="339"/>
      <c r="DN256" s="339"/>
      <c r="DO256" s="339"/>
      <c r="DP256" s="339"/>
      <c r="DQ256" s="339"/>
      <c r="DR256" s="339"/>
      <c r="DS256" s="339"/>
      <c r="DT256" s="339"/>
      <c r="DU256" s="339"/>
      <c r="DV256" s="339"/>
      <c r="DW256" s="339"/>
      <c r="DX256" s="339"/>
      <c r="DY256" s="339"/>
      <c r="DZ256" s="339"/>
      <c r="EA256" s="339"/>
      <c r="EB256" s="339"/>
      <c r="EC256" s="339"/>
      <c r="ED256" s="339"/>
      <c r="EE256" s="339"/>
      <c r="EF256" s="339"/>
      <c r="EG256" s="339"/>
      <c r="EH256" s="339"/>
      <c r="EI256" s="339"/>
      <c r="EJ256" s="339"/>
      <c r="EK256" s="339"/>
      <c r="EL256" s="339"/>
      <c r="EM256" s="339"/>
    </row>
    <row r="257" spans="1:143" s="341" customFormat="1" ht="25.5" hidden="1" customHeight="1">
      <c r="A257" s="371"/>
      <c r="B257" s="371"/>
      <c r="C257" s="371"/>
      <c r="D257" s="371"/>
      <c r="E257" s="371"/>
      <c r="F257" s="371"/>
      <c r="G257" s="371"/>
      <c r="H257" s="371"/>
      <c r="I257" s="371"/>
      <c r="J257" s="371"/>
      <c r="K257" s="371"/>
      <c r="L257" s="371"/>
      <c r="M257" s="371"/>
      <c r="N257" s="371"/>
      <c r="O257" s="371"/>
      <c r="P257" s="371"/>
      <c r="Q257" s="371"/>
      <c r="R257" s="371"/>
      <c r="S257" s="371"/>
      <c r="T257" s="371"/>
      <c r="U257" s="371"/>
      <c r="V257" s="371"/>
      <c r="W257" s="371"/>
      <c r="X257" s="371"/>
      <c r="Y257" s="371"/>
      <c r="Z257" s="371"/>
      <c r="AA257" s="371"/>
      <c r="AB257" s="371"/>
      <c r="AC257" s="371"/>
      <c r="AD257" s="371"/>
      <c r="AE257" s="371"/>
      <c r="AF257" s="371"/>
      <c r="AG257" s="371"/>
      <c r="AH257" s="371"/>
      <c r="AI257" s="339"/>
      <c r="AJ257" s="339"/>
      <c r="AK257" s="339"/>
      <c r="AL257" s="339"/>
      <c r="AM257" s="339"/>
      <c r="AN257" s="339"/>
      <c r="AO257" s="339"/>
      <c r="AP257" s="339"/>
      <c r="AQ257" s="339"/>
      <c r="AR257" s="339"/>
      <c r="AS257" s="339"/>
      <c r="AT257" s="339"/>
      <c r="AU257" s="339"/>
      <c r="AV257" s="339"/>
      <c r="AW257" s="339"/>
      <c r="AX257" s="339"/>
      <c r="AY257" s="339"/>
      <c r="AZ257" s="339"/>
      <c r="BA257" s="339"/>
      <c r="BB257" s="339"/>
      <c r="BC257" s="339"/>
      <c r="BD257" s="339"/>
      <c r="BE257" s="339"/>
      <c r="BF257" s="339"/>
      <c r="BG257" s="339"/>
      <c r="BH257" s="339"/>
      <c r="BI257" s="339"/>
      <c r="BJ257" s="339"/>
      <c r="BK257" s="339"/>
      <c r="BL257" s="339"/>
      <c r="BM257" s="339"/>
      <c r="BN257" s="339"/>
      <c r="BO257" s="339"/>
      <c r="BP257" s="339"/>
      <c r="BQ257" s="339"/>
      <c r="BR257" s="339"/>
      <c r="BS257" s="339"/>
      <c r="BT257" s="339"/>
      <c r="BU257" s="339"/>
      <c r="BV257" s="339"/>
      <c r="BW257" s="339"/>
      <c r="BX257" s="339"/>
      <c r="BY257" s="339"/>
      <c r="BZ257" s="339"/>
      <c r="CA257" s="339"/>
      <c r="CB257" s="339"/>
      <c r="CC257" s="339"/>
      <c r="CD257" s="339"/>
      <c r="CE257" s="339"/>
      <c r="CF257" s="339"/>
      <c r="CG257" s="339"/>
      <c r="CH257" s="339"/>
      <c r="CI257" s="339"/>
      <c r="CJ257" s="339"/>
      <c r="CK257" s="339"/>
      <c r="CL257" s="339"/>
      <c r="CM257" s="339"/>
      <c r="CN257" s="339"/>
      <c r="CO257" s="339"/>
      <c r="CP257" s="339"/>
      <c r="CQ257" s="339"/>
      <c r="CR257" s="339"/>
      <c r="CS257" s="339"/>
      <c r="CT257" s="339"/>
      <c r="CU257" s="339"/>
      <c r="CV257" s="339"/>
      <c r="CW257" s="339"/>
      <c r="CX257" s="339"/>
      <c r="CY257" s="339"/>
      <c r="CZ257" s="339"/>
      <c r="DA257" s="339"/>
      <c r="DB257" s="339"/>
      <c r="DC257" s="339"/>
      <c r="DD257" s="339"/>
      <c r="DE257" s="339"/>
      <c r="DF257" s="339"/>
      <c r="DG257" s="339"/>
      <c r="DH257" s="339"/>
      <c r="DI257" s="339"/>
      <c r="DJ257" s="339"/>
      <c r="DK257" s="339"/>
      <c r="DL257" s="339"/>
      <c r="DM257" s="339"/>
      <c r="DN257" s="339"/>
      <c r="DO257" s="339"/>
      <c r="DP257" s="339"/>
      <c r="DQ257" s="339"/>
      <c r="DR257" s="339"/>
      <c r="DS257" s="339"/>
      <c r="DT257" s="339"/>
      <c r="DU257" s="339"/>
      <c r="DV257" s="339"/>
      <c r="DW257" s="339"/>
      <c r="DX257" s="339"/>
      <c r="DY257" s="339"/>
      <c r="DZ257" s="339"/>
      <c r="EA257" s="339"/>
      <c r="EB257" s="339"/>
      <c r="EC257" s="339"/>
      <c r="ED257" s="339"/>
      <c r="EE257" s="339"/>
      <c r="EF257" s="339"/>
      <c r="EG257" s="339"/>
      <c r="EH257" s="339"/>
      <c r="EI257" s="339"/>
      <c r="EJ257" s="339"/>
      <c r="EK257" s="339"/>
      <c r="EL257" s="339"/>
      <c r="EM257" s="339"/>
    </row>
    <row r="258" spans="1:143" s="341" customFormat="1" ht="25.5" hidden="1" customHeight="1">
      <c r="A258" s="371"/>
      <c r="B258" s="371"/>
      <c r="C258" s="371"/>
      <c r="D258" s="371"/>
      <c r="E258" s="371"/>
      <c r="F258" s="371"/>
      <c r="G258" s="371"/>
      <c r="H258" s="371"/>
      <c r="I258" s="371"/>
      <c r="J258" s="371"/>
      <c r="K258" s="371"/>
      <c r="L258" s="371"/>
      <c r="M258" s="371"/>
      <c r="N258" s="371"/>
      <c r="O258" s="371"/>
      <c r="P258" s="371"/>
      <c r="Q258" s="371"/>
      <c r="R258" s="371"/>
      <c r="S258" s="371"/>
      <c r="T258" s="371"/>
      <c r="U258" s="371"/>
      <c r="V258" s="371"/>
      <c r="W258" s="371"/>
      <c r="X258" s="371"/>
      <c r="Y258" s="371"/>
      <c r="Z258" s="371"/>
      <c r="AA258" s="371"/>
      <c r="AB258" s="371"/>
      <c r="AC258" s="371"/>
      <c r="AD258" s="371"/>
      <c r="AE258" s="371"/>
      <c r="AF258" s="371"/>
      <c r="AG258" s="371"/>
      <c r="AH258" s="371"/>
      <c r="AI258" s="339"/>
      <c r="AJ258" s="339"/>
      <c r="AK258" s="339"/>
      <c r="AL258" s="339"/>
      <c r="AM258" s="339"/>
      <c r="AN258" s="339"/>
      <c r="AO258" s="339"/>
      <c r="AP258" s="339"/>
      <c r="AQ258" s="339"/>
      <c r="AR258" s="339"/>
      <c r="AS258" s="339"/>
      <c r="AT258" s="339"/>
      <c r="AU258" s="339"/>
      <c r="AV258" s="339"/>
      <c r="AW258" s="339"/>
      <c r="AX258" s="339"/>
      <c r="AY258" s="339"/>
      <c r="AZ258" s="339"/>
      <c r="BA258" s="339"/>
      <c r="BB258" s="339"/>
      <c r="BC258" s="339"/>
      <c r="BD258" s="339"/>
      <c r="BE258" s="339"/>
      <c r="BF258" s="339"/>
      <c r="BG258" s="339"/>
      <c r="BH258" s="339"/>
      <c r="BI258" s="339"/>
      <c r="BJ258" s="339"/>
      <c r="BK258" s="339"/>
      <c r="BL258" s="339"/>
      <c r="BM258" s="339"/>
      <c r="BN258" s="339"/>
      <c r="BO258" s="339"/>
      <c r="BP258" s="339"/>
      <c r="BQ258" s="339"/>
      <c r="BR258" s="339"/>
      <c r="BS258" s="339"/>
      <c r="BT258" s="339"/>
      <c r="BU258" s="339"/>
      <c r="BV258" s="339"/>
      <c r="BW258" s="339"/>
      <c r="BX258" s="339"/>
      <c r="BY258" s="339"/>
      <c r="BZ258" s="339"/>
      <c r="CA258" s="339"/>
      <c r="CB258" s="339"/>
      <c r="CC258" s="339"/>
      <c r="CD258" s="339"/>
      <c r="CE258" s="339"/>
      <c r="CF258" s="339"/>
      <c r="CG258" s="339"/>
      <c r="CH258" s="339"/>
      <c r="CI258" s="339"/>
      <c r="CJ258" s="339"/>
      <c r="CK258" s="339"/>
      <c r="CL258" s="339"/>
      <c r="CM258" s="339"/>
      <c r="CN258" s="339"/>
      <c r="CO258" s="339"/>
      <c r="CP258" s="339"/>
      <c r="CQ258" s="339"/>
      <c r="CR258" s="339"/>
      <c r="CS258" s="339"/>
      <c r="CT258" s="339"/>
      <c r="CU258" s="339"/>
      <c r="CV258" s="339"/>
      <c r="CW258" s="339"/>
      <c r="CX258" s="339"/>
      <c r="CY258" s="339"/>
      <c r="CZ258" s="339"/>
      <c r="DA258" s="339"/>
      <c r="DB258" s="339"/>
      <c r="DC258" s="339"/>
      <c r="DD258" s="339"/>
      <c r="DE258" s="339"/>
      <c r="DF258" s="339"/>
      <c r="DG258" s="339"/>
      <c r="DH258" s="339"/>
      <c r="DI258" s="339"/>
      <c r="DJ258" s="339"/>
      <c r="DK258" s="339"/>
      <c r="DL258" s="339"/>
      <c r="DM258" s="339"/>
      <c r="DN258" s="339"/>
      <c r="DO258" s="339"/>
      <c r="DP258" s="339"/>
      <c r="DQ258" s="339"/>
      <c r="DR258" s="339"/>
      <c r="DS258" s="339"/>
      <c r="DT258" s="339"/>
      <c r="DU258" s="339"/>
      <c r="DV258" s="339"/>
      <c r="DW258" s="339"/>
      <c r="DX258" s="339"/>
      <c r="DY258" s="339"/>
      <c r="DZ258" s="339"/>
      <c r="EA258" s="339"/>
      <c r="EB258" s="339"/>
      <c r="EC258" s="339"/>
      <c r="ED258" s="339"/>
      <c r="EE258" s="339"/>
      <c r="EF258" s="339"/>
      <c r="EG258" s="339"/>
      <c r="EH258" s="339"/>
      <c r="EI258" s="339"/>
      <c r="EJ258" s="339"/>
      <c r="EK258" s="339"/>
      <c r="EL258" s="339"/>
      <c r="EM258" s="339"/>
    </row>
    <row r="259" spans="1:143" s="341" customFormat="1" ht="25.5" hidden="1" customHeight="1">
      <c r="A259" s="371"/>
      <c r="B259" s="371"/>
      <c r="C259" s="371"/>
      <c r="D259" s="371"/>
      <c r="E259" s="371"/>
      <c r="F259" s="371"/>
      <c r="G259" s="371"/>
      <c r="H259" s="371"/>
      <c r="I259" s="371"/>
      <c r="J259" s="371"/>
      <c r="K259" s="371"/>
      <c r="L259" s="371"/>
      <c r="M259" s="371"/>
      <c r="N259" s="371"/>
      <c r="O259" s="371"/>
      <c r="P259" s="371"/>
      <c r="Q259" s="371"/>
      <c r="R259" s="371"/>
      <c r="S259" s="371"/>
      <c r="T259" s="371"/>
      <c r="U259" s="371"/>
      <c r="V259" s="371"/>
      <c r="W259" s="371"/>
      <c r="X259" s="371"/>
      <c r="Y259" s="371"/>
      <c r="Z259" s="371"/>
      <c r="AA259" s="371"/>
      <c r="AB259" s="371"/>
      <c r="AC259" s="371"/>
      <c r="AD259" s="371"/>
      <c r="AE259" s="371"/>
      <c r="AF259" s="371"/>
      <c r="AG259" s="371"/>
      <c r="AH259" s="371"/>
      <c r="AI259" s="339"/>
      <c r="AJ259" s="339"/>
      <c r="AK259" s="339"/>
      <c r="AL259" s="339"/>
      <c r="AM259" s="339"/>
      <c r="AN259" s="339"/>
      <c r="AO259" s="339"/>
      <c r="AP259" s="339"/>
      <c r="AQ259" s="339"/>
      <c r="AR259" s="339"/>
      <c r="AS259" s="339"/>
      <c r="AT259" s="339"/>
      <c r="AU259" s="339"/>
      <c r="AV259" s="339"/>
      <c r="AW259" s="339"/>
      <c r="AX259" s="339"/>
      <c r="AY259" s="339"/>
      <c r="AZ259" s="339"/>
      <c r="BA259" s="339"/>
      <c r="BB259" s="339"/>
      <c r="BC259" s="339"/>
      <c r="BD259" s="339"/>
      <c r="BE259" s="339"/>
      <c r="BF259" s="339"/>
      <c r="BG259" s="339"/>
      <c r="BH259" s="339"/>
      <c r="BI259" s="339"/>
      <c r="BJ259" s="339"/>
      <c r="BK259" s="339"/>
      <c r="BL259" s="339"/>
      <c r="BM259" s="339"/>
      <c r="BN259" s="339"/>
      <c r="BO259" s="339"/>
      <c r="BP259" s="339"/>
      <c r="BQ259" s="339"/>
      <c r="BR259" s="339"/>
      <c r="BS259" s="339"/>
      <c r="BT259" s="339"/>
      <c r="BU259" s="339"/>
      <c r="BV259" s="339"/>
      <c r="BW259" s="339"/>
      <c r="BX259" s="339"/>
      <c r="BY259" s="339"/>
      <c r="BZ259" s="339"/>
      <c r="CA259" s="339"/>
      <c r="CB259" s="339"/>
      <c r="CC259" s="339"/>
      <c r="CD259" s="339"/>
      <c r="CE259" s="339"/>
      <c r="CF259" s="339"/>
      <c r="CG259" s="339"/>
      <c r="CH259" s="339"/>
      <c r="CI259" s="339"/>
      <c r="CJ259" s="339"/>
      <c r="CK259" s="339"/>
      <c r="CL259" s="339"/>
      <c r="CM259" s="339"/>
      <c r="CN259" s="339"/>
      <c r="CO259" s="339"/>
      <c r="CP259" s="339"/>
      <c r="CQ259" s="339"/>
      <c r="CR259" s="339"/>
      <c r="CS259" s="339"/>
      <c r="CT259" s="339"/>
      <c r="CU259" s="339"/>
      <c r="CV259" s="339"/>
      <c r="CW259" s="339"/>
      <c r="CX259" s="339"/>
      <c r="CY259" s="339"/>
      <c r="CZ259" s="339"/>
      <c r="DA259" s="339"/>
      <c r="DB259" s="339"/>
      <c r="DC259" s="339"/>
      <c r="DD259" s="339"/>
      <c r="DE259" s="339"/>
      <c r="DF259" s="339"/>
      <c r="DG259" s="339"/>
      <c r="DH259" s="339"/>
      <c r="DI259" s="339"/>
      <c r="DJ259" s="339"/>
      <c r="DK259" s="339"/>
      <c r="DL259" s="339"/>
      <c r="DM259" s="339"/>
      <c r="DN259" s="339"/>
      <c r="DO259" s="339"/>
      <c r="DP259" s="339"/>
      <c r="DQ259" s="339"/>
      <c r="DR259" s="339"/>
      <c r="DS259" s="339"/>
      <c r="DT259" s="339"/>
      <c r="DU259" s="339"/>
      <c r="DV259" s="339"/>
      <c r="DW259" s="339"/>
      <c r="DX259" s="339"/>
      <c r="DY259" s="339"/>
      <c r="DZ259" s="339"/>
      <c r="EA259" s="339"/>
      <c r="EB259" s="339"/>
      <c r="EC259" s="339"/>
      <c r="ED259" s="339"/>
      <c r="EE259" s="339"/>
      <c r="EF259" s="339"/>
      <c r="EG259" s="339"/>
      <c r="EH259" s="339"/>
      <c r="EI259" s="339"/>
      <c r="EJ259" s="339"/>
      <c r="EK259" s="339"/>
      <c r="EL259" s="339"/>
      <c r="EM259" s="339"/>
    </row>
    <row r="260" spans="1:143" s="341" customFormat="1" ht="25.5" hidden="1" customHeight="1">
      <c r="A260" s="371"/>
      <c r="B260" s="371"/>
      <c r="C260" s="371"/>
      <c r="D260" s="371"/>
      <c r="E260" s="371"/>
      <c r="F260" s="371"/>
      <c r="G260" s="371"/>
      <c r="H260" s="371"/>
      <c r="I260" s="371"/>
      <c r="J260" s="371"/>
      <c r="K260" s="371"/>
      <c r="L260" s="371"/>
      <c r="M260" s="371"/>
      <c r="N260" s="371"/>
      <c r="O260" s="371"/>
      <c r="P260" s="371"/>
      <c r="Q260" s="371"/>
      <c r="R260" s="371"/>
      <c r="S260" s="371"/>
      <c r="T260" s="371"/>
      <c r="U260" s="371"/>
      <c r="V260" s="371"/>
      <c r="W260" s="371"/>
      <c r="X260" s="371"/>
      <c r="Y260" s="371"/>
      <c r="Z260" s="371"/>
      <c r="AA260" s="371"/>
      <c r="AB260" s="371"/>
      <c r="AC260" s="371"/>
      <c r="AD260" s="371"/>
      <c r="AE260" s="371"/>
      <c r="AF260" s="371"/>
      <c r="AG260" s="371"/>
      <c r="AH260" s="371"/>
      <c r="AI260" s="339"/>
      <c r="AJ260" s="339"/>
      <c r="AK260" s="339"/>
      <c r="AL260" s="339"/>
      <c r="AM260" s="339"/>
      <c r="AN260" s="339"/>
      <c r="AO260" s="339"/>
      <c r="AP260" s="339"/>
      <c r="AQ260" s="339"/>
      <c r="AR260" s="339"/>
      <c r="AS260" s="339"/>
      <c r="AT260" s="339"/>
      <c r="AU260" s="339"/>
      <c r="AV260" s="339"/>
      <c r="AW260" s="339"/>
      <c r="AX260" s="339"/>
      <c r="AY260" s="339"/>
      <c r="AZ260" s="339"/>
      <c r="BA260" s="339"/>
      <c r="BB260" s="339"/>
      <c r="BC260" s="339"/>
      <c r="BD260" s="339"/>
      <c r="BE260" s="339"/>
      <c r="BF260" s="339"/>
      <c r="BG260" s="339"/>
      <c r="BH260" s="339"/>
      <c r="BI260" s="339"/>
      <c r="BJ260" s="339"/>
      <c r="BK260" s="339"/>
      <c r="BL260" s="339"/>
      <c r="BM260" s="339"/>
      <c r="BN260" s="339"/>
      <c r="BO260" s="339"/>
      <c r="BP260" s="339"/>
      <c r="BQ260" s="339"/>
      <c r="BR260" s="339"/>
      <c r="BS260" s="339"/>
      <c r="BT260" s="339"/>
      <c r="BU260" s="339"/>
      <c r="BV260" s="339"/>
      <c r="BW260" s="339"/>
      <c r="BX260" s="339"/>
      <c r="BY260" s="339"/>
      <c r="BZ260" s="339"/>
      <c r="CA260" s="339"/>
      <c r="CB260" s="339"/>
      <c r="CC260" s="339"/>
      <c r="CD260" s="339"/>
      <c r="CE260" s="339"/>
      <c r="CF260" s="339"/>
      <c r="CG260" s="339"/>
      <c r="CH260" s="339"/>
      <c r="CI260" s="339"/>
      <c r="CJ260" s="339"/>
      <c r="CK260" s="339"/>
      <c r="CL260" s="339"/>
      <c r="CM260" s="339"/>
      <c r="CN260" s="339"/>
      <c r="CO260" s="339"/>
      <c r="CP260" s="339"/>
      <c r="CQ260" s="339"/>
      <c r="CR260" s="339"/>
      <c r="CS260" s="339"/>
      <c r="CT260" s="339"/>
      <c r="CU260" s="339"/>
      <c r="CV260" s="339"/>
      <c r="CW260" s="339"/>
      <c r="CX260" s="339"/>
      <c r="CY260" s="339"/>
      <c r="CZ260" s="339"/>
      <c r="DA260" s="339"/>
      <c r="DB260" s="339"/>
      <c r="DC260" s="339"/>
      <c r="DD260" s="339"/>
      <c r="DE260" s="339"/>
      <c r="DF260" s="339"/>
      <c r="DG260" s="339"/>
      <c r="DH260" s="339"/>
      <c r="DI260" s="339"/>
      <c r="DJ260" s="339"/>
      <c r="DK260" s="339"/>
      <c r="DL260" s="339"/>
      <c r="DM260" s="339"/>
      <c r="DN260" s="339"/>
      <c r="DO260" s="339"/>
      <c r="DP260" s="339"/>
      <c r="DQ260" s="339"/>
      <c r="DR260" s="339"/>
      <c r="DS260" s="339"/>
      <c r="DT260" s="339"/>
      <c r="DU260" s="339"/>
      <c r="DV260" s="339"/>
      <c r="DW260" s="339"/>
      <c r="DX260" s="339"/>
      <c r="DY260" s="339"/>
      <c r="DZ260" s="339"/>
      <c r="EA260" s="339"/>
      <c r="EB260" s="339"/>
      <c r="EC260" s="339"/>
      <c r="ED260" s="339"/>
      <c r="EE260" s="339"/>
      <c r="EF260" s="339"/>
      <c r="EG260" s="339"/>
      <c r="EH260" s="339"/>
      <c r="EI260" s="339"/>
      <c r="EJ260" s="339"/>
      <c r="EK260" s="339"/>
      <c r="EL260" s="339"/>
      <c r="EM260" s="339"/>
    </row>
    <row r="261" spans="1:143" s="341" customFormat="1" ht="25.5" hidden="1" customHeight="1">
      <c r="A261" s="371"/>
      <c r="B261" s="371"/>
      <c r="C261" s="371"/>
      <c r="D261" s="371"/>
      <c r="E261" s="371"/>
      <c r="F261" s="371"/>
      <c r="G261" s="371"/>
      <c r="H261" s="371"/>
      <c r="I261" s="371"/>
      <c r="J261" s="371"/>
      <c r="K261" s="371"/>
      <c r="L261" s="371"/>
      <c r="M261" s="371"/>
      <c r="N261" s="371"/>
      <c r="O261" s="371"/>
      <c r="P261" s="371"/>
      <c r="Q261" s="371"/>
      <c r="R261" s="371"/>
      <c r="S261" s="371"/>
      <c r="T261" s="371"/>
      <c r="U261" s="371"/>
      <c r="V261" s="371"/>
      <c r="W261" s="371"/>
      <c r="X261" s="371"/>
      <c r="Y261" s="371"/>
      <c r="Z261" s="371"/>
      <c r="AA261" s="371"/>
      <c r="AB261" s="371"/>
      <c r="AC261" s="371"/>
      <c r="AD261" s="371"/>
      <c r="AE261" s="371"/>
      <c r="AF261" s="371"/>
      <c r="AG261" s="371"/>
      <c r="AH261" s="371"/>
      <c r="AI261" s="339"/>
      <c r="AJ261" s="339"/>
      <c r="AK261" s="339"/>
      <c r="AL261" s="339"/>
      <c r="AM261" s="339"/>
      <c r="AN261" s="339"/>
      <c r="AO261" s="339"/>
      <c r="AP261" s="339"/>
      <c r="AQ261" s="339"/>
      <c r="AR261" s="339"/>
      <c r="AS261" s="339"/>
      <c r="AT261" s="339"/>
      <c r="AU261" s="339"/>
      <c r="AV261" s="339"/>
      <c r="AW261" s="339"/>
      <c r="AX261" s="339"/>
      <c r="AY261" s="339"/>
      <c r="AZ261" s="339"/>
      <c r="BA261" s="339"/>
      <c r="BB261" s="339"/>
      <c r="BC261" s="339"/>
      <c r="BD261" s="339"/>
      <c r="BE261" s="339"/>
      <c r="BF261" s="339"/>
      <c r="BG261" s="339"/>
      <c r="BH261" s="339"/>
      <c r="BI261" s="339"/>
      <c r="BJ261" s="339"/>
      <c r="BK261" s="339"/>
      <c r="BL261" s="339"/>
      <c r="BM261" s="339"/>
      <c r="BN261" s="339"/>
      <c r="BO261" s="339"/>
      <c r="BP261" s="339"/>
      <c r="BQ261" s="339"/>
      <c r="BR261" s="339"/>
      <c r="BS261" s="339"/>
      <c r="BT261" s="339"/>
      <c r="BU261" s="339"/>
      <c r="BV261" s="339"/>
      <c r="BW261" s="339"/>
      <c r="BX261" s="339"/>
      <c r="BY261" s="339"/>
      <c r="BZ261" s="339"/>
      <c r="CA261" s="339"/>
      <c r="CB261" s="339"/>
      <c r="CC261" s="339"/>
      <c r="CD261" s="339"/>
      <c r="CE261" s="339"/>
      <c r="CF261" s="339"/>
      <c r="CG261" s="339"/>
      <c r="CH261" s="339"/>
      <c r="CI261" s="339"/>
      <c r="CJ261" s="339"/>
      <c r="CK261" s="339"/>
      <c r="CL261" s="339"/>
      <c r="CM261" s="339"/>
      <c r="CN261" s="339"/>
      <c r="CO261" s="339"/>
      <c r="CP261" s="339"/>
      <c r="CQ261" s="339"/>
      <c r="CR261" s="339"/>
      <c r="CS261" s="339"/>
      <c r="CT261" s="339"/>
      <c r="CU261" s="339"/>
      <c r="CV261" s="339"/>
      <c r="CW261" s="339"/>
      <c r="CX261" s="339"/>
      <c r="CY261" s="339"/>
      <c r="CZ261" s="339"/>
      <c r="DA261" s="339"/>
      <c r="DB261" s="339"/>
      <c r="DC261" s="339"/>
      <c r="DD261" s="339"/>
      <c r="DE261" s="339"/>
      <c r="DF261" s="339"/>
      <c r="DG261" s="339"/>
      <c r="DH261" s="339"/>
      <c r="DI261" s="339"/>
      <c r="DJ261" s="339"/>
      <c r="DK261" s="339"/>
      <c r="DL261" s="339"/>
      <c r="DM261" s="339"/>
      <c r="DN261" s="339"/>
      <c r="DO261" s="339"/>
      <c r="DP261" s="339"/>
      <c r="DQ261" s="339"/>
      <c r="DR261" s="339"/>
      <c r="DS261" s="339"/>
      <c r="DT261" s="339"/>
      <c r="DU261" s="339"/>
      <c r="DV261" s="339"/>
      <c r="DW261" s="339"/>
      <c r="DX261" s="339"/>
      <c r="DY261" s="339"/>
      <c r="DZ261" s="339"/>
      <c r="EA261" s="339"/>
      <c r="EB261" s="339"/>
      <c r="EC261" s="339"/>
      <c r="ED261" s="339"/>
      <c r="EE261" s="339"/>
      <c r="EF261" s="339"/>
      <c r="EG261" s="339"/>
      <c r="EH261" s="339"/>
      <c r="EI261" s="339"/>
      <c r="EJ261" s="339"/>
      <c r="EK261" s="339"/>
      <c r="EL261" s="339"/>
      <c r="EM261" s="339"/>
    </row>
    <row r="262" spans="1:143" s="341" customFormat="1" ht="25.5" hidden="1" customHeight="1">
      <c r="A262" s="371"/>
      <c r="B262" s="371"/>
      <c r="C262" s="371"/>
      <c r="D262" s="371"/>
      <c r="E262" s="371"/>
      <c r="F262" s="371"/>
      <c r="G262" s="371"/>
      <c r="H262" s="371"/>
      <c r="I262" s="371"/>
      <c r="J262" s="371"/>
      <c r="K262" s="371"/>
      <c r="L262" s="371"/>
      <c r="M262" s="371"/>
      <c r="N262" s="371"/>
      <c r="O262" s="371"/>
      <c r="P262" s="371"/>
      <c r="Q262" s="371"/>
      <c r="R262" s="371"/>
      <c r="S262" s="371"/>
      <c r="T262" s="371"/>
      <c r="U262" s="371"/>
      <c r="V262" s="371"/>
      <c r="W262" s="371"/>
      <c r="X262" s="371"/>
      <c r="Y262" s="371"/>
      <c r="Z262" s="371"/>
      <c r="AA262" s="371"/>
      <c r="AB262" s="371"/>
      <c r="AC262" s="371"/>
      <c r="AD262" s="371"/>
      <c r="AE262" s="371"/>
      <c r="AF262" s="371"/>
      <c r="AG262" s="371"/>
      <c r="AH262" s="371"/>
      <c r="AI262" s="339"/>
      <c r="AJ262" s="339"/>
      <c r="AK262" s="339"/>
      <c r="AL262" s="339"/>
      <c r="AM262" s="339"/>
      <c r="AN262" s="339"/>
      <c r="AO262" s="339"/>
      <c r="AP262" s="339"/>
      <c r="AQ262" s="339"/>
      <c r="AR262" s="339"/>
      <c r="AS262" s="339"/>
      <c r="AT262" s="339"/>
      <c r="AU262" s="339"/>
      <c r="AV262" s="339"/>
      <c r="AW262" s="339"/>
      <c r="AX262" s="339"/>
      <c r="AY262" s="339"/>
      <c r="AZ262" s="339"/>
      <c r="BA262" s="339"/>
      <c r="BB262" s="339"/>
      <c r="BC262" s="339"/>
      <c r="BD262" s="339"/>
      <c r="BE262" s="339"/>
      <c r="BF262" s="339"/>
      <c r="BG262" s="339"/>
      <c r="BH262" s="339"/>
      <c r="BI262" s="339"/>
      <c r="BJ262" s="339"/>
      <c r="BK262" s="339"/>
      <c r="BL262" s="339"/>
      <c r="BM262" s="339"/>
      <c r="BN262" s="339"/>
      <c r="BO262" s="339"/>
      <c r="BP262" s="339"/>
      <c r="BQ262" s="339"/>
      <c r="BR262" s="339"/>
      <c r="BS262" s="339"/>
      <c r="BT262" s="339"/>
      <c r="BU262" s="339"/>
      <c r="BV262" s="339"/>
      <c r="BW262" s="339"/>
      <c r="BX262" s="339"/>
      <c r="BY262" s="339"/>
      <c r="BZ262" s="339"/>
      <c r="CA262" s="339"/>
      <c r="CB262" s="339"/>
      <c r="CC262" s="339"/>
      <c r="CD262" s="339"/>
      <c r="CE262" s="339"/>
      <c r="CF262" s="339"/>
      <c r="CG262" s="339"/>
      <c r="CH262" s="339"/>
      <c r="CI262" s="339"/>
      <c r="CJ262" s="339"/>
      <c r="CK262" s="339"/>
      <c r="CL262" s="339"/>
      <c r="CM262" s="339"/>
      <c r="CN262" s="339"/>
      <c r="CO262" s="339"/>
      <c r="CP262" s="339"/>
      <c r="CQ262" s="339"/>
      <c r="CR262" s="339"/>
      <c r="CS262" s="339"/>
      <c r="CT262" s="339"/>
      <c r="CU262" s="339"/>
      <c r="CV262" s="339"/>
      <c r="CW262" s="339"/>
      <c r="CX262" s="339"/>
      <c r="CY262" s="339"/>
      <c r="CZ262" s="339"/>
      <c r="DA262" s="339"/>
      <c r="DB262" s="339"/>
      <c r="DC262" s="339"/>
      <c r="DD262" s="339"/>
      <c r="DE262" s="339"/>
      <c r="DF262" s="339"/>
      <c r="DG262" s="339"/>
      <c r="DH262" s="339"/>
      <c r="DI262" s="339"/>
      <c r="DJ262" s="339"/>
      <c r="DK262" s="339"/>
      <c r="DL262" s="339"/>
      <c r="DM262" s="339"/>
      <c r="DN262" s="339"/>
      <c r="DO262" s="339"/>
      <c r="DP262" s="339"/>
      <c r="DQ262" s="339"/>
      <c r="DR262" s="339"/>
      <c r="DS262" s="339"/>
      <c r="DT262" s="339"/>
      <c r="DU262" s="339"/>
      <c r="DV262" s="339"/>
      <c r="DW262" s="339"/>
      <c r="DX262" s="339"/>
      <c r="DY262" s="339"/>
      <c r="DZ262" s="339"/>
      <c r="EA262" s="339"/>
      <c r="EB262" s="339"/>
      <c r="EC262" s="339"/>
      <c r="ED262" s="339"/>
      <c r="EE262" s="339"/>
      <c r="EF262" s="339"/>
      <c r="EG262" s="339"/>
      <c r="EH262" s="339"/>
      <c r="EI262" s="339"/>
      <c r="EJ262" s="339"/>
      <c r="EK262" s="339"/>
      <c r="EL262" s="339"/>
      <c r="EM262" s="339"/>
    </row>
    <row r="263" spans="1:143" s="341" customFormat="1" ht="25.5" hidden="1" customHeight="1">
      <c r="A263" s="371"/>
      <c r="B263" s="371"/>
      <c r="C263" s="371"/>
      <c r="D263" s="371"/>
      <c r="E263" s="371"/>
      <c r="F263" s="371"/>
      <c r="G263" s="371"/>
      <c r="H263" s="371"/>
      <c r="I263" s="371"/>
      <c r="J263" s="371"/>
      <c r="K263" s="371"/>
      <c r="L263" s="371"/>
      <c r="M263" s="371"/>
      <c r="N263" s="371"/>
      <c r="O263" s="371"/>
      <c r="P263" s="371"/>
      <c r="Q263" s="371"/>
      <c r="R263" s="371"/>
      <c r="S263" s="371"/>
      <c r="T263" s="371"/>
      <c r="U263" s="371"/>
      <c r="V263" s="371"/>
      <c r="W263" s="371"/>
      <c r="X263" s="371"/>
      <c r="Y263" s="371"/>
      <c r="Z263" s="371"/>
      <c r="AA263" s="371"/>
      <c r="AB263" s="371"/>
      <c r="AC263" s="371"/>
      <c r="AD263" s="371"/>
      <c r="AE263" s="371"/>
      <c r="AF263" s="371"/>
      <c r="AG263" s="371"/>
      <c r="AH263" s="371"/>
      <c r="AI263" s="339"/>
      <c r="AJ263" s="339"/>
      <c r="AK263" s="339"/>
      <c r="AL263" s="339"/>
      <c r="AM263" s="339"/>
      <c r="AN263" s="339"/>
      <c r="AO263" s="339"/>
      <c r="AP263" s="339"/>
      <c r="AQ263" s="339"/>
      <c r="AR263" s="339"/>
      <c r="AS263" s="339"/>
      <c r="AT263" s="339"/>
      <c r="AU263" s="339"/>
      <c r="AV263" s="339"/>
      <c r="AW263" s="339"/>
      <c r="AX263" s="339"/>
      <c r="AY263" s="339"/>
      <c r="AZ263" s="339"/>
      <c r="BA263" s="339"/>
      <c r="BB263" s="339"/>
      <c r="BC263" s="339"/>
      <c r="BD263" s="339"/>
      <c r="BE263" s="339"/>
      <c r="BF263" s="339"/>
      <c r="BG263" s="339"/>
      <c r="BH263" s="339"/>
      <c r="BI263" s="339"/>
      <c r="BJ263" s="339"/>
      <c r="BK263" s="339"/>
      <c r="BL263" s="339"/>
      <c r="BM263" s="339"/>
      <c r="BN263" s="339"/>
      <c r="BO263" s="339"/>
      <c r="BP263" s="339"/>
      <c r="BQ263" s="339"/>
      <c r="BR263" s="339"/>
      <c r="BS263" s="339"/>
      <c r="BT263" s="339"/>
      <c r="BU263" s="339"/>
      <c r="BV263" s="339"/>
      <c r="BW263" s="339"/>
      <c r="BX263" s="339"/>
      <c r="BY263" s="339"/>
      <c r="BZ263" s="339"/>
      <c r="CA263" s="339"/>
      <c r="CB263" s="339"/>
      <c r="CC263" s="339"/>
      <c r="CD263" s="339"/>
      <c r="CE263" s="339"/>
      <c r="CF263" s="339"/>
      <c r="CG263" s="339"/>
      <c r="CH263" s="339"/>
      <c r="CI263" s="339"/>
      <c r="CJ263" s="339"/>
      <c r="CK263" s="339"/>
      <c r="CL263" s="339"/>
      <c r="CM263" s="339"/>
      <c r="CN263" s="339"/>
      <c r="CO263" s="339"/>
      <c r="CP263" s="339"/>
      <c r="CQ263" s="339"/>
      <c r="CR263" s="339"/>
      <c r="CS263" s="339"/>
      <c r="CT263" s="339"/>
      <c r="CU263" s="339"/>
      <c r="CV263" s="339"/>
      <c r="CW263" s="339"/>
      <c r="CX263" s="339"/>
      <c r="CY263" s="339"/>
      <c r="CZ263" s="339"/>
      <c r="DA263" s="339"/>
      <c r="DB263" s="339"/>
      <c r="DC263" s="339"/>
      <c r="DD263" s="339"/>
      <c r="DE263" s="339"/>
      <c r="DF263" s="339"/>
      <c r="DG263" s="339"/>
      <c r="DH263" s="339"/>
      <c r="DI263" s="339"/>
      <c r="DJ263" s="339"/>
      <c r="DK263" s="339"/>
      <c r="DL263" s="339"/>
      <c r="DM263" s="339"/>
      <c r="DN263" s="339"/>
      <c r="DO263" s="339"/>
      <c r="DP263" s="339"/>
      <c r="DQ263" s="339"/>
      <c r="DR263" s="339"/>
      <c r="DS263" s="339"/>
      <c r="DT263" s="339"/>
      <c r="DU263" s="339"/>
      <c r="DV263" s="339"/>
      <c r="DW263" s="339"/>
      <c r="DX263" s="339"/>
      <c r="DY263" s="339"/>
      <c r="DZ263" s="339"/>
      <c r="EA263" s="339"/>
      <c r="EB263" s="339"/>
      <c r="EC263" s="339"/>
      <c r="ED263" s="339"/>
      <c r="EE263" s="339"/>
      <c r="EF263" s="339"/>
      <c r="EG263" s="339"/>
      <c r="EH263" s="339"/>
      <c r="EI263" s="339"/>
      <c r="EJ263" s="339"/>
      <c r="EK263" s="339"/>
      <c r="EL263" s="339"/>
      <c r="EM263" s="339"/>
    </row>
    <row r="264" spans="1:143" s="341" customFormat="1" ht="25.5" hidden="1" customHeight="1">
      <c r="A264" s="371"/>
      <c r="B264" s="371"/>
      <c r="C264" s="371"/>
      <c r="D264" s="371"/>
      <c r="E264" s="371"/>
      <c r="F264" s="371"/>
      <c r="G264" s="371"/>
      <c r="H264" s="371"/>
      <c r="I264" s="371"/>
      <c r="J264" s="371"/>
      <c r="K264" s="371"/>
      <c r="L264" s="371"/>
      <c r="M264" s="371"/>
      <c r="N264" s="371"/>
      <c r="O264" s="371"/>
      <c r="P264" s="371"/>
      <c r="Q264" s="371"/>
      <c r="R264" s="371"/>
      <c r="S264" s="371"/>
      <c r="T264" s="371"/>
      <c r="U264" s="371"/>
      <c r="V264" s="371"/>
      <c r="W264" s="371"/>
      <c r="X264" s="371"/>
      <c r="Y264" s="371"/>
      <c r="Z264" s="371"/>
      <c r="AA264" s="371"/>
      <c r="AB264" s="371"/>
      <c r="AC264" s="371"/>
      <c r="AD264" s="371"/>
      <c r="AE264" s="371"/>
      <c r="AF264" s="371"/>
      <c r="AG264" s="371"/>
      <c r="AH264" s="371"/>
      <c r="AI264" s="339"/>
      <c r="AJ264" s="339"/>
      <c r="AK264" s="339"/>
      <c r="AL264" s="339"/>
      <c r="AM264" s="339"/>
      <c r="AN264" s="339"/>
      <c r="AO264" s="339"/>
      <c r="AP264" s="339"/>
      <c r="AQ264" s="339"/>
      <c r="AR264" s="339"/>
      <c r="AS264" s="339"/>
      <c r="AT264" s="339"/>
      <c r="AU264" s="339"/>
      <c r="AV264" s="339"/>
      <c r="AW264" s="339"/>
      <c r="AX264" s="339"/>
      <c r="AY264" s="339"/>
      <c r="AZ264" s="339"/>
      <c r="BA264" s="339"/>
      <c r="BB264" s="339"/>
      <c r="BC264" s="339"/>
      <c r="BD264" s="339"/>
      <c r="BE264" s="339"/>
      <c r="BF264" s="339"/>
      <c r="BG264" s="339"/>
      <c r="BH264" s="339"/>
      <c r="BI264" s="339"/>
      <c r="BJ264" s="339"/>
      <c r="BK264" s="339"/>
      <c r="BL264" s="339"/>
      <c r="BM264" s="339"/>
      <c r="BN264" s="339"/>
      <c r="BO264" s="339"/>
      <c r="BP264" s="339"/>
      <c r="BQ264" s="339"/>
      <c r="BR264" s="339"/>
      <c r="BS264" s="339"/>
      <c r="BT264" s="339"/>
      <c r="BU264" s="339"/>
      <c r="BV264" s="339"/>
      <c r="BW264" s="339"/>
      <c r="BX264" s="339"/>
      <c r="BY264" s="339"/>
      <c r="BZ264" s="339"/>
      <c r="CA264" s="339"/>
      <c r="CB264" s="339"/>
      <c r="CC264" s="339"/>
      <c r="CD264" s="339"/>
      <c r="CE264" s="339"/>
      <c r="CF264" s="339"/>
      <c r="CG264" s="339"/>
      <c r="CH264" s="339"/>
      <c r="CI264" s="339"/>
      <c r="CJ264" s="339"/>
      <c r="CK264" s="339"/>
      <c r="CL264" s="339"/>
      <c r="CM264" s="339"/>
      <c r="CN264" s="339"/>
      <c r="CO264" s="339"/>
      <c r="CP264" s="339"/>
      <c r="CQ264" s="339"/>
      <c r="CR264" s="339"/>
      <c r="CS264" s="339"/>
      <c r="CT264" s="339"/>
      <c r="CU264" s="339"/>
      <c r="CV264" s="339"/>
      <c r="CW264" s="339"/>
      <c r="CX264" s="339"/>
      <c r="CY264" s="339"/>
      <c r="CZ264" s="339"/>
      <c r="DA264" s="339"/>
      <c r="DB264" s="339"/>
      <c r="DC264" s="339"/>
      <c r="DD264" s="339"/>
      <c r="DE264" s="339"/>
      <c r="DF264" s="339"/>
      <c r="DG264" s="339"/>
      <c r="DH264" s="339"/>
      <c r="DI264" s="339"/>
      <c r="DJ264" s="339"/>
      <c r="DK264" s="339"/>
      <c r="DL264" s="339"/>
      <c r="DM264" s="339"/>
      <c r="DN264" s="339"/>
      <c r="DO264" s="339"/>
      <c r="DP264" s="339"/>
      <c r="DQ264" s="339"/>
      <c r="DR264" s="339"/>
      <c r="DS264" s="339"/>
      <c r="DT264" s="339"/>
      <c r="DU264" s="339"/>
      <c r="DV264" s="339"/>
      <c r="DW264" s="339"/>
      <c r="DX264" s="339"/>
      <c r="DY264" s="339"/>
      <c r="DZ264" s="339"/>
      <c r="EA264" s="339"/>
      <c r="EB264" s="339"/>
      <c r="EC264" s="339"/>
      <c r="ED264" s="339"/>
      <c r="EE264" s="339"/>
      <c r="EF264" s="339"/>
      <c r="EG264" s="339"/>
      <c r="EH264" s="339"/>
      <c r="EI264" s="339"/>
      <c r="EJ264" s="339"/>
      <c r="EK264" s="339"/>
      <c r="EL264" s="339"/>
      <c r="EM264" s="339"/>
    </row>
    <row r="265" spans="1:143" s="341" customFormat="1" ht="25.5" hidden="1" customHeight="1">
      <c r="A265" s="371"/>
      <c r="B265" s="371"/>
      <c r="C265" s="371"/>
      <c r="D265" s="371"/>
      <c r="E265" s="371"/>
      <c r="F265" s="371"/>
      <c r="G265" s="371"/>
      <c r="H265" s="371"/>
      <c r="I265" s="371"/>
      <c r="J265" s="371"/>
      <c r="K265" s="371"/>
      <c r="L265" s="371"/>
      <c r="M265" s="371"/>
      <c r="N265" s="371"/>
      <c r="O265" s="371"/>
      <c r="P265" s="371"/>
      <c r="Q265" s="371"/>
      <c r="R265" s="371"/>
      <c r="S265" s="371"/>
      <c r="T265" s="371"/>
      <c r="U265" s="371"/>
      <c r="V265" s="371"/>
      <c r="W265" s="371"/>
      <c r="X265" s="371"/>
      <c r="Y265" s="371"/>
      <c r="Z265" s="371"/>
      <c r="AA265" s="371"/>
      <c r="AB265" s="371"/>
      <c r="AC265" s="371"/>
      <c r="AD265" s="371"/>
      <c r="AE265" s="371"/>
      <c r="AF265" s="371"/>
      <c r="AG265" s="371"/>
      <c r="AH265" s="371"/>
      <c r="AI265" s="339"/>
      <c r="AJ265" s="339"/>
      <c r="AK265" s="339"/>
      <c r="AL265" s="339"/>
      <c r="AM265" s="339"/>
      <c r="AN265" s="339"/>
      <c r="AO265" s="339"/>
      <c r="AP265" s="339"/>
      <c r="AQ265" s="339"/>
      <c r="AR265" s="339"/>
      <c r="AS265" s="339"/>
      <c r="AT265" s="339"/>
      <c r="AU265" s="339"/>
      <c r="AV265" s="339"/>
      <c r="AW265" s="339"/>
      <c r="AX265" s="339"/>
      <c r="AY265" s="339"/>
      <c r="AZ265" s="339"/>
      <c r="BA265" s="339"/>
      <c r="BB265" s="339"/>
      <c r="BC265" s="339"/>
      <c r="BD265" s="339"/>
      <c r="BE265" s="339"/>
      <c r="BF265" s="339"/>
      <c r="BG265" s="339"/>
      <c r="BH265" s="339"/>
      <c r="BI265" s="339"/>
      <c r="BJ265" s="339"/>
      <c r="BK265" s="339"/>
      <c r="BL265" s="339"/>
      <c r="BM265" s="339"/>
      <c r="BN265" s="339"/>
      <c r="BO265" s="339"/>
      <c r="BP265" s="339"/>
      <c r="BQ265" s="339"/>
      <c r="BR265" s="339"/>
      <c r="BS265" s="339"/>
      <c r="BT265" s="339"/>
      <c r="BU265" s="339"/>
      <c r="BV265" s="339"/>
      <c r="BW265" s="339"/>
      <c r="BX265" s="339"/>
      <c r="BY265" s="339"/>
      <c r="BZ265" s="339"/>
      <c r="CA265" s="339"/>
      <c r="CB265" s="339"/>
      <c r="CC265" s="339"/>
      <c r="CD265" s="339"/>
      <c r="CE265" s="339"/>
      <c r="CF265" s="339"/>
      <c r="CG265" s="339"/>
      <c r="CH265" s="339"/>
      <c r="CI265" s="339"/>
      <c r="CJ265" s="339"/>
      <c r="CK265" s="339"/>
      <c r="CL265" s="339"/>
      <c r="CM265" s="339"/>
      <c r="CN265" s="339"/>
      <c r="CO265" s="339"/>
      <c r="CP265" s="339"/>
      <c r="CQ265" s="339"/>
      <c r="CR265" s="339"/>
      <c r="CS265" s="339"/>
      <c r="CT265" s="339"/>
      <c r="CU265" s="339"/>
      <c r="CV265" s="339"/>
      <c r="CW265" s="339"/>
      <c r="CX265" s="339"/>
      <c r="CY265" s="339"/>
      <c r="CZ265" s="339"/>
      <c r="DA265" s="339"/>
      <c r="DB265" s="339"/>
      <c r="DC265" s="339"/>
      <c r="DD265" s="339"/>
      <c r="DE265" s="339"/>
      <c r="DF265" s="339"/>
      <c r="DG265" s="339"/>
      <c r="DH265" s="339"/>
      <c r="DI265" s="339"/>
      <c r="DJ265" s="339"/>
      <c r="DK265" s="339"/>
      <c r="DL265" s="339"/>
      <c r="DM265" s="339"/>
      <c r="DN265" s="339"/>
      <c r="DO265" s="339"/>
      <c r="DP265" s="339"/>
      <c r="DQ265" s="339"/>
      <c r="DR265" s="339"/>
      <c r="DS265" s="339"/>
      <c r="DT265" s="339"/>
      <c r="DU265" s="339"/>
      <c r="DV265" s="339"/>
      <c r="DW265" s="339"/>
      <c r="DX265" s="339"/>
      <c r="DY265" s="339"/>
      <c r="DZ265" s="339"/>
      <c r="EA265" s="339"/>
      <c r="EB265" s="339"/>
      <c r="EC265" s="339"/>
      <c r="ED265" s="339"/>
      <c r="EE265" s="339"/>
      <c r="EF265" s="339"/>
      <c r="EG265" s="339"/>
      <c r="EH265" s="339"/>
      <c r="EI265" s="339"/>
      <c r="EJ265" s="339"/>
      <c r="EK265" s="339"/>
      <c r="EL265" s="339"/>
      <c r="EM265" s="339"/>
    </row>
    <row r="266" spans="1:143" s="341" customFormat="1" ht="25.5" hidden="1" customHeight="1">
      <c r="A266" s="371"/>
      <c r="B266" s="371"/>
      <c r="C266" s="371"/>
      <c r="D266" s="371"/>
      <c r="E266" s="371"/>
      <c r="F266" s="371"/>
      <c r="G266" s="371"/>
      <c r="H266" s="371"/>
      <c r="I266" s="371"/>
      <c r="J266" s="371"/>
      <c r="K266" s="371"/>
      <c r="L266" s="371"/>
      <c r="M266" s="371"/>
      <c r="N266" s="371"/>
      <c r="O266" s="371"/>
      <c r="P266" s="371"/>
      <c r="Q266" s="371"/>
      <c r="R266" s="371"/>
      <c r="S266" s="371"/>
      <c r="T266" s="371"/>
      <c r="U266" s="371"/>
      <c r="V266" s="371"/>
      <c r="W266" s="371"/>
      <c r="X266" s="371"/>
      <c r="Y266" s="371"/>
      <c r="Z266" s="371"/>
      <c r="AA266" s="371"/>
      <c r="AB266" s="371"/>
      <c r="AC266" s="371"/>
      <c r="AD266" s="371"/>
      <c r="AE266" s="371"/>
      <c r="AF266" s="371"/>
      <c r="AG266" s="371"/>
      <c r="AH266" s="371"/>
      <c r="AI266" s="339"/>
      <c r="AJ266" s="339"/>
      <c r="AK266" s="339"/>
      <c r="AL266" s="339"/>
      <c r="AM266" s="339"/>
      <c r="AN266" s="339"/>
      <c r="AO266" s="339"/>
      <c r="AP266" s="339"/>
      <c r="AQ266" s="339"/>
      <c r="AR266" s="339"/>
      <c r="AS266" s="339"/>
      <c r="AT266" s="339"/>
      <c r="AU266" s="339"/>
      <c r="AV266" s="339"/>
      <c r="AW266" s="339"/>
      <c r="AX266" s="339"/>
      <c r="AY266" s="339"/>
      <c r="AZ266" s="339"/>
      <c r="BA266" s="339"/>
      <c r="BB266" s="339"/>
      <c r="BC266" s="339"/>
      <c r="BD266" s="339"/>
      <c r="BE266" s="339"/>
      <c r="BF266" s="339"/>
      <c r="BG266" s="339"/>
      <c r="BH266" s="339"/>
      <c r="BI266" s="339"/>
      <c r="BJ266" s="339"/>
      <c r="BK266" s="339"/>
      <c r="BL266" s="339"/>
      <c r="BM266" s="339"/>
      <c r="BN266" s="339"/>
      <c r="BO266" s="339"/>
      <c r="BP266" s="339"/>
      <c r="BQ266" s="339"/>
      <c r="BR266" s="339"/>
      <c r="BS266" s="339"/>
      <c r="BT266" s="339"/>
      <c r="BU266" s="339"/>
      <c r="BV266" s="339"/>
      <c r="BW266" s="339"/>
      <c r="BX266" s="339"/>
      <c r="BY266" s="339"/>
      <c r="BZ266" s="339"/>
      <c r="CA266" s="339"/>
      <c r="CB266" s="339"/>
      <c r="CC266" s="339"/>
      <c r="CD266" s="339"/>
      <c r="CE266" s="339"/>
      <c r="CF266" s="339"/>
      <c r="CG266" s="339"/>
      <c r="CH266" s="339"/>
      <c r="CI266" s="339"/>
      <c r="CJ266" s="339"/>
      <c r="CK266" s="339"/>
      <c r="CL266" s="339"/>
      <c r="CM266" s="339"/>
      <c r="CN266" s="339"/>
      <c r="CO266" s="339"/>
      <c r="CP266" s="339"/>
      <c r="CQ266" s="339"/>
      <c r="CR266" s="339"/>
      <c r="CS266" s="339"/>
      <c r="CT266" s="339"/>
      <c r="CU266" s="339"/>
      <c r="CV266" s="339"/>
      <c r="CW266" s="339"/>
      <c r="CX266" s="339"/>
      <c r="CY266" s="339"/>
      <c r="CZ266" s="339"/>
      <c r="DA266" s="339"/>
      <c r="DB266" s="339"/>
      <c r="DC266" s="339"/>
      <c r="DD266" s="339"/>
      <c r="DE266" s="339"/>
      <c r="DF266" s="339"/>
      <c r="DG266" s="339"/>
      <c r="DH266" s="339"/>
      <c r="DI266" s="339"/>
      <c r="DJ266" s="339"/>
      <c r="DK266" s="339"/>
      <c r="DL266" s="339"/>
      <c r="DM266" s="339"/>
      <c r="DN266" s="339"/>
      <c r="DO266" s="339"/>
      <c r="DP266" s="339"/>
      <c r="DQ266" s="339"/>
      <c r="DR266" s="339"/>
      <c r="DS266" s="339"/>
      <c r="DT266" s="339"/>
      <c r="DU266" s="339"/>
      <c r="DV266" s="339"/>
      <c r="DW266" s="339"/>
      <c r="DX266" s="339"/>
      <c r="DY266" s="339"/>
      <c r="DZ266" s="339"/>
      <c r="EA266" s="339"/>
      <c r="EB266" s="339"/>
      <c r="EC266" s="339"/>
      <c r="ED266" s="339"/>
      <c r="EE266" s="339"/>
      <c r="EF266" s="339"/>
      <c r="EG266" s="339"/>
      <c r="EH266" s="339"/>
      <c r="EI266" s="339"/>
      <c r="EJ266" s="339"/>
      <c r="EK266" s="339"/>
      <c r="EL266" s="339"/>
      <c r="EM266" s="339"/>
    </row>
    <row r="267" spans="1:143" s="341" customFormat="1" ht="25.5" hidden="1" customHeight="1">
      <c r="A267" s="371"/>
      <c r="B267" s="371"/>
      <c r="C267" s="371"/>
      <c r="D267" s="371"/>
      <c r="E267" s="371"/>
      <c r="F267" s="371"/>
      <c r="G267" s="371"/>
      <c r="H267" s="371"/>
      <c r="I267" s="371"/>
      <c r="J267" s="371"/>
      <c r="K267" s="371"/>
      <c r="L267" s="371"/>
      <c r="M267" s="371"/>
      <c r="N267" s="371"/>
      <c r="O267" s="371"/>
      <c r="P267" s="371"/>
      <c r="Q267" s="371"/>
      <c r="R267" s="371"/>
      <c r="S267" s="371"/>
      <c r="T267" s="371"/>
      <c r="U267" s="371"/>
      <c r="V267" s="371"/>
      <c r="W267" s="371"/>
      <c r="X267" s="371"/>
      <c r="Y267" s="371"/>
      <c r="Z267" s="371"/>
      <c r="AA267" s="371"/>
      <c r="AB267" s="371"/>
      <c r="AC267" s="371"/>
      <c r="AD267" s="371"/>
      <c r="AE267" s="371"/>
      <c r="AF267" s="371"/>
      <c r="AG267" s="371"/>
      <c r="AH267" s="371"/>
      <c r="AI267" s="339"/>
      <c r="AJ267" s="339"/>
      <c r="AK267" s="339"/>
      <c r="AL267" s="339"/>
      <c r="AM267" s="339"/>
      <c r="AN267" s="339"/>
      <c r="AO267" s="339"/>
      <c r="AP267" s="339"/>
      <c r="AQ267" s="339"/>
      <c r="AR267" s="339"/>
      <c r="AS267" s="339"/>
      <c r="AT267" s="339"/>
      <c r="AU267" s="339"/>
      <c r="AV267" s="339"/>
      <c r="AW267" s="339"/>
      <c r="AX267" s="339"/>
      <c r="AY267" s="339"/>
      <c r="AZ267" s="339"/>
      <c r="BA267" s="339"/>
      <c r="BB267" s="339"/>
      <c r="BC267" s="339"/>
      <c r="BD267" s="339"/>
      <c r="BE267" s="339"/>
      <c r="BF267" s="339"/>
      <c r="BG267" s="339"/>
      <c r="BH267" s="339"/>
      <c r="BI267" s="339"/>
      <c r="BJ267" s="339"/>
      <c r="BK267" s="339"/>
      <c r="BL267" s="339"/>
      <c r="BM267" s="339"/>
      <c r="BN267" s="339"/>
      <c r="BO267" s="339"/>
      <c r="BP267" s="339"/>
      <c r="BQ267" s="339"/>
      <c r="BR267" s="339"/>
      <c r="BS267" s="339"/>
      <c r="BT267" s="339"/>
      <c r="BU267" s="339"/>
      <c r="BV267" s="339"/>
      <c r="BW267" s="339"/>
      <c r="BX267" s="339"/>
      <c r="BY267" s="339"/>
      <c r="BZ267" s="339"/>
      <c r="CA267" s="339"/>
      <c r="CB267" s="339"/>
      <c r="CC267" s="339"/>
      <c r="CD267" s="339"/>
      <c r="CE267" s="339"/>
      <c r="CF267" s="339"/>
      <c r="CG267" s="339"/>
      <c r="CH267" s="339"/>
      <c r="CI267" s="339"/>
      <c r="CJ267" s="339"/>
      <c r="CK267" s="339"/>
      <c r="CL267" s="339"/>
      <c r="CM267" s="339"/>
      <c r="CN267" s="339"/>
      <c r="CO267" s="339"/>
      <c r="CP267" s="339"/>
      <c r="CQ267" s="339"/>
      <c r="CR267" s="339"/>
      <c r="CS267" s="339"/>
      <c r="CT267" s="339"/>
      <c r="CU267" s="339"/>
      <c r="CV267" s="339"/>
      <c r="CW267" s="339"/>
      <c r="CX267" s="339"/>
      <c r="CY267" s="339"/>
      <c r="CZ267" s="339"/>
      <c r="DA267" s="339"/>
      <c r="DB267" s="339"/>
      <c r="DC267" s="339"/>
      <c r="DD267" s="339"/>
      <c r="DE267" s="339"/>
      <c r="DF267" s="339"/>
      <c r="DG267" s="339"/>
      <c r="DH267" s="339"/>
      <c r="DI267" s="339"/>
      <c r="DJ267" s="339"/>
      <c r="DK267" s="339"/>
      <c r="DL267" s="339"/>
      <c r="DM267" s="339"/>
      <c r="DN267" s="339"/>
      <c r="DO267" s="339"/>
      <c r="DP267" s="339"/>
      <c r="DQ267" s="339"/>
      <c r="DR267" s="339"/>
      <c r="DS267" s="339"/>
      <c r="DT267" s="339"/>
      <c r="DU267" s="339"/>
      <c r="DV267" s="339"/>
      <c r="DW267" s="339"/>
      <c r="DX267" s="339"/>
      <c r="DY267" s="339"/>
      <c r="DZ267" s="339"/>
      <c r="EA267" s="339"/>
      <c r="EB267" s="339"/>
      <c r="EC267" s="339"/>
      <c r="ED267" s="339"/>
      <c r="EE267" s="339"/>
      <c r="EF267" s="339"/>
      <c r="EG267" s="339"/>
      <c r="EH267" s="339"/>
      <c r="EI267" s="339"/>
      <c r="EJ267" s="339"/>
      <c r="EK267" s="339"/>
      <c r="EL267" s="339"/>
      <c r="EM267" s="339"/>
    </row>
    <row r="268" spans="1:143" s="341" customFormat="1" ht="25.5" hidden="1" customHeight="1">
      <c r="A268" s="371"/>
      <c r="B268" s="371"/>
      <c r="C268" s="371"/>
      <c r="D268" s="371"/>
      <c r="E268" s="371"/>
      <c r="F268" s="371"/>
      <c r="G268" s="371"/>
      <c r="H268" s="371"/>
      <c r="I268" s="371"/>
      <c r="J268" s="371"/>
      <c r="K268" s="371"/>
      <c r="L268" s="371"/>
      <c r="M268" s="371"/>
      <c r="N268" s="371"/>
      <c r="O268" s="371"/>
      <c r="P268" s="371"/>
      <c r="Q268" s="371"/>
      <c r="R268" s="371"/>
      <c r="S268" s="371"/>
      <c r="T268" s="371"/>
      <c r="U268" s="371"/>
      <c r="V268" s="371"/>
      <c r="W268" s="371"/>
      <c r="X268" s="371"/>
      <c r="Y268" s="371"/>
      <c r="Z268" s="371"/>
      <c r="AA268" s="371"/>
      <c r="AB268" s="371"/>
      <c r="AC268" s="371"/>
      <c r="AD268" s="371"/>
      <c r="AE268" s="371"/>
      <c r="AF268" s="371"/>
      <c r="AG268" s="371"/>
      <c r="AH268" s="371"/>
      <c r="AI268" s="339"/>
      <c r="AJ268" s="339"/>
      <c r="AK268" s="339"/>
      <c r="AL268" s="339"/>
      <c r="AM268" s="339"/>
      <c r="AN268" s="339"/>
      <c r="AO268" s="339"/>
      <c r="AP268" s="339"/>
      <c r="AQ268" s="339"/>
      <c r="AR268" s="339"/>
      <c r="AS268" s="339"/>
      <c r="AT268" s="339"/>
      <c r="AU268" s="339"/>
      <c r="AV268" s="339"/>
      <c r="AW268" s="339"/>
      <c r="AX268" s="339"/>
      <c r="AY268" s="339"/>
      <c r="AZ268" s="339"/>
      <c r="BA268" s="339"/>
      <c r="BB268" s="339"/>
      <c r="BC268" s="339"/>
      <c r="BD268" s="339"/>
      <c r="BE268" s="339"/>
      <c r="BF268" s="339"/>
      <c r="BG268" s="339"/>
      <c r="BH268" s="339"/>
      <c r="BI268" s="339"/>
      <c r="BJ268" s="339"/>
      <c r="BK268" s="339"/>
      <c r="BL268" s="339"/>
      <c r="BM268" s="339"/>
      <c r="BN268" s="339"/>
      <c r="BO268" s="339"/>
      <c r="BP268" s="339"/>
      <c r="BQ268" s="339"/>
      <c r="BR268" s="339"/>
      <c r="BS268" s="339"/>
      <c r="BT268" s="339"/>
      <c r="BU268" s="339"/>
      <c r="BV268" s="339"/>
      <c r="BW268" s="339"/>
      <c r="BX268" s="339"/>
      <c r="BY268" s="339"/>
      <c r="BZ268" s="339"/>
      <c r="CA268" s="339"/>
      <c r="CB268" s="339"/>
      <c r="CC268" s="339"/>
      <c r="CD268" s="339"/>
      <c r="CE268" s="339"/>
      <c r="CF268" s="339"/>
      <c r="CG268" s="339"/>
      <c r="CH268" s="339"/>
      <c r="CI268" s="339"/>
      <c r="CJ268" s="339"/>
      <c r="CK268" s="339"/>
      <c r="CL268" s="339"/>
      <c r="CM268" s="339"/>
      <c r="CN268" s="339"/>
      <c r="CO268" s="339"/>
      <c r="CP268" s="339"/>
      <c r="CQ268" s="339"/>
      <c r="CR268" s="339"/>
      <c r="CS268" s="339"/>
      <c r="CT268" s="339"/>
      <c r="CU268" s="339"/>
      <c r="CV268" s="339"/>
      <c r="CW268" s="339"/>
      <c r="CX268" s="339"/>
      <c r="CY268" s="339"/>
      <c r="CZ268" s="339"/>
      <c r="DA268" s="339"/>
      <c r="DB268" s="339"/>
      <c r="DC268" s="339"/>
      <c r="DD268" s="339"/>
      <c r="DE268" s="339"/>
      <c r="DF268" s="339"/>
      <c r="DG268" s="339"/>
      <c r="DH268" s="339"/>
      <c r="DI268" s="339"/>
      <c r="DJ268" s="339"/>
      <c r="DK268" s="339"/>
      <c r="DL268" s="339"/>
      <c r="DM268" s="339"/>
      <c r="DN268" s="339"/>
      <c r="DO268" s="339"/>
      <c r="DP268" s="339"/>
      <c r="DQ268" s="339"/>
      <c r="DR268" s="339"/>
      <c r="DS268" s="339"/>
      <c r="DT268" s="339"/>
      <c r="DU268" s="339"/>
      <c r="DV268" s="339"/>
      <c r="DW268" s="339"/>
      <c r="DX268" s="339"/>
      <c r="DY268" s="339"/>
      <c r="DZ268" s="339"/>
      <c r="EA268" s="339"/>
      <c r="EB268" s="339"/>
      <c r="EC268" s="339"/>
      <c r="ED268" s="339"/>
      <c r="EE268" s="339"/>
      <c r="EF268" s="339"/>
      <c r="EG268" s="339"/>
      <c r="EH268" s="339"/>
      <c r="EI268" s="339"/>
      <c r="EJ268" s="339"/>
      <c r="EK268" s="339"/>
      <c r="EL268" s="339"/>
      <c r="EM268" s="339"/>
    </row>
    <row r="269" spans="1:143" s="341" customFormat="1" ht="25.5" hidden="1" customHeight="1">
      <c r="A269" s="371"/>
      <c r="B269" s="371"/>
      <c r="C269" s="371"/>
      <c r="D269" s="371"/>
      <c r="E269" s="371"/>
      <c r="F269" s="371"/>
      <c r="G269" s="371"/>
      <c r="H269" s="371"/>
      <c r="I269" s="371"/>
      <c r="J269" s="371"/>
      <c r="K269" s="371"/>
      <c r="L269" s="371"/>
      <c r="M269" s="371"/>
      <c r="N269" s="371"/>
      <c r="O269" s="371"/>
      <c r="P269" s="371"/>
      <c r="Q269" s="371"/>
      <c r="R269" s="371"/>
      <c r="S269" s="371"/>
      <c r="T269" s="371"/>
      <c r="U269" s="371"/>
      <c r="V269" s="371"/>
      <c r="W269" s="371"/>
      <c r="X269" s="371"/>
      <c r="Y269" s="371"/>
      <c r="Z269" s="371"/>
      <c r="AA269" s="371"/>
      <c r="AB269" s="371"/>
      <c r="AC269" s="371"/>
      <c r="AD269" s="371"/>
      <c r="AE269" s="371"/>
      <c r="AF269" s="371"/>
      <c r="AG269" s="371"/>
      <c r="AH269" s="371"/>
      <c r="AI269" s="339"/>
      <c r="AJ269" s="339"/>
      <c r="AK269" s="339"/>
      <c r="AL269" s="339"/>
      <c r="AM269" s="339"/>
      <c r="AN269" s="339"/>
      <c r="AO269" s="339"/>
      <c r="AP269" s="339"/>
      <c r="AQ269" s="339"/>
      <c r="AR269" s="339"/>
      <c r="AS269" s="339"/>
      <c r="AT269" s="339"/>
      <c r="AU269" s="339"/>
      <c r="AV269" s="339"/>
      <c r="AW269" s="339"/>
      <c r="AX269" s="339"/>
      <c r="AY269" s="339"/>
      <c r="AZ269" s="339"/>
      <c r="BA269" s="339"/>
      <c r="BB269" s="339"/>
      <c r="BC269" s="339"/>
      <c r="BD269" s="339"/>
      <c r="BE269" s="339"/>
      <c r="BF269" s="339"/>
      <c r="BG269" s="339"/>
      <c r="BH269" s="339"/>
      <c r="BI269" s="339"/>
      <c r="BJ269" s="339"/>
      <c r="BK269" s="339"/>
      <c r="BL269" s="339"/>
      <c r="BM269" s="339"/>
      <c r="BN269" s="339"/>
      <c r="BO269" s="339"/>
      <c r="BP269" s="339"/>
      <c r="BQ269" s="339"/>
      <c r="BR269" s="339"/>
      <c r="BS269" s="339"/>
      <c r="BT269" s="339"/>
      <c r="BU269" s="339"/>
      <c r="BV269" s="339"/>
      <c r="BW269" s="339"/>
      <c r="BX269" s="339"/>
      <c r="BY269" s="339"/>
      <c r="BZ269" s="339"/>
      <c r="CA269" s="339"/>
      <c r="CB269" s="339"/>
      <c r="CC269" s="339"/>
      <c r="CD269" s="339"/>
      <c r="CE269" s="339"/>
      <c r="CF269" s="339"/>
      <c r="CG269" s="339"/>
      <c r="CH269" s="339"/>
      <c r="CI269" s="339"/>
      <c r="CJ269" s="339"/>
      <c r="CK269" s="339"/>
      <c r="CL269" s="339"/>
      <c r="CM269" s="339"/>
      <c r="CN269" s="339"/>
      <c r="CO269" s="339"/>
      <c r="CP269" s="339"/>
      <c r="CQ269" s="339"/>
      <c r="CR269" s="339"/>
      <c r="CS269" s="339"/>
      <c r="CT269" s="339"/>
      <c r="CU269" s="339"/>
      <c r="CV269" s="339"/>
      <c r="CW269" s="339"/>
      <c r="CX269" s="339"/>
      <c r="CY269" s="339"/>
      <c r="CZ269" s="339"/>
      <c r="DA269" s="339"/>
      <c r="DB269" s="339"/>
      <c r="DC269" s="339"/>
      <c r="DD269" s="339"/>
      <c r="DE269" s="339"/>
      <c r="DF269" s="339"/>
      <c r="DG269" s="339"/>
      <c r="DH269" s="339"/>
      <c r="DI269" s="339"/>
      <c r="DJ269" s="339"/>
      <c r="DK269" s="339"/>
      <c r="DL269" s="339"/>
      <c r="DM269" s="339"/>
      <c r="DN269" s="339"/>
      <c r="DO269" s="339"/>
      <c r="DP269" s="339"/>
      <c r="DQ269" s="339"/>
      <c r="DR269" s="339"/>
      <c r="DS269" s="339"/>
      <c r="DT269" s="339"/>
      <c r="DU269" s="339"/>
      <c r="DV269" s="339"/>
      <c r="DW269" s="339"/>
      <c r="DX269" s="339"/>
      <c r="DY269" s="339"/>
      <c r="DZ269" s="339"/>
      <c r="EA269" s="339"/>
      <c r="EB269" s="339"/>
      <c r="EC269" s="339"/>
      <c r="ED269" s="339"/>
      <c r="EE269" s="339"/>
      <c r="EF269" s="339"/>
      <c r="EG269" s="339"/>
      <c r="EH269" s="339"/>
      <c r="EI269" s="339"/>
      <c r="EJ269" s="339"/>
      <c r="EK269" s="339"/>
      <c r="EL269" s="339"/>
      <c r="EM269" s="339"/>
    </row>
    <row r="270" spans="1:143" s="341" customFormat="1" ht="25.5" hidden="1" customHeight="1">
      <c r="A270" s="371"/>
      <c r="B270" s="371"/>
      <c r="C270" s="371"/>
      <c r="D270" s="371"/>
      <c r="E270" s="371"/>
      <c r="F270" s="371"/>
      <c r="G270" s="371"/>
      <c r="H270" s="371"/>
      <c r="I270" s="371"/>
      <c r="J270" s="371"/>
      <c r="K270" s="371"/>
      <c r="L270" s="371"/>
      <c r="M270" s="371"/>
      <c r="N270" s="371"/>
      <c r="O270" s="371"/>
      <c r="P270" s="371"/>
      <c r="Q270" s="371"/>
      <c r="R270" s="371"/>
      <c r="S270" s="371"/>
      <c r="T270" s="371"/>
      <c r="U270" s="371"/>
      <c r="V270" s="371"/>
      <c r="W270" s="371"/>
      <c r="X270" s="371"/>
      <c r="Y270" s="371"/>
      <c r="Z270" s="371"/>
      <c r="AA270" s="371"/>
      <c r="AB270" s="371"/>
      <c r="AC270" s="371"/>
      <c r="AD270" s="371"/>
      <c r="AE270" s="371"/>
      <c r="AF270" s="371"/>
      <c r="AG270" s="371"/>
      <c r="AH270" s="371"/>
      <c r="AI270" s="339"/>
      <c r="AJ270" s="339"/>
      <c r="AK270" s="339"/>
      <c r="AL270" s="339"/>
      <c r="AM270" s="339"/>
      <c r="AN270" s="339"/>
      <c r="AO270" s="339"/>
      <c r="AP270" s="339"/>
      <c r="AQ270" s="339"/>
      <c r="AR270" s="339"/>
      <c r="AS270" s="339"/>
      <c r="AT270" s="339"/>
      <c r="AU270" s="339"/>
      <c r="AV270" s="339"/>
      <c r="AW270" s="339"/>
      <c r="AX270" s="339"/>
      <c r="AY270" s="339"/>
      <c r="AZ270" s="339"/>
      <c r="BA270" s="339"/>
      <c r="BB270" s="339"/>
      <c r="BC270" s="339"/>
      <c r="BD270" s="339"/>
      <c r="BE270" s="339"/>
      <c r="BF270" s="339"/>
      <c r="BG270" s="339"/>
      <c r="BH270" s="339"/>
      <c r="BI270" s="339"/>
      <c r="BJ270" s="339"/>
      <c r="BK270" s="339"/>
      <c r="BL270" s="339"/>
      <c r="BM270" s="339"/>
      <c r="BN270" s="339"/>
      <c r="BO270" s="339"/>
      <c r="BP270" s="339"/>
      <c r="BQ270" s="339"/>
      <c r="BR270" s="339"/>
      <c r="BS270" s="339"/>
      <c r="BT270" s="339"/>
      <c r="BU270" s="339"/>
      <c r="BV270" s="339"/>
      <c r="BW270" s="339"/>
      <c r="BX270" s="339"/>
      <c r="BY270" s="339"/>
      <c r="BZ270" s="339"/>
      <c r="CA270" s="339"/>
      <c r="CB270" s="339"/>
      <c r="CC270" s="339"/>
      <c r="CD270" s="339"/>
      <c r="CE270" s="339"/>
      <c r="CF270" s="339"/>
      <c r="CG270" s="339"/>
      <c r="CH270" s="339"/>
      <c r="CI270" s="339"/>
      <c r="CJ270" s="339"/>
      <c r="CK270" s="339"/>
      <c r="CL270" s="339"/>
      <c r="CM270" s="339"/>
      <c r="CN270" s="339"/>
      <c r="CO270" s="339"/>
      <c r="CP270" s="339"/>
      <c r="CQ270" s="339"/>
      <c r="CR270" s="339"/>
      <c r="CS270" s="339"/>
      <c r="CT270" s="339"/>
      <c r="CU270" s="339"/>
      <c r="CV270" s="339"/>
      <c r="CW270" s="339"/>
      <c r="CX270" s="339"/>
      <c r="CY270" s="339"/>
      <c r="CZ270" s="339"/>
      <c r="DA270" s="339"/>
      <c r="DB270" s="339"/>
      <c r="DC270" s="339"/>
      <c r="DD270" s="339"/>
      <c r="DE270" s="339"/>
      <c r="DF270" s="339"/>
      <c r="DG270" s="339"/>
      <c r="DH270" s="339"/>
      <c r="DI270" s="339"/>
      <c r="DJ270" s="339"/>
      <c r="DK270" s="339"/>
      <c r="DL270" s="339"/>
      <c r="DM270" s="339"/>
      <c r="DN270" s="339"/>
      <c r="DO270" s="339"/>
      <c r="DP270" s="339"/>
      <c r="DQ270" s="339"/>
      <c r="DR270" s="339"/>
      <c r="DS270" s="339"/>
      <c r="DT270" s="339"/>
      <c r="DU270" s="339"/>
      <c r="DV270" s="339"/>
      <c r="DW270" s="339"/>
      <c r="DX270" s="339"/>
      <c r="DY270" s="339"/>
      <c r="DZ270" s="339"/>
      <c r="EA270" s="339"/>
      <c r="EB270" s="339"/>
      <c r="EC270" s="339"/>
      <c r="ED270" s="339"/>
      <c r="EE270" s="339"/>
      <c r="EF270" s="339"/>
      <c r="EG270" s="339"/>
      <c r="EH270" s="339"/>
      <c r="EI270" s="339"/>
      <c r="EJ270" s="339"/>
      <c r="EK270" s="339"/>
      <c r="EL270" s="339"/>
      <c r="EM270" s="339"/>
    </row>
    <row r="271" spans="1:143" s="341" customFormat="1" ht="25.5" hidden="1" customHeight="1">
      <c r="A271" s="371"/>
      <c r="B271" s="371"/>
      <c r="C271" s="371"/>
      <c r="D271" s="371"/>
      <c r="E271" s="371"/>
      <c r="F271" s="371"/>
      <c r="G271" s="371"/>
      <c r="H271" s="371"/>
      <c r="I271" s="371"/>
      <c r="J271" s="371"/>
      <c r="K271" s="371"/>
      <c r="L271" s="371"/>
      <c r="M271" s="371"/>
      <c r="N271" s="371"/>
      <c r="O271" s="371"/>
      <c r="P271" s="371"/>
      <c r="Q271" s="371"/>
      <c r="R271" s="371"/>
      <c r="S271" s="371"/>
      <c r="T271" s="371"/>
      <c r="U271" s="371"/>
      <c r="V271" s="371"/>
      <c r="W271" s="371"/>
      <c r="X271" s="371"/>
      <c r="Y271" s="371"/>
      <c r="Z271" s="371"/>
      <c r="AA271" s="371"/>
      <c r="AB271" s="371"/>
      <c r="AC271" s="371"/>
      <c r="AD271" s="371"/>
      <c r="AE271" s="371"/>
      <c r="AF271" s="371"/>
      <c r="AG271" s="371"/>
      <c r="AH271" s="371"/>
      <c r="AI271" s="339"/>
      <c r="AJ271" s="339"/>
      <c r="AK271" s="339"/>
      <c r="AL271" s="339"/>
      <c r="AM271" s="339"/>
      <c r="AN271" s="339"/>
      <c r="AO271" s="339"/>
      <c r="AP271" s="339"/>
      <c r="AQ271" s="339"/>
      <c r="AR271" s="339"/>
      <c r="AS271" s="339"/>
      <c r="AT271" s="339"/>
      <c r="AU271" s="339"/>
      <c r="AV271" s="339"/>
      <c r="AW271" s="339"/>
      <c r="AX271" s="339"/>
      <c r="AY271" s="339"/>
      <c r="AZ271" s="339"/>
      <c r="BA271" s="339"/>
      <c r="BB271" s="339"/>
      <c r="BC271" s="339"/>
      <c r="BD271" s="339"/>
      <c r="BE271" s="339"/>
      <c r="BF271" s="339"/>
      <c r="BG271" s="339"/>
      <c r="BH271" s="339"/>
      <c r="BI271" s="339"/>
      <c r="BJ271" s="339"/>
      <c r="BK271" s="339"/>
      <c r="BL271" s="339"/>
      <c r="BM271" s="339"/>
      <c r="BN271" s="339"/>
      <c r="BO271" s="339"/>
      <c r="BP271" s="339"/>
      <c r="BQ271" s="339"/>
      <c r="BR271" s="339"/>
      <c r="BS271" s="339"/>
      <c r="BT271" s="339"/>
      <c r="BU271" s="339"/>
      <c r="BV271" s="339"/>
      <c r="BW271" s="339"/>
      <c r="BX271" s="339"/>
      <c r="BY271" s="339"/>
      <c r="BZ271" s="339"/>
      <c r="CA271" s="339"/>
      <c r="CB271" s="339"/>
      <c r="CC271" s="339"/>
      <c r="CD271" s="339"/>
      <c r="CE271" s="339"/>
      <c r="CF271" s="339"/>
      <c r="CG271" s="339"/>
      <c r="CH271" s="339"/>
      <c r="CI271" s="339"/>
      <c r="CJ271" s="339"/>
      <c r="CK271" s="339"/>
      <c r="CL271" s="339"/>
      <c r="CM271" s="339"/>
      <c r="CN271" s="339"/>
      <c r="CO271" s="339"/>
      <c r="CP271" s="339"/>
      <c r="CQ271" s="339"/>
      <c r="CR271" s="339"/>
      <c r="CS271" s="339"/>
      <c r="CT271" s="339"/>
      <c r="CU271" s="339"/>
      <c r="CV271" s="339"/>
      <c r="CW271" s="339"/>
      <c r="CX271" s="339"/>
      <c r="CY271" s="339"/>
      <c r="CZ271" s="339"/>
      <c r="DA271" s="339"/>
      <c r="DB271" s="339"/>
      <c r="DC271" s="339"/>
      <c r="DD271" s="339"/>
      <c r="DE271" s="339"/>
      <c r="DF271" s="339"/>
      <c r="DG271" s="339"/>
      <c r="DH271" s="339"/>
      <c r="DI271" s="339"/>
      <c r="DJ271" s="339"/>
      <c r="DK271" s="339"/>
      <c r="DL271" s="339"/>
      <c r="DM271" s="339"/>
      <c r="DN271" s="339"/>
      <c r="DO271" s="339"/>
      <c r="DP271" s="339"/>
      <c r="DQ271" s="339"/>
      <c r="DR271" s="339"/>
      <c r="DS271" s="339"/>
      <c r="DT271" s="339"/>
      <c r="DU271" s="339"/>
      <c r="DV271" s="339"/>
      <c r="DW271" s="339"/>
      <c r="DX271" s="339"/>
      <c r="DY271" s="339"/>
      <c r="DZ271" s="339"/>
      <c r="EA271" s="339"/>
      <c r="EB271" s="339"/>
      <c r="EC271" s="339"/>
      <c r="ED271" s="339"/>
      <c r="EE271" s="339"/>
      <c r="EF271" s="339"/>
      <c r="EG271" s="339"/>
      <c r="EH271" s="339"/>
      <c r="EI271" s="339"/>
      <c r="EJ271" s="339"/>
      <c r="EK271" s="339"/>
      <c r="EL271" s="339"/>
      <c r="EM271" s="339"/>
    </row>
    <row r="272" spans="1:143" s="341" customFormat="1" ht="25.5" hidden="1" customHeight="1">
      <c r="A272" s="371"/>
      <c r="B272" s="371"/>
      <c r="C272" s="371"/>
      <c r="D272" s="371"/>
      <c r="E272" s="371"/>
      <c r="F272" s="371"/>
      <c r="G272" s="371"/>
      <c r="H272" s="371"/>
      <c r="I272" s="371"/>
      <c r="J272" s="371"/>
      <c r="K272" s="371"/>
      <c r="L272" s="371"/>
      <c r="M272" s="371"/>
      <c r="N272" s="371"/>
      <c r="O272" s="371"/>
      <c r="P272" s="371"/>
      <c r="Q272" s="371"/>
      <c r="R272" s="371"/>
      <c r="S272" s="371"/>
      <c r="T272" s="371"/>
      <c r="U272" s="371"/>
      <c r="V272" s="371"/>
      <c r="W272" s="371"/>
      <c r="X272" s="371"/>
      <c r="Y272" s="371"/>
      <c r="Z272" s="371"/>
      <c r="AA272" s="371"/>
      <c r="AB272" s="371"/>
      <c r="AC272" s="371"/>
      <c r="AD272" s="371"/>
      <c r="AE272" s="371"/>
      <c r="AF272" s="371"/>
      <c r="AG272" s="371"/>
      <c r="AH272" s="371"/>
      <c r="AI272" s="339"/>
      <c r="AJ272" s="339"/>
      <c r="AK272" s="339"/>
      <c r="AL272" s="339"/>
      <c r="AM272" s="339"/>
      <c r="AN272" s="339"/>
      <c r="AO272" s="339"/>
      <c r="AP272" s="339"/>
      <c r="AQ272" s="339"/>
      <c r="AR272" s="339"/>
      <c r="AS272" s="339"/>
      <c r="AT272" s="339"/>
      <c r="AU272" s="339"/>
      <c r="AV272" s="339"/>
      <c r="AW272" s="339"/>
      <c r="AX272" s="339"/>
      <c r="AY272" s="339"/>
      <c r="AZ272" s="339"/>
      <c r="BA272" s="339"/>
      <c r="BB272" s="339"/>
      <c r="BC272" s="339"/>
      <c r="BD272" s="339"/>
      <c r="BE272" s="339"/>
      <c r="BF272" s="339"/>
      <c r="BG272" s="339"/>
      <c r="BH272" s="339"/>
      <c r="BI272" s="339"/>
      <c r="BJ272" s="339"/>
      <c r="BK272" s="339"/>
      <c r="BL272" s="339"/>
      <c r="BM272" s="339"/>
      <c r="BN272" s="339"/>
      <c r="BO272" s="339"/>
      <c r="BP272" s="339"/>
      <c r="BQ272" s="339"/>
      <c r="BR272" s="339"/>
      <c r="BS272" s="339"/>
      <c r="BT272" s="339"/>
      <c r="BU272" s="339"/>
      <c r="BV272" s="339"/>
      <c r="BW272" s="339"/>
      <c r="BX272" s="339"/>
      <c r="BY272" s="339"/>
      <c r="BZ272" s="339"/>
      <c r="CA272" s="339"/>
      <c r="CB272" s="339"/>
      <c r="CC272" s="339"/>
      <c r="CD272" s="339"/>
      <c r="CE272" s="339"/>
      <c r="CF272" s="339"/>
      <c r="CG272" s="339"/>
      <c r="CH272" s="339"/>
      <c r="CI272" s="339"/>
      <c r="CJ272" s="339"/>
      <c r="CK272" s="339"/>
      <c r="CL272" s="339"/>
      <c r="CM272" s="339"/>
      <c r="CN272" s="339"/>
      <c r="CO272" s="339"/>
      <c r="CP272" s="339"/>
      <c r="CQ272" s="339"/>
      <c r="CR272" s="339"/>
      <c r="CS272" s="339"/>
      <c r="CT272" s="339"/>
      <c r="CU272" s="339"/>
      <c r="CV272" s="339"/>
      <c r="CW272" s="339"/>
      <c r="CX272" s="339"/>
      <c r="CY272" s="339"/>
      <c r="CZ272" s="339"/>
      <c r="DA272" s="339"/>
      <c r="DB272" s="339"/>
      <c r="DC272" s="339"/>
      <c r="DD272" s="339"/>
      <c r="DE272" s="339"/>
      <c r="DF272" s="339"/>
      <c r="DG272" s="339"/>
      <c r="DH272" s="339"/>
      <c r="DI272" s="339"/>
      <c r="DJ272" s="339"/>
      <c r="DK272" s="339"/>
      <c r="DL272" s="339"/>
      <c r="DM272" s="339"/>
      <c r="DN272" s="339"/>
      <c r="DO272" s="339"/>
      <c r="DP272" s="339"/>
      <c r="DQ272" s="339"/>
      <c r="DR272" s="339"/>
      <c r="DS272" s="339"/>
      <c r="DT272" s="339"/>
      <c r="DU272" s="339"/>
      <c r="DV272" s="339"/>
      <c r="DW272" s="339"/>
      <c r="DX272" s="339"/>
      <c r="DY272" s="339"/>
      <c r="DZ272" s="339"/>
      <c r="EA272" s="339"/>
      <c r="EB272" s="339"/>
      <c r="EC272" s="339"/>
      <c r="ED272" s="339"/>
      <c r="EE272" s="339"/>
      <c r="EF272" s="339"/>
      <c r="EG272" s="339"/>
      <c r="EH272" s="339"/>
      <c r="EI272" s="339"/>
      <c r="EJ272" s="339"/>
      <c r="EK272" s="339"/>
      <c r="EL272" s="339"/>
      <c r="EM272" s="339"/>
    </row>
    <row r="273" spans="1:143" s="341" customFormat="1" ht="25.5" hidden="1" customHeight="1">
      <c r="A273" s="371"/>
      <c r="B273" s="371"/>
      <c r="C273" s="371"/>
      <c r="D273" s="371"/>
      <c r="E273" s="371"/>
      <c r="F273" s="371"/>
      <c r="G273" s="371"/>
      <c r="H273" s="371"/>
      <c r="I273" s="371"/>
      <c r="J273" s="371"/>
      <c r="K273" s="371"/>
      <c r="L273" s="371"/>
      <c r="M273" s="371"/>
      <c r="N273" s="371"/>
      <c r="O273" s="371"/>
      <c r="P273" s="371"/>
      <c r="Q273" s="371"/>
      <c r="R273" s="371"/>
      <c r="S273" s="371"/>
      <c r="T273" s="371"/>
      <c r="U273" s="371"/>
      <c r="V273" s="371"/>
      <c r="W273" s="371"/>
      <c r="X273" s="371"/>
      <c r="Y273" s="371"/>
      <c r="Z273" s="371"/>
      <c r="AA273" s="371"/>
      <c r="AB273" s="371"/>
      <c r="AC273" s="371"/>
      <c r="AD273" s="371"/>
      <c r="AE273" s="371"/>
      <c r="AF273" s="371"/>
      <c r="AG273" s="371"/>
      <c r="AH273" s="371"/>
      <c r="AI273" s="339"/>
      <c r="AJ273" s="339"/>
      <c r="AK273" s="339"/>
      <c r="AL273" s="339"/>
      <c r="AM273" s="339"/>
      <c r="AN273" s="339"/>
      <c r="AO273" s="339"/>
      <c r="AP273" s="339"/>
      <c r="AQ273" s="339"/>
      <c r="AR273" s="339"/>
      <c r="AS273" s="339"/>
      <c r="AT273" s="339"/>
      <c r="AU273" s="339"/>
      <c r="AV273" s="339"/>
      <c r="AW273" s="339"/>
      <c r="AX273" s="339"/>
      <c r="AY273" s="339"/>
      <c r="AZ273" s="339"/>
      <c r="BA273" s="339"/>
      <c r="BB273" s="339"/>
      <c r="BC273" s="339"/>
      <c r="BD273" s="339"/>
      <c r="BE273" s="339"/>
      <c r="BF273" s="339"/>
      <c r="BG273" s="339"/>
      <c r="BH273" s="339"/>
      <c r="BI273" s="339"/>
      <c r="BJ273" s="339"/>
      <c r="BK273" s="339"/>
      <c r="BL273" s="339"/>
      <c r="BM273" s="339"/>
      <c r="BN273" s="339"/>
      <c r="BO273" s="339"/>
      <c r="BP273" s="339"/>
      <c r="BQ273" s="339"/>
      <c r="BR273" s="339"/>
      <c r="BS273" s="339"/>
      <c r="BT273" s="339"/>
      <c r="BU273" s="339"/>
      <c r="BV273" s="339"/>
      <c r="BW273" s="339"/>
      <c r="BX273" s="339"/>
      <c r="BY273" s="339"/>
      <c r="BZ273" s="339"/>
      <c r="CA273" s="339"/>
      <c r="CB273" s="339"/>
      <c r="CC273" s="339"/>
      <c r="CD273" s="339"/>
      <c r="CE273" s="339"/>
      <c r="CF273" s="339"/>
      <c r="CG273" s="339"/>
      <c r="CH273" s="339"/>
      <c r="CI273" s="339"/>
      <c r="CJ273" s="339"/>
      <c r="CK273" s="339"/>
      <c r="CL273" s="339"/>
      <c r="CM273" s="339"/>
      <c r="CN273" s="339"/>
      <c r="CO273" s="339"/>
      <c r="CP273" s="339"/>
      <c r="CQ273" s="339"/>
      <c r="CR273" s="339"/>
      <c r="CS273" s="339"/>
      <c r="CT273" s="339"/>
      <c r="CU273" s="339"/>
      <c r="CV273" s="339"/>
      <c r="CW273" s="339"/>
      <c r="CX273" s="339"/>
      <c r="CY273" s="339"/>
      <c r="CZ273" s="339"/>
      <c r="DA273" s="339"/>
      <c r="DB273" s="339"/>
      <c r="DC273" s="339"/>
      <c r="DD273" s="339"/>
      <c r="DE273" s="339"/>
      <c r="DF273" s="339"/>
      <c r="DG273" s="339"/>
      <c r="DH273" s="339"/>
      <c r="DI273" s="339"/>
      <c r="DJ273" s="339"/>
      <c r="DK273" s="339"/>
      <c r="DL273" s="339"/>
      <c r="DM273" s="339"/>
      <c r="DN273" s="339"/>
      <c r="DO273" s="339"/>
      <c r="DP273" s="339"/>
      <c r="DQ273" s="339"/>
      <c r="DR273" s="339"/>
      <c r="DS273" s="339"/>
      <c r="DT273" s="339"/>
      <c r="DU273" s="339"/>
      <c r="DV273" s="339"/>
      <c r="DW273" s="339"/>
      <c r="DX273" s="339"/>
      <c r="DY273" s="339"/>
      <c r="DZ273" s="339"/>
      <c r="EA273" s="339"/>
      <c r="EB273" s="339"/>
      <c r="EC273" s="339"/>
      <c r="ED273" s="339"/>
      <c r="EE273" s="339"/>
      <c r="EF273" s="339"/>
      <c r="EG273" s="339"/>
      <c r="EH273" s="339"/>
      <c r="EI273" s="339"/>
      <c r="EJ273" s="339"/>
      <c r="EK273" s="339"/>
      <c r="EL273" s="339"/>
      <c r="EM273" s="339"/>
    </row>
    <row r="274" spans="1:143" s="341" customFormat="1" ht="25.5" hidden="1" customHeight="1">
      <c r="A274" s="371"/>
      <c r="B274" s="371"/>
      <c r="C274" s="371"/>
      <c r="D274" s="371"/>
      <c r="E274" s="371"/>
      <c r="F274" s="371"/>
      <c r="G274" s="371"/>
      <c r="H274" s="371"/>
      <c r="I274" s="371"/>
      <c r="J274" s="371"/>
      <c r="K274" s="371"/>
      <c r="L274" s="371"/>
      <c r="M274" s="371"/>
      <c r="N274" s="371"/>
      <c r="O274" s="371"/>
      <c r="P274" s="371"/>
      <c r="Q274" s="371"/>
      <c r="R274" s="371"/>
      <c r="S274" s="371"/>
      <c r="T274" s="371"/>
      <c r="U274" s="371"/>
      <c r="V274" s="371"/>
      <c r="W274" s="371"/>
      <c r="X274" s="371"/>
      <c r="Y274" s="371"/>
      <c r="Z274" s="371"/>
      <c r="AA274" s="371"/>
      <c r="AB274" s="371"/>
      <c r="AC274" s="371"/>
      <c r="AD274" s="371"/>
      <c r="AE274" s="371"/>
      <c r="AF274" s="371"/>
      <c r="AG274" s="371"/>
      <c r="AH274" s="371"/>
      <c r="AI274" s="339"/>
      <c r="AJ274" s="339"/>
      <c r="AK274" s="339"/>
      <c r="AL274" s="339"/>
      <c r="AM274" s="339"/>
      <c r="AN274" s="339"/>
      <c r="AO274" s="339"/>
      <c r="AP274" s="339"/>
      <c r="AQ274" s="339"/>
      <c r="AR274" s="339"/>
      <c r="AS274" s="339"/>
      <c r="AT274" s="339"/>
      <c r="AU274" s="339"/>
      <c r="AV274" s="339"/>
      <c r="AW274" s="339"/>
      <c r="AX274" s="339"/>
      <c r="AY274" s="339"/>
      <c r="AZ274" s="339"/>
      <c r="BA274" s="339"/>
      <c r="BB274" s="339"/>
      <c r="BC274" s="339"/>
      <c r="BD274" s="339"/>
      <c r="BE274" s="339"/>
      <c r="BF274" s="339"/>
      <c r="BG274" s="339"/>
      <c r="BH274" s="339"/>
      <c r="BI274" s="339"/>
      <c r="BJ274" s="339"/>
      <c r="BK274" s="339"/>
      <c r="BL274" s="339"/>
      <c r="BM274" s="339"/>
      <c r="BN274" s="339"/>
      <c r="BO274" s="339"/>
      <c r="BP274" s="339"/>
      <c r="BQ274" s="339"/>
      <c r="BR274" s="339"/>
      <c r="BS274" s="339"/>
      <c r="BT274" s="339"/>
      <c r="BU274" s="339"/>
      <c r="BV274" s="339"/>
      <c r="BW274" s="339"/>
      <c r="BX274" s="339"/>
      <c r="BY274" s="339"/>
      <c r="BZ274" s="339"/>
      <c r="CA274" s="339"/>
      <c r="CB274" s="339"/>
      <c r="CC274" s="339"/>
      <c r="CD274" s="339"/>
      <c r="CE274" s="339"/>
      <c r="CF274" s="339"/>
      <c r="CG274" s="339"/>
      <c r="CH274" s="339"/>
      <c r="CI274" s="339"/>
      <c r="CJ274" s="339"/>
      <c r="CK274" s="339"/>
      <c r="CL274" s="339"/>
      <c r="CM274" s="339"/>
      <c r="CN274" s="339"/>
      <c r="CO274" s="339"/>
      <c r="CP274" s="339"/>
      <c r="CQ274" s="339"/>
      <c r="CR274" s="339"/>
      <c r="CS274" s="339"/>
      <c r="CT274" s="339"/>
      <c r="CU274" s="339"/>
      <c r="CV274" s="339"/>
      <c r="CW274" s="339"/>
      <c r="CX274" s="339"/>
      <c r="CY274" s="339"/>
      <c r="CZ274" s="339"/>
      <c r="DA274" s="339"/>
      <c r="DB274" s="339"/>
      <c r="DC274" s="339"/>
      <c r="DD274" s="339"/>
      <c r="DE274" s="339"/>
      <c r="DF274" s="339"/>
      <c r="DG274" s="339"/>
      <c r="DH274" s="339"/>
      <c r="DI274" s="339"/>
      <c r="DJ274" s="339"/>
      <c r="DK274" s="339"/>
      <c r="DL274" s="339"/>
      <c r="DM274" s="339"/>
      <c r="DN274" s="339"/>
      <c r="DO274" s="339"/>
      <c r="DP274" s="339"/>
      <c r="DQ274" s="339"/>
      <c r="DR274" s="339"/>
      <c r="DS274" s="339"/>
      <c r="DT274" s="339"/>
      <c r="DU274" s="339"/>
      <c r="DV274" s="339"/>
      <c r="DW274" s="339"/>
      <c r="DX274" s="339"/>
      <c r="DY274" s="339"/>
      <c r="DZ274" s="339"/>
      <c r="EA274" s="339"/>
      <c r="EB274" s="339"/>
      <c r="EC274" s="339"/>
      <c r="ED274" s="339"/>
      <c r="EE274" s="339"/>
      <c r="EF274" s="339"/>
      <c r="EG274" s="339"/>
      <c r="EH274" s="339"/>
      <c r="EI274" s="339"/>
      <c r="EJ274" s="339"/>
      <c r="EK274" s="339"/>
      <c r="EL274" s="339"/>
      <c r="EM274" s="339"/>
    </row>
    <row r="275" spans="1:143" s="341" customFormat="1" ht="25.5" hidden="1" customHeight="1">
      <c r="A275" s="371"/>
      <c r="B275" s="371"/>
      <c r="C275" s="371"/>
      <c r="D275" s="371"/>
      <c r="E275" s="371"/>
      <c r="F275" s="371"/>
      <c r="G275" s="371"/>
      <c r="H275" s="371"/>
      <c r="I275" s="371"/>
      <c r="J275" s="371"/>
      <c r="K275" s="371"/>
      <c r="L275" s="371"/>
      <c r="M275" s="371"/>
      <c r="N275" s="371"/>
      <c r="O275" s="371"/>
      <c r="P275" s="371"/>
      <c r="Q275" s="371"/>
      <c r="R275" s="371"/>
      <c r="S275" s="371"/>
      <c r="T275" s="371"/>
      <c r="U275" s="371"/>
      <c r="V275" s="371"/>
      <c r="W275" s="371"/>
      <c r="X275" s="371"/>
      <c r="Y275" s="371"/>
      <c r="Z275" s="371"/>
      <c r="AA275" s="371"/>
      <c r="AB275" s="371"/>
      <c r="AC275" s="371"/>
      <c r="AD275" s="371"/>
      <c r="AE275" s="371"/>
      <c r="AF275" s="371"/>
      <c r="AG275" s="371"/>
      <c r="AH275" s="371"/>
      <c r="AI275" s="339"/>
      <c r="AJ275" s="339"/>
      <c r="AK275" s="339"/>
      <c r="AL275" s="339"/>
      <c r="AM275" s="339"/>
      <c r="AN275" s="339"/>
      <c r="AO275" s="339"/>
      <c r="AP275" s="339"/>
      <c r="AQ275" s="339"/>
      <c r="AR275" s="339"/>
      <c r="AS275" s="339"/>
      <c r="AT275" s="339"/>
      <c r="AU275" s="339"/>
      <c r="AV275" s="339"/>
      <c r="AW275" s="339"/>
      <c r="AX275" s="339"/>
      <c r="AY275" s="339"/>
      <c r="AZ275" s="339"/>
      <c r="BA275" s="339"/>
      <c r="BB275" s="339"/>
      <c r="BC275" s="339"/>
      <c r="BD275" s="339"/>
      <c r="BE275" s="339"/>
      <c r="BF275" s="339"/>
      <c r="BG275" s="339"/>
      <c r="BH275" s="339"/>
      <c r="BI275" s="339"/>
      <c r="BJ275" s="339"/>
      <c r="BK275" s="339"/>
      <c r="BL275" s="339"/>
      <c r="BM275" s="339"/>
      <c r="BN275" s="339"/>
      <c r="BO275" s="339"/>
      <c r="BP275" s="339"/>
      <c r="BQ275" s="339"/>
      <c r="BR275" s="339"/>
      <c r="BS275" s="339"/>
      <c r="BT275" s="339"/>
      <c r="BU275" s="339"/>
      <c r="BV275" s="339"/>
      <c r="BW275" s="339"/>
      <c r="BX275" s="339"/>
      <c r="BY275" s="339"/>
      <c r="BZ275" s="339"/>
      <c r="CA275" s="339"/>
      <c r="CB275" s="339"/>
      <c r="CC275" s="339"/>
      <c r="CD275" s="339"/>
      <c r="CE275" s="339"/>
      <c r="CF275" s="339"/>
      <c r="CG275" s="339"/>
      <c r="CH275" s="339"/>
      <c r="CI275" s="339"/>
      <c r="CJ275" s="339"/>
      <c r="CK275" s="339"/>
      <c r="CL275" s="339"/>
      <c r="CM275" s="339"/>
      <c r="CN275" s="339"/>
      <c r="CO275" s="339"/>
      <c r="CP275" s="339"/>
      <c r="CQ275" s="339"/>
      <c r="CR275" s="339"/>
      <c r="CS275" s="339"/>
      <c r="CT275" s="339"/>
      <c r="CU275" s="339"/>
      <c r="CV275" s="339"/>
      <c r="CW275" s="339"/>
      <c r="CX275" s="339"/>
      <c r="CY275" s="339"/>
      <c r="CZ275" s="339"/>
      <c r="DA275" s="339"/>
      <c r="DB275" s="339"/>
      <c r="DC275" s="339"/>
      <c r="DD275" s="339"/>
      <c r="DE275" s="339"/>
      <c r="DF275" s="339"/>
      <c r="DG275" s="339"/>
      <c r="DH275" s="339"/>
      <c r="DI275" s="339"/>
      <c r="DJ275" s="339"/>
      <c r="DK275" s="339"/>
      <c r="DL275" s="339"/>
      <c r="DM275" s="339"/>
      <c r="DN275" s="339"/>
      <c r="DO275" s="339"/>
      <c r="DP275" s="339"/>
      <c r="DQ275" s="339"/>
      <c r="DR275" s="339"/>
      <c r="DS275" s="339"/>
      <c r="DT275" s="339"/>
      <c r="DU275" s="339"/>
      <c r="DV275" s="339"/>
      <c r="DW275" s="339"/>
      <c r="DX275" s="339"/>
      <c r="DY275" s="339"/>
      <c r="DZ275" s="339"/>
      <c r="EA275" s="339"/>
      <c r="EB275" s="339"/>
      <c r="EC275" s="339"/>
      <c r="ED275" s="339"/>
      <c r="EE275" s="339"/>
      <c r="EF275" s="339"/>
      <c r="EG275" s="339"/>
      <c r="EH275" s="339"/>
      <c r="EI275" s="339"/>
      <c r="EJ275" s="339"/>
      <c r="EK275" s="339"/>
      <c r="EL275" s="339"/>
      <c r="EM275" s="339"/>
    </row>
    <row r="276" spans="1:143" s="341" customFormat="1" ht="25.5" hidden="1" customHeight="1">
      <c r="A276" s="371"/>
      <c r="B276" s="371"/>
      <c r="C276" s="371"/>
      <c r="D276" s="371"/>
      <c r="E276" s="371"/>
      <c r="F276" s="371"/>
      <c r="G276" s="371"/>
      <c r="H276" s="371"/>
      <c r="I276" s="371"/>
      <c r="J276" s="371"/>
      <c r="K276" s="371"/>
      <c r="L276" s="371"/>
      <c r="M276" s="371"/>
      <c r="N276" s="371"/>
      <c r="O276" s="371"/>
      <c r="P276" s="371"/>
      <c r="Q276" s="371"/>
      <c r="R276" s="371"/>
      <c r="S276" s="371"/>
      <c r="T276" s="371"/>
      <c r="U276" s="371"/>
      <c r="V276" s="371"/>
      <c r="W276" s="371"/>
      <c r="X276" s="371"/>
      <c r="Y276" s="371"/>
      <c r="Z276" s="371"/>
      <c r="AA276" s="371"/>
      <c r="AB276" s="371"/>
      <c r="AC276" s="371"/>
      <c r="AD276" s="371"/>
      <c r="AE276" s="371"/>
      <c r="AF276" s="371"/>
      <c r="AG276" s="371"/>
      <c r="AH276" s="371"/>
      <c r="AI276" s="339"/>
      <c r="AJ276" s="339"/>
      <c r="AK276" s="339"/>
      <c r="AL276" s="339"/>
      <c r="AM276" s="339"/>
      <c r="AN276" s="339"/>
      <c r="AO276" s="339"/>
      <c r="AP276" s="339"/>
      <c r="AQ276" s="339"/>
      <c r="AR276" s="339"/>
      <c r="AS276" s="339"/>
      <c r="AT276" s="339"/>
      <c r="AU276" s="339"/>
      <c r="AV276" s="339"/>
      <c r="AW276" s="339"/>
      <c r="AX276" s="339"/>
      <c r="AY276" s="339"/>
      <c r="AZ276" s="339"/>
      <c r="BA276" s="339"/>
      <c r="BB276" s="339"/>
      <c r="BC276" s="339"/>
      <c r="BD276" s="339"/>
      <c r="BE276" s="339"/>
      <c r="BF276" s="339"/>
      <c r="BG276" s="339"/>
      <c r="BH276" s="339"/>
      <c r="BI276" s="339"/>
      <c r="BJ276" s="339"/>
      <c r="BK276" s="339"/>
      <c r="BL276" s="339"/>
      <c r="BM276" s="339"/>
      <c r="BN276" s="339"/>
      <c r="BO276" s="339"/>
      <c r="BP276" s="339"/>
      <c r="BQ276" s="339"/>
      <c r="BR276" s="339"/>
      <c r="BS276" s="339"/>
      <c r="BT276" s="339"/>
      <c r="BU276" s="339"/>
      <c r="BV276" s="339"/>
      <c r="BW276" s="339"/>
      <c r="BX276" s="339"/>
      <c r="BY276" s="339"/>
      <c r="BZ276" s="339"/>
      <c r="CA276" s="339"/>
      <c r="CB276" s="339"/>
      <c r="CC276" s="339"/>
      <c r="CD276" s="339"/>
      <c r="CE276" s="339"/>
      <c r="CF276" s="339"/>
      <c r="CG276" s="339"/>
      <c r="CH276" s="339"/>
      <c r="CI276" s="339"/>
      <c r="CJ276" s="339"/>
      <c r="CK276" s="339"/>
      <c r="CL276" s="339"/>
      <c r="CM276" s="339"/>
      <c r="CN276" s="339"/>
      <c r="CO276" s="339"/>
      <c r="CP276" s="339"/>
      <c r="CQ276" s="339"/>
      <c r="CR276" s="339"/>
      <c r="CS276" s="339"/>
      <c r="CT276" s="339"/>
      <c r="CU276" s="339"/>
      <c r="CV276" s="339"/>
      <c r="CW276" s="339"/>
      <c r="CX276" s="339"/>
      <c r="CY276" s="339"/>
      <c r="CZ276" s="339"/>
      <c r="DA276" s="339"/>
      <c r="DB276" s="339"/>
      <c r="DC276" s="339"/>
      <c r="DD276" s="339"/>
      <c r="DE276" s="339"/>
      <c r="DF276" s="339"/>
      <c r="DG276" s="339"/>
      <c r="DH276" s="339"/>
      <c r="DI276" s="339"/>
      <c r="DJ276" s="339"/>
      <c r="DK276" s="339"/>
      <c r="DL276" s="339"/>
      <c r="DM276" s="339"/>
      <c r="DN276" s="339"/>
      <c r="DO276" s="339"/>
      <c r="DP276" s="339"/>
      <c r="DQ276" s="339"/>
      <c r="DR276" s="339"/>
      <c r="DS276" s="339"/>
      <c r="DT276" s="339"/>
      <c r="DU276" s="339"/>
      <c r="DV276" s="339"/>
      <c r="DW276" s="339"/>
      <c r="DX276" s="339"/>
      <c r="DY276" s="339"/>
      <c r="DZ276" s="339"/>
      <c r="EA276" s="339"/>
      <c r="EB276" s="339"/>
      <c r="EC276" s="339"/>
      <c r="ED276" s="339"/>
      <c r="EE276" s="339"/>
      <c r="EF276" s="339"/>
      <c r="EG276" s="339"/>
      <c r="EH276" s="339"/>
      <c r="EI276" s="339"/>
      <c r="EJ276" s="339"/>
      <c r="EK276" s="339"/>
      <c r="EL276" s="339"/>
      <c r="EM276" s="339"/>
    </row>
    <row r="277" spans="1:143" s="341" customFormat="1" ht="25.5" hidden="1" customHeight="1">
      <c r="A277" s="371"/>
      <c r="B277" s="371"/>
      <c r="C277" s="371"/>
      <c r="D277" s="371"/>
      <c r="E277" s="371"/>
      <c r="F277" s="371"/>
      <c r="G277" s="371"/>
      <c r="H277" s="371"/>
      <c r="I277" s="371"/>
      <c r="J277" s="371"/>
      <c r="K277" s="371"/>
      <c r="L277" s="371"/>
      <c r="M277" s="371"/>
      <c r="N277" s="371"/>
      <c r="O277" s="371"/>
      <c r="P277" s="371"/>
      <c r="Q277" s="371"/>
      <c r="R277" s="371"/>
      <c r="S277" s="371"/>
      <c r="T277" s="371"/>
      <c r="U277" s="371"/>
      <c r="V277" s="371"/>
      <c r="W277" s="371"/>
      <c r="X277" s="371"/>
      <c r="Y277" s="371"/>
      <c r="Z277" s="371"/>
      <c r="AA277" s="371"/>
      <c r="AB277" s="371"/>
      <c r="AC277" s="371"/>
      <c r="AD277" s="371"/>
      <c r="AE277" s="371"/>
      <c r="AF277" s="371"/>
      <c r="AG277" s="371"/>
      <c r="AH277" s="371"/>
      <c r="AI277" s="339"/>
      <c r="AJ277" s="339"/>
      <c r="AK277" s="339"/>
      <c r="AL277" s="339"/>
      <c r="AM277" s="339"/>
      <c r="AN277" s="339"/>
      <c r="AO277" s="339"/>
      <c r="AP277" s="339"/>
      <c r="AQ277" s="339"/>
      <c r="AR277" s="339"/>
      <c r="AS277" s="339"/>
      <c r="AT277" s="339"/>
      <c r="AU277" s="339"/>
      <c r="AV277" s="339"/>
      <c r="AW277" s="339"/>
      <c r="AX277" s="339"/>
      <c r="AY277" s="339"/>
      <c r="AZ277" s="339"/>
      <c r="BA277" s="339"/>
      <c r="BB277" s="339"/>
      <c r="BC277" s="339"/>
      <c r="BD277" s="339"/>
      <c r="BE277" s="339"/>
      <c r="BF277" s="339"/>
      <c r="BG277" s="339"/>
      <c r="BH277" s="339"/>
      <c r="BI277" s="339"/>
      <c r="BJ277" s="339"/>
      <c r="BK277" s="339"/>
      <c r="BL277" s="339"/>
      <c r="BM277" s="339"/>
      <c r="BN277" s="339"/>
      <c r="BO277" s="339"/>
      <c r="BP277" s="339"/>
      <c r="BQ277" s="339"/>
      <c r="BR277" s="339"/>
      <c r="BS277" s="339"/>
      <c r="BT277" s="339"/>
      <c r="BU277" s="339"/>
      <c r="BV277" s="339"/>
      <c r="BW277" s="339"/>
      <c r="BX277" s="339"/>
      <c r="BY277" s="339"/>
      <c r="BZ277" s="339"/>
      <c r="CA277" s="339"/>
      <c r="CB277" s="339"/>
      <c r="CC277" s="339"/>
      <c r="CD277" s="339"/>
      <c r="CE277" s="339"/>
      <c r="CF277" s="339"/>
      <c r="CG277" s="339"/>
      <c r="CH277" s="339"/>
      <c r="CI277" s="339"/>
      <c r="CJ277" s="339"/>
      <c r="CK277" s="339"/>
      <c r="CL277" s="339"/>
      <c r="CM277" s="339"/>
      <c r="CN277" s="339"/>
      <c r="CO277" s="339"/>
      <c r="CP277" s="339"/>
      <c r="CQ277" s="339"/>
      <c r="CR277" s="339"/>
      <c r="CS277" s="339"/>
      <c r="CT277" s="339"/>
      <c r="CU277" s="339"/>
      <c r="CV277" s="339"/>
      <c r="CW277" s="339"/>
      <c r="CX277" s="339"/>
      <c r="CY277" s="339"/>
      <c r="CZ277" s="339"/>
      <c r="DA277" s="339"/>
      <c r="DB277" s="339"/>
      <c r="DC277" s="339"/>
      <c r="DD277" s="339"/>
      <c r="DE277" s="339"/>
      <c r="DF277" s="339"/>
      <c r="DG277" s="339"/>
      <c r="DH277" s="339"/>
      <c r="DI277" s="339"/>
      <c r="DJ277" s="339"/>
      <c r="DK277" s="339"/>
      <c r="DL277" s="339"/>
      <c r="DM277" s="339"/>
      <c r="DN277" s="339"/>
      <c r="DO277" s="339"/>
      <c r="DP277" s="339"/>
      <c r="DQ277" s="339"/>
      <c r="DR277" s="339"/>
      <c r="DS277" s="339"/>
      <c r="DT277" s="339"/>
      <c r="DU277" s="339"/>
      <c r="DV277" s="339"/>
      <c r="DW277" s="339"/>
      <c r="DX277" s="339"/>
      <c r="DY277" s="339"/>
      <c r="DZ277" s="339"/>
      <c r="EA277" s="339"/>
      <c r="EB277" s="339"/>
      <c r="EC277" s="339"/>
      <c r="ED277" s="339"/>
      <c r="EE277" s="339"/>
      <c r="EF277" s="339"/>
      <c r="EG277" s="339"/>
      <c r="EH277" s="339"/>
      <c r="EI277" s="339"/>
      <c r="EJ277" s="339"/>
      <c r="EK277" s="339"/>
      <c r="EL277" s="339"/>
      <c r="EM277" s="339"/>
    </row>
    <row r="278" spans="1:143" s="341" customFormat="1" ht="25.5" hidden="1" customHeight="1">
      <c r="A278" s="371"/>
      <c r="B278" s="371"/>
      <c r="C278" s="371"/>
      <c r="D278" s="371"/>
      <c r="E278" s="371"/>
      <c r="F278" s="371"/>
      <c r="G278" s="371"/>
      <c r="H278" s="371"/>
      <c r="I278" s="371"/>
      <c r="J278" s="371"/>
      <c r="K278" s="371"/>
      <c r="L278" s="371"/>
      <c r="M278" s="371"/>
      <c r="N278" s="371"/>
      <c r="O278" s="371"/>
      <c r="P278" s="371"/>
      <c r="Q278" s="371"/>
      <c r="R278" s="371"/>
      <c r="S278" s="371"/>
      <c r="T278" s="371"/>
      <c r="U278" s="371"/>
      <c r="V278" s="371"/>
      <c r="W278" s="371"/>
      <c r="X278" s="371"/>
      <c r="Y278" s="371"/>
      <c r="Z278" s="371"/>
      <c r="AA278" s="371"/>
      <c r="AB278" s="371"/>
      <c r="AC278" s="371"/>
      <c r="AD278" s="371"/>
      <c r="AE278" s="371"/>
      <c r="AF278" s="371"/>
      <c r="AG278" s="371"/>
      <c r="AH278" s="371"/>
      <c r="AI278" s="339"/>
      <c r="AJ278" s="339"/>
      <c r="AK278" s="339"/>
      <c r="AL278" s="339"/>
      <c r="AM278" s="339"/>
      <c r="AN278" s="339"/>
      <c r="AO278" s="339"/>
      <c r="AP278" s="339"/>
      <c r="AQ278" s="339"/>
      <c r="AR278" s="339"/>
      <c r="AS278" s="339"/>
      <c r="AT278" s="339"/>
      <c r="AU278" s="339"/>
      <c r="AV278" s="339"/>
      <c r="AW278" s="339"/>
      <c r="AX278" s="339"/>
      <c r="AY278" s="339"/>
      <c r="AZ278" s="339"/>
      <c r="BA278" s="339"/>
      <c r="BB278" s="339"/>
      <c r="BC278" s="339"/>
      <c r="BD278" s="339"/>
      <c r="BE278" s="339"/>
      <c r="BF278" s="339"/>
      <c r="BG278" s="339"/>
      <c r="BH278" s="339"/>
      <c r="BI278" s="339"/>
      <c r="BJ278" s="339"/>
      <c r="BK278" s="339"/>
      <c r="BL278" s="339"/>
      <c r="BM278" s="339"/>
      <c r="BN278" s="339"/>
      <c r="BO278" s="339"/>
      <c r="BP278" s="339"/>
      <c r="BQ278" s="339"/>
      <c r="BR278" s="339"/>
      <c r="BS278" s="339"/>
      <c r="BT278" s="339"/>
      <c r="BU278" s="339"/>
      <c r="BV278" s="339"/>
      <c r="BW278" s="339"/>
      <c r="BX278" s="339"/>
      <c r="BY278" s="339"/>
      <c r="BZ278" s="339"/>
      <c r="CA278" s="339"/>
      <c r="CB278" s="339"/>
      <c r="CC278" s="339"/>
      <c r="CD278" s="339"/>
      <c r="CE278" s="339"/>
      <c r="CF278" s="339"/>
      <c r="CG278" s="339"/>
      <c r="CH278" s="339"/>
      <c r="CI278" s="339"/>
      <c r="CJ278" s="339"/>
      <c r="CK278" s="339"/>
      <c r="CL278" s="339"/>
      <c r="CM278" s="339"/>
      <c r="CN278" s="339"/>
      <c r="CO278" s="339"/>
      <c r="CP278" s="339"/>
      <c r="CQ278" s="339"/>
      <c r="CR278" s="339"/>
      <c r="CS278" s="339"/>
      <c r="CT278" s="339"/>
      <c r="CU278" s="339"/>
      <c r="CV278" s="339"/>
      <c r="CW278" s="339"/>
      <c r="CX278" s="339"/>
      <c r="CY278" s="339"/>
      <c r="CZ278" s="339"/>
      <c r="DA278" s="339"/>
      <c r="DB278" s="339"/>
      <c r="DC278" s="339"/>
      <c r="DD278" s="339"/>
      <c r="DE278" s="339"/>
      <c r="DF278" s="339"/>
      <c r="DG278" s="339"/>
      <c r="DH278" s="339"/>
      <c r="DI278" s="339"/>
      <c r="DJ278" s="339"/>
      <c r="DK278" s="339"/>
      <c r="DL278" s="339"/>
      <c r="DM278" s="339"/>
      <c r="DN278" s="339"/>
      <c r="DO278" s="339"/>
      <c r="DP278" s="339"/>
      <c r="DQ278" s="339"/>
      <c r="DR278" s="339"/>
      <c r="DS278" s="339"/>
      <c r="DT278" s="339"/>
      <c r="DU278" s="339"/>
      <c r="DV278" s="339"/>
      <c r="DW278" s="339"/>
      <c r="DX278" s="339"/>
      <c r="DY278" s="339"/>
      <c r="DZ278" s="339"/>
      <c r="EA278" s="339"/>
      <c r="EB278" s="339"/>
      <c r="EC278" s="339"/>
      <c r="ED278" s="339"/>
      <c r="EE278" s="339"/>
      <c r="EF278" s="339"/>
      <c r="EG278" s="339"/>
      <c r="EH278" s="339"/>
      <c r="EI278" s="339"/>
      <c r="EJ278" s="339"/>
      <c r="EK278" s="339"/>
      <c r="EL278" s="339"/>
      <c r="EM278" s="339"/>
    </row>
    <row r="279" spans="1:143" s="341" customFormat="1" ht="25.5" hidden="1" customHeight="1">
      <c r="A279" s="371"/>
      <c r="B279" s="371"/>
      <c r="C279" s="371"/>
      <c r="D279" s="371"/>
      <c r="E279" s="371"/>
      <c r="F279" s="371"/>
      <c r="G279" s="371"/>
      <c r="H279" s="371"/>
      <c r="I279" s="371"/>
      <c r="J279" s="371"/>
      <c r="K279" s="371"/>
      <c r="L279" s="371"/>
      <c r="M279" s="371"/>
      <c r="N279" s="371"/>
      <c r="O279" s="371"/>
      <c r="P279" s="371"/>
      <c r="Q279" s="371"/>
      <c r="R279" s="371"/>
      <c r="S279" s="371"/>
      <c r="T279" s="371"/>
      <c r="U279" s="371"/>
      <c r="V279" s="371"/>
      <c r="W279" s="371"/>
      <c r="X279" s="371"/>
      <c r="Y279" s="371"/>
      <c r="Z279" s="371"/>
      <c r="AA279" s="371"/>
      <c r="AB279" s="371"/>
      <c r="AC279" s="371"/>
      <c r="AD279" s="371"/>
      <c r="AE279" s="371"/>
      <c r="AF279" s="371"/>
      <c r="AG279" s="371"/>
      <c r="AH279" s="371"/>
      <c r="AI279" s="339"/>
      <c r="AJ279" s="339"/>
      <c r="AK279" s="339"/>
      <c r="AL279" s="339"/>
      <c r="AM279" s="339"/>
      <c r="AN279" s="339"/>
      <c r="AO279" s="339"/>
      <c r="AP279" s="339"/>
      <c r="AQ279" s="339"/>
      <c r="AR279" s="339"/>
      <c r="AS279" s="339"/>
      <c r="AT279" s="339"/>
      <c r="AU279" s="339"/>
      <c r="AV279" s="339"/>
      <c r="AW279" s="339"/>
      <c r="AX279" s="339"/>
      <c r="AY279" s="339"/>
      <c r="AZ279" s="339"/>
      <c r="BA279" s="339"/>
      <c r="BB279" s="339"/>
      <c r="BC279" s="339"/>
      <c r="BD279" s="339"/>
      <c r="BE279" s="339"/>
      <c r="BF279" s="339"/>
      <c r="BG279" s="339"/>
      <c r="BH279" s="339"/>
      <c r="BI279" s="339"/>
      <c r="BJ279" s="339"/>
      <c r="BK279" s="339"/>
      <c r="BL279" s="339"/>
      <c r="BM279" s="339"/>
      <c r="BN279" s="339"/>
      <c r="BO279" s="339"/>
      <c r="BP279" s="339"/>
      <c r="BQ279" s="339"/>
      <c r="BR279" s="339"/>
      <c r="BS279" s="339"/>
      <c r="BT279" s="339"/>
      <c r="BU279" s="339"/>
      <c r="BV279" s="339"/>
      <c r="BW279" s="339"/>
      <c r="BX279" s="339"/>
      <c r="BY279" s="339"/>
      <c r="BZ279" s="339"/>
      <c r="CA279" s="339"/>
      <c r="CB279" s="339"/>
      <c r="CC279" s="339"/>
      <c r="CD279" s="339"/>
      <c r="CE279" s="339"/>
      <c r="CF279" s="339"/>
      <c r="CG279" s="339"/>
      <c r="CH279" s="339"/>
      <c r="CI279" s="339"/>
      <c r="CJ279" s="339"/>
      <c r="CK279" s="339"/>
      <c r="CL279" s="339"/>
      <c r="CM279" s="339"/>
      <c r="CN279" s="339"/>
      <c r="CO279" s="339"/>
      <c r="CP279" s="339"/>
      <c r="CQ279" s="339"/>
      <c r="CR279" s="339"/>
      <c r="CS279" s="339"/>
      <c r="CT279" s="339"/>
      <c r="CU279" s="339"/>
      <c r="CV279" s="339"/>
      <c r="CW279" s="339"/>
      <c r="CX279" s="339"/>
      <c r="CY279" s="339"/>
      <c r="CZ279" s="339"/>
      <c r="DA279" s="339"/>
      <c r="DB279" s="339"/>
      <c r="DC279" s="339"/>
      <c r="DD279" s="339"/>
      <c r="DE279" s="339"/>
      <c r="DF279" s="339"/>
      <c r="DG279" s="339"/>
      <c r="DH279" s="339"/>
      <c r="DI279" s="339"/>
      <c r="DJ279" s="339"/>
      <c r="DK279" s="339"/>
      <c r="DL279" s="339"/>
      <c r="DM279" s="339"/>
      <c r="DN279" s="339"/>
      <c r="DO279" s="339"/>
      <c r="DP279" s="339"/>
      <c r="DQ279" s="339"/>
      <c r="DR279" s="339"/>
      <c r="DS279" s="339"/>
      <c r="DT279" s="339"/>
      <c r="DU279" s="339"/>
      <c r="DV279" s="339"/>
      <c r="DW279" s="339"/>
      <c r="DX279" s="339"/>
      <c r="DY279" s="339"/>
      <c r="DZ279" s="339"/>
      <c r="EA279" s="339"/>
      <c r="EB279" s="339"/>
      <c r="EC279" s="339"/>
      <c r="ED279" s="339"/>
      <c r="EE279" s="339"/>
      <c r="EF279" s="339"/>
      <c r="EG279" s="339"/>
      <c r="EH279" s="339"/>
      <c r="EI279" s="339"/>
      <c r="EJ279" s="339"/>
      <c r="EK279" s="339"/>
      <c r="EL279" s="339"/>
      <c r="EM279" s="339"/>
    </row>
    <row r="280" spans="1:143" s="341" customFormat="1" ht="25.5" hidden="1" customHeight="1">
      <c r="A280" s="371"/>
      <c r="B280" s="371"/>
      <c r="C280" s="371"/>
      <c r="D280" s="371"/>
      <c r="E280" s="371"/>
      <c r="F280" s="371"/>
      <c r="G280" s="371"/>
      <c r="H280" s="371"/>
      <c r="I280" s="371"/>
      <c r="J280" s="371"/>
      <c r="K280" s="371"/>
      <c r="L280" s="371"/>
      <c r="M280" s="371"/>
      <c r="N280" s="371"/>
      <c r="O280" s="371"/>
      <c r="P280" s="371"/>
      <c r="Q280" s="371"/>
      <c r="R280" s="371"/>
      <c r="S280" s="371"/>
      <c r="T280" s="371"/>
      <c r="U280" s="371"/>
      <c r="V280" s="371"/>
      <c r="W280" s="371"/>
      <c r="X280" s="371"/>
      <c r="Y280" s="371"/>
      <c r="Z280" s="371"/>
      <c r="AA280" s="371"/>
      <c r="AB280" s="371"/>
      <c r="AC280" s="371"/>
      <c r="AD280" s="371"/>
      <c r="AE280" s="371"/>
      <c r="AF280" s="371"/>
      <c r="AG280" s="371"/>
      <c r="AH280" s="371"/>
      <c r="AI280" s="339"/>
      <c r="AJ280" s="339"/>
      <c r="AK280" s="339"/>
      <c r="AL280" s="339"/>
      <c r="AM280" s="339"/>
      <c r="AN280" s="339"/>
      <c r="AO280" s="339"/>
      <c r="AP280" s="339"/>
      <c r="AQ280" s="339"/>
      <c r="AR280" s="339"/>
      <c r="AS280" s="339"/>
      <c r="AT280" s="339"/>
      <c r="AU280" s="339"/>
      <c r="AV280" s="339"/>
      <c r="AW280" s="339"/>
      <c r="AX280" s="339"/>
      <c r="AY280" s="339"/>
      <c r="AZ280" s="339"/>
      <c r="BA280" s="339"/>
      <c r="BB280" s="339"/>
      <c r="BC280" s="339"/>
      <c r="BD280" s="339"/>
      <c r="BE280" s="339"/>
      <c r="BF280" s="339"/>
      <c r="BG280" s="339"/>
      <c r="BH280" s="339"/>
      <c r="BI280" s="339"/>
      <c r="BJ280" s="339"/>
      <c r="BK280" s="339"/>
      <c r="BL280" s="339"/>
      <c r="BM280" s="339"/>
      <c r="BN280" s="339"/>
      <c r="BO280" s="339"/>
      <c r="BP280" s="339"/>
      <c r="BQ280" s="339"/>
      <c r="BR280" s="339"/>
      <c r="BS280" s="339"/>
      <c r="BT280" s="339"/>
      <c r="BU280" s="339"/>
      <c r="BV280" s="339"/>
      <c r="BW280" s="339"/>
      <c r="BX280" s="339"/>
      <c r="BY280" s="339"/>
      <c r="BZ280" s="339"/>
      <c r="CA280" s="339"/>
      <c r="CB280" s="339"/>
      <c r="CC280" s="339"/>
      <c r="CD280" s="339"/>
      <c r="CE280" s="339"/>
      <c r="CF280" s="339"/>
      <c r="CG280" s="339"/>
      <c r="CH280" s="339"/>
      <c r="CI280" s="339"/>
      <c r="CJ280" s="339"/>
      <c r="CK280" s="339"/>
      <c r="CL280" s="339"/>
      <c r="CM280" s="339"/>
      <c r="CN280" s="339"/>
      <c r="CO280" s="339"/>
      <c r="CP280" s="339"/>
      <c r="CQ280" s="339"/>
      <c r="CR280" s="339"/>
      <c r="CS280" s="339"/>
      <c r="CT280" s="339"/>
      <c r="CU280" s="339"/>
      <c r="CV280" s="339"/>
      <c r="CW280" s="339"/>
      <c r="CX280" s="339"/>
      <c r="CY280" s="339"/>
      <c r="CZ280" s="339"/>
      <c r="DA280" s="339"/>
      <c r="DB280" s="339"/>
      <c r="DC280" s="339"/>
      <c r="DD280" s="339"/>
      <c r="DE280" s="339"/>
      <c r="DF280" s="339"/>
      <c r="DG280" s="339"/>
      <c r="DH280" s="339"/>
      <c r="DI280" s="339"/>
      <c r="DJ280" s="339"/>
      <c r="DK280" s="339"/>
      <c r="DL280" s="339"/>
      <c r="DM280" s="339"/>
      <c r="DN280" s="339"/>
      <c r="DO280" s="339"/>
      <c r="DP280" s="339"/>
      <c r="DQ280" s="339"/>
      <c r="DR280" s="339"/>
      <c r="DS280" s="339"/>
      <c r="DT280" s="339"/>
      <c r="DU280" s="339"/>
      <c r="DV280" s="339"/>
      <c r="DW280" s="339"/>
      <c r="DX280" s="339"/>
      <c r="DY280" s="339"/>
      <c r="DZ280" s="339"/>
      <c r="EA280" s="339"/>
      <c r="EB280" s="339"/>
      <c r="EC280" s="339"/>
      <c r="ED280" s="339"/>
      <c r="EE280" s="339"/>
      <c r="EF280" s="339"/>
      <c r="EG280" s="339"/>
      <c r="EH280" s="339"/>
      <c r="EI280" s="339"/>
      <c r="EJ280" s="339"/>
      <c r="EK280" s="339"/>
      <c r="EL280" s="339"/>
      <c r="EM280" s="339"/>
    </row>
    <row r="281" spans="1:143" s="341" customFormat="1" ht="25.5" hidden="1" customHeight="1">
      <c r="A281" s="371"/>
      <c r="B281" s="371"/>
      <c r="C281" s="371"/>
      <c r="D281" s="371"/>
      <c r="E281" s="371"/>
      <c r="F281" s="371"/>
      <c r="G281" s="371"/>
      <c r="H281" s="371"/>
      <c r="I281" s="371"/>
      <c r="J281" s="371"/>
      <c r="K281" s="371"/>
      <c r="L281" s="371"/>
      <c r="M281" s="371"/>
      <c r="N281" s="371"/>
      <c r="O281" s="371"/>
      <c r="P281" s="371"/>
      <c r="Q281" s="371"/>
      <c r="R281" s="371"/>
      <c r="S281" s="371"/>
      <c r="T281" s="371"/>
      <c r="U281" s="371"/>
      <c r="V281" s="371"/>
      <c r="W281" s="371"/>
      <c r="X281" s="371"/>
      <c r="Y281" s="371"/>
      <c r="Z281" s="371"/>
      <c r="AA281" s="371"/>
      <c r="AB281" s="371"/>
      <c r="AC281" s="371"/>
      <c r="AD281" s="371"/>
      <c r="AE281" s="371"/>
      <c r="AF281" s="371"/>
      <c r="AG281" s="371"/>
      <c r="AH281" s="371"/>
      <c r="AI281" s="339"/>
      <c r="AJ281" s="339"/>
      <c r="AK281" s="339"/>
      <c r="AL281" s="339"/>
      <c r="AM281" s="339"/>
      <c r="AN281" s="339"/>
      <c r="AO281" s="339"/>
      <c r="AP281" s="339"/>
      <c r="AQ281" s="339"/>
      <c r="AR281" s="339"/>
      <c r="AS281" s="339"/>
      <c r="AT281" s="339"/>
      <c r="AU281" s="339"/>
      <c r="AV281" s="339"/>
      <c r="AW281" s="339"/>
      <c r="AX281" s="339"/>
      <c r="AY281" s="339"/>
      <c r="AZ281" s="339"/>
      <c r="BA281" s="339"/>
      <c r="BB281" s="339"/>
      <c r="BC281" s="339"/>
      <c r="BD281" s="339"/>
      <c r="BE281" s="339"/>
      <c r="BF281" s="339"/>
      <c r="BG281" s="339"/>
      <c r="BH281" s="339"/>
      <c r="BI281" s="339"/>
      <c r="BJ281" s="339"/>
      <c r="BK281" s="339"/>
      <c r="BL281" s="339"/>
      <c r="BM281" s="339"/>
      <c r="BN281" s="339"/>
      <c r="BO281" s="339"/>
      <c r="BP281" s="339"/>
      <c r="BQ281" s="339"/>
      <c r="BR281" s="339"/>
      <c r="BS281" s="339"/>
      <c r="BT281" s="339"/>
      <c r="BU281" s="339"/>
      <c r="BV281" s="339"/>
      <c r="BW281" s="339"/>
      <c r="BX281" s="339"/>
      <c r="BY281" s="339"/>
      <c r="BZ281" s="339"/>
      <c r="CA281" s="339"/>
      <c r="CB281" s="339"/>
      <c r="CC281" s="339"/>
      <c r="CD281" s="339"/>
      <c r="CE281" s="339"/>
      <c r="CF281" s="339"/>
      <c r="CG281" s="339"/>
      <c r="CH281" s="339"/>
      <c r="CI281" s="339"/>
      <c r="CJ281" s="339"/>
      <c r="CK281" s="339"/>
      <c r="CL281" s="339"/>
      <c r="CM281" s="339"/>
      <c r="CN281" s="339"/>
      <c r="CO281" s="339"/>
      <c r="CP281" s="339"/>
      <c r="CQ281" s="339"/>
      <c r="CR281" s="339"/>
      <c r="CS281" s="339"/>
      <c r="CT281" s="339"/>
      <c r="CU281" s="339"/>
      <c r="CV281" s="339"/>
      <c r="CW281" s="339"/>
      <c r="CX281" s="339"/>
      <c r="CY281" s="339"/>
      <c r="CZ281" s="339"/>
      <c r="DA281" s="339"/>
      <c r="DB281" s="339"/>
      <c r="DC281" s="339"/>
      <c r="DD281" s="339"/>
      <c r="DE281" s="339"/>
      <c r="DF281" s="339"/>
      <c r="DG281" s="339"/>
      <c r="DH281" s="339"/>
      <c r="DI281" s="339"/>
      <c r="DJ281" s="339"/>
      <c r="DK281" s="339"/>
      <c r="DL281" s="339"/>
      <c r="DM281" s="339"/>
      <c r="DN281" s="339"/>
      <c r="DO281" s="339"/>
      <c r="DP281" s="339"/>
      <c r="DQ281" s="339"/>
      <c r="DR281" s="339"/>
      <c r="DS281" s="339"/>
      <c r="DT281" s="339"/>
      <c r="DU281" s="339"/>
      <c r="DV281" s="339"/>
      <c r="DW281" s="339"/>
      <c r="DX281" s="339"/>
      <c r="DY281" s="339"/>
      <c r="DZ281" s="339"/>
      <c r="EA281" s="339"/>
      <c r="EB281" s="339"/>
      <c r="EC281" s="339"/>
      <c r="ED281" s="339"/>
      <c r="EE281" s="339"/>
      <c r="EF281" s="339"/>
      <c r="EG281" s="339"/>
      <c r="EH281" s="339"/>
      <c r="EI281" s="339"/>
      <c r="EJ281" s="339"/>
      <c r="EK281" s="339"/>
      <c r="EL281" s="339"/>
      <c r="EM281" s="339"/>
    </row>
    <row r="282" spans="1:143" s="341" customFormat="1" ht="25.5" hidden="1" customHeight="1">
      <c r="A282" s="371"/>
      <c r="B282" s="371"/>
      <c r="C282" s="371"/>
      <c r="D282" s="371"/>
      <c r="E282" s="371"/>
      <c r="F282" s="371"/>
      <c r="G282" s="371"/>
      <c r="H282" s="371"/>
      <c r="I282" s="371"/>
      <c r="J282" s="371"/>
      <c r="K282" s="371"/>
      <c r="L282" s="371"/>
      <c r="M282" s="371"/>
      <c r="N282" s="371"/>
      <c r="O282" s="371"/>
      <c r="P282" s="371"/>
      <c r="Q282" s="371"/>
      <c r="R282" s="371"/>
      <c r="S282" s="371"/>
      <c r="T282" s="371"/>
      <c r="U282" s="371"/>
      <c r="V282" s="371"/>
      <c r="W282" s="371"/>
      <c r="X282" s="371"/>
      <c r="Y282" s="371"/>
      <c r="Z282" s="371"/>
      <c r="AA282" s="371"/>
      <c r="AB282" s="371"/>
      <c r="AC282" s="371"/>
      <c r="AD282" s="371"/>
      <c r="AE282" s="371"/>
      <c r="AF282" s="371"/>
      <c r="AG282" s="371"/>
      <c r="AH282" s="371"/>
      <c r="AI282" s="339"/>
      <c r="AJ282" s="339"/>
      <c r="AK282" s="339"/>
      <c r="AL282" s="339"/>
      <c r="AM282" s="339"/>
      <c r="AN282" s="339"/>
      <c r="AO282" s="339"/>
      <c r="AP282" s="339"/>
      <c r="AQ282" s="339"/>
      <c r="AR282" s="339"/>
      <c r="AS282" s="339"/>
      <c r="AT282" s="339"/>
      <c r="AU282" s="339"/>
      <c r="AV282" s="339"/>
      <c r="AW282" s="339"/>
      <c r="AX282" s="339"/>
      <c r="AY282" s="339"/>
      <c r="AZ282" s="339"/>
      <c r="BA282" s="339"/>
      <c r="BB282" s="339"/>
      <c r="BC282" s="339"/>
      <c r="BD282" s="339"/>
      <c r="BE282" s="339"/>
      <c r="BF282" s="339"/>
      <c r="BG282" s="339"/>
      <c r="BH282" s="339"/>
      <c r="BI282" s="339"/>
      <c r="BJ282" s="339"/>
      <c r="BK282" s="339"/>
      <c r="BL282" s="339"/>
      <c r="BM282" s="339"/>
      <c r="BN282" s="339"/>
      <c r="BO282" s="339"/>
      <c r="BP282" s="339"/>
      <c r="BQ282" s="339"/>
      <c r="BR282" s="339"/>
      <c r="BS282" s="339"/>
      <c r="BT282" s="339"/>
      <c r="BU282" s="339"/>
      <c r="BV282" s="339"/>
      <c r="BW282" s="339"/>
      <c r="BX282" s="339"/>
      <c r="BY282" s="339"/>
      <c r="BZ282" s="339"/>
      <c r="CA282" s="339"/>
      <c r="CB282" s="339"/>
      <c r="CC282" s="339"/>
      <c r="CD282" s="339"/>
      <c r="CE282" s="339"/>
      <c r="CF282" s="339"/>
      <c r="CG282" s="339"/>
      <c r="CH282" s="339"/>
      <c r="CI282" s="339"/>
      <c r="CJ282" s="339"/>
      <c r="CK282" s="339"/>
      <c r="CL282" s="339"/>
      <c r="CM282" s="339"/>
      <c r="CN282" s="339"/>
      <c r="CO282" s="339"/>
      <c r="CP282" s="339"/>
      <c r="CQ282" s="339"/>
      <c r="CR282" s="339"/>
      <c r="CS282" s="339"/>
      <c r="CT282" s="339"/>
      <c r="CU282" s="339"/>
      <c r="CV282" s="339"/>
      <c r="CW282" s="339"/>
      <c r="CX282" s="339"/>
      <c r="CY282" s="339"/>
      <c r="CZ282" s="339"/>
      <c r="DA282" s="339"/>
      <c r="DB282" s="339"/>
      <c r="DC282" s="339"/>
      <c r="DD282" s="339"/>
      <c r="DE282" s="339"/>
      <c r="DF282" s="339"/>
      <c r="DG282" s="339"/>
      <c r="DH282" s="339"/>
      <c r="DI282" s="339"/>
      <c r="DJ282" s="339"/>
      <c r="DK282" s="339"/>
      <c r="DL282" s="339"/>
      <c r="DM282" s="339"/>
      <c r="DN282" s="339"/>
      <c r="DO282" s="339"/>
      <c r="DP282" s="339"/>
      <c r="DQ282" s="339"/>
      <c r="DR282" s="339"/>
      <c r="DS282" s="339"/>
      <c r="DT282" s="339"/>
      <c r="DU282" s="339"/>
      <c r="DV282" s="339"/>
      <c r="DW282" s="339"/>
      <c r="DX282" s="339"/>
      <c r="DY282" s="339"/>
      <c r="DZ282" s="339"/>
      <c r="EA282" s="339"/>
      <c r="EB282" s="339"/>
      <c r="EC282" s="339"/>
      <c r="ED282" s="339"/>
      <c r="EE282" s="339"/>
      <c r="EF282" s="339"/>
      <c r="EG282" s="339"/>
      <c r="EH282" s="339"/>
      <c r="EI282" s="339"/>
      <c r="EJ282" s="339"/>
      <c r="EK282" s="339"/>
      <c r="EL282" s="339"/>
      <c r="EM282" s="339"/>
    </row>
    <row r="283" spans="1:143" s="341" customFormat="1" ht="25.5" hidden="1" customHeight="1">
      <c r="A283" s="371"/>
      <c r="B283" s="371"/>
      <c r="C283" s="371"/>
      <c r="D283" s="371"/>
      <c r="E283" s="371"/>
      <c r="F283" s="371"/>
      <c r="G283" s="371"/>
      <c r="H283" s="371"/>
      <c r="I283" s="371"/>
      <c r="J283" s="371"/>
      <c r="K283" s="371"/>
      <c r="L283" s="371"/>
      <c r="M283" s="371"/>
      <c r="N283" s="371"/>
      <c r="O283" s="371"/>
      <c r="P283" s="371"/>
      <c r="Q283" s="371"/>
      <c r="R283" s="371"/>
      <c r="S283" s="371"/>
      <c r="T283" s="371"/>
      <c r="U283" s="371"/>
      <c r="V283" s="371"/>
      <c r="W283" s="371"/>
      <c r="X283" s="371"/>
      <c r="Y283" s="371"/>
      <c r="Z283" s="371"/>
      <c r="AA283" s="371"/>
      <c r="AB283" s="371"/>
      <c r="AC283" s="371"/>
      <c r="AD283" s="371"/>
      <c r="AE283" s="371"/>
      <c r="AF283" s="371"/>
      <c r="AG283" s="371"/>
      <c r="AH283" s="371"/>
      <c r="AI283" s="339"/>
      <c r="AJ283" s="339"/>
      <c r="AK283" s="339"/>
      <c r="AL283" s="339"/>
      <c r="AM283" s="339"/>
      <c r="AN283" s="339"/>
      <c r="AO283" s="339"/>
      <c r="AP283" s="339"/>
      <c r="AQ283" s="339"/>
      <c r="AR283" s="339"/>
      <c r="AS283" s="339"/>
      <c r="AT283" s="339"/>
      <c r="AU283" s="339"/>
      <c r="AV283" s="339"/>
      <c r="AW283" s="339"/>
      <c r="AX283" s="339"/>
      <c r="AY283" s="339"/>
      <c r="AZ283" s="339"/>
      <c r="BA283" s="339"/>
      <c r="BB283" s="339"/>
      <c r="BC283" s="339"/>
      <c r="BD283" s="339"/>
      <c r="BE283" s="339"/>
      <c r="BF283" s="339"/>
      <c r="BG283" s="339"/>
      <c r="BH283" s="339"/>
      <c r="BI283" s="339"/>
      <c r="BJ283" s="339"/>
      <c r="BK283" s="339"/>
      <c r="BL283" s="339"/>
      <c r="BM283" s="339"/>
      <c r="BN283" s="339"/>
      <c r="BO283" s="339"/>
      <c r="BP283" s="339"/>
      <c r="BQ283" s="339"/>
      <c r="BR283" s="339"/>
      <c r="BS283" s="339"/>
      <c r="BT283" s="339"/>
      <c r="BU283" s="339"/>
      <c r="BV283" s="339"/>
      <c r="BW283" s="339"/>
      <c r="BX283" s="339"/>
      <c r="BY283" s="339"/>
      <c r="BZ283" s="339"/>
      <c r="CA283" s="339"/>
      <c r="CB283" s="339"/>
      <c r="CC283" s="339"/>
      <c r="CD283" s="339"/>
      <c r="CE283" s="339"/>
      <c r="CF283" s="339"/>
      <c r="CG283" s="339"/>
      <c r="CH283" s="339"/>
      <c r="CI283" s="339"/>
      <c r="CJ283" s="339"/>
      <c r="CK283" s="339"/>
      <c r="CL283" s="339"/>
      <c r="CM283" s="339"/>
      <c r="CN283" s="339"/>
      <c r="CO283" s="339"/>
      <c r="CP283" s="339"/>
      <c r="CQ283" s="339"/>
      <c r="CR283" s="339"/>
      <c r="CS283" s="339"/>
      <c r="CT283" s="339"/>
      <c r="CU283" s="339"/>
      <c r="CV283" s="339"/>
      <c r="CW283" s="339"/>
      <c r="CX283" s="339"/>
      <c r="CY283" s="339"/>
      <c r="CZ283" s="339"/>
      <c r="DA283" s="339"/>
      <c r="DB283" s="339"/>
      <c r="DC283" s="339"/>
      <c r="DD283" s="339"/>
      <c r="DE283" s="339"/>
      <c r="DF283" s="339"/>
      <c r="DG283" s="339"/>
      <c r="DH283" s="339"/>
      <c r="DI283" s="339"/>
      <c r="DJ283" s="339"/>
      <c r="DK283" s="339"/>
      <c r="DL283" s="339"/>
      <c r="DM283" s="339"/>
      <c r="DN283" s="339"/>
      <c r="DO283" s="339"/>
      <c r="DP283" s="339"/>
      <c r="DQ283" s="339"/>
      <c r="DR283" s="339"/>
      <c r="DS283" s="339"/>
      <c r="DT283" s="339"/>
      <c r="DU283" s="339"/>
      <c r="DV283" s="339"/>
      <c r="DW283" s="339"/>
      <c r="DX283" s="339"/>
      <c r="DY283" s="339"/>
      <c r="DZ283" s="339"/>
      <c r="EA283" s="339"/>
      <c r="EB283" s="339"/>
      <c r="EC283" s="339"/>
      <c r="ED283" s="339"/>
      <c r="EE283" s="339"/>
      <c r="EF283" s="339"/>
      <c r="EG283" s="339"/>
      <c r="EH283" s="339"/>
      <c r="EI283" s="339"/>
      <c r="EJ283" s="339"/>
      <c r="EK283" s="339"/>
      <c r="EL283" s="339"/>
      <c r="EM283" s="339"/>
    </row>
    <row r="284" spans="1:143" s="341" customFormat="1" ht="25.5" hidden="1" customHeight="1">
      <c r="A284" s="371"/>
      <c r="B284" s="371"/>
      <c r="C284" s="371"/>
      <c r="D284" s="371"/>
      <c r="E284" s="371"/>
      <c r="F284" s="371"/>
      <c r="G284" s="371"/>
      <c r="H284" s="371"/>
      <c r="I284" s="371"/>
      <c r="J284" s="371"/>
      <c r="K284" s="371"/>
      <c r="L284" s="371"/>
      <c r="M284" s="371"/>
      <c r="N284" s="371"/>
      <c r="O284" s="371"/>
      <c r="P284" s="371"/>
      <c r="Q284" s="371"/>
      <c r="R284" s="371"/>
      <c r="S284" s="371"/>
      <c r="T284" s="371"/>
      <c r="U284" s="371"/>
      <c r="V284" s="371"/>
      <c r="W284" s="371"/>
      <c r="X284" s="371"/>
      <c r="Y284" s="371"/>
      <c r="Z284" s="371"/>
      <c r="AA284" s="371"/>
      <c r="AB284" s="371"/>
      <c r="AC284" s="371"/>
      <c r="AD284" s="371"/>
      <c r="AE284" s="371"/>
      <c r="AF284" s="371"/>
      <c r="AG284" s="371"/>
      <c r="AH284" s="371"/>
      <c r="AI284" s="339"/>
      <c r="AJ284" s="339"/>
      <c r="AK284" s="339"/>
      <c r="AL284" s="339"/>
      <c r="AM284" s="339"/>
      <c r="AN284" s="339"/>
      <c r="AO284" s="339"/>
      <c r="AP284" s="339"/>
      <c r="AQ284" s="339"/>
      <c r="AR284" s="339"/>
      <c r="AS284" s="339"/>
      <c r="AT284" s="339"/>
      <c r="AU284" s="339"/>
      <c r="AV284" s="339"/>
      <c r="AW284" s="339"/>
      <c r="AX284" s="339"/>
      <c r="AY284" s="339"/>
      <c r="AZ284" s="339"/>
      <c r="BA284" s="339"/>
      <c r="BB284" s="339"/>
      <c r="BC284" s="339"/>
      <c r="BD284" s="339"/>
      <c r="BE284" s="339"/>
      <c r="BF284" s="339"/>
      <c r="BG284" s="339"/>
      <c r="BH284" s="339"/>
      <c r="BI284" s="339"/>
      <c r="BJ284" s="339"/>
      <c r="BK284" s="339"/>
      <c r="BL284" s="339"/>
      <c r="BM284" s="339"/>
      <c r="BN284" s="339"/>
      <c r="BO284" s="339"/>
      <c r="BP284" s="339"/>
      <c r="BQ284" s="339"/>
      <c r="BR284" s="339"/>
      <c r="BS284" s="339"/>
      <c r="BT284" s="339"/>
      <c r="BU284" s="339"/>
      <c r="BV284" s="339"/>
      <c r="BW284" s="339"/>
      <c r="BX284" s="339"/>
      <c r="BY284" s="339"/>
      <c r="BZ284" s="339"/>
      <c r="CA284" s="339"/>
      <c r="CB284" s="339"/>
      <c r="CC284" s="339"/>
      <c r="CD284" s="339"/>
      <c r="CE284" s="339"/>
      <c r="CF284" s="339"/>
      <c r="CG284" s="339"/>
      <c r="CH284" s="339"/>
      <c r="CI284" s="339"/>
      <c r="CJ284" s="339"/>
      <c r="CK284" s="339"/>
      <c r="CL284" s="339"/>
      <c r="CM284" s="339"/>
      <c r="CN284" s="339"/>
      <c r="CO284" s="339"/>
      <c r="CP284" s="339"/>
      <c r="CQ284" s="339"/>
      <c r="CR284" s="339"/>
      <c r="CS284" s="339"/>
      <c r="CT284" s="339"/>
      <c r="CU284" s="339"/>
      <c r="CV284" s="339"/>
      <c r="CW284" s="339"/>
      <c r="CX284" s="339"/>
      <c r="CY284" s="339"/>
      <c r="CZ284" s="339"/>
      <c r="DA284" s="339"/>
      <c r="DB284" s="339"/>
      <c r="DC284" s="339"/>
      <c r="DD284" s="339"/>
      <c r="DE284" s="339"/>
      <c r="DF284" s="339"/>
      <c r="DG284" s="339"/>
      <c r="DH284" s="339"/>
      <c r="DI284" s="339"/>
      <c r="DJ284" s="339"/>
      <c r="DK284" s="339"/>
      <c r="DL284" s="339"/>
      <c r="DM284" s="339"/>
      <c r="DN284" s="339"/>
      <c r="DO284" s="339"/>
      <c r="DP284" s="339"/>
      <c r="DQ284" s="339"/>
      <c r="DR284" s="339"/>
      <c r="DS284" s="339"/>
      <c r="DT284" s="339"/>
      <c r="DU284" s="339"/>
      <c r="DV284" s="339"/>
      <c r="DW284" s="339"/>
      <c r="DX284" s="339"/>
      <c r="DY284" s="339"/>
      <c r="DZ284" s="339"/>
      <c r="EA284" s="339"/>
      <c r="EB284" s="339"/>
      <c r="EC284" s="339"/>
      <c r="ED284" s="339"/>
      <c r="EE284" s="339"/>
      <c r="EF284" s="339"/>
      <c r="EG284" s="339"/>
      <c r="EH284" s="339"/>
      <c r="EI284" s="339"/>
      <c r="EJ284" s="339"/>
      <c r="EK284" s="339"/>
      <c r="EL284" s="339"/>
      <c r="EM284" s="339"/>
    </row>
    <row r="285" spans="1:143" s="341" customFormat="1" ht="25.5" hidden="1" customHeight="1">
      <c r="A285" s="371"/>
      <c r="B285" s="371"/>
      <c r="C285" s="371"/>
      <c r="D285" s="371"/>
      <c r="E285" s="371"/>
      <c r="F285" s="371"/>
      <c r="G285" s="371"/>
      <c r="H285" s="371"/>
      <c r="I285" s="371"/>
      <c r="J285" s="371"/>
      <c r="K285" s="371"/>
      <c r="L285" s="371"/>
      <c r="M285" s="371"/>
      <c r="N285" s="371"/>
      <c r="O285" s="371"/>
      <c r="P285" s="371"/>
      <c r="Q285" s="371"/>
      <c r="R285" s="371"/>
      <c r="S285" s="371"/>
      <c r="T285" s="371"/>
      <c r="U285" s="371"/>
      <c r="V285" s="371"/>
      <c r="W285" s="371"/>
      <c r="X285" s="371"/>
      <c r="Y285" s="371"/>
      <c r="Z285" s="371"/>
      <c r="AA285" s="371"/>
      <c r="AB285" s="371"/>
      <c r="AC285" s="371"/>
      <c r="AD285" s="371"/>
      <c r="AE285" s="371"/>
      <c r="AF285" s="371"/>
      <c r="AG285" s="371"/>
      <c r="AH285" s="371"/>
      <c r="AI285" s="339"/>
      <c r="AJ285" s="339"/>
      <c r="AK285" s="339"/>
      <c r="AL285" s="339"/>
      <c r="AM285" s="339"/>
      <c r="AN285" s="339"/>
      <c r="AO285" s="339"/>
      <c r="AP285" s="339"/>
      <c r="AQ285" s="339"/>
      <c r="AR285" s="339"/>
      <c r="AS285" s="339"/>
      <c r="AT285" s="339"/>
      <c r="AU285" s="339"/>
      <c r="AV285" s="339"/>
      <c r="AW285" s="339"/>
      <c r="AX285" s="339"/>
      <c r="AY285" s="339"/>
      <c r="AZ285" s="339"/>
      <c r="BA285" s="339"/>
      <c r="BB285" s="339"/>
      <c r="BC285" s="339"/>
      <c r="BD285" s="339"/>
      <c r="BE285" s="339"/>
      <c r="BF285" s="339"/>
      <c r="BG285" s="339"/>
      <c r="BH285" s="339"/>
      <c r="BI285" s="339"/>
      <c r="BJ285" s="339"/>
      <c r="BK285" s="339"/>
      <c r="BL285" s="339"/>
      <c r="BM285" s="339"/>
      <c r="BN285" s="339"/>
      <c r="BO285" s="339"/>
      <c r="BP285" s="339"/>
      <c r="BQ285" s="339"/>
      <c r="BR285" s="339"/>
      <c r="BS285" s="339"/>
      <c r="BT285" s="339"/>
      <c r="BU285" s="339"/>
      <c r="BV285" s="339"/>
      <c r="BW285" s="339"/>
      <c r="BX285" s="339"/>
      <c r="BY285" s="339"/>
      <c r="BZ285" s="339"/>
      <c r="CA285" s="339"/>
      <c r="CB285" s="339"/>
      <c r="CC285" s="339"/>
      <c r="CD285" s="339"/>
      <c r="CE285" s="339"/>
      <c r="CF285" s="339"/>
      <c r="CG285" s="339"/>
      <c r="CH285" s="339"/>
      <c r="CI285" s="339"/>
      <c r="CJ285" s="339"/>
      <c r="CK285" s="339"/>
      <c r="CL285" s="339"/>
      <c r="CM285" s="339"/>
      <c r="CN285" s="339"/>
      <c r="CO285" s="339"/>
      <c r="CP285" s="339"/>
      <c r="CQ285" s="339"/>
      <c r="CR285" s="339"/>
      <c r="CS285" s="339"/>
      <c r="CT285" s="339"/>
      <c r="CU285" s="339"/>
      <c r="CV285" s="339"/>
      <c r="CW285" s="339"/>
      <c r="CX285" s="339"/>
      <c r="CY285" s="339"/>
      <c r="CZ285" s="339"/>
      <c r="DA285" s="339"/>
      <c r="DB285" s="339"/>
      <c r="DC285" s="339"/>
      <c r="DD285" s="339"/>
      <c r="DE285" s="339"/>
      <c r="DF285" s="339"/>
      <c r="DG285" s="339"/>
      <c r="DH285" s="339"/>
      <c r="DI285" s="339"/>
      <c r="DJ285" s="339"/>
      <c r="DK285" s="339"/>
      <c r="DL285" s="339"/>
      <c r="DM285" s="339"/>
      <c r="DN285" s="339"/>
      <c r="DO285" s="339"/>
      <c r="DP285" s="339"/>
      <c r="DQ285" s="339"/>
      <c r="DR285" s="339"/>
      <c r="DS285" s="339"/>
      <c r="DT285" s="339"/>
      <c r="DU285" s="339"/>
      <c r="DV285" s="339"/>
      <c r="DW285" s="339"/>
      <c r="DX285" s="339"/>
      <c r="DY285" s="339"/>
      <c r="DZ285" s="339"/>
      <c r="EA285" s="339"/>
      <c r="EB285" s="339"/>
      <c r="EC285" s="339"/>
      <c r="ED285" s="339"/>
      <c r="EE285" s="339"/>
      <c r="EF285" s="339"/>
      <c r="EG285" s="339"/>
      <c r="EH285" s="339"/>
      <c r="EI285" s="339"/>
      <c r="EJ285" s="339"/>
      <c r="EK285" s="339"/>
      <c r="EL285" s="339"/>
      <c r="EM285" s="339"/>
    </row>
    <row r="286" spans="1:143" s="341" customFormat="1" ht="25.5" hidden="1" customHeight="1">
      <c r="A286" s="371"/>
      <c r="B286" s="371"/>
      <c r="C286" s="371"/>
      <c r="D286" s="371"/>
      <c r="E286" s="371"/>
      <c r="F286" s="371"/>
      <c r="G286" s="371"/>
      <c r="H286" s="371"/>
      <c r="I286" s="371"/>
      <c r="J286" s="371"/>
      <c r="K286" s="371"/>
      <c r="L286" s="371"/>
      <c r="M286" s="371"/>
      <c r="N286" s="371"/>
      <c r="O286" s="371"/>
      <c r="P286" s="371"/>
      <c r="Q286" s="371"/>
      <c r="R286" s="371"/>
      <c r="S286" s="371"/>
      <c r="T286" s="371"/>
      <c r="U286" s="371"/>
      <c r="V286" s="371"/>
      <c r="W286" s="371"/>
      <c r="X286" s="371"/>
      <c r="Y286" s="371"/>
      <c r="Z286" s="371"/>
      <c r="AA286" s="371"/>
      <c r="AB286" s="371"/>
      <c r="AC286" s="371"/>
      <c r="AD286" s="371"/>
      <c r="AE286" s="371"/>
      <c r="AF286" s="371"/>
      <c r="AG286" s="371"/>
      <c r="AH286" s="371"/>
      <c r="AI286" s="339"/>
      <c r="AJ286" s="339"/>
      <c r="AK286" s="339"/>
      <c r="AL286" s="339"/>
      <c r="AM286" s="339"/>
      <c r="AN286" s="339"/>
      <c r="AO286" s="339"/>
      <c r="AP286" s="339"/>
      <c r="AQ286" s="339"/>
      <c r="AR286" s="339"/>
      <c r="AS286" s="339"/>
      <c r="AT286" s="339"/>
      <c r="AU286" s="339"/>
      <c r="AV286" s="339"/>
      <c r="AW286" s="339"/>
      <c r="AX286" s="339"/>
      <c r="AY286" s="339"/>
      <c r="AZ286" s="339"/>
      <c r="BA286" s="339"/>
      <c r="BB286" s="339"/>
      <c r="BC286" s="339"/>
      <c r="BD286" s="339"/>
      <c r="BE286" s="339"/>
      <c r="BF286" s="339"/>
      <c r="BG286" s="339"/>
      <c r="BH286" s="339"/>
      <c r="BI286" s="339"/>
      <c r="BJ286" s="339"/>
      <c r="BK286" s="339"/>
      <c r="BL286" s="339"/>
      <c r="BM286" s="339"/>
      <c r="BN286" s="339"/>
      <c r="BO286" s="339"/>
      <c r="BP286" s="339"/>
      <c r="BQ286" s="339"/>
      <c r="BR286" s="339"/>
      <c r="BS286" s="339"/>
      <c r="BT286" s="339"/>
      <c r="BU286" s="339"/>
      <c r="BV286" s="339"/>
      <c r="BW286" s="339"/>
      <c r="BX286" s="339"/>
      <c r="BY286" s="339"/>
      <c r="BZ286" s="339"/>
      <c r="CA286" s="339"/>
      <c r="CB286" s="339"/>
      <c r="CC286" s="339"/>
      <c r="CD286" s="339"/>
      <c r="CE286" s="339"/>
      <c r="CF286" s="339"/>
      <c r="CG286" s="339"/>
      <c r="CH286" s="339"/>
      <c r="CI286" s="339"/>
      <c r="CJ286" s="339"/>
      <c r="CK286" s="339"/>
      <c r="CL286" s="339"/>
      <c r="CM286" s="339"/>
      <c r="CN286" s="339"/>
      <c r="CO286" s="339"/>
      <c r="CP286" s="339"/>
      <c r="CQ286" s="339"/>
      <c r="CR286" s="339"/>
      <c r="CS286" s="339"/>
      <c r="CT286" s="339"/>
      <c r="CU286" s="339"/>
      <c r="CV286" s="339"/>
      <c r="CW286" s="339"/>
      <c r="CX286" s="339"/>
      <c r="CY286" s="339"/>
      <c r="CZ286" s="339"/>
      <c r="DA286" s="339"/>
      <c r="DB286" s="339"/>
      <c r="DC286" s="339"/>
      <c r="DD286" s="339"/>
      <c r="DE286" s="339"/>
      <c r="DF286" s="339"/>
      <c r="DG286" s="339"/>
      <c r="DH286" s="339"/>
      <c r="DI286" s="339"/>
      <c r="DJ286" s="339"/>
      <c r="DK286" s="339"/>
      <c r="DL286" s="339"/>
      <c r="DM286" s="339"/>
      <c r="DN286" s="339"/>
      <c r="DO286" s="339"/>
      <c r="DP286" s="339"/>
      <c r="DQ286" s="339"/>
      <c r="DR286" s="339"/>
      <c r="DS286" s="339"/>
      <c r="DT286" s="339"/>
      <c r="DU286" s="339"/>
      <c r="DV286" s="339"/>
      <c r="DW286" s="339"/>
      <c r="DX286" s="339"/>
      <c r="DY286" s="339"/>
      <c r="DZ286" s="339"/>
      <c r="EA286" s="339"/>
      <c r="EB286" s="339"/>
      <c r="EC286" s="339"/>
      <c r="ED286" s="339"/>
      <c r="EE286" s="339"/>
      <c r="EF286" s="339"/>
      <c r="EG286" s="339"/>
      <c r="EH286" s="339"/>
      <c r="EI286" s="339"/>
      <c r="EJ286" s="339"/>
      <c r="EK286" s="339"/>
      <c r="EL286" s="339"/>
      <c r="EM286" s="339"/>
    </row>
    <row r="287" spans="1:143" s="341" customFormat="1" ht="25.5" hidden="1" customHeight="1">
      <c r="A287" s="371"/>
      <c r="B287" s="371"/>
      <c r="C287" s="371"/>
      <c r="D287" s="371"/>
      <c r="E287" s="371"/>
      <c r="F287" s="371"/>
      <c r="G287" s="371"/>
      <c r="H287" s="371"/>
      <c r="I287" s="371"/>
      <c r="J287" s="371"/>
      <c r="K287" s="371"/>
      <c r="L287" s="371"/>
      <c r="M287" s="371"/>
      <c r="N287" s="371"/>
      <c r="O287" s="371"/>
      <c r="P287" s="371"/>
      <c r="Q287" s="371"/>
      <c r="R287" s="371"/>
      <c r="S287" s="371"/>
      <c r="T287" s="371"/>
      <c r="U287" s="371"/>
      <c r="V287" s="371"/>
      <c r="W287" s="371"/>
      <c r="X287" s="371"/>
      <c r="Y287" s="371"/>
      <c r="Z287" s="371"/>
      <c r="AA287" s="371"/>
      <c r="AB287" s="371"/>
      <c r="AC287" s="371"/>
      <c r="AD287" s="371"/>
      <c r="AE287" s="371"/>
      <c r="AF287" s="371"/>
      <c r="AG287" s="371"/>
      <c r="AH287" s="371"/>
      <c r="AI287" s="339"/>
      <c r="AJ287" s="339"/>
      <c r="AK287" s="339"/>
      <c r="AL287" s="339"/>
      <c r="AM287" s="339"/>
      <c r="AN287" s="339"/>
      <c r="AO287" s="339"/>
      <c r="AP287" s="339"/>
      <c r="AQ287" s="339"/>
      <c r="AR287" s="339"/>
      <c r="AS287" s="339"/>
      <c r="AT287" s="339"/>
      <c r="AU287" s="339"/>
      <c r="AV287" s="339"/>
      <c r="AW287" s="339"/>
      <c r="AX287" s="339"/>
      <c r="AY287" s="339"/>
      <c r="AZ287" s="339"/>
      <c r="BA287" s="339"/>
      <c r="BB287" s="339"/>
      <c r="BC287" s="339"/>
      <c r="BD287" s="339"/>
      <c r="BE287" s="339"/>
      <c r="BF287" s="339"/>
      <c r="BG287" s="339"/>
      <c r="BH287" s="339"/>
      <c r="BI287" s="339"/>
      <c r="BJ287" s="339"/>
      <c r="BK287" s="339"/>
      <c r="BL287" s="339"/>
      <c r="BM287" s="339"/>
      <c r="BN287" s="339"/>
      <c r="BO287" s="339"/>
      <c r="BP287" s="339"/>
      <c r="BQ287" s="339"/>
      <c r="BR287" s="339"/>
      <c r="BS287" s="339"/>
      <c r="BT287" s="339"/>
      <c r="BU287" s="339"/>
      <c r="BV287" s="339"/>
      <c r="BW287" s="339"/>
      <c r="BX287" s="339"/>
      <c r="BY287" s="339"/>
      <c r="BZ287" s="339"/>
      <c r="CA287" s="339"/>
      <c r="CB287" s="339"/>
      <c r="CC287" s="339"/>
      <c r="CD287" s="339"/>
      <c r="CE287" s="339"/>
      <c r="CF287" s="339"/>
      <c r="CG287" s="339"/>
      <c r="CH287" s="339"/>
      <c r="CI287" s="339"/>
      <c r="CJ287" s="339"/>
      <c r="CK287" s="339"/>
      <c r="CL287" s="339"/>
      <c r="CM287" s="339"/>
      <c r="CN287" s="339"/>
      <c r="CO287" s="339"/>
      <c r="CP287" s="339"/>
      <c r="CQ287" s="339"/>
      <c r="CR287" s="339"/>
      <c r="CS287" s="339"/>
      <c r="CT287" s="339"/>
      <c r="CU287" s="339"/>
      <c r="CV287" s="339"/>
      <c r="CW287" s="339"/>
      <c r="CX287" s="339"/>
      <c r="CY287" s="339"/>
      <c r="CZ287" s="339"/>
      <c r="DA287" s="339"/>
      <c r="DB287" s="339"/>
      <c r="DC287" s="339"/>
      <c r="DD287" s="339"/>
      <c r="DE287" s="339"/>
      <c r="DF287" s="339"/>
      <c r="DG287" s="339"/>
      <c r="DH287" s="339"/>
      <c r="DI287" s="339"/>
      <c r="DJ287" s="339"/>
      <c r="DK287" s="339"/>
      <c r="DL287" s="339"/>
      <c r="DM287" s="339"/>
      <c r="DN287" s="339"/>
      <c r="DO287" s="339"/>
      <c r="DP287" s="339"/>
      <c r="DQ287" s="339"/>
      <c r="DR287" s="339"/>
      <c r="DS287" s="339"/>
      <c r="DT287" s="339"/>
      <c r="DU287" s="339"/>
      <c r="DV287" s="339"/>
      <c r="DW287" s="339"/>
      <c r="DX287" s="339"/>
      <c r="DY287" s="339"/>
      <c r="DZ287" s="339"/>
      <c r="EA287" s="339"/>
      <c r="EB287" s="339"/>
      <c r="EC287" s="339"/>
      <c r="ED287" s="339"/>
      <c r="EE287" s="339"/>
      <c r="EF287" s="339"/>
      <c r="EG287" s="339"/>
      <c r="EH287" s="339"/>
      <c r="EI287" s="339"/>
      <c r="EJ287" s="339"/>
      <c r="EK287" s="339"/>
      <c r="EL287" s="339"/>
      <c r="EM287" s="339"/>
    </row>
    <row r="288" spans="1:143" s="341" customFormat="1" ht="25.5" hidden="1" customHeight="1">
      <c r="A288" s="371"/>
      <c r="B288" s="371"/>
      <c r="C288" s="371"/>
      <c r="D288" s="371"/>
      <c r="E288" s="371"/>
      <c r="F288" s="371"/>
      <c r="G288" s="371"/>
      <c r="H288" s="371"/>
      <c r="I288" s="371"/>
      <c r="J288" s="371"/>
      <c r="K288" s="371"/>
      <c r="L288" s="371"/>
      <c r="M288" s="371"/>
      <c r="N288" s="371"/>
      <c r="O288" s="371"/>
      <c r="P288" s="371"/>
      <c r="Q288" s="371"/>
      <c r="R288" s="371"/>
      <c r="S288" s="371"/>
      <c r="T288" s="371"/>
      <c r="U288" s="371"/>
      <c r="V288" s="371"/>
      <c r="W288" s="371"/>
      <c r="X288" s="371"/>
      <c r="Y288" s="371"/>
      <c r="Z288" s="371"/>
      <c r="AA288" s="371"/>
      <c r="AB288" s="371"/>
      <c r="AC288" s="371"/>
      <c r="AD288" s="371"/>
      <c r="AE288" s="371"/>
      <c r="AF288" s="371"/>
      <c r="AG288" s="371"/>
      <c r="AH288" s="371"/>
      <c r="AI288" s="339"/>
      <c r="AJ288" s="339"/>
      <c r="AK288" s="339"/>
      <c r="AL288" s="339"/>
      <c r="AM288" s="339"/>
      <c r="AN288" s="339"/>
      <c r="AO288" s="339"/>
      <c r="AP288" s="339"/>
      <c r="AQ288" s="339"/>
      <c r="AR288" s="339"/>
      <c r="AS288" s="339"/>
      <c r="AT288" s="339"/>
      <c r="AU288" s="339"/>
      <c r="AV288" s="339"/>
      <c r="AW288" s="339"/>
      <c r="AX288" s="339"/>
      <c r="AY288" s="339"/>
      <c r="AZ288" s="339"/>
      <c r="BA288" s="339"/>
      <c r="BB288" s="339"/>
      <c r="BC288" s="339"/>
      <c r="BD288" s="339"/>
      <c r="BE288" s="339"/>
      <c r="BF288" s="339"/>
      <c r="BG288" s="339"/>
      <c r="BH288" s="339"/>
      <c r="BI288" s="339"/>
      <c r="BJ288" s="339"/>
      <c r="BK288" s="339"/>
      <c r="BL288" s="339"/>
      <c r="BM288" s="339"/>
      <c r="BN288" s="339"/>
      <c r="BO288" s="339"/>
      <c r="BP288" s="339"/>
      <c r="BQ288" s="339"/>
      <c r="BR288" s="339"/>
      <c r="BS288" s="339"/>
      <c r="BT288" s="339"/>
      <c r="BU288" s="339"/>
      <c r="BV288" s="339"/>
      <c r="BW288" s="339"/>
      <c r="BX288" s="339"/>
      <c r="BY288" s="339"/>
      <c r="BZ288" s="339"/>
      <c r="CA288" s="339"/>
      <c r="CB288" s="339"/>
      <c r="CC288" s="339"/>
      <c r="CD288" s="339"/>
      <c r="CE288" s="339"/>
      <c r="CF288" s="339"/>
      <c r="CG288" s="339"/>
      <c r="CH288" s="339"/>
      <c r="CI288" s="339"/>
      <c r="CJ288" s="339"/>
      <c r="CK288" s="339"/>
      <c r="CL288" s="339"/>
      <c r="CM288" s="339"/>
      <c r="CN288" s="339"/>
      <c r="CO288" s="339"/>
      <c r="CP288" s="339"/>
      <c r="CQ288" s="339"/>
      <c r="CR288" s="339"/>
      <c r="CS288" s="339"/>
      <c r="CT288" s="339"/>
      <c r="CU288" s="339"/>
      <c r="CV288" s="339"/>
      <c r="CW288" s="339"/>
      <c r="CX288" s="339"/>
      <c r="CY288" s="339"/>
      <c r="CZ288" s="339"/>
      <c r="DA288" s="339"/>
      <c r="DB288" s="339"/>
      <c r="DC288" s="339"/>
      <c r="DD288" s="339"/>
      <c r="DE288" s="339"/>
      <c r="DF288" s="339"/>
      <c r="DG288" s="339"/>
      <c r="DH288" s="339"/>
      <c r="DI288" s="339"/>
      <c r="DJ288" s="339"/>
      <c r="DK288" s="339"/>
      <c r="DL288" s="339"/>
      <c r="DM288" s="339"/>
      <c r="DN288" s="339"/>
      <c r="DO288" s="339"/>
      <c r="DP288" s="339"/>
      <c r="DQ288" s="339"/>
      <c r="DR288" s="339"/>
      <c r="DS288" s="339"/>
      <c r="DT288" s="339"/>
      <c r="DU288" s="339"/>
      <c r="DV288" s="339"/>
      <c r="DW288" s="339"/>
      <c r="DX288" s="339"/>
      <c r="DY288" s="339"/>
      <c r="DZ288" s="339"/>
      <c r="EA288" s="339"/>
      <c r="EB288" s="339"/>
      <c r="EC288" s="339"/>
      <c r="ED288" s="339"/>
      <c r="EE288" s="339"/>
      <c r="EF288" s="339"/>
      <c r="EG288" s="339"/>
      <c r="EH288" s="339"/>
      <c r="EI288" s="339"/>
      <c r="EJ288" s="339"/>
      <c r="EK288" s="339"/>
      <c r="EL288" s="339"/>
      <c r="EM288" s="339"/>
    </row>
    <row r="289" spans="1:143" s="341" customFormat="1" ht="25.5" hidden="1" customHeight="1">
      <c r="A289" s="371"/>
      <c r="B289" s="371"/>
      <c r="C289" s="371"/>
      <c r="D289" s="371"/>
      <c r="E289" s="371"/>
      <c r="F289" s="371"/>
      <c r="G289" s="371"/>
      <c r="H289" s="371"/>
      <c r="I289" s="371"/>
      <c r="J289" s="371"/>
      <c r="K289" s="371"/>
      <c r="L289" s="371"/>
      <c r="M289" s="371"/>
      <c r="N289" s="371"/>
      <c r="O289" s="371"/>
      <c r="P289" s="371"/>
      <c r="Q289" s="371"/>
      <c r="R289" s="371"/>
      <c r="S289" s="371"/>
      <c r="T289" s="371"/>
      <c r="U289" s="371"/>
      <c r="V289" s="371"/>
      <c r="W289" s="371"/>
      <c r="X289" s="371"/>
      <c r="Y289" s="371"/>
      <c r="Z289" s="371"/>
      <c r="AA289" s="371"/>
      <c r="AB289" s="371"/>
      <c r="AC289" s="371"/>
      <c r="AD289" s="371"/>
      <c r="AE289" s="371"/>
      <c r="AF289" s="371"/>
      <c r="AG289" s="371"/>
      <c r="AH289" s="371"/>
      <c r="AI289" s="339"/>
      <c r="AJ289" s="339"/>
      <c r="AK289" s="339"/>
      <c r="AL289" s="339"/>
      <c r="AM289" s="339"/>
      <c r="AN289" s="339"/>
      <c r="AO289" s="339"/>
      <c r="AP289" s="339"/>
      <c r="AQ289" s="339"/>
      <c r="AR289" s="339"/>
      <c r="AS289" s="339"/>
      <c r="AT289" s="339"/>
      <c r="AU289" s="339"/>
      <c r="AV289" s="339"/>
      <c r="AW289" s="339"/>
      <c r="AX289" s="339"/>
      <c r="AY289" s="339"/>
      <c r="AZ289" s="339"/>
      <c r="BA289" s="339"/>
      <c r="BB289" s="339"/>
      <c r="BC289" s="339"/>
      <c r="BD289" s="339"/>
      <c r="BE289" s="339"/>
      <c r="BF289" s="339"/>
      <c r="BG289" s="339"/>
      <c r="BH289" s="339"/>
      <c r="BI289" s="339"/>
      <c r="BJ289" s="339"/>
      <c r="BK289" s="339"/>
      <c r="BL289" s="339"/>
      <c r="BM289" s="339"/>
      <c r="BN289" s="339"/>
      <c r="BO289" s="339"/>
      <c r="BP289" s="339"/>
      <c r="BQ289" s="339"/>
      <c r="BR289" s="339"/>
      <c r="BS289" s="339"/>
      <c r="BT289" s="339"/>
      <c r="BU289" s="339"/>
      <c r="BV289" s="339"/>
      <c r="BW289" s="339"/>
      <c r="BX289" s="339"/>
      <c r="BY289" s="339"/>
      <c r="BZ289" s="339"/>
      <c r="CA289" s="339"/>
      <c r="CB289" s="339"/>
      <c r="CC289" s="339"/>
      <c r="CD289" s="339"/>
      <c r="CE289" s="339"/>
      <c r="CF289" s="339"/>
      <c r="CG289" s="339"/>
      <c r="CH289" s="339"/>
      <c r="CI289" s="339"/>
      <c r="CJ289" s="339"/>
      <c r="CK289" s="339"/>
      <c r="CL289" s="339"/>
      <c r="CM289" s="339"/>
      <c r="CN289" s="339"/>
      <c r="CO289" s="339"/>
      <c r="CP289" s="339"/>
      <c r="CQ289" s="339"/>
      <c r="CR289" s="339"/>
      <c r="CS289" s="339"/>
      <c r="CT289" s="339"/>
      <c r="CU289" s="339"/>
      <c r="CV289" s="339"/>
      <c r="CW289" s="339"/>
      <c r="CX289" s="339"/>
      <c r="CY289" s="339"/>
      <c r="CZ289" s="339"/>
      <c r="DA289" s="339"/>
      <c r="DB289" s="339"/>
      <c r="DC289" s="339"/>
      <c r="DD289" s="339"/>
      <c r="DE289" s="339"/>
      <c r="DF289" s="339"/>
      <c r="DG289" s="339"/>
      <c r="DH289" s="339"/>
      <c r="DI289" s="339"/>
      <c r="DJ289" s="339"/>
      <c r="DK289" s="339"/>
      <c r="DL289" s="339"/>
      <c r="DM289" s="339"/>
      <c r="DN289" s="339"/>
      <c r="DO289" s="339"/>
      <c r="DP289" s="339"/>
      <c r="DQ289" s="339"/>
      <c r="DR289" s="339"/>
      <c r="DS289" s="339"/>
      <c r="DT289" s="339"/>
      <c r="DU289" s="339"/>
      <c r="DV289" s="339"/>
      <c r="DW289" s="339"/>
      <c r="DX289" s="339"/>
      <c r="DY289" s="339"/>
      <c r="DZ289" s="339"/>
      <c r="EA289" s="339"/>
      <c r="EB289" s="339"/>
      <c r="EC289" s="339"/>
      <c r="ED289" s="339"/>
      <c r="EE289" s="339"/>
      <c r="EF289" s="339"/>
      <c r="EG289" s="339"/>
      <c r="EH289" s="339"/>
      <c r="EI289" s="339"/>
      <c r="EJ289" s="339"/>
      <c r="EK289" s="339"/>
      <c r="EL289" s="339"/>
      <c r="EM289" s="339"/>
    </row>
    <row r="290" spans="1:143" s="341" customFormat="1" ht="25.5" hidden="1" customHeight="1">
      <c r="A290" s="371"/>
      <c r="B290" s="371"/>
      <c r="C290" s="371"/>
      <c r="D290" s="371"/>
      <c r="E290" s="371"/>
      <c r="F290" s="371"/>
      <c r="G290" s="371"/>
      <c r="H290" s="371"/>
      <c r="I290" s="371"/>
      <c r="J290" s="371"/>
      <c r="K290" s="371"/>
      <c r="L290" s="371"/>
      <c r="M290" s="371"/>
      <c r="N290" s="371"/>
      <c r="O290" s="371"/>
      <c r="P290" s="371"/>
      <c r="Q290" s="371"/>
      <c r="R290" s="371"/>
      <c r="S290" s="371"/>
      <c r="T290" s="371"/>
      <c r="U290" s="371"/>
      <c r="V290" s="371"/>
      <c r="W290" s="371"/>
      <c r="X290" s="371"/>
      <c r="Y290" s="371"/>
      <c r="Z290" s="371"/>
      <c r="AA290" s="371"/>
      <c r="AB290" s="371"/>
      <c r="AC290" s="371"/>
      <c r="AD290" s="371"/>
      <c r="AE290" s="371"/>
      <c r="AF290" s="371"/>
      <c r="AG290" s="371"/>
      <c r="AH290" s="371"/>
      <c r="AI290" s="339"/>
      <c r="AJ290" s="339"/>
      <c r="AK290" s="339"/>
      <c r="AL290" s="339"/>
      <c r="AM290" s="339"/>
      <c r="AN290" s="339"/>
      <c r="AO290" s="339"/>
      <c r="AP290" s="339"/>
      <c r="AQ290" s="339"/>
      <c r="AR290" s="339"/>
      <c r="AS290" s="339"/>
      <c r="AT290" s="339"/>
      <c r="AU290" s="339"/>
      <c r="AV290" s="339"/>
      <c r="AW290" s="339"/>
      <c r="AX290" s="339"/>
      <c r="AY290" s="339"/>
      <c r="AZ290" s="339"/>
      <c r="BA290" s="339"/>
      <c r="BB290" s="339"/>
      <c r="BC290" s="339"/>
      <c r="BD290" s="339"/>
      <c r="BE290" s="339"/>
      <c r="BF290" s="339"/>
      <c r="BG290" s="339"/>
      <c r="BH290" s="339"/>
      <c r="BI290" s="339"/>
      <c r="BJ290" s="339"/>
      <c r="BK290" s="339"/>
      <c r="BL290" s="339"/>
      <c r="BM290" s="339"/>
      <c r="BN290" s="339"/>
      <c r="BO290" s="339"/>
      <c r="BP290" s="339"/>
      <c r="BQ290" s="339"/>
      <c r="BR290" s="339"/>
      <c r="BS290" s="339"/>
      <c r="BT290" s="339"/>
      <c r="BU290" s="339"/>
      <c r="BV290" s="339"/>
      <c r="BW290" s="339"/>
      <c r="BX290" s="339"/>
      <c r="BY290" s="339"/>
      <c r="BZ290" s="339"/>
      <c r="CA290" s="339"/>
      <c r="CB290" s="339"/>
      <c r="CC290" s="339"/>
      <c r="CD290" s="339"/>
      <c r="CE290" s="339"/>
      <c r="CF290" s="339"/>
      <c r="CG290" s="339"/>
      <c r="CH290" s="339"/>
      <c r="CI290" s="339"/>
      <c r="CJ290" s="339"/>
      <c r="CK290" s="339"/>
      <c r="CL290" s="339"/>
      <c r="CM290" s="339"/>
      <c r="CN290" s="339"/>
      <c r="CO290" s="339"/>
      <c r="CP290" s="339"/>
      <c r="CQ290" s="339"/>
      <c r="CR290" s="339"/>
      <c r="CS290" s="339"/>
      <c r="CT290" s="339"/>
      <c r="CU290" s="339"/>
      <c r="CV290" s="339"/>
      <c r="CW290" s="339"/>
      <c r="CX290" s="339"/>
      <c r="CY290" s="339"/>
      <c r="CZ290" s="339"/>
      <c r="DA290" s="339"/>
      <c r="DB290" s="339"/>
      <c r="DC290" s="339"/>
      <c r="DD290" s="339"/>
      <c r="DE290" s="339"/>
      <c r="DF290" s="339"/>
      <c r="DG290" s="339"/>
      <c r="DH290" s="339"/>
      <c r="DI290" s="339"/>
      <c r="DJ290" s="339"/>
      <c r="DK290" s="339"/>
      <c r="DL290" s="339"/>
      <c r="DM290" s="339"/>
      <c r="DN290" s="339"/>
      <c r="DO290" s="339"/>
      <c r="DP290" s="339"/>
      <c r="DQ290" s="339"/>
      <c r="DR290" s="339"/>
      <c r="DS290" s="339"/>
      <c r="DT290" s="339"/>
      <c r="DU290" s="339"/>
      <c r="DV290" s="339"/>
      <c r="DW290" s="339"/>
      <c r="DX290" s="339"/>
      <c r="DY290" s="339"/>
      <c r="DZ290" s="339"/>
      <c r="EA290" s="339"/>
      <c r="EB290" s="339"/>
      <c r="EC290" s="339"/>
      <c r="ED290" s="339"/>
      <c r="EE290" s="339"/>
      <c r="EF290" s="339"/>
      <c r="EG290" s="339"/>
      <c r="EH290" s="339"/>
      <c r="EI290" s="339"/>
      <c r="EJ290" s="339"/>
      <c r="EK290" s="339"/>
      <c r="EL290" s="339"/>
      <c r="EM290" s="339"/>
    </row>
    <row r="291" spans="1:143" s="341" customFormat="1" ht="25.5" hidden="1" customHeight="1">
      <c r="A291" s="371"/>
      <c r="B291" s="371"/>
      <c r="C291" s="371"/>
      <c r="D291" s="371"/>
      <c r="E291" s="371"/>
      <c r="F291" s="371"/>
      <c r="G291" s="371"/>
      <c r="H291" s="371"/>
      <c r="I291" s="371"/>
      <c r="J291" s="371"/>
      <c r="K291" s="371"/>
      <c r="L291" s="371"/>
      <c r="M291" s="371"/>
      <c r="N291" s="371"/>
      <c r="O291" s="371"/>
      <c r="P291" s="371"/>
      <c r="Q291" s="371"/>
      <c r="R291" s="371"/>
      <c r="S291" s="371"/>
      <c r="T291" s="371"/>
      <c r="U291" s="371"/>
      <c r="V291" s="371"/>
      <c r="W291" s="371"/>
      <c r="X291" s="371"/>
      <c r="Y291" s="371"/>
      <c r="Z291" s="371"/>
      <c r="AA291" s="371"/>
      <c r="AB291" s="371"/>
      <c r="AC291" s="371"/>
      <c r="AD291" s="371"/>
      <c r="AE291" s="371"/>
      <c r="AF291" s="371"/>
      <c r="AG291" s="371"/>
      <c r="AH291" s="371"/>
      <c r="AI291" s="339"/>
      <c r="AJ291" s="339"/>
      <c r="AK291" s="339"/>
      <c r="AL291" s="339"/>
      <c r="AM291" s="339"/>
      <c r="AN291" s="339"/>
      <c r="AO291" s="339"/>
      <c r="AP291" s="339"/>
      <c r="AQ291" s="339"/>
      <c r="AR291" s="339"/>
      <c r="AS291" s="339"/>
      <c r="AT291" s="339"/>
      <c r="AU291" s="339"/>
      <c r="AV291" s="339"/>
      <c r="AW291" s="339"/>
      <c r="AX291" s="339"/>
      <c r="AY291" s="339"/>
      <c r="AZ291" s="339"/>
      <c r="BA291" s="339"/>
      <c r="BB291" s="339"/>
      <c r="BC291" s="339"/>
      <c r="BD291" s="339"/>
      <c r="BE291" s="339"/>
      <c r="BF291" s="339"/>
      <c r="BG291" s="339"/>
      <c r="BH291" s="339"/>
      <c r="BI291" s="339"/>
      <c r="BJ291" s="339"/>
      <c r="BK291" s="339"/>
      <c r="BL291" s="339"/>
      <c r="BM291" s="339"/>
      <c r="BN291" s="339"/>
      <c r="BO291" s="339"/>
      <c r="BP291" s="339"/>
      <c r="BQ291" s="339"/>
      <c r="BR291" s="339"/>
      <c r="BS291" s="339"/>
      <c r="BT291" s="339"/>
      <c r="BU291" s="339"/>
      <c r="BV291" s="339"/>
      <c r="BW291" s="339"/>
      <c r="BX291" s="339"/>
      <c r="BY291" s="339"/>
      <c r="BZ291" s="339"/>
      <c r="CA291" s="339"/>
      <c r="CB291" s="339"/>
      <c r="CC291" s="339"/>
      <c r="CD291" s="339"/>
      <c r="CE291" s="339"/>
      <c r="CF291" s="339"/>
      <c r="CG291" s="339"/>
      <c r="CH291" s="339"/>
      <c r="CI291" s="339"/>
      <c r="CJ291" s="339"/>
      <c r="CK291" s="339"/>
      <c r="CL291" s="339"/>
      <c r="CM291" s="339"/>
      <c r="CN291" s="339"/>
      <c r="CO291" s="339"/>
      <c r="CP291" s="339"/>
      <c r="CQ291" s="339"/>
      <c r="CR291" s="339"/>
      <c r="CS291" s="339"/>
      <c r="CT291" s="339"/>
      <c r="CU291" s="339"/>
      <c r="CV291" s="339"/>
      <c r="CW291" s="339"/>
      <c r="CX291" s="339"/>
      <c r="CY291" s="339"/>
      <c r="CZ291" s="339"/>
      <c r="DA291" s="339"/>
      <c r="DB291" s="339"/>
      <c r="DC291" s="339"/>
      <c r="DD291" s="339"/>
      <c r="DE291" s="339"/>
      <c r="DF291" s="339"/>
      <c r="DG291" s="339"/>
      <c r="DH291" s="339"/>
      <c r="DI291" s="339"/>
      <c r="DJ291" s="339"/>
      <c r="DK291" s="339"/>
      <c r="DL291" s="339"/>
      <c r="DM291" s="339"/>
      <c r="DN291" s="339"/>
      <c r="DO291" s="339"/>
      <c r="DP291" s="339"/>
      <c r="DQ291" s="339"/>
      <c r="DR291" s="339"/>
      <c r="DS291" s="339"/>
      <c r="DT291" s="339"/>
      <c r="DU291" s="339"/>
      <c r="DV291" s="339"/>
      <c r="DW291" s="339"/>
      <c r="DX291" s="339"/>
      <c r="DY291" s="339"/>
      <c r="DZ291" s="339"/>
      <c r="EA291" s="339"/>
      <c r="EB291" s="339"/>
      <c r="EC291" s="339"/>
      <c r="ED291" s="339"/>
      <c r="EE291" s="339"/>
      <c r="EF291" s="339"/>
      <c r="EG291" s="339"/>
      <c r="EH291" s="339"/>
      <c r="EI291" s="339"/>
      <c r="EJ291" s="339"/>
      <c r="EK291" s="339"/>
      <c r="EL291" s="339"/>
      <c r="EM291" s="339"/>
    </row>
    <row r="292" spans="1:143" s="341" customFormat="1" ht="25.5" hidden="1" customHeight="1">
      <c r="A292" s="371"/>
      <c r="B292" s="371"/>
      <c r="C292" s="371"/>
      <c r="D292" s="371"/>
      <c r="E292" s="371"/>
      <c r="F292" s="371"/>
      <c r="G292" s="371"/>
      <c r="H292" s="371"/>
      <c r="I292" s="371"/>
      <c r="J292" s="371"/>
      <c r="K292" s="371"/>
      <c r="L292" s="371"/>
      <c r="M292" s="371"/>
      <c r="N292" s="371"/>
      <c r="O292" s="371"/>
      <c r="P292" s="371"/>
      <c r="Q292" s="371"/>
      <c r="R292" s="371"/>
      <c r="S292" s="371"/>
      <c r="T292" s="371"/>
      <c r="U292" s="371"/>
      <c r="V292" s="371"/>
      <c r="W292" s="371"/>
      <c r="X292" s="371"/>
      <c r="Y292" s="371"/>
      <c r="Z292" s="371"/>
      <c r="AA292" s="371"/>
      <c r="AB292" s="371"/>
      <c r="AC292" s="371"/>
      <c r="AD292" s="371"/>
      <c r="AE292" s="371"/>
      <c r="AF292" s="371"/>
      <c r="AG292" s="371"/>
      <c r="AH292" s="371"/>
      <c r="AI292" s="339"/>
      <c r="AJ292" s="339"/>
      <c r="AK292" s="339"/>
      <c r="AL292" s="339"/>
      <c r="AM292" s="339"/>
      <c r="AN292" s="339"/>
      <c r="AO292" s="339"/>
      <c r="AP292" s="339"/>
      <c r="AQ292" s="339"/>
      <c r="AR292" s="339"/>
      <c r="AS292" s="339"/>
      <c r="AT292" s="339"/>
      <c r="AU292" s="339"/>
      <c r="AV292" s="339"/>
      <c r="AW292" s="339"/>
      <c r="AX292" s="339"/>
      <c r="AY292" s="339"/>
      <c r="AZ292" s="339"/>
      <c r="BA292" s="339"/>
      <c r="BB292" s="339"/>
      <c r="BC292" s="339"/>
      <c r="BD292" s="339"/>
      <c r="BE292" s="339"/>
      <c r="BF292" s="339"/>
      <c r="BG292" s="339"/>
      <c r="BH292" s="339"/>
      <c r="BI292" s="339"/>
      <c r="BJ292" s="339"/>
      <c r="BK292" s="339"/>
      <c r="BL292" s="339"/>
      <c r="BM292" s="339"/>
      <c r="BN292" s="339"/>
      <c r="BO292" s="339"/>
      <c r="BP292" s="339"/>
      <c r="BQ292" s="339"/>
      <c r="BR292" s="339"/>
      <c r="BS292" s="339"/>
      <c r="BT292" s="339"/>
      <c r="BU292" s="339"/>
      <c r="BV292" s="339"/>
      <c r="BW292" s="339"/>
      <c r="BX292" s="339"/>
      <c r="BY292" s="339"/>
      <c r="BZ292" s="339"/>
      <c r="CA292" s="339"/>
      <c r="CB292" s="339"/>
      <c r="CC292" s="339"/>
      <c r="CD292" s="339"/>
      <c r="CE292" s="339"/>
      <c r="CF292" s="339"/>
      <c r="CG292" s="339"/>
      <c r="CH292" s="339"/>
      <c r="CI292" s="339"/>
      <c r="CJ292" s="339"/>
      <c r="CK292" s="339"/>
      <c r="CL292" s="339"/>
      <c r="CM292" s="339"/>
      <c r="CN292" s="339"/>
      <c r="CO292" s="339"/>
      <c r="CP292" s="339"/>
      <c r="CQ292" s="339"/>
      <c r="CR292" s="339"/>
      <c r="CS292" s="339"/>
      <c r="CT292" s="339"/>
      <c r="CU292" s="339"/>
      <c r="CV292" s="339"/>
      <c r="CW292" s="339"/>
      <c r="CX292" s="339"/>
      <c r="CY292" s="339"/>
      <c r="CZ292" s="339"/>
      <c r="DA292" s="339"/>
      <c r="DB292" s="339"/>
      <c r="DC292" s="339"/>
      <c r="DD292" s="339"/>
      <c r="DE292" s="339"/>
      <c r="DF292" s="339"/>
      <c r="DG292" s="339"/>
      <c r="DH292" s="339"/>
      <c r="DI292" s="339"/>
      <c r="DJ292" s="339"/>
      <c r="DK292" s="339"/>
      <c r="DL292" s="339"/>
      <c r="DM292" s="339"/>
      <c r="DN292" s="339"/>
      <c r="DO292" s="339"/>
      <c r="DP292" s="339"/>
      <c r="DQ292" s="339"/>
      <c r="DR292" s="339"/>
      <c r="DS292" s="339"/>
      <c r="DT292" s="339"/>
      <c r="DU292" s="339"/>
      <c r="DV292" s="339"/>
      <c r="DW292" s="339"/>
      <c r="DX292" s="339"/>
      <c r="DY292" s="339"/>
      <c r="DZ292" s="339"/>
      <c r="EA292" s="339"/>
      <c r="EB292" s="339"/>
      <c r="EC292" s="339"/>
      <c r="ED292" s="339"/>
      <c r="EE292" s="339"/>
      <c r="EF292" s="339"/>
      <c r="EG292" s="339"/>
      <c r="EH292" s="339"/>
      <c r="EI292" s="339"/>
      <c r="EJ292" s="339"/>
      <c r="EK292" s="339"/>
      <c r="EL292" s="339"/>
      <c r="EM292" s="339"/>
    </row>
    <row r="293" spans="1:143" s="341" customFormat="1" ht="25.5" hidden="1" customHeight="1">
      <c r="A293" s="371"/>
      <c r="B293" s="371"/>
      <c r="C293" s="371"/>
      <c r="D293" s="371"/>
      <c r="E293" s="371"/>
      <c r="F293" s="371"/>
      <c r="G293" s="371"/>
      <c r="H293" s="371"/>
      <c r="I293" s="371"/>
      <c r="J293" s="371"/>
      <c r="K293" s="371"/>
      <c r="L293" s="371"/>
      <c r="M293" s="371"/>
      <c r="N293" s="371"/>
      <c r="O293" s="371"/>
      <c r="P293" s="371"/>
      <c r="Q293" s="371"/>
      <c r="R293" s="371"/>
      <c r="S293" s="371"/>
      <c r="T293" s="371"/>
      <c r="U293" s="371"/>
      <c r="V293" s="371"/>
      <c r="W293" s="371"/>
      <c r="X293" s="371"/>
      <c r="Y293" s="371"/>
      <c r="Z293" s="371"/>
      <c r="AA293" s="371"/>
      <c r="AB293" s="371"/>
      <c r="AC293" s="371"/>
      <c r="AD293" s="371"/>
      <c r="AE293" s="371"/>
      <c r="AF293" s="371"/>
      <c r="AG293" s="371"/>
      <c r="AH293" s="371"/>
      <c r="AI293" s="339"/>
      <c r="AJ293" s="339"/>
      <c r="AK293" s="339"/>
      <c r="AL293" s="339"/>
      <c r="AM293" s="339"/>
      <c r="AN293" s="339"/>
      <c r="AO293" s="339"/>
      <c r="AP293" s="339"/>
      <c r="AQ293" s="339"/>
      <c r="AR293" s="339"/>
      <c r="AS293" s="339"/>
      <c r="AT293" s="339"/>
      <c r="AU293" s="339"/>
      <c r="AV293" s="339"/>
      <c r="AW293" s="339"/>
      <c r="AX293" s="339"/>
      <c r="AY293" s="339"/>
      <c r="AZ293" s="339"/>
      <c r="BA293" s="339"/>
      <c r="BB293" s="339"/>
      <c r="BC293" s="339"/>
      <c r="BD293" s="339"/>
      <c r="BE293" s="339"/>
      <c r="BF293" s="339"/>
      <c r="BG293" s="339"/>
      <c r="BH293" s="339"/>
      <c r="BI293" s="339"/>
      <c r="BJ293" s="339"/>
      <c r="BK293" s="339"/>
      <c r="BL293" s="339"/>
      <c r="BM293" s="339"/>
      <c r="BN293" s="339"/>
      <c r="BO293" s="339"/>
      <c r="BP293" s="339"/>
      <c r="BQ293" s="339"/>
      <c r="BR293" s="339"/>
      <c r="BS293" s="339"/>
      <c r="BT293" s="339"/>
      <c r="BU293" s="339"/>
      <c r="BV293" s="339"/>
      <c r="BW293" s="339"/>
      <c r="BX293" s="339"/>
      <c r="BY293" s="339"/>
      <c r="BZ293" s="339"/>
      <c r="CA293" s="339"/>
      <c r="CB293" s="339"/>
      <c r="CC293" s="339"/>
      <c r="CD293" s="339"/>
      <c r="CE293" s="339"/>
      <c r="CF293" s="339"/>
      <c r="CG293" s="339"/>
      <c r="CH293" s="339"/>
      <c r="CI293" s="339"/>
      <c r="CJ293" s="339"/>
      <c r="CK293" s="339"/>
      <c r="CL293" s="339"/>
      <c r="CM293" s="339"/>
      <c r="CN293" s="339"/>
      <c r="CO293" s="339"/>
      <c r="CP293" s="339"/>
      <c r="CQ293" s="339"/>
      <c r="CR293" s="339"/>
      <c r="CS293" s="339"/>
      <c r="CT293" s="339"/>
      <c r="CU293" s="339"/>
      <c r="CV293" s="339"/>
      <c r="CW293" s="339"/>
      <c r="CX293" s="339"/>
      <c r="CY293" s="339"/>
      <c r="CZ293" s="339"/>
      <c r="DA293" s="339"/>
      <c r="DB293" s="339"/>
      <c r="DC293" s="339"/>
      <c r="DD293" s="339"/>
      <c r="DE293" s="339"/>
      <c r="DF293" s="339"/>
      <c r="DG293" s="339"/>
      <c r="DH293" s="339"/>
      <c r="DI293" s="339"/>
      <c r="DJ293" s="339"/>
      <c r="DK293" s="339"/>
      <c r="DL293" s="339"/>
      <c r="DM293" s="339"/>
      <c r="DN293" s="339"/>
      <c r="DO293" s="339"/>
      <c r="DP293" s="339"/>
      <c r="DQ293" s="339"/>
      <c r="DR293" s="339"/>
      <c r="DS293" s="339"/>
      <c r="DT293" s="339"/>
      <c r="DU293" s="339"/>
      <c r="DV293" s="339"/>
      <c r="DW293" s="339"/>
      <c r="DX293" s="339"/>
      <c r="DY293" s="339"/>
      <c r="DZ293" s="339"/>
      <c r="EA293" s="339"/>
      <c r="EB293" s="339"/>
      <c r="EC293" s="339"/>
      <c r="ED293" s="339"/>
      <c r="EE293" s="339"/>
      <c r="EF293" s="339"/>
      <c r="EG293" s="339"/>
      <c r="EH293" s="339"/>
      <c r="EI293" s="339"/>
      <c r="EJ293" s="339"/>
      <c r="EK293" s="339"/>
      <c r="EL293" s="339"/>
      <c r="EM293" s="339"/>
    </row>
    <row r="294" spans="1:143" s="341" customFormat="1" ht="25.5" hidden="1" customHeight="1">
      <c r="A294" s="371"/>
      <c r="B294" s="371"/>
      <c r="C294" s="371"/>
      <c r="D294" s="371"/>
      <c r="E294" s="371"/>
      <c r="F294" s="371"/>
      <c r="G294" s="371"/>
      <c r="H294" s="371"/>
      <c r="I294" s="371"/>
      <c r="J294" s="371"/>
      <c r="K294" s="371"/>
      <c r="L294" s="371"/>
      <c r="M294" s="371"/>
      <c r="N294" s="371"/>
      <c r="O294" s="371"/>
      <c r="P294" s="371"/>
      <c r="Q294" s="371"/>
      <c r="R294" s="371"/>
      <c r="S294" s="371"/>
      <c r="T294" s="371"/>
      <c r="U294" s="371"/>
      <c r="V294" s="371"/>
      <c r="W294" s="371"/>
      <c r="X294" s="371"/>
      <c r="Y294" s="371"/>
      <c r="Z294" s="371"/>
      <c r="AA294" s="371"/>
      <c r="AB294" s="371"/>
      <c r="AC294" s="371"/>
      <c r="AD294" s="371"/>
      <c r="AE294" s="371"/>
      <c r="AF294" s="371"/>
      <c r="AG294" s="371"/>
      <c r="AH294" s="371"/>
      <c r="AI294" s="339"/>
      <c r="AJ294" s="339"/>
      <c r="AK294" s="339"/>
      <c r="AL294" s="339"/>
      <c r="AM294" s="339"/>
      <c r="AN294" s="339"/>
      <c r="AO294" s="339"/>
      <c r="AP294" s="339"/>
      <c r="AQ294" s="339"/>
      <c r="AR294" s="339"/>
      <c r="AS294" s="339"/>
      <c r="AT294" s="339"/>
      <c r="AU294" s="339"/>
      <c r="AV294" s="339"/>
      <c r="AW294" s="339"/>
      <c r="AX294" s="339"/>
      <c r="AY294" s="339"/>
      <c r="AZ294" s="339"/>
      <c r="BA294" s="339"/>
      <c r="BB294" s="339"/>
      <c r="BC294" s="339"/>
      <c r="BD294" s="339"/>
      <c r="BE294" s="339"/>
      <c r="BF294" s="339"/>
      <c r="BG294" s="339"/>
      <c r="BH294" s="339"/>
      <c r="BI294" s="339"/>
      <c r="BJ294" s="339"/>
      <c r="BK294" s="339"/>
      <c r="BL294" s="339"/>
      <c r="BM294" s="339"/>
      <c r="BN294" s="339"/>
      <c r="BO294" s="339"/>
      <c r="BP294" s="339"/>
      <c r="BQ294" s="339"/>
      <c r="BR294" s="339"/>
      <c r="BS294" s="339"/>
      <c r="BT294" s="339"/>
      <c r="BU294" s="339"/>
      <c r="BV294" s="339"/>
      <c r="BW294" s="339"/>
      <c r="BX294" s="339"/>
      <c r="BY294" s="339"/>
      <c r="BZ294" s="339"/>
      <c r="CA294" s="339"/>
      <c r="CB294" s="339"/>
      <c r="CC294" s="339"/>
      <c r="CD294" s="339"/>
      <c r="CE294" s="339"/>
      <c r="CF294" s="339"/>
      <c r="CG294" s="339"/>
      <c r="CH294" s="339"/>
      <c r="CI294" s="339"/>
      <c r="CJ294" s="339"/>
      <c r="CK294" s="339"/>
      <c r="CL294" s="339"/>
      <c r="CM294" s="339"/>
      <c r="CN294" s="339"/>
      <c r="CO294" s="339"/>
      <c r="CP294" s="339"/>
      <c r="CQ294" s="339"/>
      <c r="CR294" s="339"/>
      <c r="CS294" s="339"/>
      <c r="CT294" s="339"/>
      <c r="CU294" s="339"/>
      <c r="CV294" s="339"/>
      <c r="CW294" s="339"/>
      <c r="CX294" s="339"/>
      <c r="CY294" s="339"/>
      <c r="CZ294" s="339"/>
      <c r="DA294" s="339"/>
      <c r="DB294" s="339"/>
      <c r="DC294" s="339"/>
      <c r="DD294" s="339"/>
      <c r="DE294" s="339"/>
      <c r="DF294" s="339"/>
      <c r="DG294" s="339"/>
      <c r="DH294" s="339"/>
      <c r="DI294" s="339"/>
      <c r="DJ294" s="339"/>
      <c r="DK294" s="339"/>
      <c r="DL294" s="339"/>
      <c r="DM294" s="339"/>
      <c r="DN294" s="339"/>
      <c r="DO294" s="339"/>
      <c r="DP294" s="339"/>
      <c r="DQ294" s="339"/>
      <c r="DR294" s="339"/>
      <c r="DS294" s="339"/>
      <c r="DT294" s="339"/>
      <c r="DU294" s="339"/>
      <c r="DV294" s="339"/>
      <c r="DW294" s="339"/>
      <c r="DX294" s="339"/>
      <c r="DY294" s="339"/>
      <c r="DZ294" s="339"/>
      <c r="EA294" s="339"/>
      <c r="EB294" s="339"/>
      <c r="EC294" s="339"/>
      <c r="ED294" s="339"/>
      <c r="EE294" s="339"/>
      <c r="EF294" s="339"/>
      <c r="EG294" s="339"/>
      <c r="EH294" s="339"/>
      <c r="EI294" s="339"/>
      <c r="EJ294" s="339"/>
      <c r="EK294" s="339"/>
      <c r="EL294" s="339"/>
      <c r="EM294" s="339"/>
    </row>
    <row r="295" spans="1:143" s="341" customFormat="1" ht="25.5" hidden="1" customHeight="1">
      <c r="A295" s="371"/>
      <c r="B295" s="371"/>
      <c r="C295" s="371"/>
      <c r="D295" s="371"/>
      <c r="E295" s="371"/>
      <c r="F295" s="371"/>
      <c r="G295" s="371"/>
      <c r="H295" s="371"/>
      <c r="I295" s="371"/>
      <c r="J295" s="371"/>
      <c r="K295" s="371"/>
      <c r="L295" s="371"/>
      <c r="M295" s="371"/>
      <c r="N295" s="371"/>
      <c r="O295" s="371"/>
      <c r="P295" s="371"/>
      <c r="Q295" s="371"/>
      <c r="R295" s="371"/>
      <c r="S295" s="371"/>
      <c r="T295" s="371"/>
      <c r="U295" s="371"/>
      <c r="V295" s="371"/>
      <c r="W295" s="371"/>
      <c r="X295" s="371"/>
      <c r="Y295" s="371"/>
      <c r="Z295" s="371"/>
      <c r="AA295" s="371"/>
      <c r="AB295" s="371"/>
      <c r="AC295" s="371"/>
      <c r="AD295" s="371"/>
      <c r="AE295" s="371"/>
      <c r="AF295" s="371"/>
      <c r="AG295" s="371"/>
      <c r="AH295" s="371"/>
      <c r="AI295" s="339"/>
      <c r="AJ295" s="339"/>
      <c r="AK295" s="339"/>
      <c r="AL295" s="339"/>
      <c r="AM295" s="339"/>
      <c r="AN295" s="339"/>
      <c r="AO295" s="339"/>
      <c r="AP295" s="339"/>
      <c r="AQ295" s="339"/>
      <c r="AR295" s="339"/>
      <c r="AS295" s="339"/>
      <c r="AT295" s="339"/>
      <c r="AU295" s="339"/>
      <c r="AV295" s="339"/>
      <c r="AW295" s="339"/>
      <c r="AX295" s="339"/>
      <c r="AY295" s="339"/>
      <c r="AZ295" s="339"/>
      <c r="BA295" s="339"/>
      <c r="BB295" s="339"/>
      <c r="BC295" s="339"/>
      <c r="BD295" s="339"/>
      <c r="BE295" s="339"/>
      <c r="BF295" s="339"/>
      <c r="BG295" s="339"/>
      <c r="BH295" s="339"/>
      <c r="BI295" s="339"/>
      <c r="BJ295" s="339"/>
      <c r="BK295" s="339"/>
      <c r="BL295" s="339"/>
      <c r="BM295" s="339"/>
      <c r="BN295" s="339"/>
      <c r="BO295" s="339"/>
      <c r="BP295" s="339"/>
      <c r="BQ295" s="339"/>
      <c r="BR295" s="339"/>
      <c r="BS295" s="339"/>
      <c r="BT295" s="339"/>
      <c r="BU295" s="339"/>
      <c r="BV295" s="339"/>
      <c r="BW295" s="339"/>
      <c r="BX295" s="339"/>
      <c r="BY295" s="339"/>
      <c r="BZ295" s="339"/>
      <c r="CA295" s="339"/>
      <c r="CB295" s="339"/>
      <c r="CC295" s="339"/>
      <c r="CD295" s="339"/>
      <c r="CE295" s="339"/>
      <c r="CF295" s="339"/>
      <c r="CG295" s="339"/>
      <c r="CH295" s="339"/>
      <c r="CI295" s="339"/>
      <c r="CJ295" s="339"/>
      <c r="CK295" s="339"/>
      <c r="CL295" s="339"/>
      <c r="CM295" s="339"/>
      <c r="CN295" s="339"/>
      <c r="CO295" s="339"/>
      <c r="CP295" s="339"/>
      <c r="CQ295" s="339"/>
      <c r="CR295" s="339"/>
      <c r="CS295" s="339"/>
      <c r="CT295" s="339"/>
      <c r="CU295" s="339"/>
      <c r="CV295" s="339"/>
      <c r="CW295" s="339"/>
      <c r="CX295" s="339"/>
      <c r="CY295" s="339"/>
      <c r="CZ295" s="339"/>
      <c r="DA295" s="339"/>
      <c r="DB295" s="339"/>
      <c r="DC295" s="339"/>
      <c r="DD295" s="339"/>
      <c r="DE295" s="339"/>
      <c r="DF295" s="339"/>
      <c r="DG295" s="339"/>
      <c r="DH295" s="339"/>
      <c r="DI295" s="339"/>
      <c r="DJ295" s="339"/>
      <c r="DK295" s="339"/>
      <c r="DL295" s="339"/>
      <c r="DM295" s="339"/>
      <c r="DN295" s="339"/>
      <c r="DO295" s="339"/>
      <c r="DP295" s="339"/>
      <c r="DQ295" s="339"/>
      <c r="DR295" s="339"/>
      <c r="DS295" s="339"/>
      <c r="DT295" s="339"/>
      <c r="DU295" s="339"/>
      <c r="DV295" s="339"/>
      <c r="DW295" s="339"/>
      <c r="DX295" s="339"/>
      <c r="DY295" s="339"/>
      <c r="DZ295" s="339"/>
      <c r="EA295" s="339"/>
      <c r="EB295" s="339"/>
      <c r="EC295" s="339"/>
      <c r="ED295" s="339"/>
      <c r="EE295" s="339"/>
      <c r="EF295" s="339"/>
      <c r="EG295" s="339"/>
      <c r="EH295" s="339"/>
      <c r="EI295" s="339"/>
      <c r="EJ295" s="339"/>
      <c r="EK295" s="339"/>
      <c r="EL295" s="339"/>
      <c r="EM295" s="339"/>
    </row>
    <row r="296" spans="1:143" s="341" customFormat="1" ht="25.5" hidden="1" customHeight="1">
      <c r="A296" s="371"/>
      <c r="B296" s="371"/>
      <c r="C296" s="371"/>
      <c r="D296" s="371"/>
      <c r="E296" s="371"/>
      <c r="F296" s="371"/>
      <c r="G296" s="371"/>
      <c r="H296" s="371"/>
      <c r="I296" s="371"/>
      <c r="J296" s="371"/>
      <c r="K296" s="371"/>
      <c r="L296" s="371"/>
      <c r="M296" s="371"/>
      <c r="N296" s="371"/>
      <c r="O296" s="371"/>
      <c r="P296" s="371"/>
      <c r="Q296" s="371"/>
      <c r="R296" s="371"/>
      <c r="S296" s="371"/>
      <c r="T296" s="371"/>
      <c r="U296" s="371"/>
      <c r="V296" s="371"/>
      <c r="W296" s="371"/>
      <c r="X296" s="371"/>
      <c r="Y296" s="371"/>
      <c r="Z296" s="371"/>
      <c r="AA296" s="371"/>
      <c r="AB296" s="371"/>
      <c r="AC296" s="371"/>
      <c r="AD296" s="371"/>
      <c r="AE296" s="371"/>
      <c r="AF296" s="371"/>
      <c r="AG296" s="371"/>
      <c r="AH296" s="371"/>
      <c r="AI296" s="339"/>
      <c r="AJ296" s="339"/>
      <c r="AK296" s="339"/>
      <c r="AL296" s="339"/>
      <c r="AM296" s="339"/>
      <c r="AN296" s="339"/>
      <c r="AO296" s="339"/>
      <c r="AP296" s="339"/>
      <c r="AQ296" s="339"/>
      <c r="AR296" s="339"/>
      <c r="AS296" s="339"/>
      <c r="AT296" s="339"/>
      <c r="AU296" s="339"/>
      <c r="AV296" s="339"/>
      <c r="AW296" s="339"/>
      <c r="AX296" s="339"/>
      <c r="AY296" s="339"/>
      <c r="AZ296" s="339"/>
      <c r="BA296" s="339"/>
      <c r="BB296" s="339"/>
      <c r="BC296" s="339"/>
      <c r="BD296" s="339"/>
      <c r="BE296" s="339"/>
      <c r="BF296" s="339"/>
      <c r="BG296" s="339"/>
      <c r="BH296" s="339"/>
      <c r="BI296" s="339"/>
      <c r="BJ296" s="339"/>
      <c r="BK296" s="339"/>
      <c r="BL296" s="339"/>
      <c r="BM296" s="339"/>
      <c r="BN296" s="339"/>
      <c r="BO296" s="339"/>
      <c r="BP296" s="339"/>
      <c r="BQ296" s="339"/>
      <c r="BR296" s="339"/>
      <c r="BS296" s="339"/>
      <c r="BT296" s="339"/>
      <c r="BU296" s="339"/>
      <c r="BV296" s="339"/>
      <c r="BW296" s="339"/>
      <c r="BX296" s="339"/>
      <c r="BY296" s="339"/>
      <c r="BZ296" s="339"/>
      <c r="CA296" s="339"/>
      <c r="CB296" s="339"/>
      <c r="CC296" s="339"/>
      <c r="CD296" s="339"/>
      <c r="CE296" s="339"/>
      <c r="CF296" s="339"/>
      <c r="CG296" s="339"/>
      <c r="CH296" s="339"/>
      <c r="CI296" s="339"/>
      <c r="CJ296" s="339"/>
      <c r="CK296" s="339"/>
      <c r="CL296" s="339"/>
      <c r="CM296" s="339"/>
      <c r="CN296" s="339"/>
      <c r="CO296" s="339"/>
      <c r="CP296" s="339"/>
      <c r="CQ296" s="339"/>
      <c r="CR296" s="339"/>
      <c r="CS296" s="339"/>
      <c r="CT296" s="339"/>
      <c r="CU296" s="339"/>
      <c r="CV296" s="339"/>
      <c r="CW296" s="339"/>
      <c r="CX296" s="339"/>
      <c r="CY296" s="339"/>
      <c r="CZ296" s="339"/>
      <c r="DA296" s="339"/>
      <c r="DB296" s="339"/>
      <c r="DC296" s="339"/>
      <c r="DD296" s="339"/>
      <c r="DE296" s="339"/>
      <c r="DF296" s="339"/>
      <c r="DG296" s="339"/>
      <c r="DH296" s="339"/>
      <c r="DI296" s="339"/>
      <c r="DJ296" s="339"/>
      <c r="DK296" s="339"/>
      <c r="DL296" s="339"/>
      <c r="DM296" s="339"/>
      <c r="DN296" s="339"/>
      <c r="DO296" s="339"/>
      <c r="DP296" s="339"/>
      <c r="DQ296" s="339"/>
      <c r="DR296" s="339"/>
      <c r="DS296" s="339"/>
      <c r="DT296" s="339"/>
      <c r="DU296" s="339"/>
      <c r="DV296" s="339"/>
      <c r="DW296" s="339"/>
      <c r="DX296" s="339"/>
      <c r="DY296" s="339"/>
      <c r="DZ296" s="339"/>
      <c r="EA296" s="339"/>
      <c r="EB296" s="339"/>
      <c r="EC296" s="339"/>
      <c r="ED296" s="339"/>
      <c r="EE296" s="339"/>
      <c r="EF296" s="339"/>
      <c r="EG296" s="339"/>
      <c r="EH296" s="339"/>
      <c r="EI296" s="339"/>
      <c r="EJ296" s="339"/>
      <c r="EK296" s="339"/>
      <c r="EL296" s="339"/>
      <c r="EM296" s="339"/>
    </row>
    <row r="297" spans="1:143" s="341" customFormat="1" ht="25.5" hidden="1" customHeight="1">
      <c r="A297" s="371"/>
      <c r="B297" s="371"/>
      <c r="C297" s="371"/>
      <c r="D297" s="371"/>
      <c r="E297" s="371"/>
      <c r="F297" s="371"/>
      <c r="G297" s="371"/>
      <c r="H297" s="371"/>
      <c r="I297" s="371"/>
      <c r="J297" s="371"/>
      <c r="K297" s="371"/>
      <c r="L297" s="371"/>
      <c r="M297" s="371"/>
      <c r="N297" s="371"/>
      <c r="O297" s="371"/>
      <c r="P297" s="371"/>
      <c r="Q297" s="371"/>
      <c r="R297" s="371"/>
      <c r="S297" s="371"/>
      <c r="T297" s="371"/>
      <c r="U297" s="371"/>
      <c r="V297" s="371"/>
      <c r="W297" s="371"/>
      <c r="X297" s="371"/>
      <c r="Y297" s="371"/>
      <c r="Z297" s="371"/>
      <c r="AA297" s="371"/>
      <c r="AB297" s="371"/>
      <c r="AC297" s="371"/>
      <c r="AD297" s="371"/>
      <c r="AE297" s="371"/>
      <c r="AF297" s="371"/>
      <c r="AG297" s="371"/>
      <c r="AH297" s="371"/>
      <c r="AI297" s="339"/>
      <c r="AJ297" s="339"/>
      <c r="AK297" s="339"/>
      <c r="AL297" s="339"/>
      <c r="AM297" s="339"/>
      <c r="AN297" s="339"/>
      <c r="AO297" s="339"/>
      <c r="AP297" s="339"/>
      <c r="AQ297" s="339"/>
      <c r="AR297" s="339"/>
      <c r="AS297" s="339"/>
      <c r="AT297" s="339"/>
      <c r="AU297" s="339"/>
      <c r="AV297" s="339"/>
      <c r="AW297" s="339"/>
      <c r="AX297" s="339"/>
      <c r="AY297" s="339"/>
      <c r="AZ297" s="339"/>
      <c r="BA297" s="339"/>
      <c r="BB297" s="339"/>
      <c r="BC297" s="339"/>
      <c r="BD297" s="339"/>
      <c r="BE297" s="339"/>
      <c r="BF297" s="339"/>
      <c r="BG297" s="339"/>
      <c r="BH297" s="339"/>
      <c r="BI297" s="339"/>
      <c r="BJ297" s="339"/>
      <c r="BK297" s="339"/>
      <c r="BL297" s="339"/>
      <c r="BM297" s="339"/>
      <c r="BN297" s="339"/>
      <c r="BO297" s="339"/>
      <c r="BP297" s="339"/>
      <c r="BQ297" s="339"/>
      <c r="BR297" s="339"/>
      <c r="BS297" s="339"/>
      <c r="BT297" s="339"/>
      <c r="BU297" s="339"/>
      <c r="BV297" s="339"/>
      <c r="BW297" s="339"/>
      <c r="BX297" s="339"/>
      <c r="BY297" s="339"/>
      <c r="BZ297" s="339"/>
      <c r="CA297" s="339"/>
      <c r="CB297" s="339"/>
      <c r="CC297" s="339"/>
      <c r="CD297" s="339"/>
      <c r="CE297" s="339"/>
      <c r="CF297" s="339"/>
      <c r="CG297" s="339"/>
      <c r="CH297" s="339"/>
      <c r="CI297" s="339"/>
      <c r="CJ297" s="339"/>
      <c r="CK297" s="339"/>
      <c r="CL297" s="339"/>
      <c r="CM297" s="339"/>
      <c r="CN297" s="339"/>
      <c r="CO297" s="339"/>
      <c r="CP297" s="339"/>
      <c r="CQ297" s="339"/>
      <c r="CR297" s="339"/>
      <c r="CS297" s="339"/>
      <c r="CT297" s="339"/>
      <c r="CU297" s="339"/>
      <c r="CV297" s="339"/>
      <c r="CW297" s="339"/>
      <c r="CX297" s="339"/>
      <c r="CY297" s="339"/>
      <c r="CZ297" s="339"/>
      <c r="DA297" s="339"/>
      <c r="DB297" s="339"/>
      <c r="DC297" s="339"/>
      <c r="DD297" s="339"/>
      <c r="DE297" s="339"/>
      <c r="DF297" s="339"/>
      <c r="DG297" s="339"/>
      <c r="DH297" s="339"/>
      <c r="DI297" s="339"/>
      <c r="DJ297" s="339"/>
      <c r="DK297" s="339"/>
      <c r="DL297" s="339"/>
      <c r="DM297" s="339"/>
      <c r="DN297" s="339"/>
      <c r="DO297" s="339"/>
      <c r="DP297" s="339"/>
      <c r="DQ297" s="339"/>
      <c r="DR297" s="339"/>
      <c r="DS297" s="339"/>
      <c r="DT297" s="339"/>
      <c r="DU297" s="339"/>
      <c r="DV297" s="339"/>
      <c r="DW297" s="339"/>
      <c r="DX297" s="339"/>
      <c r="DY297" s="339"/>
      <c r="DZ297" s="339"/>
      <c r="EA297" s="339"/>
      <c r="EB297" s="339"/>
      <c r="EC297" s="339"/>
      <c r="ED297" s="339"/>
      <c r="EE297" s="339"/>
      <c r="EF297" s="339"/>
      <c r="EG297" s="339"/>
      <c r="EH297" s="339"/>
      <c r="EI297" s="339"/>
      <c r="EJ297" s="339"/>
      <c r="EK297" s="339"/>
      <c r="EL297" s="339"/>
      <c r="EM297" s="339"/>
    </row>
    <row r="298" spans="1:143" s="341" customFormat="1" ht="25.5" hidden="1" customHeight="1">
      <c r="A298" s="371"/>
      <c r="B298" s="371"/>
      <c r="C298" s="371"/>
      <c r="D298" s="371"/>
      <c r="E298" s="371"/>
      <c r="F298" s="371"/>
      <c r="G298" s="371"/>
      <c r="H298" s="371"/>
      <c r="I298" s="371"/>
      <c r="J298" s="371"/>
      <c r="K298" s="371"/>
      <c r="L298" s="371"/>
      <c r="M298" s="371"/>
      <c r="N298" s="371"/>
      <c r="O298" s="371"/>
      <c r="P298" s="371"/>
      <c r="Q298" s="371"/>
      <c r="R298" s="371"/>
      <c r="S298" s="371"/>
      <c r="T298" s="371"/>
      <c r="U298" s="371"/>
      <c r="V298" s="371"/>
      <c r="W298" s="371"/>
      <c r="X298" s="371"/>
      <c r="Y298" s="371"/>
      <c r="Z298" s="371"/>
      <c r="AA298" s="371"/>
      <c r="AB298" s="371"/>
      <c r="AC298" s="371"/>
      <c r="AD298" s="371"/>
      <c r="AE298" s="371"/>
      <c r="AF298" s="371"/>
      <c r="AG298" s="371"/>
      <c r="AH298" s="371"/>
      <c r="AI298" s="339"/>
      <c r="AJ298" s="339"/>
      <c r="AK298" s="339"/>
      <c r="AL298" s="339"/>
      <c r="AM298" s="339"/>
      <c r="AN298" s="339"/>
      <c r="AO298" s="339"/>
      <c r="AP298" s="339"/>
      <c r="AQ298" s="339"/>
      <c r="AR298" s="339"/>
      <c r="AS298" s="339"/>
      <c r="AT298" s="339"/>
      <c r="AU298" s="339"/>
      <c r="AV298" s="339"/>
      <c r="AW298" s="339"/>
      <c r="AX298" s="339"/>
      <c r="AY298" s="339"/>
      <c r="AZ298" s="339"/>
      <c r="BA298" s="339"/>
      <c r="BB298" s="339"/>
      <c r="BC298" s="339"/>
      <c r="BD298" s="339"/>
      <c r="BE298" s="339"/>
      <c r="BF298" s="339"/>
      <c r="BG298" s="339"/>
      <c r="BH298" s="339"/>
      <c r="BI298" s="339"/>
      <c r="BJ298" s="339"/>
      <c r="BK298" s="339"/>
      <c r="BL298" s="339"/>
      <c r="BM298" s="339"/>
      <c r="BN298" s="339"/>
      <c r="BO298" s="339"/>
      <c r="BP298" s="339"/>
      <c r="BQ298" s="339"/>
      <c r="BR298" s="339"/>
      <c r="BS298" s="339"/>
      <c r="BT298" s="339"/>
      <c r="BU298" s="339"/>
      <c r="BV298" s="339"/>
      <c r="BW298" s="339"/>
      <c r="BX298" s="339"/>
      <c r="BY298" s="339"/>
      <c r="BZ298" s="339"/>
      <c r="CA298" s="339"/>
      <c r="CB298" s="339"/>
      <c r="CC298" s="339"/>
      <c r="CD298" s="339"/>
      <c r="CE298" s="339"/>
      <c r="CF298" s="339"/>
      <c r="CG298" s="339"/>
      <c r="CH298" s="339"/>
      <c r="CI298" s="339"/>
      <c r="CJ298" s="339"/>
      <c r="CK298" s="339"/>
      <c r="CL298" s="339"/>
      <c r="CM298" s="339"/>
      <c r="CN298" s="339"/>
      <c r="CO298" s="339"/>
      <c r="CP298" s="339"/>
      <c r="CQ298" s="339"/>
      <c r="CR298" s="339"/>
      <c r="CS298" s="339"/>
      <c r="CT298" s="339"/>
      <c r="CU298" s="339"/>
      <c r="CV298" s="339"/>
      <c r="CW298" s="339"/>
      <c r="CX298" s="339"/>
      <c r="CY298" s="339"/>
      <c r="CZ298" s="339"/>
      <c r="DA298" s="339"/>
      <c r="DB298" s="339"/>
      <c r="DC298" s="339"/>
      <c r="DD298" s="339"/>
      <c r="DE298" s="339"/>
      <c r="DF298" s="339"/>
      <c r="DG298" s="339"/>
      <c r="DH298" s="339"/>
      <c r="DI298" s="339"/>
      <c r="DJ298" s="339"/>
      <c r="DK298" s="339"/>
      <c r="DL298" s="339"/>
      <c r="DM298" s="339"/>
      <c r="DN298" s="339"/>
      <c r="DO298" s="339"/>
      <c r="DP298" s="339"/>
      <c r="DQ298" s="339"/>
      <c r="DR298" s="339"/>
      <c r="DS298" s="339"/>
      <c r="DT298" s="339"/>
      <c r="DU298" s="339"/>
      <c r="DV298" s="339"/>
      <c r="DW298" s="339"/>
      <c r="DX298" s="339"/>
      <c r="DY298" s="339"/>
      <c r="DZ298" s="339"/>
      <c r="EA298" s="339"/>
      <c r="EB298" s="339"/>
      <c r="EC298" s="339"/>
      <c r="ED298" s="339"/>
      <c r="EE298" s="339"/>
      <c r="EF298" s="339"/>
      <c r="EG298" s="339"/>
      <c r="EH298" s="339"/>
      <c r="EI298" s="339"/>
      <c r="EJ298" s="339"/>
      <c r="EK298" s="339"/>
      <c r="EL298" s="339"/>
      <c r="EM298" s="339"/>
    </row>
    <row r="299" spans="1:143" s="341" customFormat="1" ht="25.5" hidden="1" customHeight="1">
      <c r="A299" s="371"/>
      <c r="B299" s="371"/>
      <c r="C299" s="371"/>
      <c r="D299" s="371"/>
      <c r="E299" s="371"/>
      <c r="F299" s="371"/>
      <c r="G299" s="371"/>
      <c r="H299" s="371"/>
      <c r="I299" s="371"/>
      <c r="J299" s="371"/>
      <c r="K299" s="371"/>
      <c r="L299" s="371"/>
      <c r="M299" s="371"/>
      <c r="N299" s="371"/>
      <c r="O299" s="371"/>
      <c r="P299" s="371"/>
      <c r="Q299" s="371"/>
      <c r="R299" s="371"/>
      <c r="S299" s="371"/>
      <c r="T299" s="371"/>
      <c r="U299" s="371"/>
      <c r="V299" s="371"/>
      <c r="W299" s="371"/>
      <c r="X299" s="371"/>
      <c r="Y299" s="371"/>
      <c r="Z299" s="371"/>
      <c r="AA299" s="371"/>
      <c r="AB299" s="371"/>
      <c r="AC299" s="371"/>
      <c r="AD299" s="371"/>
      <c r="AE299" s="371"/>
      <c r="AF299" s="371"/>
      <c r="AG299" s="371"/>
      <c r="AH299" s="371"/>
      <c r="AI299" s="339"/>
      <c r="AJ299" s="339"/>
      <c r="AK299" s="339"/>
      <c r="AL299" s="339"/>
      <c r="AM299" s="339"/>
      <c r="AN299" s="339"/>
      <c r="AO299" s="339"/>
      <c r="AP299" s="339"/>
      <c r="AQ299" s="339"/>
      <c r="AR299" s="339"/>
      <c r="AS299" s="339"/>
      <c r="AT299" s="339"/>
      <c r="AU299" s="339"/>
      <c r="AV299" s="339"/>
      <c r="AW299" s="339"/>
      <c r="AX299" s="339"/>
      <c r="AY299" s="339"/>
      <c r="AZ299" s="339"/>
      <c r="BA299" s="339"/>
      <c r="BB299" s="339"/>
      <c r="BC299" s="339"/>
      <c r="BD299" s="339"/>
      <c r="BE299" s="339"/>
      <c r="BF299" s="339"/>
      <c r="BG299" s="339"/>
      <c r="BH299" s="339"/>
      <c r="BI299" s="339"/>
      <c r="BJ299" s="339"/>
      <c r="BK299" s="339"/>
      <c r="BL299" s="339"/>
      <c r="BM299" s="339"/>
      <c r="BN299" s="339"/>
      <c r="BO299" s="339"/>
      <c r="BP299" s="339"/>
      <c r="BQ299" s="339"/>
      <c r="BR299" s="339"/>
      <c r="BS299" s="339"/>
      <c r="BT299" s="339"/>
      <c r="BU299" s="339"/>
      <c r="BV299" s="339"/>
      <c r="BW299" s="339"/>
      <c r="BX299" s="339"/>
      <c r="BY299" s="339"/>
      <c r="BZ299" s="339"/>
      <c r="CA299" s="339"/>
      <c r="CB299" s="339"/>
      <c r="CC299" s="339"/>
      <c r="CD299" s="339"/>
      <c r="CE299" s="339"/>
      <c r="CF299" s="339"/>
      <c r="CG299" s="339"/>
      <c r="CH299" s="339"/>
      <c r="CI299" s="339"/>
      <c r="CJ299" s="339"/>
      <c r="CK299" s="339"/>
      <c r="CL299" s="339"/>
      <c r="CM299" s="339"/>
      <c r="CN299" s="339"/>
      <c r="CO299" s="339"/>
      <c r="CP299" s="339"/>
      <c r="CQ299" s="339"/>
      <c r="CR299" s="339"/>
      <c r="CS299" s="339"/>
      <c r="CT299" s="339"/>
      <c r="CU299" s="339"/>
      <c r="CV299" s="339"/>
      <c r="CW299" s="339"/>
      <c r="CX299" s="339"/>
      <c r="CY299" s="339"/>
      <c r="CZ299" s="339"/>
      <c r="DA299" s="339"/>
      <c r="DB299" s="339"/>
      <c r="DC299" s="339"/>
      <c r="DD299" s="339"/>
      <c r="DE299" s="339"/>
      <c r="DF299" s="339"/>
      <c r="DG299" s="339"/>
      <c r="DH299" s="339"/>
      <c r="DI299" s="339"/>
      <c r="DJ299" s="339"/>
      <c r="DK299" s="339"/>
      <c r="DL299" s="339"/>
      <c r="DM299" s="339"/>
      <c r="DN299" s="339"/>
      <c r="DO299" s="339"/>
      <c r="DP299" s="339"/>
      <c r="DQ299" s="339"/>
      <c r="DR299" s="339"/>
      <c r="DS299" s="339"/>
      <c r="DT299" s="339"/>
      <c r="DU299" s="339"/>
      <c r="DV299" s="339"/>
      <c r="DW299" s="339"/>
      <c r="DX299" s="339"/>
      <c r="DY299" s="339"/>
      <c r="DZ299" s="339"/>
      <c r="EA299" s="339"/>
      <c r="EB299" s="339"/>
      <c r="EC299" s="339"/>
      <c r="ED299" s="339"/>
      <c r="EE299" s="339"/>
      <c r="EF299" s="339"/>
      <c r="EG299" s="339"/>
      <c r="EH299" s="339"/>
      <c r="EI299" s="339"/>
      <c r="EJ299" s="339"/>
      <c r="EK299" s="339"/>
      <c r="EL299" s="339"/>
      <c r="EM299" s="339"/>
    </row>
    <row r="300" spans="1:143" s="341" customFormat="1" ht="25.5" hidden="1" customHeight="1">
      <c r="A300" s="371"/>
      <c r="B300" s="371"/>
      <c r="C300" s="371"/>
      <c r="D300" s="371"/>
      <c r="E300" s="371"/>
      <c r="F300" s="371"/>
      <c r="G300" s="371"/>
      <c r="H300" s="371"/>
      <c r="I300" s="371"/>
      <c r="J300" s="371"/>
      <c r="K300" s="371"/>
      <c r="L300" s="371"/>
      <c r="M300" s="371"/>
      <c r="N300" s="371"/>
      <c r="O300" s="371"/>
      <c r="P300" s="371"/>
      <c r="Q300" s="371"/>
      <c r="R300" s="371"/>
      <c r="S300" s="371"/>
      <c r="T300" s="371"/>
      <c r="U300" s="371"/>
      <c r="V300" s="371"/>
      <c r="W300" s="371"/>
      <c r="X300" s="371"/>
      <c r="Y300" s="371"/>
      <c r="Z300" s="371"/>
      <c r="AA300" s="371"/>
      <c r="AB300" s="371"/>
      <c r="AC300" s="371"/>
      <c r="AD300" s="371"/>
      <c r="AE300" s="371"/>
      <c r="AF300" s="371"/>
      <c r="AG300" s="371"/>
      <c r="AH300" s="371"/>
      <c r="AI300" s="339"/>
      <c r="AJ300" s="339"/>
      <c r="AK300" s="339"/>
      <c r="AL300" s="339"/>
      <c r="AM300" s="339"/>
      <c r="AN300" s="339"/>
      <c r="AO300" s="339"/>
      <c r="AP300" s="339"/>
      <c r="AQ300" s="339"/>
      <c r="AR300" s="339"/>
      <c r="AS300" s="339"/>
      <c r="AT300" s="339"/>
      <c r="AU300" s="339"/>
      <c r="AV300" s="339"/>
      <c r="AW300" s="339"/>
      <c r="AX300" s="339"/>
      <c r="AY300" s="339"/>
      <c r="AZ300" s="339"/>
      <c r="BA300" s="339"/>
      <c r="BB300" s="339"/>
      <c r="BC300" s="339"/>
      <c r="BD300" s="339"/>
      <c r="BE300" s="339"/>
      <c r="BF300" s="339"/>
      <c r="BG300" s="339"/>
      <c r="BH300" s="339"/>
      <c r="BI300" s="339"/>
      <c r="BJ300" s="339"/>
      <c r="BK300" s="339"/>
      <c r="BL300" s="339"/>
      <c r="BM300" s="339"/>
      <c r="BN300" s="339"/>
      <c r="BO300" s="339"/>
      <c r="BP300" s="339"/>
      <c r="BQ300" s="339"/>
      <c r="BR300" s="339"/>
      <c r="BS300" s="339"/>
      <c r="BT300" s="339"/>
      <c r="BU300" s="339"/>
      <c r="BV300" s="339"/>
      <c r="BW300" s="339"/>
      <c r="BX300" s="339"/>
      <c r="BY300" s="339"/>
      <c r="BZ300" s="339"/>
      <c r="CA300" s="339"/>
      <c r="CB300" s="339"/>
      <c r="CC300" s="339"/>
      <c r="CD300" s="339"/>
      <c r="CE300" s="339"/>
      <c r="CF300" s="339"/>
      <c r="CG300" s="339"/>
      <c r="CH300" s="339"/>
      <c r="CI300" s="339"/>
      <c r="CJ300" s="339"/>
      <c r="CK300" s="339"/>
      <c r="CL300" s="339"/>
      <c r="CM300" s="339"/>
      <c r="CN300" s="339"/>
      <c r="CO300" s="339"/>
      <c r="CP300" s="339"/>
      <c r="CQ300" s="339"/>
      <c r="CR300" s="339"/>
      <c r="CS300" s="339"/>
      <c r="CT300" s="339"/>
      <c r="CU300" s="339"/>
      <c r="CV300" s="339"/>
      <c r="CW300" s="339"/>
      <c r="CX300" s="339"/>
      <c r="CY300" s="339"/>
      <c r="CZ300" s="339"/>
      <c r="DA300" s="339"/>
      <c r="DB300" s="339"/>
      <c r="DC300" s="339"/>
      <c r="DD300" s="339"/>
      <c r="DE300" s="339"/>
      <c r="DF300" s="339"/>
      <c r="DG300" s="339"/>
      <c r="DH300" s="339"/>
      <c r="DI300" s="339"/>
      <c r="DJ300" s="339"/>
      <c r="DK300" s="339"/>
      <c r="DL300" s="339"/>
      <c r="DM300" s="339"/>
      <c r="DN300" s="339"/>
      <c r="DO300" s="339"/>
      <c r="DP300" s="339"/>
      <c r="DQ300" s="339"/>
      <c r="DR300" s="339"/>
      <c r="DS300" s="339"/>
      <c r="DT300" s="339"/>
      <c r="DU300" s="339"/>
      <c r="DV300" s="339"/>
      <c r="DW300" s="339"/>
      <c r="DX300" s="339"/>
      <c r="DY300" s="339"/>
      <c r="DZ300" s="339"/>
      <c r="EA300" s="339"/>
      <c r="EB300" s="339"/>
      <c r="EC300" s="339"/>
      <c r="ED300" s="339"/>
      <c r="EE300" s="339"/>
      <c r="EF300" s="339"/>
      <c r="EG300" s="339"/>
      <c r="EH300" s="339"/>
      <c r="EI300" s="339"/>
      <c r="EJ300" s="339"/>
      <c r="EK300" s="339"/>
      <c r="EL300" s="339"/>
      <c r="EM300" s="339"/>
    </row>
    <row r="301" spans="1:143" s="341" customFormat="1" ht="25.5" hidden="1" customHeight="1">
      <c r="A301" s="371"/>
      <c r="B301" s="371"/>
      <c r="C301" s="371"/>
      <c r="D301" s="371"/>
      <c r="E301" s="371"/>
      <c r="F301" s="371"/>
      <c r="G301" s="371"/>
      <c r="H301" s="371"/>
      <c r="I301" s="371"/>
      <c r="J301" s="371"/>
      <c r="K301" s="371"/>
      <c r="L301" s="371"/>
      <c r="M301" s="371"/>
      <c r="N301" s="371"/>
      <c r="O301" s="371"/>
      <c r="P301" s="371"/>
      <c r="Q301" s="371"/>
      <c r="R301" s="371"/>
      <c r="S301" s="371"/>
      <c r="T301" s="371"/>
      <c r="U301" s="371"/>
      <c r="V301" s="371"/>
      <c r="W301" s="371"/>
      <c r="X301" s="371"/>
      <c r="Y301" s="371"/>
      <c r="Z301" s="371"/>
      <c r="AA301" s="371"/>
      <c r="AB301" s="371"/>
      <c r="AC301" s="371"/>
      <c r="AD301" s="371"/>
      <c r="AE301" s="371"/>
      <c r="AF301" s="371"/>
      <c r="AG301" s="371"/>
      <c r="AH301" s="371"/>
      <c r="AI301" s="339"/>
      <c r="AJ301" s="339"/>
      <c r="AK301" s="339"/>
      <c r="AL301" s="339"/>
      <c r="AM301" s="339"/>
      <c r="AN301" s="339"/>
      <c r="AO301" s="339"/>
      <c r="AP301" s="339"/>
      <c r="AQ301" s="339"/>
      <c r="AR301" s="339"/>
      <c r="AS301" s="339"/>
      <c r="AT301" s="339"/>
      <c r="AU301" s="339"/>
      <c r="AV301" s="339"/>
      <c r="AW301" s="339"/>
      <c r="AX301" s="339"/>
      <c r="AY301" s="339"/>
      <c r="AZ301" s="339"/>
      <c r="BA301" s="339"/>
      <c r="BB301" s="339"/>
      <c r="BC301" s="339"/>
      <c r="BD301" s="339"/>
      <c r="BE301" s="339"/>
      <c r="BF301" s="339"/>
      <c r="BG301" s="339"/>
      <c r="BH301" s="339"/>
      <c r="BI301" s="339"/>
      <c r="BJ301" s="339"/>
      <c r="BK301" s="339"/>
      <c r="BL301" s="339"/>
      <c r="BM301" s="339"/>
      <c r="BN301" s="339"/>
      <c r="BO301" s="339"/>
      <c r="BP301" s="339"/>
      <c r="BQ301" s="339"/>
      <c r="BR301" s="339"/>
      <c r="BS301" s="339"/>
      <c r="BT301" s="339"/>
      <c r="BU301" s="339"/>
      <c r="BV301" s="339"/>
      <c r="BW301" s="339"/>
      <c r="BX301" s="339"/>
      <c r="BY301" s="339"/>
      <c r="BZ301" s="339"/>
      <c r="CA301" s="339"/>
      <c r="CB301" s="339"/>
      <c r="CC301" s="339"/>
      <c r="CD301" s="339"/>
      <c r="CE301" s="339"/>
      <c r="CF301" s="339"/>
      <c r="CG301" s="339"/>
      <c r="CH301" s="339"/>
      <c r="CI301" s="339"/>
      <c r="CJ301" s="339"/>
      <c r="CK301" s="339"/>
      <c r="CL301" s="339"/>
      <c r="CM301" s="339"/>
      <c r="CN301" s="339"/>
      <c r="CO301" s="339"/>
      <c r="CP301" s="339"/>
      <c r="CQ301" s="339"/>
      <c r="CR301" s="339"/>
      <c r="CS301" s="339"/>
      <c r="CT301" s="339"/>
      <c r="CU301" s="339"/>
      <c r="CV301" s="339"/>
      <c r="CW301" s="339"/>
      <c r="CX301" s="339"/>
      <c r="CY301" s="339"/>
      <c r="CZ301" s="339"/>
      <c r="DA301" s="339"/>
      <c r="DB301" s="339"/>
      <c r="DC301" s="339"/>
      <c r="DD301" s="339"/>
      <c r="DE301" s="339"/>
      <c r="DF301" s="339"/>
      <c r="DG301" s="339"/>
      <c r="DH301" s="339"/>
      <c r="DI301" s="339"/>
      <c r="DJ301" s="339"/>
      <c r="DK301" s="339"/>
      <c r="DL301" s="339"/>
      <c r="DM301" s="339"/>
      <c r="DN301" s="339"/>
      <c r="DO301" s="339"/>
      <c r="DP301" s="339"/>
      <c r="DQ301" s="339"/>
      <c r="DR301" s="339"/>
      <c r="DS301" s="339"/>
      <c r="DT301" s="339"/>
      <c r="DU301" s="339"/>
      <c r="DV301" s="339"/>
      <c r="DW301" s="339"/>
      <c r="DX301" s="339"/>
      <c r="DY301" s="339"/>
      <c r="DZ301" s="339"/>
      <c r="EA301" s="339"/>
      <c r="EB301" s="339"/>
      <c r="EC301" s="339"/>
      <c r="ED301" s="339"/>
      <c r="EE301" s="339"/>
      <c r="EF301" s="339"/>
      <c r="EG301" s="339"/>
      <c r="EH301" s="339"/>
      <c r="EI301" s="339"/>
      <c r="EJ301" s="339"/>
      <c r="EK301" s="339"/>
      <c r="EL301" s="339"/>
      <c r="EM301" s="339"/>
    </row>
    <row r="302" spans="1:143" s="341" customFormat="1" ht="25.5" hidden="1" customHeight="1">
      <c r="A302" s="371"/>
      <c r="B302" s="371"/>
      <c r="C302" s="371"/>
      <c r="D302" s="371"/>
      <c r="E302" s="371"/>
      <c r="F302" s="371"/>
      <c r="G302" s="371"/>
      <c r="H302" s="371"/>
      <c r="I302" s="371"/>
      <c r="J302" s="371"/>
      <c r="K302" s="371"/>
      <c r="L302" s="371"/>
      <c r="M302" s="371"/>
      <c r="N302" s="371"/>
      <c r="O302" s="371"/>
      <c r="P302" s="371"/>
      <c r="Q302" s="371"/>
      <c r="R302" s="371"/>
      <c r="S302" s="371"/>
      <c r="T302" s="371"/>
      <c r="U302" s="371"/>
      <c r="V302" s="371"/>
      <c r="W302" s="371"/>
      <c r="X302" s="371"/>
      <c r="Y302" s="371"/>
      <c r="Z302" s="371"/>
      <c r="AA302" s="371"/>
      <c r="AB302" s="371"/>
      <c r="AC302" s="371"/>
      <c r="AD302" s="371"/>
      <c r="AE302" s="371"/>
      <c r="AF302" s="371"/>
      <c r="AG302" s="371"/>
      <c r="AH302" s="371"/>
      <c r="AI302" s="339"/>
      <c r="AJ302" s="339"/>
      <c r="AK302" s="339"/>
      <c r="AL302" s="339"/>
      <c r="AM302" s="339"/>
      <c r="AN302" s="339"/>
      <c r="AO302" s="339"/>
      <c r="AP302" s="339"/>
      <c r="AQ302" s="339"/>
      <c r="AR302" s="339"/>
      <c r="AS302" s="339"/>
      <c r="AT302" s="339"/>
      <c r="AU302" s="339"/>
      <c r="AV302" s="339"/>
      <c r="AW302" s="339"/>
      <c r="AX302" s="339"/>
      <c r="AY302" s="339"/>
      <c r="AZ302" s="339"/>
      <c r="BA302" s="339"/>
      <c r="BB302" s="339"/>
      <c r="BC302" s="339"/>
      <c r="BD302" s="339"/>
      <c r="BE302" s="339"/>
      <c r="BF302" s="339"/>
      <c r="BG302" s="339"/>
      <c r="BH302" s="339"/>
      <c r="BI302" s="339"/>
      <c r="BJ302" s="339"/>
      <c r="BK302" s="339"/>
      <c r="BL302" s="339"/>
      <c r="BM302" s="339"/>
      <c r="BN302" s="339"/>
      <c r="BO302" s="339"/>
      <c r="BP302" s="339"/>
      <c r="BQ302" s="339"/>
      <c r="BR302" s="339"/>
      <c r="BS302" s="339"/>
      <c r="BT302" s="339"/>
      <c r="BU302" s="339"/>
      <c r="BV302" s="339"/>
      <c r="BW302" s="339"/>
      <c r="BX302" s="339"/>
      <c r="BY302" s="339"/>
      <c r="BZ302" s="339"/>
      <c r="CA302" s="339"/>
      <c r="CB302" s="339"/>
      <c r="CC302" s="339"/>
      <c r="CD302" s="339"/>
      <c r="CE302" s="339"/>
      <c r="CF302" s="339"/>
      <c r="CG302" s="339"/>
      <c r="CH302" s="339"/>
      <c r="CI302" s="339"/>
      <c r="CJ302" s="339"/>
      <c r="CK302" s="339"/>
      <c r="CL302" s="339"/>
      <c r="CM302" s="339"/>
      <c r="CN302" s="339"/>
      <c r="CO302" s="339"/>
      <c r="CP302" s="339"/>
      <c r="CQ302" s="339"/>
      <c r="CR302" s="339"/>
      <c r="CS302" s="339"/>
      <c r="CT302" s="339"/>
      <c r="CU302" s="339"/>
      <c r="CV302" s="339"/>
      <c r="CW302" s="339"/>
      <c r="CX302" s="339"/>
      <c r="CY302" s="339"/>
      <c r="CZ302" s="339"/>
      <c r="DA302" s="339"/>
      <c r="DB302" s="339"/>
      <c r="DC302" s="339"/>
      <c r="DD302" s="339"/>
      <c r="DE302" s="339"/>
      <c r="DF302" s="339"/>
      <c r="DG302" s="339"/>
      <c r="DH302" s="339"/>
      <c r="DI302" s="339"/>
      <c r="DJ302" s="339"/>
      <c r="DK302" s="339"/>
      <c r="DL302" s="339"/>
      <c r="DM302" s="339"/>
      <c r="DN302" s="339"/>
      <c r="DO302" s="339"/>
      <c r="DP302" s="339"/>
      <c r="DQ302" s="339"/>
      <c r="DR302" s="339"/>
      <c r="DS302" s="339"/>
      <c r="DT302" s="339"/>
      <c r="DU302" s="339"/>
      <c r="DV302" s="339"/>
      <c r="DW302" s="339"/>
      <c r="DX302" s="339"/>
      <c r="DY302" s="339"/>
      <c r="DZ302" s="339"/>
      <c r="EA302" s="339"/>
      <c r="EB302" s="339"/>
      <c r="EC302" s="339"/>
      <c r="ED302" s="339"/>
      <c r="EE302" s="339"/>
      <c r="EF302" s="339"/>
      <c r="EG302" s="339"/>
      <c r="EH302" s="339"/>
      <c r="EI302" s="339"/>
      <c r="EJ302" s="339"/>
      <c r="EK302" s="339"/>
      <c r="EL302" s="339"/>
      <c r="EM302" s="339"/>
    </row>
    <row r="303" spans="1:143" s="341" customFormat="1" ht="25.5" hidden="1" customHeight="1">
      <c r="A303" s="371"/>
      <c r="B303" s="371"/>
      <c r="C303" s="371"/>
      <c r="D303" s="371"/>
      <c r="E303" s="371"/>
      <c r="F303" s="371"/>
      <c r="G303" s="371"/>
      <c r="H303" s="371"/>
      <c r="I303" s="371"/>
      <c r="J303" s="371"/>
      <c r="K303" s="371"/>
      <c r="L303" s="371"/>
      <c r="M303" s="371"/>
      <c r="N303" s="371"/>
      <c r="O303" s="371"/>
      <c r="P303" s="371"/>
      <c r="Q303" s="371"/>
      <c r="R303" s="371"/>
      <c r="S303" s="371"/>
      <c r="T303" s="371"/>
      <c r="U303" s="371"/>
      <c r="V303" s="371"/>
      <c r="W303" s="371"/>
      <c r="X303" s="371"/>
      <c r="Y303" s="371"/>
      <c r="Z303" s="371"/>
      <c r="AA303" s="371"/>
      <c r="AB303" s="371"/>
      <c r="AC303" s="371"/>
      <c r="AD303" s="371"/>
      <c r="AE303" s="371"/>
      <c r="AF303" s="371"/>
      <c r="AG303" s="371"/>
      <c r="AH303" s="371"/>
      <c r="AI303" s="339"/>
      <c r="AJ303" s="339"/>
      <c r="AK303" s="339"/>
      <c r="AL303" s="339"/>
      <c r="AM303" s="339"/>
      <c r="AN303" s="339"/>
      <c r="AO303" s="339"/>
      <c r="AP303" s="339"/>
      <c r="AQ303" s="339"/>
      <c r="AR303" s="339"/>
      <c r="AS303" s="339"/>
      <c r="AT303" s="339"/>
      <c r="AU303" s="339"/>
      <c r="AV303" s="339"/>
      <c r="AW303" s="339"/>
      <c r="AX303" s="339"/>
      <c r="AY303" s="339"/>
      <c r="AZ303" s="339"/>
      <c r="BA303" s="339"/>
      <c r="BB303" s="339"/>
      <c r="BC303" s="339"/>
      <c r="BD303" s="339"/>
      <c r="BE303" s="339"/>
      <c r="BF303" s="339"/>
      <c r="BG303" s="339"/>
      <c r="BH303" s="339"/>
      <c r="BI303" s="339"/>
      <c r="BJ303" s="339"/>
      <c r="BK303" s="339"/>
      <c r="BL303" s="339"/>
      <c r="BM303" s="339"/>
      <c r="BN303" s="339"/>
      <c r="BO303" s="339"/>
      <c r="BP303" s="339"/>
      <c r="BQ303" s="339"/>
      <c r="BR303" s="339"/>
      <c r="BS303" s="339"/>
      <c r="BT303" s="339"/>
      <c r="BU303" s="339"/>
      <c r="BV303" s="339"/>
      <c r="BW303" s="339"/>
      <c r="BX303" s="339"/>
      <c r="BY303" s="339"/>
      <c r="BZ303" s="339"/>
      <c r="CA303" s="339"/>
      <c r="CB303" s="339"/>
      <c r="CC303" s="339"/>
      <c r="CD303" s="339"/>
      <c r="CE303" s="339"/>
      <c r="CF303" s="339"/>
      <c r="CG303" s="339"/>
      <c r="CH303" s="339"/>
      <c r="CI303" s="339"/>
      <c r="CJ303" s="339"/>
      <c r="CK303" s="339"/>
      <c r="CL303" s="339"/>
      <c r="CM303" s="339"/>
      <c r="CN303" s="339"/>
      <c r="CO303" s="339"/>
      <c r="CP303" s="339"/>
      <c r="CQ303" s="339"/>
      <c r="CR303" s="339"/>
      <c r="CS303" s="339"/>
      <c r="CT303" s="339"/>
      <c r="CU303" s="339"/>
      <c r="CV303" s="339"/>
      <c r="CW303" s="339"/>
      <c r="CX303" s="339"/>
      <c r="CY303" s="339"/>
      <c r="CZ303" s="339"/>
      <c r="DA303" s="339"/>
      <c r="DB303" s="339"/>
      <c r="DC303" s="339"/>
      <c r="DD303" s="339"/>
      <c r="DE303" s="339"/>
      <c r="DF303" s="339"/>
      <c r="DG303" s="339"/>
      <c r="DH303" s="339"/>
      <c r="DI303" s="339"/>
      <c r="DJ303" s="339"/>
      <c r="DK303" s="339"/>
      <c r="DL303" s="339"/>
      <c r="DM303" s="339"/>
      <c r="DN303" s="339"/>
      <c r="DO303" s="339"/>
      <c r="DP303" s="339"/>
      <c r="DQ303" s="339"/>
      <c r="DR303" s="339"/>
      <c r="DS303" s="339"/>
      <c r="DT303" s="339"/>
      <c r="DU303" s="339"/>
      <c r="DV303" s="339"/>
      <c r="DW303" s="339"/>
      <c r="DX303" s="339"/>
      <c r="DY303" s="339"/>
      <c r="DZ303" s="339"/>
      <c r="EA303" s="339"/>
      <c r="EB303" s="339"/>
      <c r="EC303" s="339"/>
      <c r="ED303" s="339"/>
      <c r="EE303" s="339"/>
      <c r="EF303" s="339"/>
      <c r="EG303" s="339"/>
      <c r="EH303" s="339"/>
      <c r="EI303" s="339"/>
      <c r="EJ303" s="339"/>
      <c r="EK303" s="339"/>
      <c r="EL303" s="339"/>
      <c r="EM303" s="339"/>
    </row>
    <row r="304" spans="1:143" s="341" customFormat="1" ht="25.5" hidden="1" customHeight="1">
      <c r="A304" s="371"/>
      <c r="B304" s="371"/>
      <c r="C304" s="371"/>
      <c r="D304" s="371"/>
      <c r="E304" s="371"/>
      <c r="F304" s="371"/>
      <c r="G304" s="371"/>
      <c r="H304" s="371"/>
      <c r="I304" s="371"/>
      <c r="J304" s="371"/>
      <c r="K304" s="371"/>
      <c r="L304" s="371"/>
      <c r="M304" s="371"/>
      <c r="N304" s="371"/>
      <c r="O304" s="371"/>
      <c r="P304" s="371"/>
      <c r="Q304" s="371"/>
      <c r="R304" s="371"/>
      <c r="S304" s="371"/>
      <c r="T304" s="371"/>
      <c r="U304" s="371"/>
      <c r="V304" s="371"/>
      <c r="W304" s="371"/>
      <c r="X304" s="371"/>
      <c r="Y304" s="371"/>
      <c r="Z304" s="371"/>
      <c r="AA304" s="371"/>
      <c r="AB304" s="371"/>
      <c r="AC304" s="371"/>
      <c r="AD304" s="371"/>
      <c r="AE304" s="371"/>
      <c r="AF304" s="371"/>
      <c r="AG304" s="371"/>
      <c r="AH304" s="371"/>
      <c r="AI304" s="339"/>
      <c r="AJ304" s="339"/>
      <c r="AK304" s="339"/>
      <c r="AL304" s="339"/>
      <c r="AM304" s="339"/>
      <c r="AN304" s="339"/>
      <c r="AO304" s="339"/>
      <c r="AP304" s="339"/>
      <c r="AQ304" s="339"/>
      <c r="AR304" s="339"/>
      <c r="AS304" s="339"/>
      <c r="AT304" s="339"/>
      <c r="AU304" s="339"/>
      <c r="AV304" s="339"/>
      <c r="AW304" s="339"/>
      <c r="AX304" s="339"/>
      <c r="AY304" s="339"/>
      <c r="AZ304" s="339"/>
      <c r="BA304" s="339"/>
      <c r="BB304" s="339"/>
      <c r="BC304" s="339"/>
      <c r="BD304" s="339"/>
      <c r="BE304" s="339"/>
      <c r="BF304" s="339"/>
      <c r="BG304" s="339"/>
      <c r="BH304" s="339"/>
      <c r="BI304" s="339"/>
      <c r="BJ304" s="339"/>
      <c r="BK304" s="339"/>
      <c r="BL304" s="339"/>
      <c r="BM304" s="339"/>
      <c r="BN304" s="339"/>
      <c r="BO304" s="339"/>
      <c r="BP304" s="339"/>
      <c r="BQ304" s="339"/>
      <c r="BR304" s="339"/>
      <c r="BS304" s="339"/>
      <c r="BT304" s="339"/>
      <c r="BU304" s="339"/>
      <c r="BV304" s="339"/>
      <c r="BW304" s="339"/>
      <c r="BX304" s="339"/>
      <c r="BY304" s="339"/>
      <c r="BZ304" s="339"/>
      <c r="CA304" s="339"/>
      <c r="CB304" s="339"/>
      <c r="CC304" s="339"/>
      <c r="CD304" s="339"/>
      <c r="CE304" s="339"/>
      <c r="CF304" s="339"/>
      <c r="CG304" s="339"/>
      <c r="CH304" s="339"/>
      <c r="CI304" s="339"/>
      <c r="CJ304" s="339"/>
      <c r="CK304" s="339"/>
      <c r="CL304" s="339"/>
      <c r="CM304" s="339"/>
      <c r="CN304" s="339"/>
      <c r="CO304" s="339"/>
      <c r="CP304" s="339"/>
      <c r="CQ304" s="339"/>
      <c r="CR304" s="339"/>
      <c r="CS304" s="339"/>
      <c r="CT304" s="339"/>
      <c r="CU304" s="339"/>
      <c r="CV304" s="339"/>
      <c r="CW304" s="339"/>
      <c r="CX304" s="339"/>
      <c r="CY304" s="339"/>
      <c r="CZ304" s="339"/>
      <c r="DA304" s="339"/>
      <c r="DB304" s="339"/>
      <c r="DC304" s="339"/>
      <c r="DD304" s="339"/>
      <c r="DE304" s="339"/>
      <c r="DF304" s="339"/>
      <c r="DG304" s="339"/>
      <c r="DH304" s="339"/>
      <c r="DI304" s="339"/>
      <c r="DJ304" s="339"/>
      <c r="DK304" s="339"/>
      <c r="DL304" s="339"/>
      <c r="DM304" s="339"/>
      <c r="DN304" s="339"/>
      <c r="DO304" s="339"/>
      <c r="DP304" s="339"/>
      <c r="DQ304" s="339"/>
      <c r="DR304" s="339"/>
      <c r="DS304" s="339"/>
      <c r="DT304" s="339"/>
      <c r="DU304" s="339"/>
      <c r="DV304" s="339"/>
      <c r="DW304" s="339"/>
      <c r="DX304" s="339"/>
      <c r="DY304" s="339"/>
      <c r="DZ304" s="339"/>
      <c r="EA304" s="339"/>
      <c r="EB304" s="339"/>
      <c r="EC304" s="339"/>
      <c r="ED304" s="339"/>
      <c r="EE304" s="339"/>
      <c r="EF304" s="339"/>
      <c r="EG304" s="339"/>
      <c r="EH304" s="339"/>
      <c r="EI304" s="339"/>
      <c r="EJ304" s="339"/>
      <c r="EK304" s="339"/>
      <c r="EL304" s="339"/>
      <c r="EM304" s="339"/>
    </row>
    <row r="305" spans="1:143" s="341" customFormat="1" ht="25.5" hidden="1" customHeight="1">
      <c r="A305" s="371"/>
      <c r="B305" s="371"/>
      <c r="C305" s="371"/>
      <c r="D305" s="371"/>
      <c r="E305" s="371"/>
      <c r="F305" s="371"/>
      <c r="G305" s="371"/>
      <c r="H305" s="371"/>
      <c r="I305" s="371"/>
      <c r="J305" s="371"/>
      <c r="K305" s="371"/>
      <c r="L305" s="371"/>
      <c r="M305" s="371"/>
      <c r="N305" s="371"/>
      <c r="O305" s="371"/>
      <c r="P305" s="371"/>
      <c r="Q305" s="371"/>
      <c r="R305" s="371"/>
      <c r="S305" s="371"/>
      <c r="T305" s="371"/>
      <c r="U305" s="371"/>
      <c r="V305" s="371"/>
      <c r="W305" s="371"/>
      <c r="X305" s="371"/>
      <c r="Y305" s="371"/>
      <c r="Z305" s="371"/>
      <c r="AA305" s="371"/>
      <c r="AB305" s="371"/>
      <c r="AC305" s="371"/>
      <c r="AD305" s="371"/>
      <c r="AE305" s="371"/>
      <c r="AF305" s="371"/>
      <c r="AG305" s="371"/>
      <c r="AH305" s="371"/>
      <c r="AI305" s="339"/>
      <c r="AJ305" s="339"/>
      <c r="AK305" s="339"/>
      <c r="AL305" s="339"/>
      <c r="AM305" s="339"/>
      <c r="AN305" s="339"/>
      <c r="AO305" s="339"/>
      <c r="AP305" s="339"/>
      <c r="AQ305" s="339"/>
      <c r="AR305" s="339"/>
      <c r="AS305" s="339"/>
      <c r="AT305" s="339"/>
      <c r="AU305" s="339"/>
      <c r="AV305" s="339"/>
      <c r="AW305" s="339"/>
      <c r="AX305" s="339"/>
      <c r="AY305" s="339"/>
      <c r="AZ305" s="339"/>
      <c r="BA305" s="339"/>
      <c r="BB305" s="339"/>
      <c r="BC305" s="339"/>
      <c r="BD305" s="339"/>
      <c r="BE305" s="339"/>
      <c r="BF305" s="339"/>
      <c r="BG305" s="339"/>
      <c r="BH305" s="339"/>
      <c r="BI305" s="339"/>
      <c r="BJ305" s="339"/>
      <c r="BK305" s="339"/>
      <c r="BL305" s="339"/>
      <c r="BM305" s="339"/>
      <c r="BN305" s="339"/>
      <c r="BO305" s="339"/>
      <c r="BP305" s="339"/>
      <c r="BQ305" s="339"/>
      <c r="BR305" s="339"/>
      <c r="BS305" s="339"/>
      <c r="BT305" s="339"/>
      <c r="BU305" s="339"/>
      <c r="BV305" s="339"/>
      <c r="BW305" s="339"/>
      <c r="BX305" s="339"/>
      <c r="BY305" s="339"/>
      <c r="BZ305" s="339"/>
      <c r="CA305" s="339"/>
      <c r="CB305" s="339"/>
      <c r="CC305" s="339"/>
      <c r="CD305" s="339"/>
      <c r="CE305" s="339"/>
      <c r="CF305" s="339"/>
      <c r="CG305" s="339"/>
      <c r="CH305" s="339"/>
      <c r="CI305" s="339"/>
      <c r="CJ305" s="339"/>
      <c r="CK305" s="339"/>
      <c r="CL305" s="339"/>
      <c r="CM305" s="339"/>
      <c r="CN305" s="339"/>
      <c r="CO305" s="339"/>
      <c r="CP305" s="339"/>
      <c r="CQ305" s="339"/>
      <c r="CR305" s="339"/>
      <c r="CS305" s="339"/>
      <c r="CT305" s="339"/>
      <c r="CU305" s="339"/>
      <c r="CV305" s="339"/>
      <c r="CW305" s="339"/>
      <c r="CX305" s="339"/>
      <c r="CY305" s="339"/>
      <c r="CZ305" s="339"/>
      <c r="DA305" s="339"/>
      <c r="DB305" s="339"/>
      <c r="DC305" s="339"/>
      <c r="DD305" s="339"/>
      <c r="DE305" s="339"/>
      <c r="DF305" s="339"/>
      <c r="DG305" s="339"/>
      <c r="DH305" s="339"/>
      <c r="DI305" s="339"/>
      <c r="DJ305" s="339"/>
      <c r="DK305" s="339"/>
      <c r="DL305" s="339"/>
      <c r="DM305" s="339"/>
      <c r="DN305" s="339"/>
      <c r="DO305" s="339"/>
      <c r="DP305" s="339"/>
      <c r="DQ305" s="339"/>
      <c r="DR305" s="339"/>
      <c r="DS305" s="339"/>
      <c r="DT305" s="339"/>
      <c r="DU305" s="339"/>
      <c r="DV305" s="339"/>
      <c r="DW305" s="339"/>
      <c r="DX305" s="339"/>
      <c r="DY305" s="339"/>
      <c r="DZ305" s="339"/>
      <c r="EA305" s="339"/>
      <c r="EB305" s="339"/>
      <c r="EC305" s="339"/>
      <c r="ED305" s="339"/>
      <c r="EE305" s="339"/>
      <c r="EF305" s="339"/>
      <c r="EG305" s="339"/>
      <c r="EH305" s="339"/>
      <c r="EI305" s="339"/>
      <c r="EJ305" s="339"/>
      <c r="EK305" s="339"/>
      <c r="EL305" s="339"/>
      <c r="EM305" s="339"/>
    </row>
    <row r="306" spans="1:143" s="341" customFormat="1" ht="25.5" hidden="1" customHeight="1">
      <c r="A306" s="371"/>
      <c r="B306" s="371"/>
      <c r="C306" s="371"/>
      <c r="D306" s="371"/>
      <c r="E306" s="371"/>
      <c r="F306" s="371"/>
      <c r="G306" s="371"/>
      <c r="H306" s="371"/>
      <c r="I306" s="371"/>
      <c r="J306" s="371"/>
      <c r="K306" s="371"/>
      <c r="L306" s="371"/>
      <c r="M306" s="371"/>
      <c r="N306" s="371"/>
      <c r="O306" s="371"/>
      <c r="P306" s="371"/>
      <c r="Q306" s="371"/>
      <c r="R306" s="371"/>
      <c r="S306" s="371"/>
      <c r="T306" s="371"/>
      <c r="U306" s="371"/>
      <c r="V306" s="371"/>
      <c r="W306" s="371"/>
      <c r="X306" s="371"/>
      <c r="Y306" s="371"/>
      <c r="Z306" s="371"/>
      <c r="AA306" s="371"/>
      <c r="AB306" s="371"/>
      <c r="AC306" s="371"/>
      <c r="AD306" s="371"/>
      <c r="AE306" s="371"/>
      <c r="AF306" s="371"/>
      <c r="AG306" s="371"/>
      <c r="AH306" s="371"/>
      <c r="AI306" s="339"/>
      <c r="AJ306" s="339"/>
      <c r="AK306" s="339"/>
      <c r="AL306" s="339"/>
      <c r="AM306" s="339"/>
      <c r="AN306" s="339"/>
      <c r="AO306" s="339"/>
      <c r="AP306" s="339"/>
      <c r="AQ306" s="339"/>
      <c r="AR306" s="339"/>
      <c r="AS306" s="339"/>
      <c r="AT306" s="339"/>
      <c r="AU306" s="339"/>
      <c r="AV306" s="339"/>
      <c r="AW306" s="339"/>
      <c r="AX306" s="339"/>
      <c r="AY306" s="339"/>
      <c r="AZ306" s="339"/>
      <c r="BA306" s="339"/>
      <c r="BB306" s="339"/>
      <c r="BC306" s="339"/>
      <c r="BD306" s="339"/>
      <c r="BE306" s="339"/>
      <c r="BF306" s="339"/>
      <c r="BG306" s="339"/>
      <c r="BH306" s="339"/>
      <c r="BI306" s="339"/>
      <c r="BJ306" s="339"/>
      <c r="BK306" s="339"/>
      <c r="BL306" s="339"/>
      <c r="BM306" s="339"/>
      <c r="BN306" s="339"/>
      <c r="BO306" s="339"/>
      <c r="BP306" s="339"/>
      <c r="BQ306" s="339"/>
      <c r="BR306" s="339"/>
      <c r="BS306" s="339"/>
      <c r="BT306" s="339"/>
      <c r="BU306" s="339"/>
      <c r="BV306" s="339"/>
      <c r="BW306" s="339"/>
      <c r="BX306" s="339"/>
      <c r="BY306" s="339"/>
      <c r="BZ306" s="339"/>
      <c r="CA306" s="339"/>
      <c r="CB306" s="339"/>
      <c r="CC306" s="339"/>
      <c r="CD306" s="339"/>
      <c r="CE306" s="339"/>
      <c r="CF306" s="339"/>
      <c r="CG306" s="339"/>
      <c r="CH306" s="339"/>
      <c r="CI306" s="339"/>
      <c r="CJ306" s="339"/>
      <c r="CK306" s="339"/>
      <c r="CL306" s="339"/>
      <c r="CM306" s="339"/>
      <c r="CN306" s="339"/>
      <c r="CO306" s="339"/>
      <c r="CP306" s="339"/>
      <c r="CQ306" s="339"/>
      <c r="CR306" s="339"/>
      <c r="CS306" s="339"/>
      <c r="CT306" s="339"/>
      <c r="CU306" s="339"/>
      <c r="CV306" s="339"/>
      <c r="CW306" s="339"/>
      <c r="CX306" s="339"/>
      <c r="CY306" s="339"/>
      <c r="CZ306" s="339"/>
      <c r="DA306" s="339"/>
      <c r="DB306" s="339"/>
      <c r="DC306" s="339"/>
      <c r="DD306" s="339"/>
      <c r="DE306" s="339"/>
      <c r="DF306" s="339"/>
      <c r="DG306" s="339"/>
      <c r="DH306" s="339"/>
      <c r="DI306" s="339"/>
      <c r="DJ306" s="339"/>
      <c r="DK306" s="339"/>
      <c r="DL306" s="339"/>
      <c r="DM306" s="339"/>
      <c r="DN306" s="339"/>
      <c r="DO306" s="339"/>
      <c r="DP306" s="339"/>
      <c r="DQ306" s="339"/>
      <c r="DR306" s="339"/>
      <c r="DS306" s="339"/>
      <c r="DT306" s="339"/>
      <c r="DU306" s="339"/>
      <c r="DV306" s="339"/>
      <c r="DW306" s="339"/>
      <c r="DX306" s="339"/>
      <c r="DY306" s="339"/>
      <c r="DZ306" s="339"/>
      <c r="EA306" s="339"/>
      <c r="EB306" s="339"/>
      <c r="EC306" s="339"/>
      <c r="ED306" s="339"/>
      <c r="EE306" s="339"/>
      <c r="EF306" s="339"/>
      <c r="EG306" s="339"/>
      <c r="EH306" s="339"/>
      <c r="EI306" s="339"/>
      <c r="EJ306" s="339"/>
      <c r="EK306" s="339"/>
      <c r="EL306" s="339"/>
      <c r="EM306" s="339"/>
    </row>
    <row r="307" spans="1:143" s="341" customFormat="1" ht="25.5" hidden="1" customHeight="1">
      <c r="A307" s="371"/>
      <c r="B307" s="371"/>
      <c r="C307" s="371"/>
      <c r="D307" s="371"/>
      <c r="E307" s="371"/>
      <c r="F307" s="371"/>
      <c r="G307" s="371"/>
      <c r="H307" s="371"/>
      <c r="I307" s="371"/>
      <c r="J307" s="371"/>
      <c r="K307" s="371"/>
      <c r="L307" s="371"/>
      <c r="M307" s="371"/>
      <c r="N307" s="371"/>
      <c r="O307" s="371"/>
      <c r="P307" s="371"/>
      <c r="Q307" s="371"/>
      <c r="R307" s="371"/>
      <c r="S307" s="371"/>
      <c r="T307" s="371"/>
      <c r="U307" s="371"/>
      <c r="V307" s="371"/>
      <c r="W307" s="371"/>
      <c r="X307" s="371"/>
      <c r="Y307" s="371"/>
      <c r="Z307" s="371"/>
      <c r="AA307" s="371"/>
      <c r="AB307" s="371"/>
      <c r="AC307" s="371"/>
      <c r="AD307" s="371"/>
      <c r="AE307" s="371"/>
      <c r="AF307" s="371"/>
      <c r="AG307" s="371"/>
      <c r="AH307" s="371"/>
      <c r="AI307" s="339"/>
      <c r="AJ307" s="339"/>
      <c r="AK307" s="339"/>
      <c r="AL307" s="339"/>
      <c r="AM307" s="339"/>
      <c r="AN307" s="339"/>
      <c r="AO307" s="339"/>
      <c r="AP307" s="339"/>
      <c r="AQ307" s="339"/>
      <c r="AR307" s="339"/>
      <c r="AS307" s="339"/>
      <c r="AT307" s="339"/>
      <c r="AU307" s="339"/>
      <c r="AV307" s="339"/>
      <c r="AW307" s="339"/>
      <c r="AX307" s="339"/>
      <c r="AY307" s="339"/>
      <c r="AZ307" s="339"/>
      <c r="BA307" s="339"/>
      <c r="BB307" s="339"/>
      <c r="BC307" s="339"/>
      <c r="BD307" s="339"/>
      <c r="BE307" s="339"/>
      <c r="BF307" s="339"/>
      <c r="BG307" s="339"/>
      <c r="BH307" s="339"/>
      <c r="BI307" s="339"/>
      <c r="BJ307" s="339"/>
      <c r="BK307" s="339"/>
      <c r="BL307" s="339"/>
      <c r="BM307" s="339"/>
      <c r="BN307" s="339"/>
      <c r="BO307" s="339"/>
      <c r="BP307" s="339"/>
      <c r="BQ307" s="339"/>
      <c r="BR307" s="339"/>
      <c r="BS307" s="339"/>
      <c r="BT307" s="339"/>
      <c r="BU307" s="339"/>
      <c r="BV307" s="339"/>
      <c r="BW307" s="339"/>
      <c r="BX307" s="339"/>
      <c r="BY307" s="339"/>
      <c r="BZ307" s="339"/>
      <c r="CA307" s="339"/>
      <c r="CB307" s="339"/>
      <c r="CC307" s="339"/>
      <c r="CD307" s="339"/>
      <c r="CE307" s="339"/>
      <c r="CF307" s="339"/>
      <c r="CG307" s="339"/>
      <c r="CH307" s="339"/>
      <c r="CI307" s="339"/>
      <c r="CJ307" s="339"/>
      <c r="CK307" s="339"/>
      <c r="CL307" s="339"/>
      <c r="CM307" s="339"/>
      <c r="CN307" s="339"/>
      <c r="CO307" s="339"/>
      <c r="CP307" s="339"/>
      <c r="CQ307" s="339"/>
      <c r="CR307" s="339"/>
      <c r="CS307" s="339"/>
      <c r="CT307" s="339"/>
      <c r="CU307" s="339"/>
      <c r="CV307" s="339"/>
      <c r="CW307" s="339"/>
      <c r="CX307" s="339"/>
      <c r="CY307" s="339"/>
      <c r="CZ307" s="339"/>
      <c r="DA307" s="339"/>
      <c r="DB307" s="339"/>
      <c r="DC307" s="339"/>
      <c r="DD307" s="339"/>
      <c r="DE307" s="339"/>
      <c r="DF307" s="339"/>
      <c r="DG307" s="339"/>
      <c r="DH307" s="339"/>
      <c r="DI307" s="339"/>
      <c r="DJ307" s="339"/>
      <c r="DK307" s="339"/>
      <c r="DL307" s="339"/>
      <c r="DM307" s="339"/>
      <c r="DN307" s="339"/>
      <c r="DO307" s="339"/>
      <c r="DP307" s="339"/>
      <c r="DQ307" s="339"/>
      <c r="DR307" s="339"/>
      <c r="DS307" s="339"/>
      <c r="DT307" s="339"/>
      <c r="DU307" s="339"/>
      <c r="DV307" s="339"/>
      <c r="DW307" s="339"/>
      <c r="DX307" s="339"/>
      <c r="DY307" s="339"/>
      <c r="DZ307" s="339"/>
      <c r="EA307" s="339"/>
      <c r="EB307" s="339"/>
      <c r="EC307" s="339"/>
      <c r="ED307" s="339"/>
      <c r="EE307" s="339"/>
      <c r="EF307" s="339"/>
      <c r="EG307" s="339"/>
      <c r="EH307" s="339"/>
      <c r="EI307" s="339"/>
      <c r="EJ307" s="339"/>
      <c r="EK307" s="339"/>
      <c r="EL307" s="339"/>
      <c r="EM307" s="339"/>
    </row>
    <row r="308" spans="1:143" s="341" customFormat="1" ht="25.5" hidden="1" customHeight="1">
      <c r="A308" s="371"/>
      <c r="B308" s="371"/>
      <c r="C308" s="371"/>
      <c r="D308" s="371"/>
      <c r="E308" s="371"/>
      <c r="F308" s="371"/>
      <c r="G308" s="371"/>
      <c r="H308" s="371"/>
      <c r="I308" s="371"/>
      <c r="J308" s="371"/>
      <c r="K308" s="371"/>
      <c r="L308" s="371"/>
      <c r="M308" s="371"/>
      <c r="N308" s="371"/>
      <c r="O308" s="371"/>
      <c r="P308" s="371"/>
      <c r="Q308" s="371"/>
      <c r="R308" s="371"/>
      <c r="S308" s="371"/>
      <c r="T308" s="371"/>
      <c r="U308" s="371"/>
      <c r="V308" s="371"/>
      <c r="W308" s="371"/>
      <c r="X308" s="371"/>
      <c r="Y308" s="371"/>
      <c r="Z308" s="371"/>
      <c r="AA308" s="371"/>
      <c r="AB308" s="371"/>
      <c r="AC308" s="371"/>
      <c r="AD308" s="371"/>
      <c r="AE308" s="371"/>
      <c r="AF308" s="371"/>
      <c r="AG308" s="371"/>
      <c r="AH308" s="371"/>
      <c r="AI308" s="339"/>
      <c r="AJ308" s="339"/>
      <c r="AK308" s="339"/>
      <c r="AL308" s="339"/>
      <c r="AM308" s="339"/>
      <c r="AN308" s="339"/>
      <c r="AO308" s="339"/>
      <c r="AP308" s="339"/>
      <c r="AQ308" s="339"/>
      <c r="AR308" s="339"/>
      <c r="AS308" s="339"/>
      <c r="AT308" s="339"/>
      <c r="AU308" s="339"/>
      <c r="AV308" s="339"/>
      <c r="AW308" s="339"/>
      <c r="AX308" s="339"/>
      <c r="AY308" s="339"/>
      <c r="AZ308" s="339"/>
      <c r="BA308" s="339"/>
      <c r="BB308" s="339"/>
      <c r="BC308" s="339"/>
      <c r="BD308" s="339"/>
      <c r="BE308" s="339"/>
      <c r="BF308" s="339"/>
      <c r="BG308" s="339"/>
      <c r="BH308" s="339"/>
      <c r="BI308" s="339"/>
      <c r="BJ308" s="339"/>
      <c r="BK308" s="339"/>
      <c r="BL308" s="339"/>
      <c r="BM308" s="339"/>
      <c r="BN308" s="339"/>
      <c r="BO308" s="339"/>
      <c r="BP308" s="339"/>
      <c r="BQ308" s="339"/>
      <c r="BR308" s="339"/>
      <c r="BS308" s="339"/>
      <c r="BT308" s="339"/>
      <c r="BU308" s="339"/>
      <c r="BV308" s="339"/>
      <c r="BW308" s="339"/>
      <c r="BX308" s="339"/>
      <c r="BY308" s="339"/>
      <c r="BZ308" s="339"/>
      <c r="CA308" s="339"/>
      <c r="CB308" s="339"/>
      <c r="CC308" s="339"/>
      <c r="CD308" s="339"/>
      <c r="CE308" s="339"/>
      <c r="CF308" s="339"/>
      <c r="CG308" s="339"/>
      <c r="CH308" s="339"/>
      <c r="CI308" s="339"/>
      <c r="CJ308" s="339"/>
      <c r="CK308" s="339"/>
      <c r="CL308" s="339"/>
      <c r="CM308" s="339"/>
      <c r="CN308" s="339"/>
      <c r="CO308" s="339"/>
      <c r="CP308" s="339"/>
      <c r="CQ308" s="339"/>
      <c r="CR308" s="339"/>
      <c r="CS308" s="339"/>
      <c r="CT308" s="339"/>
      <c r="CU308" s="339"/>
      <c r="CV308" s="339"/>
      <c r="CW308" s="339"/>
      <c r="CX308" s="339"/>
      <c r="CY308" s="339"/>
      <c r="CZ308" s="339"/>
      <c r="DA308" s="339"/>
      <c r="DB308" s="339"/>
      <c r="DC308" s="339"/>
      <c r="DD308" s="339"/>
      <c r="DE308" s="339"/>
      <c r="DF308" s="339"/>
      <c r="DG308" s="339"/>
      <c r="DH308" s="339"/>
      <c r="DI308" s="339"/>
      <c r="DJ308" s="339"/>
      <c r="DK308" s="339"/>
      <c r="DL308" s="339"/>
      <c r="DM308" s="339"/>
      <c r="DN308" s="339"/>
      <c r="DO308" s="339"/>
      <c r="DP308" s="339"/>
      <c r="DQ308" s="339"/>
      <c r="DR308" s="339"/>
      <c r="DS308" s="339"/>
      <c r="DT308" s="339"/>
      <c r="DU308" s="339"/>
      <c r="DV308" s="339"/>
      <c r="DW308" s="339"/>
      <c r="DX308" s="339"/>
      <c r="DY308" s="339"/>
      <c r="DZ308" s="339"/>
      <c r="EA308" s="339"/>
      <c r="EB308" s="339"/>
      <c r="EC308" s="339"/>
      <c r="ED308" s="339"/>
      <c r="EE308" s="339"/>
      <c r="EF308" s="339"/>
      <c r="EG308" s="339"/>
      <c r="EH308" s="339"/>
      <c r="EI308" s="339"/>
      <c r="EJ308" s="339"/>
      <c r="EK308" s="339"/>
      <c r="EL308" s="339"/>
      <c r="EM308" s="339"/>
    </row>
    <row r="309" spans="1:143" s="341" customFormat="1" ht="25.5" hidden="1" customHeight="1">
      <c r="A309" s="371"/>
      <c r="B309" s="371"/>
      <c r="C309" s="371"/>
      <c r="D309" s="371"/>
      <c r="E309" s="371"/>
      <c r="F309" s="371"/>
      <c r="G309" s="371"/>
      <c r="H309" s="371"/>
      <c r="I309" s="371"/>
      <c r="J309" s="371"/>
      <c r="K309" s="371"/>
      <c r="L309" s="371"/>
      <c r="M309" s="371"/>
      <c r="N309" s="371"/>
      <c r="O309" s="371"/>
      <c r="P309" s="371"/>
      <c r="Q309" s="371"/>
      <c r="R309" s="371"/>
      <c r="S309" s="371"/>
      <c r="T309" s="371"/>
      <c r="U309" s="371"/>
      <c r="V309" s="371"/>
      <c r="W309" s="371"/>
      <c r="X309" s="371"/>
      <c r="Y309" s="371"/>
      <c r="Z309" s="371"/>
      <c r="AA309" s="371"/>
      <c r="AB309" s="371"/>
      <c r="AC309" s="371"/>
      <c r="AD309" s="371"/>
      <c r="AE309" s="371"/>
      <c r="AF309" s="371"/>
      <c r="AG309" s="371"/>
      <c r="AH309" s="371"/>
      <c r="AI309" s="339"/>
      <c r="AJ309" s="339"/>
      <c r="AK309" s="339"/>
      <c r="AL309" s="339"/>
      <c r="AM309" s="339"/>
      <c r="AN309" s="339"/>
      <c r="AO309" s="339"/>
      <c r="AP309" s="339"/>
      <c r="AQ309" s="339"/>
      <c r="AR309" s="339"/>
      <c r="AS309" s="339"/>
      <c r="AT309" s="339"/>
      <c r="AU309" s="339"/>
      <c r="AV309" s="339"/>
      <c r="AW309" s="339"/>
      <c r="AX309" s="339"/>
      <c r="AY309" s="339"/>
      <c r="AZ309" s="339"/>
      <c r="BA309" s="339"/>
      <c r="BB309" s="339"/>
      <c r="BC309" s="339"/>
      <c r="BD309" s="339"/>
      <c r="BE309" s="339"/>
      <c r="BF309" s="339"/>
      <c r="BG309" s="339"/>
      <c r="BH309" s="339"/>
      <c r="BI309" s="339"/>
      <c r="BJ309" s="339"/>
      <c r="BK309" s="339"/>
      <c r="BL309" s="339"/>
      <c r="BM309" s="339"/>
      <c r="BN309" s="339"/>
      <c r="BO309" s="339"/>
      <c r="BP309" s="339"/>
      <c r="BQ309" s="339"/>
      <c r="BR309" s="339"/>
      <c r="BS309" s="339"/>
      <c r="BT309" s="339"/>
      <c r="BU309" s="339"/>
      <c r="BV309" s="339"/>
      <c r="BW309" s="339"/>
      <c r="BX309" s="339"/>
      <c r="BY309" s="339"/>
      <c r="BZ309" s="339"/>
      <c r="CA309" s="339"/>
      <c r="CB309" s="339"/>
      <c r="CC309" s="339"/>
      <c r="CD309" s="339"/>
      <c r="CE309" s="339"/>
      <c r="CF309" s="339"/>
      <c r="CG309" s="339"/>
      <c r="CH309" s="339"/>
      <c r="CI309" s="339"/>
      <c r="CJ309" s="339"/>
      <c r="CK309" s="339"/>
      <c r="CL309" s="339"/>
      <c r="CM309" s="339"/>
      <c r="CN309" s="339"/>
      <c r="CO309" s="339"/>
      <c r="CP309" s="339"/>
      <c r="CQ309" s="339"/>
      <c r="CR309" s="339"/>
      <c r="CS309" s="339"/>
      <c r="CT309" s="339"/>
      <c r="CU309" s="339"/>
      <c r="CV309" s="339"/>
      <c r="CW309" s="339"/>
      <c r="CX309" s="339"/>
      <c r="CY309" s="339"/>
      <c r="CZ309" s="339"/>
      <c r="DA309" s="339"/>
      <c r="DB309" s="339"/>
      <c r="DC309" s="339"/>
      <c r="DD309" s="339"/>
      <c r="DE309" s="339"/>
      <c r="DF309" s="339"/>
      <c r="DG309" s="339"/>
      <c r="DH309" s="339"/>
      <c r="DI309" s="339"/>
      <c r="DJ309" s="339"/>
      <c r="DK309" s="339"/>
      <c r="DL309" s="339"/>
      <c r="DM309" s="339"/>
      <c r="DN309" s="339"/>
      <c r="DO309" s="339"/>
      <c r="DP309" s="339"/>
      <c r="DQ309" s="339"/>
      <c r="DR309" s="339"/>
      <c r="DS309" s="339"/>
      <c r="DT309" s="339"/>
      <c r="DU309" s="339"/>
      <c r="DV309" s="339"/>
      <c r="DW309" s="339"/>
      <c r="DX309" s="339"/>
      <c r="DY309" s="339"/>
      <c r="DZ309" s="339"/>
      <c r="EA309" s="339"/>
      <c r="EB309" s="339"/>
      <c r="EC309" s="339"/>
      <c r="ED309" s="339"/>
      <c r="EE309" s="339"/>
      <c r="EF309" s="339"/>
      <c r="EG309" s="339"/>
      <c r="EH309" s="339"/>
      <c r="EI309" s="339"/>
      <c r="EJ309" s="339"/>
      <c r="EK309" s="339"/>
      <c r="EL309" s="339"/>
      <c r="EM309" s="339"/>
    </row>
    <row r="310" spans="1:143" s="341" customFormat="1" ht="25.5" hidden="1" customHeight="1">
      <c r="A310" s="371"/>
      <c r="B310" s="371"/>
      <c r="C310" s="371"/>
      <c r="D310" s="371"/>
      <c r="E310" s="371"/>
      <c r="F310" s="371"/>
      <c r="G310" s="371"/>
      <c r="H310" s="371"/>
      <c r="I310" s="371"/>
      <c r="J310" s="371"/>
      <c r="K310" s="371"/>
      <c r="L310" s="371"/>
      <c r="M310" s="371"/>
      <c r="N310" s="371"/>
      <c r="O310" s="371"/>
      <c r="P310" s="371"/>
      <c r="Q310" s="371"/>
      <c r="R310" s="371"/>
      <c r="S310" s="371"/>
      <c r="T310" s="371"/>
      <c r="U310" s="371"/>
      <c r="V310" s="371"/>
      <c r="W310" s="371"/>
      <c r="X310" s="371"/>
      <c r="Y310" s="371"/>
      <c r="Z310" s="371"/>
      <c r="AA310" s="371"/>
      <c r="AB310" s="371"/>
      <c r="AC310" s="371"/>
      <c r="AD310" s="371"/>
      <c r="AE310" s="371"/>
      <c r="AF310" s="371"/>
      <c r="AG310" s="371"/>
      <c r="AH310" s="371"/>
      <c r="AI310" s="339"/>
      <c r="AJ310" s="339"/>
      <c r="AK310" s="339"/>
      <c r="AL310" s="339"/>
      <c r="AM310" s="339"/>
      <c r="AN310" s="339"/>
      <c r="AO310" s="339"/>
      <c r="AP310" s="339"/>
      <c r="AQ310" s="339"/>
      <c r="AR310" s="339"/>
      <c r="AS310" s="339"/>
      <c r="AT310" s="339"/>
      <c r="AU310" s="339"/>
      <c r="AV310" s="339"/>
      <c r="AW310" s="339"/>
      <c r="AX310" s="339"/>
      <c r="AY310" s="339"/>
      <c r="AZ310" s="339"/>
      <c r="BA310" s="339"/>
      <c r="BB310" s="339"/>
      <c r="BC310" s="339"/>
      <c r="BD310" s="339"/>
      <c r="BE310" s="339"/>
      <c r="BF310" s="339"/>
      <c r="BG310" s="339"/>
      <c r="BH310" s="339"/>
      <c r="BI310" s="339"/>
      <c r="BJ310" s="339"/>
      <c r="BK310" s="339"/>
      <c r="BL310" s="339"/>
      <c r="BM310" s="339"/>
      <c r="BN310" s="339"/>
      <c r="BO310" s="339"/>
      <c r="BP310" s="339"/>
      <c r="BQ310" s="339"/>
      <c r="BR310" s="339"/>
      <c r="BS310" s="339"/>
      <c r="BT310" s="339"/>
      <c r="BU310" s="339"/>
      <c r="BV310" s="339"/>
      <c r="BW310" s="339"/>
      <c r="BX310" s="339"/>
      <c r="BY310" s="339"/>
      <c r="BZ310" s="339"/>
      <c r="CA310" s="339"/>
      <c r="CB310" s="339"/>
      <c r="CC310" s="339"/>
      <c r="CD310" s="339"/>
      <c r="CE310" s="339"/>
      <c r="CF310" s="339"/>
      <c r="CG310" s="339"/>
      <c r="CH310" s="339"/>
      <c r="CI310" s="339"/>
      <c r="CJ310" s="339"/>
      <c r="CK310" s="339"/>
      <c r="CL310" s="339"/>
      <c r="CM310" s="339"/>
      <c r="CN310" s="339"/>
      <c r="CO310" s="339"/>
      <c r="CP310" s="339"/>
      <c r="CQ310" s="339"/>
      <c r="CR310" s="339"/>
      <c r="CS310" s="339"/>
      <c r="CT310" s="339"/>
      <c r="CU310" s="339"/>
      <c r="CV310" s="339"/>
      <c r="CW310" s="339"/>
      <c r="CX310" s="339"/>
      <c r="CY310" s="339"/>
      <c r="CZ310" s="339"/>
      <c r="DA310" s="339"/>
      <c r="DB310" s="339"/>
      <c r="DC310" s="339"/>
      <c r="DD310" s="339"/>
      <c r="DE310" s="339"/>
      <c r="DF310" s="339"/>
      <c r="DG310" s="339"/>
      <c r="DH310" s="339"/>
      <c r="DI310" s="339"/>
      <c r="DJ310" s="339"/>
      <c r="DK310" s="339"/>
      <c r="DL310" s="339"/>
      <c r="DM310" s="339"/>
      <c r="DN310" s="339"/>
      <c r="DO310" s="339"/>
      <c r="DP310" s="339"/>
      <c r="DQ310" s="339"/>
      <c r="DR310" s="339"/>
      <c r="DS310" s="339"/>
      <c r="DT310" s="339"/>
      <c r="DU310" s="339"/>
      <c r="DV310" s="339"/>
      <c r="DW310" s="339"/>
      <c r="DX310" s="339"/>
      <c r="DY310" s="339"/>
      <c r="DZ310" s="339"/>
      <c r="EA310" s="339"/>
      <c r="EB310" s="339"/>
      <c r="EC310" s="339"/>
      <c r="ED310" s="339"/>
      <c r="EE310" s="339"/>
      <c r="EF310" s="339"/>
      <c r="EG310" s="339"/>
      <c r="EH310" s="339"/>
      <c r="EI310" s="339"/>
      <c r="EJ310" s="339"/>
      <c r="EK310" s="339"/>
      <c r="EL310" s="339"/>
      <c r="EM310" s="339"/>
    </row>
    <row r="311" spans="1:143" s="341" customFormat="1" ht="25.5" hidden="1" customHeight="1">
      <c r="A311" s="371"/>
      <c r="B311" s="371"/>
      <c r="C311" s="371"/>
      <c r="D311" s="371"/>
      <c r="E311" s="371"/>
      <c r="F311" s="371"/>
      <c r="G311" s="371"/>
      <c r="H311" s="371"/>
      <c r="I311" s="371"/>
      <c r="J311" s="371"/>
      <c r="K311" s="371"/>
      <c r="L311" s="371"/>
      <c r="M311" s="371"/>
      <c r="N311" s="371"/>
      <c r="O311" s="371"/>
      <c r="P311" s="371"/>
      <c r="Q311" s="371"/>
      <c r="R311" s="371"/>
      <c r="S311" s="371"/>
      <c r="T311" s="371"/>
      <c r="U311" s="371"/>
      <c r="V311" s="371"/>
      <c r="W311" s="371"/>
      <c r="X311" s="371"/>
      <c r="Y311" s="371"/>
      <c r="Z311" s="371"/>
      <c r="AA311" s="371"/>
      <c r="AB311" s="371"/>
      <c r="AC311" s="371"/>
      <c r="AD311" s="371"/>
      <c r="AE311" s="371"/>
      <c r="AF311" s="371"/>
      <c r="AG311" s="371"/>
      <c r="AH311" s="371"/>
      <c r="AI311" s="339"/>
      <c r="AJ311" s="339"/>
      <c r="AK311" s="339"/>
      <c r="AL311" s="339"/>
      <c r="AM311" s="339"/>
      <c r="AN311" s="339"/>
      <c r="AO311" s="339"/>
      <c r="AP311" s="339"/>
      <c r="AQ311" s="339"/>
      <c r="AR311" s="339"/>
      <c r="AS311" s="339"/>
      <c r="AT311" s="339"/>
      <c r="AU311" s="339"/>
      <c r="AV311" s="339"/>
      <c r="AW311" s="339"/>
      <c r="AX311" s="339"/>
      <c r="AY311" s="339"/>
      <c r="AZ311" s="339"/>
      <c r="BA311" s="339"/>
      <c r="BB311" s="339"/>
      <c r="BC311" s="339"/>
      <c r="BD311" s="339"/>
      <c r="BE311" s="339"/>
      <c r="BF311" s="339"/>
      <c r="BG311" s="339"/>
      <c r="BH311" s="339"/>
      <c r="BI311" s="339"/>
      <c r="BJ311" s="339"/>
      <c r="BK311" s="339"/>
      <c r="BL311" s="339"/>
      <c r="BM311" s="339"/>
      <c r="BN311" s="339"/>
      <c r="BO311" s="339"/>
      <c r="BP311" s="339"/>
      <c r="BQ311" s="339"/>
      <c r="BR311" s="339"/>
      <c r="BS311" s="339"/>
      <c r="BT311" s="339"/>
      <c r="BU311" s="339"/>
      <c r="BV311" s="339"/>
      <c r="BW311" s="339"/>
      <c r="BX311" s="339"/>
      <c r="BY311" s="339"/>
      <c r="BZ311" s="339"/>
      <c r="CA311" s="339"/>
      <c r="CB311" s="339"/>
      <c r="CC311" s="339"/>
      <c r="CD311" s="339"/>
      <c r="CE311" s="339"/>
      <c r="CF311" s="339"/>
      <c r="CG311" s="339"/>
      <c r="CH311" s="339"/>
      <c r="CI311" s="339"/>
      <c r="CJ311" s="339"/>
      <c r="CK311" s="339"/>
      <c r="CL311" s="339"/>
      <c r="CM311" s="339"/>
      <c r="CN311" s="339"/>
      <c r="CO311" s="339"/>
      <c r="CP311" s="339"/>
      <c r="CQ311" s="339"/>
      <c r="CR311" s="339"/>
      <c r="CS311" s="339"/>
      <c r="CT311" s="339"/>
      <c r="CU311" s="339"/>
      <c r="CV311" s="339"/>
      <c r="CW311" s="339"/>
      <c r="CX311" s="339"/>
      <c r="CY311" s="339"/>
      <c r="CZ311" s="339"/>
      <c r="DA311" s="339"/>
      <c r="DB311" s="339"/>
      <c r="DC311" s="339"/>
      <c r="DD311" s="339"/>
      <c r="DE311" s="339"/>
      <c r="DF311" s="339"/>
      <c r="DG311" s="339"/>
      <c r="DH311" s="339"/>
      <c r="DI311" s="339"/>
      <c r="DJ311" s="339"/>
      <c r="DK311" s="339"/>
      <c r="DL311" s="339"/>
      <c r="DM311" s="339"/>
      <c r="DN311" s="339"/>
      <c r="DO311" s="339"/>
      <c r="DP311" s="339"/>
      <c r="DQ311" s="339"/>
      <c r="DR311" s="339"/>
      <c r="DS311" s="339"/>
      <c r="DT311" s="339"/>
      <c r="DU311" s="339"/>
      <c r="DV311" s="339"/>
      <c r="DW311" s="339"/>
      <c r="DX311" s="339"/>
      <c r="DY311" s="339"/>
      <c r="DZ311" s="339"/>
      <c r="EA311" s="339"/>
      <c r="EB311" s="339"/>
      <c r="EC311" s="339"/>
      <c r="ED311" s="339"/>
      <c r="EE311" s="339"/>
      <c r="EF311" s="339"/>
      <c r="EG311" s="339"/>
      <c r="EH311" s="339"/>
      <c r="EI311" s="339"/>
      <c r="EJ311" s="339"/>
      <c r="EK311" s="339"/>
      <c r="EL311" s="339"/>
      <c r="EM311" s="339"/>
    </row>
    <row r="312" spans="1:143" s="341" customFormat="1" ht="25.5" hidden="1" customHeight="1">
      <c r="A312" s="371"/>
      <c r="B312" s="371"/>
      <c r="C312" s="371"/>
      <c r="D312" s="371"/>
      <c r="E312" s="371"/>
      <c r="F312" s="371"/>
      <c r="G312" s="371"/>
      <c r="H312" s="371"/>
      <c r="I312" s="371"/>
      <c r="J312" s="371"/>
      <c r="K312" s="371"/>
      <c r="L312" s="371"/>
      <c r="M312" s="371"/>
      <c r="N312" s="371"/>
      <c r="O312" s="371"/>
      <c r="P312" s="371"/>
      <c r="Q312" s="371"/>
      <c r="R312" s="371"/>
      <c r="S312" s="371"/>
      <c r="T312" s="371"/>
      <c r="U312" s="371"/>
      <c r="V312" s="371"/>
      <c r="W312" s="371"/>
      <c r="X312" s="371"/>
      <c r="Y312" s="371"/>
      <c r="Z312" s="371"/>
      <c r="AA312" s="371"/>
      <c r="AB312" s="371"/>
      <c r="AC312" s="371"/>
      <c r="AD312" s="371"/>
      <c r="AE312" s="371"/>
      <c r="AF312" s="371"/>
      <c r="AG312" s="371"/>
      <c r="AH312" s="371"/>
      <c r="AI312" s="339"/>
      <c r="AJ312" s="339"/>
      <c r="AK312" s="339"/>
      <c r="AL312" s="339"/>
      <c r="AM312" s="339"/>
      <c r="AN312" s="339"/>
      <c r="AO312" s="339"/>
      <c r="AP312" s="339"/>
      <c r="AQ312" s="339"/>
      <c r="AR312" s="339"/>
      <c r="AS312" s="339"/>
      <c r="AT312" s="339"/>
      <c r="AU312" s="339"/>
      <c r="AV312" s="339"/>
      <c r="AW312" s="339"/>
      <c r="AX312" s="339"/>
      <c r="AY312" s="339"/>
      <c r="AZ312" s="339"/>
      <c r="BA312" s="339"/>
      <c r="BB312" s="339"/>
      <c r="BC312" s="339"/>
      <c r="BD312" s="339"/>
      <c r="BE312" s="339"/>
      <c r="BF312" s="339"/>
      <c r="BG312" s="339"/>
      <c r="BH312" s="339"/>
      <c r="BI312" s="339"/>
      <c r="BJ312" s="339"/>
      <c r="BK312" s="339"/>
      <c r="BL312" s="339"/>
      <c r="BM312" s="339"/>
      <c r="BN312" s="339"/>
      <c r="BO312" s="339"/>
      <c r="BP312" s="339"/>
      <c r="BQ312" s="339"/>
      <c r="BR312" s="339"/>
      <c r="BS312" s="339"/>
      <c r="BT312" s="339"/>
      <c r="BU312" s="339"/>
      <c r="BV312" s="339"/>
      <c r="BW312" s="339"/>
      <c r="BX312" s="339"/>
      <c r="BY312" s="339"/>
      <c r="BZ312" s="339"/>
      <c r="CA312" s="339"/>
      <c r="CB312" s="339"/>
      <c r="CC312" s="339"/>
      <c r="CD312" s="339"/>
      <c r="CE312" s="339"/>
      <c r="CF312" s="339"/>
      <c r="CG312" s="339"/>
      <c r="CH312" s="339"/>
      <c r="CI312" s="339"/>
      <c r="CJ312" s="339"/>
      <c r="CK312" s="339"/>
      <c r="CL312" s="339"/>
      <c r="CM312" s="339"/>
      <c r="CN312" s="339"/>
      <c r="CO312" s="339"/>
      <c r="CP312" s="339"/>
      <c r="CQ312" s="339"/>
      <c r="CR312" s="339"/>
      <c r="CS312" s="339"/>
      <c r="CT312" s="339"/>
      <c r="CU312" s="339"/>
      <c r="CV312" s="339"/>
      <c r="CW312" s="339"/>
      <c r="CX312" s="339"/>
      <c r="CY312" s="339"/>
      <c r="CZ312" s="339"/>
      <c r="DA312" s="339"/>
      <c r="DB312" s="339"/>
      <c r="DC312" s="339"/>
      <c r="DD312" s="339"/>
      <c r="DE312" s="339"/>
      <c r="DF312" s="339"/>
      <c r="DG312" s="339"/>
      <c r="DH312" s="339"/>
      <c r="DI312" s="339"/>
      <c r="DJ312" s="339"/>
      <c r="DK312" s="339"/>
      <c r="DL312" s="339"/>
      <c r="DM312" s="339"/>
      <c r="DN312" s="339"/>
      <c r="DO312" s="339"/>
      <c r="DP312" s="339"/>
      <c r="DQ312" s="339"/>
      <c r="DR312" s="339"/>
      <c r="DS312" s="339"/>
      <c r="DT312" s="339"/>
      <c r="DU312" s="339"/>
      <c r="DV312" s="339"/>
      <c r="DW312" s="339"/>
      <c r="DX312" s="339"/>
      <c r="DY312" s="339"/>
      <c r="DZ312" s="339"/>
      <c r="EA312" s="339"/>
      <c r="EB312" s="339"/>
      <c r="EC312" s="339"/>
      <c r="ED312" s="339"/>
      <c r="EE312" s="339"/>
      <c r="EF312" s="339"/>
      <c r="EG312" s="339"/>
      <c r="EH312" s="339"/>
      <c r="EI312" s="339"/>
      <c r="EJ312" s="339"/>
      <c r="EK312" s="339"/>
      <c r="EL312" s="339"/>
      <c r="EM312" s="339"/>
    </row>
    <row r="313" spans="1:143" s="341" customFormat="1" ht="25.5" hidden="1" customHeight="1">
      <c r="A313" s="371"/>
      <c r="B313" s="371"/>
      <c r="C313" s="371"/>
      <c r="D313" s="371"/>
      <c r="E313" s="371"/>
      <c r="F313" s="371"/>
      <c r="G313" s="371"/>
      <c r="H313" s="371"/>
      <c r="I313" s="371"/>
      <c r="J313" s="371"/>
      <c r="K313" s="371"/>
      <c r="L313" s="371"/>
      <c r="M313" s="371"/>
      <c r="N313" s="371"/>
      <c r="O313" s="371"/>
      <c r="P313" s="371"/>
      <c r="Q313" s="371"/>
      <c r="R313" s="371"/>
      <c r="S313" s="371"/>
      <c r="T313" s="371"/>
      <c r="U313" s="371"/>
      <c r="V313" s="371"/>
      <c r="W313" s="371"/>
      <c r="X313" s="371"/>
      <c r="Y313" s="371"/>
      <c r="Z313" s="371"/>
      <c r="AA313" s="371"/>
      <c r="AB313" s="371"/>
      <c r="AC313" s="371"/>
      <c r="AD313" s="371"/>
      <c r="AE313" s="371"/>
      <c r="AF313" s="371"/>
      <c r="AG313" s="371"/>
      <c r="AH313" s="371"/>
      <c r="AI313" s="339"/>
      <c r="AJ313" s="339"/>
      <c r="AK313" s="339"/>
      <c r="AL313" s="339"/>
      <c r="AM313" s="339"/>
      <c r="AN313" s="339"/>
      <c r="AO313" s="339"/>
      <c r="AP313" s="339"/>
      <c r="AQ313" s="339"/>
      <c r="AR313" s="339"/>
      <c r="AS313" s="339"/>
      <c r="AT313" s="339"/>
      <c r="AU313" s="339"/>
      <c r="AV313" s="339"/>
      <c r="AW313" s="339"/>
      <c r="AX313" s="339"/>
      <c r="AY313" s="339"/>
      <c r="AZ313" s="339"/>
      <c r="BA313" s="339"/>
      <c r="BB313" s="339"/>
      <c r="BC313" s="339"/>
      <c r="BD313" s="339"/>
      <c r="BE313" s="339"/>
      <c r="BF313" s="339"/>
      <c r="BG313" s="339"/>
      <c r="BH313" s="339"/>
      <c r="BI313" s="339"/>
      <c r="BJ313" s="339"/>
      <c r="BK313" s="339"/>
      <c r="BL313" s="339"/>
      <c r="BM313" s="339"/>
      <c r="BN313" s="339"/>
      <c r="BO313" s="339"/>
      <c r="BP313" s="339"/>
      <c r="BQ313" s="339"/>
      <c r="BR313" s="339"/>
      <c r="BS313" s="339"/>
      <c r="BT313" s="339"/>
      <c r="BU313" s="339"/>
      <c r="BV313" s="339"/>
      <c r="BW313" s="339"/>
      <c r="BX313" s="339"/>
      <c r="BY313" s="339"/>
      <c r="BZ313" s="339"/>
      <c r="CA313" s="339"/>
      <c r="CB313" s="339"/>
      <c r="CC313" s="339"/>
      <c r="CD313" s="339"/>
      <c r="CE313" s="339"/>
      <c r="CF313" s="339"/>
      <c r="CG313" s="339"/>
      <c r="CH313" s="339"/>
      <c r="CI313" s="339"/>
      <c r="CJ313" s="339"/>
      <c r="CK313" s="339"/>
      <c r="CL313" s="339"/>
      <c r="CM313" s="339"/>
      <c r="CN313" s="339"/>
      <c r="CO313" s="339"/>
      <c r="CP313" s="339"/>
      <c r="CQ313" s="339"/>
      <c r="CR313" s="339"/>
      <c r="CS313" s="339"/>
      <c r="CT313" s="339"/>
      <c r="CU313" s="339"/>
      <c r="CV313" s="339"/>
      <c r="CW313" s="339"/>
      <c r="CX313" s="339"/>
      <c r="CY313" s="339"/>
      <c r="CZ313" s="339"/>
      <c r="DA313" s="339"/>
      <c r="DB313" s="339"/>
      <c r="DC313" s="339"/>
      <c r="DD313" s="339"/>
      <c r="DE313" s="339"/>
      <c r="DF313" s="339"/>
      <c r="DG313" s="339"/>
      <c r="DH313" s="339"/>
      <c r="DI313" s="339"/>
      <c r="DJ313" s="339"/>
      <c r="DK313" s="339"/>
      <c r="DL313" s="339"/>
      <c r="DM313" s="339"/>
      <c r="DN313" s="339"/>
      <c r="DO313" s="339"/>
      <c r="DP313" s="339"/>
      <c r="DQ313" s="339"/>
      <c r="DR313" s="339"/>
      <c r="DS313" s="339"/>
      <c r="DT313" s="339"/>
      <c r="DU313" s="339"/>
      <c r="DV313" s="339"/>
      <c r="DW313" s="339"/>
      <c r="DX313" s="339"/>
      <c r="DY313" s="339"/>
      <c r="DZ313" s="339"/>
      <c r="EA313" s="339"/>
      <c r="EB313" s="339"/>
      <c r="EC313" s="339"/>
      <c r="ED313" s="339"/>
      <c r="EE313" s="339"/>
      <c r="EF313" s="339"/>
      <c r="EG313" s="339"/>
      <c r="EH313" s="339"/>
      <c r="EI313" s="339"/>
      <c r="EJ313" s="339"/>
      <c r="EK313" s="339"/>
      <c r="EL313" s="339"/>
      <c r="EM313" s="339"/>
    </row>
    <row r="314" spans="1:143" s="341" customFormat="1" ht="25.5" hidden="1" customHeight="1">
      <c r="A314" s="371"/>
      <c r="B314" s="371"/>
      <c r="C314" s="371"/>
      <c r="D314" s="371"/>
      <c r="E314" s="371"/>
      <c r="F314" s="371"/>
      <c r="G314" s="371"/>
      <c r="H314" s="371"/>
      <c r="I314" s="371"/>
      <c r="J314" s="371"/>
      <c r="K314" s="371"/>
      <c r="L314" s="371"/>
      <c r="M314" s="371"/>
      <c r="N314" s="371"/>
      <c r="O314" s="371"/>
      <c r="P314" s="371"/>
      <c r="Q314" s="371"/>
      <c r="R314" s="371"/>
      <c r="S314" s="371"/>
      <c r="T314" s="371"/>
      <c r="U314" s="371"/>
      <c r="V314" s="371"/>
      <c r="W314" s="371"/>
      <c r="X314" s="371"/>
      <c r="Y314" s="371"/>
      <c r="Z314" s="371"/>
      <c r="AA314" s="371"/>
      <c r="AB314" s="371"/>
      <c r="AC314" s="371"/>
      <c r="AD314" s="371"/>
      <c r="AE314" s="371"/>
      <c r="AF314" s="371"/>
      <c r="AG314" s="371"/>
      <c r="AH314" s="371"/>
      <c r="AI314" s="339"/>
      <c r="AJ314" s="339"/>
      <c r="AK314" s="339"/>
      <c r="AL314" s="339"/>
      <c r="AM314" s="339"/>
      <c r="AN314" s="339"/>
      <c r="AO314" s="339"/>
      <c r="AP314" s="339"/>
      <c r="AQ314" s="339"/>
      <c r="AR314" s="339"/>
      <c r="AS314" s="339"/>
      <c r="AT314" s="339"/>
      <c r="AU314" s="339"/>
      <c r="AV314" s="339"/>
      <c r="AW314" s="339"/>
      <c r="AX314" s="339"/>
      <c r="AY314" s="339"/>
      <c r="AZ314" s="339"/>
      <c r="BA314" s="339"/>
      <c r="BB314" s="339"/>
      <c r="BC314" s="339"/>
      <c r="BD314" s="339"/>
      <c r="BE314" s="339"/>
      <c r="BF314" s="339"/>
      <c r="BG314" s="339"/>
      <c r="BH314" s="339"/>
      <c r="BI314" s="339"/>
      <c r="BJ314" s="339"/>
      <c r="BK314" s="339"/>
      <c r="BL314" s="339"/>
      <c r="BM314" s="339"/>
      <c r="BN314" s="339"/>
      <c r="BO314" s="339"/>
      <c r="BP314" s="339"/>
      <c r="BQ314" s="339"/>
      <c r="BR314" s="339"/>
      <c r="BS314" s="339"/>
      <c r="BT314" s="339"/>
      <c r="BU314" s="339"/>
      <c r="BV314" s="339"/>
      <c r="BW314" s="339"/>
      <c r="BX314" s="339"/>
      <c r="BY314" s="339"/>
      <c r="BZ314" s="339"/>
      <c r="CA314" s="339"/>
      <c r="CB314" s="339"/>
      <c r="CC314" s="339"/>
      <c r="CD314" s="339"/>
      <c r="CE314" s="339"/>
      <c r="CF314" s="339"/>
      <c r="CG314" s="339"/>
      <c r="CH314" s="339"/>
      <c r="CI314" s="339"/>
      <c r="CJ314" s="339"/>
      <c r="CK314" s="339"/>
      <c r="CL314" s="339"/>
      <c r="CM314" s="339"/>
      <c r="CN314" s="339"/>
      <c r="CO314" s="339"/>
      <c r="CP314" s="339"/>
      <c r="CQ314" s="339"/>
      <c r="CR314" s="339"/>
      <c r="CS314" s="339"/>
      <c r="CT314" s="339"/>
      <c r="CU314" s="339"/>
      <c r="CV314" s="339"/>
      <c r="CW314" s="339"/>
      <c r="CX314" s="339"/>
      <c r="CY314" s="339"/>
      <c r="CZ314" s="339"/>
      <c r="DA314" s="339"/>
      <c r="DB314" s="339"/>
      <c r="DC314" s="339"/>
      <c r="DD314" s="339"/>
      <c r="DE314" s="339"/>
      <c r="DF314" s="339"/>
      <c r="DG314" s="339"/>
      <c r="DH314" s="339"/>
      <c r="DI314" s="339"/>
      <c r="DJ314" s="339"/>
      <c r="DK314" s="339"/>
      <c r="DL314" s="339"/>
      <c r="DM314" s="339"/>
      <c r="DN314" s="339"/>
      <c r="DO314" s="339"/>
      <c r="DP314" s="339"/>
      <c r="DQ314" s="339"/>
      <c r="DR314" s="339"/>
      <c r="DS314" s="339"/>
      <c r="DT314" s="339"/>
      <c r="DU314" s="339"/>
      <c r="DV314" s="339"/>
      <c r="DW314" s="339"/>
      <c r="DX314" s="339"/>
      <c r="DY314" s="339"/>
      <c r="DZ314" s="339"/>
      <c r="EA314" s="339"/>
      <c r="EB314" s="339"/>
      <c r="EC314" s="339"/>
      <c r="ED314" s="339"/>
      <c r="EE314" s="339"/>
      <c r="EF314" s="339"/>
      <c r="EG314" s="339"/>
      <c r="EH314" s="339"/>
      <c r="EI314" s="339"/>
      <c r="EJ314" s="339"/>
      <c r="EK314" s="339"/>
      <c r="EL314" s="339"/>
      <c r="EM314" s="339"/>
    </row>
    <row r="315" spans="1:143" s="341" customFormat="1" ht="25.5" hidden="1" customHeight="1">
      <c r="A315" s="371"/>
      <c r="B315" s="371"/>
      <c r="C315" s="371"/>
      <c r="D315" s="371"/>
      <c r="E315" s="371"/>
      <c r="F315" s="371"/>
      <c r="G315" s="371"/>
      <c r="H315" s="371"/>
      <c r="I315" s="371"/>
      <c r="J315" s="371"/>
      <c r="K315" s="371"/>
      <c r="L315" s="371"/>
      <c r="M315" s="371"/>
      <c r="N315" s="371"/>
      <c r="O315" s="371"/>
      <c r="P315" s="371"/>
      <c r="Q315" s="371"/>
      <c r="R315" s="371"/>
      <c r="S315" s="371"/>
      <c r="T315" s="371"/>
      <c r="U315" s="371"/>
      <c r="V315" s="371"/>
      <c r="W315" s="371"/>
      <c r="X315" s="371"/>
      <c r="Y315" s="371"/>
      <c r="Z315" s="371"/>
      <c r="AA315" s="371"/>
      <c r="AB315" s="371"/>
      <c r="AC315" s="371"/>
      <c r="AD315" s="371"/>
      <c r="AE315" s="371"/>
      <c r="AF315" s="371"/>
      <c r="AG315" s="371"/>
      <c r="AH315" s="371"/>
      <c r="AI315" s="339"/>
      <c r="AJ315" s="339"/>
      <c r="AK315" s="339"/>
      <c r="AL315" s="339"/>
      <c r="AM315" s="339"/>
      <c r="AN315" s="339"/>
      <c r="AO315" s="339"/>
      <c r="AP315" s="339"/>
      <c r="AQ315" s="339"/>
      <c r="AR315" s="339"/>
      <c r="AS315" s="339"/>
      <c r="AT315" s="339"/>
      <c r="AU315" s="339"/>
      <c r="AV315" s="339"/>
      <c r="AW315" s="339"/>
      <c r="AX315" s="339"/>
      <c r="AY315" s="339"/>
      <c r="AZ315" s="339"/>
      <c r="BA315" s="339"/>
      <c r="BB315" s="339"/>
      <c r="BC315" s="339"/>
      <c r="BD315" s="339"/>
      <c r="BE315" s="339"/>
      <c r="BF315" s="339"/>
      <c r="BG315" s="339"/>
      <c r="BH315" s="339"/>
      <c r="BI315" s="339"/>
      <c r="BJ315" s="339"/>
      <c r="BK315" s="339"/>
      <c r="BL315" s="339"/>
      <c r="BM315" s="339"/>
      <c r="BN315" s="339"/>
      <c r="BO315" s="339"/>
      <c r="BP315" s="339"/>
      <c r="BQ315" s="339"/>
      <c r="BR315" s="339"/>
      <c r="BS315" s="339"/>
      <c r="BT315" s="339"/>
      <c r="BU315" s="339"/>
      <c r="BV315" s="339"/>
      <c r="BW315" s="339"/>
      <c r="BX315" s="339"/>
      <c r="BY315" s="339"/>
      <c r="BZ315" s="339"/>
      <c r="CA315" s="339"/>
      <c r="CB315" s="339"/>
      <c r="CC315" s="339"/>
      <c r="CD315" s="339"/>
      <c r="CE315" s="339"/>
      <c r="CF315" s="339"/>
      <c r="CG315" s="339"/>
      <c r="CH315" s="339"/>
      <c r="CI315" s="339"/>
      <c r="CJ315" s="339"/>
      <c r="CK315" s="339"/>
      <c r="CL315" s="339"/>
      <c r="CM315" s="339"/>
      <c r="CN315" s="339"/>
      <c r="CO315" s="339"/>
      <c r="CP315" s="339"/>
      <c r="CQ315" s="339"/>
      <c r="CR315" s="339"/>
      <c r="CS315" s="339"/>
      <c r="CT315" s="339"/>
      <c r="CU315" s="339"/>
      <c r="CV315" s="339"/>
      <c r="CW315" s="339"/>
      <c r="CX315" s="339"/>
      <c r="CY315" s="339"/>
      <c r="CZ315" s="339"/>
      <c r="DA315" s="339"/>
      <c r="DB315" s="339"/>
      <c r="DC315" s="339"/>
      <c r="DD315" s="339"/>
      <c r="DE315" s="339"/>
      <c r="DF315" s="339"/>
      <c r="DG315" s="339"/>
      <c r="DH315" s="339"/>
      <c r="DI315" s="339"/>
      <c r="DJ315" s="339"/>
      <c r="DK315" s="339"/>
      <c r="DL315" s="339"/>
      <c r="DM315" s="339"/>
      <c r="DN315" s="339"/>
      <c r="DO315" s="339"/>
      <c r="DP315" s="339"/>
      <c r="DQ315" s="339"/>
      <c r="DR315" s="339"/>
      <c r="DS315" s="339"/>
      <c r="DT315" s="339"/>
      <c r="DU315" s="339"/>
      <c r="DV315" s="339"/>
      <c r="DW315" s="339"/>
      <c r="DX315" s="339"/>
      <c r="DY315" s="339"/>
      <c r="DZ315" s="339"/>
      <c r="EA315" s="339"/>
      <c r="EB315" s="339"/>
      <c r="EC315" s="339"/>
      <c r="ED315" s="339"/>
      <c r="EE315" s="339"/>
      <c r="EF315" s="339"/>
      <c r="EG315" s="339"/>
      <c r="EH315" s="339"/>
      <c r="EI315" s="339"/>
      <c r="EJ315" s="339"/>
      <c r="EK315" s="339"/>
      <c r="EL315" s="339"/>
      <c r="EM315" s="339"/>
    </row>
    <row r="316" spans="1:143" s="341" customFormat="1" ht="25.5" hidden="1" customHeight="1">
      <c r="A316" s="371"/>
      <c r="B316" s="371"/>
      <c r="C316" s="371"/>
      <c r="D316" s="371"/>
      <c r="E316" s="371"/>
      <c r="F316" s="371"/>
      <c r="G316" s="371"/>
      <c r="H316" s="371"/>
      <c r="I316" s="371"/>
      <c r="J316" s="371"/>
      <c r="K316" s="371"/>
      <c r="L316" s="371"/>
      <c r="M316" s="371"/>
      <c r="N316" s="371"/>
      <c r="O316" s="371"/>
      <c r="P316" s="371"/>
      <c r="Q316" s="371"/>
      <c r="R316" s="371"/>
      <c r="S316" s="371"/>
      <c r="T316" s="371"/>
      <c r="U316" s="371"/>
      <c r="V316" s="371"/>
      <c r="W316" s="371"/>
      <c r="X316" s="371"/>
      <c r="Y316" s="371"/>
      <c r="Z316" s="371"/>
      <c r="AA316" s="371"/>
      <c r="AB316" s="371"/>
      <c r="AC316" s="371"/>
      <c r="AD316" s="371"/>
      <c r="AE316" s="371"/>
      <c r="AF316" s="371"/>
      <c r="AG316" s="371"/>
      <c r="AH316" s="371"/>
      <c r="AI316" s="339"/>
      <c r="AJ316" s="339"/>
      <c r="AK316" s="339"/>
      <c r="AL316" s="339"/>
      <c r="AM316" s="339"/>
      <c r="AN316" s="339"/>
      <c r="AO316" s="339"/>
      <c r="AP316" s="339"/>
      <c r="AQ316" s="339"/>
      <c r="AR316" s="339"/>
      <c r="AS316" s="339"/>
      <c r="AT316" s="339"/>
      <c r="AU316" s="339"/>
      <c r="AV316" s="339"/>
      <c r="AW316" s="339"/>
      <c r="AX316" s="339"/>
      <c r="AY316" s="339"/>
      <c r="AZ316" s="339"/>
      <c r="BA316" s="339"/>
      <c r="BB316" s="339"/>
      <c r="BC316" s="339"/>
      <c r="BD316" s="339"/>
      <c r="BE316" s="339"/>
      <c r="BF316" s="339"/>
      <c r="BG316" s="339"/>
      <c r="BH316" s="339"/>
      <c r="BI316" s="339"/>
      <c r="BJ316" s="339"/>
      <c r="BK316" s="339"/>
      <c r="BL316" s="339"/>
      <c r="BM316" s="339"/>
      <c r="BN316" s="339"/>
      <c r="BO316" s="339"/>
      <c r="BP316" s="339"/>
      <c r="BQ316" s="339"/>
      <c r="BR316" s="339"/>
      <c r="BS316" s="339"/>
      <c r="BT316" s="339"/>
      <c r="BU316" s="339"/>
      <c r="BV316" s="339"/>
      <c r="BW316" s="339"/>
      <c r="BX316" s="339"/>
      <c r="BY316" s="339"/>
      <c r="BZ316" s="339"/>
      <c r="CA316" s="339"/>
      <c r="CB316" s="339"/>
      <c r="CC316" s="339"/>
      <c r="CD316" s="339"/>
      <c r="CE316" s="339"/>
      <c r="CF316" s="339"/>
      <c r="CG316" s="339"/>
      <c r="CH316" s="339"/>
      <c r="CI316" s="339"/>
      <c r="CJ316" s="339"/>
      <c r="CK316" s="339"/>
      <c r="CL316" s="339"/>
      <c r="CM316" s="339"/>
      <c r="CN316" s="339"/>
      <c r="CO316" s="339"/>
      <c r="CP316" s="339"/>
      <c r="CQ316" s="339"/>
      <c r="CR316" s="339"/>
      <c r="CS316" s="339"/>
      <c r="CT316" s="339"/>
      <c r="CU316" s="339"/>
      <c r="CV316" s="339"/>
      <c r="CW316" s="339"/>
      <c r="CX316" s="339"/>
      <c r="CY316" s="339"/>
      <c r="CZ316" s="339"/>
      <c r="DA316" s="339"/>
      <c r="DB316" s="339"/>
      <c r="DC316" s="339"/>
      <c r="DD316" s="339"/>
      <c r="DE316" s="339"/>
      <c r="DF316" s="339"/>
      <c r="DG316" s="339"/>
      <c r="DH316" s="339"/>
      <c r="DI316" s="339"/>
      <c r="DJ316" s="339"/>
      <c r="DK316" s="339"/>
      <c r="DL316" s="339"/>
      <c r="DM316" s="339"/>
      <c r="DN316" s="339"/>
      <c r="DO316" s="339"/>
      <c r="DP316" s="339"/>
      <c r="DQ316" s="339"/>
      <c r="DR316" s="339"/>
      <c r="DS316" s="339"/>
      <c r="DT316" s="339"/>
      <c r="DU316" s="339"/>
      <c r="DV316" s="339"/>
      <c r="DW316" s="339"/>
      <c r="DX316" s="339"/>
      <c r="DY316" s="339"/>
      <c r="DZ316" s="339"/>
      <c r="EA316" s="339"/>
      <c r="EB316" s="339"/>
      <c r="EC316" s="339"/>
      <c r="ED316" s="339"/>
      <c r="EE316" s="339"/>
      <c r="EF316" s="339"/>
      <c r="EG316" s="339"/>
      <c r="EH316" s="339"/>
      <c r="EI316" s="339"/>
      <c r="EJ316" s="339"/>
      <c r="EK316" s="339"/>
      <c r="EL316" s="339"/>
      <c r="EM316" s="339"/>
    </row>
    <row r="317" spans="1:143" s="341" customFormat="1" ht="25.5" hidden="1" customHeight="1">
      <c r="A317" s="371"/>
      <c r="B317" s="371"/>
      <c r="C317" s="371"/>
      <c r="D317" s="371"/>
      <c r="E317" s="371"/>
      <c r="F317" s="371"/>
      <c r="G317" s="371"/>
      <c r="H317" s="371"/>
      <c r="I317" s="371"/>
      <c r="J317" s="371"/>
      <c r="K317" s="371"/>
      <c r="L317" s="371"/>
      <c r="M317" s="371"/>
      <c r="N317" s="371"/>
      <c r="O317" s="371"/>
      <c r="P317" s="371"/>
      <c r="Q317" s="371"/>
      <c r="R317" s="371"/>
      <c r="S317" s="371"/>
      <c r="T317" s="371"/>
      <c r="U317" s="371"/>
      <c r="V317" s="371"/>
      <c r="W317" s="371"/>
      <c r="X317" s="371"/>
      <c r="Y317" s="371"/>
      <c r="Z317" s="371"/>
      <c r="AA317" s="371"/>
      <c r="AB317" s="371"/>
      <c r="AC317" s="371"/>
      <c r="AD317" s="371"/>
      <c r="AE317" s="371"/>
      <c r="AF317" s="371"/>
      <c r="AG317" s="371"/>
      <c r="AH317" s="371"/>
      <c r="AI317" s="339"/>
      <c r="AJ317" s="339"/>
      <c r="AK317" s="339"/>
      <c r="AL317" s="339"/>
      <c r="AM317" s="339"/>
      <c r="AN317" s="339"/>
      <c r="AO317" s="339"/>
      <c r="AP317" s="339"/>
      <c r="AQ317" s="339"/>
      <c r="AR317" s="339"/>
      <c r="AS317" s="339"/>
      <c r="AT317" s="339"/>
      <c r="AU317" s="339"/>
      <c r="AV317" s="339"/>
      <c r="AW317" s="339"/>
      <c r="AX317" s="339"/>
      <c r="AY317" s="339"/>
      <c r="AZ317" s="339"/>
      <c r="BA317" s="339"/>
      <c r="BB317" s="339"/>
      <c r="BC317" s="339"/>
      <c r="BD317" s="339"/>
      <c r="BE317" s="339"/>
      <c r="BF317" s="339"/>
      <c r="BG317" s="339"/>
      <c r="BH317" s="339"/>
      <c r="BI317" s="339"/>
      <c r="BJ317" s="339"/>
      <c r="BK317" s="339"/>
      <c r="BL317" s="339"/>
      <c r="BM317" s="339"/>
      <c r="BN317" s="339"/>
      <c r="BO317" s="339"/>
      <c r="BP317" s="339"/>
      <c r="BQ317" s="339"/>
      <c r="BR317" s="339"/>
      <c r="BS317" s="339"/>
      <c r="BT317" s="339"/>
      <c r="BU317" s="339"/>
      <c r="BV317" s="339"/>
      <c r="BW317" s="339"/>
      <c r="BX317" s="339"/>
      <c r="BY317" s="339"/>
      <c r="BZ317" s="339"/>
      <c r="CA317" s="339"/>
      <c r="CB317" s="339"/>
      <c r="CC317" s="339"/>
      <c r="CD317" s="339"/>
      <c r="CE317" s="339"/>
      <c r="CF317" s="339"/>
      <c r="CG317" s="339"/>
      <c r="CH317" s="339"/>
      <c r="CI317" s="339"/>
      <c r="CJ317" s="339"/>
      <c r="CK317" s="339"/>
      <c r="CL317" s="339"/>
      <c r="CM317" s="339"/>
      <c r="CN317" s="339"/>
      <c r="CO317" s="339"/>
      <c r="CP317" s="339"/>
      <c r="CQ317" s="339"/>
      <c r="CR317" s="339"/>
      <c r="CS317" s="339"/>
      <c r="CT317" s="339"/>
      <c r="CU317" s="339"/>
      <c r="CV317" s="339"/>
      <c r="CW317" s="339"/>
      <c r="CX317" s="339"/>
      <c r="CY317" s="339"/>
      <c r="CZ317" s="339"/>
      <c r="DA317" s="339"/>
      <c r="DB317" s="339"/>
      <c r="DC317" s="339"/>
      <c r="DD317" s="339"/>
      <c r="DE317" s="339"/>
      <c r="DF317" s="339"/>
      <c r="DG317" s="339"/>
      <c r="DH317" s="339"/>
      <c r="DI317" s="339"/>
      <c r="DJ317" s="339"/>
      <c r="DK317" s="339"/>
      <c r="DL317" s="339"/>
      <c r="DM317" s="339"/>
      <c r="DN317" s="339"/>
      <c r="DO317" s="339"/>
      <c r="DP317" s="339"/>
      <c r="DQ317" s="339"/>
      <c r="DR317" s="339"/>
      <c r="DS317" s="339"/>
      <c r="DT317" s="339"/>
      <c r="DU317" s="339"/>
      <c r="DV317" s="339"/>
      <c r="DW317" s="339"/>
      <c r="DX317" s="339"/>
      <c r="DY317" s="339"/>
      <c r="DZ317" s="339"/>
      <c r="EA317" s="339"/>
      <c r="EB317" s="339"/>
      <c r="EC317" s="339"/>
      <c r="ED317" s="339"/>
      <c r="EE317" s="339"/>
      <c r="EF317" s="339"/>
      <c r="EG317" s="339"/>
      <c r="EH317" s="339"/>
      <c r="EI317" s="339"/>
      <c r="EJ317" s="339"/>
      <c r="EK317" s="339"/>
      <c r="EL317" s="339"/>
      <c r="EM317" s="339"/>
    </row>
    <row r="318" spans="1:143" s="341" customFormat="1" ht="25.5" hidden="1" customHeight="1">
      <c r="A318" s="371"/>
      <c r="B318" s="371"/>
      <c r="C318" s="371"/>
      <c r="D318" s="371"/>
      <c r="E318" s="371"/>
      <c r="F318" s="371"/>
      <c r="G318" s="371"/>
      <c r="H318" s="371"/>
      <c r="I318" s="371"/>
      <c r="J318" s="371"/>
      <c r="K318" s="371"/>
      <c r="L318" s="371"/>
      <c r="M318" s="371"/>
      <c r="N318" s="371"/>
      <c r="O318" s="371"/>
      <c r="P318" s="371"/>
      <c r="Q318" s="371"/>
      <c r="R318" s="371"/>
      <c r="S318" s="371"/>
      <c r="T318" s="371"/>
      <c r="U318" s="371"/>
      <c r="V318" s="371"/>
      <c r="W318" s="371"/>
      <c r="X318" s="371"/>
      <c r="Y318" s="371"/>
      <c r="Z318" s="371"/>
      <c r="AA318" s="371"/>
      <c r="AB318" s="371"/>
      <c r="AC318" s="371"/>
      <c r="AD318" s="371"/>
      <c r="AE318" s="371"/>
      <c r="AF318" s="371"/>
      <c r="AG318" s="371"/>
      <c r="AH318" s="371"/>
      <c r="AI318" s="339"/>
      <c r="AJ318" s="339"/>
      <c r="AK318" s="339"/>
      <c r="AL318" s="339"/>
      <c r="AM318" s="339"/>
      <c r="AN318" s="339"/>
      <c r="AO318" s="339"/>
      <c r="AP318" s="339"/>
      <c r="AQ318" s="339"/>
      <c r="AR318" s="339"/>
      <c r="AS318" s="339"/>
      <c r="AT318" s="339"/>
      <c r="AU318" s="339"/>
      <c r="AV318" s="339"/>
      <c r="AW318" s="339"/>
      <c r="AX318" s="339"/>
      <c r="AY318" s="339"/>
      <c r="AZ318" s="339"/>
      <c r="BA318" s="339"/>
      <c r="BB318" s="339"/>
      <c r="BC318" s="339"/>
      <c r="BD318" s="339"/>
      <c r="BE318" s="339"/>
      <c r="BF318" s="339"/>
      <c r="BG318" s="339"/>
      <c r="BH318" s="339"/>
      <c r="BI318" s="339"/>
      <c r="BJ318" s="339"/>
      <c r="BK318" s="339"/>
      <c r="BL318" s="339"/>
      <c r="BM318" s="339"/>
      <c r="BN318" s="339"/>
      <c r="BO318" s="339"/>
      <c r="BP318" s="339"/>
      <c r="BQ318" s="339"/>
      <c r="BR318" s="339"/>
      <c r="BS318" s="339"/>
      <c r="BT318" s="339"/>
      <c r="BU318" s="339"/>
      <c r="BV318" s="339"/>
      <c r="BW318" s="339"/>
      <c r="BX318" s="339"/>
      <c r="BY318" s="339"/>
      <c r="BZ318" s="339"/>
      <c r="CA318" s="339"/>
      <c r="CB318" s="339"/>
      <c r="CC318" s="339"/>
      <c r="CD318" s="339"/>
      <c r="CE318" s="339"/>
      <c r="CF318" s="339"/>
      <c r="CG318" s="339"/>
      <c r="CH318" s="339"/>
      <c r="CI318" s="339"/>
      <c r="CJ318" s="339"/>
      <c r="CK318" s="339"/>
      <c r="CL318" s="339"/>
      <c r="CM318" s="339"/>
      <c r="CN318" s="339"/>
      <c r="CO318" s="339"/>
      <c r="CP318" s="339"/>
      <c r="CQ318" s="339"/>
      <c r="CR318" s="339"/>
      <c r="CS318" s="339"/>
      <c r="CT318" s="339"/>
      <c r="CU318" s="339"/>
      <c r="CV318" s="339"/>
      <c r="CW318" s="339"/>
      <c r="CX318" s="339"/>
      <c r="CY318" s="339"/>
      <c r="CZ318" s="339"/>
      <c r="DA318" s="339"/>
      <c r="DB318" s="339"/>
      <c r="DC318" s="339"/>
      <c r="DD318" s="339"/>
      <c r="DE318" s="339"/>
      <c r="DF318" s="339"/>
      <c r="DG318" s="339"/>
      <c r="DH318" s="339"/>
      <c r="DI318" s="339"/>
      <c r="DJ318" s="339"/>
      <c r="DK318" s="339"/>
      <c r="DL318" s="339"/>
      <c r="DM318" s="339"/>
      <c r="DN318" s="339"/>
      <c r="DO318" s="339"/>
      <c r="DP318" s="339"/>
      <c r="DQ318" s="339"/>
      <c r="DR318" s="339"/>
      <c r="DS318" s="339"/>
      <c r="DT318" s="339"/>
      <c r="DU318" s="339"/>
      <c r="DV318" s="339"/>
      <c r="DW318" s="339"/>
      <c r="DX318" s="339"/>
      <c r="DY318" s="339"/>
      <c r="DZ318" s="339"/>
      <c r="EA318" s="339"/>
      <c r="EB318" s="339"/>
      <c r="EC318" s="339"/>
      <c r="ED318" s="339"/>
      <c r="EE318" s="339"/>
      <c r="EF318" s="339"/>
      <c r="EG318" s="339"/>
      <c r="EH318" s="339"/>
      <c r="EI318" s="339"/>
      <c r="EJ318" s="339"/>
      <c r="EK318" s="339"/>
      <c r="EL318" s="339"/>
      <c r="EM318" s="339"/>
    </row>
    <row r="319" spans="1:143" s="341" customFormat="1" ht="25.5" hidden="1" customHeight="1">
      <c r="A319" s="371"/>
      <c r="B319" s="371"/>
      <c r="C319" s="371"/>
      <c r="D319" s="371"/>
      <c r="E319" s="371"/>
      <c r="F319" s="371"/>
      <c r="G319" s="371"/>
      <c r="H319" s="371"/>
      <c r="I319" s="371"/>
      <c r="J319" s="371"/>
      <c r="K319" s="371"/>
      <c r="L319" s="371"/>
      <c r="M319" s="371"/>
      <c r="N319" s="371"/>
      <c r="O319" s="371"/>
      <c r="P319" s="371"/>
      <c r="Q319" s="371"/>
      <c r="R319" s="371"/>
      <c r="S319" s="371"/>
      <c r="T319" s="371"/>
      <c r="U319" s="371"/>
      <c r="V319" s="371"/>
      <c r="W319" s="371"/>
      <c r="X319" s="371"/>
      <c r="Y319" s="371"/>
      <c r="Z319" s="371"/>
      <c r="AA319" s="371"/>
      <c r="AB319" s="371"/>
      <c r="AC319" s="371"/>
      <c r="AD319" s="371"/>
      <c r="AE319" s="371"/>
      <c r="AF319" s="371"/>
      <c r="AG319" s="371"/>
      <c r="AH319" s="371"/>
      <c r="AI319" s="339"/>
      <c r="AJ319" s="339"/>
      <c r="AK319" s="339"/>
      <c r="AL319" s="339"/>
      <c r="AM319" s="339"/>
      <c r="AN319" s="339"/>
      <c r="AO319" s="339"/>
      <c r="AP319" s="339"/>
      <c r="AQ319" s="339"/>
      <c r="AR319" s="339"/>
      <c r="AS319" s="339"/>
      <c r="AT319" s="339"/>
      <c r="AU319" s="339"/>
      <c r="AV319" s="339"/>
      <c r="AW319" s="339"/>
      <c r="AX319" s="339"/>
      <c r="AY319" s="339"/>
      <c r="AZ319" s="339"/>
      <c r="BA319" s="339"/>
      <c r="BB319" s="339"/>
      <c r="BC319" s="339"/>
      <c r="BD319" s="339"/>
      <c r="BE319" s="339"/>
      <c r="BF319" s="339"/>
      <c r="BG319" s="339"/>
      <c r="BH319" s="339"/>
      <c r="BI319" s="339"/>
      <c r="BJ319" s="339"/>
      <c r="BK319" s="339"/>
      <c r="BL319" s="339"/>
      <c r="BM319" s="339"/>
      <c r="BN319" s="339"/>
      <c r="BO319" s="339"/>
      <c r="BP319" s="339"/>
      <c r="BQ319" s="339"/>
      <c r="BR319" s="339"/>
      <c r="BS319" s="339"/>
      <c r="BT319" s="339"/>
      <c r="BU319" s="339"/>
      <c r="BV319" s="339"/>
      <c r="BW319" s="339"/>
      <c r="BX319" s="339"/>
      <c r="BY319" s="339"/>
      <c r="BZ319" s="339"/>
      <c r="CA319" s="339"/>
      <c r="CB319" s="339"/>
      <c r="CC319" s="339"/>
      <c r="CD319" s="339"/>
      <c r="CE319" s="339"/>
      <c r="CF319" s="339"/>
      <c r="CG319" s="339"/>
      <c r="CH319" s="339"/>
      <c r="CI319" s="339"/>
      <c r="CJ319" s="339"/>
      <c r="CK319" s="339"/>
      <c r="CL319" s="339"/>
      <c r="CM319" s="339"/>
      <c r="CN319" s="339"/>
      <c r="CO319" s="339"/>
      <c r="CP319" s="339"/>
      <c r="CQ319" s="339"/>
      <c r="CR319" s="339"/>
      <c r="CS319" s="339"/>
      <c r="CT319" s="339"/>
      <c r="CU319" s="339"/>
      <c r="CV319" s="339"/>
      <c r="CW319" s="339"/>
      <c r="CX319" s="339"/>
      <c r="CY319" s="339"/>
      <c r="CZ319" s="339"/>
      <c r="DA319" s="339"/>
      <c r="DB319" s="339"/>
      <c r="DC319" s="339"/>
      <c r="DD319" s="339"/>
      <c r="DE319" s="339"/>
      <c r="DF319" s="339"/>
      <c r="DG319" s="339"/>
      <c r="DH319" s="339"/>
      <c r="DI319" s="339"/>
      <c r="DJ319" s="339"/>
      <c r="DK319" s="339"/>
      <c r="DL319" s="339"/>
      <c r="DM319" s="339"/>
      <c r="DN319" s="339"/>
      <c r="DO319" s="339"/>
      <c r="DP319" s="339"/>
      <c r="DQ319" s="339"/>
      <c r="DR319" s="339"/>
      <c r="DS319" s="339"/>
      <c r="DT319" s="339"/>
      <c r="DU319" s="339"/>
      <c r="DV319" s="339"/>
      <c r="DW319" s="339"/>
      <c r="DX319" s="339"/>
      <c r="DY319" s="339"/>
      <c r="DZ319" s="339"/>
      <c r="EA319" s="339"/>
      <c r="EB319" s="339"/>
      <c r="EC319" s="339"/>
      <c r="ED319" s="339"/>
      <c r="EE319" s="339"/>
      <c r="EF319" s="339"/>
      <c r="EG319" s="339"/>
      <c r="EH319" s="339"/>
      <c r="EI319" s="339"/>
      <c r="EJ319" s="339"/>
      <c r="EK319" s="339"/>
      <c r="EL319" s="339"/>
      <c r="EM319" s="339"/>
    </row>
    <row r="320" spans="1:143" s="341" customFormat="1" ht="25.5" hidden="1" customHeight="1">
      <c r="A320" s="371"/>
      <c r="B320" s="371"/>
      <c r="C320" s="371"/>
      <c r="D320" s="371"/>
      <c r="E320" s="371"/>
      <c r="F320" s="371"/>
      <c r="G320" s="371"/>
      <c r="H320" s="371"/>
      <c r="I320" s="371"/>
      <c r="J320" s="371"/>
      <c r="K320" s="371"/>
      <c r="L320" s="371"/>
      <c r="M320" s="371"/>
      <c r="N320" s="371"/>
      <c r="O320" s="371"/>
      <c r="P320" s="371"/>
      <c r="Q320" s="371"/>
      <c r="R320" s="371"/>
      <c r="S320" s="371"/>
      <c r="T320" s="371"/>
      <c r="U320" s="371"/>
      <c r="V320" s="371"/>
      <c r="W320" s="371"/>
      <c r="X320" s="371"/>
      <c r="Y320" s="371"/>
      <c r="Z320" s="371"/>
      <c r="AA320" s="371"/>
      <c r="AB320" s="371"/>
      <c r="AC320" s="371"/>
      <c r="AD320" s="371"/>
      <c r="AE320" s="371"/>
      <c r="AF320" s="371"/>
      <c r="AG320" s="371"/>
      <c r="AH320" s="371"/>
      <c r="AI320" s="339"/>
      <c r="AJ320" s="339"/>
      <c r="AK320" s="339"/>
      <c r="AL320" s="339"/>
      <c r="AM320" s="339"/>
      <c r="AN320" s="339"/>
      <c r="AO320" s="339"/>
      <c r="AP320" s="339"/>
      <c r="AQ320" s="339"/>
      <c r="AR320" s="339"/>
      <c r="AS320" s="339"/>
      <c r="AT320" s="339"/>
      <c r="AU320" s="339"/>
      <c r="AV320" s="339"/>
      <c r="AW320" s="339"/>
      <c r="AX320" s="339"/>
      <c r="AY320" s="339"/>
      <c r="AZ320" s="339"/>
      <c r="BA320" s="339"/>
      <c r="BB320" s="339"/>
      <c r="BC320" s="339"/>
      <c r="BD320" s="339"/>
      <c r="BE320" s="339"/>
      <c r="BF320" s="339"/>
      <c r="BG320" s="339"/>
      <c r="BH320" s="339"/>
      <c r="BI320" s="339"/>
      <c r="BJ320" s="339"/>
      <c r="BK320" s="339"/>
      <c r="BL320" s="339"/>
      <c r="BM320" s="339"/>
      <c r="BN320" s="339"/>
      <c r="BO320" s="339"/>
      <c r="BP320" s="339"/>
      <c r="BQ320" s="339"/>
      <c r="BR320" s="339"/>
      <c r="BS320" s="339"/>
      <c r="BT320" s="339"/>
      <c r="BU320" s="339"/>
      <c r="BV320" s="339"/>
      <c r="BW320" s="339"/>
      <c r="BX320" s="339"/>
      <c r="BY320" s="339"/>
      <c r="BZ320" s="339"/>
      <c r="CA320" s="339"/>
      <c r="CB320" s="339"/>
      <c r="CC320" s="339"/>
      <c r="CD320" s="339"/>
      <c r="CE320" s="339"/>
      <c r="CF320" s="339"/>
      <c r="CG320" s="339"/>
      <c r="CH320" s="339"/>
      <c r="CI320" s="339"/>
      <c r="CJ320" s="339"/>
      <c r="CK320" s="339"/>
      <c r="CL320" s="339"/>
      <c r="CM320" s="339"/>
      <c r="CN320" s="339"/>
      <c r="CO320" s="339"/>
      <c r="CP320" s="339"/>
      <c r="CQ320" s="339"/>
      <c r="CR320" s="339"/>
      <c r="CS320" s="339"/>
      <c r="CT320" s="339"/>
      <c r="CU320" s="339"/>
      <c r="CV320" s="339"/>
      <c r="CW320" s="339"/>
      <c r="CX320" s="339"/>
      <c r="CY320" s="339"/>
      <c r="CZ320" s="339"/>
      <c r="DA320" s="339"/>
      <c r="DB320" s="339"/>
      <c r="DC320" s="339"/>
      <c r="DD320" s="339"/>
      <c r="DE320" s="339"/>
      <c r="DF320" s="339"/>
      <c r="DG320" s="339"/>
      <c r="DH320" s="339"/>
      <c r="DI320" s="339"/>
      <c r="DJ320" s="339"/>
      <c r="DK320" s="339"/>
      <c r="DL320" s="339"/>
      <c r="DM320" s="339"/>
      <c r="DN320" s="339"/>
      <c r="DO320" s="339"/>
      <c r="DP320" s="339"/>
      <c r="DQ320" s="339"/>
      <c r="DR320" s="339"/>
      <c r="DS320" s="339"/>
      <c r="DT320" s="339"/>
      <c r="DU320" s="339"/>
      <c r="DV320" s="339"/>
      <c r="DW320" s="339"/>
      <c r="DX320" s="339"/>
      <c r="DY320" s="339"/>
      <c r="DZ320" s="339"/>
      <c r="EA320" s="339"/>
      <c r="EB320" s="339"/>
      <c r="EC320" s="339"/>
      <c r="ED320" s="339"/>
      <c r="EE320" s="339"/>
      <c r="EF320" s="339"/>
      <c r="EG320" s="339"/>
      <c r="EH320" s="339"/>
      <c r="EI320" s="339"/>
      <c r="EJ320" s="339"/>
      <c r="EK320" s="339"/>
      <c r="EL320" s="339"/>
      <c r="EM320" s="339"/>
    </row>
    <row r="321" spans="1:143" s="341" customFormat="1" ht="25.5" hidden="1" customHeight="1">
      <c r="A321" s="371"/>
      <c r="B321" s="371"/>
      <c r="C321" s="371"/>
      <c r="D321" s="371"/>
      <c r="E321" s="371"/>
      <c r="F321" s="371"/>
      <c r="G321" s="371"/>
      <c r="H321" s="371"/>
      <c r="I321" s="371"/>
      <c r="J321" s="371"/>
      <c r="K321" s="371"/>
      <c r="L321" s="371"/>
      <c r="M321" s="371"/>
      <c r="N321" s="371"/>
      <c r="O321" s="371"/>
      <c r="P321" s="371"/>
      <c r="Q321" s="371"/>
      <c r="R321" s="371"/>
      <c r="S321" s="371"/>
      <c r="T321" s="371"/>
      <c r="U321" s="371"/>
      <c r="V321" s="371"/>
      <c r="W321" s="371"/>
      <c r="X321" s="371"/>
      <c r="Y321" s="371"/>
      <c r="Z321" s="371"/>
      <c r="AA321" s="371"/>
      <c r="AB321" s="371"/>
      <c r="AC321" s="371"/>
      <c r="AD321" s="371"/>
      <c r="AE321" s="371"/>
      <c r="AF321" s="371"/>
      <c r="AG321" s="371"/>
      <c r="AH321" s="371"/>
      <c r="AI321" s="339"/>
      <c r="AJ321" s="339"/>
      <c r="AK321" s="339"/>
      <c r="AL321" s="339"/>
      <c r="AM321" s="339"/>
      <c r="AN321" s="339"/>
      <c r="AO321" s="339"/>
      <c r="AP321" s="339"/>
      <c r="AQ321" s="339"/>
      <c r="AR321" s="339"/>
      <c r="AS321" s="339"/>
      <c r="AT321" s="339"/>
      <c r="AU321" s="339"/>
      <c r="AV321" s="339"/>
      <c r="AW321" s="339"/>
      <c r="AX321" s="339"/>
      <c r="AY321" s="339"/>
      <c r="AZ321" s="339"/>
      <c r="BA321" s="339"/>
      <c r="BB321" s="339"/>
      <c r="BC321" s="339"/>
      <c r="BD321" s="339"/>
      <c r="BE321" s="339"/>
      <c r="BF321" s="339"/>
      <c r="BG321" s="339"/>
      <c r="BH321" s="339"/>
      <c r="BI321" s="339"/>
      <c r="BJ321" s="339"/>
      <c r="BK321" s="339"/>
      <c r="BL321" s="339"/>
      <c r="BM321" s="339"/>
      <c r="BN321" s="339"/>
      <c r="BO321" s="339"/>
      <c r="BP321" s="339"/>
      <c r="BQ321" s="339"/>
      <c r="BR321" s="339"/>
      <c r="BS321" s="339"/>
      <c r="BT321" s="339"/>
      <c r="BU321" s="339"/>
      <c r="BV321" s="339"/>
      <c r="BW321" s="339"/>
      <c r="BX321" s="339"/>
      <c r="BY321" s="339"/>
      <c r="BZ321" s="339"/>
      <c r="CA321" s="339"/>
      <c r="CB321" s="339"/>
      <c r="CC321" s="339"/>
      <c r="CD321" s="339"/>
      <c r="CE321" s="339"/>
      <c r="CF321" s="339"/>
      <c r="CG321" s="339"/>
      <c r="CH321" s="339"/>
      <c r="CI321" s="339"/>
      <c r="CJ321" s="339"/>
      <c r="CK321" s="339"/>
      <c r="CL321" s="339"/>
      <c r="CM321" s="339"/>
      <c r="CN321" s="339"/>
      <c r="CO321" s="339"/>
      <c r="CP321" s="339"/>
      <c r="CQ321" s="339"/>
      <c r="CR321" s="339"/>
      <c r="CS321" s="339"/>
      <c r="CT321" s="339"/>
      <c r="CU321" s="339"/>
      <c r="CV321" s="339"/>
      <c r="CW321" s="339"/>
      <c r="CX321" s="339"/>
      <c r="CY321" s="339"/>
      <c r="CZ321" s="339"/>
      <c r="DA321" s="339"/>
      <c r="DB321" s="339"/>
      <c r="DC321" s="339"/>
      <c r="DD321" s="339"/>
      <c r="DE321" s="339"/>
      <c r="DF321" s="339"/>
      <c r="DG321" s="339"/>
      <c r="DH321" s="339"/>
      <c r="DI321" s="339"/>
      <c r="DJ321" s="339"/>
      <c r="DK321" s="339"/>
      <c r="DL321" s="339"/>
      <c r="DM321" s="339"/>
      <c r="DN321" s="339"/>
      <c r="DO321" s="339"/>
      <c r="DP321" s="339"/>
      <c r="DQ321" s="339"/>
      <c r="DR321" s="339"/>
      <c r="DS321" s="339"/>
      <c r="DT321" s="339"/>
      <c r="DU321" s="339"/>
      <c r="DV321" s="339"/>
      <c r="DW321" s="339"/>
      <c r="DX321" s="339"/>
      <c r="DY321" s="339"/>
      <c r="DZ321" s="339"/>
      <c r="EA321" s="339"/>
      <c r="EB321" s="339"/>
      <c r="EC321" s="339"/>
      <c r="ED321" s="339"/>
      <c r="EE321" s="339"/>
      <c r="EF321" s="339"/>
      <c r="EG321" s="339"/>
      <c r="EH321" s="339"/>
      <c r="EI321" s="339"/>
      <c r="EJ321" s="339"/>
      <c r="EK321" s="339"/>
      <c r="EL321" s="339"/>
      <c r="EM321" s="339"/>
    </row>
    <row r="322" spans="1:143" s="341" customFormat="1" ht="25.5" hidden="1" customHeight="1">
      <c r="A322" s="371"/>
      <c r="B322" s="371"/>
      <c r="C322" s="371"/>
      <c r="D322" s="371"/>
      <c r="E322" s="371"/>
      <c r="F322" s="371"/>
      <c r="G322" s="371"/>
      <c r="H322" s="371"/>
      <c r="I322" s="371"/>
      <c r="J322" s="371"/>
      <c r="K322" s="371"/>
      <c r="L322" s="371"/>
      <c r="M322" s="371"/>
      <c r="N322" s="371"/>
      <c r="O322" s="371"/>
      <c r="P322" s="371"/>
      <c r="Q322" s="371"/>
      <c r="R322" s="371"/>
      <c r="S322" s="371"/>
      <c r="T322" s="371"/>
      <c r="U322" s="371"/>
      <c r="V322" s="371"/>
      <c r="W322" s="371"/>
      <c r="X322" s="371"/>
      <c r="Y322" s="371"/>
      <c r="Z322" s="371"/>
      <c r="AA322" s="371"/>
      <c r="AB322" s="371"/>
      <c r="AC322" s="371"/>
      <c r="AD322" s="371"/>
      <c r="AE322" s="371"/>
      <c r="AF322" s="371"/>
      <c r="AG322" s="371"/>
      <c r="AH322" s="371"/>
      <c r="AI322" s="339"/>
      <c r="AJ322" s="339"/>
      <c r="AK322" s="339"/>
      <c r="AL322" s="339"/>
      <c r="AM322" s="339"/>
      <c r="AN322" s="339"/>
      <c r="AO322" s="339"/>
      <c r="AP322" s="339"/>
      <c r="AQ322" s="339"/>
      <c r="AR322" s="339"/>
      <c r="AS322" s="339"/>
      <c r="AT322" s="339"/>
      <c r="AU322" s="339"/>
      <c r="AV322" s="339"/>
      <c r="AW322" s="339"/>
      <c r="AX322" s="339"/>
      <c r="AY322" s="339"/>
      <c r="AZ322" s="339"/>
      <c r="BA322" s="339"/>
      <c r="BB322" s="339"/>
      <c r="BC322" s="339"/>
      <c r="BD322" s="339"/>
      <c r="BE322" s="339"/>
      <c r="BF322" s="339"/>
      <c r="BG322" s="339"/>
      <c r="BH322" s="339"/>
      <c r="BI322" s="339"/>
      <c r="BJ322" s="339"/>
      <c r="BK322" s="339"/>
      <c r="BL322" s="339"/>
      <c r="BM322" s="339"/>
      <c r="BN322" s="339"/>
      <c r="BO322" s="339"/>
      <c r="BP322" s="339"/>
      <c r="BQ322" s="339"/>
      <c r="BR322" s="339"/>
      <c r="BS322" s="339"/>
      <c r="BT322" s="339"/>
      <c r="BU322" s="339"/>
      <c r="BV322" s="339"/>
      <c r="BW322" s="339"/>
      <c r="BX322" s="339"/>
      <c r="BY322" s="339"/>
      <c r="BZ322" s="339"/>
      <c r="CA322" s="339"/>
      <c r="CB322" s="339"/>
      <c r="CC322" s="339"/>
      <c r="CD322" s="339"/>
      <c r="CE322" s="339"/>
      <c r="CF322" s="339"/>
      <c r="CG322" s="339"/>
      <c r="CH322" s="339"/>
      <c r="CI322" s="339"/>
      <c r="CJ322" s="339"/>
      <c r="CK322" s="339"/>
      <c r="CL322" s="339"/>
      <c r="CM322" s="339"/>
      <c r="CN322" s="339"/>
      <c r="CO322" s="339"/>
      <c r="CP322" s="339"/>
      <c r="CQ322" s="339"/>
      <c r="CR322" s="339"/>
      <c r="CS322" s="339"/>
      <c r="CT322" s="339"/>
      <c r="CU322" s="339"/>
      <c r="CV322" s="339"/>
      <c r="CW322" s="339"/>
      <c r="CX322" s="339"/>
      <c r="CY322" s="339"/>
      <c r="CZ322" s="339"/>
      <c r="DA322" s="339"/>
      <c r="DB322" s="339"/>
      <c r="DC322" s="339"/>
      <c r="DD322" s="339"/>
      <c r="DE322" s="339"/>
      <c r="DF322" s="339"/>
      <c r="DG322" s="339"/>
      <c r="DH322" s="339"/>
      <c r="DI322" s="339"/>
      <c r="DJ322" s="339"/>
      <c r="DK322" s="339"/>
      <c r="DL322" s="339"/>
      <c r="DM322" s="339"/>
      <c r="DN322" s="339"/>
      <c r="DO322" s="339"/>
      <c r="DP322" s="339"/>
      <c r="DQ322" s="339"/>
      <c r="DR322" s="339"/>
      <c r="DS322" s="339"/>
      <c r="DT322" s="339"/>
      <c r="DU322" s="339"/>
      <c r="DV322" s="339"/>
      <c r="DW322" s="339"/>
      <c r="DX322" s="339"/>
      <c r="DY322" s="339"/>
      <c r="DZ322" s="339"/>
      <c r="EA322" s="339"/>
      <c r="EB322" s="339"/>
      <c r="EC322" s="339"/>
      <c r="ED322" s="339"/>
      <c r="EE322" s="339"/>
      <c r="EF322" s="339"/>
      <c r="EG322" s="339"/>
      <c r="EH322" s="339"/>
      <c r="EI322" s="339"/>
      <c r="EJ322" s="339"/>
      <c r="EK322" s="339"/>
      <c r="EL322" s="339"/>
      <c r="EM322" s="339"/>
    </row>
    <row r="323" spans="1:143" s="341" customFormat="1" ht="25.5" hidden="1" customHeight="1">
      <c r="A323" s="371"/>
      <c r="B323" s="371"/>
      <c r="C323" s="371"/>
      <c r="D323" s="371"/>
      <c r="E323" s="371"/>
      <c r="F323" s="371"/>
      <c r="G323" s="371"/>
      <c r="H323" s="371"/>
      <c r="I323" s="371"/>
      <c r="J323" s="371"/>
      <c r="K323" s="371"/>
      <c r="L323" s="371"/>
      <c r="M323" s="371"/>
      <c r="N323" s="371"/>
      <c r="O323" s="371"/>
      <c r="P323" s="371"/>
      <c r="Q323" s="371"/>
      <c r="R323" s="371"/>
      <c r="S323" s="371"/>
      <c r="T323" s="371"/>
      <c r="U323" s="371"/>
      <c r="V323" s="371"/>
      <c r="W323" s="371"/>
      <c r="X323" s="371"/>
      <c r="Y323" s="371"/>
      <c r="Z323" s="371"/>
      <c r="AA323" s="371"/>
      <c r="AB323" s="371"/>
      <c r="AC323" s="371"/>
      <c r="AD323" s="371"/>
      <c r="AE323" s="371"/>
      <c r="AF323" s="371"/>
      <c r="AG323" s="371"/>
      <c r="AH323" s="371"/>
      <c r="AI323" s="339"/>
      <c r="AJ323" s="339"/>
      <c r="AK323" s="339"/>
      <c r="AL323" s="339"/>
      <c r="AM323" s="339"/>
      <c r="AN323" s="339"/>
      <c r="AO323" s="339"/>
      <c r="AP323" s="339"/>
      <c r="AQ323" s="339"/>
      <c r="AR323" s="339"/>
      <c r="AS323" s="339"/>
      <c r="AT323" s="339"/>
      <c r="AU323" s="339"/>
      <c r="AV323" s="339"/>
      <c r="AW323" s="339"/>
      <c r="AX323" s="339"/>
      <c r="AY323" s="339"/>
      <c r="AZ323" s="339"/>
      <c r="BA323" s="339"/>
      <c r="BB323" s="339"/>
      <c r="BC323" s="339"/>
      <c r="BD323" s="339"/>
      <c r="BE323" s="339"/>
      <c r="BF323" s="339"/>
      <c r="BG323" s="339"/>
      <c r="BH323" s="339"/>
      <c r="BI323" s="339"/>
      <c r="BJ323" s="339"/>
      <c r="BK323" s="339"/>
      <c r="BL323" s="339"/>
      <c r="BM323" s="339"/>
      <c r="BN323" s="339"/>
      <c r="BO323" s="339"/>
      <c r="BP323" s="339"/>
      <c r="BQ323" s="339"/>
      <c r="BR323" s="339"/>
      <c r="BS323" s="339"/>
      <c r="BT323" s="339"/>
      <c r="BU323" s="339"/>
      <c r="BV323" s="339"/>
      <c r="BW323" s="339"/>
      <c r="BX323" s="339"/>
      <c r="BY323" s="339"/>
      <c r="BZ323" s="339"/>
      <c r="CA323" s="339"/>
      <c r="CB323" s="339"/>
      <c r="CC323" s="339"/>
      <c r="CD323" s="339"/>
      <c r="CE323" s="339"/>
      <c r="CF323" s="339"/>
      <c r="CG323" s="339"/>
      <c r="CH323" s="339"/>
      <c r="CI323" s="339"/>
      <c r="CJ323" s="339"/>
      <c r="CK323" s="339"/>
      <c r="CL323" s="339"/>
      <c r="CM323" s="339"/>
      <c r="CN323" s="339"/>
      <c r="CO323" s="339"/>
      <c r="CP323" s="339"/>
      <c r="CQ323" s="339"/>
      <c r="CR323" s="339"/>
      <c r="CS323" s="339"/>
      <c r="CT323" s="339"/>
      <c r="CU323" s="339"/>
      <c r="CV323" s="339"/>
      <c r="CW323" s="339"/>
      <c r="CX323" s="339"/>
      <c r="CY323" s="339"/>
      <c r="CZ323" s="339"/>
      <c r="DA323" s="339"/>
      <c r="DB323" s="339"/>
      <c r="DC323" s="339"/>
      <c r="DD323" s="339"/>
      <c r="DE323" s="339"/>
      <c r="DF323" s="339"/>
      <c r="DG323" s="339"/>
      <c r="DH323" s="339"/>
      <c r="DI323" s="339"/>
      <c r="DJ323" s="339"/>
      <c r="DK323" s="339"/>
      <c r="DL323" s="339"/>
      <c r="DM323" s="339"/>
      <c r="DN323" s="339"/>
      <c r="DO323" s="339"/>
      <c r="DP323" s="339"/>
      <c r="DQ323" s="339"/>
      <c r="DR323" s="339"/>
      <c r="DS323" s="339"/>
      <c r="DT323" s="339"/>
      <c r="DU323" s="339"/>
      <c r="DV323" s="339"/>
      <c r="DW323" s="339"/>
      <c r="DX323" s="339"/>
      <c r="DY323" s="339"/>
      <c r="DZ323" s="339"/>
      <c r="EA323" s="339"/>
      <c r="EB323" s="339"/>
      <c r="EC323" s="339"/>
      <c r="ED323" s="339"/>
      <c r="EE323" s="339"/>
      <c r="EF323" s="339"/>
      <c r="EG323" s="339"/>
      <c r="EH323" s="339"/>
      <c r="EI323" s="339"/>
      <c r="EJ323" s="339"/>
      <c r="EK323" s="339"/>
      <c r="EL323" s="339"/>
      <c r="EM323" s="339"/>
    </row>
    <row r="324" spans="1:143" s="341" customFormat="1" ht="25.5" hidden="1" customHeight="1">
      <c r="A324" s="371"/>
      <c r="B324" s="371"/>
      <c r="C324" s="371"/>
      <c r="D324" s="371"/>
      <c r="E324" s="371"/>
      <c r="F324" s="371"/>
      <c r="G324" s="371"/>
      <c r="H324" s="371"/>
      <c r="I324" s="371"/>
      <c r="J324" s="371"/>
      <c r="K324" s="371"/>
      <c r="L324" s="371"/>
      <c r="M324" s="371"/>
      <c r="N324" s="371"/>
      <c r="O324" s="371"/>
      <c r="P324" s="371"/>
      <c r="Q324" s="371"/>
      <c r="R324" s="371"/>
      <c r="S324" s="371"/>
      <c r="T324" s="371"/>
      <c r="U324" s="371"/>
      <c r="V324" s="371"/>
      <c r="W324" s="371"/>
      <c r="X324" s="371"/>
      <c r="Y324" s="371"/>
      <c r="Z324" s="371"/>
      <c r="AA324" s="371"/>
      <c r="AB324" s="371"/>
      <c r="AC324" s="371"/>
      <c r="AD324" s="371"/>
      <c r="AE324" s="371"/>
      <c r="AF324" s="371"/>
      <c r="AG324" s="371"/>
      <c r="AH324" s="371"/>
      <c r="AI324" s="339"/>
      <c r="AJ324" s="339"/>
      <c r="AK324" s="339"/>
      <c r="AL324" s="339"/>
      <c r="AM324" s="339"/>
      <c r="AN324" s="339"/>
      <c r="AO324" s="339"/>
      <c r="AP324" s="339"/>
      <c r="AQ324" s="339"/>
      <c r="AR324" s="339"/>
      <c r="AS324" s="339"/>
      <c r="AT324" s="339"/>
      <c r="AU324" s="339"/>
      <c r="AV324" s="339"/>
      <c r="AW324" s="339"/>
      <c r="AX324" s="339"/>
      <c r="AY324" s="339"/>
      <c r="AZ324" s="339"/>
      <c r="BA324" s="339"/>
      <c r="BB324" s="339"/>
      <c r="BC324" s="339"/>
      <c r="BD324" s="339"/>
      <c r="BE324" s="339"/>
      <c r="BF324" s="339"/>
      <c r="BG324" s="339"/>
      <c r="BH324" s="339"/>
      <c r="BI324" s="339"/>
      <c r="BJ324" s="339"/>
      <c r="BK324" s="339"/>
      <c r="BL324" s="339"/>
      <c r="BM324" s="339"/>
      <c r="BN324" s="339"/>
      <c r="BO324" s="339"/>
      <c r="BP324" s="339"/>
      <c r="BQ324" s="339"/>
      <c r="BR324" s="339"/>
      <c r="BS324" s="339"/>
      <c r="BT324" s="339"/>
      <c r="BU324" s="339"/>
      <c r="BV324" s="339"/>
      <c r="BW324" s="339"/>
      <c r="BX324" s="339"/>
      <c r="BY324" s="339"/>
      <c r="BZ324" s="339"/>
      <c r="CA324" s="339"/>
      <c r="CB324" s="339"/>
      <c r="CC324" s="339"/>
      <c r="CD324" s="339"/>
      <c r="CE324" s="339"/>
      <c r="CF324" s="339"/>
      <c r="CG324" s="339"/>
      <c r="CH324" s="339"/>
      <c r="CI324" s="339"/>
      <c r="CJ324" s="339"/>
      <c r="CK324" s="339"/>
      <c r="CL324" s="339"/>
      <c r="CM324" s="339"/>
      <c r="CN324" s="339"/>
      <c r="CO324" s="339"/>
      <c r="CP324" s="339"/>
      <c r="CQ324" s="339"/>
      <c r="CR324" s="339"/>
      <c r="CS324" s="339"/>
      <c r="CT324" s="339"/>
      <c r="CU324" s="339"/>
      <c r="CV324" s="339"/>
      <c r="CW324" s="339"/>
      <c r="CX324" s="339"/>
      <c r="CY324" s="339"/>
      <c r="CZ324" s="339"/>
      <c r="DA324" s="339"/>
      <c r="DB324" s="339"/>
      <c r="DC324" s="339"/>
      <c r="DD324" s="339"/>
      <c r="DE324" s="339"/>
      <c r="DF324" s="339"/>
      <c r="DG324" s="339"/>
      <c r="DH324" s="339"/>
      <c r="DI324" s="339"/>
      <c r="DJ324" s="339"/>
      <c r="DK324" s="339"/>
      <c r="DL324" s="339"/>
      <c r="DM324" s="339"/>
      <c r="DN324" s="339"/>
      <c r="DO324" s="339"/>
      <c r="DP324" s="339"/>
      <c r="DQ324" s="339"/>
      <c r="DR324" s="339"/>
      <c r="DS324" s="339"/>
      <c r="DT324" s="339"/>
      <c r="DU324" s="339"/>
      <c r="DV324" s="339"/>
      <c r="DW324" s="339"/>
      <c r="DX324" s="339"/>
      <c r="DY324" s="339"/>
      <c r="DZ324" s="339"/>
      <c r="EA324" s="339"/>
      <c r="EB324" s="339"/>
      <c r="EC324" s="339"/>
      <c r="ED324" s="339"/>
      <c r="EE324" s="339"/>
      <c r="EF324" s="339"/>
      <c r="EG324" s="339"/>
      <c r="EH324" s="339"/>
      <c r="EI324" s="339"/>
      <c r="EJ324" s="339"/>
      <c r="EK324" s="339"/>
      <c r="EL324" s="339"/>
      <c r="EM324" s="339"/>
    </row>
    <row r="325" spans="1:143" s="341" customFormat="1" ht="25.5" hidden="1" customHeight="1">
      <c r="A325" s="371"/>
      <c r="B325" s="371"/>
      <c r="C325" s="371"/>
      <c r="D325" s="371"/>
      <c r="E325" s="371"/>
      <c r="F325" s="371"/>
      <c r="G325" s="371"/>
      <c r="H325" s="371"/>
      <c r="I325" s="371"/>
      <c r="J325" s="371"/>
      <c r="K325" s="371"/>
      <c r="L325" s="371"/>
      <c r="M325" s="371"/>
      <c r="N325" s="371"/>
      <c r="O325" s="371"/>
      <c r="P325" s="371"/>
      <c r="Q325" s="371"/>
      <c r="R325" s="371"/>
      <c r="S325" s="371"/>
      <c r="T325" s="371"/>
      <c r="U325" s="371"/>
      <c r="V325" s="371"/>
      <c r="W325" s="371"/>
      <c r="X325" s="371"/>
      <c r="Y325" s="371"/>
      <c r="Z325" s="371"/>
      <c r="AA325" s="371"/>
      <c r="AB325" s="371"/>
      <c r="AC325" s="371"/>
      <c r="AD325" s="371"/>
      <c r="AE325" s="371"/>
      <c r="AF325" s="371"/>
      <c r="AG325" s="371"/>
      <c r="AH325" s="371"/>
      <c r="AI325" s="339"/>
      <c r="AJ325" s="339"/>
      <c r="AK325" s="339"/>
      <c r="AL325" s="339"/>
      <c r="AM325" s="339"/>
      <c r="AN325" s="339"/>
      <c r="AO325" s="339"/>
      <c r="AP325" s="339"/>
      <c r="AQ325" s="339"/>
      <c r="AR325" s="339"/>
      <c r="AS325" s="339"/>
      <c r="AT325" s="339"/>
      <c r="AU325" s="339"/>
      <c r="AV325" s="339"/>
      <c r="AW325" s="339"/>
      <c r="AX325" s="339"/>
      <c r="AY325" s="339"/>
      <c r="AZ325" s="339"/>
      <c r="BA325" s="339"/>
      <c r="BB325" s="339"/>
      <c r="BC325" s="339"/>
      <c r="BD325" s="339"/>
      <c r="BE325" s="339"/>
      <c r="BF325" s="339"/>
      <c r="BG325" s="339"/>
      <c r="BH325" s="339"/>
      <c r="BI325" s="339"/>
      <c r="BJ325" s="339"/>
      <c r="BK325" s="339"/>
      <c r="BL325" s="339"/>
      <c r="BM325" s="339"/>
      <c r="BN325" s="339"/>
      <c r="BO325" s="339"/>
      <c r="BP325" s="339"/>
      <c r="BQ325" s="339"/>
      <c r="BR325" s="339"/>
      <c r="BS325" s="339"/>
      <c r="BT325" s="339"/>
      <c r="BU325" s="339"/>
      <c r="BV325" s="339"/>
      <c r="BW325" s="339"/>
      <c r="BX325" s="339"/>
      <c r="BY325" s="339"/>
      <c r="BZ325" s="339"/>
      <c r="CA325" s="339"/>
      <c r="CB325" s="339"/>
      <c r="CC325" s="339"/>
      <c r="CD325" s="339"/>
      <c r="CE325" s="339"/>
      <c r="CF325" s="339"/>
      <c r="CG325" s="339"/>
      <c r="CH325" s="339"/>
      <c r="CI325" s="339"/>
      <c r="CJ325" s="339"/>
      <c r="CK325" s="339"/>
      <c r="CL325" s="339"/>
      <c r="CM325" s="339"/>
      <c r="CN325" s="339"/>
      <c r="CO325" s="339"/>
      <c r="CP325" s="339"/>
      <c r="CQ325" s="339"/>
      <c r="CR325" s="339"/>
      <c r="CS325" s="339"/>
      <c r="CT325" s="339"/>
      <c r="CU325" s="339"/>
      <c r="CV325" s="339"/>
      <c r="CW325" s="339"/>
      <c r="CX325" s="339"/>
      <c r="CY325" s="339"/>
      <c r="CZ325" s="339"/>
      <c r="DA325" s="339"/>
      <c r="DB325" s="339"/>
      <c r="DC325" s="339"/>
      <c r="DD325" s="339"/>
      <c r="DE325" s="339"/>
      <c r="DF325" s="339"/>
      <c r="DG325" s="339"/>
      <c r="DH325" s="339"/>
      <c r="DI325" s="339"/>
      <c r="DJ325" s="339"/>
      <c r="DK325" s="339"/>
      <c r="DL325" s="339"/>
      <c r="DM325" s="339"/>
      <c r="DN325" s="339"/>
      <c r="DO325" s="339"/>
      <c r="DP325" s="339"/>
      <c r="DQ325" s="339"/>
      <c r="DR325" s="339"/>
      <c r="DS325" s="339"/>
      <c r="DT325" s="339"/>
      <c r="DU325" s="339"/>
      <c r="DV325" s="339"/>
      <c r="DW325" s="339"/>
      <c r="DX325" s="339"/>
      <c r="DY325" s="339"/>
      <c r="DZ325" s="339"/>
      <c r="EA325" s="339"/>
      <c r="EB325" s="339"/>
      <c r="EC325" s="339"/>
      <c r="ED325" s="339"/>
      <c r="EE325" s="339"/>
      <c r="EF325" s="339"/>
      <c r="EG325" s="339"/>
      <c r="EH325" s="339"/>
      <c r="EI325" s="339"/>
      <c r="EJ325" s="339"/>
      <c r="EK325" s="339"/>
      <c r="EL325" s="339"/>
      <c r="EM325" s="339"/>
    </row>
    <row r="326" spans="1:143" s="341" customFormat="1" ht="25.5" hidden="1" customHeight="1">
      <c r="A326" s="371"/>
      <c r="B326" s="371"/>
      <c r="C326" s="371"/>
      <c r="D326" s="371"/>
      <c r="E326" s="371"/>
      <c r="F326" s="371"/>
      <c r="G326" s="371"/>
      <c r="H326" s="371"/>
      <c r="I326" s="371"/>
      <c r="J326" s="371"/>
      <c r="K326" s="371"/>
      <c r="L326" s="371"/>
      <c r="M326" s="371"/>
      <c r="N326" s="371"/>
      <c r="O326" s="371"/>
      <c r="P326" s="371"/>
      <c r="Q326" s="371"/>
      <c r="R326" s="371"/>
      <c r="S326" s="371"/>
      <c r="T326" s="371"/>
      <c r="U326" s="371"/>
      <c r="V326" s="371"/>
      <c r="W326" s="371"/>
      <c r="X326" s="371"/>
      <c r="Y326" s="371"/>
      <c r="Z326" s="371"/>
      <c r="AA326" s="371"/>
      <c r="AB326" s="371"/>
      <c r="AC326" s="371"/>
      <c r="AD326" s="371"/>
      <c r="AE326" s="371"/>
      <c r="AF326" s="371"/>
      <c r="AG326" s="371"/>
      <c r="AH326" s="371"/>
      <c r="AI326" s="339"/>
      <c r="AJ326" s="339"/>
      <c r="AK326" s="339"/>
      <c r="AL326" s="339"/>
      <c r="AM326" s="339"/>
      <c r="AN326" s="339"/>
      <c r="AO326" s="339"/>
      <c r="AP326" s="339"/>
      <c r="AQ326" s="339"/>
      <c r="AR326" s="339"/>
      <c r="AS326" s="339"/>
      <c r="AT326" s="339"/>
      <c r="AU326" s="339"/>
      <c r="AV326" s="339"/>
      <c r="AW326" s="339"/>
      <c r="AX326" s="339"/>
      <c r="AY326" s="339"/>
      <c r="AZ326" s="339"/>
      <c r="BA326" s="339"/>
      <c r="BB326" s="339"/>
      <c r="BC326" s="339"/>
      <c r="BD326" s="339"/>
      <c r="BE326" s="339"/>
      <c r="BF326" s="339"/>
      <c r="BG326" s="339"/>
      <c r="BH326" s="339"/>
      <c r="BI326" s="339"/>
      <c r="BJ326" s="339"/>
      <c r="BK326" s="339"/>
      <c r="BL326" s="339"/>
      <c r="BM326" s="339"/>
      <c r="BN326" s="339"/>
      <c r="BO326" s="339"/>
      <c r="BP326" s="339"/>
      <c r="BQ326" s="339"/>
      <c r="BR326" s="339"/>
      <c r="BS326" s="339"/>
      <c r="BT326" s="339"/>
      <c r="BU326" s="339"/>
      <c r="BV326" s="339"/>
      <c r="BW326" s="339"/>
      <c r="BX326" s="339"/>
      <c r="BY326" s="339"/>
      <c r="BZ326" s="339"/>
      <c r="CA326" s="339"/>
      <c r="CB326" s="339"/>
      <c r="CC326" s="339"/>
      <c r="CD326" s="339"/>
      <c r="CE326" s="339"/>
      <c r="CF326" s="339"/>
      <c r="CG326" s="339"/>
      <c r="CH326" s="339"/>
      <c r="CI326" s="339"/>
      <c r="CJ326" s="339"/>
      <c r="CK326" s="339"/>
      <c r="CL326" s="339"/>
      <c r="CM326" s="339"/>
      <c r="CN326" s="339"/>
      <c r="CO326" s="339"/>
      <c r="CP326" s="339"/>
      <c r="CQ326" s="339"/>
      <c r="CR326" s="339"/>
      <c r="CS326" s="339"/>
      <c r="CT326" s="339"/>
      <c r="CU326" s="339"/>
      <c r="CV326" s="339"/>
      <c r="CW326" s="339"/>
      <c r="CX326" s="339"/>
      <c r="CY326" s="339"/>
      <c r="CZ326" s="339"/>
      <c r="DA326" s="339"/>
      <c r="DB326" s="339"/>
      <c r="DC326" s="339"/>
      <c r="DD326" s="339"/>
      <c r="DE326" s="339"/>
      <c r="DF326" s="339"/>
      <c r="DG326" s="339"/>
      <c r="DH326" s="339"/>
      <c r="DI326" s="339"/>
      <c r="DJ326" s="339"/>
      <c r="DK326" s="339"/>
      <c r="DL326" s="339"/>
      <c r="DM326" s="339"/>
      <c r="DN326" s="339"/>
      <c r="DO326" s="339"/>
      <c r="DP326" s="339"/>
      <c r="DQ326" s="339"/>
      <c r="DR326" s="339"/>
      <c r="DS326" s="339"/>
      <c r="DT326" s="339"/>
      <c r="DU326" s="339"/>
      <c r="DV326" s="339"/>
      <c r="DW326" s="339"/>
      <c r="DX326" s="339"/>
      <c r="DY326" s="339"/>
      <c r="DZ326" s="339"/>
      <c r="EA326" s="339"/>
      <c r="EB326" s="339"/>
      <c r="EC326" s="339"/>
      <c r="ED326" s="339"/>
      <c r="EE326" s="339"/>
      <c r="EF326" s="339"/>
      <c r="EG326" s="339"/>
      <c r="EH326" s="339"/>
      <c r="EI326" s="339"/>
      <c r="EJ326" s="339"/>
      <c r="EK326" s="339"/>
      <c r="EL326" s="339"/>
      <c r="EM326" s="339"/>
    </row>
    <row r="327" spans="1:143" s="341" customFormat="1" ht="25.5" hidden="1" customHeight="1">
      <c r="A327" s="371"/>
      <c r="B327" s="371"/>
      <c r="C327" s="371"/>
      <c r="D327" s="371"/>
      <c r="E327" s="371"/>
      <c r="F327" s="371"/>
      <c r="G327" s="371"/>
      <c r="H327" s="371"/>
      <c r="I327" s="371"/>
      <c r="J327" s="371"/>
      <c r="K327" s="371"/>
      <c r="L327" s="371"/>
      <c r="M327" s="371"/>
      <c r="N327" s="371"/>
      <c r="O327" s="371"/>
      <c r="P327" s="371"/>
      <c r="Q327" s="371"/>
      <c r="R327" s="371"/>
      <c r="S327" s="371"/>
      <c r="T327" s="371"/>
      <c r="U327" s="371"/>
      <c r="V327" s="371"/>
      <c r="W327" s="371"/>
      <c r="X327" s="371"/>
      <c r="Y327" s="371"/>
      <c r="Z327" s="371"/>
      <c r="AA327" s="371"/>
      <c r="AB327" s="371"/>
      <c r="AC327" s="371"/>
      <c r="AD327" s="371"/>
      <c r="AE327" s="371"/>
      <c r="AF327" s="371"/>
      <c r="AG327" s="371"/>
      <c r="AH327" s="371"/>
      <c r="AI327" s="339"/>
      <c r="AJ327" s="339"/>
      <c r="AK327" s="339"/>
      <c r="AL327" s="339"/>
      <c r="AM327" s="339"/>
      <c r="AN327" s="339"/>
      <c r="AO327" s="339"/>
      <c r="AP327" s="339"/>
      <c r="AQ327" s="339"/>
      <c r="AR327" s="339"/>
      <c r="AS327" s="339"/>
      <c r="AT327" s="339"/>
      <c r="AU327" s="339"/>
      <c r="AV327" s="339"/>
      <c r="AW327" s="339"/>
      <c r="AX327" s="339"/>
      <c r="AY327" s="339"/>
      <c r="AZ327" s="339"/>
      <c r="BA327" s="339"/>
      <c r="BB327" s="339"/>
      <c r="BC327" s="339"/>
      <c r="BD327" s="339"/>
      <c r="BE327" s="339"/>
      <c r="BF327" s="339"/>
      <c r="BG327" s="339"/>
      <c r="BH327" s="339"/>
      <c r="BI327" s="339"/>
      <c r="BJ327" s="339"/>
      <c r="BK327" s="339"/>
      <c r="BL327" s="339"/>
      <c r="BM327" s="339"/>
      <c r="BN327" s="339"/>
      <c r="BO327" s="339"/>
      <c r="BP327" s="339"/>
      <c r="BQ327" s="339"/>
      <c r="BR327" s="339"/>
      <c r="BS327" s="339"/>
      <c r="BT327" s="339"/>
      <c r="BU327" s="339"/>
      <c r="BV327" s="339"/>
      <c r="BW327" s="339"/>
      <c r="BX327" s="339"/>
      <c r="BY327" s="339"/>
      <c r="BZ327" s="339"/>
      <c r="CA327" s="339"/>
      <c r="CB327" s="339"/>
      <c r="CC327" s="339"/>
      <c r="CD327" s="339"/>
      <c r="CE327" s="339"/>
      <c r="CF327" s="339"/>
      <c r="CG327" s="339"/>
      <c r="CH327" s="339"/>
      <c r="CI327" s="339"/>
      <c r="CJ327" s="339"/>
      <c r="CK327" s="339"/>
      <c r="CL327" s="339"/>
      <c r="CM327" s="339"/>
      <c r="CN327" s="339"/>
      <c r="CO327" s="339"/>
      <c r="CP327" s="339"/>
      <c r="CQ327" s="339"/>
      <c r="CR327" s="339"/>
      <c r="CS327" s="339"/>
      <c r="CT327" s="339"/>
      <c r="CU327" s="339"/>
      <c r="CV327" s="339"/>
      <c r="CW327" s="339"/>
      <c r="CX327" s="339"/>
      <c r="CY327" s="339"/>
      <c r="CZ327" s="339"/>
      <c r="DA327" s="339"/>
      <c r="DB327" s="339"/>
      <c r="DC327" s="339"/>
      <c r="DD327" s="339"/>
      <c r="DE327" s="339"/>
      <c r="DF327" s="339"/>
      <c r="DG327" s="339"/>
      <c r="DH327" s="339"/>
      <c r="DI327" s="339"/>
      <c r="DJ327" s="339"/>
      <c r="DK327" s="339"/>
      <c r="DL327" s="339"/>
      <c r="DM327" s="339"/>
      <c r="DN327" s="339"/>
      <c r="DO327" s="339"/>
      <c r="DP327" s="339"/>
      <c r="DQ327" s="339"/>
      <c r="DR327" s="339"/>
      <c r="DS327" s="339"/>
      <c r="DT327" s="339"/>
      <c r="DU327" s="339"/>
      <c r="DV327" s="339"/>
      <c r="DW327" s="339"/>
      <c r="DX327" s="339"/>
      <c r="DY327" s="339"/>
      <c r="DZ327" s="339"/>
      <c r="EA327" s="339"/>
      <c r="EB327" s="339"/>
      <c r="EC327" s="339"/>
      <c r="ED327" s="339"/>
      <c r="EE327" s="339"/>
      <c r="EF327" s="339"/>
      <c r="EG327" s="339"/>
      <c r="EH327" s="339"/>
      <c r="EI327" s="339"/>
      <c r="EJ327" s="339"/>
      <c r="EK327" s="339"/>
      <c r="EL327" s="339"/>
      <c r="EM327" s="339"/>
    </row>
    <row r="328" spans="1:143" s="341" customFormat="1" ht="25.5" hidden="1" customHeight="1">
      <c r="A328" s="371"/>
      <c r="B328" s="371"/>
      <c r="C328" s="371"/>
      <c r="D328" s="371"/>
      <c r="E328" s="371"/>
      <c r="F328" s="371"/>
      <c r="G328" s="371"/>
      <c r="H328" s="371"/>
      <c r="I328" s="371"/>
      <c r="J328" s="371"/>
      <c r="K328" s="371"/>
      <c r="L328" s="371"/>
      <c r="M328" s="371"/>
      <c r="N328" s="371"/>
      <c r="O328" s="371"/>
      <c r="P328" s="371"/>
      <c r="Q328" s="371"/>
      <c r="R328" s="371"/>
      <c r="S328" s="371"/>
      <c r="T328" s="371"/>
      <c r="U328" s="371"/>
      <c r="V328" s="371"/>
      <c r="W328" s="371"/>
      <c r="X328" s="371"/>
      <c r="Y328" s="371"/>
      <c r="Z328" s="371"/>
      <c r="AA328" s="371"/>
      <c r="AB328" s="371"/>
      <c r="AC328" s="371"/>
      <c r="AD328" s="371"/>
      <c r="AE328" s="371"/>
      <c r="AF328" s="371"/>
      <c r="AG328" s="371"/>
      <c r="AH328" s="371"/>
      <c r="AI328" s="339"/>
      <c r="AJ328" s="339"/>
      <c r="AK328" s="339"/>
      <c r="AL328" s="339"/>
      <c r="AM328" s="339"/>
      <c r="AN328" s="339"/>
      <c r="AO328" s="339"/>
      <c r="AP328" s="339"/>
      <c r="AQ328" s="339"/>
      <c r="AR328" s="339"/>
      <c r="AS328" s="339"/>
      <c r="AT328" s="339"/>
      <c r="AU328" s="339"/>
      <c r="AV328" s="339"/>
      <c r="AW328" s="339"/>
      <c r="AX328" s="339"/>
      <c r="AY328" s="339"/>
      <c r="AZ328" s="339"/>
      <c r="BA328" s="339"/>
      <c r="BB328" s="339"/>
      <c r="BC328" s="339"/>
      <c r="BD328" s="339"/>
      <c r="BE328" s="339"/>
      <c r="BF328" s="339"/>
      <c r="BG328" s="339"/>
      <c r="BH328" s="339"/>
      <c r="BI328" s="339"/>
      <c r="BJ328" s="339"/>
      <c r="BK328" s="339"/>
      <c r="BL328" s="339"/>
      <c r="BM328" s="339"/>
      <c r="BN328" s="339"/>
      <c r="BO328" s="339"/>
      <c r="BP328" s="339"/>
      <c r="BQ328" s="339"/>
      <c r="BR328" s="339"/>
      <c r="BS328" s="339"/>
      <c r="BT328" s="339"/>
      <c r="BU328" s="339"/>
      <c r="BV328" s="339"/>
      <c r="BW328" s="339"/>
      <c r="BX328" s="339"/>
      <c r="BY328" s="339"/>
      <c r="BZ328" s="339"/>
      <c r="CA328" s="339"/>
      <c r="CB328" s="339"/>
      <c r="CC328" s="339"/>
      <c r="CD328" s="339"/>
      <c r="CE328" s="339"/>
      <c r="CF328" s="339"/>
      <c r="CG328" s="339"/>
      <c r="CH328" s="339"/>
      <c r="CI328" s="339"/>
      <c r="CJ328" s="339"/>
      <c r="CK328" s="339"/>
      <c r="CL328" s="339"/>
      <c r="CM328" s="339"/>
      <c r="CN328" s="339"/>
      <c r="CO328" s="339"/>
      <c r="CP328" s="339"/>
      <c r="CQ328" s="339"/>
      <c r="CR328" s="339"/>
      <c r="CS328" s="339"/>
      <c r="CT328" s="339"/>
      <c r="CU328" s="339"/>
      <c r="CV328" s="339"/>
      <c r="CW328" s="339"/>
      <c r="CX328" s="339"/>
      <c r="CY328" s="339"/>
      <c r="CZ328" s="339"/>
      <c r="DA328" s="339"/>
      <c r="DB328" s="339"/>
      <c r="DC328" s="339"/>
      <c r="DD328" s="339"/>
      <c r="DE328" s="339"/>
      <c r="DF328" s="339"/>
      <c r="DG328" s="339"/>
      <c r="DH328" s="339"/>
      <c r="DI328" s="339"/>
      <c r="DJ328" s="339"/>
      <c r="DK328" s="339"/>
      <c r="DL328" s="339"/>
      <c r="DM328" s="339"/>
      <c r="DN328" s="339"/>
      <c r="DO328" s="339"/>
      <c r="DP328" s="339"/>
      <c r="DQ328" s="339"/>
      <c r="DR328" s="339"/>
      <c r="DS328" s="339"/>
      <c r="DT328" s="339"/>
      <c r="DU328" s="339"/>
      <c r="DV328" s="339"/>
      <c r="DW328" s="339"/>
      <c r="DX328" s="339"/>
      <c r="DY328" s="339"/>
      <c r="DZ328" s="339"/>
      <c r="EA328" s="339"/>
      <c r="EB328" s="339"/>
      <c r="EC328" s="339"/>
      <c r="ED328" s="339"/>
      <c r="EE328" s="339"/>
      <c r="EF328" s="339"/>
      <c r="EG328" s="339"/>
      <c r="EH328" s="339"/>
      <c r="EI328" s="339"/>
      <c r="EJ328" s="339"/>
      <c r="EK328" s="339"/>
      <c r="EL328" s="339"/>
      <c r="EM328" s="339"/>
    </row>
    <row r="329" spans="1:143" s="341" customFormat="1" ht="25.5" hidden="1" customHeight="1">
      <c r="A329" s="371"/>
      <c r="B329" s="371"/>
      <c r="C329" s="371"/>
      <c r="D329" s="371"/>
      <c r="E329" s="371"/>
      <c r="F329" s="371"/>
      <c r="G329" s="371"/>
      <c r="H329" s="371"/>
      <c r="I329" s="371"/>
      <c r="J329" s="371"/>
      <c r="K329" s="371"/>
      <c r="L329" s="371"/>
      <c r="M329" s="371"/>
      <c r="N329" s="371"/>
      <c r="O329" s="371"/>
      <c r="P329" s="371"/>
      <c r="Q329" s="371"/>
      <c r="R329" s="371"/>
      <c r="S329" s="371"/>
      <c r="T329" s="371"/>
      <c r="U329" s="371"/>
      <c r="V329" s="371"/>
      <c r="W329" s="371"/>
      <c r="X329" s="371"/>
      <c r="Y329" s="371"/>
      <c r="Z329" s="371"/>
      <c r="AA329" s="371"/>
      <c r="AB329" s="371"/>
      <c r="AC329" s="371"/>
      <c r="AD329" s="371"/>
      <c r="AE329" s="371"/>
      <c r="AF329" s="371"/>
      <c r="AG329" s="371"/>
      <c r="AH329" s="371"/>
      <c r="AI329" s="339"/>
      <c r="AJ329" s="339"/>
      <c r="AK329" s="339"/>
      <c r="AL329" s="339"/>
      <c r="AM329" s="339"/>
      <c r="AN329" s="339"/>
      <c r="AO329" s="339"/>
      <c r="AP329" s="339"/>
      <c r="AQ329" s="339"/>
      <c r="AR329" s="339"/>
      <c r="AS329" s="339"/>
      <c r="AT329" s="339"/>
      <c r="AU329" s="339"/>
      <c r="AV329" s="339"/>
      <c r="AW329" s="339"/>
      <c r="AX329" s="339"/>
      <c r="AY329" s="339"/>
      <c r="AZ329" s="339"/>
      <c r="BA329" s="339"/>
      <c r="BB329" s="339"/>
      <c r="BC329" s="339"/>
      <c r="BD329" s="339"/>
      <c r="BE329" s="339"/>
      <c r="BF329" s="339"/>
      <c r="BG329" s="339"/>
      <c r="BH329" s="339"/>
      <c r="BI329" s="339"/>
      <c r="BJ329" s="339"/>
      <c r="BK329" s="339"/>
      <c r="BL329" s="339"/>
      <c r="BM329" s="339"/>
      <c r="BN329" s="339"/>
      <c r="BO329" s="339"/>
      <c r="BP329" s="339"/>
      <c r="BQ329" s="339"/>
      <c r="BR329" s="339"/>
      <c r="BS329" s="339"/>
      <c r="BT329" s="339"/>
      <c r="BU329" s="339"/>
      <c r="BV329" s="339"/>
      <c r="BW329" s="339"/>
      <c r="BX329" s="339"/>
      <c r="BY329" s="339"/>
      <c r="BZ329" s="339"/>
      <c r="CA329" s="339"/>
      <c r="CB329" s="339"/>
      <c r="CC329" s="339"/>
      <c r="CD329" s="339"/>
      <c r="CE329" s="339"/>
      <c r="CF329" s="339"/>
      <c r="CG329" s="339"/>
      <c r="CH329" s="339"/>
      <c r="CI329" s="339"/>
      <c r="CJ329" s="339"/>
      <c r="CK329" s="339"/>
      <c r="CL329" s="339"/>
      <c r="CM329" s="339"/>
      <c r="CN329" s="339"/>
      <c r="CO329" s="339"/>
      <c r="CP329" s="339"/>
      <c r="CQ329" s="339"/>
      <c r="CR329" s="339"/>
      <c r="CS329" s="339"/>
      <c r="CT329" s="339"/>
      <c r="CU329" s="339"/>
      <c r="CV329" s="339"/>
      <c r="CW329" s="339"/>
      <c r="CX329" s="339"/>
      <c r="CY329" s="339"/>
      <c r="CZ329" s="339"/>
      <c r="DA329" s="339"/>
      <c r="DB329" s="339"/>
      <c r="DC329" s="339"/>
      <c r="DD329" s="339"/>
      <c r="DE329" s="339"/>
      <c r="DF329" s="339"/>
      <c r="DG329" s="339"/>
      <c r="DH329" s="339"/>
      <c r="DI329" s="339"/>
      <c r="DJ329" s="339"/>
      <c r="DK329" s="339"/>
      <c r="DL329" s="339"/>
      <c r="DM329" s="339"/>
      <c r="DN329" s="339"/>
      <c r="DO329" s="339"/>
      <c r="DP329" s="339"/>
      <c r="DQ329" s="339"/>
      <c r="DR329" s="339"/>
      <c r="DS329" s="339"/>
      <c r="DT329" s="339"/>
      <c r="DU329" s="339"/>
      <c r="DV329" s="339"/>
      <c r="DW329" s="339"/>
      <c r="DX329" s="339"/>
      <c r="DY329" s="339"/>
      <c r="DZ329" s="339"/>
      <c r="EA329" s="339"/>
      <c r="EB329" s="339"/>
      <c r="EC329" s="339"/>
      <c r="ED329" s="339"/>
      <c r="EE329" s="339"/>
      <c r="EF329" s="339"/>
      <c r="EG329" s="339"/>
      <c r="EH329" s="339"/>
      <c r="EI329" s="339"/>
      <c r="EJ329" s="339"/>
      <c r="EK329" s="339"/>
      <c r="EL329" s="339"/>
      <c r="EM329" s="339"/>
    </row>
    <row r="330" spans="1:143" s="341" customFormat="1" ht="25.5" hidden="1" customHeight="1">
      <c r="A330" s="371"/>
      <c r="B330" s="371"/>
      <c r="C330" s="371"/>
      <c r="D330" s="371"/>
      <c r="E330" s="371"/>
      <c r="F330" s="371"/>
      <c r="G330" s="371"/>
      <c r="H330" s="371"/>
      <c r="I330" s="371"/>
      <c r="J330" s="371"/>
      <c r="K330" s="371"/>
      <c r="L330" s="371"/>
      <c r="M330" s="371"/>
      <c r="N330" s="371"/>
      <c r="O330" s="371"/>
      <c r="P330" s="371"/>
      <c r="Q330" s="371"/>
      <c r="R330" s="371"/>
      <c r="S330" s="371"/>
      <c r="T330" s="371"/>
      <c r="U330" s="371"/>
      <c r="V330" s="371"/>
      <c r="W330" s="371"/>
      <c r="X330" s="371"/>
      <c r="Y330" s="371"/>
      <c r="Z330" s="371"/>
      <c r="AA330" s="371"/>
      <c r="AB330" s="371"/>
      <c r="AC330" s="371"/>
      <c r="AD330" s="371"/>
      <c r="AE330" s="371"/>
      <c r="AF330" s="371"/>
      <c r="AG330" s="371"/>
      <c r="AH330" s="371"/>
      <c r="AI330" s="339"/>
      <c r="AJ330" s="339"/>
      <c r="AK330" s="339"/>
      <c r="AL330" s="339"/>
      <c r="AM330" s="339"/>
      <c r="AN330" s="339"/>
      <c r="AO330" s="339"/>
      <c r="AP330" s="339"/>
      <c r="AQ330" s="339"/>
      <c r="AR330" s="339"/>
      <c r="AS330" s="339"/>
      <c r="AT330" s="339"/>
      <c r="AU330" s="339"/>
      <c r="AV330" s="339"/>
      <c r="AW330" s="339"/>
      <c r="AX330" s="339"/>
      <c r="AY330" s="339"/>
      <c r="AZ330" s="339"/>
      <c r="BA330" s="339"/>
      <c r="BB330" s="339"/>
      <c r="BC330" s="339"/>
      <c r="BD330" s="339"/>
      <c r="BE330" s="339"/>
      <c r="BF330" s="339"/>
      <c r="BG330" s="339"/>
      <c r="BH330" s="339"/>
      <c r="BI330" s="339"/>
      <c r="BJ330" s="339"/>
      <c r="BK330" s="339"/>
      <c r="BL330" s="339"/>
      <c r="BM330" s="339"/>
      <c r="BN330" s="339"/>
      <c r="BO330" s="339"/>
      <c r="BP330" s="339"/>
      <c r="BQ330" s="339"/>
      <c r="BR330" s="339"/>
      <c r="BS330" s="339"/>
      <c r="BT330" s="339"/>
      <c r="BU330" s="339"/>
      <c r="BV330" s="339"/>
      <c r="BW330" s="339"/>
      <c r="BX330" s="339"/>
      <c r="BY330" s="339"/>
      <c r="BZ330" s="339"/>
      <c r="CA330" s="339"/>
      <c r="CB330" s="339"/>
      <c r="CC330" s="339"/>
      <c r="CD330" s="339"/>
      <c r="CE330" s="339"/>
      <c r="CF330" s="339"/>
      <c r="CG330" s="339"/>
      <c r="CH330" s="339"/>
      <c r="CI330" s="339"/>
      <c r="CJ330" s="339"/>
      <c r="CK330" s="339"/>
      <c r="CL330" s="339"/>
      <c r="CM330" s="339"/>
      <c r="CN330" s="339"/>
      <c r="CO330" s="339"/>
      <c r="CP330" s="339"/>
      <c r="CQ330" s="339"/>
      <c r="CR330" s="339"/>
      <c r="CS330" s="339"/>
      <c r="CT330" s="339"/>
      <c r="CU330" s="339"/>
      <c r="CV330" s="339"/>
      <c r="CW330" s="339"/>
      <c r="CX330" s="339"/>
      <c r="CY330" s="339"/>
      <c r="CZ330" s="339"/>
      <c r="DA330" s="339"/>
      <c r="DB330" s="339"/>
      <c r="DC330" s="339"/>
      <c r="DD330" s="339"/>
      <c r="DE330" s="339"/>
      <c r="DF330" s="339"/>
      <c r="DG330" s="339"/>
      <c r="DH330" s="339"/>
      <c r="DI330" s="339"/>
      <c r="DJ330" s="339"/>
      <c r="DK330" s="339"/>
      <c r="DL330" s="339"/>
      <c r="DM330" s="339"/>
      <c r="DN330" s="339"/>
      <c r="DO330" s="339"/>
      <c r="DP330" s="339"/>
      <c r="DQ330" s="339"/>
      <c r="DR330" s="339"/>
      <c r="DS330" s="339"/>
      <c r="DT330" s="339"/>
      <c r="DU330" s="339"/>
      <c r="DV330" s="339"/>
      <c r="DW330" s="339"/>
      <c r="DX330" s="339"/>
      <c r="DY330" s="339"/>
      <c r="DZ330" s="339"/>
      <c r="EA330" s="339"/>
      <c r="EB330" s="339"/>
      <c r="EC330" s="339"/>
      <c r="ED330" s="339"/>
      <c r="EE330" s="339"/>
      <c r="EF330" s="339"/>
      <c r="EG330" s="339"/>
      <c r="EH330" s="339"/>
      <c r="EI330" s="339"/>
      <c r="EJ330" s="339"/>
      <c r="EK330" s="339"/>
      <c r="EL330" s="339"/>
      <c r="EM330" s="339"/>
    </row>
    <row r="331" spans="1:143" s="341" customFormat="1" ht="25.5" hidden="1" customHeight="1">
      <c r="A331" s="371"/>
      <c r="B331" s="371"/>
      <c r="C331" s="371"/>
      <c r="D331" s="371"/>
      <c r="E331" s="371"/>
      <c r="F331" s="371"/>
      <c r="G331" s="371"/>
      <c r="H331" s="371"/>
      <c r="I331" s="371"/>
      <c r="J331" s="371"/>
      <c r="K331" s="371"/>
      <c r="L331" s="371"/>
      <c r="M331" s="371"/>
      <c r="N331" s="371"/>
      <c r="O331" s="371"/>
      <c r="P331" s="371"/>
      <c r="Q331" s="371"/>
      <c r="R331" s="371"/>
      <c r="S331" s="371"/>
      <c r="T331" s="371"/>
      <c r="U331" s="371"/>
      <c r="V331" s="371"/>
      <c r="W331" s="371"/>
      <c r="X331" s="371"/>
      <c r="Y331" s="371"/>
      <c r="Z331" s="371"/>
      <c r="AA331" s="371"/>
      <c r="AB331" s="371"/>
      <c r="AC331" s="371"/>
      <c r="AD331" s="371"/>
      <c r="AE331" s="371"/>
      <c r="AF331" s="371"/>
      <c r="AG331" s="371"/>
      <c r="AH331" s="371"/>
      <c r="AI331" s="339"/>
      <c r="AJ331" s="339"/>
      <c r="AK331" s="339"/>
      <c r="AL331" s="339"/>
      <c r="AM331" s="339"/>
      <c r="AN331" s="339"/>
      <c r="AO331" s="339"/>
      <c r="AP331" s="339"/>
      <c r="AQ331" s="339"/>
      <c r="AR331" s="339"/>
      <c r="AS331" s="339"/>
      <c r="AT331" s="339"/>
      <c r="AU331" s="339"/>
      <c r="AV331" s="339"/>
      <c r="AW331" s="339"/>
      <c r="AX331" s="339"/>
      <c r="AY331" s="339"/>
      <c r="AZ331" s="339"/>
      <c r="BA331" s="339"/>
      <c r="BB331" s="339"/>
      <c r="BC331" s="339"/>
      <c r="BD331" s="339"/>
      <c r="BE331" s="339"/>
      <c r="BF331" s="339"/>
      <c r="BG331" s="339"/>
      <c r="BH331" s="339"/>
      <c r="BI331" s="339"/>
      <c r="BJ331" s="339"/>
      <c r="BK331" s="339"/>
      <c r="BL331" s="339"/>
      <c r="BM331" s="339"/>
      <c r="BN331" s="339"/>
      <c r="BO331" s="339"/>
      <c r="BP331" s="339"/>
      <c r="BQ331" s="339"/>
      <c r="BR331" s="339"/>
      <c r="BS331" s="339"/>
      <c r="BT331" s="339"/>
      <c r="BU331" s="339"/>
      <c r="BV331" s="339"/>
      <c r="BW331" s="339"/>
      <c r="BX331" s="339"/>
      <c r="BY331" s="339"/>
      <c r="BZ331" s="339"/>
      <c r="CA331" s="339"/>
      <c r="CB331" s="339"/>
      <c r="CC331" s="339"/>
      <c r="CD331" s="339"/>
      <c r="CE331" s="339"/>
      <c r="CF331" s="339"/>
      <c r="CG331" s="339"/>
      <c r="CH331" s="339"/>
      <c r="CI331" s="339"/>
      <c r="CJ331" s="339"/>
      <c r="CK331" s="339"/>
      <c r="CL331" s="339"/>
      <c r="CM331" s="339"/>
      <c r="CN331" s="339"/>
      <c r="CO331" s="339"/>
      <c r="CP331" s="339"/>
      <c r="CQ331" s="339"/>
      <c r="CR331" s="339"/>
      <c r="CS331" s="339"/>
      <c r="CT331" s="339"/>
      <c r="CU331" s="339"/>
      <c r="CV331" s="339"/>
      <c r="CW331" s="339"/>
      <c r="CX331" s="339"/>
      <c r="CY331" s="339"/>
      <c r="CZ331" s="339"/>
      <c r="DA331" s="339"/>
      <c r="DB331" s="339"/>
      <c r="DC331" s="339"/>
      <c r="DD331" s="339"/>
      <c r="DE331" s="339"/>
      <c r="DF331" s="339"/>
      <c r="DG331" s="339"/>
      <c r="DH331" s="339"/>
      <c r="DI331" s="339"/>
      <c r="DJ331" s="339"/>
      <c r="DK331" s="339"/>
      <c r="DL331" s="339"/>
      <c r="DM331" s="339"/>
      <c r="DN331" s="339"/>
      <c r="DO331" s="339"/>
      <c r="DP331" s="339"/>
      <c r="DQ331" s="339"/>
      <c r="DR331" s="339"/>
      <c r="DS331" s="339"/>
      <c r="DT331" s="339"/>
      <c r="DU331" s="339"/>
      <c r="DV331" s="339"/>
      <c r="DW331" s="339"/>
      <c r="DX331" s="339"/>
      <c r="DY331" s="339"/>
      <c r="DZ331" s="339"/>
      <c r="EA331" s="339"/>
      <c r="EB331" s="339"/>
      <c r="EC331" s="339"/>
      <c r="ED331" s="339"/>
      <c r="EE331" s="339"/>
      <c r="EF331" s="339"/>
      <c r="EG331" s="339"/>
      <c r="EH331" s="339"/>
      <c r="EI331" s="339"/>
      <c r="EJ331" s="339"/>
      <c r="EK331" s="339"/>
      <c r="EL331" s="339"/>
      <c r="EM331" s="339"/>
    </row>
    <row r="332" spans="1:143" s="341" customFormat="1" ht="25.5" hidden="1" customHeight="1">
      <c r="A332" s="371"/>
      <c r="B332" s="371"/>
      <c r="C332" s="371"/>
      <c r="D332" s="371"/>
      <c r="E332" s="371"/>
      <c r="F332" s="371"/>
      <c r="G332" s="371"/>
      <c r="H332" s="371"/>
      <c r="I332" s="371"/>
      <c r="J332" s="371"/>
      <c r="K332" s="371"/>
      <c r="L332" s="371"/>
      <c r="M332" s="371"/>
      <c r="N332" s="371"/>
      <c r="O332" s="371"/>
      <c r="P332" s="371"/>
      <c r="Q332" s="371"/>
      <c r="R332" s="371"/>
      <c r="S332" s="371"/>
      <c r="T332" s="371"/>
      <c r="U332" s="371"/>
      <c r="V332" s="371"/>
      <c r="W332" s="371"/>
      <c r="X332" s="371"/>
      <c r="Y332" s="371"/>
      <c r="Z332" s="371"/>
      <c r="AA332" s="371"/>
      <c r="AB332" s="371"/>
      <c r="AC332" s="371"/>
      <c r="AD332" s="371"/>
      <c r="AE332" s="371"/>
      <c r="AF332" s="371"/>
      <c r="AG332" s="371"/>
      <c r="AH332" s="371"/>
      <c r="AI332" s="339"/>
      <c r="AJ332" s="339"/>
      <c r="AK332" s="339"/>
      <c r="AL332" s="339"/>
      <c r="AM332" s="339"/>
      <c r="AN332" s="339"/>
      <c r="AO332" s="339"/>
      <c r="AP332" s="339"/>
      <c r="AQ332" s="339"/>
      <c r="AR332" s="339"/>
      <c r="AS332" s="339"/>
      <c r="AT332" s="339"/>
      <c r="AU332" s="339"/>
      <c r="AV332" s="339"/>
      <c r="AW332" s="339"/>
      <c r="AX332" s="339"/>
      <c r="AY332" s="339"/>
      <c r="AZ332" s="339"/>
      <c r="BA332" s="339"/>
      <c r="BB332" s="339"/>
      <c r="BC332" s="339"/>
      <c r="BD332" s="339"/>
      <c r="BE332" s="339"/>
      <c r="BF332" s="339"/>
      <c r="BG332" s="339"/>
      <c r="BH332" s="339"/>
      <c r="BI332" s="339"/>
      <c r="BJ332" s="339"/>
      <c r="BK332" s="339"/>
      <c r="BL332" s="339"/>
      <c r="BM332" s="339"/>
      <c r="BN332" s="339"/>
      <c r="BO332" s="339"/>
      <c r="BP332" s="339"/>
      <c r="BQ332" s="339"/>
      <c r="BR332" s="339"/>
      <c r="BS332" s="339"/>
      <c r="BT332" s="339"/>
      <c r="BU332" s="339"/>
      <c r="BV332" s="339"/>
      <c r="BW332" s="339"/>
      <c r="BX332" s="339"/>
      <c r="BY332" s="339"/>
      <c r="BZ332" s="339"/>
      <c r="CA332" s="339"/>
      <c r="CB332" s="339"/>
      <c r="CC332" s="339"/>
      <c r="CD332" s="339"/>
      <c r="CE332" s="339"/>
      <c r="CF332" s="339"/>
      <c r="CG332" s="339"/>
      <c r="CH332" s="339"/>
      <c r="CI332" s="339"/>
      <c r="CJ332" s="339"/>
      <c r="CK332" s="339"/>
      <c r="CL332" s="339"/>
      <c r="CM332" s="339"/>
      <c r="CN332" s="339"/>
      <c r="CO332" s="339"/>
      <c r="CP332" s="339"/>
      <c r="CQ332" s="339"/>
      <c r="CR332" s="339"/>
      <c r="CS332" s="339"/>
      <c r="CT332" s="339"/>
      <c r="CU332" s="339"/>
      <c r="CV332" s="339"/>
      <c r="CW332" s="339"/>
      <c r="CX332" s="339"/>
      <c r="CY332" s="339"/>
      <c r="CZ332" s="339"/>
      <c r="DA332" s="339"/>
      <c r="DB332" s="339"/>
      <c r="DC332" s="339"/>
      <c r="DD332" s="339"/>
      <c r="DE332" s="339"/>
      <c r="DF332" s="339"/>
      <c r="DG332" s="339"/>
      <c r="DH332" s="339"/>
      <c r="DI332" s="339"/>
      <c r="DJ332" s="339"/>
      <c r="DK332" s="339"/>
      <c r="DL332" s="339"/>
      <c r="DM332" s="339"/>
      <c r="DN332" s="339"/>
      <c r="DO332" s="339"/>
      <c r="DP332" s="339"/>
      <c r="DQ332" s="339"/>
      <c r="DR332" s="339"/>
      <c r="DS332" s="339"/>
      <c r="DT332" s="339"/>
      <c r="DU332" s="339"/>
      <c r="DV332" s="339"/>
      <c r="DW332" s="339"/>
      <c r="DX332" s="339"/>
      <c r="DY332" s="339"/>
      <c r="DZ332" s="339"/>
      <c r="EA332" s="339"/>
      <c r="EB332" s="339"/>
      <c r="EC332" s="339"/>
      <c r="ED332" s="339"/>
      <c r="EE332" s="339"/>
      <c r="EF332" s="339"/>
      <c r="EG332" s="339"/>
      <c r="EH332" s="339"/>
      <c r="EI332" s="339"/>
      <c r="EJ332" s="339"/>
      <c r="EK332" s="339"/>
      <c r="EL332" s="339"/>
      <c r="EM332" s="339"/>
    </row>
    <row r="333" spans="1:143" s="341" customFormat="1" ht="25.5" hidden="1" customHeight="1">
      <c r="A333" s="371"/>
      <c r="B333" s="371"/>
      <c r="C333" s="371"/>
      <c r="D333" s="371"/>
      <c r="E333" s="371"/>
      <c r="F333" s="371"/>
      <c r="G333" s="371"/>
      <c r="H333" s="371"/>
      <c r="I333" s="371"/>
      <c r="J333" s="371"/>
      <c r="K333" s="371"/>
      <c r="L333" s="371"/>
      <c r="M333" s="371"/>
      <c r="N333" s="371"/>
      <c r="O333" s="371"/>
      <c r="P333" s="371"/>
      <c r="Q333" s="371"/>
      <c r="R333" s="371"/>
      <c r="S333" s="371"/>
      <c r="T333" s="371"/>
      <c r="U333" s="371"/>
      <c r="V333" s="371"/>
      <c r="W333" s="371"/>
      <c r="X333" s="371"/>
      <c r="Y333" s="371"/>
      <c r="Z333" s="371"/>
      <c r="AA333" s="371"/>
      <c r="AB333" s="371"/>
      <c r="AC333" s="371"/>
      <c r="AD333" s="371"/>
      <c r="AE333" s="371"/>
      <c r="AF333" s="371"/>
      <c r="AG333" s="371"/>
      <c r="AH333" s="371"/>
      <c r="AI333" s="339"/>
      <c r="AJ333" s="339"/>
      <c r="AK333" s="339"/>
      <c r="AL333" s="339"/>
      <c r="AM333" s="339"/>
      <c r="AN333" s="339"/>
      <c r="AO333" s="339"/>
      <c r="AP333" s="339"/>
      <c r="AQ333" s="339"/>
      <c r="AR333" s="339"/>
      <c r="AS333" s="339"/>
      <c r="AT333" s="339"/>
      <c r="AU333" s="339"/>
      <c r="AV333" s="339"/>
      <c r="AW333" s="339"/>
      <c r="AX333" s="339"/>
      <c r="AY333" s="339"/>
      <c r="AZ333" s="339"/>
      <c r="BA333" s="339"/>
      <c r="BB333" s="339"/>
      <c r="BC333" s="339"/>
      <c r="BD333" s="339"/>
      <c r="BE333" s="339"/>
      <c r="BF333" s="339"/>
      <c r="BG333" s="339"/>
      <c r="BH333" s="339"/>
      <c r="BI333" s="339"/>
      <c r="BJ333" s="339"/>
      <c r="BK333" s="339"/>
      <c r="BL333" s="339"/>
      <c r="BM333" s="339"/>
      <c r="BN333" s="339"/>
      <c r="BO333" s="339"/>
      <c r="BP333" s="339"/>
      <c r="BQ333" s="339"/>
      <c r="BR333" s="339"/>
      <c r="BS333" s="339"/>
      <c r="BT333" s="339"/>
      <c r="BU333" s="339"/>
      <c r="BV333" s="339"/>
      <c r="BW333" s="339"/>
      <c r="BX333" s="339"/>
      <c r="BY333" s="339"/>
      <c r="BZ333" s="339"/>
      <c r="CA333" s="339"/>
      <c r="CB333" s="339"/>
      <c r="CC333" s="339"/>
      <c r="CD333" s="339"/>
      <c r="CE333" s="339"/>
      <c r="CF333" s="339"/>
      <c r="CG333" s="339"/>
      <c r="CH333" s="339"/>
      <c r="CI333" s="339"/>
      <c r="CJ333" s="339"/>
      <c r="CK333" s="339"/>
      <c r="CL333" s="339"/>
      <c r="CM333" s="339"/>
      <c r="CN333" s="339"/>
      <c r="CO333" s="339"/>
      <c r="CP333" s="339"/>
      <c r="CQ333" s="339"/>
      <c r="CR333" s="339"/>
      <c r="CS333" s="339"/>
      <c r="CT333" s="339"/>
      <c r="CU333" s="339"/>
      <c r="CV333" s="339"/>
      <c r="CW333" s="339"/>
      <c r="CX333" s="339"/>
      <c r="CY333" s="339"/>
      <c r="CZ333" s="339"/>
      <c r="DA333" s="339"/>
      <c r="DB333" s="339"/>
      <c r="DC333" s="339"/>
      <c r="DD333" s="339"/>
      <c r="DE333" s="339"/>
      <c r="DF333" s="339"/>
      <c r="DG333" s="339"/>
      <c r="DH333" s="339"/>
      <c r="DI333" s="339"/>
      <c r="DJ333" s="339"/>
      <c r="DK333" s="339"/>
      <c r="DL333" s="339"/>
      <c r="DM333" s="339"/>
      <c r="DN333" s="339"/>
      <c r="DO333" s="339"/>
      <c r="DP333" s="339"/>
      <c r="DQ333" s="339"/>
      <c r="DR333" s="339"/>
      <c r="DS333" s="339"/>
      <c r="DT333" s="339"/>
      <c r="DU333" s="339"/>
      <c r="DV333" s="339"/>
      <c r="DW333" s="339"/>
      <c r="DX333" s="339"/>
      <c r="DY333" s="339"/>
      <c r="DZ333" s="339"/>
      <c r="EA333" s="339"/>
      <c r="EB333" s="339"/>
      <c r="EC333" s="339"/>
      <c r="ED333" s="339"/>
      <c r="EE333" s="339"/>
      <c r="EF333" s="339"/>
      <c r="EG333" s="339"/>
      <c r="EH333" s="339"/>
      <c r="EI333" s="339"/>
      <c r="EJ333" s="339"/>
      <c r="EK333" s="339"/>
      <c r="EL333" s="339"/>
      <c r="EM333" s="339"/>
    </row>
    <row r="334" spans="1:143" s="341" customFormat="1" ht="25.5" hidden="1" customHeight="1">
      <c r="A334" s="371"/>
      <c r="B334" s="371"/>
      <c r="C334" s="371"/>
      <c r="D334" s="371"/>
      <c r="E334" s="371"/>
      <c r="F334" s="371"/>
      <c r="G334" s="371"/>
      <c r="H334" s="371"/>
      <c r="I334" s="371"/>
      <c r="J334" s="371"/>
      <c r="K334" s="371"/>
      <c r="L334" s="371"/>
      <c r="M334" s="371"/>
      <c r="N334" s="371"/>
      <c r="O334" s="371"/>
      <c r="P334" s="371"/>
      <c r="Q334" s="371"/>
      <c r="R334" s="371"/>
      <c r="S334" s="371"/>
      <c r="T334" s="371"/>
      <c r="U334" s="371"/>
      <c r="V334" s="371"/>
      <c r="W334" s="371"/>
      <c r="X334" s="371"/>
      <c r="Y334" s="371"/>
      <c r="Z334" s="371"/>
      <c r="AA334" s="371"/>
      <c r="AB334" s="371"/>
      <c r="AC334" s="371"/>
      <c r="AD334" s="371"/>
      <c r="AE334" s="371"/>
      <c r="AF334" s="371"/>
      <c r="AG334" s="371"/>
      <c r="AH334" s="371"/>
      <c r="AI334" s="339"/>
      <c r="AJ334" s="339"/>
      <c r="AK334" s="339"/>
      <c r="AL334" s="339"/>
      <c r="AM334" s="339"/>
      <c r="AN334" s="339"/>
      <c r="AO334" s="339"/>
      <c r="AP334" s="339"/>
      <c r="AQ334" s="339"/>
      <c r="AR334" s="339"/>
      <c r="AS334" s="339"/>
      <c r="AT334" s="339"/>
      <c r="AU334" s="339"/>
      <c r="AV334" s="339"/>
      <c r="AW334" s="339"/>
      <c r="AX334" s="339"/>
      <c r="AY334" s="339"/>
      <c r="AZ334" s="339"/>
      <c r="BA334" s="339"/>
      <c r="BB334" s="339"/>
      <c r="BC334" s="339"/>
      <c r="BD334" s="339"/>
      <c r="BE334" s="339"/>
      <c r="BF334" s="339"/>
      <c r="BG334" s="339"/>
      <c r="BH334" s="339"/>
      <c r="BI334" s="339"/>
      <c r="BJ334" s="339"/>
      <c r="BK334" s="339"/>
      <c r="BL334" s="339"/>
      <c r="BM334" s="339"/>
      <c r="BN334" s="339"/>
      <c r="BO334" s="339"/>
      <c r="BP334" s="339"/>
      <c r="BQ334" s="339"/>
      <c r="BR334" s="339"/>
      <c r="BS334" s="339"/>
      <c r="BT334" s="339"/>
      <c r="BU334" s="339"/>
      <c r="BV334" s="339"/>
      <c r="BW334" s="339"/>
      <c r="BX334" s="339"/>
      <c r="BY334" s="339"/>
      <c r="BZ334" s="339"/>
      <c r="CA334" s="339"/>
      <c r="CB334" s="339"/>
      <c r="CC334" s="339"/>
      <c r="CD334" s="339"/>
      <c r="CE334" s="339"/>
      <c r="CF334" s="339"/>
      <c r="CG334" s="339"/>
      <c r="CH334" s="339"/>
      <c r="CI334" s="339"/>
      <c r="CJ334" s="339"/>
      <c r="CK334" s="339"/>
      <c r="CL334" s="339"/>
      <c r="CM334" s="339"/>
      <c r="CN334" s="339"/>
      <c r="CO334" s="339"/>
      <c r="CP334" s="339"/>
      <c r="CQ334" s="339"/>
      <c r="CR334" s="339"/>
      <c r="CS334" s="339"/>
      <c r="CT334" s="339"/>
      <c r="CU334" s="339"/>
      <c r="CV334" s="339"/>
      <c r="CW334" s="339"/>
      <c r="CX334" s="339"/>
      <c r="CY334" s="339"/>
      <c r="CZ334" s="339"/>
      <c r="DA334" s="339"/>
      <c r="DB334" s="339"/>
      <c r="DC334" s="339"/>
      <c r="DD334" s="339"/>
      <c r="DE334" s="339"/>
      <c r="DF334" s="339"/>
      <c r="DG334" s="339"/>
      <c r="DH334" s="339"/>
      <c r="DI334" s="339"/>
      <c r="DJ334" s="339"/>
      <c r="DK334" s="339"/>
      <c r="DL334" s="339"/>
      <c r="DM334" s="339"/>
      <c r="DN334" s="339"/>
      <c r="DO334" s="339"/>
      <c r="DP334" s="339"/>
      <c r="DQ334" s="339"/>
      <c r="DR334" s="339"/>
      <c r="DS334" s="339"/>
      <c r="DT334" s="339"/>
      <c r="DU334" s="339"/>
      <c r="DV334" s="339"/>
      <c r="DW334" s="339"/>
      <c r="DX334" s="339"/>
      <c r="DY334" s="339"/>
      <c r="DZ334" s="339"/>
      <c r="EA334" s="339"/>
      <c r="EB334" s="339"/>
      <c r="EC334" s="339"/>
      <c r="ED334" s="339"/>
      <c r="EE334" s="339"/>
      <c r="EF334" s="339"/>
      <c r="EG334" s="339"/>
      <c r="EH334" s="339"/>
      <c r="EI334" s="339"/>
      <c r="EJ334" s="339"/>
      <c r="EK334" s="339"/>
      <c r="EL334" s="339"/>
      <c r="EM334" s="339"/>
    </row>
    <row r="335" spans="1:143" s="341" customFormat="1" ht="25.5" hidden="1" customHeight="1">
      <c r="A335" s="371"/>
      <c r="B335" s="371"/>
      <c r="C335" s="371"/>
      <c r="D335" s="371"/>
      <c r="E335" s="371"/>
      <c r="F335" s="371"/>
      <c r="G335" s="371"/>
      <c r="H335" s="371"/>
      <c r="I335" s="371"/>
      <c r="J335" s="371"/>
      <c r="K335" s="371"/>
      <c r="L335" s="371"/>
      <c r="M335" s="371"/>
      <c r="N335" s="371"/>
      <c r="O335" s="371"/>
      <c r="P335" s="371"/>
      <c r="Q335" s="371"/>
      <c r="R335" s="371"/>
      <c r="S335" s="371"/>
      <c r="T335" s="371"/>
      <c r="U335" s="371"/>
      <c r="V335" s="371"/>
      <c r="W335" s="371"/>
      <c r="X335" s="371"/>
      <c r="Y335" s="371"/>
      <c r="Z335" s="371"/>
      <c r="AA335" s="371"/>
      <c r="AB335" s="371"/>
      <c r="AC335" s="371"/>
      <c r="AD335" s="371"/>
      <c r="AE335" s="371"/>
      <c r="AF335" s="371"/>
      <c r="AG335" s="371"/>
      <c r="AH335" s="371"/>
      <c r="AI335" s="339"/>
      <c r="AJ335" s="339"/>
      <c r="AK335" s="339"/>
      <c r="AL335" s="339"/>
      <c r="AM335" s="339"/>
      <c r="AN335" s="339"/>
      <c r="AO335" s="339"/>
      <c r="AP335" s="339"/>
      <c r="AQ335" s="339"/>
      <c r="AR335" s="339"/>
      <c r="AS335" s="339"/>
      <c r="AT335" s="339"/>
      <c r="AU335" s="339"/>
      <c r="AV335" s="339"/>
      <c r="AW335" s="339"/>
      <c r="AX335" s="339"/>
      <c r="AY335" s="339"/>
      <c r="AZ335" s="339"/>
      <c r="BA335" s="339"/>
      <c r="BB335" s="339"/>
      <c r="BC335" s="339"/>
      <c r="BD335" s="339"/>
      <c r="BE335" s="339"/>
      <c r="BF335" s="339"/>
      <c r="BG335" s="339"/>
      <c r="BH335" s="339"/>
      <c r="BI335" s="339"/>
      <c r="BJ335" s="339"/>
      <c r="BK335" s="339"/>
      <c r="BL335" s="339"/>
      <c r="BM335" s="339"/>
      <c r="BN335" s="339"/>
      <c r="BO335" s="339"/>
      <c r="BP335" s="339"/>
      <c r="BQ335" s="339"/>
      <c r="BR335" s="339"/>
      <c r="BS335" s="339"/>
      <c r="BT335" s="339"/>
      <c r="BU335" s="339"/>
      <c r="BV335" s="339"/>
      <c r="BW335" s="339"/>
      <c r="BX335" s="339"/>
      <c r="BY335" s="339"/>
      <c r="BZ335" s="339"/>
      <c r="CA335" s="339"/>
      <c r="CB335" s="339"/>
      <c r="CC335" s="339"/>
      <c r="CD335" s="339"/>
      <c r="CE335" s="339"/>
      <c r="CF335" s="339"/>
      <c r="CG335" s="339"/>
      <c r="CH335" s="339"/>
      <c r="CI335" s="339"/>
      <c r="CJ335" s="339"/>
      <c r="CK335" s="339"/>
      <c r="CL335" s="339"/>
      <c r="CM335" s="339"/>
      <c r="CN335" s="339"/>
      <c r="CO335" s="339"/>
      <c r="CP335" s="339"/>
      <c r="CQ335" s="339"/>
      <c r="CR335" s="339"/>
      <c r="CS335" s="339"/>
      <c r="CT335" s="339"/>
      <c r="CU335" s="339"/>
      <c r="CV335" s="339"/>
      <c r="CW335" s="339"/>
      <c r="CX335" s="339"/>
      <c r="CY335" s="339"/>
      <c r="CZ335" s="339"/>
      <c r="DA335" s="339"/>
      <c r="DB335" s="339"/>
      <c r="DC335" s="339"/>
      <c r="DD335" s="339"/>
      <c r="DE335" s="339"/>
      <c r="DF335" s="339"/>
      <c r="DG335" s="339"/>
      <c r="DH335" s="339"/>
      <c r="DI335" s="339"/>
      <c r="DJ335" s="339"/>
      <c r="DK335" s="339"/>
      <c r="DL335" s="339"/>
      <c r="DM335" s="339"/>
      <c r="DN335" s="339"/>
      <c r="DO335" s="339"/>
      <c r="DP335" s="339"/>
      <c r="DQ335" s="339"/>
      <c r="DR335" s="339"/>
      <c r="DS335" s="339"/>
      <c r="DT335" s="339"/>
      <c r="DU335" s="339"/>
      <c r="DV335" s="339"/>
      <c r="DW335" s="339"/>
      <c r="DX335" s="339"/>
      <c r="DY335" s="339"/>
      <c r="DZ335" s="339"/>
      <c r="EA335" s="339"/>
      <c r="EB335" s="339"/>
      <c r="EC335" s="339"/>
      <c r="ED335" s="339"/>
      <c r="EE335" s="339"/>
      <c r="EF335" s="339"/>
      <c r="EG335" s="339"/>
      <c r="EH335" s="339"/>
      <c r="EI335" s="339"/>
      <c r="EJ335" s="339"/>
      <c r="EK335" s="339"/>
      <c r="EL335" s="339"/>
      <c r="EM335" s="339"/>
    </row>
    <row r="336" spans="1:143" s="341" customFormat="1" ht="25.5" hidden="1" customHeight="1">
      <c r="A336" s="371"/>
      <c r="B336" s="371"/>
      <c r="C336" s="371"/>
      <c r="D336" s="371"/>
      <c r="E336" s="371"/>
      <c r="F336" s="371"/>
      <c r="G336" s="371"/>
      <c r="H336" s="371"/>
      <c r="I336" s="371"/>
      <c r="J336" s="371"/>
      <c r="K336" s="371"/>
      <c r="L336" s="371"/>
      <c r="M336" s="371"/>
      <c r="N336" s="371"/>
      <c r="O336" s="371"/>
      <c r="P336" s="371"/>
      <c r="Q336" s="371"/>
      <c r="R336" s="371"/>
      <c r="S336" s="371"/>
      <c r="T336" s="371"/>
      <c r="U336" s="371"/>
      <c r="V336" s="371"/>
      <c r="W336" s="371"/>
      <c r="X336" s="371"/>
      <c r="Y336" s="371"/>
      <c r="Z336" s="371"/>
      <c r="AA336" s="371"/>
      <c r="AB336" s="371"/>
      <c r="AC336" s="371"/>
      <c r="AD336" s="371"/>
      <c r="AE336" s="371"/>
      <c r="AF336" s="371"/>
      <c r="AG336" s="371"/>
      <c r="AH336" s="371"/>
      <c r="AI336" s="339"/>
      <c r="AJ336" s="339"/>
      <c r="AK336" s="339"/>
      <c r="AL336" s="339"/>
      <c r="AM336" s="339"/>
      <c r="AN336" s="339"/>
      <c r="AO336" s="339"/>
      <c r="AP336" s="339"/>
      <c r="AQ336" s="339"/>
      <c r="AR336" s="339"/>
      <c r="AS336" s="339"/>
      <c r="AT336" s="339"/>
      <c r="AU336" s="339"/>
      <c r="AV336" s="339"/>
      <c r="AW336" s="339"/>
      <c r="AX336" s="339"/>
      <c r="AY336" s="339"/>
      <c r="AZ336" s="339"/>
      <c r="BA336" s="339"/>
      <c r="BB336" s="339"/>
      <c r="BC336" s="339"/>
      <c r="BD336" s="339"/>
      <c r="BE336" s="339"/>
      <c r="BF336" s="339"/>
      <c r="BG336" s="339"/>
      <c r="BH336" s="339"/>
      <c r="BI336" s="339"/>
      <c r="BJ336" s="339"/>
      <c r="BK336" s="339"/>
      <c r="BL336" s="339"/>
      <c r="BM336" s="339"/>
      <c r="BN336" s="339"/>
      <c r="BO336" s="339"/>
      <c r="BP336" s="339"/>
      <c r="BQ336" s="339"/>
      <c r="BR336" s="339"/>
      <c r="BS336" s="339"/>
      <c r="BT336" s="339"/>
      <c r="BU336" s="339"/>
      <c r="BV336" s="339"/>
      <c r="BW336" s="339"/>
      <c r="BX336" s="339"/>
      <c r="BY336" s="339"/>
      <c r="BZ336" s="339"/>
      <c r="CA336" s="339"/>
      <c r="CB336" s="339"/>
      <c r="CC336" s="339"/>
      <c r="CD336" s="339"/>
      <c r="CE336" s="339"/>
      <c r="CF336" s="339"/>
      <c r="CG336" s="339"/>
      <c r="CH336" s="339"/>
      <c r="CI336" s="339"/>
      <c r="CJ336" s="339"/>
      <c r="CK336" s="339"/>
      <c r="CL336" s="339"/>
      <c r="CM336" s="339"/>
      <c r="CN336" s="339"/>
      <c r="CO336" s="339"/>
      <c r="CP336" s="339"/>
      <c r="CQ336" s="339"/>
      <c r="CR336" s="339"/>
      <c r="CS336" s="339"/>
      <c r="CT336" s="339"/>
      <c r="CU336" s="339"/>
      <c r="CV336" s="339"/>
      <c r="CW336" s="339"/>
      <c r="CX336" s="339"/>
      <c r="CY336" s="339"/>
      <c r="CZ336" s="339"/>
      <c r="DA336" s="339"/>
      <c r="DB336" s="339"/>
      <c r="DC336" s="339"/>
      <c r="DD336" s="339"/>
      <c r="DE336" s="339"/>
      <c r="DF336" s="339"/>
      <c r="DG336" s="339"/>
      <c r="DH336" s="339"/>
      <c r="DI336" s="339"/>
      <c r="DJ336" s="339"/>
      <c r="DK336" s="339"/>
      <c r="DL336" s="339"/>
      <c r="DM336" s="339"/>
      <c r="DN336" s="339"/>
      <c r="DO336" s="339"/>
      <c r="DP336" s="339"/>
      <c r="DQ336" s="339"/>
      <c r="DR336" s="339"/>
      <c r="DS336" s="339"/>
      <c r="DT336" s="339"/>
      <c r="DU336" s="339"/>
      <c r="DV336" s="339"/>
      <c r="DW336" s="339"/>
      <c r="DX336" s="339"/>
      <c r="DY336" s="339"/>
      <c r="DZ336" s="339"/>
      <c r="EA336" s="339"/>
      <c r="EB336" s="339"/>
      <c r="EC336" s="339"/>
      <c r="ED336" s="339"/>
      <c r="EE336" s="339"/>
      <c r="EF336" s="339"/>
      <c r="EG336" s="339"/>
      <c r="EH336" s="339"/>
      <c r="EI336" s="339"/>
      <c r="EJ336" s="339"/>
      <c r="EK336" s="339"/>
      <c r="EL336" s="339"/>
      <c r="EM336" s="339"/>
    </row>
    <row r="337" spans="1:143" s="341" customFormat="1" ht="25.5" hidden="1" customHeight="1">
      <c r="A337" s="371"/>
      <c r="B337" s="371"/>
      <c r="C337" s="371"/>
      <c r="D337" s="371"/>
      <c r="E337" s="371"/>
      <c r="F337" s="371"/>
      <c r="G337" s="371"/>
      <c r="H337" s="371"/>
      <c r="I337" s="371"/>
      <c r="J337" s="371"/>
      <c r="K337" s="371"/>
      <c r="L337" s="371"/>
      <c r="M337" s="371"/>
      <c r="N337" s="371"/>
      <c r="O337" s="371"/>
      <c r="P337" s="371"/>
      <c r="Q337" s="371"/>
      <c r="R337" s="371"/>
      <c r="S337" s="371"/>
      <c r="T337" s="371"/>
      <c r="U337" s="371"/>
      <c r="V337" s="371"/>
      <c r="W337" s="371"/>
      <c r="X337" s="371"/>
      <c r="Y337" s="371"/>
      <c r="Z337" s="371"/>
      <c r="AA337" s="371"/>
      <c r="AB337" s="371"/>
      <c r="AC337" s="371"/>
      <c r="AD337" s="371"/>
      <c r="AE337" s="371"/>
      <c r="AF337" s="371"/>
      <c r="AG337" s="371"/>
      <c r="AH337" s="371"/>
      <c r="AI337" s="339"/>
      <c r="AJ337" s="339"/>
      <c r="AK337" s="339"/>
      <c r="AL337" s="339"/>
      <c r="AM337" s="339"/>
      <c r="AN337" s="339"/>
      <c r="AO337" s="339"/>
      <c r="AP337" s="339"/>
      <c r="AQ337" s="339"/>
      <c r="AR337" s="339"/>
      <c r="AS337" s="339"/>
      <c r="AT337" s="339"/>
      <c r="AU337" s="339"/>
      <c r="AV337" s="339"/>
      <c r="AW337" s="339"/>
      <c r="AX337" s="339"/>
      <c r="AY337" s="339"/>
      <c r="AZ337" s="339"/>
      <c r="BA337" s="339"/>
      <c r="BB337" s="339"/>
      <c r="BC337" s="339"/>
      <c r="BD337" s="339"/>
      <c r="BE337" s="339"/>
      <c r="BF337" s="339"/>
      <c r="BG337" s="339"/>
      <c r="BH337" s="339"/>
      <c r="BI337" s="339"/>
      <c r="BJ337" s="339"/>
      <c r="BK337" s="339"/>
      <c r="BL337" s="339"/>
      <c r="BM337" s="339"/>
      <c r="BN337" s="339"/>
      <c r="BO337" s="339"/>
      <c r="BP337" s="339"/>
      <c r="BQ337" s="339"/>
      <c r="BR337" s="339"/>
      <c r="BS337" s="339"/>
      <c r="BT337" s="339"/>
      <c r="BU337" s="339"/>
      <c r="BV337" s="339"/>
      <c r="BW337" s="339"/>
      <c r="BX337" s="339"/>
      <c r="BY337" s="339"/>
      <c r="BZ337" s="339"/>
      <c r="CA337" s="339"/>
      <c r="CB337" s="339"/>
      <c r="CC337" s="339"/>
      <c r="CD337" s="339"/>
      <c r="CE337" s="339"/>
      <c r="CF337" s="339"/>
      <c r="CG337" s="339"/>
      <c r="CH337" s="339"/>
      <c r="CI337" s="339"/>
      <c r="CJ337" s="339"/>
      <c r="CK337" s="339"/>
      <c r="CL337" s="339"/>
      <c r="CM337" s="339"/>
      <c r="CN337" s="339"/>
      <c r="CO337" s="339"/>
      <c r="CP337" s="339"/>
      <c r="CQ337" s="339"/>
      <c r="CR337" s="339"/>
      <c r="CS337" s="339"/>
      <c r="CT337" s="339"/>
      <c r="CU337" s="339"/>
      <c r="CV337" s="339"/>
      <c r="CW337" s="339"/>
      <c r="CX337" s="339"/>
      <c r="CY337" s="339"/>
      <c r="CZ337" s="339"/>
      <c r="DA337" s="339"/>
      <c r="DB337" s="339"/>
      <c r="DC337" s="339"/>
      <c r="DD337" s="339"/>
      <c r="DE337" s="339"/>
      <c r="DF337" s="339"/>
      <c r="DG337" s="339"/>
      <c r="DH337" s="339"/>
      <c r="DI337" s="339"/>
      <c r="DJ337" s="339"/>
      <c r="DK337" s="339"/>
      <c r="DL337" s="339"/>
      <c r="DM337" s="339"/>
      <c r="DN337" s="339"/>
      <c r="DO337" s="339"/>
      <c r="DP337" s="339"/>
      <c r="DQ337" s="339"/>
      <c r="DR337" s="339"/>
      <c r="DS337" s="339"/>
      <c r="DT337" s="339"/>
      <c r="DU337" s="339"/>
      <c r="DV337" s="339"/>
      <c r="DW337" s="339"/>
      <c r="DX337" s="339"/>
      <c r="DY337" s="339"/>
      <c r="DZ337" s="339"/>
      <c r="EA337" s="339"/>
      <c r="EB337" s="339"/>
      <c r="EC337" s="339"/>
      <c r="ED337" s="339"/>
      <c r="EE337" s="339"/>
      <c r="EF337" s="339"/>
      <c r="EG337" s="339"/>
      <c r="EH337" s="339"/>
      <c r="EI337" s="339"/>
      <c r="EJ337" s="339"/>
      <c r="EK337" s="339"/>
      <c r="EL337" s="339"/>
      <c r="EM337" s="339"/>
    </row>
    <row r="338" spans="1:143" s="341" customFormat="1" ht="25.5" hidden="1" customHeight="1">
      <c r="A338" s="371"/>
      <c r="B338" s="371"/>
      <c r="C338" s="371"/>
      <c r="D338" s="371"/>
      <c r="E338" s="371"/>
      <c r="F338" s="371"/>
      <c r="G338" s="371"/>
      <c r="H338" s="371"/>
      <c r="I338" s="371"/>
      <c r="J338" s="371"/>
      <c r="K338" s="371"/>
      <c r="L338" s="371"/>
      <c r="M338" s="371"/>
      <c r="N338" s="371"/>
      <c r="O338" s="371"/>
      <c r="P338" s="371"/>
      <c r="Q338" s="371"/>
      <c r="R338" s="371"/>
      <c r="S338" s="371"/>
      <c r="T338" s="371"/>
      <c r="U338" s="371"/>
      <c r="V338" s="371"/>
      <c r="W338" s="371"/>
      <c r="X338" s="371"/>
      <c r="Y338" s="371"/>
      <c r="Z338" s="371"/>
      <c r="AA338" s="371"/>
      <c r="AB338" s="371"/>
      <c r="AC338" s="371"/>
      <c r="AD338" s="371"/>
      <c r="AE338" s="371"/>
      <c r="AF338" s="371"/>
      <c r="AG338" s="371"/>
      <c r="AH338" s="371"/>
      <c r="AI338" s="339"/>
      <c r="AJ338" s="339"/>
      <c r="AK338" s="339"/>
      <c r="AL338" s="339"/>
      <c r="AM338" s="339"/>
      <c r="AN338" s="339"/>
      <c r="AO338" s="339"/>
      <c r="AP338" s="339"/>
      <c r="AQ338" s="339"/>
      <c r="AR338" s="339"/>
      <c r="AS338" s="339"/>
      <c r="AT338" s="339"/>
      <c r="AU338" s="339"/>
      <c r="AV338" s="339"/>
      <c r="AW338" s="339"/>
      <c r="AX338" s="339"/>
      <c r="AY338" s="339"/>
      <c r="AZ338" s="339"/>
      <c r="BA338" s="339"/>
      <c r="BB338" s="339"/>
      <c r="BC338" s="339"/>
      <c r="BD338" s="339"/>
      <c r="BE338" s="339"/>
      <c r="BF338" s="339"/>
      <c r="BG338" s="339"/>
      <c r="BH338" s="339"/>
      <c r="BI338" s="339"/>
      <c r="BJ338" s="339"/>
      <c r="BK338" s="339"/>
      <c r="BL338" s="339"/>
      <c r="BM338" s="339"/>
      <c r="BN338" s="339"/>
      <c r="BO338" s="339"/>
      <c r="BP338" s="339"/>
      <c r="BQ338" s="339"/>
      <c r="BR338" s="339"/>
      <c r="BS338" s="339"/>
      <c r="BT338" s="339"/>
      <c r="BU338" s="339"/>
      <c r="BV338" s="339"/>
      <c r="BW338" s="339"/>
      <c r="BX338" s="339"/>
      <c r="BY338" s="339"/>
      <c r="BZ338" s="339"/>
      <c r="CA338" s="339"/>
      <c r="CB338" s="339"/>
      <c r="CC338" s="339"/>
      <c r="CD338" s="339"/>
      <c r="CE338" s="339"/>
      <c r="CF338" s="339"/>
      <c r="CG338" s="339"/>
      <c r="CH338" s="339"/>
      <c r="CI338" s="339"/>
      <c r="CJ338" s="339"/>
      <c r="CK338" s="339"/>
      <c r="CL338" s="339"/>
      <c r="CM338" s="339"/>
      <c r="CN338" s="339"/>
      <c r="CO338" s="339"/>
      <c r="CP338" s="339"/>
      <c r="CQ338" s="339"/>
      <c r="CR338" s="339"/>
      <c r="CS338" s="339"/>
      <c r="CT338" s="339"/>
      <c r="CU338" s="339"/>
      <c r="CV338" s="339"/>
      <c r="CW338" s="339"/>
      <c r="CX338" s="339"/>
      <c r="CY338" s="339"/>
      <c r="CZ338" s="339"/>
      <c r="DA338" s="339"/>
      <c r="DB338" s="339"/>
      <c r="DC338" s="339"/>
      <c r="DD338" s="339"/>
      <c r="DE338" s="339"/>
      <c r="DF338" s="339"/>
      <c r="DG338" s="339"/>
      <c r="DH338" s="339"/>
      <c r="DI338" s="339"/>
      <c r="DJ338" s="339"/>
      <c r="DK338" s="339"/>
      <c r="DL338" s="339"/>
      <c r="DM338" s="339"/>
      <c r="DN338" s="339"/>
      <c r="DO338" s="339"/>
      <c r="DP338" s="339"/>
      <c r="DQ338" s="339"/>
      <c r="DR338" s="339"/>
      <c r="DS338" s="339"/>
      <c r="DT338" s="339"/>
      <c r="DU338" s="339"/>
      <c r="DV338" s="339"/>
      <c r="DW338" s="339"/>
      <c r="DX338" s="339"/>
      <c r="DY338" s="339"/>
      <c r="DZ338" s="339"/>
      <c r="EA338" s="339"/>
      <c r="EB338" s="339"/>
      <c r="EC338" s="339"/>
      <c r="ED338" s="339"/>
      <c r="EE338" s="339"/>
      <c r="EF338" s="339"/>
      <c r="EG338" s="339"/>
      <c r="EH338" s="339"/>
      <c r="EI338" s="339"/>
      <c r="EJ338" s="339"/>
      <c r="EK338" s="339"/>
      <c r="EL338" s="339"/>
      <c r="EM338" s="339"/>
    </row>
    <row r="339" spans="1:143" s="341" customFormat="1" ht="25.5" hidden="1" customHeight="1">
      <c r="A339" s="371"/>
      <c r="B339" s="371"/>
      <c r="C339" s="371"/>
      <c r="D339" s="371"/>
      <c r="E339" s="371"/>
      <c r="F339" s="371"/>
      <c r="G339" s="371"/>
      <c r="H339" s="371"/>
      <c r="I339" s="371"/>
      <c r="J339" s="371"/>
      <c r="K339" s="371"/>
      <c r="L339" s="371"/>
      <c r="M339" s="371"/>
      <c r="N339" s="371"/>
      <c r="O339" s="371"/>
      <c r="P339" s="371"/>
      <c r="Q339" s="371"/>
      <c r="R339" s="371"/>
      <c r="S339" s="371"/>
      <c r="T339" s="371"/>
      <c r="U339" s="371"/>
      <c r="V339" s="371"/>
      <c r="W339" s="371"/>
      <c r="X339" s="371"/>
      <c r="Y339" s="371"/>
      <c r="Z339" s="371"/>
      <c r="AA339" s="371"/>
      <c r="AB339" s="371"/>
      <c r="AC339" s="371"/>
      <c r="AD339" s="371"/>
      <c r="AE339" s="371"/>
      <c r="AF339" s="371"/>
      <c r="AG339" s="371"/>
      <c r="AH339" s="371"/>
      <c r="AI339" s="339"/>
      <c r="AJ339" s="339"/>
      <c r="AK339" s="339"/>
      <c r="AL339" s="339"/>
      <c r="AM339" s="339"/>
      <c r="AN339" s="339"/>
      <c r="AO339" s="339"/>
      <c r="AP339" s="339"/>
      <c r="AQ339" s="339"/>
      <c r="AR339" s="339"/>
      <c r="AS339" s="339"/>
      <c r="AT339" s="339"/>
      <c r="AU339" s="339"/>
      <c r="AV339" s="339"/>
      <c r="AW339" s="339"/>
      <c r="AX339" s="339"/>
      <c r="AY339" s="339"/>
      <c r="AZ339" s="339"/>
      <c r="BA339" s="339"/>
      <c r="BB339" s="339"/>
      <c r="BC339" s="339"/>
      <c r="BD339" s="339"/>
      <c r="BE339" s="339"/>
      <c r="BF339" s="339"/>
      <c r="BG339" s="339"/>
      <c r="BH339" s="339"/>
      <c r="BI339" s="339"/>
      <c r="BJ339" s="339"/>
      <c r="BK339" s="339"/>
      <c r="BL339" s="339"/>
      <c r="BM339" s="339"/>
      <c r="BN339" s="339"/>
      <c r="BO339" s="339"/>
      <c r="BP339" s="339"/>
      <c r="BQ339" s="339"/>
      <c r="BR339" s="339"/>
      <c r="BS339" s="339"/>
      <c r="BT339" s="339"/>
      <c r="BU339" s="339"/>
      <c r="BV339" s="339"/>
      <c r="BW339" s="339"/>
      <c r="BX339" s="339"/>
      <c r="BY339" s="339"/>
      <c r="BZ339" s="339"/>
      <c r="CA339" s="339"/>
      <c r="CB339" s="339"/>
      <c r="CC339" s="339"/>
      <c r="CD339" s="339"/>
      <c r="CE339" s="339"/>
      <c r="CF339" s="339"/>
      <c r="CG339" s="339"/>
      <c r="CH339" s="339"/>
      <c r="CI339" s="339"/>
      <c r="CJ339" s="339"/>
      <c r="CK339" s="339"/>
      <c r="CL339" s="339"/>
      <c r="CM339" s="339"/>
      <c r="CN339" s="339"/>
      <c r="CO339" s="339"/>
      <c r="CP339" s="339"/>
      <c r="CQ339" s="339"/>
      <c r="CR339" s="339"/>
      <c r="CS339" s="339"/>
      <c r="CT339" s="339"/>
      <c r="CU339" s="339"/>
      <c r="CV339" s="339"/>
      <c r="CW339" s="339"/>
      <c r="CX339" s="339"/>
      <c r="CY339" s="339"/>
      <c r="CZ339" s="339"/>
      <c r="DA339" s="339"/>
      <c r="DB339" s="339"/>
      <c r="DC339" s="339"/>
      <c r="DD339" s="339"/>
      <c r="DE339" s="339"/>
      <c r="DF339" s="339"/>
      <c r="DG339" s="339"/>
      <c r="DH339" s="339"/>
      <c r="DI339" s="339"/>
      <c r="DJ339" s="339"/>
      <c r="DK339" s="339"/>
      <c r="DL339" s="339"/>
      <c r="DM339" s="339"/>
      <c r="DN339" s="339"/>
      <c r="DO339" s="339"/>
      <c r="DP339" s="339"/>
      <c r="DQ339" s="339"/>
      <c r="DR339" s="339"/>
      <c r="DS339" s="339"/>
      <c r="DT339" s="339"/>
      <c r="DU339" s="339"/>
      <c r="DV339" s="339"/>
      <c r="DW339" s="339"/>
      <c r="DX339" s="339"/>
      <c r="DY339" s="339"/>
      <c r="DZ339" s="339"/>
      <c r="EA339" s="339"/>
      <c r="EB339" s="339"/>
      <c r="EC339" s="339"/>
      <c r="ED339" s="339"/>
      <c r="EE339" s="339"/>
      <c r="EF339" s="339"/>
      <c r="EG339" s="339"/>
      <c r="EH339" s="339"/>
      <c r="EI339" s="339"/>
      <c r="EJ339" s="339"/>
      <c r="EK339" s="339"/>
      <c r="EL339" s="339"/>
      <c r="EM339" s="339"/>
    </row>
    <row r="340" spans="1:143" s="341" customFormat="1" ht="25.5" hidden="1" customHeight="1">
      <c r="A340" s="371"/>
      <c r="B340" s="371"/>
      <c r="C340" s="371"/>
      <c r="D340" s="371"/>
      <c r="E340" s="371"/>
      <c r="F340" s="371"/>
      <c r="G340" s="371"/>
      <c r="H340" s="371"/>
      <c r="I340" s="371"/>
      <c r="J340" s="371"/>
      <c r="K340" s="371"/>
      <c r="L340" s="371"/>
      <c r="M340" s="371"/>
      <c r="N340" s="371"/>
      <c r="O340" s="371"/>
      <c r="P340" s="371"/>
      <c r="Q340" s="371"/>
      <c r="R340" s="371"/>
      <c r="S340" s="371"/>
      <c r="T340" s="371"/>
      <c r="U340" s="371"/>
      <c r="V340" s="371"/>
      <c r="W340" s="371"/>
      <c r="X340" s="371"/>
      <c r="Y340" s="371"/>
      <c r="Z340" s="371"/>
      <c r="AA340" s="371"/>
      <c r="AB340" s="371"/>
      <c r="AC340" s="371"/>
      <c r="AD340" s="371"/>
      <c r="AE340" s="371"/>
      <c r="AF340" s="371"/>
      <c r="AG340" s="371"/>
      <c r="AH340" s="371"/>
      <c r="AI340" s="339"/>
      <c r="AJ340" s="339"/>
      <c r="AK340" s="339"/>
      <c r="AL340" s="339"/>
      <c r="AM340" s="339"/>
      <c r="AN340" s="339"/>
      <c r="AO340" s="339"/>
      <c r="AP340" s="339"/>
      <c r="AQ340" s="339"/>
      <c r="AR340" s="339"/>
      <c r="AS340" s="339"/>
      <c r="AT340" s="339"/>
      <c r="AU340" s="339"/>
      <c r="AV340" s="339"/>
      <c r="AW340" s="339"/>
      <c r="AX340" s="339"/>
      <c r="AY340" s="339"/>
      <c r="AZ340" s="339"/>
      <c r="BA340" s="339"/>
      <c r="BB340" s="339"/>
      <c r="BC340" s="339"/>
      <c r="BD340" s="339"/>
      <c r="BE340" s="339"/>
      <c r="BF340" s="339"/>
      <c r="BG340" s="339"/>
      <c r="BH340" s="339"/>
      <c r="BI340" s="339"/>
      <c r="BJ340" s="339"/>
      <c r="BK340" s="339"/>
      <c r="BL340" s="339"/>
      <c r="BM340" s="339"/>
      <c r="BN340" s="339"/>
      <c r="BO340" s="339"/>
      <c r="BP340" s="339"/>
      <c r="BQ340" s="339"/>
      <c r="BR340" s="339"/>
      <c r="BS340" s="339"/>
      <c r="BT340" s="339"/>
      <c r="BU340" s="339"/>
      <c r="BV340" s="339"/>
      <c r="BW340" s="339"/>
      <c r="BX340" s="339"/>
      <c r="BY340" s="339"/>
      <c r="BZ340" s="339"/>
      <c r="CA340" s="339"/>
      <c r="CB340" s="339"/>
      <c r="CC340" s="339"/>
      <c r="CD340" s="339"/>
      <c r="CE340" s="339"/>
      <c r="CF340" s="339"/>
      <c r="CG340" s="339"/>
      <c r="CH340" s="339"/>
      <c r="CI340" s="339"/>
      <c r="CJ340" s="339"/>
      <c r="CK340" s="339"/>
      <c r="CL340" s="339"/>
      <c r="CM340" s="339"/>
      <c r="CN340" s="339"/>
      <c r="CO340" s="339"/>
      <c r="CP340" s="339"/>
      <c r="CQ340" s="339"/>
      <c r="CR340" s="339"/>
      <c r="CS340" s="339"/>
      <c r="CT340" s="339"/>
      <c r="CU340" s="339"/>
      <c r="CV340" s="339"/>
      <c r="CW340" s="339"/>
      <c r="CX340" s="339"/>
      <c r="CY340" s="339"/>
      <c r="CZ340" s="339"/>
      <c r="DA340" s="339"/>
      <c r="DB340" s="339"/>
      <c r="DC340" s="339"/>
      <c r="DD340" s="339"/>
      <c r="DE340" s="339"/>
      <c r="DF340" s="339"/>
      <c r="DG340" s="339"/>
      <c r="DH340" s="339"/>
      <c r="DI340" s="339"/>
      <c r="DJ340" s="339"/>
      <c r="DK340" s="339"/>
      <c r="DL340" s="339"/>
      <c r="DM340" s="339"/>
      <c r="DN340" s="339"/>
      <c r="DO340" s="339"/>
      <c r="DP340" s="339"/>
      <c r="DQ340" s="339"/>
      <c r="DR340" s="339"/>
      <c r="DS340" s="339"/>
      <c r="DT340" s="339"/>
      <c r="DU340" s="339"/>
      <c r="DV340" s="339"/>
      <c r="DW340" s="339"/>
      <c r="DX340" s="339"/>
      <c r="DY340" s="339"/>
      <c r="DZ340" s="339"/>
      <c r="EA340" s="339"/>
      <c r="EB340" s="339"/>
      <c r="EC340" s="339"/>
      <c r="ED340" s="339"/>
      <c r="EE340" s="339"/>
      <c r="EF340" s="339"/>
      <c r="EG340" s="339"/>
      <c r="EH340" s="339"/>
      <c r="EI340" s="339"/>
      <c r="EJ340" s="339"/>
      <c r="EK340" s="339"/>
      <c r="EL340" s="339"/>
      <c r="EM340" s="339"/>
    </row>
    <row r="341" spans="1:143" s="341" customFormat="1" ht="25.5" hidden="1" customHeight="1">
      <c r="A341" s="371"/>
      <c r="B341" s="371"/>
      <c r="C341" s="371"/>
      <c r="D341" s="371"/>
      <c r="E341" s="371"/>
      <c r="F341" s="371"/>
      <c r="G341" s="371"/>
      <c r="H341" s="371"/>
      <c r="I341" s="371"/>
      <c r="J341" s="371"/>
      <c r="K341" s="371"/>
      <c r="L341" s="371"/>
      <c r="M341" s="371"/>
      <c r="N341" s="371"/>
      <c r="O341" s="371"/>
      <c r="P341" s="371"/>
      <c r="Q341" s="371"/>
      <c r="R341" s="371"/>
      <c r="S341" s="371"/>
      <c r="T341" s="371"/>
      <c r="U341" s="371"/>
      <c r="V341" s="371"/>
      <c r="W341" s="371"/>
      <c r="X341" s="371"/>
      <c r="Y341" s="371"/>
      <c r="Z341" s="371"/>
      <c r="AA341" s="371"/>
      <c r="AB341" s="371"/>
      <c r="AC341" s="371"/>
      <c r="AD341" s="371"/>
      <c r="AE341" s="371"/>
      <c r="AF341" s="371"/>
      <c r="AG341" s="371"/>
      <c r="AH341" s="371"/>
      <c r="AI341" s="339"/>
      <c r="AJ341" s="339"/>
      <c r="AK341" s="339"/>
      <c r="AL341" s="339"/>
      <c r="AM341" s="339"/>
      <c r="AN341" s="339"/>
      <c r="AO341" s="339"/>
      <c r="AP341" s="339"/>
      <c r="AQ341" s="339"/>
      <c r="AR341" s="339"/>
      <c r="AS341" s="339"/>
      <c r="AT341" s="339"/>
      <c r="AU341" s="339"/>
      <c r="AV341" s="339"/>
      <c r="AW341" s="339"/>
      <c r="AX341" s="339"/>
      <c r="AY341" s="339"/>
      <c r="AZ341" s="339"/>
      <c r="BA341" s="339"/>
      <c r="BB341" s="339"/>
      <c r="BC341" s="339"/>
      <c r="BD341" s="339"/>
      <c r="BE341" s="339"/>
      <c r="BF341" s="339"/>
      <c r="BG341" s="339"/>
      <c r="BH341" s="339"/>
      <c r="BI341" s="339"/>
      <c r="BJ341" s="339"/>
      <c r="BK341" s="339"/>
      <c r="BL341" s="339"/>
      <c r="BM341" s="339"/>
      <c r="BN341" s="339"/>
      <c r="BO341" s="339"/>
      <c r="BP341" s="339"/>
      <c r="BQ341" s="339"/>
      <c r="BR341" s="339"/>
      <c r="BS341" s="339"/>
      <c r="BT341" s="339"/>
      <c r="BU341" s="339"/>
      <c r="BV341" s="339"/>
      <c r="BW341" s="339"/>
      <c r="BX341" s="339"/>
      <c r="BY341" s="339"/>
      <c r="BZ341" s="339"/>
      <c r="CA341" s="339"/>
      <c r="CB341" s="339"/>
      <c r="CC341" s="339"/>
      <c r="CD341" s="339"/>
      <c r="CE341" s="339"/>
      <c r="CF341" s="339"/>
      <c r="CG341" s="339"/>
      <c r="CH341" s="339"/>
      <c r="CI341" s="339"/>
      <c r="CJ341" s="339"/>
      <c r="CK341" s="339"/>
      <c r="CL341" s="339"/>
      <c r="CM341" s="339"/>
      <c r="CN341" s="339"/>
      <c r="CO341" s="339"/>
      <c r="CP341" s="339"/>
      <c r="CQ341" s="339"/>
      <c r="CR341" s="339"/>
      <c r="CS341" s="339"/>
      <c r="CT341" s="339"/>
      <c r="CU341" s="339"/>
      <c r="CV341" s="339"/>
      <c r="CW341" s="339"/>
      <c r="CX341" s="339"/>
      <c r="CY341" s="339"/>
      <c r="CZ341" s="339"/>
      <c r="DA341" s="339"/>
      <c r="DB341" s="339"/>
      <c r="DC341" s="339"/>
      <c r="DD341" s="339"/>
      <c r="DE341" s="339"/>
      <c r="DF341" s="339"/>
      <c r="DG341" s="339"/>
      <c r="DH341" s="339"/>
      <c r="DI341" s="339"/>
      <c r="DJ341" s="339"/>
      <c r="DK341" s="339"/>
      <c r="DL341" s="339"/>
      <c r="DM341" s="339"/>
      <c r="DN341" s="339"/>
      <c r="DO341" s="339"/>
      <c r="DP341" s="339"/>
      <c r="DQ341" s="339"/>
      <c r="DR341" s="339"/>
      <c r="DS341" s="339"/>
      <c r="DT341" s="339"/>
      <c r="DU341" s="339"/>
      <c r="DV341" s="339"/>
      <c r="DW341" s="339"/>
      <c r="DX341" s="339"/>
      <c r="DY341" s="339"/>
      <c r="DZ341" s="339"/>
      <c r="EA341" s="339"/>
      <c r="EB341" s="339"/>
      <c r="EC341" s="339"/>
      <c r="ED341" s="339"/>
      <c r="EE341" s="339"/>
      <c r="EF341" s="339"/>
      <c r="EG341" s="339"/>
      <c r="EH341" s="339"/>
      <c r="EI341" s="339"/>
      <c r="EJ341" s="339"/>
      <c r="EK341" s="339"/>
      <c r="EL341" s="339"/>
      <c r="EM341" s="339"/>
    </row>
    <row r="342" spans="1:143" s="341" customFormat="1" ht="25.5" hidden="1" customHeight="1">
      <c r="A342" s="371"/>
      <c r="B342" s="371"/>
      <c r="C342" s="371"/>
      <c r="D342" s="371"/>
      <c r="E342" s="371"/>
      <c r="F342" s="371"/>
      <c r="G342" s="371"/>
      <c r="H342" s="371"/>
      <c r="I342" s="371"/>
      <c r="J342" s="371"/>
      <c r="K342" s="371"/>
      <c r="L342" s="371"/>
      <c r="M342" s="371"/>
      <c r="N342" s="371"/>
      <c r="O342" s="371"/>
      <c r="P342" s="371"/>
      <c r="Q342" s="371"/>
      <c r="R342" s="371"/>
      <c r="S342" s="371"/>
      <c r="T342" s="371"/>
      <c r="U342" s="371"/>
      <c r="V342" s="371"/>
      <c r="W342" s="371"/>
      <c r="X342" s="371"/>
      <c r="Y342" s="371"/>
      <c r="Z342" s="371"/>
      <c r="AA342" s="371"/>
      <c r="AB342" s="371"/>
      <c r="AC342" s="371"/>
      <c r="AD342" s="371"/>
      <c r="AE342" s="371"/>
      <c r="AF342" s="371"/>
      <c r="AG342" s="371"/>
      <c r="AH342" s="371"/>
      <c r="AI342" s="339"/>
      <c r="AJ342" s="339"/>
      <c r="AK342" s="339"/>
      <c r="AL342" s="339"/>
      <c r="AM342" s="339"/>
      <c r="AN342" s="339"/>
      <c r="AO342" s="339"/>
      <c r="AP342" s="339"/>
      <c r="AQ342" s="339"/>
      <c r="AR342" s="339"/>
      <c r="AS342" s="339"/>
      <c r="AT342" s="339"/>
      <c r="AU342" s="339"/>
      <c r="AV342" s="339"/>
      <c r="AW342" s="339"/>
      <c r="AX342" s="339"/>
      <c r="AY342" s="339"/>
      <c r="AZ342" s="339"/>
      <c r="BA342" s="339"/>
      <c r="BB342" s="339"/>
      <c r="BC342" s="339"/>
      <c r="BD342" s="339"/>
      <c r="BE342" s="339"/>
      <c r="BF342" s="339"/>
      <c r="BG342" s="339"/>
      <c r="BH342" s="339"/>
      <c r="BI342" s="339"/>
      <c r="BJ342" s="339"/>
      <c r="BK342" s="339"/>
      <c r="BL342" s="339"/>
      <c r="BM342" s="339"/>
      <c r="BN342" s="339"/>
      <c r="BO342" s="339"/>
      <c r="BP342" s="339"/>
      <c r="BQ342" s="339"/>
      <c r="BR342" s="339"/>
      <c r="BS342" s="339"/>
      <c r="BT342" s="339"/>
      <c r="BU342" s="339"/>
      <c r="BV342" s="339"/>
      <c r="BW342" s="339"/>
      <c r="BX342" s="339"/>
      <c r="BY342" s="339"/>
      <c r="BZ342" s="339"/>
      <c r="CA342" s="339"/>
      <c r="CB342" s="339"/>
      <c r="CC342" s="339"/>
      <c r="CD342" s="339"/>
      <c r="CE342" s="339"/>
      <c r="CF342" s="339"/>
      <c r="CG342" s="339"/>
      <c r="CH342" s="339"/>
      <c r="CI342" s="339"/>
      <c r="CJ342" s="339"/>
      <c r="CK342" s="339"/>
      <c r="CL342" s="339"/>
      <c r="CM342" s="339"/>
      <c r="CN342" s="339"/>
      <c r="CO342" s="339"/>
      <c r="CP342" s="339"/>
      <c r="CQ342" s="339"/>
      <c r="CR342" s="339"/>
      <c r="CS342" s="339"/>
      <c r="CT342" s="339"/>
      <c r="CU342" s="339"/>
      <c r="CV342" s="339"/>
      <c r="CW342" s="339"/>
      <c r="CX342" s="339"/>
      <c r="CY342" s="339"/>
      <c r="CZ342" s="339"/>
      <c r="DA342" s="339"/>
      <c r="DB342" s="339"/>
      <c r="DC342" s="339"/>
      <c r="DD342" s="339"/>
      <c r="DE342" s="339"/>
      <c r="DF342" s="339"/>
      <c r="DG342" s="339"/>
      <c r="DH342" s="339"/>
      <c r="DI342" s="339"/>
      <c r="DJ342" s="339"/>
      <c r="DK342" s="339"/>
      <c r="DL342" s="339"/>
      <c r="DM342" s="339"/>
      <c r="DN342" s="339"/>
      <c r="DO342" s="339"/>
      <c r="DP342" s="339"/>
      <c r="DQ342" s="339"/>
      <c r="DR342" s="339"/>
      <c r="DS342" s="339"/>
      <c r="DT342" s="339"/>
      <c r="DU342" s="339"/>
      <c r="DV342" s="339"/>
      <c r="DW342" s="339"/>
      <c r="DX342" s="339"/>
      <c r="DY342" s="339"/>
      <c r="DZ342" s="339"/>
      <c r="EA342" s="339"/>
      <c r="EB342" s="339"/>
      <c r="EC342" s="339"/>
      <c r="ED342" s="339"/>
      <c r="EE342" s="339"/>
      <c r="EF342" s="339"/>
      <c r="EG342" s="339"/>
      <c r="EH342" s="339"/>
      <c r="EI342" s="339"/>
      <c r="EJ342" s="339"/>
      <c r="EK342" s="339"/>
      <c r="EL342" s="339"/>
      <c r="EM342" s="339"/>
    </row>
    <row r="343" spans="1:143" s="341" customFormat="1" ht="25.5" hidden="1" customHeight="1">
      <c r="A343" s="371"/>
      <c r="B343" s="371"/>
      <c r="C343" s="371"/>
      <c r="D343" s="371"/>
      <c r="E343" s="371"/>
      <c r="F343" s="371"/>
      <c r="G343" s="371"/>
      <c r="H343" s="371"/>
      <c r="I343" s="371"/>
      <c r="J343" s="371"/>
      <c r="K343" s="371"/>
      <c r="L343" s="371"/>
      <c r="M343" s="371"/>
      <c r="N343" s="371"/>
      <c r="O343" s="371"/>
      <c r="P343" s="371"/>
      <c r="Q343" s="371"/>
      <c r="R343" s="371"/>
      <c r="S343" s="371"/>
      <c r="T343" s="371"/>
      <c r="U343" s="371"/>
      <c r="V343" s="371"/>
      <c r="W343" s="371"/>
      <c r="X343" s="371"/>
      <c r="Y343" s="371"/>
      <c r="Z343" s="371"/>
      <c r="AA343" s="371"/>
      <c r="AB343" s="371"/>
      <c r="AC343" s="371"/>
      <c r="AD343" s="371"/>
      <c r="AE343" s="371"/>
      <c r="AF343" s="371"/>
      <c r="AG343" s="371"/>
      <c r="AH343" s="371"/>
      <c r="AI343" s="339"/>
      <c r="AJ343" s="339"/>
      <c r="AK343" s="339"/>
      <c r="AL343" s="339"/>
      <c r="AM343" s="339"/>
      <c r="AN343" s="339"/>
      <c r="AO343" s="339"/>
      <c r="AP343" s="339"/>
      <c r="AQ343" s="339"/>
      <c r="AR343" s="339"/>
      <c r="AS343" s="339"/>
      <c r="AT343" s="339"/>
      <c r="AU343" s="339"/>
      <c r="AV343" s="339"/>
      <c r="AW343" s="339"/>
      <c r="AX343" s="339"/>
      <c r="AY343" s="339"/>
      <c r="AZ343" s="339"/>
      <c r="BA343" s="339"/>
      <c r="BB343" s="339"/>
      <c r="BC343" s="339"/>
      <c r="BD343" s="339"/>
      <c r="BE343" s="339"/>
      <c r="BF343" s="339"/>
      <c r="BG343" s="339"/>
      <c r="BH343" s="339"/>
      <c r="BI343" s="339"/>
      <c r="BJ343" s="339"/>
      <c r="BK343" s="339"/>
      <c r="BL343" s="339"/>
      <c r="BM343" s="339"/>
      <c r="BN343" s="339"/>
      <c r="BO343" s="339"/>
      <c r="BP343" s="339"/>
      <c r="BQ343" s="339"/>
      <c r="BR343" s="339"/>
      <c r="BS343" s="339"/>
      <c r="BT343" s="339"/>
      <c r="BU343" s="339"/>
      <c r="BV343" s="339"/>
      <c r="BW343" s="339"/>
      <c r="BX343" s="339"/>
      <c r="BY343" s="339"/>
      <c r="BZ343" s="339"/>
      <c r="CA343" s="339"/>
      <c r="CB343" s="339"/>
      <c r="CC343" s="339"/>
      <c r="CD343" s="339"/>
      <c r="CE343" s="339"/>
      <c r="CF343" s="339"/>
      <c r="CG343" s="339"/>
      <c r="CH343" s="339"/>
      <c r="CI343" s="339"/>
      <c r="CJ343" s="339"/>
      <c r="CK343" s="339"/>
      <c r="CL343" s="339"/>
      <c r="CM343" s="339"/>
      <c r="CN343" s="339"/>
      <c r="CO343" s="339"/>
      <c r="CP343" s="339"/>
      <c r="CQ343" s="339"/>
      <c r="CR343" s="339"/>
      <c r="CS343" s="339"/>
      <c r="CT343" s="339"/>
      <c r="CU343" s="339"/>
      <c r="CV343" s="339"/>
      <c r="CW343" s="339"/>
      <c r="CX343" s="339"/>
      <c r="CY343" s="339"/>
      <c r="CZ343" s="339"/>
      <c r="DA343" s="339"/>
      <c r="DB343" s="339"/>
      <c r="DC343" s="339"/>
      <c r="DD343" s="339"/>
      <c r="DE343" s="339"/>
      <c r="DF343" s="339"/>
      <c r="DG343" s="339"/>
      <c r="DH343" s="339"/>
      <c r="DI343" s="339"/>
      <c r="DJ343" s="339"/>
      <c r="DK343" s="339"/>
      <c r="DL343" s="339"/>
      <c r="DM343" s="339"/>
      <c r="DN343" s="339"/>
      <c r="DO343" s="339"/>
      <c r="DP343" s="339"/>
      <c r="DQ343" s="339"/>
      <c r="DR343" s="339"/>
      <c r="DS343" s="339"/>
      <c r="DT343" s="339"/>
      <c r="DU343" s="339"/>
      <c r="DV343" s="339"/>
      <c r="DW343" s="339"/>
      <c r="DX343" s="339"/>
      <c r="DY343" s="339"/>
      <c r="DZ343" s="339"/>
      <c r="EA343" s="339"/>
      <c r="EB343" s="339"/>
      <c r="EC343" s="339"/>
      <c r="ED343" s="339"/>
      <c r="EE343" s="339"/>
      <c r="EF343" s="339"/>
      <c r="EG343" s="339"/>
      <c r="EH343" s="339"/>
      <c r="EI343" s="339"/>
      <c r="EJ343" s="339"/>
      <c r="EK343" s="339"/>
      <c r="EL343" s="339"/>
      <c r="EM343" s="339"/>
    </row>
    <row r="344" spans="1:143" s="341" customFormat="1" ht="25.5" hidden="1" customHeight="1">
      <c r="A344" s="371"/>
      <c r="B344" s="371"/>
      <c r="C344" s="371"/>
      <c r="D344" s="371"/>
      <c r="E344" s="371"/>
      <c r="F344" s="371"/>
      <c r="G344" s="371"/>
      <c r="H344" s="371"/>
      <c r="I344" s="371"/>
      <c r="J344" s="371"/>
      <c r="K344" s="371"/>
      <c r="L344" s="371"/>
      <c r="M344" s="371"/>
      <c r="N344" s="371"/>
      <c r="O344" s="371"/>
      <c r="P344" s="371"/>
      <c r="Q344" s="371"/>
      <c r="R344" s="371"/>
      <c r="S344" s="371"/>
      <c r="T344" s="371"/>
      <c r="U344" s="371"/>
      <c r="V344" s="371"/>
      <c r="W344" s="371"/>
      <c r="X344" s="371"/>
      <c r="Y344" s="371"/>
      <c r="Z344" s="371"/>
      <c r="AA344" s="371"/>
      <c r="AB344" s="371"/>
      <c r="AC344" s="371"/>
      <c r="AD344" s="371"/>
      <c r="AE344" s="371"/>
      <c r="AF344" s="371"/>
      <c r="AG344" s="371"/>
      <c r="AH344" s="371"/>
      <c r="AI344" s="339"/>
      <c r="AJ344" s="339"/>
      <c r="AK344" s="339"/>
      <c r="AL344" s="339"/>
      <c r="AM344" s="339"/>
      <c r="AN344" s="339"/>
      <c r="AO344" s="339"/>
      <c r="AP344" s="339"/>
      <c r="AQ344" s="339"/>
      <c r="AR344" s="339"/>
      <c r="AS344" s="339"/>
      <c r="AT344" s="339"/>
      <c r="AU344" s="339"/>
      <c r="AV344" s="339"/>
      <c r="AW344" s="339"/>
      <c r="AX344" s="339"/>
      <c r="AY344" s="339"/>
      <c r="AZ344" s="339"/>
      <c r="BA344" s="339"/>
      <c r="BB344" s="339"/>
      <c r="BC344" s="339"/>
      <c r="BD344" s="339"/>
      <c r="BE344" s="339"/>
      <c r="BF344" s="339"/>
      <c r="BG344" s="339"/>
      <c r="BH344" s="339"/>
      <c r="BI344" s="339"/>
      <c r="BJ344" s="339"/>
      <c r="BK344" s="339"/>
      <c r="BL344" s="339"/>
      <c r="BM344" s="339"/>
      <c r="BN344" s="339"/>
      <c r="BO344" s="339"/>
      <c r="BP344" s="339"/>
      <c r="BQ344" s="339"/>
      <c r="BR344" s="339"/>
      <c r="BS344" s="339"/>
      <c r="BT344" s="339"/>
      <c r="BU344" s="339"/>
      <c r="BV344" s="339"/>
      <c r="BW344" s="339"/>
      <c r="BX344" s="339"/>
      <c r="BY344" s="339"/>
      <c r="BZ344" s="339"/>
      <c r="CA344" s="339"/>
      <c r="CB344" s="339"/>
      <c r="CC344" s="339"/>
      <c r="CD344" s="339"/>
      <c r="CE344" s="339"/>
      <c r="CF344" s="339"/>
      <c r="CG344" s="339"/>
      <c r="CH344" s="339"/>
      <c r="CI344" s="339"/>
      <c r="CJ344" s="339"/>
      <c r="CK344" s="339"/>
      <c r="CL344" s="339"/>
      <c r="CM344" s="339"/>
      <c r="CN344" s="339"/>
      <c r="CO344" s="339"/>
      <c r="CP344" s="339"/>
      <c r="CQ344" s="339"/>
      <c r="CR344" s="339"/>
      <c r="CS344" s="339"/>
      <c r="CT344" s="339"/>
      <c r="CU344" s="339"/>
      <c r="CV344" s="339"/>
      <c r="CW344" s="339"/>
      <c r="CX344" s="339"/>
      <c r="CY344" s="339"/>
      <c r="CZ344" s="339"/>
      <c r="DA344" s="339"/>
      <c r="DB344" s="339"/>
      <c r="DC344" s="339"/>
      <c r="DD344" s="339"/>
      <c r="DE344" s="339"/>
      <c r="DF344" s="339"/>
      <c r="DG344" s="339"/>
      <c r="DH344" s="339"/>
      <c r="DI344" s="339"/>
      <c r="DJ344" s="339"/>
      <c r="DK344" s="339"/>
      <c r="DL344" s="339"/>
      <c r="DM344" s="339"/>
      <c r="DN344" s="339"/>
      <c r="DO344" s="339"/>
      <c r="DP344" s="339"/>
      <c r="DQ344" s="339"/>
      <c r="DR344" s="339"/>
      <c r="DS344" s="339"/>
      <c r="DT344" s="339"/>
      <c r="DU344" s="339"/>
      <c r="DV344" s="339"/>
      <c r="DW344" s="339"/>
      <c r="DX344" s="339"/>
      <c r="DY344" s="339"/>
      <c r="DZ344" s="339"/>
      <c r="EA344" s="339"/>
      <c r="EB344" s="339"/>
      <c r="EC344" s="339"/>
      <c r="ED344" s="339"/>
      <c r="EE344" s="339"/>
      <c r="EF344" s="339"/>
      <c r="EG344" s="339"/>
      <c r="EH344" s="339"/>
      <c r="EI344" s="339"/>
      <c r="EJ344" s="339"/>
      <c r="EK344" s="339"/>
      <c r="EL344" s="339"/>
      <c r="EM344" s="339"/>
    </row>
    <row r="345" spans="1:143" s="341" customFormat="1" ht="25.5" hidden="1" customHeight="1">
      <c r="A345" s="371"/>
      <c r="B345" s="371"/>
      <c r="C345" s="371"/>
      <c r="D345" s="371"/>
      <c r="E345" s="371"/>
      <c r="F345" s="371"/>
      <c r="G345" s="371"/>
      <c r="H345" s="371"/>
      <c r="I345" s="371"/>
      <c r="J345" s="371"/>
      <c r="K345" s="371"/>
      <c r="L345" s="371"/>
      <c r="M345" s="371"/>
      <c r="N345" s="371"/>
      <c r="O345" s="371"/>
      <c r="P345" s="371"/>
      <c r="Q345" s="371"/>
      <c r="R345" s="371"/>
      <c r="S345" s="371"/>
      <c r="T345" s="371"/>
      <c r="U345" s="371"/>
      <c r="V345" s="371"/>
      <c r="W345" s="371"/>
      <c r="X345" s="371"/>
      <c r="Y345" s="371"/>
      <c r="Z345" s="371"/>
      <c r="AA345" s="371"/>
      <c r="AB345" s="371"/>
      <c r="AC345" s="371"/>
      <c r="AD345" s="371"/>
      <c r="AE345" s="371"/>
      <c r="AF345" s="371"/>
      <c r="AG345" s="371"/>
      <c r="AH345" s="371"/>
      <c r="AI345" s="339"/>
      <c r="AJ345" s="339"/>
      <c r="AK345" s="339"/>
      <c r="AL345" s="339"/>
      <c r="AM345" s="339"/>
      <c r="AN345" s="339"/>
      <c r="AO345" s="339"/>
      <c r="AP345" s="339"/>
      <c r="AQ345" s="339"/>
      <c r="AR345" s="339"/>
      <c r="AS345" s="339"/>
      <c r="AT345" s="339"/>
      <c r="AU345" s="339"/>
      <c r="AV345" s="339"/>
      <c r="AW345" s="339"/>
      <c r="AX345" s="339"/>
      <c r="AY345" s="339"/>
      <c r="AZ345" s="339"/>
      <c r="BA345" s="339"/>
      <c r="BB345" s="339"/>
      <c r="BC345" s="339"/>
      <c r="BD345" s="339"/>
      <c r="BE345" s="339"/>
      <c r="BF345" s="339"/>
      <c r="BG345" s="339"/>
      <c r="BH345" s="339"/>
      <c r="BI345" s="339"/>
      <c r="BJ345" s="339"/>
      <c r="BK345" s="339"/>
      <c r="BL345" s="339"/>
      <c r="BM345" s="339"/>
      <c r="BN345" s="339"/>
      <c r="BO345" s="339"/>
      <c r="BP345" s="339"/>
      <c r="BQ345" s="339"/>
      <c r="BR345" s="339"/>
      <c r="BS345" s="339"/>
      <c r="BT345" s="339"/>
      <c r="BU345" s="339"/>
      <c r="BV345" s="339"/>
      <c r="BW345" s="339"/>
      <c r="BX345" s="339"/>
      <c r="BY345" s="339"/>
      <c r="BZ345" s="339"/>
      <c r="CA345" s="339"/>
      <c r="CB345" s="339"/>
      <c r="CC345" s="339"/>
      <c r="CD345" s="339"/>
      <c r="CE345" s="339"/>
      <c r="CF345" s="339"/>
      <c r="CG345" s="339"/>
      <c r="CH345" s="339"/>
      <c r="CI345" s="339"/>
      <c r="CJ345" s="339"/>
      <c r="CK345" s="339"/>
      <c r="CL345" s="339"/>
      <c r="CM345" s="339"/>
      <c r="CN345" s="339"/>
      <c r="CO345" s="339"/>
      <c r="CP345" s="339"/>
      <c r="CQ345" s="339"/>
      <c r="CR345" s="339"/>
      <c r="CS345" s="339"/>
      <c r="CT345" s="339"/>
      <c r="CU345" s="339"/>
      <c r="CV345" s="339"/>
      <c r="CW345" s="339"/>
      <c r="CX345" s="339"/>
      <c r="CY345" s="339"/>
      <c r="CZ345" s="339"/>
      <c r="DA345" s="339"/>
      <c r="DB345" s="339"/>
      <c r="DC345" s="339"/>
      <c r="DD345" s="339"/>
      <c r="DE345" s="339"/>
      <c r="DF345" s="339"/>
      <c r="DG345" s="339"/>
      <c r="DH345" s="339"/>
      <c r="DI345" s="339"/>
      <c r="DJ345" s="339"/>
      <c r="DK345" s="339"/>
      <c r="DL345" s="339"/>
      <c r="DM345" s="339"/>
      <c r="DN345" s="339"/>
      <c r="DO345" s="339"/>
      <c r="DP345" s="339"/>
      <c r="DQ345" s="339"/>
      <c r="DR345" s="339"/>
      <c r="DS345" s="339"/>
      <c r="DT345" s="339"/>
      <c r="DU345" s="339"/>
      <c r="DV345" s="339"/>
      <c r="DW345" s="339"/>
      <c r="DX345" s="339"/>
      <c r="DY345" s="339"/>
      <c r="DZ345" s="339"/>
      <c r="EA345" s="339"/>
      <c r="EB345" s="339"/>
      <c r="EC345" s="339"/>
      <c r="ED345" s="339"/>
      <c r="EE345" s="339"/>
      <c r="EF345" s="339"/>
      <c r="EG345" s="339"/>
      <c r="EH345" s="339"/>
      <c r="EI345" s="339"/>
      <c r="EJ345" s="339"/>
      <c r="EK345" s="339"/>
      <c r="EL345" s="339"/>
      <c r="EM345" s="339"/>
    </row>
    <row r="346" spans="1:143" s="341" customFormat="1" ht="25.5" hidden="1" customHeight="1">
      <c r="A346" s="371"/>
      <c r="B346" s="371"/>
      <c r="C346" s="371"/>
      <c r="D346" s="371"/>
      <c r="E346" s="371"/>
      <c r="F346" s="371"/>
      <c r="G346" s="371"/>
      <c r="H346" s="371"/>
      <c r="I346" s="371"/>
      <c r="J346" s="371"/>
      <c r="K346" s="371"/>
      <c r="L346" s="371"/>
      <c r="M346" s="371"/>
      <c r="N346" s="371"/>
      <c r="O346" s="371"/>
      <c r="P346" s="371"/>
      <c r="Q346" s="371"/>
      <c r="R346" s="371"/>
      <c r="S346" s="371"/>
      <c r="T346" s="371"/>
      <c r="U346" s="371"/>
      <c r="V346" s="371"/>
      <c r="W346" s="371"/>
      <c r="X346" s="371"/>
      <c r="Y346" s="371"/>
      <c r="Z346" s="371"/>
      <c r="AA346" s="371"/>
      <c r="AB346" s="371"/>
      <c r="AC346" s="371"/>
      <c r="AD346" s="371"/>
      <c r="AE346" s="371"/>
      <c r="AF346" s="371"/>
      <c r="AG346" s="371"/>
      <c r="AH346" s="371"/>
      <c r="AI346" s="339"/>
      <c r="AJ346" s="339"/>
      <c r="AK346" s="339"/>
      <c r="AL346" s="339"/>
      <c r="AM346" s="339"/>
      <c r="AN346" s="339"/>
      <c r="AO346" s="339"/>
      <c r="AP346" s="339"/>
      <c r="AQ346" s="339"/>
      <c r="AR346" s="339"/>
      <c r="AS346" s="339"/>
      <c r="AT346" s="339"/>
      <c r="AU346" s="339"/>
      <c r="AV346" s="339"/>
      <c r="AW346" s="339"/>
      <c r="AX346" s="339"/>
      <c r="AY346" s="339"/>
      <c r="AZ346" s="339"/>
      <c r="BA346" s="339"/>
      <c r="BB346" s="339"/>
      <c r="BC346" s="339"/>
      <c r="BD346" s="339"/>
      <c r="BE346" s="339"/>
      <c r="BF346" s="339"/>
      <c r="BG346" s="339"/>
      <c r="BH346" s="339"/>
      <c r="BI346" s="339"/>
      <c r="BJ346" s="339"/>
      <c r="BK346" s="339"/>
      <c r="BL346" s="339"/>
      <c r="BM346" s="339"/>
      <c r="BN346" s="339"/>
      <c r="BO346" s="339"/>
      <c r="BP346" s="339"/>
      <c r="BQ346" s="339"/>
      <c r="BR346" s="339"/>
      <c r="BS346" s="339"/>
      <c r="BT346" s="339"/>
      <c r="BU346" s="339"/>
      <c r="BV346" s="339"/>
      <c r="BW346" s="339"/>
      <c r="BX346" s="339"/>
      <c r="BY346" s="339"/>
      <c r="BZ346" s="339"/>
      <c r="CA346" s="339"/>
      <c r="CB346" s="339"/>
      <c r="CC346" s="339"/>
      <c r="CD346" s="339"/>
      <c r="CE346" s="339"/>
      <c r="CF346" s="339"/>
      <c r="CG346" s="339"/>
      <c r="CH346" s="339"/>
      <c r="CI346" s="339"/>
      <c r="CJ346" s="339"/>
      <c r="CK346" s="339"/>
      <c r="CL346" s="339"/>
      <c r="CM346" s="339"/>
      <c r="CN346" s="339"/>
      <c r="CO346" s="339"/>
      <c r="CP346" s="339"/>
      <c r="CQ346" s="339"/>
      <c r="CR346" s="339"/>
      <c r="CS346" s="339"/>
      <c r="CT346" s="339"/>
      <c r="CU346" s="339"/>
      <c r="CV346" s="339"/>
      <c r="CW346" s="339"/>
      <c r="CX346" s="339"/>
      <c r="CY346" s="339"/>
      <c r="CZ346" s="339"/>
      <c r="DA346" s="339"/>
      <c r="DB346" s="339"/>
      <c r="DC346" s="339"/>
      <c r="DD346" s="339"/>
      <c r="DE346" s="339"/>
      <c r="DF346" s="339"/>
      <c r="DG346" s="339"/>
      <c r="DH346" s="339"/>
      <c r="DI346" s="339"/>
      <c r="DJ346" s="339"/>
      <c r="DK346" s="339"/>
      <c r="DL346" s="339"/>
      <c r="DM346" s="339"/>
      <c r="DN346" s="339"/>
      <c r="DO346" s="339"/>
      <c r="DP346" s="339"/>
      <c r="DQ346" s="339"/>
      <c r="DR346" s="339"/>
      <c r="DS346" s="339"/>
      <c r="DT346" s="339"/>
      <c r="DU346" s="339"/>
      <c r="DV346" s="339"/>
      <c r="DW346" s="339"/>
      <c r="DX346" s="339"/>
      <c r="DY346" s="339"/>
      <c r="DZ346" s="339"/>
      <c r="EA346" s="339"/>
      <c r="EB346" s="339"/>
      <c r="EC346" s="339"/>
      <c r="ED346" s="339"/>
      <c r="EE346" s="339"/>
      <c r="EF346" s="339"/>
      <c r="EG346" s="339"/>
      <c r="EH346" s="339"/>
      <c r="EI346" s="339"/>
      <c r="EJ346" s="339"/>
      <c r="EK346" s="339"/>
      <c r="EL346" s="339"/>
      <c r="EM346" s="339"/>
    </row>
    <row r="347" spans="1:143" s="341" customFormat="1" ht="25.5" hidden="1" customHeight="1">
      <c r="A347" s="371"/>
      <c r="B347" s="371"/>
      <c r="C347" s="371"/>
      <c r="D347" s="371"/>
      <c r="E347" s="371"/>
      <c r="F347" s="371"/>
      <c r="G347" s="371"/>
      <c r="H347" s="371"/>
      <c r="I347" s="371"/>
      <c r="J347" s="371"/>
      <c r="K347" s="371"/>
      <c r="L347" s="371"/>
      <c r="M347" s="371"/>
      <c r="N347" s="371"/>
      <c r="O347" s="371"/>
      <c r="P347" s="371"/>
      <c r="Q347" s="371"/>
      <c r="R347" s="371"/>
      <c r="S347" s="371"/>
      <c r="T347" s="371"/>
      <c r="U347" s="371"/>
      <c r="V347" s="371"/>
      <c r="W347" s="371"/>
      <c r="X347" s="371"/>
      <c r="Y347" s="371"/>
      <c r="Z347" s="371"/>
      <c r="AA347" s="371"/>
      <c r="AB347" s="371"/>
      <c r="AC347" s="371"/>
      <c r="AD347" s="371"/>
      <c r="AE347" s="371"/>
      <c r="AF347" s="371"/>
      <c r="AG347" s="371"/>
      <c r="AH347" s="371"/>
      <c r="AI347" s="339"/>
      <c r="AJ347" s="339"/>
      <c r="AK347" s="339"/>
      <c r="AL347" s="339"/>
      <c r="AM347" s="339"/>
      <c r="AN347" s="339"/>
      <c r="AO347" s="339"/>
      <c r="AP347" s="339"/>
      <c r="AQ347" s="339"/>
      <c r="AR347" s="339"/>
      <c r="AS347" s="339"/>
      <c r="AT347" s="339"/>
      <c r="AU347" s="339"/>
      <c r="AV347" s="339"/>
      <c r="AW347" s="339"/>
      <c r="AX347" s="339"/>
      <c r="AY347" s="339"/>
      <c r="AZ347" s="339"/>
      <c r="BA347" s="339"/>
      <c r="BB347" s="339"/>
      <c r="BC347" s="339"/>
      <c r="BD347" s="339"/>
      <c r="BE347" s="339"/>
      <c r="BF347" s="339"/>
      <c r="BG347" s="339"/>
      <c r="BH347" s="339"/>
      <c r="BI347" s="339"/>
      <c r="BJ347" s="339"/>
      <c r="BK347" s="339"/>
      <c r="BL347" s="339"/>
      <c r="BM347" s="339"/>
      <c r="BN347" s="339"/>
      <c r="BO347" s="339"/>
      <c r="BP347" s="339"/>
      <c r="BQ347" s="339"/>
      <c r="BR347" s="339"/>
      <c r="BS347" s="339"/>
      <c r="BT347" s="339"/>
      <c r="BU347" s="339"/>
      <c r="BV347" s="339"/>
      <c r="BW347" s="339"/>
      <c r="BX347" s="339"/>
      <c r="BY347" s="339"/>
      <c r="BZ347" s="339"/>
      <c r="CA347" s="339"/>
      <c r="CB347" s="339"/>
      <c r="CC347" s="339"/>
      <c r="CD347" s="339"/>
      <c r="CE347" s="339"/>
      <c r="CF347" s="339"/>
      <c r="CG347" s="339"/>
      <c r="CH347" s="339"/>
      <c r="CI347" s="339"/>
      <c r="CJ347" s="339"/>
      <c r="CK347" s="339"/>
      <c r="CL347" s="339"/>
      <c r="CM347" s="339"/>
      <c r="CN347" s="339"/>
      <c r="CO347" s="339"/>
      <c r="CP347" s="339"/>
      <c r="CQ347" s="339"/>
      <c r="CR347" s="339"/>
      <c r="CS347" s="339"/>
      <c r="CT347" s="339"/>
      <c r="CU347" s="339"/>
      <c r="CV347" s="339"/>
      <c r="CW347" s="339"/>
      <c r="CX347" s="339"/>
      <c r="CY347" s="339"/>
      <c r="CZ347" s="339"/>
      <c r="DA347" s="339"/>
      <c r="DB347" s="339"/>
      <c r="DC347" s="339"/>
      <c r="DD347" s="339"/>
      <c r="DE347" s="339"/>
      <c r="DF347" s="339"/>
      <c r="DG347" s="339"/>
      <c r="DH347" s="339"/>
      <c r="DI347" s="339"/>
      <c r="DJ347" s="339"/>
      <c r="DK347" s="339"/>
      <c r="DL347" s="339"/>
      <c r="DM347" s="339"/>
      <c r="DN347" s="339"/>
      <c r="DO347" s="339"/>
      <c r="DP347" s="339"/>
      <c r="DQ347" s="339"/>
      <c r="DR347" s="339"/>
      <c r="DS347" s="339"/>
      <c r="DT347" s="339"/>
      <c r="DU347" s="339"/>
      <c r="DV347" s="339"/>
      <c r="DW347" s="339"/>
      <c r="DX347" s="339"/>
      <c r="DY347" s="339"/>
      <c r="DZ347" s="339"/>
      <c r="EA347" s="339"/>
      <c r="EB347" s="339"/>
      <c r="EC347" s="339"/>
      <c r="ED347" s="339"/>
      <c r="EE347" s="339"/>
      <c r="EF347" s="339"/>
      <c r="EG347" s="339"/>
      <c r="EH347" s="339"/>
      <c r="EI347" s="339"/>
      <c r="EJ347" s="339"/>
      <c r="EK347" s="339"/>
      <c r="EL347" s="339"/>
      <c r="EM347" s="339"/>
    </row>
    <row r="348" spans="1:143" s="341" customFormat="1" ht="25.5" hidden="1" customHeight="1">
      <c r="A348" s="371"/>
      <c r="B348" s="371"/>
      <c r="C348" s="371"/>
      <c r="D348" s="371"/>
      <c r="E348" s="371"/>
      <c r="F348" s="371"/>
      <c r="G348" s="371"/>
      <c r="H348" s="371"/>
      <c r="I348" s="371"/>
      <c r="J348" s="371"/>
      <c r="K348" s="371"/>
      <c r="L348" s="371"/>
      <c r="M348" s="371"/>
      <c r="N348" s="371"/>
      <c r="O348" s="371"/>
      <c r="P348" s="371"/>
      <c r="Q348" s="371"/>
      <c r="R348" s="371"/>
      <c r="S348" s="371"/>
      <c r="T348" s="371"/>
      <c r="U348" s="371"/>
      <c r="V348" s="371"/>
      <c r="W348" s="371"/>
      <c r="X348" s="371"/>
      <c r="Y348" s="371"/>
      <c r="Z348" s="371"/>
      <c r="AA348" s="371"/>
      <c r="AB348" s="371"/>
      <c r="AC348" s="371"/>
      <c r="AD348" s="371"/>
      <c r="AE348" s="371"/>
      <c r="AF348" s="371"/>
      <c r="AG348" s="371"/>
      <c r="AH348" s="371"/>
      <c r="AI348" s="339"/>
      <c r="AJ348" s="339"/>
      <c r="AK348" s="339"/>
      <c r="AL348" s="339"/>
      <c r="AM348" s="339"/>
      <c r="AN348" s="339"/>
      <c r="AO348" s="339"/>
      <c r="AP348" s="339"/>
      <c r="AQ348" s="339"/>
      <c r="AR348" s="339"/>
      <c r="AS348" s="339"/>
      <c r="AT348" s="339"/>
      <c r="AU348" s="339"/>
      <c r="AV348" s="339"/>
      <c r="AW348" s="339"/>
      <c r="AX348" s="339"/>
      <c r="AY348" s="339"/>
      <c r="AZ348" s="339"/>
      <c r="BA348" s="339"/>
      <c r="BB348" s="339"/>
      <c r="BC348" s="339"/>
      <c r="BD348" s="339"/>
      <c r="BE348" s="339"/>
      <c r="BF348" s="339"/>
      <c r="BG348" s="339"/>
      <c r="BH348" s="339"/>
      <c r="BI348" s="339"/>
      <c r="BJ348" s="339"/>
      <c r="BK348" s="339"/>
      <c r="BL348" s="339"/>
      <c r="BM348" s="339"/>
      <c r="BN348" s="339"/>
      <c r="BO348" s="339"/>
      <c r="BP348" s="339"/>
      <c r="BQ348" s="339"/>
      <c r="BR348" s="339"/>
      <c r="BS348" s="339"/>
      <c r="BT348" s="339"/>
      <c r="BU348" s="339"/>
      <c r="BV348" s="339"/>
      <c r="BW348" s="339"/>
      <c r="BX348" s="339"/>
      <c r="BY348" s="339"/>
      <c r="BZ348" s="339"/>
      <c r="CA348" s="339"/>
      <c r="CB348" s="339"/>
      <c r="CC348" s="339"/>
      <c r="CD348" s="339"/>
      <c r="CE348" s="339"/>
      <c r="CF348" s="339"/>
      <c r="CG348" s="339"/>
      <c r="CH348" s="339"/>
      <c r="CI348" s="339"/>
      <c r="CJ348" s="339"/>
      <c r="CK348" s="339"/>
      <c r="CL348" s="339"/>
      <c r="CM348" s="339"/>
      <c r="CN348" s="339"/>
      <c r="CO348" s="339"/>
      <c r="CP348" s="339"/>
      <c r="CQ348" s="339"/>
      <c r="CR348" s="339"/>
      <c r="CS348" s="339"/>
      <c r="CT348" s="339"/>
      <c r="CU348" s="339"/>
      <c r="CV348" s="339"/>
      <c r="CW348" s="339"/>
      <c r="CX348" s="339"/>
      <c r="CY348" s="339"/>
      <c r="CZ348" s="339"/>
      <c r="DA348" s="339"/>
      <c r="DB348" s="339"/>
      <c r="DC348" s="339"/>
      <c r="DD348" s="339"/>
      <c r="DE348" s="339"/>
      <c r="DF348" s="339"/>
      <c r="DG348" s="339"/>
      <c r="DH348" s="339"/>
      <c r="DI348" s="339"/>
      <c r="DJ348" s="339"/>
      <c r="DK348" s="339"/>
      <c r="DL348" s="339"/>
      <c r="DM348" s="339"/>
      <c r="DN348" s="339"/>
      <c r="DO348" s="339"/>
      <c r="DP348" s="339"/>
      <c r="DQ348" s="339"/>
      <c r="DR348" s="339"/>
      <c r="DS348" s="339"/>
      <c r="DT348" s="339"/>
      <c r="DU348" s="339"/>
      <c r="DV348" s="339"/>
      <c r="DW348" s="339"/>
      <c r="DX348" s="339"/>
      <c r="DY348" s="339"/>
      <c r="DZ348" s="339"/>
      <c r="EA348" s="339"/>
      <c r="EB348" s="339"/>
      <c r="EC348" s="339"/>
      <c r="ED348" s="339"/>
      <c r="EE348" s="339"/>
      <c r="EF348" s="339"/>
      <c r="EG348" s="339"/>
      <c r="EH348" s="339"/>
      <c r="EI348" s="339"/>
      <c r="EJ348" s="339"/>
      <c r="EK348" s="339"/>
      <c r="EL348" s="339"/>
      <c r="EM348" s="339"/>
    </row>
    <row r="349" spans="1:143" s="341" customFormat="1" ht="25.5" hidden="1" customHeight="1">
      <c r="A349" s="371"/>
      <c r="B349" s="371"/>
      <c r="C349" s="371"/>
      <c r="D349" s="371"/>
      <c r="E349" s="371"/>
      <c r="F349" s="371"/>
      <c r="G349" s="371"/>
      <c r="H349" s="371"/>
      <c r="I349" s="371"/>
      <c r="J349" s="371"/>
      <c r="K349" s="371"/>
      <c r="L349" s="371"/>
      <c r="M349" s="371"/>
      <c r="N349" s="371"/>
      <c r="O349" s="371"/>
      <c r="P349" s="371"/>
      <c r="Q349" s="371"/>
      <c r="R349" s="371"/>
      <c r="S349" s="371"/>
      <c r="T349" s="371"/>
      <c r="U349" s="371"/>
      <c r="V349" s="371"/>
      <c r="W349" s="371"/>
      <c r="X349" s="371"/>
      <c r="Y349" s="371"/>
      <c r="Z349" s="371"/>
      <c r="AA349" s="371"/>
      <c r="AB349" s="371"/>
      <c r="AC349" s="371"/>
      <c r="AD349" s="371"/>
      <c r="AE349" s="371"/>
      <c r="AF349" s="371"/>
      <c r="AG349" s="371"/>
      <c r="AH349" s="371"/>
      <c r="AI349" s="339"/>
      <c r="AJ349" s="339"/>
      <c r="AK349" s="339"/>
      <c r="AL349" s="339"/>
      <c r="AM349" s="339"/>
      <c r="AN349" s="339"/>
      <c r="AO349" s="339"/>
      <c r="AP349" s="339"/>
      <c r="AQ349" s="339"/>
      <c r="AR349" s="339"/>
      <c r="AS349" s="339"/>
      <c r="AT349" s="339"/>
      <c r="AU349" s="339"/>
      <c r="AV349" s="339"/>
      <c r="AW349" s="339"/>
      <c r="AX349" s="339"/>
      <c r="AY349" s="339"/>
      <c r="AZ349" s="339"/>
      <c r="BA349" s="339"/>
      <c r="BB349" s="339"/>
      <c r="BC349" s="339"/>
      <c r="BD349" s="339"/>
      <c r="BE349" s="339"/>
      <c r="BF349" s="339"/>
      <c r="BG349" s="339"/>
      <c r="BH349" s="339"/>
      <c r="BI349" s="339"/>
      <c r="BJ349" s="339"/>
      <c r="BK349" s="339"/>
      <c r="BL349" s="339"/>
      <c r="BM349" s="339"/>
      <c r="BN349" s="339"/>
      <c r="BO349" s="339"/>
      <c r="BP349" s="339"/>
      <c r="BQ349" s="339"/>
      <c r="BR349" s="339"/>
      <c r="BS349" s="339"/>
      <c r="BT349" s="339"/>
      <c r="BU349" s="339"/>
      <c r="BV349" s="339"/>
      <c r="BW349" s="339"/>
      <c r="BX349" s="339"/>
      <c r="BY349" s="339"/>
      <c r="BZ349" s="339"/>
      <c r="CA349" s="339"/>
      <c r="CB349" s="339"/>
      <c r="CC349" s="339"/>
      <c r="CD349" s="339"/>
      <c r="CE349" s="339"/>
      <c r="CF349" s="339"/>
      <c r="CG349" s="339"/>
      <c r="CH349" s="339"/>
      <c r="CI349" s="339"/>
      <c r="CJ349" s="339"/>
      <c r="CK349" s="339"/>
      <c r="CL349" s="339"/>
      <c r="CM349" s="339"/>
      <c r="CN349" s="339"/>
      <c r="CO349" s="339"/>
      <c r="CP349" s="339"/>
      <c r="CQ349" s="339"/>
      <c r="CR349" s="339"/>
      <c r="CS349" s="339"/>
      <c r="CT349" s="339"/>
      <c r="CU349" s="339"/>
      <c r="CV349" s="339"/>
      <c r="CW349" s="339"/>
      <c r="CX349" s="339"/>
      <c r="CY349" s="339"/>
      <c r="CZ349" s="339"/>
      <c r="DA349" s="339"/>
      <c r="DB349" s="339"/>
      <c r="DC349" s="339"/>
      <c r="DD349" s="339"/>
      <c r="DE349" s="339"/>
      <c r="DF349" s="339"/>
      <c r="DG349" s="339"/>
      <c r="DH349" s="339"/>
      <c r="DI349" s="339"/>
      <c r="DJ349" s="339"/>
      <c r="DK349" s="339"/>
      <c r="DL349" s="339"/>
      <c r="DM349" s="339"/>
      <c r="DN349" s="339"/>
      <c r="DO349" s="339"/>
      <c r="DP349" s="339"/>
      <c r="DQ349" s="339"/>
      <c r="DR349" s="339"/>
      <c r="DS349" s="339"/>
      <c r="DT349" s="339"/>
      <c r="DU349" s="339"/>
      <c r="DV349" s="339"/>
      <c r="DW349" s="339"/>
      <c r="DX349" s="339"/>
      <c r="DY349" s="339"/>
      <c r="DZ349" s="339"/>
      <c r="EA349" s="339"/>
      <c r="EB349" s="339"/>
      <c r="EC349" s="339"/>
      <c r="ED349" s="339"/>
      <c r="EE349" s="339"/>
      <c r="EF349" s="339"/>
      <c r="EG349" s="339"/>
      <c r="EH349" s="339"/>
      <c r="EI349" s="339"/>
      <c r="EJ349" s="339"/>
      <c r="EK349" s="339"/>
      <c r="EL349" s="339"/>
      <c r="EM349" s="339"/>
    </row>
    <row r="350" spans="1:143" s="341" customFormat="1" ht="25.5" hidden="1" customHeight="1">
      <c r="A350" s="371"/>
      <c r="B350" s="371"/>
      <c r="C350" s="371"/>
      <c r="D350" s="371"/>
      <c r="E350" s="371"/>
      <c r="F350" s="371"/>
      <c r="G350" s="371"/>
      <c r="H350" s="371"/>
      <c r="I350" s="371"/>
      <c r="J350" s="371"/>
      <c r="K350" s="371"/>
      <c r="L350" s="371"/>
      <c r="M350" s="371"/>
      <c r="N350" s="371"/>
      <c r="O350" s="371"/>
      <c r="P350" s="371"/>
      <c r="Q350" s="371"/>
      <c r="R350" s="371"/>
      <c r="S350" s="371"/>
      <c r="T350" s="371"/>
      <c r="U350" s="371"/>
      <c r="V350" s="371"/>
      <c r="W350" s="371"/>
      <c r="X350" s="371"/>
      <c r="Y350" s="371"/>
      <c r="Z350" s="371"/>
      <c r="AA350" s="371"/>
      <c r="AB350" s="371"/>
      <c r="AC350" s="371"/>
      <c r="AD350" s="371"/>
      <c r="AE350" s="371"/>
      <c r="AF350" s="371"/>
      <c r="AG350" s="371"/>
      <c r="AH350" s="371"/>
      <c r="AI350" s="339"/>
      <c r="AJ350" s="339"/>
      <c r="AK350" s="339"/>
      <c r="AL350" s="339"/>
      <c r="AM350" s="339"/>
      <c r="AN350" s="339"/>
      <c r="AO350" s="339"/>
      <c r="AP350" s="339"/>
      <c r="AQ350" s="339"/>
      <c r="AR350" s="339"/>
      <c r="AS350" s="339"/>
      <c r="AT350" s="339"/>
      <c r="AU350" s="339"/>
      <c r="AV350" s="339"/>
      <c r="AW350" s="339"/>
      <c r="AX350" s="339"/>
      <c r="AY350" s="339"/>
      <c r="AZ350" s="339"/>
      <c r="BA350" s="339"/>
      <c r="BB350" s="339"/>
      <c r="BC350" s="339"/>
      <c r="BD350" s="339"/>
      <c r="BE350" s="339"/>
      <c r="BF350" s="339"/>
      <c r="BG350" s="339"/>
      <c r="BH350" s="339"/>
      <c r="BI350" s="339"/>
      <c r="BJ350" s="339"/>
      <c r="BK350" s="339"/>
      <c r="BL350" s="339"/>
      <c r="BM350" s="339"/>
      <c r="BN350" s="339"/>
      <c r="BO350" s="339"/>
      <c r="BP350" s="339"/>
      <c r="BQ350" s="339"/>
      <c r="BR350" s="339"/>
      <c r="BS350" s="339"/>
      <c r="BT350" s="339"/>
      <c r="BU350" s="339"/>
      <c r="BV350" s="339"/>
      <c r="BW350" s="339"/>
      <c r="BX350" s="339"/>
      <c r="BY350" s="339"/>
      <c r="BZ350" s="339"/>
      <c r="CA350" s="339"/>
      <c r="CB350" s="339"/>
      <c r="CC350" s="339"/>
      <c r="CD350" s="339"/>
      <c r="CE350" s="339"/>
      <c r="CF350" s="339"/>
      <c r="CG350" s="339"/>
      <c r="CH350" s="339"/>
      <c r="CI350" s="339"/>
      <c r="CJ350" s="339"/>
      <c r="CK350" s="339"/>
      <c r="CL350" s="339"/>
      <c r="CM350" s="339"/>
      <c r="CN350" s="339"/>
      <c r="CO350" s="339"/>
      <c r="CP350" s="339"/>
      <c r="CQ350" s="339"/>
      <c r="CR350" s="339"/>
      <c r="CS350" s="339"/>
      <c r="CT350" s="339"/>
      <c r="CU350" s="339"/>
      <c r="CV350" s="339"/>
      <c r="CW350" s="339"/>
      <c r="CX350" s="339"/>
      <c r="CY350" s="339"/>
      <c r="CZ350" s="339"/>
      <c r="DA350" s="339"/>
      <c r="DB350" s="339"/>
      <c r="DC350" s="339"/>
      <c r="DD350" s="339"/>
      <c r="DE350" s="339"/>
      <c r="DF350" s="339"/>
      <c r="DG350" s="339"/>
      <c r="DH350" s="339"/>
      <c r="DI350" s="339"/>
      <c r="DJ350" s="339"/>
      <c r="DK350" s="339"/>
      <c r="DL350" s="339"/>
      <c r="DM350" s="339"/>
      <c r="DN350" s="339"/>
      <c r="DO350" s="339"/>
      <c r="DP350" s="339"/>
      <c r="DQ350" s="339"/>
      <c r="DR350" s="339"/>
      <c r="DS350" s="339"/>
      <c r="DT350" s="339"/>
      <c r="DU350" s="339"/>
      <c r="DV350" s="339"/>
      <c r="DW350" s="339"/>
      <c r="DX350" s="339"/>
      <c r="DY350" s="339"/>
      <c r="DZ350" s="339"/>
      <c r="EA350" s="339"/>
      <c r="EB350" s="339"/>
      <c r="EC350" s="339"/>
      <c r="ED350" s="339"/>
      <c r="EE350" s="339"/>
      <c r="EF350" s="339"/>
      <c r="EG350" s="339"/>
      <c r="EH350" s="339"/>
      <c r="EI350" s="339"/>
      <c r="EJ350" s="339"/>
      <c r="EK350" s="339"/>
      <c r="EL350" s="339"/>
      <c r="EM350" s="339"/>
    </row>
    <row r="351" spans="1:143" s="341" customFormat="1" ht="25.5" hidden="1" customHeight="1">
      <c r="A351" s="371"/>
      <c r="B351" s="371"/>
      <c r="C351" s="371"/>
      <c r="D351" s="371"/>
      <c r="E351" s="371"/>
      <c r="F351" s="371"/>
      <c r="G351" s="371"/>
      <c r="H351" s="371"/>
      <c r="I351" s="371"/>
      <c r="J351" s="371"/>
      <c r="K351" s="371"/>
      <c r="L351" s="371"/>
      <c r="M351" s="371"/>
      <c r="N351" s="371"/>
      <c r="O351" s="371"/>
      <c r="P351" s="371"/>
      <c r="Q351" s="371"/>
      <c r="R351" s="371"/>
      <c r="S351" s="371"/>
      <c r="T351" s="371"/>
      <c r="U351" s="371"/>
      <c r="V351" s="371"/>
      <c r="W351" s="371"/>
      <c r="X351" s="371"/>
      <c r="Y351" s="371"/>
      <c r="Z351" s="371"/>
      <c r="AA351" s="371"/>
      <c r="AB351" s="371"/>
      <c r="AC351" s="371"/>
      <c r="AD351" s="371"/>
      <c r="AE351" s="371"/>
      <c r="AF351" s="371"/>
      <c r="AG351" s="371"/>
      <c r="AH351" s="371"/>
      <c r="AI351" s="339"/>
      <c r="AJ351" s="339"/>
      <c r="AK351" s="339"/>
      <c r="AL351" s="339"/>
      <c r="AM351" s="339"/>
      <c r="AN351" s="339"/>
      <c r="AO351" s="339"/>
      <c r="AP351" s="339"/>
      <c r="AQ351" s="339"/>
      <c r="AR351" s="339"/>
      <c r="AS351" s="339"/>
      <c r="AT351" s="339"/>
      <c r="AU351" s="339"/>
      <c r="AV351" s="339"/>
      <c r="AW351" s="339"/>
      <c r="AX351" s="339"/>
      <c r="AY351" s="339"/>
      <c r="AZ351" s="339"/>
      <c r="BA351" s="339"/>
      <c r="BB351" s="339"/>
      <c r="BC351" s="339"/>
      <c r="BD351" s="339"/>
      <c r="BE351" s="339"/>
      <c r="BF351" s="339"/>
      <c r="BG351" s="339"/>
      <c r="BH351" s="339"/>
      <c r="BI351" s="339"/>
      <c r="BJ351" s="339"/>
      <c r="BK351" s="339"/>
      <c r="BL351" s="339"/>
      <c r="BM351" s="339"/>
      <c r="BN351" s="339"/>
      <c r="BO351" s="339"/>
      <c r="BP351" s="339"/>
      <c r="BQ351" s="339"/>
      <c r="BR351" s="339"/>
      <c r="BS351" s="339"/>
      <c r="BT351" s="339"/>
      <c r="BU351" s="339"/>
      <c r="BV351" s="339"/>
      <c r="BW351" s="339"/>
      <c r="BX351" s="339"/>
      <c r="BY351" s="339"/>
      <c r="BZ351" s="339"/>
      <c r="CA351" s="339"/>
      <c r="CB351" s="339"/>
      <c r="CC351" s="339"/>
      <c r="CD351" s="339"/>
      <c r="CE351" s="339"/>
      <c r="CF351" s="339"/>
      <c r="CG351" s="339"/>
      <c r="CH351" s="339"/>
      <c r="CI351" s="339"/>
      <c r="CJ351" s="339"/>
      <c r="CK351" s="339"/>
      <c r="CL351" s="339"/>
      <c r="CM351" s="339"/>
      <c r="CN351" s="339"/>
      <c r="CO351" s="339"/>
      <c r="CP351" s="339"/>
      <c r="CQ351" s="339"/>
      <c r="CR351" s="339"/>
      <c r="CS351" s="339"/>
      <c r="CT351" s="339"/>
      <c r="CU351" s="339"/>
      <c r="CV351" s="339"/>
      <c r="CW351" s="339"/>
      <c r="CX351" s="339"/>
      <c r="CY351" s="339"/>
      <c r="CZ351" s="339"/>
      <c r="DA351" s="339"/>
      <c r="DB351" s="339"/>
      <c r="DC351" s="339"/>
      <c r="DD351" s="339"/>
      <c r="DE351" s="339"/>
      <c r="DF351" s="339"/>
      <c r="DG351" s="339"/>
      <c r="DH351" s="339"/>
      <c r="DI351" s="339"/>
      <c r="DJ351" s="339"/>
      <c r="DK351" s="339"/>
      <c r="DL351" s="339"/>
      <c r="DM351" s="339"/>
      <c r="DN351" s="339"/>
      <c r="DO351" s="339"/>
      <c r="DP351" s="339"/>
      <c r="DQ351" s="339"/>
      <c r="DR351" s="339"/>
      <c r="DS351" s="339"/>
      <c r="DT351" s="339"/>
      <c r="DU351" s="339"/>
      <c r="DV351" s="339"/>
      <c r="DW351" s="339"/>
      <c r="DX351" s="339"/>
      <c r="DY351" s="339"/>
      <c r="DZ351" s="339"/>
      <c r="EA351" s="339"/>
      <c r="EB351" s="339"/>
      <c r="EC351" s="339"/>
      <c r="ED351" s="339"/>
      <c r="EE351" s="339"/>
      <c r="EF351" s="339"/>
      <c r="EG351" s="339"/>
      <c r="EH351" s="339"/>
      <c r="EI351" s="339"/>
      <c r="EJ351" s="339"/>
      <c r="EK351" s="339"/>
      <c r="EL351" s="339"/>
      <c r="EM351" s="339"/>
    </row>
    <row r="352" spans="1:143" s="341" customFormat="1" ht="25.5" hidden="1" customHeight="1">
      <c r="A352" s="371"/>
      <c r="B352" s="371"/>
      <c r="C352" s="371"/>
      <c r="D352" s="371"/>
      <c r="E352" s="371"/>
      <c r="F352" s="371"/>
      <c r="G352" s="371"/>
      <c r="H352" s="371"/>
      <c r="I352" s="371"/>
      <c r="J352" s="371"/>
      <c r="K352" s="371"/>
      <c r="L352" s="371"/>
      <c r="M352" s="371"/>
      <c r="N352" s="371"/>
      <c r="O352" s="371"/>
      <c r="P352" s="371"/>
      <c r="Q352" s="371"/>
      <c r="R352" s="371"/>
      <c r="S352" s="371"/>
      <c r="T352" s="371"/>
      <c r="U352" s="371"/>
      <c r="V352" s="371"/>
      <c r="W352" s="371"/>
      <c r="X352" s="371"/>
      <c r="Y352" s="371"/>
      <c r="Z352" s="371"/>
      <c r="AA352" s="371"/>
      <c r="AB352" s="371"/>
      <c r="AC352" s="371"/>
      <c r="AD352" s="371"/>
      <c r="AE352" s="371"/>
      <c r="AF352" s="371"/>
      <c r="AG352" s="371"/>
      <c r="AH352" s="371"/>
      <c r="AI352" s="339"/>
      <c r="AJ352" s="339"/>
      <c r="AK352" s="339"/>
      <c r="AL352" s="339"/>
      <c r="AM352" s="339"/>
      <c r="AN352" s="339"/>
      <c r="AO352" s="339"/>
      <c r="AP352" s="339"/>
      <c r="AQ352" s="339"/>
      <c r="AR352" s="339"/>
      <c r="AS352" s="339"/>
      <c r="AT352" s="339"/>
      <c r="AU352" s="339"/>
      <c r="AV352" s="339"/>
      <c r="AW352" s="339"/>
      <c r="AX352" s="339"/>
      <c r="AY352" s="339"/>
      <c r="AZ352" s="339"/>
      <c r="BA352" s="339"/>
      <c r="BB352" s="339"/>
      <c r="BC352" s="339"/>
      <c r="BD352" s="339"/>
      <c r="BE352" s="339"/>
      <c r="BF352" s="339"/>
      <c r="BG352" s="339"/>
      <c r="BH352" s="339"/>
      <c r="BI352" s="339"/>
      <c r="BJ352" s="339"/>
      <c r="BK352" s="339"/>
      <c r="BL352" s="339"/>
      <c r="BM352" s="339"/>
      <c r="BN352" s="339"/>
      <c r="BO352" s="339"/>
      <c r="BP352" s="339"/>
      <c r="BQ352" s="339"/>
      <c r="BR352" s="339"/>
      <c r="BS352" s="339"/>
      <c r="BT352" s="339"/>
      <c r="BU352" s="339"/>
      <c r="BV352" s="339"/>
      <c r="BW352" s="339"/>
      <c r="BX352" s="339"/>
      <c r="BY352" s="339"/>
      <c r="BZ352" s="339"/>
      <c r="CA352" s="339"/>
      <c r="CB352" s="339"/>
      <c r="CC352" s="339"/>
      <c r="CD352" s="339"/>
      <c r="CE352" s="339"/>
      <c r="CF352" s="339"/>
      <c r="CG352" s="339"/>
      <c r="CH352" s="339"/>
      <c r="CI352" s="339"/>
      <c r="CJ352" s="339"/>
      <c r="CK352" s="339"/>
      <c r="CL352" s="339"/>
      <c r="CM352" s="339"/>
      <c r="CN352" s="339"/>
      <c r="CO352" s="339"/>
      <c r="CP352" s="339"/>
      <c r="CQ352" s="339"/>
      <c r="CR352" s="339"/>
      <c r="CS352" s="339"/>
      <c r="CT352" s="339"/>
      <c r="CU352" s="339"/>
      <c r="CV352" s="339"/>
      <c r="CW352" s="339"/>
      <c r="CX352" s="339"/>
      <c r="CY352" s="339"/>
      <c r="CZ352" s="339"/>
      <c r="DA352" s="339"/>
      <c r="DB352" s="339"/>
      <c r="DC352" s="339"/>
      <c r="DD352" s="339"/>
      <c r="DE352" s="339"/>
      <c r="DF352" s="339"/>
      <c r="DG352" s="339"/>
      <c r="DH352" s="339"/>
      <c r="DI352" s="339"/>
      <c r="DJ352" s="339"/>
      <c r="DK352" s="339"/>
      <c r="DL352" s="339"/>
      <c r="DM352" s="339"/>
      <c r="DN352" s="339"/>
      <c r="DO352" s="339"/>
      <c r="DP352" s="339"/>
      <c r="DQ352" s="339"/>
      <c r="DR352" s="339"/>
      <c r="DS352" s="339"/>
      <c r="DT352" s="339"/>
      <c r="DU352" s="339"/>
      <c r="DV352" s="339"/>
      <c r="DW352" s="339"/>
      <c r="DX352" s="339"/>
      <c r="DY352" s="339"/>
      <c r="DZ352" s="339"/>
      <c r="EA352" s="339"/>
      <c r="EB352" s="339"/>
      <c r="EC352" s="339"/>
      <c r="ED352" s="339"/>
      <c r="EE352" s="339"/>
      <c r="EF352" s="339"/>
      <c r="EG352" s="339"/>
      <c r="EH352" s="339"/>
      <c r="EI352" s="339"/>
      <c r="EJ352" s="339"/>
      <c r="EK352" s="339"/>
      <c r="EL352" s="339"/>
      <c r="EM352" s="339"/>
    </row>
    <row r="353" spans="1:143" s="341" customFormat="1" ht="25.5" hidden="1" customHeight="1">
      <c r="A353" s="371"/>
      <c r="B353" s="371"/>
      <c r="C353" s="371"/>
      <c r="D353" s="371"/>
      <c r="E353" s="371"/>
      <c r="F353" s="371"/>
      <c r="G353" s="371"/>
      <c r="H353" s="371"/>
      <c r="I353" s="371"/>
      <c r="J353" s="371"/>
      <c r="K353" s="371"/>
      <c r="L353" s="371"/>
      <c r="M353" s="371"/>
      <c r="N353" s="371"/>
      <c r="O353" s="371"/>
      <c r="P353" s="371"/>
      <c r="Q353" s="371"/>
      <c r="R353" s="371"/>
      <c r="S353" s="371"/>
      <c r="T353" s="371"/>
      <c r="U353" s="371"/>
      <c r="V353" s="371"/>
      <c r="W353" s="371"/>
      <c r="X353" s="371"/>
      <c r="Y353" s="371"/>
      <c r="Z353" s="371"/>
      <c r="AA353" s="371"/>
      <c r="AB353" s="371"/>
      <c r="AC353" s="371"/>
      <c r="AD353" s="371"/>
      <c r="AE353" s="371"/>
      <c r="AF353" s="371"/>
      <c r="AG353" s="371"/>
      <c r="AH353" s="371"/>
      <c r="AI353" s="339"/>
      <c r="AJ353" s="339"/>
      <c r="AK353" s="339"/>
      <c r="AL353" s="339"/>
      <c r="AM353" s="339"/>
      <c r="AN353" s="339"/>
      <c r="AO353" s="339"/>
      <c r="AP353" s="339"/>
      <c r="AQ353" s="339"/>
      <c r="AR353" s="339"/>
      <c r="AS353" s="339"/>
      <c r="AT353" s="339"/>
      <c r="AU353" s="339"/>
      <c r="AV353" s="339"/>
      <c r="AW353" s="339"/>
      <c r="AX353" s="339"/>
      <c r="AY353" s="339"/>
      <c r="AZ353" s="339"/>
      <c r="BA353" s="339"/>
      <c r="BB353" s="339"/>
      <c r="BC353" s="339"/>
      <c r="BD353" s="339"/>
      <c r="BE353" s="339"/>
      <c r="BF353" s="339"/>
      <c r="BG353" s="339"/>
      <c r="BH353" s="339"/>
      <c r="BI353" s="339"/>
      <c r="BJ353" s="339"/>
      <c r="BK353" s="339"/>
      <c r="BL353" s="339"/>
      <c r="BM353" s="339"/>
      <c r="BN353" s="339"/>
      <c r="BO353" s="339"/>
      <c r="BP353" s="339"/>
      <c r="BQ353" s="339"/>
      <c r="BR353" s="339"/>
      <c r="BS353" s="339"/>
      <c r="BT353" s="339"/>
      <c r="BU353" s="339"/>
      <c r="BV353" s="339"/>
      <c r="BW353" s="339"/>
      <c r="BX353" s="339"/>
      <c r="BY353" s="339"/>
      <c r="BZ353" s="339"/>
      <c r="CA353" s="339"/>
      <c r="CB353" s="339"/>
      <c r="CC353" s="339"/>
      <c r="CD353" s="339"/>
      <c r="CE353" s="339"/>
      <c r="CF353" s="339"/>
      <c r="CG353" s="339"/>
      <c r="CH353" s="339"/>
      <c r="CI353" s="339"/>
      <c r="CJ353" s="339"/>
      <c r="CK353" s="339"/>
      <c r="CL353" s="339"/>
      <c r="CM353" s="339"/>
      <c r="CN353" s="339"/>
      <c r="CO353" s="339"/>
      <c r="CP353" s="339"/>
      <c r="CQ353" s="339"/>
      <c r="CR353" s="339"/>
      <c r="CS353" s="339"/>
      <c r="CT353" s="339"/>
      <c r="CU353" s="339"/>
      <c r="CV353" s="339"/>
      <c r="CW353" s="339"/>
      <c r="CX353" s="339"/>
      <c r="CY353" s="339"/>
      <c r="CZ353" s="339"/>
      <c r="DA353" s="339"/>
      <c r="DB353" s="339"/>
      <c r="DC353" s="339"/>
      <c r="DD353" s="339"/>
      <c r="DE353" s="339"/>
      <c r="DF353" s="339"/>
      <c r="DG353" s="339"/>
      <c r="DH353" s="339"/>
      <c r="DI353" s="339"/>
      <c r="DJ353" s="339"/>
      <c r="DK353" s="339"/>
      <c r="DL353" s="339"/>
      <c r="DM353" s="339"/>
      <c r="DN353" s="339"/>
      <c r="DO353" s="339"/>
      <c r="DP353" s="339"/>
      <c r="DQ353" s="339"/>
      <c r="DR353" s="339"/>
      <c r="DS353" s="339"/>
      <c r="DT353" s="339"/>
      <c r="DU353" s="339"/>
      <c r="DV353" s="339"/>
      <c r="DW353" s="339"/>
      <c r="DX353" s="339"/>
      <c r="DY353" s="339"/>
      <c r="DZ353" s="339"/>
      <c r="EA353" s="339"/>
      <c r="EB353" s="339"/>
      <c r="EC353" s="339"/>
      <c r="ED353" s="339"/>
      <c r="EE353" s="339"/>
      <c r="EF353" s="339"/>
      <c r="EG353" s="339"/>
      <c r="EH353" s="339"/>
      <c r="EI353" s="339"/>
      <c r="EJ353" s="339"/>
      <c r="EK353" s="339"/>
      <c r="EL353" s="339"/>
      <c r="EM353" s="339"/>
    </row>
    <row r="354" spans="1:143" s="341" customFormat="1" ht="25.5" hidden="1" customHeight="1">
      <c r="A354" s="371"/>
      <c r="B354" s="371"/>
      <c r="C354" s="371"/>
      <c r="D354" s="371"/>
      <c r="E354" s="371"/>
      <c r="F354" s="371"/>
      <c r="G354" s="371"/>
      <c r="H354" s="371"/>
      <c r="I354" s="371"/>
      <c r="J354" s="371"/>
      <c r="K354" s="371"/>
      <c r="L354" s="371"/>
      <c r="M354" s="371"/>
      <c r="N354" s="371"/>
      <c r="O354" s="371"/>
      <c r="P354" s="371"/>
      <c r="Q354" s="371"/>
      <c r="R354" s="371"/>
      <c r="S354" s="371"/>
      <c r="T354" s="371"/>
      <c r="U354" s="371"/>
      <c r="V354" s="371"/>
      <c r="W354" s="371"/>
      <c r="X354" s="371"/>
      <c r="Y354" s="371"/>
      <c r="Z354" s="371"/>
      <c r="AA354" s="371"/>
      <c r="AB354" s="371"/>
      <c r="AC354" s="371"/>
      <c r="AD354" s="371"/>
      <c r="AE354" s="371"/>
      <c r="AF354" s="371"/>
      <c r="AG354" s="371"/>
      <c r="AH354" s="371"/>
      <c r="AI354" s="339"/>
      <c r="AJ354" s="339"/>
      <c r="AK354" s="339"/>
      <c r="AL354" s="339"/>
      <c r="AM354" s="339"/>
      <c r="AN354" s="339"/>
      <c r="AO354" s="339"/>
      <c r="AP354" s="339"/>
      <c r="AQ354" s="339"/>
      <c r="AR354" s="339"/>
      <c r="AS354" s="339"/>
      <c r="AT354" s="339"/>
      <c r="AU354" s="339"/>
      <c r="AV354" s="339"/>
      <c r="AW354" s="339"/>
      <c r="AX354" s="339"/>
      <c r="AY354" s="339"/>
      <c r="AZ354" s="339"/>
      <c r="BA354" s="339"/>
      <c r="BB354" s="339"/>
      <c r="BC354" s="339"/>
      <c r="BD354" s="339"/>
      <c r="BE354" s="339"/>
      <c r="BF354" s="339"/>
      <c r="BG354" s="339"/>
      <c r="BH354" s="339"/>
      <c r="BI354" s="339"/>
      <c r="BJ354" s="339"/>
      <c r="BK354" s="339"/>
      <c r="BL354" s="339"/>
      <c r="BM354" s="339"/>
      <c r="BN354" s="339"/>
      <c r="BO354" s="339"/>
      <c r="BP354" s="339"/>
      <c r="BQ354" s="339"/>
      <c r="BR354" s="339"/>
      <c r="BS354" s="339"/>
      <c r="BT354" s="339"/>
      <c r="BU354" s="339"/>
      <c r="BV354" s="339"/>
      <c r="BW354" s="339"/>
      <c r="BX354" s="339"/>
      <c r="BY354" s="339"/>
      <c r="BZ354" s="339"/>
      <c r="CA354" s="339"/>
      <c r="CB354" s="339"/>
      <c r="CC354" s="339"/>
      <c r="CD354" s="339"/>
      <c r="CE354" s="339"/>
      <c r="CF354" s="339"/>
      <c r="CG354" s="339"/>
      <c r="CH354" s="339"/>
      <c r="CI354" s="339"/>
      <c r="CJ354" s="339"/>
      <c r="CK354" s="339"/>
      <c r="CL354" s="339"/>
      <c r="CM354" s="339"/>
      <c r="CN354" s="339"/>
      <c r="CO354" s="339"/>
      <c r="CP354" s="339"/>
      <c r="CQ354" s="339"/>
      <c r="CR354" s="339"/>
      <c r="CS354" s="339"/>
      <c r="CT354" s="339"/>
      <c r="CU354" s="339"/>
      <c r="CV354" s="339"/>
      <c r="CW354" s="339"/>
      <c r="CX354" s="339"/>
      <c r="CY354" s="339"/>
      <c r="CZ354" s="339"/>
      <c r="DA354" s="339"/>
      <c r="DB354" s="339"/>
      <c r="DC354" s="339"/>
      <c r="DD354" s="339"/>
      <c r="DE354" s="339"/>
      <c r="DF354" s="339"/>
      <c r="DG354" s="339"/>
      <c r="DH354" s="339"/>
      <c r="DI354" s="339"/>
      <c r="DJ354" s="339"/>
      <c r="DK354" s="339"/>
      <c r="DL354" s="339"/>
      <c r="DM354" s="339"/>
      <c r="DN354" s="339"/>
      <c r="DO354" s="339"/>
      <c r="DP354" s="339"/>
      <c r="DQ354" s="339"/>
      <c r="DR354" s="339"/>
      <c r="DS354" s="339"/>
      <c r="DT354" s="339"/>
      <c r="DU354" s="339"/>
      <c r="DV354" s="339"/>
      <c r="DW354" s="339"/>
      <c r="DX354" s="339"/>
      <c r="DY354" s="339"/>
      <c r="DZ354" s="339"/>
      <c r="EA354" s="339"/>
      <c r="EB354" s="339"/>
      <c r="EC354" s="339"/>
      <c r="ED354" s="339"/>
      <c r="EE354" s="339"/>
      <c r="EF354" s="339"/>
      <c r="EG354" s="339"/>
      <c r="EH354" s="339"/>
      <c r="EI354" s="339"/>
      <c r="EJ354" s="339"/>
      <c r="EK354" s="339"/>
      <c r="EL354" s="339"/>
      <c r="EM354" s="339"/>
    </row>
    <row r="355" spans="1:143" s="341" customFormat="1" ht="25.5" hidden="1" customHeight="1">
      <c r="A355" s="371"/>
      <c r="B355" s="371"/>
      <c r="C355" s="371"/>
      <c r="D355" s="371"/>
      <c r="E355" s="371"/>
      <c r="F355" s="371"/>
      <c r="G355" s="371"/>
      <c r="H355" s="371"/>
      <c r="I355" s="371"/>
      <c r="J355" s="371"/>
      <c r="K355" s="371"/>
      <c r="L355" s="371"/>
      <c r="M355" s="371"/>
      <c r="N355" s="371"/>
      <c r="O355" s="371"/>
      <c r="P355" s="371"/>
      <c r="Q355" s="371"/>
      <c r="R355" s="371"/>
      <c r="S355" s="371"/>
      <c r="T355" s="371"/>
      <c r="U355" s="371"/>
      <c r="V355" s="371"/>
      <c r="W355" s="371"/>
      <c r="X355" s="371"/>
      <c r="Y355" s="371"/>
      <c r="Z355" s="371"/>
      <c r="AA355" s="371"/>
      <c r="AB355" s="371"/>
      <c r="AC355" s="371"/>
      <c r="AD355" s="371"/>
      <c r="AE355" s="371"/>
      <c r="AF355" s="371"/>
      <c r="AG355" s="371"/>
      <c r="AH355" s="371"/>
      <c r="AI355" s="339"/>
      <c r="AJ355" s="339"/>
      <c r="AK355" s="339"/>
      <c r="AL355" s="339"/>
      <c r="AM355" s="339"/>
      <c r="AN355" s="339"/>
      <c r="AO355" s="339"/>
      <c r="AP355" s="339"/>
      <c r="AQ355" s="339"/>
      <c r="AR355" s="339"/>
      <c r="AS355" s="339"/>
      <c r="AT355" s="339"/>
      <c r="AU355" s="339"/>
      <c r="AV355" s="339"/>
      <c r="AW355" s="339"/>
      <c r="AX355" s="339"/>
      <c r="AY355" s="339"/>
      <c r="AZ355" s="339"/>
      <c r="BA355" s="339"/>
      <c r="BB355" s="339"/>
      <c r="BC355" s="339"/>
      <c r="BD355" s="339"/>
      <c r="BE355" s="339"/>
      <c r="BF355" s="339"/>
      <c r="BG355" s="339"/>
      <c r="BH355" s="339"/>
      <c r="BI355" s="339"/>
      <c r="BJ355" s="339"/>
      <c r="BK355" s="339"/>
      <c r="BL355" s="339"/>
      <c r="BM355" s="339"/>
      <c r="BN355" s="339"/>
      <c r="BO355" s="339"/>
      <c r="BP355" s="339"/>
      <c r="BQ355" s="339"/>
      <c r="BR355" s="339"/>
      <c r="BS355" s="339"/>
      <c r="BT355" s="339"/>
      <c r="BU355" s="339"/>
      <c r="BV355" s="339"/>
      <c r="BW355" s="339"/>
      <c r="BX355" s="339"/>
      <c r="BY355" s="339"/>
      <c r="BZ355" s="339"/>
      <c r="CA355" s="339"/>
      <c r="CB355" s="339"/>
      <c r="CC355" s="339"/>
      <c r="CD355" s="339"/>
      <c r="CE355" s="339"/>
      <c r="CF355" s="339"/>
      <c r="CG355" s="339"/>
      <c r="CH355" s="339"/>
      <c r="CI355" s="339"/>
      <c r="CJ355" s="339"/>
      <c r="CK355" s="339"/>
      <c r="CL355" s="339"/>
      <c r="CM355" s="339"/>
      <c r="CN355" s="339"/>
      <c r="CO355" s="339"/>
      <c r="CP355" s="339"/>
      <c r="CQ355" s="339"/>
      <c r="CR355" s="339"/>
      <c r="CS355" s="339"/>
      <c r="CT355" s="339"/>
      <c r="CU355" s="339"/>
      <c r="CV355" s="339"/>
      <c r="CW355" s="339"/>
      <c r="CX355" s="339"/>
      <c r="CY355" s="339"/>
      <c r="CZ355" s="339"/>
      <c r="DA355" s="339"/>
      <c r="DB355" s="339"/>
      <c r="DC355" s="339"/>
      <c r="DD355" s="339"/>
      <c r="DE355" s="339"/>
      <c r="DF355" s="339"/>
      <c r="DG355" s="339"/>
      <c r="DH355" s="339"/>
      <c r="DI355" s="339"/>
      <c r="DJ355" s="339"/>
      <c r="DK355" s="339"/>
      <c r="DL355" s="339"/>
      <c r="DM355" s="339"/>
      <c r="DN355" s="339"/>
      <c r="DO355" s="339"/>
      <c r="DP355" s="339"/>
      <c r="DQ355" s="339"/>
      <c r="DR355" s="339"/>
      <c r="DS355" s="339"/>
      <c r="DT355" s="339"/>
      <c r="DU355" s="339"/>
      <c r="DV355" s="339"/>
      <c r="DW355" s="339"/>
      <c r="DX355" s="339"/>
      <c r="DY355" s="339"/>
      <c r="DZ355" s="339"/>
      <c r="EA355" s="339"/>
      <c r="EB355" s="339"/>
      <c r="EC355" s="339"/>
      <c r="ED355" s="339"/>
      <c r="EE355" s="339"/>
      <c r="EF355" s="339"/>
      <c r="EG355" s="339"/>
      <c r="EH355" s="339"/>
      <c r="EI355" s="339"/>
      <c r="EJ355" s="339"/>
      <c r="EK355" s="339"/>
      <c r="EL355" s="339"/>
      <c r="EM355" s="339"/>
    </row>
    <row r="356" spans="1:143" s="341" customFormat="1" ht="25.5" hidden="1" customHeight="1">
      <c r="A356" s="371"/>
      <c r="B356" s="371"/>
      <c r="C356" s="371"/>
      <c r="D356" s="371"/>
      <c r="E356" s="371"/>
      <c r="F356" s="371"/>
      <c r="G356" s="371"/>
      <c r="H356" s="371"/>
      <c r="I356" s="371"/>
      <c r="J356" s="371"/>
      <c r="K356" s="371"/>
      <c r="L356" s="371"/>
      <c r="M356" s="371"/>
      <c r="N356" s="371"/>
      <c r="O356" s="371"/>
      <c r="P356" s="371"/>
      <c r="Q356" s="371"/>
      <c r="R356" s="371"/>
      <c r="S356" s="371"/>
      <c r="T356" s="371"/>
      <c r="U356" s="371"/>
      <c r="V356" s="371"/>
      <c r="W356" s="371"/>
      <c r="X356" s="371"/>
      <c r="Y356" s="371"/>
      <c r="Z356" s="371"/>
      <c r="AA356" s="371"/>
      <c r="AB356" s="371"/>
      <c r="AC356" s="371"/>
      <c r="AD356" s="371"/>
      <c r="AE356" s="371"/>
      <c r="AF356" s="371"/>
      <c r="AG356" s="371"/>
      <c r="AH356" s="371"/>
      <c r="AI356" s="339"/>
      <c r="AJ356" s="339"/>
      <c r="AK356" s="339"/>
      <c r="AL356" s="339"/>
      <c r="AM356" s="339"/>
      <c r="AN356" s="339"/>
      <c r="AO356" s="339"/>
      <c r="AP356" s="339"/>
      <c r="AQ356" s="339"/>
      <c r="AR356" s="339"/>
      <c r="AS356" s="339"/>
      <c r="AT356" s="339"/>
      <c r="AU356" s="339"/>
      <c r="AV356" s="339"/>
      <c r="AW356" s="339"/>
      <c r="AX356" s="339"/>
      <c r="AY356" s="339"/>
      <c r="AZ356" s="339"/>
      <c r="BA356" s="339"/>
      <c r="BB356" s="339"/>
      <c r="BC356" s="339"/>
      <c r="BD356" s="339"/>
      <c r="BE356" s="339"/>
      <c r="BF356" s="339"/>
      <c r="BG356" s="339"/>
      <c r="BH356" s="339"/>
      <c r="BI356" s="339"/>
      <c r="BJ356" s="339"/>
      <c r="BK356" s="339"/>
      <c r="BL356" s="339"/>
      <c r="BM356" s="339"/>
      <c r="BN356" s="339"/>
      <c r="BO356" s="339"/>
      <c r="BP356" s="339"/>
      <c r="BQ356" s="339"/>
      <c r="BR356" s="339"/>
      <c r="BS356" s="339"/>
      <c r="BT356" s="339"/>
      <c r="BU356" s="339"/>
      <c r="BV356" s="339"/>
      <c r="BW356" s="339"/>
      <c r="BX356" s="339"/>
      <c r="BY356" s="339"/>
      <c r="BZ356" s="339"/>
      <c r="CA356" s="339"/>
      <c r="CB356" s="339"/>
      <c r="CC356" s="339"/>
      <c r="CD356" s="339"/>
      <c r="CE356" s="339"/>
      <c r="CF356" s="339"/>
      <c r="CG356" s="339"/>
      <c r="CH356" s="339"/>
      <c r="CI356" s="339"/>
      <c r="CJ356" s="339"/>
      <c r="CK356" s="339"/>
      <c r="CL356" s="339"/>
      <c r="CM356" s="339"/>
      <c r="CN356" s="339"/>
      <c r="CO356" s="339"/>
      <c r="CP356" s="339"/>
      <c r="CQ356" s="339"/>
      <c r="CR356" s="339"/>
      <c r="CS356" s="339"/>
      <c r="CT356" s="339"/>
      <c r="CU356" s="339"/>
      <c r="CV356" s="339"/>
      <c r="CW356" s="339"/>
      <c r="CX356" s="339"/>
      <c r="CY356" s="339"/>
      <c r="CZ356" s="339"/>
      <c r="DA356" s="339"/>
      <c r="DB356" s="339"/>
      <c r="DC356" s="339"/>
      <c r="DD356" s="339"/>
      <c r="DE356" s="339"/>
      <c r="DF356" s="339"/>
      <c r="DG356" s="339"/>
      <c r="DH356" s="339"/>
      <c r="DI356" s="339"/>
      <c r="DJ356" s="339"/>
      <c r="DK356" s="339"/>
      <c r="DL356" s="339"/>
      <c r="DM356" s="339"/>
      <c r="DN356" s="339"/>
      <c r="DO356" s="339"/>
      <c r="DP356" s="339"/>
      <c r="DQ356" s="339"/>
      <c r="DR356" s="339"/>
      <c r="DS356" s="339"/>
      <c r="DT356" s="339"/>
      <c r="DU356" s="339"/>
      <c r="DV356" s="339"/>
      <c r="DW356" s="339"/>
      <c r="DX356" s="339"/>
      <c r="DY356" s="339"/>
      <c r="DZ356" s="339"/>
      <c r="EA356" s="339"/>
      <c r="EB356" s="339"/>
      <c r="EC356" s="339"/>
      <c r="ED356" s="339"/>
      <c r="EE356" s="339"/>
      <c r="EF356" s="339"/>
      <c r="EG356" s="339"/>
      <c r="EH356" s="339"/>
      <c r="EI356" s="339"/>
      <c r="EJ356" s="339"/>
      <c r="EK356" s="339"/>
      <c r="EL356" s="339"/>
      <c r="EM356" s="339"/>
    </row>
    <row r="357" spans="1:143" s="341" customFormat="1" ht="25.5" hidden="1" customHeight="1">
      <c r="A357" s="371"/>
      <c r="B357" s="371"/>
      <c r="C357" s="371"/>
      <c r="D357" s="371"/>
      <c r="E357" s="371"/>
      <c r="F357" s="371"/>
      <c r="G357" s="371"/>
      <c r="H357" s="371"/>
      <c r="I357" s="371"/>
      <c r="J357" s="371"/>
      <c r="K357" s="371"/>
      <c r="L357" s="371"/>
      <c r="M357" s="371"/>
      <c r="N357" s="371"/>
      <c r="O357" s="371"/>
      <c r="P357" s="371"/>
      <c r="Q357" s="371"/>
      <c r="R357" s="371"/>
      <c r="S357" s="371"/>
      <c r="T357" s="371"/>
      <c r="U357" s="371"/>
      <c r="V357" s="371"/>
      <c r="W357" s="371"/>
      <c r="X357" s="371"/>
      <c r="Y357" s="371"/>
      <c r="Z357" s="371"/>
      <c r="AA357" s="371"/>
      <c r="AB357" s="371"/>
      <c r="AC357" s="371"/>
      <c r="AD357" s="371"/>
      <c r="AE357" s="371"/>
      <c r="AF357" s="371"/>
      <c r="AG357" s="371"/>
      <c r="AH357" s="371"/>
      <c r="AI357" s="339"/>
      <c r="AJ357" s="339"/>
      <c r="AK357" s="339"/>
      <c r="AL357" s="339"/>
      <c r="AM357" s="339"/>
      <c r="AN357" s="339"/>
      <c r="AO357" s="339"/>
      <c r="AP357" s="339"/>
      <c r="AQ357" s="339"/>
      <c r="AR357" s="339"/>
      <c r="AS357" s="339"/>
      <c r="AT357" s="339"/>
      <c r="AU357" s="339"/>
      <c r="AV357" s="339"/>
      <c r="AW357" s="339"/>
      <c r="AX357" s="339"/>
      <c r="AY357" s="339"/>
      <c r="AZ357" s="339"/>
      <c r="BA357" s="339"/>
      <c r="BB357" s="339"/>
      <c r="BC357" s="339"/>
      <c r="BD357" s="339"/>
      <c r="BE357" s="339"/>
      <c r="BF357" s="339"/>
      <c r="BG357" s="339"/>
      <c r="BH357" s="339"/>
      <c r="BI357" s="339"/>
      <c r="BJ357" s="339"/>
      <c r="BK357" s="339"/>
      <c r="BL357" s="339"/>
      <c r="BM357" s="339"/>
      <c r="BN357" s="339"/>
      <c r="BO357" s="339"/>
      <c r="BP357" s="339"/>
      <c r="BQ357" s="339"/>
      <c r="BR357" s="339"/>
      <c r="BS357" s="339"/>
      <c r="BT357" s="339"/>
      <c r="BU357" s="339"/>
      <c r="BV357" s="339"/>
      <c r="BW357" s="339"/>
      <c r="BX357" s="339"/>
      <c r="BY357" s="339"/>
      <c r="BZ357" s="339"/>
      <c r="CA357" s="339"/>
      <c r="CB357" s="339"/>
      <c r="CC357" s="339"/>
      <c r="CD357" s="339"/>
      <c r="CE357" s="339"/>
      <c r="CF357" s="339"/>
      <c r="CG357" s="339"/>
      <c r="CH357" s="339"/>
      <c r="CI357" s="339"/>
      <c r="CJ357" s="339"/>
      <c r="CK357" s="339"/>
      <c r="CL357" s="339"/>
      <c r="CM357" s="339"/>
      <c r="CN357" s="339"/>
      <c r="CO357" s="339"/>
      <c r="CP357" s="339"/>
      <c r="CQ357" s="339"/>
      <c r="CR357" s="339"/>
      <c r="CS357" s="339"/>
      <c r="CT357" s="339"/>
      <c r="CU357" s="339"/>
      <c r="CV357" s="339"/>
      <c r="CW357" s="339"/>
      <c r="CX357" s="339"/>
      <c r="CY357" s="339"/>
      <c r="CZ357" s="339"/>
      <c r="DA357" s="339"/>
      <c r="DB357" s="339"/>
      <c r="DC357" s="339"/>
      <c r="DD357" s="339"/>
      <c r="DE357" s="339"/>
      <c r="DF357" s="339"/>
      <c r="DG357" s="339"/>
      <c r="DH357" s="339"/>
      <c r="DI357" s="339"/>
      <c r="DJ357" s="339"/>
      <c r="DK357" s="339"/>
      <c r="DL357" s="339"/>
      <c r="DM357" s="339"/>
      <c r="DN357" s="339"/>
      <c r="DO357" s="339"/>
      <c r="DP357" s="339"/>
      <c r="DQ357" s="339"/>
      <c r="DR357" s="339"/>
      <c r="DS357" s="339"/>
      <c r="DT357" s="339"/>
      <c r="DU357" s="339"/>
      <c r="DV357" s="339"/>
      <c r="DW357" s="339"/>
      <c r="DX357" s="339"/>
      <c r="DY357" s="339"/>
      <c r="DZ357" s="339"/>
      <c r="EA357" s="339"/>
      <c r="EB357" s="339"/>
      <c r="EC357" s="339"/>
      <c r="ED357" s="339"/>
      <c r="EE357" s="339"/>
      <c r="EF357" s="339"/>
      <c r="EG357" s="339"/>
      <c r="EH357" s="339"/>
      <c r="EI357" s="339"/>
      <c r="EJ357" s="339"/>
      <c r="EK357" s="339"/>
      <c r="EL357" s="339"/>
      <c r="EM357" s="339"/>
    </row>
    <row r="358" spans="1:143" s="341" customFormat="1" ht="25.5" hidden="1" customHeight="1">
      <c r="A358" s="371"/>
      <c r="B358" s="371"/>
      <c r="C358" s="371"/>
      <c r="D358" s="371"/>
      <c r="E358" s="371"/>
      <c r="F358" s="371"/>
      <c r="G358" s="371"/>
      <c r="H358" s="371"/>
      <c r="I358" s="371"/>
      <c r="J358" s="371"/>
      <c r="K358" s="371"/>
      <c r="L358" s="371"/>
      <c r="M358" s="371"/>
      <c r="N358" s="371"/>
      <c r="O358" s="371"/>
      <c r="P358" s="371"/>
      <c r="Q358" s="371"/>
      <c r="R358" s="371"/>
      <c r="S358" s="371"/>
      <c r="T358" s="371"/>
      <c r="U358" s="371"/>
      <c r="V358" s="371"/>
      <c r="W358" s="371"/>
      <c r="X358" s="371"/>
      <c r="Y358" s="371"/>
      <c r="Z358" s="371"/>
      <c r="AA358" s="371"/>
      <c r="AB358" s="371"/>
      <c r="AC358" s="371"/>
      <c r="AD358" s="371"/>
      <c r="AE358" s="371"/>
      <c r="AF358" s="371"/>
      <c r="AG358" s="371"/>
      <c r="AH358" s="371"/>
      <c r="AI358" s="339"/>
      <c r="AJ358" s="339"/>
      <c r="AK358" s="339"/>
      <c r="AL358" s="339"/>
      <c r="AM358" s="339"/>
      <c r="AN358" s="339"/>
      <c r="AO358" s="339"/>
      <c r="AP358" s="339"/>
      <c r="AQ358" s="339"/>
      <c r="AR358" s="339"/>
      <c r="AS358" s="339"/>
      <c r="AT358" s="339"/>
      <c r="AU358" s="339"/>
      <c r="AV358" s="339"/>
      <c r="AW358" s="339"/>
      <c r="AX358" s="339"/>
      <c r="AY358" s="339"/>
      <c r="AZ358" s="339"/>
      <c r="BA358" s="339"/>
      <c r="BB358" s="339"/>
      <c r="BC358" s="339"/>
      <c r="BD358" s="339"/>
      <c r="BE358" s="339"/>
      <c r="BF358" s="339"/>
      <c r="BG358" s="339"/>
      <c r="BH358" s="339"/>
      <c r="BI358" s="339"/>
      <c r="BJ358" s="339"/>
      <c r="BK358" s="339"/>
      <c r="BL358" s="339"/>
      <c r="BM358" s="339"/>
      <c r="BN358" s="339"/>
      <c r="BO358" s="339"/>
      <c r="BP358" s="339"/>
      <c r="BQ358" s="339"/>
      <c r="BR358" s="339"/>
      <c r="BS358" s="339"/>
      <c r="BT358" s="339"/>
      <c r="BU358" s="339"/>
      <c r="BV358" s="339"/>
      <c r="BW358" s="339"/>
      <c r="BX358" s="339"/>
      <c r="BY358" s="339"/>
      <c r="BZ358" s="339"/>
      <c r="CA358" s="339"/>
      <c r="CB358" s="339"/>
      <c r="CC358" s="339"/>
      <c r="CD358" s="339"/>
      <c r="CE358" s="339"/>
      <c r="CF358" s="339"/>
      <c r="CG358" s="339"/>
      <c r="CH358" s="339"/>
      <c r="CI358" s="339"/>
      <c r="CJ358" s="339"/>
      <c r="CK358" s="339"/>
      <c r="CL358" s="339"/>
      <c r="CM358" s="339"/>
      <c r="CN358" s="339"/>
      <c r="CO358" s="339"/>
      <c r="CP358" s="339"/>
      <c r="CQ358" s="339"/>
      <c r="CR358" s="339"/>
      <c r="CS358" s="339"/>
      <c r="CT358" s="339"/>
      <c r="CU358" s="339"/>
      <c r="CV358" s="339"/>
      <c r="CW358" s="339"/>
      <c r="CX358" s="339"/>
      <c r="CY358" s="339"/>
      <c r="CZ358" s="339"/>
      <c r="DA358" s="339"/>
      <c r="DB358" s="339"/>
      <c r="DC358" s="339"/>
      <c r="DD358" s="339"/>
      <c r="DE358" s="339"/>
      <c r="DF358" s="339"/>
      <c r="DG358" s="339"/>
      <c r="DH358" s="339"/>
      <c r="DI358" s="339"/>
      <c r="DJ358" s="339"/>
      <c r="DK358" s="339"/>
      <c r="DL358" s="339"/>
      <c r="DM358" s="339"/>
      <c r="DN358" s="339"/>
      <c r="DO358" s="339"/>
      <c r="DP358" s="339"/>
      <c r="DQ358" s="339"/>
      <c r="DR358" s="339"/>
      <c r="DS358" s="339"/>
      <c r="DT358" s="339"/>
      <c r="DU358" s="339"/>
      <c r="DV358" s="339"/>
      <c r="DW358" s="339"/>
      <c r="DX358" s="339"/>
      <c r="DY358" s="339"/>
      <c r="DZ358" s="339"/>
      <c r="EA358" s="339"/>
      <c r="EB358" s="339"/>
      <c r="EC358" s="339"/>
      <c r="ED358" s="339"/>
      <c r="EE358" s="339"/>
      <c r="EF358" s="339"/>
      <c r="EG358" s="339"/>
      <c r="EH358" s="339"/>
      <c r="EI358" s="339"/>
      <c r="EJ358" s="339"/>
      <c r="EK358" s="339"/>
      <c r="EL358" s="339"/>
      <c r="EM358" s="339"/>
    </row>
    <row r="359" spans="1:143" s="341" customFormat="1" ht="25.5" hidden="1" customHeight="1">
      <c r="A359" s="371"/>
      <c r="B359" s="371"/>
      <c r="C359" s="371"/>
      <c r="D359" s="371"/>
      <c r="E359" s="371"/>
      <c r="F359" s="371"/>
      <c r="G359" s="371"/>
      <c r="H359" s="371"/>
      <c r="I359" s="371"/>
      <c r="J359" s="371"/>
      <c r="K359" s="371"/>
      <c r="L359" s="371"/>
      <c r="M359" s="371"/>
      <c r="N359" s="371"/>
      <c r="O359" s="371"/>
      <c r="P359" s="371"/>
      <c r="Q359" s="371"/>
      <c r="R359" s="371"/>
      <c r="S359" s="371"/>
      <c r="T359" s="371"/>
      <c r="U359" s="371"/>
      <c r="V359" s="371"/>
      <c r="W359" s="371"/>
      <c r="X359" s="371"/>
      <c r="Y359" s="371"/>
      <c r="Z359" s="371"/>
      <c r="AA359" s="371"/>
      <c r="AB359" s="371"/>
      <c r="AC359" s="371"/>
      <c r="AD359" s="371"/>
      <c r="AE359" s="371"/>
      <c r="AF359" s="371"/>
      <c r="AG359" s="371"/>
      <c r="AH359" s="371"/>
      <c r="AI359" s="339"/>
      <c r="AJ359" s="339"/>
      <c r="AK359" s="339"/>
      <c r="AL359" s="339"/>
      <c r="AM359" s="339"/>
      <c r="AN359" s="339"/>
      <c r="AO359" s="339"/>
      <c r="AP359" s="339"/>
      <c r="AQ359" s="339"/>
      <c r="AR359" s="339"/>
      <c r="AS359" s="339"/>
      <c r="AT359" s="339"/>
      <c r="AU359" s="339"/>
      <c r="AV359" s="339"/>
      <c r="AW359" s="339"/>
      <c r="AX359" s="339"/>
      <c r="AY359" s="339"/>
      <c r="AZ359" s="339"/>
      <c r="BA359" s="339"/>
      <c r="BB359" s="339"/>
      <c r="BC359" s="339"/>
      <c r="BD359" s="339"/>
      <c r="BE359" s="339"/>
      <c r="BF359" s="339"/>
      <c r="BG359" s="339"/>
      <c r="BH359" s="339"/>
      <c r="BI359" s="339"/>
      <c r="BJ359" s="339"/>
      <c r="BK359" s="339"/>
      <c r="BL359" s="339"/>
      <c r="BM359" s="339"/>
      <c r="BN359" s="339"/>
      <c r="BO359" s="339"/>
      <c r="BP359" s="339"/>
      <c r="BQ359" s="339"/>
      <c r="BR359" s="339"/>
      <c r="BS359" s="339"/>
      <c r="BT359" s="339"/>
      <c r="BU359" s="339"/>
      <c r="BV359" s="339"/>
      <c r="BW359" s="339"/>
      <c r="BX359" s="339"/>
      <c r="BY359" s="339"/>
      <c r="BZ359" s="339"/>
      <c r="CA359" s="339"/>
      <c r="CB359" s="339"/>
      <c r="CC359" s="339"/>
      <c r="CD359" s="339"/>
      <c r="CE359" s="339"/>
      <c r="CF359" s="339"/>
      <c r="CG359" s="339"/>
      <c r="CH359" s="339"/>
      <c r="CI359" s="339"/>
      <c r="CJ359" s="339"/>
      <c r="CK359" s="339"/>
      <c r="CL359" s="339"/>
      <c r="CM359" s="339"/>
      <c r="CN359" s="339"/>
      <c r="CO359" s="339"/>
      <c r="CP359" s="339"/>
      <c r="CQ359" s="339"/>
      <c r="CR359" s="339"/>
      <c r="CS359" s="339"/>
      <c r="CT359" s="339"/>
      <c r="CU359" s="339"/>
      <c r="CV359" s="339"/>
      <c r="CW359" s="339"/>
      <c r="CX359" s="339"/>
      <c r="CY359" s="339"/>
      <c r="CZ359" s="339"/>
      <c r="DA359" s="339"/>
      <c r="DB359" s="339"/>
      <c r="DC359" s="339"/>
      <c r="DD359" s="339"/>
      <c r="DE359" s="339"/>
      <c r="DF359" s="339"/>
      <c r="DG359" s="339"/>
      <c r="DH359" s="339"/>
      <c r="DI359" s="339"/>
      <c r="DJ359" s="339"/>
      <c r="DK359" s="339"/>
      <c r="DL359" s="339"/>
      <c r="DM359" s="339"/>
      <c r="DN359" s="339"/>
      <c r="DO359" s="339"/>
      <c r="DP359" s="339"/>
      <c r="DQ359" s="339"/>
      <c r="DR359" s="339"/>
      <c r="DS359" s="339"/>
      <c r="DT359" s="339"/>
      <c r="DU359" s="339"/>
      <c r="DV359" s="339"/>
      <c r="DW359" s="339"/>
      <c r="DX359" s="339"/>
      <c r="DY359" s="339"/>
      <c r="DZ359" s="339"/>
      <c r="EA359" s="339"/>
      <c r="EB359" s="339"/>
      <c r="EC359" s="339"/>
      <c r="ED359" s="339"/>
      <c r="EE359" s="339"/>
      <c r="EF359" s="339"/>
      <c r="EG359" s="339"/>
      <c r="EH359" s="339"/>
      <c r="EI359" s="339"/>
      <c r="EJ359" s="339"/>
      <c r="EK359" s="339"/>
      <c r="EL359" s="339"/>
      <c r="EM359" s="339"/>
    </row>
    <row r="360" spans="1:143" s="341" customFormat="1" ht="25.5" hidden="1" customHeight="1">
      <c r="A360" s="371"/>
      <c r="B360" s="371"/>
      <c r="C360" s="371"/>
      <c r="D360" s="371"/>
      <c r="E360" s="371"/>
      <c r="F360" s="371"/>
      <c r="G360" s="371"/>
      <c r="H360" s="371"/>
      <c r="I360" s="371"/>
      <c r="J360" s="371"/>
      <c r="K360" s="371"/>
      <c r="L360" s="371"/>
      <c r="M360" s="371"/>
      <c r="N360" s="371"/>
      <c r="O360" s="371"/>
      <c r="P360" s="371"/>
      <c r="Q360" s="371"/>
      <c r="R360" s="371"/>
      <c r="S360" s="371"/>
      <c r="T360" s="371"/>
      <c r="U360" s="371"/>
      <c r="V360" s="371"/>
      <c r="W360" s="371"/>
      <c r="X360" s="371"/>
      <c r="Y360" s="371"/>
      <c r="Z360" s="371"/>
      <c r="AA360" s="371"/>
      <c r="AB360" s="371"/>
      <c r="AC360" s="371"/>
      <c r="AD360" s="371"/>
      <c r="AE360" s="371"/>
      <c r="AF360" s="371"/>
      <c r="AG360" s="371"/>
      <c r="AH360" s="371"/>
      <c r="AI360" s="339"/>
      <c r="AJ360" s="339"/>
      <c r="AK360" s="339"/>
      <c r="AL360" s="339"/>
      <c r="AM360" s="339"/>
      <c r="AN360" s="339"/>
      <c r="AO360" s="339"/>
      <c r="AP360" s="339"/>
      <c r="AQ360" s="339"/>
      <c r="AR360" s="339"/>
      <c r="AS360" s="339"/>
      <c r="AT360" s="339"/>
      <c r="AU360" s="339"/>
      <c r="AV360" s="339"/>
      <c r="AW360" s="339"/>
      <c r="AX360" s="339"/>
      <c r="AY360" s="339"/>
      <c r="AZ360" s="339"/>
      <c r="BA360" s="339"/>
      <c r="BB360" s="339"/>
      <c r="BC360" s="339"/>
      <c r="BD360" s="339"/>
      <c r="BE360" s="339"/>
      <c r="BF360" s="339"/>
      <c r="BG360" s="339"/>
      <c r="BH360" s="339"/>
      <c r="BI360" s="339"/>
      <c r="BJ360" s="339"/>
      <c r="BK360" s="339"/>
      <c r="BL360" s="339"/>
      <c r="BM360" s="339"/>
      <c r="BN360" s="339"/>
      <c r="BO360" s="339"/>
      <c r="BP360" s="339"/>
      <c r="BQ360" s="339"/>
      <c r="BR360" s="339"/>
      <c r="BS360" s="339"/>
      <c r="BT360" s="339"/>
      <c r="BU360" s="339"/>
      <c r="BV360" s="339"/>
      <c r="BW360" s="339"/>
      <c r="BX360" s="339"/>
      <c r="BY360" s="339"/>
      <c r="BZ360" s="339"/>
      <c r="CA360" s="339"/>
      <c r="CB360" s="339"/>
      <c r="CC360" s="339"/>
      <c r="CD360" s="339"/>
      <c r="CE360" s="339"/>
      <c r="CF360" s="339"/>
      <c r="CG360" s="339"/>
      <c r="CH360" s="339"/>
      <c r="CI360" s="339"/>
      <c r="CJ360" s="339"/>
      <c r="CK360" s="339"/>
      <c r="CL360" s="339"/>
      <c r="CM360" s="339"/>
      <c r="CN360" s="339"/>
      <c r="CO360" s="339"/>
      <c r="CP360" s="339"/>
      <c r="CQ360" s="339"/>
      <c r="CR360" s="339"/>
      <c r="CS360" s="339"/>
      <c r="CT360" s="339"/>
      <c r="CU360" s="339"/>
      <c r="CV360" s="339"/>
      <c r="CW360" s="339"/>
      <c r="CX360" s="339"/>
      <c r="CY360" s="339"/>
      <c r="CZ360" s="339"/>
      <c r="DA360" s="339"/>
      <c r="DB360" s="339"/>
      <c r="DC360" s="339"/>
      <c r="DD360" s="339"/>
      <c r="DE360" s="339"/>
      <c r="DF360" s="339"/>
      <c r="DG360" s="339"/>
      <c r="DH360" s="339"/>
      <c r="DI360" s="339"/>
      <c r="DJ360" s="339"/>
      <c r="DK360" s="339"/>
      <c r="DL360" s="339"/>
      <c r="DM360" s="339"/>
      <c r="DN360" s="339"/>
      <c r="DO360" s="339"/>
      <c r="DP360" s="339"/>
      <c r="DQ360" s="339"/>
      <c r="DR360" s="339"/>
      <c r="DS360" s="339"/>
      <c r="DT360" s="339"/>
      <c r="DU360" s="339"/>
      <c r="DV360" s="339"/>
      <c r="DW360" s="339"/>
      <c r="DX360" s="339"/>
      <c r="DY360" s="339"/>
      <c r="DZ360" s="339"/>
      <c r="EA360" s="339"/>
      <c r="EB360" s="339"/>
      <c r="EC360" s="339"/>
      <c r="ED360" s="339"/>
      <c r="EE360" s="339"/>
      <c r="EF360" s="339"/>
      <c r="EG360" s="339"/>
      <c r="EH360" s="339"/>
      <c r="EI360" s="339"/>
      <c r="EJ360" s="339"/>
      <c r="EK360" s="339"/>
      <c r="EL360" s="339"/>
      <c r="EM360" s="339"/>
    </row>
    <row r="361" spans="1:143" s="341" customFormat="1" ht="25.5" hidden="1" customHeight="1">
      <c r="A361" s="371"/>
      <c r="B361" s="371"/>
      <c r="C361" s="371"/>
      <c r="D361" s="371"/>
      <c r="E361" s="371"/>
      <c r="F361" s="371"/>
      <c r="G361" s="371"/>
      <c r="H361" s="371"/>
      <c r="I361" s="371"/>
      <c r="J361" s="371"/>
      <c r="K361" s="371"/>
      <c r="L361" s="371"/>
      <c r="M361" s="371"/>
      <c r="N361" s="371"/>
      <c r="O361" s="371"/>
      <c r="P361" s="371"/>
      <c r="Q361" s="371"/>
      <c r="R361" s="371"/>
      <c r="S361" s="371"/>
      <c r="T361" s="371"/>
      <c r="U361" s="371"/>
      <c r="V361" s="371"/>
      <c r="W361" s="371"/>
      <c r="X361" s="371"/>
      <c r="Y361" s="371"/>
      <c r="Z361" s="371"/>
      <c r="AA361" s="371"/>
      <c r="AB361" s="371"/>
      <c r="AC361" s="371"/>
      <c r="AD361" s="371"/>
      <c r="AE361" s="371"/>
      <c r="AF361" s="371"/>
      <c r="AG361" s="371"/>
      <c r="AH361" s="371"/>
      <c r="AI361" s="339"/>
      <c r="AJ361" s="339"/>
      <c r="AK361" s="339"/>
      <c r="AL361" s="339"/>
      <c r="AM361" s="339"/>
      <c r="AN361" s="339"/>
      <c r="AO361" s="339"/>
      <c r="AP361" s="339"/>
      <c r="AQ361" s="339"/>
      <c r="AR361" s="339"/>
      <c r="AS361" s="339"/>
      <c r="AT361" s="339"/>
      <c r="AU361" s="339"/>
      <c r="AV361" s="339"/>
      <c r="AW361" s="339"/>
      <c r="AX361" s="339"/>
      <c r="AY361" s="339"/>
      <c r="AZ361" s="339"/>
      <c r="BA361" s="339"/>
      <c r="BB361" s="339"/>
      <c r="BC361" s="339"/>
      <c r="BD361" s="339"/>
      <c r="BE361" s="339"/>
      <c r="BF361" s="339"/>
      <c r="BG361" s="339"/>
      <c r="BH361" s="339"/>
      <c r="BI361" s="339"/>
      <c r="BJ361" s="339"/>
      <c r="BK361" s="339"/>
      <c r="BL361" s="339"/>
      <c r="BM361" s="339"/>
      <c r="BN361" s="339"/>
      <c r="BO361" s="339"/>
      <c r="BP361" s="339"/>
      <c r="BQ361" s="339"/>
      <c r="BR361" s="339"/>
      <c r="BS361" s="339"/>
      <c r="BT361" s="339"/>
      <c r="BU361" s="339"/>
      <c r="BV361" s="339"/>
      <c r="BW361" s="339"/>
      <c r="BX361" s="339"/>
      <c r="BY361" s="339"/>
      <c r="BZ361" s="339"/>
      <c r="CA361" s="339"/>
      <c r="CB361" s="339"/>
      <c r="CC361" s="339"/>
      <c r="CD361" s="339"/>
      <c r="CE361" s="339"/>
      <c r="CF361" s="339"/>
      <c r="CG361" s="339"/>
      <c r="CH361" s="339"/>
      <c r="CI361" s="339"/>
      <c r="CJ361" s="339"/>
      <c r="CK361" s="339"/>
      <c r="CL361" s="339"/>
      <c r="CM361" s="339"/>
      <c r="CN361" s="339"/>
      <c r="CO361" s="339"/>
      <c r="CP361" s="339"/>
      <c r="CQ361" s="339"/>
      <c r="CR361" s="339"/>
      <c r="CS361" s="339"/>
      <c r="CT361" s="339"/>
      <c r="CU361" s="339"/>
      <c r="CV361" s="339"/>
      <c r="CW361" s="339"/>
      <c r="CX361" s="339"/>
      <c r="CY361" s="339"/>
      <c r="CZ361" s="339"/>
      <c r="DA361" s="339"/>
      <c r="DB361" s="339"/>
      <c r="DC361" s="339"/>
      <c r="DD361" s="339"/>
      <c r="DE361" s="339"/>
      <c r="DF361" s="339"/>
      <c r="DG361" s="339"/>
      <c r="DH361" s="339"/>
      <c r="DI361" s="339"/>
      <c r="DJ361" s="339"/>
      <c r="DK361" s="339"/>
      <c r="DL361" s="339"/>
      <c r="DM361" s="339"/>
      <c r="DN361" s="339"/>
      <c r="DO361" s="339"/>
      <c r="DP361" s="339"/>
      <c r="DQ361" s="339"/>
      <c r="DR361" s="339"/>
      <c r="DS361" s="339"/>
      <c r="DT361" s="339"/>
      <c r="DU361" s="339"/>
      <c r="DV361" s="339"/>
      <c r="DW361" s="339"/>
      <c r="DX361" s="339"/>
      <c r="DY361" s="339"/>
      <c r="DZ361" s="339"/>
      <c r="EA361" s="339"/>
      <c r="EB361" s="339"/>
      <c r="EC361" s="339"/>
      <c r="ED361" s="339"/>
      <c r="EE361" s="339"/>
      <c r="EF361" s="339"/>
      <c r="EG361" s="339"/>
      <c r="EH361" s="339"/>
      <c r="EI361" s="339"/>
      <c r="EJ361" s="339"/>
      <c r="EK361" s="339"/>
      <c r="EL361" s="339"/>
      <c r="EM361" s="339"/>
    </row>
    <row r="362" spans="1:143" s="341" customFormat="1" ht="25.5" hidden="1" customHeight="1">
      <c r="A362" s="371"/>
      <c r="B362" s="371"/>
      <c r="C362" s="371"/>
      <c r="D362" s="371"/>
      <c r="E362" s="371"/>
      <c r="F362" s="371"/>
      <c r="G362" s="371"/>
      <c r="H362" s="371"/>
      <c r="I362" s="371"/>
      <c r="J362" s="371"/>
      <c r="K362" s="371"/>
      <c r="L362" s="371"/>
      <c r="M362" s="371"/>
      <c r="N362" s="371"/>
      <c r="O362" s="371"/>
      <c r="P362" s="371"/>
      <c r="Q362" s="371"/>
      <c r="R362" s="371"/>
      <c r="S362" s="371"/>
      <c r="T362" s="371"/>
      <c r="U362" s="371"/>
      <c r="V362" s="371"/>
      <c r="W362" s="371"/>
      <c r="X362" s="371"/>
      <c r="Y362" s="371"/>
      <c r="Z362" s="371"/>
      <c r="AA362" s="371"/>
      <c r="AB362" s="371"/>
      <c r="AC362" s="371"/>
      <c r="AD362" s="371"/>
      <c r="AE362" s="371"/>
      <c r="AF362" s="371"/>
      <c r="AG362" s="371"/>
      <c r="AH362" s="371"/>
      <c r="AI362" s="339"/>
      <c r="AJ362" s="339"/>
      <c r="AK362" s="339"/>
      <c r="AL362" s="339"/>
      <c r="AM362" s="339"/>
      <c r="AN362" s="339"/>
      <c r="AO362" s="339"/>
      <c r="AP362" s="339"/>
      <c r="AQ362" s="339"/>
      <c r="AR362" s="339"/>
      <c r="AS362" s="339"/>
      <c r="AT362" s="339"/>
      <c r="AU362" s="339"/>
      <c r="AV362" s="339"/>
      <c r="AW362" s="339"/>
      <c r="AX362" s="339"/>
      <c r="AY362" s="339"/>
      <c r="AZ362" s="339"/>
      <c r="BA362" s="339"/>
      <c r="BB362" s="339"/>
      <c r="BC362" s="339"/>
      <c r="BD362" s="339"/>
      <c r="BE362" s="339"/>
      <c r="BF362" s="339"/>
      <c r="BG362" s="339"/>
      <c r="BH362" s="339"/>
      <c r="BI362" s="339"/>
      <c r="BJ362" s="339"/>
      <c r="BK362" s="339"/>
      <c r="BL362" s="339"/>
      <c r="BM362" s="339"/>
      <c r="BN362" s="339"/>
      <c r="BO362" s="339"/>
      <c r="BP362" s="339"/>
      <c r="BQ362" s="339"/>
      <c r="BR362" s="339"/>
      <c r="BS362" s="339"/>
      <c r="BT362" s="339"/>
      <c r="BU362" s="339"/>
      <c r="BV362" s="339"/>
      <c r="BW362" s="339"/>
      <c r="BX362" s="339"/>
      <c r="BY362" s="339"/>
      <c r="BZ362" s="339"/>
      <c r="CA362" s="339"/>
      <c r="CB362" s="339"/>
      <c r="CC362" s="339"/>
      <c r="CD362" s="339"/>
      <c r="CE362" s="339"/>
      <c r="CF362" s="339"/>
      <c r="CG362" s="339"/>
      <c r="CH362" s="339"/>
      <c r="CI362" s="339"/>
      <c r="CJ362" s="339"/>
      <c r="CK362" s="339"/>
      <c r="CL362" s="339"/>
      <c r="CM362" s="339"/>
      <c r="CN362" s="339"/>
      <c r="CO362" s="339"/>
      <c r="CP362" s="339"/>
      <c r="CQ362" s="339"/>
      <c r="CR362" s="339"/>
      <c r="CS362" s="339"/>
      <c r="CT362" s="339"/>
      <c r="CU362" s="339"/>
      <c r="CV362" s="339"/>
      <c r="CW362" s="339"/>
      <c r="CX362" s="339"/>
      <c r="CY362" s="339"/>
      <c r="CZ362" s="339"/>
      <c r="DA362" s="339"/>
      <c r="DB362" s="339"/>
      <c r="DC362" s="339"/>
      <c r="DD362" s="339"/>
      <c r="DE362" s="339"/>
      <c r="DF362" s="339"/>
      <c r="DG362" s="339"/>
      <c r="DH362" s="339"/>
      <c r="DI362" s="339"/>
      <c r="DJ362" s="339"/>
      <c r="DK362" s="339"/>
      <c r="DL362" s="339"/>
      <c r="DM362" s="339"/>
      <c r="DN362" s="339"/>
      <c r="DO362" s="339"/>
      <c r="DP362" s="339"/>
      <c r="DQ362" s="339"/>
      <c r="DR362" s="339"/>
      <c r="DS362" s="339"/>
      <c r="DT362" s="339"/>
      <c r="DU362" s="339"/>
      <c r="DV362" s="339"/>
      <c r="DW362" s="339"/>
      <c r="DX362" s="339"/>
      <c r="DY362" s="339"/>
      <c r="DZ362" s="339"/>
      <c r="EA362" s="339"/>
      <c r="EB362" s="339"/>
      <c r="EC362" s="339"/>
      <c r="ED362" s="339"/>
      <c r="EE362" s="339"/>
      <c r="EF362" s="339"/>
      <c r="EG362" s="339"/>
      <c r="EH362" s="339"/>
      <c r="EI362" s="339"/>
      <c r="EJ362" s="339"/>
      <c r="EK362" s="339"/>
      <c r="EL362" s="339"/>
      <c r="EM362" s="339"/>
    </row>
    <row r="363" spans="1:143" s="341" customFormat="1" ht="25.5" hidden="1" customHeight="1">
      <c r="A363" s="371"/>
      <c r="B363" s="371"/>
      <c r="C363" s="371"/>
      <c r="D363" s="371"/>
      <c r="E363" s="371"/>
      <c r="F363" s="371"/>
      <c r="G363" s="371"/>
      <c r="H363" s="371"/>
      <c r="I363" s="371"/>
      <c r="J363" s="371"/>
      <c r="K363" s="371"/>
      <c r="L363" s="371"/>
      <c r="M363" s="371"/>
      <c r="N363" s="371"/>
      <c r="O363" s="371"/>
      <c r="P363" s="371"/>
      <c r="Q363" s="371"/>
      <c r="R363" s="371"/>
      <c r="S363" s="371"/>
      <c r="T363" s="371"/>
      <c r="U363" s="371"/>
      <c r="V363" s="371"/>
      <c r="W363" s="371"/>
      <c r="X363" s="371"/>
      <c r="Y363" s="371"/>
      <c r="Z363" s="371"/>
      <c r="AA363" s="371"/>
      <c r="AB363" s="371"/>
      <c r="AC363" s="371"/>
      <c r="AD363" s="371"/>
      <c r="AE363" s="371"/>
      <c r="AF363" s="371"/>
      <c r="AG363" s="371"/>
      <c r="AH363" s="371"/>
      <c r="AI363" s="339"/>
      <c r="AJ363" s="339"/>
      <c r="AK363" s="339"/>
      <c r="AL363" s="339"/>
      <c r="AM363" s="339"/>
      <c r="AN363" s="339"/>
      <c r="AO363" s="339"/>
      <c r="AP363" s="339"/>
      <c r="AQ363" s="339"/>
      <c r="AR363" s="339"/>
      <c r="AS363" s="339"/>
      <c r="AT363" s="339"/>
      <c r="AU363" s="339"/>
      <c r="AV363" s="339"/>
      <c r="AW363" s="339"/>
      <c r="AX363" s="339"/>
      <c r="AY363" s="339"/>
      <c r="AZ363" s="339"/>
      <c r="BA363" s="339"/>
      <c r="BB363" s="339"/>
      <c r="BC363" s="339"/>
      <c r="BD363" s="339"/>
      <c r="BE363" s="339"/>
      <c r="BF363" s="339"/>
      <c r="BG363" s="339"/>
      <c r="BH363" s="339"/>
      <c r="BI363" s="339"/>
      <c r="BJ363" s="339"/>
      <c r="BK363" s="339"/>
      <c r="BL363" s="339"/>
      <c r="BM363" s="339"/>
      <c r="BN363" s="339"/>
      <c r="BO363" s="339"/>
      <c r="BP363" s="339"/>
      <c r="BQ363" s="339"/>
      <c r="BR363" s="339"/>
      <c r="BS363" s="339"/>
      <c r="BT363" s="339"/>
      <c r="BU363" s="339"/>
      <c r="BV363" s="339"/>
      <c r="BW363" s="339"/>
      <c r="BX363" s="339"/>
      <c r="BY363" s="339"/>
      <c r="BZ363" s="339"/>
      <c r="CA363" s="339"/>
      <c r="CB363" s="339"/>
      <c r="CC363" s="339"/>
      <c r="CD363" s="339"/>
      <c r="CE363" s="339"/>
      <c r="CF363" s="339"/>
      <c r="CG363" s="339"/>
      <c r="CH363" s="339"/>
      <c r="CI363" s="339"/>
      <c r="CJ363" s="339"/>
      <c r="CK363" s="339"/>
      <c r="CL363" s="339"/>
      <c r="CM363" s="339"/>
      <c r="CN363" s="339"/>
      <c r="CO363" s="339"/>
      <c r="CP363" s="339"/>
      <c r="CQ363" s="339"/>
      <c r="CR363" s="339"/>
      <c r="CS363" s="339"/>
      <c r="CT363" s="339"/>
      <c r="CU363" s="339"/>
      <c r="CV363" s="339"/>
      <c r="CW363" s="339"/>
      <c r="CX363" s="339"/>
      <c r="CY363" s="339"/>
      <c r="CZ363" s="339"/>
      <c r="DA363" s="339"/>
      <c r="DB363" s="339"/>
      <c r="DC363" s="339"/>
      <c r="DD363" s="339"/>
      <c r="DE363" s="339"/>
      <c r="DF363" s="339"/>
      <c r="DG363" s="339"/>
      <c r="DH363" s="339"/>
      <c r="DI363" s="339"/>
      <c r="DJ363" s="339"/>
      <c r="DK363" s="339"/>
      <c r="DL363" s="339"/>
      <c r="DM363" s="339"/>
      <c r="DN363" s="339"/>
      <c r="DO363" s="339"/>
      <c r="DP363" s="339"/>
      <c r="DQ363" s="339"/>
      <c r="DR363" s="339"/>
      <c r="DS363" s="339"/>
      <c r="DT363" s="339"/>
      <c r="DU363" s="339"/>
      <c r="DV363" s="339"/>
      <c r="DW363" s="339"/>
      <c r="DX363" s="339"/>
      <c r="DY363" s="339"/>
      <c r="DZ363" s="339"/>
      <c r="EA363" s="339"/>
      <c r="EB363" s="339"/>
      <c r="EC363" s="339"/>
      <c r="ED363" s="339"/>
      <c r="EE363" s="339"/>
      <c r="EF363" s="339"/>
      <c r="EG363" s="339"/>
      <c r="EH363" s="339"/>
      <c r="EI363" s="339"/>
      <c r="EJ363" s="339"/>
      <c r="EK363" s="339"/>
      <c r="EL363" s="339"/>
      <c r="EM363" s="339"/>
    </row>
    <row r="364" spans="1:143" s="341" customFormat="1" ht="25.5" hidden="1" customHeight="1">
      <c r="A364" s="371"/>
      <c r="B364" s="371"/>
      <c r="C364" s="371"/>
      <c r="D364" s="371"/>
      <c r="E364" s="371"/>
      <c r="F364" s="371"/>
      <c r="G364" s="371"/>
      <c r="H364" s="371"/>
      <c r="I364" s="371"/>
      <c r="J364" s="371"/>
      <c r="K364" s="371"/>
      <c r="L364" s="371"/>
      <c r="M364" s="371"/>
      <c r="N364" s="371"/>
      <c r="O364" s="371"/>
      <c r="P364" s="371"/>
      <c r="Q364" s="371"/>
      <c r="R364" s="371"/>
      <c r="S364" s="371"/>
      <c r="T364" s="371"/>
      <c r="U364" s="371"/>
      <c r="V364" s="371"/>
      <c r="W364" s="371"/>
      <c r="X364" s="371"/>
      <c r="Y364" s="371"/>
      <c r="Z364" s="371"/>
      <c r="AA364" s="371"/>
      <c r="AB364" s="371"/>
      <c r="AC364" s="371"/>
      <c r="AD364" s="371"/>
      <c r="AE364" s="371"/>
      <c r="AF364" s="371"/>
      <c r="AG364" s="371"/>
      <c r="AH364" s="371"/>
      <c r="AI364" s="339"/>
      <c r="AJ364" s="339"/>
      <c r="AK364" s="339"/>
      <c r="AL364" s="339"/>
      <c r="AM364" s="339"/>
      <c r="AN364" s="339"/>
      <c r="AO364" s="339"/>
      <c r="AP364" s="339"/>
      <c r="AQ364" s="339"/>
      <c r="AR364" s="339"/>
      <c r="AS364" s="339"/>
      <c r="AT364" s="339"/>
      <c r="AU364" s="339"/>
      <c r="AV364" s="339"/>
      <c r="AW364" s="339"/>
      <c r="AX364" s="339"/>
      <c r="AY364" s="339"/>
      <c r="AZ364" s="339"/>
      <c r="BA364" s="339"/>
      <c r="BB364" s="339"/>
      <c r="BC364" s="339"/>
      <c r="BD364" s="339"/>
      <c r="BE364" s="339"/>
      <c r="BF364" s="339"/>
      <c r="BG364" s="339"/>
      <c r="BH364" s="339"/>
      <c r="BI364" s="339"/>
      <c r="BJ364" s="339"/>
      <c r="BK364" s="339"/>
      <c r="BL364" s="339"/>
      <c r="BM364" s="339"/>
      <c r="BN364" s="339"/>
      <c r="BO364" s="339"/>
      <c r="BP364" s="339"/>
      <c r="BQ364" s="339"/>
      <c r="BR364" s="339"/>
      <c r="BS364" s="339"/>
      <c r="BT364" s="339"/>
      <c r="BU364" s="339"/>
      <c r="BV364" s="339"/>
      <c r="BW364" s="339"/>
      <c r="BX364" s="339"/>
      <c r="BY364" s="339"/>
      <c r="BZ364" s="339"/>
      <c r="CA364" s="339"/>
      <c r="CB364" s="339"/>
      <c r="CC364" s="339"/>
      <c r="CD364" s="339"/>
      <c r="CE364" s="339"/>
      <c r="CF364" s="339"/>
      <c r="CG364" s="339"/>
      <c r="CH364" s="339"/>
      <c r="CI364" s="339"/>
      <c r="CJ364" s="339"/>
      <c r="CK364" s="339"/>
      <c r="CL364" s="339"/>
      <c r="CM364" s="339"/>
      <c r="CN364" s="339"/>
      <c r="CO364" s="339"/>
      <c r="CP364" s="339"/>
      <c r="CQ364" s="339"/>
      <c r="CR364" s="339"/>
      <c r="CS364" s="339"/>
      <c r="CT364" s="339"/>
      <c r="CU364" s="339"/>
      <c r="CV364" s="339"/>
      <c r="CW364" s="339"/>
      <c r="CX364" s="339"/>
      <c r="CY364" s="339"/>
      <c r="CZ364" s="339"/>
      <c r="DA364" s="339"/>
      <c r="DB364" s="339"/>
      <c r="DC364" s="339"/>
      <c r="DD364" s="339"/>
      <c r="DE364" s="339"/>
      <c r="DF364" s="339"/>
      <c r="DG364" s="339"/>
      <c r="DH364" s="339"/>
      <c r="DI364" s="339"/>
      <c r="DJ364" s="339"/>
      <c r="DK364" s="339"/>
      <c r="DL364" s="339"/>
      <c r="DM364" s="339"/>
      <c r="DN364" s="339"/>
      <c r="DO364" s="339"/>
      <c r="DP364" s="339"/>
      <c r="DQ364" s="339"/>
      <c r="DR364" s="339"/>
      <c r="DS364" s="339"/>
      <c r="DT364" s="339"/>
      <c r="DU364" s="339"/>
      <c r="DV364" s="339"/>
      <c r="DW364" s="339"/>
      <c r="DX364" s="339"/>
      <c r="DY364" s="339"/>
      <c r="DZ364" s="339"/>
      <c r="EA364" s="339"/>
      <c r="EB364" s="339"/>
      <c r="EC364" s="339"/>
      <c r="ED364" s="339"/>
      <c r="EE364" s="339"/>
      <c r="EF364" s="339"/>
      <c r="EG364" s="339"/>
      <c r="EH364" s="339"/>
      <c r="EI364" s="339"/>
      <c r="EJ364" s="339"/>
      <c r="EK364" s="339"/>
      <c r="EL364" s="339"/>
      <c r="EM364" s="339"/>
    </row>
    <row r="365" spans="1:143" s="341" customFormat="1" ht="25.5" hidden="1" customHeight="1">
      <c r="A365" s="371"/>
      <c r="B365" s="371"/>
      <c r="C365" s="371"/>
      <c r="D365" s="371"/>
      <c r="E365" s="371"/>
      <c r="F365" s="371"/>
      <c r="G365" s="371"/>
      <c r="H365" s="371"/>
      <c r="I365" s="371"/>
      <c r="J365" s="371"/>
      <c r="K365" s="371"/>
      <c r="L365" s="371"/>
      <c r="M365" s="371"/>
      <c r="N365" s="371"/>
      <c r="O365" s="371"/>
      <c r="P365" s="371"/>
      <c r="Q365" s="371"/>
      <c r="R365" s="371"/>
      <c r="S365" s="371"/>
      <c r="T365" s="371"/>
      <c r="U365" s="371"/>
      <c r="V365" s="371"/>
      <c r="W365" s="371"/>
      <c r="X365" s="371"/>
      <c r="Y365" s="371"/>
      <c r="Z365" s="371"/>
      <c r="AA365" s="371"/>
      <c r="AB365" s="371"/>
      <c r="AC365" s="371"/>
      <c r="AD365" s="371"/>
      <c r="AE365" s="371"/>
      <c r="AF365" s="371"/>
      <c r="AG365" s="371"/>
      <c r="AH365" s="371"/>
      <c r="AI365" s="339"/>
      <c r="AJ365" s="339"/>
      <c r="AK365" s="339"/>
      <c r="AL365" s="339"/>
      <c r="AM365" s="339"/>
      <c r="AN365" s="339"/>
      <c r="AO365" s="339"/>
      <c r="AP365" s="339"/>
      <c r="AQ365" s="339"/>
      <c r="AR365" s="339"/>
      <c r="AS365" s="339"/>
      <c r="AT365" s="339"/>
      <c r="AU365" s="339"/>
      <c r="AV365" s="339"/>
      <c r="AW365" s="339"/>
      <c r="AX365" s="339"/>
      <c r="AY365" s="339"/>
      <c r="AZ365" s="339"/>
      <c r="BA365" s="339"/>
      <c r="BB365" s="339"/>
      <c r="BC365" s="339"/>
      <c r="BD365" s="339"/>
      <c r="BE365" s="339"/>
      <c r="BF365" s="339"/>
      <c r="BG365" s="339"/>
      <c r="BH365" s="339"/>
      <c r="BI365" s="339"/>
      <c r="BJ365" s="339"/>
      <c r="BK365" s="339"/>
      <c r="BL365" s="339"/>
      <c r="BM365" s="339"/>
      <c r="BN365" s="339"/>
      <c r="BO365" s="339"/>
      <c r="BP365" s="339"/>
      <c r="BQ365" s="339"/>
      <c r="BR365" s="339"/>
      <c r="BS365" s="339"/>
      <c r="BT365" s="339"/>
      <c r="BU365" s="339"/>
      <c r="BV365" s="339"/>
      <c r="BW365" s="339"/>
      <c r="BX365" s="339"/>
      <c r="BY365" s="339"/>
      <c r="BZ365" s="339"/>
      <c r="CA365" s="339"/>
      <c r="CB365" s="339"/>
      <c r="CC365" s="339"/>
      <c r="CD365" s="339"/>
      <c r="CE365" s="339"/>
      <c r="CF365" s="339"/>
      <c r="CG365" s="339"/>
      <c r="CH365" s="339"/>
      <c r="CI365" s="339"/>
      <c r="CJ365" s="339"/>
      <c r="CK365" s="339"/>
      <c r="CL365" s="339"/>
      <c r="CM365" s="339"/>
      <c r="CN365" s="339"/>
      <c r="CO365" s="339"/>
      <c r="CP365" s="339"/>
      <c r="CQ365" s="339"/>
      <c r="CR365" s="339"/>
      <c r="CS365" s="339"/>
      <c r="CT365" s="339"/>
      <c r="CU365" s="339"/>
      <c r="CV365" s="339"/>
      <c r="CW365" s="339"/>
      <c r="CX365" s="339"/>
      <c r="CY365" s="339"/>
      <c r="CZ365" s="339"/>
      <c r="DA365" s="339"/>
      <c r="DB365" s="339"/>
      <c r="DC365" s="339"/>
      <c r="DD365" s="339"/>
      <c r="DE365" s="339"/>
      <c r="DF365" s="339"/>
      <c r="DG365" s="339"/>
      <c r="DH365" s="339"/>
      <c r="DI365" s="339"/>
      <c r="DJ365" s="339"/>
      <c r="DK365" s="339"/>
      <c r="DL365" s="339"/>
      <c r="DM365" s="339"/>
      <c r="DN365" s="339"/>
      <c r="DO365" s="339"/>
      <c r="DP365" s="339"/>
      <c r="DQ365" s="339"/>
      <c r="DR365" s="339"/>
      <c r="DS365" s="339"/>
      <c r="DT365" s="339"/>
      <c r="DU365" s="339"/>
      <c r="DV365" s="339"/>
      <c r="DW365" s="339"/>
      <c r="DX365" s="339"/>
      <c r="DY365" s="339"/>
      <c r="DZ365" s="339"/>
      <c r="EA365" s="339"/>
      <c r="EB365" s="339"/>
      <c r="EC365" s="339"/>
      <c r="ED365" s="339"/>
      <c r="EE365" s="339"/>
      <c r="EF365" s="339"/>
      <c r="EG365" s="339"/>
      <c r="EH365" s="339"/>
      <c r="EI365" s="339"/>
      <c r="EJ365" s="339"/>
      <c r="EK365" s="339"/>
      <c r="EL365" s="339"/>
      <c r="EM365" s="339"/>
    </row>
    <row r="366" spans="1:143" s="341" customFormat="1" ht="25.5" hidden="1" customHeight="1">
      <c r="A366" s="371"/>
      <c r="B366" s="371"/>
      <c r="C366" s="371"/>
      <c r="D366" s="371"/>
      <c r="E366" s="371"/>
      <c r="F366" s="371"/>
      <c r="G366" s="371"/>
      <c r="H366" s="371"/>
      <c r="I366" s="371"/>
      <c r="J366" s="371"/>
      <c r="K366" s="371"/>
      <c r="L366" s="371"/>
      <c r="M366" s="371"/>
      <c r="N366" s="371"/>
      <c r="O366" s="371"/>
      <c r="P366" s="371"/>
      <c r="Q366" s="371"/>
      <c r="R366" s="371"/>
      <c r="S366" s="371"/>
      <c r="T366" s="371"/>
      <c r="U366" s="371"/>
      <c r="V366" s="371"/>
      <c r="W366" s="371"/>
      <c r="X366" s="371"/>
      <c r="Y366" s="371"/>
      <c r="Z366" s="371"/>
      <c r="AA366" s="371"/>
      <c r="AB366" s="371"/>
      <c r="AC366" s="371"/>
      <c r="AD366" s="371"/>
      <c r="AE366" s="371"/>
      <c r="AF366" s="371"/>
      <c r="AG366" s="371"/>
      <c r="AH366" s="371"/>
      <c r="AI366" s="339"/>
      <c r="AJ366" s="339"/>
      <c r="AK366" s="339"/>
      <c r="AL366" s="339"/>
      <c r="AM366" s="339"/>
      <c r="AN366" s="339"/>
      <c r="AO366" s="339"/>
      <c r="AP366" s="339"/>
      <c r="AQ366" s="339"/>
      <c r="AR366" s="339"/>
      <c r="AS366" s="339"/>
      <c r="AT366" s="339"/>
      <c r="AU366" s="339"/>
      <c r="AV366" s="339"/>
      <c r="AW366" s="339"/>
      <c r="AX366" s="339"/>
      <c r="AY366" s="339"/>
      <c r="AZ366" s="339"/>
      <c r="BA366" s="339"/>
      <c r="BB366" s="339"/>
      <c r="BC366" s="339"/>
      <c r="BD366" s="339"/>
      <c r="BE366" s="339"/>
      <c r="BF366" s="339"/>
      <c r="BG366" s="339"/>
      <c r="BH366" s="339"/>
      <c r="BI366" s="339"/>
      <c r="BJ366" s="339"/>
      <c r="BK366" s="339"/>
      <c r="BL366" s="339"/>
      <c r="BM366" s="339"/>
      <c r="BN366" s="339"/>
      <c r="BO366" s="339"/>
      <c r="BP366" s="339"/>
      <c r="BQ366" s="339"/>
      <c r="BR366" s="339"/>
      <c r="BS366" s="339"/>
      <c r="BT366" s="339"/>
      <c r="BU366" s="339"/>
      <c r="BV366" s="339"/>
      <c r="BW366" s="339"/>
      <c r="BX366" s="339"/>
      <c r="BY366" s="339"/>
      <c r="BZ366" s="339"/>
      <c r="CA366" s="339"/>
      <c r="CB366" s="339"/>
      <c r="CC366" s="339"/>
      <c r="CD366" s="339"/>
      <c r="CE366" s="339"/>
      <c r="CF366" s="339"/>
      <c r="CG366" s="339"/>
      <c r="CH366" s="339"/>
      <c r="CI366" s="339"/>
      <c r="CJ366" s="339"/>
      <c r="CK366" s="339"/>
      <c r="CL366" s="339"/>
      <c r="CM366" s="339"/>
      <c r="CN366" s="339"/>
      <c r="CO366" s="339"/>
      <c r="CP366" s="339"/>
      <c r="CQ366" s="339"/>
      <c r="CR366" s="339"/>
      <c r="CS366" s="339"/>
      <c r="CT366" s="339"/>
      <c r="CU366" s="339"/>
      <c r="CV366" s="339"/>
      <c r="CW366" s="339"/>
      <c r="CX366" s="339"/>
      <c r="CY366" s="339"/>
      <c r="CZ366" s="339"/>
      <c r="DA366" s="339"/>
      <c r="DB366" s="339"/>
      <c r="DC366" s="339"/>
      <c r="DD366" s="339"/>
      <c r="DE366" s="339"/>
      <c r="DF366" s="339"/>
      <c r="DG366" s="339"/>
      <c r="DH366" s="339"/>
      <c r="DI366" s="339"/>
      <c r="DJ366" s="339"/>
      <c r="DK366" s="339"/>
      <c r="DL366" s="339"/>
      <c r="DM366" s="339"/>
      <c r="DN366" s="339"/>
      <c r="DO366" s="339"/>
      <c r="DP366" s="339"/>
      <c r="DQ366" s="339"/>
      <c r="DR366" s="339"/>
      <c r="DS366" s="339"/>
      <c r="DT366" s="339"/>
      <c r="DU366" s="339"/>
      <c r="DV366" s="339"/>
      <c r="DW366" s="339"/>
      <c r="DX366" s="339"/>
      <c r="DY366" s="339"/>
      <c r="DZ366" s="339"/>
      <c r="EA366" s="339"/>
      <c r="EB366" s="339"/>
      <c r="EC366" s="339"/>
      <c r="ED366" s="339"/>
      <c r="EE366" s="339"/>
      <c r="EF366" s="339"/>
      <c r="EG366" s="339"/>
      <c r="EH366" s="339"/>
      <c r="EI366" s="339"/>
      <c r="EJ366" s="339"/>
      <c r="EK366" s="339"/>
      <c r="EL366" s="339"/>
      <c r="EM366" s="339"/>
    </row>
    <row r="367" spans="1:143" s="341" customFormat="1" ht="25.5" hidden="1" customHeight="1">
      <c r="A367" s="371"/>
      <c r="B367" s="371"/>
      <c r="C367" s="371"/>
      <c r="D367" s="371"/>
      <c r="E367" s="371"/>
      <c r="F367" s="371"/>
      <c r="G367" s="371"/>
      <c r="H367" s="371"/>
      <c r="I367" s="371"/>
      <c r="J367" s="371"/>
      <c r="K367" s="371"/>
      <c r="L367" s="371"/>
      <c r="M367" s="371"/>
      <c r="N367" s="371"/>
      <c r="O367" s="371"/>
      <c r="P367" s="371"/>
      <c r="Q367" s="371"/>
      <c r="R367" s="371"/>
      <c r="S367" s="371"/>
      <c r="T367" s="371"/>
      <c r="U367" s="371"/>
      <c r="V367" s="371"/>
      <c r="W367" s="371"/>
      <c r="X367" s="371"/>
      <c r="Y367" s="371"/>
      <c r="Z367" s="371"/>
      <c r="AA367" s="371"/>
      <c r="AB367" s="371"/>
      <c r="AC367" s="371"/>
      <c r="AD367" s="371"/>
      <c r="AE367" s="371"/>
      <c r="AF367" s="371"/>
      <c r="AG367" s="371"/>
      <c r="AH367" s="371"/>
      <c r="AI367" s="339"/>
      <c r="AJ367" s="339"/>
      <c r="AK367" s="339"/>
      <c r="AL367" s="339"/>
      <c r="AM367" s="339"/>
      <c r="AN367" s="339"/>
      <c r="AO367" s="339"/>
      <c r="AP367" s="339"/>
      <c r="AQ367" s="339"/>
      <c r="AR367" s="339"/>
      <c r="AS367" s="339"/>
      <c r="AT367" s="339"/>
      <c r="AU367" s="339"/>
      <c r="AV367" s="339"/>
      <c r="AW367" s="339"/>
      <c r="AX367" s="339"/>
      <c r="AY367" s="339"/>
      <c r="AZ367" s="339"/>
      <c r="BA367" s="339"/>
      <c r="BB367" s="339"/>
      <c r="BC367" s="339"/>
      <c r="BD367" s="339"/>
      <c r="BE367" s="339"/>
      <c r="BF367" s="339"/>
      <c r="BG367" s="339"/>
      <c r="BH367" s="339"/>
      <c r="BI367" s="339"/>
      <c r="BJ367" s="339"/>
      <c r="BK367" s="339"/>
      <c r="BL367" s="339"/>
      <c r="BM367" s="339"/>
      <c r="BN367" s="339"/>
      <c r="BO367" s="339"/>
      <c r="BP367" s="339"/>
      <c r="BQ367" s="339"/>
      <c r="BR367" s="339"/>
      <c r="BS367" s="339"/>
      <c r="BT367" s="339"/>
      <c r="BU367" s="339"/>
      <c r="BV367" s="339"/>
      <c r="BW367" s="339"/>
      <c r="BX367" s="339"/>
      <c r="BY367" s="339"/>
      <c r="BZ367" s="339"/>
      <c r="CA367" s="339"/>
      <c r="CB367" s="339"/>
      <c r="CC367" s="339"/>
      <c r="CD367" s="339"/>
      <c r="CE367" s="339"/>
      <c r="CF367" s="339"/>
      <c r="CG367" s="339"/>
      <c r="CH367" s="339"/>
      <c r="CI367" s="339"/>
      <c r="CJ367" s="339"/>
      <c r="CK367" s="339"/>
      <c r="CL367" s="339"/>
      <c r="CM367" s="339"/>
      <c r="CN367" s="339"/>
      <c r="CO367" s="339"/>
      <c r="CP367" s="339"/>
      <c r="CQ367" s="339"/>
      <c r="CR367" s="339"/>
      <c r="CS367" s="339"/>
      <c r="CT367" s="339"/>
      <c r="CU367" s="339"/>
      <c r="CV367" s="339"/>
      <c r="CW367" s="339"/>
      <c r="CX367" s="339"/>
      <c r="CY367" s="339"/>
      <c r="CZ367" s="339"/>
      <c r="DA367" s="339"/>
      <c r="DB367" s="339"/>
      <c r="DC367" s="339"/>
      <c r="DD367" s="339"/>
      <c r="DE367" s="339"/>
      <c r="DF367" s="339"/>
      <c r="DG367" s="339"/>
      <c r="DH367" s="339"/>
      <c r="DI367" s="339"/>
      <c r="DJ367" s="339"/>
      <c r="DK367" s="339"/>
      <c r="DL367" s="339"/>
      <c r="DM367" s="339"/>
      <c r="DN367" s="339"/>
      <c r="DO367" s="339"/>
      <c r="DP367" s="339"/>
      <c r="DQ367" s="339"/>
      <c r="DR367" s="339"/>
      <c r="DS367" s="339"/>
      <c r="DT367" s="339"/>
      <c r="DU367" s="339"/>
      <c r="DV367" s="339"/>
      <c r="DW367" s="339"/>
      <c r="DX367" s="339"/>
      <c r="DY367" s="339"/>
      <c r="DZ367" s="339"/>
      <c r="EA367" s="339"/>
      <c r="EB367" s="339"/>
      <c r="EC367" s="339"/>
      <c r="ED367" s="339"/>
      <c r="EE367" s="339"/>
      <c r="EF367" s="339"/>
      <c r="EG367" s="339"/>
      <c r="EH367" s="339"/>
      <c r="EI367" s="339"/>
      <c r="EJ367" s="339"/>
      <c r="EK367" s="339"/>
      <c r="EL367" s="339"/>
      <c r="EM367" s="339"/>
    </row>
    <row r="368" spans="1:143" s="341" customFormat="1" ht="25.5" hidden="1" customHeight="1">
      <c r="A368" s="371"/>
      <c r="B368" s="371"/>
      <c r="C368" s="371"/>
      <c r="D368" s="371"/>
      <c r="E368" s="371"/>
      <c r="F368" s="371"/>
      <c r="G368" s="371"/>
      <c r="H368" s="371"/>
      <c r="I368" s="371"/>
      <c r="J368" s="371"/>
      <c r="K368" s="371"/>
      <c r="L368" s="371"/>
      <c r="M368" s="371"/>
      <c r="N368" s="371"/>
      <c r="O368" s="371"/>
      <c r="P368" s="371"/>
      <c r="Q368" s="371"/>
      <c r="R368" s="371"/>
      <c r="S368" s="371"/>
      <c r="T368" s="371"/>
      <c r="U368" s="371"/>
      <c r="V368" s="371"/>
      <c r="W368" s="371"/>
      <c r="X368" s="371"/>
      <c r="Y368" s="371"/>
      <c r="Z368" s="371"/>
      <c r="AA368" s="371"/>
      <c r="AB368" s="371"/>
      <c r="AC368" s="371"/>
      <c r="AD368" s="371"/>
      <c r="AE368" s="371"/>
      <c r="AF368" s="371"/>
      <c r="AG368" s="371"/>
      <c r="AH368" s="371"/>
      <c r="AI368" s="339"/>
      <c r="AJ368" s="339"/>
      <c r="AK368" s="339"/>
      <c r="AL368" s="339"/>
      <c r="AM368" s="339"/>
      <c r="AN368" s="339"/>
      <c r="AO368" s="339"/>
      <c r="AP368" s="339"/>
      <c r="AQ368" s="339"/>
      <c r="AR368" s="339"/>
      <c r="AS368" s="339"/>
      <c r="AT368" s="339"/>
      <c r="AU368" s="339"/>
      <c r="AV368" s="339"/>
      <c r="AW368" s="339"/>
      <c r="AX368" s="339"/>
      <c r="AY368" s="339"/>
      <c r="AZ368" s="339"/>
      <c r="BA368" s="339"/>
      <c r="BB368" s="339"/>
      <c r="BC368" s="339"/>
      <c r="BD368" s="339"/>
      <c r="BE368" s="339"/>
      <c r="BF368" s="339"/>
      <c r="BG368" s="339"/>
      <c r="BH368" s="339"/>
      <c r="BI368" s="339"/>
      <c r="BJ368" s="339"/>
      <c r="BK368" s="339"/>
      <c r="BL368" s="339"/>
      <c r="BM368" s="339"/>
      <c r="BN368" s="339"/>
      <c r="BO368" s="339"/>
      <c r="BP368" s="339"/>
      <c r="BQ368" s="339"/>
      <c r="BR368" s="339"/>
      <c r="BS368" s="339"/>
      <c r="BT368" s="339"/>
      <c r="BU368" s="339"/>
      <c r="BV368" s="339"/>
      <c r="BW368" s="339"/>
      <c r="BX368" s="339"/>
      <c r="BY368" s="339"/>
      <c r="BZ368" s="339"/>
      <c r="CA368" s="339"/>
      <c r="CB368" s="339"/>
      <c r="CC368" s="339"/>
      <c r="CD368" s="339"/>
      <c r="CE368" s="339"/>
      <c r="CF368" s="339"/>
      <c r="CG368" s="339"/>
      <c r="CH368" s="339"/>
      <c r="CI368" s="339"/>
      <c r="CJ368" s="339"/>
      <c r="CK368" s="339"/>
      <c r="CL368" s="339"/>
      <c r="CM368" s="339"/>
      <c r="CN368" s="339"/>
      <c r="CO368" s="339"/>
      <c r="CP368" s="339"/>
      <c r="CQ368" s="339"/>
      <c r="CR368" s="339"/>
      <c r="CS368" s="339"/>
      <c r="CT368" s="339"/>
      <c r="CU368" s="339"/>
      <c r="CV368" s="339"/>
      <c r="CW368" s="339"/>
      <c r="CX368" s="339"/>
      <c r="CY368" s="339"/>
      <c r="CZ368" s="339"/>
      <c r="DA368" s="339"/>
      <c r="DB368" s="339"/>
      <c r="DC368" s="339"/>
      <c r="DD368" s="339"/>
      <c r="DE368" s="339"/>
      <c r="DF368" s="339"/>
      <c r="DG368" s="339"/>
      <c r="DH368" s="339"/>
      <c r="DI368" s="339"/>
      <c r="DJ368" s="339"/>
      <c r="DK368" s="339"/>
      <c r="DL368" s="339"/>
      <c r="DM368" s="339"/>
      <c r="DN368" s="339"/>
      <c r="DO368" s="339"/>
      <c r="DP368" s="339"/>
      <c r="DQ368" s="339"/>
      <c r="DR368" s="339"/>
      <c r="DS368" s="339"/>
      <c r="DT368" s="339"/>
      <c r="DU368" s="339"/>
      <c r="DV368" s="339"/>
      <c r="DW368" s="339"/>
      <c r="DX368" s="339"/>
      <c r="DY368" s="339"/>
      <c r="DZ368" s="339"/>
      <c r="EA368" s="339"/>
      <c r="EB368" s="339"/>
      <c r="EC368" s="339"/>
      <c r="ED368" s="339"/>
      <c r="EE368" s="339"/>
      <c r="EF368" s="339"/>
      <c r="EG368" s="339"/>
      <c r="EH368" s="339"/>
      <c r="EI368" s="339"/>
      <c r="EJ368" s="339"/>
      <c r="EK368" s="339"/>
      <c r="EL368" s="339"/>
      <c r="EM368" s="339"/>
    </row>
    <row r="369" spans="1:143" s="341" customFormat="1" ht="25.5" hidden="1" customHeight="1">
      <c r="A369" s="371"/>
      <c r="B369" s="371"/>
      <c r="C369" s="371"/>
      <c r="D369" s="371"/>
      <c r="E369" s="371"/>
      <c r="F369" s="371"/>
      <c r="G369" s="371"/>
      <c r="H369" s="371"/>
      <c r="I369" s="371"/>
      <c r="J369" s="371"/>
      <c r="K369" s="371"/>
      <c r="L369" s="371"/>
      <c r="M369" s="371"/>
      <c r="N369" s="371"/>
      <c r="O369" s="371"/>
      <c r="P369" s="371"/>
      <c r="Q369" s="371"/>
      <c r="R369" s="371"/>
      <c r="S369" s="371"/>
      <c r="T369" s="371"/>
      <c r="U369" s="371"/>
      <c r="V369" s="371"/>
      <c r="W369" s="371"/>
      <c r="X369" s="371"/>
      <c r="Y369" s="371"/>
      <c r="Z369" s="371"/>
      <c r="AA369" s="371"/>
      <c r="AB369" s="371"/>
      <c r="AC369" s="371"/>
      <c r="AD369" s="371"/>
      <c r="AE369" s="371"/>
      <c r="AF369" s="371"/>
      <c r="AG369" s="371"/>
      <c r="AH369" s="371"/>
      <c r="AI369" s="339"/>
      <c r="AJ369" s="339"/>
      <c r="AK369" s="339"/>
      <c r="AL369" s="339"/>
      <c r="AM369" s="339"/>
      <c r="AN369" s="339"/>
      <c r="AO369" s="339"/>
      <c r="AP369" s="339"/>
      <c r="AQ369" s="339"/>
      <c r="AR369" s="339"/>
      <c r="AS369" s="339"/>
      <c r="AT369" s="339"/>
      <c r="AU369" s="339"/>
      <c r="AV369" s="339"/>
      <c r="AW369" s="339"/>
      <c r="AX369" s="339"/>
      <c r="AY369" s="339"/>
      <c r="AZ369" s="339"/>
      <c r="BA369" s="339"/>
      <c r="BB369" s="339"/>
      <c r="BC369" s="339"/>
      <c r="BD369" s="339"/>
      <c r="BE369" s="339"/>
      <c r="BF369" s="339"/>
      <c r="BG369" s="339"/>
      <c r="BH369" s="339"/>
      <c r="BI369" s="339"/>
      <c r="BJ369" s="339"/>
      <c r="BK369" s="339"/>
      <c r="BL369" s="339"/>
      <c r="BM369" s="339"/>
      <c r="BN369" s="339"/>
      <c r="BO369" s="339"/>
      <c r="BP369" s="339"/>
      <c r="BQ369" s="339"/>
      <c r="BR369" s="339"/>
      <c r="BS369" s="339"/>
      <c r="BT369" s="339"/>
      <c r="BU369" s="339"/>
      <c r="BV369" s="339"/>
      <c r="BW369" s="339"/>
      <c r="BX369" s="339"/>
      <c r="BY369" s="339"/>
      <c r="BZ369" s="339"/>
      <c r="CA369" s="339"/>
      <c r="CB369" s="339"/>
      <c r="CC369" s="339"/>
      <c r="CD369" s="339"/>
      <c r="CE369" s="339"/>
      <c r="CF369" s="339"/>
      <c r="CG369" s="339"/>
      <c r="CH369" s="339"/>
      <c r="CI369" s="339"/>
      <c r="CJ369" s="339"/>
      <c r="CK369" s="339"/>
      <c r="CL369" s="339"/>
      <c r="CM369" s="339"/>
      <c r="CN369" s="339"/>
      <c r="CO369" s="339"/>
      <c r="CP369" s="339"/>
      <c r="CQ369" s="339"/>
      <c r="CR369" s="339"/>
      <c r="CS369" s="339"/>
      <c r="CT369" s="339"/>
      <c r="CU369" s="339"/>
      <c r="CV369" s="339"/>
      <c r="CW369" s="339"/>
      <c r="CX369" s="339"/>
      <c r="CY369" s="339"/>
      <c r="CZ369" s="339"/>
      <c r="DA369" s="339"/>
      <c r="DB369" s="339"/>
      <c r="DC369" s="339"/>
      <c r="DD369" s="339"/>
      <c r="DE369" s="339"/>
      <c r="DF369" s="339"/>
      <c r="DG369" s="339"/>
      <c r="DH369" s="339"/>
      <c r="DI369" s="339"/>
      <c r="DJ369" s="339"/>
      <c r="DK369" s="339"/>
      <c r="DL369" s="339"/>
      <c r="DM369" s="339"/>
      <c r="DN369" s="339"/>
      <c r="DO369" s="339"/>
      <c r="DP369" s="339"/>
      <c r="DQ369" s="339"/>
      <c r="DR369" s="339"/>
      <c r="DS369" s="339"/>
      <c r="DT369" s="339"/>
      <c r="DU369" s="339"/>
      <c r="DV369" s="339"/>
      <c r="DW369" s="339"/>
      <c r="DX369" s="339"/>
      <c r="DY369" s="339"/>
      <c r="DZ369" s="339"/>
      <c r="EA369" s="339"/>
      <c r="EB369" s="339"/>
      <c r="EC369" s="339"/>
      <c r="ED369" s="339"/>
      <c r="EE369" s="339"/>
      <c r="EF369" s="339"/>
      <c r="EG369" s="339"/>
      <c r="EH369" s="339"/>
      <c r="EI369" s="339"/>
      <c r="EJ369" s="339"/>
      <c r="EK369" s="339"/>
      <c r="EL369" s="339"/>
      <c r="EM369" s="339"/>
    </row>
    <row r="370" spans="1:143" s="341" customFormat="1" ht="25.5" hidden="1" customHeight="1">
      <c r="A370" s="371"/>
      <c r="B370" s="371"/>
      <c r="C370" s="371"/>
      <c r="D370" s="371"/>
      <c r="E370" s="371"/>
      <c r="F370" s="371"/>
      <c r="G370" s="371"/>
      <c r="H370" s="371"/>
      <c r="I370" s="371"/>
      <c r="J370" s="371"/>
      <c r="K370" s="371"/>
      <c r="L370" s="371"/>
      <c r="M370" s="371"/>
      <c r="N370" s="371"/>
      <c r="O370" s="371"/>
      <c r="P370" s="371"/>
      <c r="Q370" s="371"/>
      <c r="R370" s="371"/>
      <c r="S370" s="371"/>
      <c r="T370" s="371"/>
      <c r="U370" s="371"/>
      <c r="V370" s="371"/>
      <c r="W370" s="371"/>
      <c r="X370" s="371"/>
      <c r="Y370" s="371"/>
      <c r="Z370" s="371"/>
      <c r="AA370" s="371"/>
      <c r="AB370" s="371"/>
      <c r="AC370" s="371"/>
      <c r="AD370" s="371"/>
      <c r="AE370" s="371"/>
      <c r="AF370" s="371"/>
      <c r="AG370" s="371"/>
      <c r="AH370" s="371"/>
      <c r="AI370" s="339"/>
      <c r="AJ370" s="339"/>
      <c r="AK370" s="339"/>
      <c r="AL370" s="339"/>
      <c r="AM370" s="339"/>
      <c r="AN370" s="339"/>
      <c r="AO370" s="339"/>
      <c r="AP370" s="339"/>
      <c r="AQ370" s="339"/>
      <c r="AR370" s="339"/>
      <c r="AS370" s="339"/>
      <c r="AT370" s="339"/>
      <c r="AU370" s="339"/>
      <c r="AV370" s="339"/>
      <c r="AW370" s="339"/>
      <c r="AX370" s="339"/>
      <c r="AY370" s="339"/>
      <c r="AZ370" s="339"/>
      <c r="BA370" s="339"/>
      <c r="BB370" s="339"/>
      <c r="BC370" s="339"/>
      <c r="BD370" s="339"/>
      <c r="BE370" s="339"/>
      <c r="BF370" s="339"/>
      <c r="BG370" s="339"/>
      <c r="BH370" s="339"/>
      <c r="BI370" s="339"/>
      <c r="BJ370" s="339"/>
      <c r="BK370" s="339"/>
      <c r="BL370" s="339"/>
      <c r="BM370" s="339"/>
      <c r="BN370" s="339"/>
      <c r="BO370" s="339"/>
      <c r="BP370" s="339"/>
      <c r="BQ370" s="339"/>
      <c r="BR370" s="339"/>
      <c r="BS370" s="339"/>
      <c r="BT370" s="339"/>
      <c r="BU370" s="339"/>
      <c r="BV370" s="339"/>
      <c r="BW370" s="339"/>
      <c r="BX370" s="339"/>
      <c r="BY370" s="339"/>
      <c r="BZ370" s="339"/>
      <c r="CA370" s="339"/>
      <c r="CB370" s="339"/>
      <c r="CC370" s="339"/>
      <c r="CD370" s="339"/>
      <c r="CE370" s="339"/>
      <c r="CF370" s="339"/>
      <c r="CG370" s="339"/>
      <c r="CH370" s="339"/>
      <c r="CI370" s="339"/>
      <c r="CJ370" s="339"/>
      <c r="CK370" s="339"/>
      <c r="CL370" s="339"/>
      <c r="CM370" s="339"/>
      <c r="CN370" s="339"/>
      <c r="CO370" s="339"/>
      <c r="CP370" s="339"/>
      <c r="CQ370" s="339"/>
      <c r="CR370" s="339"/>
      <c r="CS370" s="339"/>
      <c r="CT370" s="339"/>
      <c r="CU370" s="339"/>
      <c r="CV370" s="339"/>
      <c r="CW370" s="339"/>
      <c r="CX370" s="339"/>
      <c r="CY370" s="339"/>
      <c r="CZ370" s="339"/>
      <c r="DA370" s="339"/>
      <c r="DB370" s="339"/>
      <c r="DC370" s="339"/>
      <c r="DD370" s="339"/>
      <c r="DE370" s="339"/>
      <c r="DF370" s="339"/>
      <c r="DG370" s="339"/>
      <c r="DH370" s="339"/>
      <c r="DI370" s="339"/>
      <c r="DJ370" s="339"/>
      <c r="DK370" s="339"/>
      <c r="DL370" s="339"/>
      <c r="DM370" s="339"/>
      <c r="DN370" s="339"/>
      <c r="DO370" s="339"/>
      <c r="DP370" s="339"/>
      <c r="DQ370" s="339"/>
      <c r="DR370" s="339"/>
      <c r="DS370" s="339"/>
      <c r="DT370" s="339"/>
      <c r="DU370" s="339"/>
      <c r="DV370" s="339"/>
      <c r="DW370" s="339"/>
      <c r="DX370" s="339"/>
      <c r="DY370" s="339"/>
      <c r="DZ370" s="339"/>
      <c r="EA370" s="339"/>
      <c r="EB370" s="339"/>
      <c r="EC370" s="339"/>
      <c r="ED370" s="339"/>
      <c r="EE370" s="339"/>
      <c r="EF370" s="339"/>
      <c r="EG370" s="339"/>
      <c r="EH370" s="339"/>
      <c r="EI370" s="339"/>
      <c r="EJ370" s="339"/>
      <c r="EK370" s="339"/>
      <c r="EL370" s="339"/>
      <c r="EM370" s="339"/>
    </row>
    <row r="371" spans="1:143" s="341" customFormat="1" ht="25.5" hidden="1" customHeight="1">
      <c r="A371" s="371"/>
      <c r="B371" s="371"/>
      <c r="C371" s="371"/>
      <c r="D371" s="371"/>
      <c r="E371" s="371"/>
      <c r="F371" s="371"/>
      <c r="G371" s="371"/>
      <c r="H371" s="371"/>
      <c r="I371" s="371"/>
      <c r="J371" s="371"/>
      <c r="K371" s="371"/>
      <c r="L371" s="371"/>
      <c r="M371" s="371"/>
      <c r="N371" s="371"/>
      <c r="O371" s="371"/>
      <c r="P371" s="371"/>
      <c r="Q371" s="371"/>
      <c r="R371" s="371"/>
      <c r="S371" s="371"/>
      <c r="T371" s="371"/>
      <c r="U371" s="371"/>
      <c r="V371" s="371"/>
      <c r="W371" s="371"/>
      <c r="X371" s="371"/>
      <c r="Y371" s="371"/>
      <c r="Z371" s="371"/>
      <c r="AA371" s="371"/>
      <c r="AB371" s="371"/>
      <c r="AC371" s="371"/>
      <c r="AD371" s="371"/>
      <c r="AE371" s="371"/>
      <c r="AF371" s="371"/>
      <c r="AG371" s="371"/>
      <c r="AH371" s="371"/>
      <c r="AI371" s="339"/>
      <c r="AJ371" s="339"/>
      <c r="AK371" s="339"/>
      <c r="AL371" s="339"/>
      <c r="AM371" s="339"/>
      <c r="AN371" s="339"/>
      <c r="AO371" s="339"/>
      <c r="AP371" s="339"/>
      <c r="AQ371" s="339"/>
      <c r="AR371" s="339"/>
      <c r="AS371" s="339"/>
      <c r="AT371" s="339"/>
      <c r="AU371" s="339"/>
      <c r="AV371" s="339"/>
      <c r="AW371" s="339"/>
      <c r="AX371" s="339"/>
      <c r="AY371" s="339"/>
      <c r="AZ371" s="339"/>
      <c r="BA371" s="339"/>
      <c r="BB371" s="339"/>
      <c r="BC371" s="339"/>
      <c r="BD371" s="339"/>
      <c r="BE371" s="339"/>
      <c r="BF371" s="339"/>
      <c r="BG371" s="339"/>
      <c r="BH371" s="339"/>
      <c r="BI371" s="339"/>
      <c r="BJ371" s="339"/>
      <c r="BK371" s="339"/>
      <c r="BL371" s="339"/>
      <c r="BM371" s="339"/>
      <c r="BN371" s="339"/>
      <c r="BO371" s="339"/>
      <c r="BP371" s="339"/>
      <c r="BQ371" s="339"/>
      <c r="BR371" s="339"/>
      <c r="BS371" s="339"/>
      <c r="BT371" s="339"/>
      <c r="BU371" s="339"/>
      <c r="BV371" s="339"/>
      <c r="BW371" s="339"/>
      <c r="BX371" s="339"/>
      <c r="BY371" s="339"/>
      <c r="BZ371" s="339"/>
      <c r="CA371" s="339"/>
      <c r="CB371" s="339"/>
      <c r="CC371" s="339"/>
      <c r="CD371" s="339"/>
      <c r="CE371" s="339"/>
      <c r="CF371" s="339"/>
      <c r="CG371" s="339"/>
      <c r="CH371" s="339"/>
      <c r="CI371" s="339"/>
      <c r="CJ371" s="339"/>
      <c r="CK371" s="339"/>
      <c r="CL371" s="339"/>
      <c r="CM371" s="339"/>
      <c r="CN371" s="339"/>
      <c r="CO371" s="339"/>
      <c r="CP371" s="339"/>
      <c r="CQ371" s="339"/>
      <c r="CR371" s="339"/>
      <c r="CS371" s="339"/>
      <c r="CT371" s="339"/>
      <c r="CU371" s="339"/>
      <c r="CV371" s="339"/>
      <c r="CW371" s="339"/>
      <c r="CX371" s="339"/>
      <c r="CY371" s="339"/>
      <c r="CZ371" s="339"/>
      <c r="DA371" s="339"/>
      <c r="DB371" s="339"/>
      <c r="DC371" s="339"/>
      <c r="DD371" s="339"/>
      <c r="DE371" s="339"/>
      <c r="DF371" s="339"/>
      <c r="DG371" s="339"/>
      <c r="DH371" s="339"/>
      <c r="DI371" s="339"/>
      <c r="DJ371" s="339"/>
      <c r="DK371" s="339"/>
      <c r="DL371" s="339"/>
      <c r="DM371" s="339"/>
      <c r="DN371" s="339"/>
      <c r="DO371" s="339"/>
      <c r="DP371" s="339"/>
      <c r="DQ371" s="339"/>
      <c r="DR371" s="339"/>
      <c r="DS371" s="339"/>
      <c r="DT371" s="339"/>
      <c r="DU371" s="339"/>
      <c r="DV371" s="339"/>
      <c r="DW371" s="339"/>
      <c r="DX371" s="339"/>
      <c r="DY371" s="339"/>
      <c r="DZ371" s="339"/>
      <c r="EA371" s="339"/>
      <c r="EB371" s="339"/>
      <c r="EC371" s="339"/>
      <c r="ED371" s="339"/>
      <c r="EE371" s="339"/>
      <c r="EF371" s="339"/>
      <c r="EG371" s="339"/>
      <c r="EH371" s="339"/>
      <c r="EI371" s="339"/>
      <c r="EJ371" s="339"/>
      <c r="EK371" s="339"/>
      <c r="EL371" s="339"/>
      <c r="EM371" s="339"/>
    </row>
    <row r="372" spans="1:143" s="341" customFormat="1" ht="25.5" hidden="1" customHeight="1">
      <c r="A372" s="371"/>
      <c r="B372" s="371"/>
      <c r="C372" s="371"/>
      <c r="D372" s="371"/>
      <c r="E372" s="371"/>
      <c r="F372" s="371"/>
      <c r="G372" s="371"/>
      <c r="H372" s="371"/>
      <c r="I372" s="371"/>
      <c r="J372" s="371"/>
      <c r="K372" s="371"/>
      <c r="L372" s="371"/>
      <c r="M372" s="371"/>
      <c r="N372" s="371"/>
      <c r="O372" s="371"/>
      <c r="P372" s="371"/>
      <c r="Q372" s="371"/>
      <c r="R372" s="371"/>
      <c r="S372" s="371"/>
      <c r="T372" s="371"/>
      <c r="U372" s="371"/>
      <c r="V372" s="371"/>
      <c r="W372" s="371"/>
      <c r="X372" s="371"/>
      <c r="Y372" s="371"/>
      <c r="Z372" s="371"/>
      <c r="AA372" s="371"/>
      <c r="AB372" s="371"/>
      <c r="AC372" s="371"/>
      <c r="AD372" s="371"/>
      <c r="AE372" s="371"/>
      <c r="AF372" s="371"/>
      <c r="AG372" s="371"/>
      <c r="AH372" s="371"/>
      <c r="AI372" s="339"/>
      <c r="AJ372" s="339"/>
      <c r="AK372" s="339"/>
      <c r="AL372" s="339"/>
      <c r="AM372" s="339"/>
      <c r="AN372" s="339"/>
      <c r="AO372" s="339"/>
      <c r="AP372" s="339"/>
      <c r="AQ372" s="339"/>
      <c r="AR372" s="339"/>
      <c r="AS372" s="339"/>
      <c r="AT372" s="339"/>
      <c r="AU372" s="339"/>
      <c r="AV372" s="339"/>
      <c r="AW372" s="339"/>
      <c r="AX372" s="339"/>
      <c r="AY372" s="339"/>
      <c r="AZ372" s="339"/>
      <c r="BA372" s="339"/>
      <c r="BB372" s="339"/>
      <c r="BC372" s="339"/>
      <c r="BD372" s="339"/>
      <c r="BE372" s="339"/>
      <c r="BF372" s="339"/>
      <c r="BG372" s="339"/>
      <c r="BH372" s="339"/>
      <c r="BI372" s="339"/>
      <c r="BJ372" s="339"/>
      <c r="BK372" s="339"/>
      <c r="BL372" s="339"/>
      <c r="BM372" s="339"/>
      <c r="BN372" s="339"/>
      <c r="BO372" s="339"/>
      <c r="BP372" s="339"/>
      <c r="BQ372" s="339"/>
      <c r="BR372" s="339"/>
      <c r="BS372" s="339"/>
      <c r="BT372" s="339"/>
      <c r="BU372" s="339"/>
      <c r="BV372" s="339"/>
      <c r="BW372" s="339"/>
      <c r="BX372" s="339"/>
      <c r="BY372" s="339"/>
      <c r="BZ372" s="339"/>
      <c r="CA372" s="339"/>
      <c r="CB372" s="339"/>
      <c r="CC372" s="339"/>
      <c r="CD372" s="339"/>
      <c r="CE372" s="339"/>
      <c r="CF372" s="339"/>
      <c r="CG372" s="339"/>
      <c r="CH372" s="339"/>
      <c r="CI372" s="339"/>
      <c r="CJ372" s="339"/>
      <c r="CK372" s="339"/>
      <c r="CL372" s="339"/>
      <c r="CM372" s="339"/>
      <c r="CN372" s="339"/>
      <c r="CO372" s="339"/>
      <c r="CP372" s="339"/>
      <c r="CQ372" s="339"/>
      <c r="CR372" s="339"/>
      <c r="CS372" s="339"/>
      <c r="CT372" s="339"/>
      <c r="CU372" s="339"/>
      <c r="CV372" s="339"/>
      <c r="CW372" s="339"/>
      <c r="CX372" s="339"/>
      <c r="CY372" s="339"/>
      <c r="CZ372" s="339"/>
      <c r="DA372" s="339"/>
      <c r="DB372" s="339"/>
      <c r="DC372" s="339"/>
      <c r="DD372" s="339"/>
      <c r="DE372" s="339"/>
      <c r="DF372" s="339"/>
      <c r="DG372" s="339"/>
      <c r="DH372" s="339"/>
      <c r="DI372" s="339"/>
      <c r="DJ372" s="339"/>
      <c r="DK372" s="339"/>
      <c r="DL372" s="339"/>
      <c r="DM372" s="339"/>
      <c r="DN372" s="339"/>
      <c r="DO372" s="339"/>
      <c r="DP372" s="339"/>
      <c r="DQ372" s="339"/>
      <c r="DR372" s="339"/>
      <c r="DS372" s="339"/>
      <c r="DT372" s="339"/>
      <c r="DU372" s="339"/>
      <c r="DV372" s="339"/>
      <c r="DW372" s="339"/>
      <c r="DX372" s="339"/>
      <c r="DY372" s="339"/>
      <c r="DZ372" s="339"/>
      <c r="EA372" s="339"/>
      <c r="EB372" s="339"/>
      <c r="EC372" s="339"/>
      <c r="ED372" s="339"/>
      <c r="EE372" s="339"/>
      <c r="EF372" s="339"/>
      <c r="EG372" s="339"/>
      <c r="EH372" s="339"/>
      <c r="EI372" s="339"/>
      <c r="EJ372" s="339"/>
      <c r="EK372" s="339"/>
      <c r="EL372" s="339"/>
      <c r="EM372" s="339"/>
    </row>
    <row r="373" spans="1:143" s="341" customFormat="1" ht="25.5" hidden="1" customHeight="1">
      <c r="A373" s="371"/>
      <c r="B373" s="371"/>
      <c r="C373" s="371"/>
      <c r="D373" s="371"/>
      <c r="E373" s="371"/>
      <c r="F373" s="371"/>
      <c r="G373" s="371"/>
      <c r="H373" s="371"/>
      <c r="I373" s="371"/>
      <c r="J373" s="371"/>
      <c r="K373" s="371"/>
      <c r="L373" s="371"/>
      <c r="M373" s="371"/>
      <c r="N373" s="371"/>
      <c r="O373" s="371"/>
      <c r="P373" s="371"/>
      <c r="Q373" s="371"/>
      <c r="R373" s="371"/>
      <c r="S373" s="371"/>
      <c r="T373" s="371"/>
      <c r="U373" s="371"/>
      <c r="V373" s="371"/>
      <c r="W373" s="371"/>
      <c r="X373" s="371"/>
      <c r="Y373" s="371"/>
      <c r="Z373" s="371"/>
      <c r="AA373" s="371"/>
      <c r="AB373" s="371"/>
      <c r="AC373" s="371"/>
      <c r="AD373" s="371"/>
      <c r="AE373" s="371"/>
      <c r="AF373" s="371"/>
      <c r="AG373" s="371"/>
      <c r="AH373" s="371"/>
      <c r="AI373" s="339"/>
      <c r="AJ373" s="339"/>
      <c r="AK373" s="339"/>
      <c r="AL373" s="339"/>
      <c r="AM373" s="339"/>
      <c r="AN373" s="339"/>
      <c r="AO373" s="339"/>
      <c r="AP373" s="339"/>
      <c r="AQ373" s="339"/>
      <c r="AR373" s="339"/>
      <c r="AS373" s="339"/>
      <c r="AT373" s="339"/>
      <c r="AU373" s="339"/>
      <c r="AV373" s="339"/>
      <c r="AW373" s="339"/>
      <c r="AX373" s="339"/>
      <c r="AY373" s="339"/>
      <c r="AZ373" s="339"/>
      <c r="BA373" s="339"/>
      <c r="BB373" s="339"/>
      <c r="BC373" s="339"/>
      <c r="BD373" s="339"/>
      <c r="BE373" s="339"/>
      <c r="BF373" s="339"/>
      <c r="BG373" s="339"/>
      <c r="BH373" s="339"/>
      <c r="BI373" s="339"/>
      <c r="BJ373" s="339"/>
      <c r="BK373" s="339"/>
      <c r="BL373" s="339"/>
      <c r="BM373" s="339"/>
      <c r="BN373" s="339"/>
      <c r="BO373" s="339"/>
      <c r="BP373" s="339"/>
      <c r="BQ373" s="339"/>
      <c r="BR373" s="339"/>
      <c r="BS373" s="339"/>
      <c r="BT373" s="339"/>
      <c r="BU373" s="339"/>
      <c r="BV373" s="339"/>
      <c r="BW373" s="339"/>
      <c r="BX373" s="339"/>
      <c r="BY373" s="339"/>
      <c r="BZ373" s="339"/>
      <c r="CA373" s="339"/>
      <c r="CB373" s="339"/>
      <c r="CC373" s="339"/>
      <c r="CD373" s="339"/>
      <c r="CE373" s="339"/>
      <c r="CF373" s="339"/>
      <c r="CG373" s="339"/>
      <c r="CH373" s="339"/>
      <c r="CI373" s="339"/>
      <c r="CJ373" s="339"/>
      <c r="CK373" s="339"/>
      <c r="CL373" s="339"/>
      <c r="CM373" s="339"/>
      <c r="CN373" s="339"/>
      <c r="CO373" s="339"/>
      <c r="CP373" s="339"/>
      <c r="CQ373" s="339"/>
      <c r="CR373" s="339"/>
      <c r="CS373" s="339"/>
      <c r="CT373" s="339"/>
      <c r="CU373" s="339"/>
      <c r="CV373" s="339"/>
      <c r="CW373" s="339"/>
      <c r="CX373" s="339"/>
      <c r="CY373" s="339"/>
      <c r="CZ373" s="339"/>
      <c r="DA373" s="339"/>
      <c r="DB373" s="339"/>
      <c r="DC373" s="339"/>
      <c r="DD373" s="339"/>
      <c r="DE373" s="339"/>
      <c r="DF373" s="339"/>
      <c r="DG373" s="339"/>
      <c r="DH373" s="339"/>
      <c r="DI373" s="339"/>
      <c r="DJ373" s="339"/>
      <c r="DK373" s="339"/>
      <c r="DL373" s="339"/>
      <c r="DM373" s="339"/>
      <c r="DN373" s="339"/>
      <c r="DO373" s="339"/>
      <c r="DP373" s="339"/>
      <c r="DQ373" s="339"/>
      <c r="DR373" s="339"/>
      <c r="DS373" s="339"/>
      <c r="DT373" s="339"/>
      <c r="DU373" s="339"/>
      <c r="DV373" s="339"/>
      <c r="DW373" s="339"/>
      <c r="DX373" s="339"/>
      <c r="DY373" s="339"/>
      <c r="DZ373" s="339"/>
      <c r="EA373" s="339"/>
      <c r="EB373" s="339"/>
      <c r="EC373" s="339"/>
      <c r="ED373" s="339"/>
      <c r="EE373" s="339"/>
      <c r="EF373" s="339"/>
      <c r="EG373" s="339"/>
      <c r="EH373" s="339"/>
      <c r="EI373" s="339"/>
      <c r="EJ373" s="339"/>
      <c r="EK373" s="339"/>
      <c r="EL373" s="339"/>
      <c r="EM373" s="339"/>
    </row>
    <row r="374" spans="1:143" s="341" customFormat="1" ht="25.5" hidden="1" customHeight="1">
      <c r="A374" s="371"/>
      <c r="B374" s="371"/>
      <c r="C374" s="371"/>
      <c r="D374" s="371"/>
      <c r="E374" s="371"/>
      <c r="F374" s="371"/>
      <c r="G374" s="371"/>
      <c r="H374" s="371"/>
      <c r="I374" s="371"/>
      <c r="J374" s="371"/>
      <c r="K374" s="371"/>
      <c r="L374" s="371"/>
      <c r="M374" s="371"/>
      <c r="N374" s="371"/>
      <c r="O374" s="371"/>
      <c r="P374" s="371"/>
      <c r="Q374" s="371"/>
      <c r="R374" s="371"/>
      <c r="S374" s="371"/>
      <c r="T374" s="371"/>
      <c r="U374" s="371"/>
      <c r="V374" s="371"/>
      <c r="W374" s="371"/>
      <c r="X374" s="371"/>
      <c r="Y374" s="371"/>
      <c r="Z374" s="371"/>
      <c r="AA374" s="371"/>
      <c r="AB374" s="371"/>
      <c r="AC374" s="371"/>
      <c r="AD374" s="371"/>
      <c r="AE374" s="371"/>
      <c r="AF374" s="371"/>
      <c r="AG374" s="371"/>
      <c r="AH374" s="371"/>
      <c r="AI374" s="339"/>
      <c r="AJ374" s="339"/>
      <c r="AK374" s="339"/>
      <c r="AL374" s="339"/>
      <c r="AM374" s="339"/>
      <c r="AN374" s="339"/>
      <c r="AO374" s="339"/>
      <c r="AP374" s="339"/>
      <c r="AQ374" s="339"/>
      <c r="AR374" s="339"/>
      <c r="AS374" s="339"/>
      <c r="AT374" s="339"/>
      <c r="AU374" s="339"/>
      <c r="AV374" s="339"/>
      <c r="AW374" s="339"/>
      <c r="AX374" s="339"/>
      <c r="AY374" s="339"/>
      <c r="AZ374" s="339"/>
      <c r="BA374" s="339"/>
      <c r="BB374" s="339"/>
      <c r="BC374" s="339"/>
      <c r="BD374" s="339"/>
      <c r="BE374" s="339"/>
      <c r="BF374" s="339"/>
      <c r="BG374" s="339"/>
      <c r="BH374" s="339"/>
      <c r="BI374" s="339"/>
      <c r="BJ374" s="339"/>
      <c r="BK374" s="339"/>
      <c r="BL374" s="339"/>
      <c r="BM374" s="339"/>
      <c r="BN374" s="339"/>
      <c r="BO374" s="339"/>
      <c r="BP374" s="339"/>
      <c r="BQ374" s="339"/>
      <c r="BR374" s="339"/>
      <c r="BS374" s="339"/>
      <c r="BT374" s="339"/>
      <c r="BU374" s="339"/>
      <c r="BV374" s="339"/>
      <c r="BW374" s="339"/>
      <c r="BX374" s="339"/>
      <c r="BY374" s="339"/>
      <c r="BZ374" s="339"/>
      <c r="CA374" s="339"/>
      <c r="CB374" s="339"/>
      <c r="CC374" s="339"/>
      <c r="CD374" s="339"/>
      <c r="CE374" s="339"/>
      <c r="CF374" s="339"/>
      <c r="CG374" s="339"/>
      <c r="CH374" s="339"/>
      <c r="CI374" s="339"/>
      <c r="CJ374" s="339"/>
      <c r="CK374" s="339"/>
      <c r="CL374" s="339"/>
      <c r="CM374" s="339"/>
      <c r="CN374" s="339"/>
      <c r="CO374" s="339"/>
      <c r="CP374" s="339"/>
      <c r="CQ374" s="339"/>
      <c r="CR374" s="339"/>
      <c r="CS374" s="339"/>
      <c r="CT374" s="339"/>
      <c r="CU374" s="339"/>
      <c r="CV374" s="339"/>
      <c r="CW374" s="339"/>
      <c r="CX374" s="339"/>
      <c r="CY374" s="339"/>
      <c r="CZ374" s="339"/>
      <c r="DA374" s="339"/>
      <c r="DB374" s="339"/>
      <c r="DC374" s="339"/>
      <c r="DD374" s="339"/>
      <c r="DE374" s="339"/>
      <c r="DF374" s="339"/>
      <c r="DG374" s="339"/>
      <c r="DH374" s="339"/>
      <c r="DI374" s="339"/>
      <c r="DJ374" s="339"/>
      <c r="DK374" s="339"/>
      <c r="DL374" s="339"/>
      <c r="DM374" s="339"/>
      <c r="DN374" s="339"/>
      <c r="DO374" s="339"/>
      <c r="DP374" s="339"/>
      <c r="DQ374" s="339"/>
      <c r="DR374" s="339"/>
      <c r="DS374" s="339"/>
      <c r="DT374" s="339"/>
      <c r="DU374" s="339"/>
      <c r="DV374" s="339"/>
      <c r="DW374" s="339"/>
      <c r="DX374" s="339"/>
      <c r="DY374" s="339"/>
      <c r="DZ374" s="339"/>
      <c r="EA374" s="339"/>
      <c r="EB374" s="339"/>
      <c r="EC374" s="339"/>
      <c r="ED374" s="339"/>
      <c r="EE374" s="339"/>
      <c r="EF374" s="339"/>
      <c r="EG374" s="339"/>
      <c r="EH374" s="339"/>
      <c r="EI374" s="339"/>
      <c r="EJ374" s="339"/>
      <c r="EK374" s="339"/>
      <c r="EL374" s="339"/>
      <c r="EM374" s="339"/>
    </row>
    <row r="375" spans="1:143" s="341" customFormat="1" ht="25.5" hidden="1" customHeight="1">
      <c r="A375" s="371"/>
      <c r="B375" s="371"/>
      <c r="C375" s="371"/>
      <c r="D375" s="371"/>
      <c r="E375" s="371"/>
      <c r="F375" s="371"/>
      <c r="G375" s="371"/>
      <c r="H375" s="371"/>
      <c r="I375" s="371"/>
      <c r="J375" s="371"/>
      <c r="K375" s="371"/>
      <c r="L375" s="371"/>
      <c r="M375" s="371"/>
      <c r="N375" s="371"/>
      <c r="O375" s="371"/>
      <c r="P375" s="371"/>
      <c r="Q375" s="371"/>
      <c r="R375" s="371"/>
      <c r="S375" s="371"/>
      <c r="T375" s="371"/>
      <c r="U375" s="371"/>
      <c r="V375" s="371"/>
      <c r="W375" s="371"/>
      <c r="X375" s="371"/>
      <c r="Y375" s="371"/>
      <c r="Z375" s="371"/>
      <c r="AA375" s="371"/>
      <c r="AB375" s="371"/>
      <c r="AC375" s="371"/>
      <c r="AD375" s="371"/>
      <c r="AE375" s="371"/>
      <c r="AF375" s="371"/>
      <c r="AG375" s="371"/>
      <c r="AH375" s="371"/>
      <c r="AI375" s="339"/>
      <c r="AJ375" s="339"/>
      <c r="AK375" s="339"/>
      <c r="AL375" s="339"/>
      <c r="AM375" s="339"/>
      <c r="AN375" s="339"/>
      <c r="AO375" s="339"/>
      <c r="AP375" s="339"/>
      <c r="AQ375" s="339"/>
      <c r="AR375" s="339"/>
      <c r="AS375" s="339"/>
      <c r="AT375" s="339"/>
      <c r="AU375" s="339"/>
      <c r="AV375" s="339"/>
      <c r="AW375" s="339"/>
      <c r="AX375" s="339"/>
      <c r="AY375" s="339"/>
      <c r="AZ375" s="339"/>
      <c r="BA375" s="339"/>
      <c r="BB375" s="339"/>
      <c r="BC375" s="339"/>
      <c r="BD375" s="339"/>
      <c r="BE375" s="339"/>
      <c r="BF375" s="339"/>
      <c r="BG375" s="339"/>
      <c r="BH375" s="339"/>
      <c r="BI375" s="339"/>
      <c r="BJ375" s="339"/>
      <c r="BK375" s="339"/>
      <c r="BL375" s="339"/>
      <c r="BM375" s="339"/>
      <c r="BN375" s="339"/>
      <c r="BO375" s="339"/>
      <c r="BP375" s="339"/>
      <c r="BQ375" s="339"/>
      <c r="BR375" s="339"/>
      <c r="BS375" s="339"/>
      <c r="BT375" s="339"/>
      <c r="BU375" s="339"/>
      <c r="BV375" s="339"/>
      <c r="BW375" s="339"/>
      <c r="BX375" s="339"/>
      <c r="BY375" s="339"/>
      <c r="BZ375" s="339"/>
      <c r="CA375" s="339"/>
      <c r="CB375" s="339"/>
      <c r="CC375" s="339"/>
      <c r="CD375" s="339"/>
      <c r="CE375" s="339"/>
      <c r="CF375" s="339"/>
      <c r="CG375" s="339"/>
      <c r="CH375" s="339"/>
      <c r="CI375" s="339"/>
      <c r="CJ375" s="339"/>
      <c r="CK375" s="339"/>
      <c r="CL375" s="339"/>
      <c r="CM375" s="339"/>
      <c r="CN375" s="339"/>
      <c r="CO375" s="339"/>
      <c r="CP375" s="339"/>
      <c r="CQ375" s="339"/>
      <c r="CR375" s="339"/>
      <c r="CS375" s="339"/>
      <c r="CT375" s="339"/>
      <c r="CU375" s="339"/>
      <c r="CV375" s="339"/>
      <c r="CW375" s="339"/>
      <c r="CX375" s="339"/>
      <c r="CY375" s="339"/>
      <c r="CZ375" s="339"/>
      <c r="DA375" s="339"/>
      <c r="DB375" s="339"/>
      <c r="DC375" s="339"/>
      <c r="DD375" s="339"/>
      <c r="DE375" s="339"/>
      <c r="DF375" s="339"/>
      <c r="DG375" s="339"/>
      <c r="DH375" s="339"/>
      <c r="DI375" s="339"/>
      <c r="DJ375" s="339"/>
      <c r="DK375" s="339"/>
      <c r="DL375" s="339"/>
      <c r="DM375" s="339"/>
      <c r="DN375" s="339"/>
      <c r="DO375" s="339"/>
      <c r="DP375" s="339"/>
      <c r="DQ375" s="339"/>
      <c r="DR375" s="339"/>
      <c r="DS375" s="339"/>
      <c r="DT375" s="339"/>
      <c r="DU375" s="339"/>
      <c r="DV375" s="339"/>
      <c r="DW375" s="339"/>
      <c r="DX375" s="339"/>
      <c r="DY375" s="339"/>
      <c r="DZ375" s="339"/>
      <c r="EA375" s="339"/>
      <c r="EB375" s="339"/>
      <c r="EC375" s="339"/>
      <c r="ED375" s="339"/>
      <c r="EE375" s="339"/>
      <c r="EF375" s="339"/>
      <c r="EG375" s="339"/>
      <c r="EH375" s="339"/>
      <c r="EI375" s="339"/>
      <c r="EJ375" s="339"/>
      <c r="EK375" s="339"/>
      <c r="EL375" s="339"/>
      <c r="EM375" s="339"/>
    </row>
    <row r="376" spans="1:143" s="341" customFormat="1" ht="25.5" hidden="1" customHeight="1">
      <c r="A376" s="371"/>
      <c r="B376" s="371"/>
      <c r="C376" s="371"/>
      <c r="D376" s="371"/>
      <c r="E376" s="371"/>
      <c r="F376" s="371"/>
      <c r="G376" s="371"/>
      <c r="H376" s="371"/>
      <c r="I376" s="371"/>
      <c r="J376" s="371"/>
      <c r="K376" s="371"/>
      <c r="L376" s="371"/>
      <c r="M376" s="371"/>
      <c r="N376" s="371"/>
      <c r="O376" s="371"/>
      <c r="P376" s="371"/>
      <c r="Q376" s="371"/>
      <c r="R376" s="371"/>
      <c r="S376" s="371"/>
      <c r="T376" s="371"/>
      <c r="U376" s="371"/>
      <c r="V376" s="371"/>
      <c r="W376" s="371"/>
      <c r="X376" s="371"/>
      <c r="Y376" s="371"/>
      <c r="Z376" s="371"/>
      <c r="AA376" s="371"/>
      <c r="AB376" s="371"/>
      <c r="AC376" s="371"/>
      <c r="AD376" s="371"/>
      <c r="AE376" s="371"/>
      <c r="AF376" s="371"/>
      <c r="AG376" s="371"/>
      <c r="AH376" s="371"/>
      <c r="AI376" s="339"/>
      <c r="AJ376" s="339"/>
      <c r="AK376" s="339"/>
      <c r="AL376" s="339"/>
      <c r="AM376" s="339"/>
      <c r="AN376" s="339"/>
      <c r="AO376" s="339"/>
      <c r="AP376" s="339"/>
      <c r="AQ376" s="339"/>
      <c r="AR376" s="339"/>
      <c r="AS376" s="339"/>
      <c r="AT376" s="339"/>
      <c r="AU376" s="339"/>
      <c r="AV376" s="339"/>
      <c r="AW376" s="339"/>
      <c r="AX376" s="339"/>
      <c r="AY376" s="339"/>
      <c r="AZ376" s="339"/>
      <c r="BA376" s="339"/>
      <c r="BB376" s="339"/>
      <c r="BC376" s="339"/>
      <c r="BD376" s="339"/>
      <c r="BE376" s="339"/>
      <c r="BF376" s="339"/>
      <c r="BG376" s="339"/>
      <c r="BH376" s="339"/>
      <c r="BI376" s="339"/>
      <c r="BJ376" s="339"/>
      <c r="BK376" s="339"/>
      <c r="BL376" s="339"/>
      <c r="BM376" s="339"/>
      <c r="BN376" s="339"/>
      <c r="BO376" s="339"/>
      <c r="BP376" s="339"/>
      <c r="BQ376" s="339"/>
      <c r="BR376" s="339"/>
      <c r="BS376" s="339"/>
      <c r="BT376" s="339"/>
      <c r="BU376" s="339"/>
      <c r="BV376" s="339"/>
      <c r="BW376" s="339"/>
      <c r="BX376" s="339"/>
      <c r="BY376" s="339"/>
      <c r="BZ376" s="339"/>
      <c r="CA376" s="339"/>
      <c r="CB376" s="339"/>
      <c r="CC376" s="339"/>
      <c r="CD376" s="339"/>
      <c r="CE376" s="339"/>
      <c r="CF376" s="339"/>
      <c r="CG376" s="339"/>
      <c r="CH376" s="339"/>
      <c r="CI376" s="339"/>
      <c r="CJ376" s="339"/>
      <c r="CK376" s="339"/>
      <c r="CL376" s="339"/>
      <c r="CM376" s="339"/>
      <c r="CN376" s="339"/>
      <c r="CO376" s="339"/>
      <c r="CP376" s="339"/>
      <c r="CQ376" s="339"/>
      <c r="CR376" s="339"/>
      <c r="CS376" s="339"/>
      <c r="CT376" s="339"/>
      <c r="CU376" s="339"/>
      <c r="CV376" s="339"/>
      <c r="CW376" s="339"/>
      <c r="CX376" s="339"/>
      <c r="CY376" s="339"/>
      <c r="CZ376" s="339"/>
      <c r="DA376" s="339"/>
      <c r="DB376" s="339"/>
      <c r="DC376" s="339"/>
      <c r="DD376" s="339"/>
      <c r="DE376" s="339"/>
      <c r="DF376" s="339"/>
      <c r="DG376" s="339"/>
      <c r="DH376" s="339"/>
      <c r="DI376" s="339"/>
      <c r="DJ376" s="339"/>
      <c r="DK376" s="339"/>
      <c r="DL376" s="339"/>
      <c r="DM376" s="339"/>
      <c r="DN376" s="339"/>
      <c r="DO376" s="339"/>
      <c r="DP376" s="339"/>
      <c r="DQ376" s="339"/>
      <c r="DR376" s="339"/>
      <c r="DS376" s="339"/>
      <c r="DT376" s="339"/>
      <c r="DU376" s="339"/>
      <c r="DV376" s="339"/>
      <c r="DW376" s="339"/>
      <c r="DX376" s="339"/>
      <c r="DY376" s="339"/>
      <c r="DZ376" s="339"/>
      <c r="EA376" s="339"/>
      <c r="EB376" s="339"/>
      <c r="EC376" s="339"/>
      <c r="ED376" s="339"/>
      <c r="EE376" s="339"/>
      <c r="EF376" s="339"/>
      <c r="EG376" s="339"/>
      <c r="EH376" s="339"/>
      <c r="EI376" s="339"/>
      <c r="EJ376" s="339"/>
      <c r="EK376" s="339"/>
      <c r="EL376" s="339"/>
      <c r="EM376" s="339"/>
    </row>
    <row r="377" spans="1:143" s="341" customFormat="1" ht="25.5" hidden="1" customHeight="1">
      <c r="A377" s="371"/>
      <c r="B377" s="371"/>
      <c r="C377" s="371"/>
      <c r="D377" s="371"/>
      <c r="E377" s="371"/>
      <c r="F377" s="371"/>
      <c r="G377" s="371"/>
      <c r="H377" s="371"/>
      <c r="I377" s="371"/>
      <c r="J377" s="371"/>
      <c r="K377" s="371"/>
      <c r="L377" s="371"/>
      <c r="M377" s="371"/>
      <c r="N377" s="371"/>
      <c r="O377" s="371"/>
      <c r="P377" s="371"/>
      <c r="Q377" s="371"/>
      <c r="R377" s="371"/>
      <c r="S377" s="371"/>
      <c r="T377" s="371"/>
      <c r="U377" s="371"/>
      <c r="V377" s="371"/>
      <c r="W377" s="371"/>
      <c r="X377" s="371"/>
      <c r="Y377" s="371"/>
      <c r="Z377" s="371"/>
      <c r="AA377" s="371"/>
      <c r="AB377" s="371"/>
      <c r="AC377" s="371"/>
      <c r="AD377" s="371"/>
      <c r="AE377" s="371"/>
      <c r="AF377" s="371"/>
      <c r="AG377" s="371"/>
      <c r="AH377" s="371"/>
      <c r="AI377" s="339"/>
      <c r="AJ377" s="339"/>
      <c r="AK377" s="339"/>
      <c r="AL377" s="339"/>
      <c r="AM377" s="339"/>
      <c r="AN377" s="339"/>
      <c r="AO377" s="339"/>
      <c r="AP377" s="339"/>
      <c r="AQ377" s="339"/>
      <c r="AR377" s="339"/>
      <c r="AS377" s="339"/>
      <c r="AT377" s="339"/>
      <c r="AU377" s="339"/>
      <c r="AV377" s="339"/>
      <c r="AW377" s="339"/>
      <c r="AX377" s="339"/>
      <c r="AY377" s="339"/>
      <c r="AZ377" s="339"/>
      <c r="BA377" s="339"/>
      <c r="BB377" s="339"/>
      <c r="BC377" s="339"/>
      <c r="BD377" s="339"/>
      <c r="BE377" s="339"/>
      <c r="BF377" s="339"/>
      <c r="BG377" s="339"/>
      <c r="BH377" s="339"/>
      <c r="BI377" s="339"/>
      <c r="BJ377" s="339"/>
      <c r="BK377" s="339"/>
      <c r="BL377" s="339"/>
      <c r="BM377" s="339"/>
      <c r="BN377" s="339"/>
      <c r="BO377" s="339"/>
      <c r="BP377" s="339"/>
      <c r="BQ377" s="339"/>
      <c r="BR377" s="339"/>
      <c r="BS377" s="339"/>
      <c r="BT377" s="339"/>
      <c r="BU377" s="339"/>
      <c r="BV377" s="339"/>
      <c r="BW377" s="339"/>
      <c r="BX377" s="339"/>
      <c r="BY377" s="339"/>
      <c r="BZ377" s="339"/>
      <c r="CA377" s="339"/>
      <c r="CB377" s="339"/>
      <c r="CC377" s="339"/>
      <c r="CD377" s="339"/>
      <c r="CE377" s="339"/>
      <c r="CF377" s="339"/>
      <c r="CG377" s="339"/>
      <c r="CH377" s="339"/>
      <c r="CI377" s="339"/>
      <c r="CJ377" s="339"/>
      <c r="CK377" s="339"/>
      <c r="CL377" s="339"/>
      <c r="CM377" s="339"/>
      <c r="CN377" s="339"/>
      <c r="CO377" s="339"/>
      <c r="CP377" s="339"/>
      <c r="CQ377" s="339"/>
      <c r="CR377" s="339"/>
      <c r="CS377" s="339"/>
      <c r="CT377" s="339"/>
      <c r="CU377" s="339"/>
      <c r="CV377" s="339"/>
      <c r="CW377" s="339"/>
      <c r="CX377" s="339"/>
      <c r="CY377" s="339"/>
      <c r="CZ377" s="339"/>
      <c r="DA377" s="339"/>
      <c r="DB377" s="339"/>
      <c r="DC377" s="339"/>
      <c r="DD377" s="339"/>
      <c r="DE377" s="339"/>
      <c r="DF377" s="339"/>
      <c r="DG377" s="339"/>
      <c r="DH377" s="339"/>
      <c r="DI377" s="339"/>
      <c r="DJ377" s="339"/>
      <c r="DK377" s="339"/>
      <c r="DL377" s="339"/>
      <c r="DM377" s="339"/>
      <c r="DN377" s="339"/>
      <c r="DO377" s="339"/>
      <c r="DP377" s="339"/>
      <c r="DQ377" s="339"/>
      <c r="DR377" s="339"/>
      <c r="DS377" s="339"/>
      <c r="DT377" s="339"/>
      <c r="DU377" s="339"/>
      <c r="DV377" s="339"/>
      <c r="DW377" s="339"/>
      <c r="DX377" s="339"/>
      <c r="DY377" s="339"/>
      <c r="DZ377" s="339"/>
      <c r="EA377" s="339"/>
      <c r="EB377" s="339"/>
      <c r="EC377" s="339"/>
      <c r="ED377" s="339"/>
      <c r="EE377" s="339"/>
      <c r="EF377" s="339"/>
      <c r="EG377" s="339"/>
      <c r="EH377" s="339"/>
      <c r="EI377" s="339"/>
      <c r="EJ377" s="339"/>
      <c r="EK377" s="339"/>
      <c r="EL377" s="339"/>
      <c r="EM377" s="339"/>
    </row>
    <row r="378" spans="1:143" s="341" customFormat="1" ht="25.5" hidden="1" customHeight="1">
      <c r="A378" s="371"/>
      <c r="B378" s="371"/>
      <c r="C378" s="371"/>
      <c r="D378" s="371"/>
      <c r="E378" s="371"/>
      <c r="F378" s="371"/>
      <c r="G378" s="371"/>
      <c r="H378" s="371"/>
      <c r="I378" s="371"/>
      <c r="J378" s="371"/>
      <c r="K378" s="371"/>
      <c r="L378" s="371"/>
      <c r="M378" s="371"/>
      <c r="N378" s="371"/>
      <c r="O378" s="371"/>
      <c r="P378" s="371"/>
      <c r="Q378" s="371"/>
      <c r="R378" s="371"/>
      <c r="S378" s="371"/>
      <c r="T378" s="371"/>
      <c r="U378" s="371"/>
      <c r="V378" s="371"/>
      <c r="W378" s="371"/>
      <c r="X378" s="371"/>
      <c r="Y378" s="371"/>
      <c r="Z378" s="371"/>
      <c r="AA378" s="371"/>
      <c r="AB378" s="371"/>
      <c r="AC378" s="371"/>
      <c r="AD378" s="371"/>
      <c r="AE378" s="371"/>
      <c r="AF378" s="371"/>
      <c r="AG378" s="371"/>
      <c r="AH378" s="371"/>
      <c r="AI378" s="339"/>
      <c r="AJ378" s="339"/>
      <c r="AK378" s="339"/>
      <c r="AL378" s="339"/>
      <c r="AM378" s="339"/>
      <c r="AN378" s="339"/>
      <c r="AO378" s="339"/>
      <c r="AP378" s="339"/>
      <c r="AQ378" s="339"/>
      <c r="AR378" s="339"/>
      <c r="AS378" s="339"/>
      <c r="AT378" s="339"/>
      <c r="AU378" s="339"/>
      <c r="AV378" s="339"/>
      <c r="AW378" s="339"/>
      <c r="AX378" s="339"/>
      <c r="AY378" s="339"/>
      <c r="AZ378" s="339"/>
      <c r="BA378" s="339"/>
      <c r="BB378" s="339"/>
      <c r="BC378" s="339"/>
      <c r="BD378" s="339"/>
      <c r="BE378" s="339"/>
      <c r="BF378" s="339"/>
      <c r="BG378" s="339"/>
      <c r="BH378" s="339"/>
      <c r="BI378" s="339"/>
      <c r="BJ378" s="339"/>
      <c r="BK378" s="339"/>
      <c r="BL378" s="339"/>
      <c r="BM378" s="339"/>
      <c r="BN378" s="339"/>
      <c r="BO378" s="339"/>
      <c r="BP378" s="339"/>
      <c r="BQ378" s="339"/>
      <c r="BR378" s="339"/>
      <c r="BS378" s="339"/>
      <c r="BT378" s="339"/>
      <c r="BU378" s="339"/>
      <c r="BV378" s="339"/>
      <c r="BW378" s="339"/>
      <c r="BX378" s="339"/>
      <c r="BY378" s="339"/>
      <c r="BZ378" s="339"/>
      <c r="CA378" s="339"/>
      <c r="CB378" s="339"/>
      <c r="CC378" s="339"/>
      <c r="CD378" s="339"/>
      <c r="CE378" s="339"/>
      <c r="CF378" s="339"/>
      <c r="CG378" s="339"/>
      <c r="CH378" s="339"/>
      <c r="CI378" s="339"/>
      <c r="CJ378" s="339"/>
      <c r="CK378" s="339"/>
      <c r="CL378" s="339"/>
      <c r="CM378" s="339"/>
      <c r="CN378" s="339"/>
      <c r="CO378" s="339"/>
      <c r="CP378" s="339"/>
      <c r="CQ378" s="339"/>
      <c r="CR378" s="339"/>
      <c r="CS378" s="339"/>
      <c r="CT378" s="339"/>
      <c r="CU378" s="339"/>
      <c r="CV378" s="339"/>
      <c r="CW378" s="339"/>
      <c r="CX378" s="339"/>
      <c r="CY378" s="339"/>
      <c r="CZ378" s="339"/>
      <c r="DA378" s="339"/>
      <c r="DB378" s="339"/>
      <c r="DC378" s="339"/>
      <c r="DD378" s="339"/>
      <c r="DE378" s="339"/>
      <c r="DF378" s="339"/>
      <c r="DG378" s="339"/>
      <c r="DH378" s="339"/>
      <c r="DI378" s="339"/>
      <c r="DJ378" s="339"/>
      <c r="DK378" s="339"/>
      <c r="DL378" s="339"/>
      <c r="DM378" s="339"/>
      <c r="DN378" s="339"/>
      <c r="DO378" s="339"/>
      <c r="DP378" s="339"/>
      <c r="DQ378" s="339"/>
      <c r="DR378" s="339"/>
      <c r="DS378" s="339"/>
      <c r="DT378" s="339"/>
      <c r="DU378" s="339"/>
      <c r="DV378" s="339"/>
      <c r="DW378" s="339"/>
      <c r="DX378" s="339"/>
      <c r="DY378" s="339"/>
      <c r="DZ378" s="339"/>
      <c r="EA378" s="339"/>
      <c r="EB378" s="339"/>
      <c r="EC378" s="339"/>
      <c r="ED378" s="339"/>
      <c r="EE378" s="339"/>
      <c r="EF378" s="339"/>
      <c r="EG378" s="339"/>
      <c r="EH378" s="339"/>
      <c r="EI378" s="339"/>
      <c r="EJ378" s="339"/>
      <c r="EK378" s="339"/>
      <c r="EL378" s="339"/>
      <c r="EM378" s="339"/>
    </row>
    <row r="379" spans="1:143" s="341" customFormat="1" ht="25.5" hidden="1" customHeight="1">
      <c r="A379" s="371"/>
      <c r="B379" s="371"/>
      <c r="C379" s="371"/>
      <c r="D379" s="371"/>
      <c r="E379" s="371"/>
      <c r="F379" s="371"/>
      <c r="G379" s="371"/>
      <c r="H379" s="371"/>
      <c r="I379" s="371"/>
      <c r="J379" s="371"/>
      <c r="K379" s="371"/>
      <c r="L379" s="371"/>
      <c r="M379" s="371"/>
      <c r="N379" s="371"/>
      <c r="O379" s="371"/>
      <c r="P379" s="371"/>
      <c r="Q379" s="371"/>
      <c r="R379" s="371"/>
      <c r="S379" s="371"/>
      <c r="T379" s="371"/>
      <c r="U379" s="371"/>
      <c r="V379" s="371"/>
      <c r="W379" s="371"/>
      <c r="X379" s="371"/>
      <c r="Y379" s="371"/>
      <c r="Z379" s="371"/>
      <c r="AA379" s="371"/>
      <c r="AB379" s="371"/>
      <c r="AC379" s="371"/>
      <c r="AD379" s="371"/>
      <c r="AE379" s="371"/>
      <c r="AF379" s="371"/>
      <c r="AG379" s="371"/>
      <c r="AH379" s="371"/>
      <c r="AI379" s="339"/>
      <c r="AJ379" s="339"/>
      <c r="AK379" s="339"/>
      <c r="AL379" s="339"/>
      <c r="AM379" s="339"/>
      <c r="AN379" s="339"/>
      <c r="AO379" s="339"/>
      <c r="AP379" s="339"/>
      <c r="AQ379" s="339"/>
      <c r="AR379" s="339"/>
      <c r="AS379" s="339"/>
      <c r="AT379" s="339"/>
      <c r="AU379" s="339"/>
      <c r="AV379" s="339"/>
      <c r="AW379" s="339"/>
      <c r="AX379" s="339"/>
      <c r="AY379" s="339"/>
      <c r="AZ379" s="339"/>
      <c r="BA379" s="339"/>
      <c r="BB379" s="339"/>
      <c r="BC379" s="339"/>
      <c r="BD379" s="339"/>
      <c r="BE379" s="339"/>
      <c r="BF379" s="339"/>
      <c r="BG379" s="339"/>
      <c r="BH379" s="339"/>
      <c r="BI379" s="339"/>
      <c r="BJ379" s="339"/>
      <c r="BK379" s="339"/>
      <c r="BL379" s="339"/>
      <c r="BM379" s="339"/>
      <c r="BN379" s="339"/>
      <c r="BO379" s="339"/>
      <c r="BP379" s="339"/>
      <c r="BQ379" s="339"/>
      <c r="BR379" s="339"/>
      <c r="BS379" s="339"/>
      <c r="BT379" s="339"/>
      <c r="BU379" s="339"/>
      <c r="BV379" s="339"/>
      <c r="BW379" s="339"/>
      <c r="BX379" s="339"/>
      <c r="BY379" s="339"/>
      <c r="BZ379" s="339"/>
      <c r="CA379" s="339"/>
      <c r="CB379" s="339"/>
      <c r="CC379" s="339"/>
      <c r="CD379" s="339"/>
      <c r="CE379" s="339"/>
      <c r="CF379" s="339"/>
      <c r="CG379" s="339"/>
      <c r="CH379" s="339"/>
      <c r="CI379" s="339"/>
      <c r="CJ379" s="339"/>
      <c r="CK379" s="339"/>
      <c r="CL379" s="339"/>
      <c r="CM379" s="339"/>
      <c r="CN379" s="339"/>
      <c r="CO379" s="339"/>
      <c r="CP379" s="339"/>
      <c r="CQ379" s="339"/>
      <c r="CR379" s="339"/>
      <c r="CS379" s="339"/>
      <c r="CT379" s="339"/>
      <c r="CU379" s="339"/>
      <c r="CV379" s="339"/>
      <c r="CW379" s="339"/>
      <c r="CX379" s="339"/>
      <c r="CY379" s="339"/>
      <c r="CZ379" s="339"/>
      <c r="DA379" s="339"/>
      <c r="DB379" s="339"/>
      <c r="DC379" s="339"/>
      <c r="DD379" s="339"/>
      <c r="DE379" s="339"/>
      <c r="DF379" s="339"/>
      <c r="DG379" s="339"/>
      <c r="DH379" s="339"/>
      <c r="DI379" s="339"/>
      <c r="DJ379" s="339"/>
      <c r="DK379" s="339"/>
      <c r="DL379" s="339"/>
      <c r="DM379" s="339"/>
      <c r="DN379" s="339"/>
      <c r="DO379" s="339"/>
      <c r="DP379" s="339"/>
      <c r="DQ379" s="339"/>
      <c r="DR379" s="339"/>
      <c r="DS379" s="339"/>
      <c r="DT379" s="339"/>
      <c r="DU379" s="339"/>
      <c r="DV379" s="339"/>
      <c r="DW379" s="339"/>
      <c r="DX379" s="339"/>
      <c r="DY379" s="339"/>
      <c r="DZ379" s="339"/>
      <c r="EA379" s="339"/>
      <c r="EB379" s="339"/>
      <c r="EC379" s="339"/>
      <c r="ED379" s="339"/>
      <c r="EE379" s="339"/>
      <c r="EF379" s="339"/>
      <c r="EG379" s="339"/>
      <c r="EH379" s="339"/>
      <c r="EI379" s="339"/>
      <c r="EJ379" s="339"/>
      <c r="EK379" s="339"/>
      <c r="EL379" s="339"/>
      <c r="EM379" s="339"/>
    </row>
    <row r="380" spans="1:143" s="341" customFormat="1" ht="25.5" hidden="1" customHeight="1">
      <c r="A380" s="371"/>
      <c r="B380" s="371"/>
      <c r="C380" s="371"/>
      <c r="D380" s="371"/>
      <c r="E380" s="371"/>
      <c r="F380" s="371"/>
      <c r="G380" s="371"/>
      <c r="H380" s="371"/>
      <c r="I380" s="371"/>
      <c r="J380" s="371"/>
      <c r="K380" s="371"/>
      <c r="L380" s="371"/>
      <c r="M380" s="371"/>
      <c r="N380" s="371"/>
      <c r="O380" s="371"/>
      <c r="P380" s="371"/>
      <c r="Q380" s="371"/>
      <c r="R380" s="371"/>
      <c r="S380" s="371"/>
      <c r="T380" s="371"/>
      <c r="U380" s="371"/>
      <c r="V380" s="371"/>
      <c r="W380" s="371"/>
      <c r="X380" s="371"/>
      <c r="Y380" s="371"/>
      <c r="Z380" s="371"/>
      <c r="AA380" s="371"/>
      <c r="AB380" s="371"/>
      <c r="AC380" s="371"/>
      <c r="AD380" s="371"/>
      <c r="AE380" s="371"/>
      <c r="AF380" s="371"/>
      <c r="AG380" s="371"/>
      <c r="AH380" s="371"/>
      <c r="AI380" s="339"/>
      <c r="AJ380" s="339"/>
      <c r="AK380" s="339"/>
      <c r="AL380" s="339"/>
      <c r="AM380" s="339"/>
      <c r="AN380" s="339"/>
      <c r="AO380" s="339"/>
      <c r="AP380" s="339"/>
      <c r="AQ380" s="339"/>
      <c r="AR380" s="339"/>
      <c r="AS380" s="339"/>
      <c r="AT380" s="339"/>
      <c r="AU380" s="339"/>
      <c r="AV380" s="339"/>
      <c r="AW380" s="339"/>
      <c r="AX380" s="339"/>
      <c r="AY380" s="339"/>
      <c r="AZ380" s="339"/>
      <c r="BA380" s="339"/>
      <c r="BB380" s="339"/>
      <c r="BC380" s="339"/>
      <c r="BD380" s="339"/>
      <c r="BE380" s="339"/>
      <c r="BF380" s="339"/>
      <c r="BG380" s="339"/>
      <c r="BH380" s="339"/>
      <c r="BI380" s="339"/>
      <c r="BJ380" s="339"/>
      <c r="BK380" s="339"/>
      <c r="BL380" s="339"/>
      <c r="BM380" s="339"/>
      <c r="BN380" s="339"/>
      <c r="BO380" s="339"/>
      <c r="BP380" s="339"/>
      <c r="BQ380" s="339"/>
      <c r="BR380" s="339"/>
      <c r="BS380" s="339"/>
      <c r="BT380" s="339"/>
      <c r="BU380" s="339"/>
      <c r="BV380" s="339"/>
      <c r="BW380" s="339"/>
      <c r="BX380" s="339"/>
      <c r="BY380" s="339"/>
      <c r="BZ380" s="339"/>
      <c r="CA380" s="339"/>
      <c r="CB380" s="339"/>
      <c r="CC380" s="339"/>
      <c r="CD380" s="339"/>
      <c r="CE380" s="339"/>
      <c r="CF380" s="339"/>
      <c r="CG380" s="339"/>
      <c r="CH380" s="339"/>
      <c r="CI380" s="339"/>
      <c r="CJ380" s="339"/>
      <c r="CK380" s="339"/>
      <c r="CL380" s="339"/>
      <c r="CM380" s="339"/>
      <c r="CN380" s="339"/>
      <c r="CO380" s="339"/>
      <c r="CP380" s="339"/>
      <c r="CQ380" s="339"/>
      <c r="CR380" s="339"/>
      <c r="CS380" s="339"/>
      <c r="CT380" s="339"/>
      <c r="CU380" s="339"/>
      <c r="CV380" s="339"/>
      <c r="CW380" s="339"/>
      <c r="CX380" s="339"/>
      <c r="CY380" s="339"/>
      <c r="CZ380" s="339"/>
      <c r="DA380" s="339"/>
      <c r="DB380" s="339"/>
      <c r="DC380" s="339"/>
      <c r="DD380" s="339"/>
      <c r="DE380" s="339"/>
      <c r="DF380" s="339"/>
      <c r="DG380" s="339"/>
      <c r="DH380" s="339"/>
      <c r="DI380" s="339"/>
      <c r="DJ380" s="339"/>
      <c r="DK380" s="339"/>
      <c r="DL380" s="339"/>
      <c r="DM380" s="339"/>
      <c r="DN380" s="339"/>
      <c r="DO380" s="339"/>
      <c r="DP380" s="339"/>
      <c r="DQ380" s="339"/>
      <c r="DR380" s="339"/>
      <c r="DS380" s="339"/>
      <c r="DT380" s="339"/>
      <c r="DU380" s="339"/>
      <c r="DV380" s="339"/>
      <c r="DW380" s="339"/>
      <c r="DX380" s="339"/>
      <c r="DY380" s="339"/>
      <c r="DZ380" s="339"/>
      <c r="EA380" s="339"/>
      <c r="EB380" s="339"/>
      <c r="EC380" s="339"/>
      <c r="ED380" s="339"/>
      <c r="EE380" s="339"/>
      <c r="EF380" s="339"/>
      <c r="EG380" s="339"/>
      <c r="EH380" s="339"/>
      <c r="EI380" s="339"/>
      <c r="EJ380" s="339"/>
      <c r="EK380" s="339"/>
      <c r="EL380" s="339"/>
      <c r="EM380" s="339"/>
    </row>
    <row r="381" spans="1:143" s="341" customFormat="1" ht="25.5" hidden="1" customHeight="1">
      <c r="A381" s="371"/>
      <c r="B381" s="371"/>
      <c r="C381" s="371"/>
      <c r="D381" s="371"/>
      <c r="E381" s="371"/>
      <c r="F381" s="371"/>
      <c r="G381" s="371"/>
      <c r="H381" s="371"/>
      <c r="I381" s="371"/>
      <c r="J381" s="371"/>
      <c r="K381" s="371"/>
      <c r="L381" s="371"/>
      <c r="M381" s="371"/>
      <c r="N381" s="371"/>
      <c r="O381" s="371"/>
      <c r="P381" s="371"/>
      <c r="Q381" s="371"/>
      <c r="R381" s="371"/>
      <c r="S381" s="371"/>
      <c r="T381" s="371"/>
      <c r="U381" s="371"/>
      <c r="V381" s="371"/>
      <c r="W381" s="371"/>
      <c r="X381" s="371"/>
      <c r="Y381" s="371"/>
      <c r="Z381" s="371"/>
      <c r="AA381" s="371"/>
      <c r="AB381" s="371"/>
      <c r="AC381" s="371"/>
      <c r="AD381" s="371"/>
      <c r="AE381" s="371"/>
      <c r="AF381" s="371"/>
      <c r="AG381" s="371"/>
      <c r="AH381" s="371"/>
      <c r="AI381" s="339"/>
      <c r="AJ381" s="339"/>
      <c r="AK381" s="339"/>
      <c r="AL381" s="339"/>
      <c r="AM381" s="339"/>
      <c r="AN381" s="339"/>
      <c r="AO381" s="339"/>
      <c r="AP381" s="339"/>
      <c r="AQ381" s="339"/>
      <c r="AR381" s="339"/>
      <c r="AS381" s="339"/>
      <c r="AT381" s="339"/>
      <c r="AU381" s="339"/>
      <c r="AV381" s="339"/>
      <c r="AW381" s="339"/>
      <c r="AX381" s="339"/>
      <c r="AY381" s="339"/>
      <c r="AZ381" s="339"/>
      <c r="BA381" s="339"/>
      <c r="BB381" s="339"/>
      <c r="BC381" s="339"/>
      <c r="BD381" s="339"/>
      <c r="BE381" s="339"/>
      <c r="BF381" s="339"/>
      <c r="BG381" s="339"/>
      <c r="BH381" s="339"/>
      <c r="BI381" s="339"/>
      <c r="BJ381" s="339"/>
      <c r="BK381" s="339"/>
      <c r="BL381" s="339"/>
      <c r="BM381" s="339"/>
      <c r="BN381" s="339"/>
      <c r="BO381" s="339"/>
      <c r="BP381" s="339"/>
      <c r="BQ381" s="339"/>
      <c r="BR381" s="339"/>
      <c r="BS381" s="339"/>
      <c r="BT381" s="339"/>
      <c r="BU381" s="339"/>
      <c r="BV381" s="339"/>
      <c r="BW381" s="339"/>
      <c r="BX381" s="339"/>
      <c r="BY381" s="339"/>
      <c r="BZ381" s="339"/>
      <c r="CA381" s="339"/>
      <c r="CB381" s="339"/>
      <c r="CC381" s="339"/>
      <c r="CD381" s="339"/>
      <c r="CE381" s="339"/>
      <c r="CF381" s="339"/>
      <c r="CG381" s="339"/>
      <c r="CH381" s="339"/>
      <c r="CI381" s="339"/>
      <c r="CJ381" s="339"/>
      <c r="CK381" s="339"/>
      <c r="CL381" s="339"/>
      <c r="CM381" s="339"/>
      <c r="CN381" s="339"/>
      <c r="CO381" s="339"/>
      <c r="CP381" s="339"/>
      <c r="CQ381" s="339"/>
      <c r="CR381" s="339"/>
      <c r="CS381" s="339"/>
      <c r="CT381" s="339"/>
      <c r="CU381" s="339"/>
      <c r="CV381" s="339"/>
      <c r="CW381" s="339"/>
      <c r="CX381" s="339"/>
      <c r="CY381" s="339"/>
      <c r="CZ381" s="339"/>
      <c r="DA381" s="339"/>
      <c r="DB381" s="339"/>
      <c r="DC381" s="339"/>
      <c r="DD381" s="339"/>
      <c r="DE381" s="339"/>
      <c r="DF381" s="339"/>
      <c r="DG381" s="339"/>
      <c r="DH381" s="339"/>
      <c r="DI381" s="339"/>
      <c r="DJ381" s="339"/>
      <c r="DK381" s="339"/>
      <c r="DL381" s="339"/>
      <c r="DM381" s="339"/>
      <c r="DN381" s="339"/>
      <c r="DO381" s="339"/>
      <c r="DP381" s="339"/>
      <c r="DQ381" s="339"/>
      <c r="DR381" s="339"/>
      <c r="DS381" s="339"/>
      <c r="DT381" s="339"/>
      <c r="DU381" s="339"/>
      <c r="DV381" s="339"/>
      <c r="DW381" s="339"/>
      <c r="DX381" s="339"/>
      <c r="DY381" s="339"/>
      <c r="DZ381" s="339"/>
      <c r="EA381" s="339"/>
      <c r="EB381" s="339"/>
      <c r="EC381" s="339"/>
      <c r="ED381" s="339"/>
      <c r="EE381" s="339"/>
      <c r="EF381" s="339"/>
      <c r="EG381" s="339"/>
      <c r="EH381" s="339"/>
      <c r="EI381" s="339"/>
      <c r="EJ381" s="339"/>
      <c r="EK381" s="339"/>
      <c r="EL381" s="339"/>
      <c r="EM381" s="339"/>
    </row>
    <row r="382" spans="1:143" s="341" customFormat="1" ht="25.5" hidden="1" customHeight="1">
      <c r="A382" s="371"/>
      <c r="B382" s="371"/>
      <c r="C382" s="371"/>
      <c r="D382" s="371"/>
      <c r="E382" s="371"/>
      <c r="F382" s="371"/>
      <c r="G382" s="371"/>
      <c r="H382" s="371"/>
      <c r="I382" s="371"/>
      <c r="J382" s="371"/>
      <c r="K382" s="371"/>
      <c r="L382" s="371"/>
      <c r="M382" s="371"/>
      <c r="N382" s="371"/>
      <c r="O382" s="371"/>
      <c r="P382" s="371"/>
      <c r="Q382" s="371"/>
      <c r="R382" s="371"/>
      <c r="S382" s="371"/>
      <c r="T382" s="371"/>
      <c r="U382" s="371"/>
      <c r="V382" s="371"/>
      <c r="W382" s="371"/>
      <c r="X382" s="371"/>
      <c r="Y382" s="371"/>
      <c r="Z382" s="371"/>
      <c r="AA382" s="371"/>
      <c r="AB382" s="371"/>
      <c r="AC382" s="371"/>
      <c r="AD382" s="371"/>
      <c r="AE382" s="371"/>
      <c r="AF382" s="371"/>
      <c r="AG382" s="371"/>
      <c r="AH382" s="371"/>
      <c r="AI382" s="339"/>
      <c r="AJ382" s="339"/>
      <c r="AK382" s="339"/>
      <c r="AL382" s="339"/>
      <c r="AM382" s="339"/>
      <c r="AN382" s="339"/>
      <c r="AO382" s="339"/>
      <c r="AP382" s="339"/>
      <c r="AQ382" s="339"/>
      <c r="AR382" s="339"/>
      <c r="AS382" s="339"/>
      <c r="AT382" s="339"/>
      <c r="AU382" s="339"/>
      <c r="AV382" s="339"/>
      <c r="AW382" s="339"/>
      <c r="AX382" s="339"/>
      <c r="AY382" s="339"/>
      <c r="AZ382" s="339"/>
      <c r="BA382" s="339"/>
      <c r="BB382" s="339"/>
      <c r="BC382" s="339"/>
      <c r="BD382" s="339"/>
      <c r="BE382" s="339"/>
      <c r="BF382" s="339"/>
      <c r="BG382" s="339"/>
      <c r="BH382" s="339"/>
      <c r="BI382" s="339"/>
      <c r="BJ382" s="339"/>
      <c r="BK382" s="339"/>
      <c r="BL382" s="339"/>
      <c r="BM382" s="339"/>
      <c r="BN382" s="339"/>
      <c r="BO382" s="339"/>
      <c r="BP382" s="339"/>
      <c r="BQ382" s="339"/>
      <c r="BR382" s="339"/>
      <c r="BS382" s="339"/>
      <c r="BT382" s="339"/>
      <c r="BU382" s="339"/>
      <c r="BV382" s="339"/>
      <c r="BW382" s="339"/>
      <c r="BX382" s="339"/>
      <c r="BY382" s="339"/>
      <c r="BZ382" s="339"/>
      <c r="CA382" s="339"/>
      <c r="CB382" s="339"/>
      <c r="CC382" s="339"/>
      <c r="CD382" s="339"/>
      <c r="CE382" s="339"/>
      <c r="CF382" s="339"/>
      <c r="CG382" s="339"/>
      <c r="CH382" s="339"/>
      <c r="CI382" s="339"/>
      <c r="CJ382" s="339"/>
      <c r="CK382" s="339"/>
      <c r="CL382" s="339"/>
      <c r="CM382" s="339"/>
      <c r="CN382" s="339"/>
      <c r="CO382" s="339"/>
      <c r="CP382" s="339"/>
      <c r="CQ382" s="339"/>
      <c r="CR382" s="339"/>
      <c r="CS382" s="339"/>
      <c r="CT382" s="339"/>
      <c r="CU382" s="339"/>
      <c r="CV382" s="339"/>
      <c r="CW382" s="339"/>
      <c r="CX382" s="339"/>
      <c r="CY382" s="339"/>
      <c r="CZ382" s="339"/>
      <c r="DA382" s="339"/>
      <c r="DB382" s="339"/>
      <c r="DC382" s="339"/>
      <c r="DD382" s="339"/>
      <c r="DE382" s="339"/>
      <c r="DF382" s="339"/>
      <c r="DG382" s="339"/>
      <c r="DH382" s="339"/>
      <c r="DI382" s="339"/>
      <c r="DJ382" s="339"/>
      <c r="DK382" s="339"/>
      <c r="DL382" s="339"/>
      <c r="DM382" s="339"/>
      <c r="DN382" s="339"/>
      <c r="DO382" s="339"/>
      <c r="DP382" s="339"/>
      <c r="DQ382" s="339"/>
      <c r="DR382" s="339"/>
      <c r="DS382" s="339"/>
      <c r="DT382" s="339"/>
      <c r="DU382" s="339"/>
      <c r="DV382" s="339"/>
      <c r="DW382" s="339"/>
      <c r="DX382" s="339"/>
      <c r="DY382" s="339"/>
      <c r="DZ382" s="339"/>
      <c r="EA382" s="339"/>
      <c r="EB382" s="339"/>
      <c r="EC382" s="339"/>
      <c r="ED382" s="339"/>
      <c r="EE382" s="339"/>
      <c r="EF382" s="339"/>
      <c r="EG382" s="339"/>
      <c r="EH382" s="339"/>
      <c r="EI382" s="339"/>
      <c r="EJ382" s="339"/>
      <c r="EK382" s="339"/>
      <c r="EL382" s="339"/>
      <c r="EM382" s="339"/>
    </row>
    <row r="383" spans="1:143" s="341" customFormat="1" ht="25.5" hidden="1" customHeight="1">
      <c r="A383" s="371"/>
      <c r="B383" s="371"/>
      <c r="C383" s="371"/>
      <c r="D383" s="371"/>
      <c r="E383" s="371"/>
      <c r="F383" s="371"/>
      <c r="G383" s="371"/>
      <c r="H383" s="371"/>
      <c r="I383" s="371"/>
      <c r="J383" s="371"/>
      <c r="K383" s="371"/>
      <c r="L383" s="371"/>
      <c r="M383" s="371"/>
      <c r="N383" s="371"/>
      <c r="O383" s="371"/>
      <c r="P383" s="371"/>
      <c r="Q383" s="371"/>
      <c r="R383" s="371"/>
      <c r="S383" s="371"/>
      <c r="T383" s="371"/>
      <c r="U383" s="371"/>
      <c r="V383" s="371"/>
      <c r="W383" s="371"/>
      <c r="X383" s="371"/>
      <c r="Y383" s="371"/>
      <c r="Z383" s="371"/>
      <c r="AA383" s="371"/>
      <c r="AB383" s="371"/>
      <c r="AC383" s="371"/>
      <c r="AD383" s="371"/>
      <c r="AE383" s="371"/>
      <c r="AF383" s="371"/>
      <c r="AG383" s="371"/>
      <c r="AH383" s="371"/>
      <c r="AI383" s="339"/>
      <c r="AJ383" s="339"/>
      <c r="AK383" s="339"/>
      <c r="AL383" s="339"/>
      <c r="AM383" s="339"/>
      <c r="AN383" s="339"/>
      <c r="AO383" s="339"/>
      <c r="AP383" s="339"/>
      <c r="AQ383" s="339"/>
      <c r="AR383" s="339"/>
      <c r="AS383" s="339"/>
      <c r="AT383" s="339"/>
      <c r="AU383" s="339"/>
      <c r="AV383" s="339"/>
      <c r="AW383" s="339"/>
      <c r="AX383" s="339"/>
      <c r="AY383" s="339"/>
      <c r="AZ383" s="339"/>
      <c r="BA383" s="339"/>
      <c r="BB383" s="339"/>
      <c r="BC383" s="339"/>
      <c r="BD383" s="339"/>
      <c r="BE383" s="339"/>
      <c r="BF383" s="339"/>
      <c r="BG383" s="339"/>
      <c r="BH383" s="339"/>
      <c r="BI383" s="339"/>
      <c r="BJ383" s="339"/>
      <c r="BK383" s="339"/>
      <c r="BL383" s="339"/>
      <c r="BM383" s="339"/>
      <c r="BN383" s="339"/>
      <c r="BO383" s="339"/>
      <c r="BP383" s="339"/>
      <c r="BQ383" s="339"/>
      <c r="BR383" s="339"/>
      <c r="BS383" s="339"/>
      <c r="BT383" s="339"/>
      <c r="BU383" s="339"/>
      <c r="BV383" s="339"/>
      <c r="BW383" s="339"/>
      <c r="BX383" s="339"/>
      <c r="BY383" s="339"/>
      <c r="BZ383" s="339"/>
      <c r="CA383" s="339"/>
      <c r="CB383" s="339"/>
      <c r="CC383" s="339"/>
      <c r="CD383" s="339"/>
      <c r="CE383" s="339"/>
      <c r="CF383" s="339"/>
      <c r="CG383" s="339"/>
      <c r="CH383" s="339"/>
      <c r="CI383" s="339"/>
      <c r="CJ383" s="339"/>
      <c r="CK383" s="339"/>
      <c r="CL383" s="339"/>
      <c r="CM383" s="339"/>
      <c r="CN383" s="339"/>
      <c r="CO383" s="339"/>
      <c r="CP383" s="339"/>
      <c r="CQ383" s="339"/>
      <c r="CR383" s="339"/>
      <c r="CS383" s="339"/>
      <c r="CT383" s="339"/>
      <c r="CU383" s="339"/>
      <c r="CV383" s="339"/>
      <c r="CW383" s="339"/>
      <c r="CX383" s="339"/>
      <c r="CY383" s="339"/>
      <c r="CZ383" s="339"/>
      <c r="DA383" s="339"/>
      <c r="DB383" s="339"/>
      <c r="DC383" s="339"/>
      <c r="DD383" s="339"/>
      <c r="DE383" s="339"/>
      <c r="DF383" s="339"/>
      <c r="DG383" s="339"/>
      <c r="DH383" s="339"/>
      <c r="DI383" s="339"/>
      <c r="DJ383" s="339"/>
      <c r="DK383" s="339"/>
      <c r="DL383" s="339"/>
      <c r="DM383" s="339"/>
      <c r="DN383" s="339"/>
      <c r="DO383" s="339"/>
      <c r="DP383" s="339"/>
      <c r="DQ383" s="339"/>
      <c r="DR383" s="339"/>
      <c r="DS383" s="339"/>
      <c r="DT383" s="339"/>
      <c r="DU383" s="339"/>
      <c r="DV383" s="339"/>
      <c r="DW383" s="339"/>
      <c r="DX383" s="339"/>
      <c r="DY383" s="339"/>
      <c r="DZ383" s="339"/>
      <c r="EA383" s="339"/>
      <c r="EB383" s="339"/>
      <c r="EC383" s="339"/>
      <c r="ED383" s="339"/>
      <c r="EE383" s="339"/>
      <c r="EF383" s="339"/>
      <c r="EG383" s="339"/>
      <c r="EH383" s="339"/>
      <c r="EI383" s="339"/>
      <c r="EJ383" s="339"/>
      <c r="EK383" s="339"/>
      <c r="EL383" s="339"/>
      <c r="EM383" s="339"/>
    </row>
    <row r="384" spans="1:143" s="341" customFormat="1" ht="25.5" hidden="1" customHeight="1">
      <c r="A384" s="371"/>
      <c r="B384" s="371"/>
      <c r="C384" s="371"/>
      <c r="D384" s="371"/>
      <c r="E384" s="371"/>
      <c r="F384" s="371"/>
      <c r="G384" s="371"/>
      <c r="H384" s="371"/>
      <c r="I384" s="371"/>
      <c r="J384" s="371"/>
      <c r="K384" s="371"/>
      <c r="L384" s="371"/>
      <c r="M384" s="371"/>
      <c r="N384" s="371"/>
      <c r="O384" s="371"/>
      <c r="P384" s="371"/>
      <c r="Q384" s="371"/>
      <c r="R384" s="371"/>
      <c r="S384" s="371"/>
      <c r="T384" s="371"/>
      <c r="U384" s="371"/>
      <c r="V384" s="371"/>
      <c r="W384" s="371"/>
      <c r="X384" s="371"/>
      <c r="Y384" s="371"/>
      <c r="Z384" s="371"/>
      <c r="AA384" s="371"/>
      <c r="AB384" s="371"/>
      <c r="AC384" s="371"/>
      <c r="AD384" s="371"/>
      <c r="AE384" s="371"/>
      <c r="AF384" s="371"/>
      <c r="AG384" s="371"/>
      <c r="AH384" s="371"/>
      <c r="AI384" s="339"/>
      <c r="AJ384" s="339"/>
      <c r="AK384" s="339"/>
      <c r="AL384" s="339"/>
      <c r="AM384" s="339"/>
      <c r="AN384" s="339"/>
      <c r="AO384" s="339"/>
      <c r="AP384" s="339"/>
      <c r="AQ384" s="339"/>
      <c r="AR384" s="339"/>
      <c r="AS384" s="339"/>
      <c r="AT384" s="339"/>
      <c r="AU384" s="339"/>
      <c r="AV384" s="339"/>
      <c r="AW384" s="339"/>
      <c r="AX384" s="339"/>
      <c r="AY384" s="339"/>
      <c r="AZ384" s="339"/>
      <c r="BA384" s="339"/>
      <c r="BB384" s="339"/>
      <c r="BC384" s="339"/>
      <c r="BD384" s="339"/>
      <c r="BE384" s="339"/>
      <c r="BF384" s="339"/>
      <c r="BG384" s="339"/>
      <c r="BH384" s="339"/>
      <c r="BI384" s="339"/>
      <c r="BJ384" s="339"/>
      <c r="BK384" s="339"/>
      <c r="BL384" s="339"/>
      <c r="BM384" s="339"/>
      <c r="BN384" s="339"/>
      <c r="BO384" s="339"/>
      <c r="BP384" s="339"/>
      <c r="BQ384" s="339"/>
      <c r="BR384" s="339"/>
      <c r="BS384" s="339"/>
      <c r="BT384" s="339"/>
      <c r="BU384" s="339"/>
      <c r="BV384" s="339"/>
      <c r="BW384" s="339"/>
      <c r="BX384" s="339"/>
      <c r="BY384" s="339"/>
      <c r="BZ384" s="339"/>
      <c r="CA384" s="339"/>
      <c r="CB384" s="339"/>
      <c r="CC384" s="339"/>
      <c r="CD384" s="339"/>
      <c r="CE384" s="339"/>
      <c r="CF384" s="339"/>
      <c r="CG384" s="339"/>
      <c r="CH384" s="339"/>
      <c r="CI384" s="339"/>
      <c r="CJ384" s="339"/>
      <c r="CK384" s="339"/>
      <c r="CL384" s="339"/>
      <c r="CM384" s="339"/>
      <c r="CN384" s="339"/>
      <c r="CO384" s="339"/>
      <c r="CP384" s="339"/>
      <c r="CQ384" s="339"/>
      <c r="CR384" s="339"/>
      <c r="CS384" s="339"/>
      <c r="CT384" s="339"/>
      <c r="CU384" s="339"/>
      <c r="CV384" s="339"/>
      <c r="CW384" s="339"/>
      <c r="CX384" s="339"/>
      <c r="CY384" s="339"/>
      <c r="CZ384" s="339"/>
      <c r="DA384" s="339"/>
      <c r="DB384" s="339"/>
      <c r="DC384" s="339"/>
      <c r="DD384" s="339"/>
      <c r="DE384" s="339"/>
      <c r="DF384" s="339"/>
      <c r="DG384" s="339"/>
      <c r="DH384" s="339"/>
      <c r="DI384" s="339"/>
      <c r="DJ384" s="339"/>
      <c r="DK384" s="339"/>
      <c r="DL384" s="339"/>
      <c r="DM384" s="339"/>
      <c r="DN384" s="339"/>
      <c r="DO384" s="339"/>
      <c r="DP384" s="339"/>
      <c r="DQ384" s="339"/>
      <c r="DR384" s="339"/>
      <c r="DS384" s="339"/>
      <c r="DT384" s="339"/>
      <c r="DU384" s="339"/>
      <c r="DV384" s="339"/>
      <c r="DW384" s="339"/>
      <c r="DX384" s="339"/>
      <c r="DY384" s="339"/>
      <c r="DZ384" s="339"/>
      <c r="EA384" s="339"/>
      <c r="EB384" s="339"/>
      <c r="EC384" s="339"/>
      <c r="ED384" s="339"/>
      <c r="EE384" s="339"/>
      <c r="EF384" s="339"/>
      <c r="EG384" s="339"/>
      <c r="EH384" s="339"/>
      <c r="EI384" s="339"/>
      <c r="EJ384" s="339"/>
      <c r="EK384" s="339"/>
      <c r="EL384" s="339"/>
      <c r="EM384" s="339"/>
    </row>
    <row r="385" spans="1:143" s="341" customFormat="1" ht="25.5" hidden="1" customHeight="1">
      <c r="A385" s="371"/>
      <c r="B385" s="371"/>
      <c r="C385" s="371"/>
      <c r="D385" s="371"/>
      <c r="E385" s="371"/>
      <c r="F385" s="371"/>
      <c r="G385" s="371"/>
      <c r="H385" s="371"/>
      <c r="I385" s="371"/>
      <c r="J385" s="371"/>
      <c r="K385" s="371"/>
      <c r="L385" s="371"/>
      <c r="M385" s="371"/>
      <c r="N385" s="371"/>
      <c r="O385" s="371"/>
      <c r="P385" s="371"/>
      <c r="Q385" s="371"/>
      <c r="R385" s="371"/>
      <c r="S385" s="371"/>
      <c r="T385" s="371"/>
      <c r="U385" s="371"/>
      <c r="V385" s="371"/>
      <c r="W385" s="371"/>
      <c r="X385" s="371"/>
      <c r="Y385" s="371"/>
      <c r="Z385" s="371"/>
      <c r="AA385" s="371"/>
      <c r="AB385" s="371"/>
      <c r="AC385" s="371"/>
      <c r="AD385" s="371"/>
      <c r="AE385" s="371"/>
      <c r="AF385" s="371"/>
      <c r="AG385" s="371"/>
      <c r="AH385" s="371"/>
      <c r="AI385" s="339"/>
      <c r="AJ385" s="339"/>
      <c r="AK385" s="339"/>
      <c r="AL385" s="339"/>
      <c r="AM385" s="339"/>
      <c r="AN385" s="339"/>
      <c r="AO385" s="339"/>
      <c r="AP385" s="339"/>
      <c r="AQ385" s="339"/>
      <c r="AR385" s="339"/>
      <c r="AS385" s="339"/>
      <c r="AT385" s="339"/>
      <c r="AU385" s="339"/>
      <c r="AV385" s="339"/>
      <c r="AW385" s="339"/>
      <c r="AX385" s="339"/>
      <c r="AY385" s="339"/>
      <c r="AZ385" s="339"/>
      <c r="BA385" s="339"/>
      <c r="BB385" s="339"/>
      <c r="BC385" s="339"/>
      <c r="BD385" s="339"/>
      <c r="BE385" s="339"/>
      <c r="BF385" s="339"/>
      <c r="BG385" s="339"/>
      <c r="BH385" s="339"/>
      <c r="BI385" s="339"/>
      <c r="BJ385" s="339"/>
      <c r="BK385" s="339"/>
      <c r="BL385" s="339"/>
      <c r="BM385" s="339"/>
      <c r="BN385" s="339"/>
      <c r="BO385" s="339"/>
      <c r="BP385" s="339"/>
      <c r="BQ385" s="339"/>
      <c r="BR385" s="339"/>
      <c r="BS385" s="339"/>
      <c r="BT385" s="339"/>
      <c r="BU385" s="339"/>
      <c r="BV385" s="339"/>
      <c r="BW385" s="339"/>
      <c r="BX385" s="339"/>
      <c r="BY385" s="339"/>
      <c r="BZ385" s="339"/>
      <c r="CA385" s="339"/>
      <c r="CB385" s="339"/>
      <c r="CC385" s="339"/>
      <c r="CD385" s="339"/>
      <c r="CE385" s="339"/>
      <c r="CF385" s="339"/>
      <c r="CG385" s="339"/>
      <c r="CH385" s="339"/>
      <c r="CI385" s="339"/>
      <c r="CJ385" s="339"/>
      <c r="CK385" s="339"/>
      <c r="CL385" s="339"/>
      <c r="CM385" s="339"/>
      <c r="CN385" s="339"/>
      <c r="CO385" s="339"/>
      <c r="CP385" s="339"/>
      <c r="CQ385" s="339"/>
      <c r="CR385" s="339"/>
      <c r="CS385" s="339"/>
      <c r="CT385" s="339"/>
      <c r="CU385" s="339"/>
      <c r="CV385" s="339"/>
      <c r="CW385" s="339"/>
      <c r="CX385" s="339"/>
      <c r="CY385" s="339"/>
      <c r="CZ385" s="339"/>
      <c r="DA385" s="339"/>
      <c r="DB385" s="339"/>
      <c r="DC385" s="339"/>
      <c r="DD385" s="339"/>
      <c r="DE385" s="339"/>
      <c r="DF385" s="339"/>
      <c r="DG385" s="339"/>
      <c r="DH385" s="339"/>
      <c r="DI385" s="339"/>
      <c r="DJ385" s="339"/>
      <c r="DK385" s="339"/>
      <c r="DL385" s="339"/>
      <c r="DM385" s="339"/>
      <c r="DN385" s="339"/>
      <c r="DO385" s="339"/>
      <c r="DP385" s="339"/>
      <c r="DQ385" s="339"/>
      <c r="DR385" s="339"/>
      <c r="DS385" s="339"/>
      <c r="DT385" s="339"/>
      <c r="DU385" s="339"/>
      <c r="DV385" s="339"/>
      <c r="DW385" s="339"/>
      <c r="DX385" s="339"/>
      <c r="DY385" s="339"/>
      <c r="DZ385" s="339"/>
      <c r="EA385" s="339"/>
      <c r="EB385" s="339"/>
      <c r="EC385" s="339"/>
      <c r="ED385" s="339"/>
      <c r="EE385" s="339"/>
      <c r="EF385" s="339"/>
      <c r="EG385" s="339"/>
      <c r="EH385" s="339"/>
      <c r="EI385" s="339"/>
      <c r="EJ385" s="339"/>
      <c r="EK385" s="339"/>
      <c r="EL385" s="339"/>
      <c r="EM385" s="339"/>
    </row>
    <row r="386" spans="1:143" s="341" customFormat="1" ht="25.5" hidden="1" customHeight="1">
      <c r="A386" s="371"/>
      <c r="B386" s="371"/>
      <c r="C386" s="371"/>
      <c r="D386" s="371"/>
      <c r="E386" s="371"/>
      <c r="F386" s="371"/>
      <c r="G386" s="371"/>
      <c r="H386" s="371"/>
      <c r="I386" s="371"/>
      <c r="J386" s="371"/>
      <c r="K386" s="371"/>
      <c r="L386" s="371"/>
      <c r="M386" s="371"/>
      <c r="N386" s="371"/>
      <c r="O386" s="371"/>
      <c r="P386" s="371"/>
      <c r="Q386" s="371"/>
      <c r="R386" s="371"/>
      <c r="S386" s="371"/>
      <c r="T386" s="371"/>
      <c r="U386" s="371"/>
      <c r="V386" s="371"/>
      <c r="W386" s="371"/>
      <c r="X386" s="371"/>
      <c r="Y386" s="371"/>
      <c r="Z386" s="371"/>
      <c r="AA386" s="371"/>
      <c r="AB386" s="371"/>
      <c r="AC386" s="371"/>
      <c r="AD386" s="371"/>
      <c r="AE386" s="371"/>
      <c r="AF386" s="371"/>
      <c r="AG386" s="371"/>
      <c r="AH386" s="371"/>
      <c r="AI386" s="339"/>
      <c r="AJ386" s="339"/>
      <c r="AK386" s="339"/>
      <c r="AL386" s="339"/>
      <c r="AM386" s="339"/>
      <c r="AN386" s="339"/>
      <c r="AO386" s="339"/>
      <c r="AP386" s="339"/>
      <c r="AQ386" s="339"/>
      <c r="AR386" s="339"/>
      <c r="AS386" s="339"/>
      <c r="AT386" s="339"/>
      <c r="AU386" s="339"/>
      <c r="AV386" s="339"/>
      <c r="AW386" s="339"/>
      <c r="AX386" s="339"/>
      <c r="AY386" s="339"/>
      <c r="AZ386" s="339"/>
      <c r="BA386" s="339"/>
      <c r="BB386" s="339"/>
      <c r="BC386" s="339"/>
      <c r="BD386" s="339"/>
      <c r="BE386" s="339"/>
      <c r="BF386" s="339"/>
      <c r="BG386" s="339"/>
      <c r="BH386" s="339"/>
      <c r="BI386" s="339"/>
      <c r="BJ386" s="339"/>
      <c r="BK386" s="339"/>
      <c r="BL386" s="339"/>
      <c r="BM386" s="339"/>
      <c r="BN386" s="339"/>
      <c r="BO386" s="339"/>
      <c r="BP386" s="339"/>
      <c r="BQ386" s="339"/>
      <c r="BR386" s="339"/>
      <c r="BS386" s="339"/>
      <c r="BT386" s="339"/>
      <c r="BU386" s="339"/>
      <c r="BV386" s="339"/>
      <c r="BW386" s="339"/>
      <c r="BX386" s="339"/>
      <c r="BY386" s="339"/>
      <c r="BZ386" s="339"/>
      <c r="CA386" s="339"/>
      <c r="CB386" s="339"/>
      <c r="CC386" s="339"/>
      <c r="CD386" s="339"/>
      <c r="CE386" s="339"/>
      <c r="CF386" s="339"/>
      <c r="CG386" s="339"/>
      <c r="CH386" s="339"/>
      <c r="CI386" s="339"/>
      <c r="CJ386" s="339"/>
      <c r="CK386" s="339"/>
      <c r="CL386" s="339"/>
      <c r="CM386" s="339"/>
      <c r="CN386" s="339"/>
      <c r="CO386" s="339"/>
      <c r="CP386" s="339"/>
      <c r="CQ386" s="339"/>
      <c r="CR386" s="339"/>
      <c r="CS386" s="339"/>
      <c r="CT386" s="339"/>
      <c r="CU386" s="339"/>
      <c r="CV386" s="339"/>
      <c r="CW386" s="339"/>
      <c r="CX386" s="339"/>
      <c r="CY386" s="339"/>
      <c r="CZ386" s="339"/>
      <c r="DA386" s="339"/>
      <c r="DB386" s="339"/>
      <c r="DC386" s="339"/>
      <c r="DD386" s="339"/>
      <c r="DE386" s="339"/>
      <c r="DF386" s="339"/>
      <c r="DG386" s="339"/>
      <c r="DH386" s="339"/>
      <c r="DI386" s="339"/>
      <c r="DJ386" s="339"/>
      <c r="DK386" s="339"/>
      <c r="DL386" s="339"/>
      <c r="DM386" s="339"/>
      <c r="DN386" s="339"/>
      <c r="DO386" s="339"/>
      <c r="DP386" s="339"/>
      <c r="DQ386" s="339"/>
      <c r="DR386" s="339"/>
      <c r="DS386" s="339"/>
      <c r="DT386" s="339"/>
      <c r="DU386" s="339"/>
      <c r="DV386" s="339"/>
      <c r="DW386" s="339"/>
      <c r="DX386" s="339"/>
      <c r="DY386" s="339"/>
      <c r="DZ386" s="339"/>
      <c r="EA386" s="339"/>
      <c r="EB386" s="339"/>
      <c r="EC386" s="339"/>
      <c r="ED386" s="339"/>
      <c r="EE386" s="339"/>
      <c r="EF386" s="339"/>
      <c r="EG386" s="339"/>
      <c r="EH386" s="339"/>
      <c r="EI386" s="339"/>
      <c r="EJ386" s="339"/>
      <c r="EK386" s="339"/>
      <c r="EL386" s="339"/>
      <c r="EM386" s="339"/>
    </row>
    <row r="387" spans="1:143" s="341" customFormat="1" ht="25.5" hidden="1" customHeight="1">
      <c r="A387" s="371"/>
      <c r="B387" s="371"/>
      <c r="C387" s="371"/>
      <c r="D387" s="371"/>
      <c r="E387" s="371"/>
      <c r="F387" s="371"/>
      <c r="G387" s="371"/>
      <c r="H387" s="371"/>
      <c r="I387" s="371"/>
      <c r="J387" s="371"/>
      <c r="K387" s="371"/>
      <c r="L387" s="371"/>
      <c r="M387" s="371"/>
      <c r="N387" s="371"/>
      <c r="O387" s="371"/>
      <c r="P387" s="371"/>
      <c r="Q387" s="371"/>
      <c r="R387" s="371"/>
      <c r="S387" s="371"/>
      <c r="T387" s="371"/>
      <c r="U387" s="371"/>
      <c r="V387" s="371"/>
      <c r="W387" s="371"/>
      <c r="X387" s="371"/>
      <c r="Y387" s="371"/>
      <c r="Z387" s="371"/>
      <c r="AA387" s="371"/>
      <c r="AB387" s="371"/>
      <c r="AC387" s="371"/>
      <c r="AD387" s="371"/>
      <c r="AE387" s="371"/>
      <c r="AF387" s="371"/>
      <c r="AG387" s="371"/>
      <c r="AH387" s="371"/>
      <c r="AI387" s="339"/>
      <c r="AJ387" s="339"/>
      <c r="AK387" s="339"/>
      <c r="AL387" s="339"/>
      <c r="AM387" s="339"/>
      <c r="AN387" s="339"/>
      <c r="AO387" s="339"/>
      <c r="AP387" s="339"/>
      <c r="AQ387" s="339"/>
      <c r="AR387" s="339"/>
      <c r="AS387" s="339"/>
      <c r="AT387" s="339"/>
      <c r="AU387" s="339"/>
      <c r="AV387" s="339"/>
      <c r="AW387" s="339"/>
      <c r="AX387" s="339"/>
      <c r="AY387" s="339"/>
      <c r="AZ387" s="339"/>
      <c r="BA387" s="339"/>
      <c r="BB387" s="339"/>
      <c r="BC387" s="339"/>
      <c r="BD387" s="339"/>
      <c r="BE387" s="339"/>
      <c r="BF387" s="339"/>
      <c r="BG387" s="339"/>
      <c r="BH387" s="339"/>
      <c r="BI387" s="339"/>
      <c r="BJ387" s="339"/>
      <c r="BK387" s="339"/>
      <c r="BL387" s="339"/>
      <c r="BM387" s="339"/>
      <c r="BN387" s="339"/>
      <c r="BO387" s="339"/>
      <c r="BP387" s="339"/>
      <c r="BQ387" s="339"/>
      <c r="BR387" s="339"/>
      <c r="BS387" s="339"/>
      <c r="BT387" s="339"/>
      <c r="BU387" s="339"/>
      <c r="BV387" s="339"/>
      <c r="BW387" s="339"/>
      <c r="BX387" s="339"/>
      <c r="BY387" s="339"/>
      <c r="BZ387" s="339"/>
      <c r="CA387" s="339"/>
      <c r="CB387" s="339"/>
      <c r="CC387" s="339"/>
      <c r="CD387" s="339"/>
      <c r="CE387" s="339"/>
      <c r="CF387" s="339"/>
      <c r="CG387" s="339"/>
      <c r="CH387" s="339"/>
      <c r="CI387" s="339"/>
      <c r="CJ387" s="339"/>
      <c r="CK387" s="339"/>
      <c r="CL387" s="339"/>
      <c r="CM387" s="339"/>
      <c r="CN387" s="339"/>
      <c r="CO387" s="339"/>
      <c r="CP387" s="339"/>
      <c r="CQ387" s="339"/>
      <c r="CR387" s="339"/>
      <c r="CS387" s="339"/>
      <c r="CT387" s="339"/>
      <c r="CU387" s="339"/>
      <c r="CV387" s="339"/>
      <c r="CW387" s="339"/>
      <c r="CX387" s="339"/>
      <c r="CY387" s="339"/>
      <c r="CZ387" s="339"/>
      <c r="DA387" s="339"/>
      <c r="DB387" s="339"/>
      <c r="DC387" s="339"/>
      <c r="DD387" s="339"/>
      <c r="DE387" s="339"/>
      <c r="DF387" s="339"/>
      <c r="DG387" s="339"/>
      <c r="DH387" s="339"/>
      <c r="DI387" s="339"/>
      <c r="DJ387" s="339"/>
      <c r="DK387" s="339"/>
      <c r="DL387" s="339"/>
      <c r="DM387" s="339"/>
      <c r="DN387" s="339"/>
      <c r="DO387" s="339"/>
      <c r="DP387" s="339"/>
      <c r="DQ387" s="339"/>
      <c r="DR387" s="339"/>
      <c r="DS387" s="339"/>
      <c r="DT387" s="339"/>
      <c r="DU387" s="339"/>
      <c r="DV387" s="339"/>
      <c r="DW387" s="339"/>
      <c r="DX387" s="339"/>
      <c r="DY387" s="339"/>
      <c r="DZ387" s="339"/>
      <c r="EA387" s="339"/>
      <c r="EB387" s="339"/>
      <c r="EC387" s="339"/>
      <c r="ED387" s="339"/>
      <c r="EE387" s="339"/>
      <c r="EF387" s="339"/>
      <c r="EG387" s="339"/>
      <c r="EH387" s="339"/>
      <c r="EI387" s="339"/>
      <c r="EJ387" s="339"/>
      <c r="EK387" s="339"/>
      <c r="EL387" s="339"/>
      <c r="EM387" s="339"/>
    </row>
    <row r="388" spans="1:143" s="341" customFormat="1" ht="25.5" hidden="1" customHeight="1">
      <c r="A388" s="371"/>
      <c r="B388" s="371"/>
      <c r="C388" s="371"/>
      <c r="D388" s="371"/>
      <c r="E388" s="371"/>
      <c r="F388" s="371"/>
      <c r="G388" s="371"/>
      <c r="H388" s="371"/>
      <c r="I388" s="371"/>
      <c r="J388" s="371"/>
      <c r="K388" s="371"/>
      <c r="L388" s="371"/>
      <c r="M388" s="371"/>
      <c r="N388" s="371"/>
      <c r="O388" s="371"/>
      <c r="P388" s="371"/>
      <c r="Q388" s="371"/>
      <c r="R388" s="371"/>
      <c r="S388" s="371"/>
      <c r="T388" s="371"/>
      <c r="U388" s="371"/>
      <c r="V388" s="371"/>
      <c r="W388" s="371"/>
      <c r="X388" s="371"/>
      <c r="Y388" s="371"/>
      <c r="Z388" s="371"/>
      <c r="AA388" s="371"/>
      <c r="AB388" s="371"/>
      <c r="AC388" s="371"/>
      <c r="AD388" s="371"/>
      <c r="AE388" s="371"/>
      <c r="AF388" s="371"/>
      <c r="AG388" s="371"/>
      <c r="AH388" s="371"/>
      <c r="AI388" s="339"/>
      <c r="AJ388" s="339"/>
      <c r="AK388" s="339"/>
      <c r="AL388" s="339"/>
      <c r="AM388" s="339"/>
      <c r="AN388" s="339"/>
      <c r="AO388" s="339"/>
      <c r="AP388" s="339"/>
      <c r="AQ388" s="339"/>
      <c r="AR388" s="339"/>
      <c r="AS388" s="339"/>
      <c r="AT388" s="339"/>
      <c r="AU388" s="339"/>
      <c r="AV388" s="339"/>
      <c r="AW388" s="339"/>
      <c r="AX388" s="339"/>
      <c r="AY388" s="339"/>
      <c r="AZ388" s="339"/>
      <c r="BA388" s="339"/>
      <c r="BB388" s="339"/>
      <c r="BC388" s="339"/>
      <c r="BD388" s="339"/>
      <c r="BE388" s="339"/>
      <c r="BF388" s="339"/>
      <c r="BG388" s="339"/>
      <c r="BH388" s="339"/>
      <c r="BI388" s="339"/>
      <c r="BJ388" s="339"/>
      <c r="BK388" s="339"/>
      <c r="BL388" s="339"/>
      <c r="BM388" s="339"/>
      <c r="BN388" s="339"/>
      <c r="BO388" s="339"/>
      <c r="BP388" s="339"/>
      <c r="BQ388" s="339"/>
      <c r="BR388" s="339"/>
      <c r="BS388" s="339"/>
      <c r="BT388" s="339"/>
      <c r="BU388" s="339"/>
      <c r="BV388" s="339"/>
      <c r="BW388" s="339"/>
      <c r="BX388" s="339"/>
      <c r="BY388" s="339"/>
      <c r="BZ388" s="339"/>
      <c r="CA388" s="339"/>
      <c r="CB388" s="339"/>
      <c r="CC388" s="339"/>
      <c r="CD388" s="339"/>
      <c r="CE388" s="339"/>
      <c r="CF388" s="339"/>
      <c r="CG388" s="339"/>
      <c r="CH388" s="339"/>
      <c r="CI388" s="339"/>
      <c r="CJ388" s="339"/>
      <c r="CK388" s="339"/>
      <c r="CL388" s="339"/>
      <c r="CM388" s="339"/>
      <c r="CN388" s="339"/>
      <c r="CO388" s="339"/>
      <c r="CP388" s="339"/>
      <c r="CQ388" s="339"/>
      <c r="CR388" s="339"/>
      <c r="CS388" s="339"/>
      <c r="CT388" s="339"/>
      <c r="CU388" s="339"/>
      <c r="CV388" s="339"/>
      <c r="CW388" s="339"/>
      <c r="CX388" s="339"/>
      <c r="CY388" s="339"/>
      <c r="CZ388" s="339"/>
      <c r="DA388" s="339"/>
      <c r="DB388" s="339"/>
      <c r="DC388" s="339"/>
      <c r="DD388" s="339"/>
      <c r="DE388" s="339"/>
      <c r="DF388" s="339"/>
      <c r="DG388" s="339"/>
      <c r="DH388" s="339"/>
      <c r="DI388" s="339"/>
      <c r="DJ388" s="339"/>
      <c r="DK388" s="339"/>
      <c r="DL388" s="339"/>
      <c r="DM388" s="339"/>
      <c r="DN388" s="339"/>
      <c r="DO388" s="339"/>
      <c r="DP388" s="339"/>
      <c r="DQ388" s="339"/>
      <c r="DR388" s="339"/>
      <c r="DS388" s="339"/>
      <c r="DT388" s="339"/>
      <c r="DU388" s="339"/>
      <c r="DV388" s="339"/>
      <c r="DW388" s="339"/>
      <c r="DX388" s="339"/>
      <c r="DY388" s="339"/>
      <c r="DZ388" s="339"/>
      <c r="EA388" s="339"/>
      <c r="EB388" s="339"/>
      <c r="EC388" s="339"/>
      <c r="ED388" s="339"/>
      <c r="EE388" s="339"/>
      <c r="EF388" s="339"/>
      <c r="EG388" s="339"/>
      <c r="EH388" s="339"/>
      <c r="EI388" s="339"/>
      <c r="EJ388" s="339"/>
      <c r="EK388" s="339"/>
      <c r="EL388" s="339"/>
      <c r="EM388" s="339"/>
    </row>
    <row r="389" spans="1:143" s="341" customFormat="1" ht="25.5" hidden="1" customHeight="1">
      <c r="A389" s="371"/>
      <c r="B389" s="371"/>
      <c r="C389" s="371"/>
      <c r="D389" s="371"/>
      <c r="E389" s="371"/>
      <c r="F389" s="371"/>
      <c r="G389" s="371"/>
      <c r="H389" s="371"/>
      <c r="I389" s="371"/>
      <c r="J389" s="371"/>
      <c r="K389" s="371"/>
      <c r="L389" s="371"/>
      <c r="M389" s="371"/>
      <c r="N389" s="371"/>
      <c r="O389" s="371"/>
      <c r="P389" s="371"/>
      <c r="Q389" s="371"/>
      <c r="R389" s="371"/>
      <c r="S389" s="371"/>
      <c r="T389" s="371"/>
      <c r="U389" s="371"/>
      <c r="V389" s="371"/>
      <c r="W389" s="371"/>
      <c r="X389" s="371"/>
      <c r="Y389" s="371"/>
      <c r="Z389" s="371"/>
      <c r="AA389" s="371"/>
      <c r="AB389" s="371"/>
      <c r="AC389" s="371"/>
      <c r="AD389" s="371"/>
      <c r="AE389" s="371"/>
      <c r="AF389" s="371"/>
      <c r="AG389" s="371"/>
      <c r="AH389" s="371"/>
      <c r="AI389" s="339"/>
      <c r="AJ389" s="339"/>
      <c r="AK389" s="339"/>
      <c r="AL389" s="339"/>
      <c r="AM389" s="339"/>
      <c r="AN389" s="339"/>
      <c r="AO389" s="339"/>
      <c r="AP389" s="339"/>
      <c r="AQ389" s="339"/>
      <c r="AR389" s="339"/>
      <c r="AS389" s="339"/>
      <c r="AT389" s="339"/>
      <c r="AU389" s="339"/>
      <c r="AV389" s="339"/>
      <c r="AW389" s="339"/>
      <c r="AX389" s="339"/>
      <c r="AY389" s="339"/>
      <c r="AZ389" s="339"/>
      <c r="BA389" s="339"/>
      <c r="BB389" s="339"/>
      <c r="BC389" s="339"/>
      <c r="BD389" s="339"/>
      <c r="BE389" s="339"/>
      <c r="BF389" s="339"/>
      <c r="BG389" s="339"/>
      <c r="BH389" s="339"/>
      <c r="BI389" s="339"/>
      <c r="BJ389" s="339"/>
      <c r="BK389" s="339"/>
      <c r="BL389" s="339"/>
      <c r="BM389" s="339"/>
      <c r="BN389" s="339"/>
      <c r="BO389" s="339"/>
      <c r="BP389" s="339"/>
      <c r="BQ389" s="339"/>
      <c r="BR389" s="339"/>
      <c r="BS389" s="339"/>
      <c r="BT389" s="339"/>
      <c r="BU389" s="339"/>
      <c r="BV389" s="339"/>
      <c r="BW389" s="339"/>
      <c r="BX389" s="339"/>
      <c r="BY389" s="339"/>
      <c r="BZ389" s="339"/>
      <c r="CA389" s="339"/>
      <c r="CB389" s="339"/>
      <c r="CC389" s="339"/>
      <c r="CD389" s="339"/>
      <c r="CE389" s="339"/>
      <c r="CF389" s="339"/>
      <c r="CG389" s="339"/>
      <c r="CH389" s="339"/>
      <c r="CI389" s="339"/>
      <c r="CJ389" s="339"/>
      <c r="CK389" s="339"/>
      <c r="CL389" s="339"/>
      <c r="CM389" s="339"/>
      <c r="CN389" s="339"/>
      <c r="CO389" s="339"/>
      <c r="CP389" s="339"/>
      <c r="CQ389" s="339"/>
      <c r="CR389" s="339"/>
      <c r="CS389" s="339"/>
      <c r="CT389" s="339"/>
      <c r="CU389" s="339"/>
      <c r="CV389" s="339"/>
      <c r="CW389" s="339"/>
      <c r="CX389" s="339"/>
      <c r="CY389" s="339"/>
      <c r="CZ389" s="339"/>
      <c r="DA389" s="339"/>
      <c r="DB389" s="339"/>
      <c r="DC389" s="339"/>
      <c r="DD389" s="339"/>
      <c r="DE389" s="339"/>
      <c r="DF389" s="339"/>
      <c r="DG389" s="339"/>
      <c r="DH389" s="339"/>
      <c r="DI389" s="339"/>
      <c r="DJ389" s="339"/>
      <c r="DK389" s="339"/>
      <c r="DL389" s="339"/>
      <c r="DM389" s="339"/>
      <c r="DN389" s="339"/>
      <c r="DO389" s="339"/>
      <c r="DP389" s="339"/>
      <c r="DQ389" s="339"/>
      <c r="DR389" s="339"/>
      <c r="DS389" s="339"/>
      <c r="DT389" s="339"/>
      <c r="DU389" s="339"/>
      <c r="DV389" s="339"/>
      <c r="DW389" s="339"/>
      <c r="DX389" s="339"/>
      <c r="DY389" s="339"/>
      <c r="DZ389" s="339"/>
      <c r="EA389" s="339"/>
      <c r="EB389" s="339"/>
      <c r="EC389" s="339"/>
      <c r="ED389" s="339"/>
      <c r="EE389" s="339"/>
      <c r="EF389" s="339"/>
      <c r="EG389" s="339"/>
      <c r="EH389" s="339"/>
      <c r="EI389" s="339"/>
      <c r="EJ389" s="339"/>
      <c r="EK389" s="339"/>
      <c r="EL389" s="339"/>
      <c r="EM389" s="339"/>
    </row>
    <row r="390" spans="1:143" s="341" customFormat="1" ht="25.5" hidden="1" customHeight="1">
      <c r="A390" s="371"/>
      <c r="B390" s="371"/>
      <c r="C390" s="371"/>
      <c r="D390" s="371"/>
      <c r="E390" s="371"/>
      <c r="F390" s="371"/>
      <c r="G390" s="371"/>
      <c r="H390" s="371"/>
      <c r="I390" s="371"/>
      <c r="J390" s="371"/>
      <c r="K390" s="371"/>
      <c r="L390" s="371"/>
      <c r="M390" s="371"/>
      <c r="N390" s="371"/>
      <c r="O390" s="371"/>
      <c r="P390" s="371"/>
      <c r="Q390" s="371"/>
      <c r="R390" s="371"/>
      <c r="S390" s="371"/>
      <c r="T390" s="371"/>
      <c r="U390" s="371"/>
      <c r="V390" s="371"/>
      <c r="W390" s="371"/>
      <c r="X390" s="371"/>
      <c r="Y390" s="371"/>
      <c r="Z390" s="371"/>
      <c r="AA390" s="371"/>
      <c r="AB390" s="371"/>
      <c r="AC390" s="371"/>
      <c r="AD390" s="371"/>
      <c r="AE390" s="371"/>
      <c r="AF390" s="371"/>
      <c r="AG390" s="371"/>
      <c r="AH390" s="371"/>
      <c r="AI390" s="339"/>
      <c r="AJ390" s="339"/>
      <c r="AK390" s="339"/>
      <c r="AL390" s="339"/>
      <c r="AM390" s="339"/>
      <c r="AN390" s="339"/>
      <c r="AO390" s="339"/>
      <c r="AP390" s="339"/>
      <c r="AQ390" s="339"/>
      <c r="AR390" s="339"/>
      <c r="AS390" s="339"/>
      <c r="AT390" s="339"/>
      <c r="AU390" s="339"/>
      <c r="AV390" s="339"/>
      <c r="AW390" s="339"/>
      <c r="AX390" s="339"/>
      <c r="AY390" s="339"/>
      <c r="AZ390" s="339"/>
      <c r="BA390" s="339"/>
      <c r="BB390" s="339"/>
      <c r="BC390" s="339"/>
      <c r="BD390" s="339"/>
      <c r="BE390" s="339"/>
      <c r="BF390" s="339"/>
      <c r="BG390" s="339"/>
      <c r="BH390" s="339"/>
      <c r="BI390" s="339"/>
      <c r="BJ390" s="339"/>
      <c r="BK390" s="339"/>
      <c r="BL390" s="339"/>
      <c r="BM390" s="339"/>
      <c r="BN390" s="339"/>
      <c r="BO390" s="339"/>
      <c r="BP390" s="339"/>
      <c r="BQ390" s="339"/>
      <c r="BR390" s="339"/>
      <c r="BS390" s="339"/>
      <c r="BT390" s="339"/>
      <c r="BU390" s="339"/>
      <c r="BV390" s="339"/>
      <c r="BW390" s="339"/>
      <c r="BX390" s="339"/>
      <c r="BY390" s="339"/>
      <c r="BZ390" s="339"/>
      <c r="CA390" s="339"/>
      <c r="CB390" s="339"/>
      <c r="CC390" s="339"/>
      <c r="CD390" s="339"/>
      <c r="CE390" s="339"/>
      <c r="CF390" s="339"/>
      <c r="CG390" s="339"/>
      <c r="CH390" s="339"/>
      <c r="CI390" s="339"/>
      <c r="CJ390" s="339"/>
      <c r="CK390" s="339"/>
      <c r="CL390" s="339"/>
      <c r="CM390" s="339"/>
      <c r="CN390" s="339"/>
      <c r="CO390" s="339"/>
      <c r="CP390" s="339"/>
      <c r="CQ390" s="339"/>
      <c r="CR390" s="339"/>
      <c r="CS390" s="339"/>
      <c r="CT390" s="339"/>
      <c r="CU390" s="339"/>
      <c r="CV390" s="339"/>
      <c r="CW390" s="339"/>
      <c r="CX390" s="339"/>
      <c r="CY390" s="339"/>
      <c r="CZ390" s="339"/>
      <c r="DA390" s="339"/>
      <c r="DB390" s="339"/>
      <c r="DC390" s="339"/>
      <c r="DD390" s="339"/>
      <c r="DE390" s="339"/>
      <c r="DF390" s="339"/>
      <c r="DG390" s="339"/>
      <c r="DH390" s="339"/>
      <c r="DI390" s="339"/>
      <c r="DJ390" s="339"/>
      <c r="DK390" s="339"/>
      <c r="DL390" s="339"/>
      <c r="DM390" s="339"/>
      <c r="DN390" s="339"/>
      <c r="DO390" s="339"/>
      <c r="DP390" s="339"/>
      <c r="DQ390" s="339"/>
      <c r="DR390" s="339"/>
      <c r="DS390" s="339"/>
      <c r="DT390" s="339"/>
      <c r="DU390" s="339"/>
      <c r="DV390" s="339"/>
      <c r="DW390" s="339"/>
      <c r="DX390" s="339"/>
      <c r="DY390" s="339"/>
      <c r="DZ390" s="339"/>
      <c r="EA390" s="339"/>
      <c r="EB390" s="339"/>
      <c r="EC390" s="339"/>
      <c r="ED390" s="339"/>
      <c r="EE390" s="339"/>
      <c r="EF390" s="339"/>
      <c r="EG390" s="339"/>
      <c r="EH390" s="339"/>
      <c r="EI390" s="339"/>
      <c r="EJ390" s="339"/>
      <c r="EK390" s="339"/>
      <c r="EL390" s="339"/>
      <c r="EM390" s="339"/>
    </row>
    <row r="391" spans="1:143" s="341" customFormat="1" ht="25.5" hidden="1" customHeight="1">
      <c r="A391" s="371"/>
      <c r="B391" s="371"/>
      <c r="C391" s="371"/>
      <c r="D391" s="371"/>
      <c r="E391" s="371"/>
      <c r="F391" s="371"/>
      <c r="G391" s="371"/>
      <c r="H391" s="371"/>
      <c r="I391" s="371"/>
      <c r="J391" s="371"/>
      <c r="K391" s="371"/>
      <c r="L391" s="371"/>
      <c r="M391" s="371"/>
      <c r="N391" s="371"/>
      <c r="O391" s="371"/>
      <c r="P391" s="371"/>
      <c r="Q391" s="371"/>
      <c r="R391" s="371"/>
      <c r="S391" s="371"/>
      <c r="T391" s="371"/>
      <c r="U391" s="371"/>
      <c r="V391" s="371"/>
      <c r="W391" s="371"/>
      <c r="X391" s="371"/>
      <c r="Y391" s="371"/>
      <c r="Z391" s="371"/>
      <c r="AA391" s="371"/>
      <c r="AB391" s="371"/>
      <c r="AC391" s="371"/>
      <c r="AD391" s="371"/>
      <c r="AE391" s="371"/>
      <c r="AF391" s="371"/>
      <c r="AG391" s="371"/>
      <c r="AH391" s="371"/>
      <c r="AI391" s="339"/>
      <c r="AJ391" s="339"/>
      <c r="AK391" s="339"/>
      <c r="AL391" s="339"/>
      <c r="AM391" s="339"/>
      <c r="AN391" s="339"/>
      <c r="AO391" s="339"/>
      <c r="AP391" s="339"/>
      <c r="AQ391" s="339"/>
      <c r="AR391" s="339"/>
      <c r="AS391" s="339"/>
      <c r="AT391" s="339"/>
      <c r="AU391" s="339"/>
      <c r="AV391" s="339"/>
      <c r="AW391" s="339"/>
      <c r="AX391" s="339"/>
      <c r="AY391" s="339"/>
      <c r="AZ391" s="339"/>
      <c r="BA391" s="339"/>
      <c r="BB391" s="339"/>
      <c r="BC391" s="339"/>
      <c r="BD391" s="339"/>
      <c r="BE391" s="339"/>
      <c r="BF391" s="339"/>
      <c r="BG391" s="339"/>
      <c r="BH391" s="339"/>
      <c r="BI391" s="339"/>
      <c r="BJ391" s="339"/>
      <c r="BK391" s="339"/>
      <c r="BL391" s="339"/>
      <c r="BM391" s="339"/>
      <c r="BN391" s="339"/>
      <c r="BO391" s="339"/>
      <c r="BP391" s="339"/>
      <c r="BQ391" s="339"/>
      <c r="BR391" s="339"/>
      <c r="BS391" s="339"/>
      <c r="BT391" s="339"/>
      <c r="BU391" s="339"/>
      <c r="BV391" s="339"/>
      <c r="BW391" s="339"/>
      <c r="BX391" s="339"/>
      <c r="BY391" s="339"/>
      <c r="BZ391" s="339"/>
      <c r="CA391" s="339"/>
      <c r="CB391" s="339"/>
      <c r="CC391" s="339"/>
      <c r="CD391" s="339"/>
      <c r="CE391" s="339"/>
      <c r="CF391" s="339"/>
      <c r="CG391" s="339"/>
      <c r="CH391" s="339"/>
      <c r="CI391" s="339"/>
      <c r="CJ391" s="339"/>
      <c r="CK391" s="339"/>
      <c r="CL391" s="339"/>
      <c r="CM391" s="339"/>
      <c r="CN391" s="339"/>
      <c r="CO391" s="339"/>
      <c r="CP391" s="339"/>
      <c r="CQ391" s="339"/>
      <c r="CR391" s="339"/>
      <c r="CS391" s="339"/>
      <c r="CT391" s="339"/>
      <c r="CU391" s="339"/>
      <c r="CV391" s="339"/>
      <c r="CW391" s="339"/>
      <c r="CX391" s="339"/>
      <c r="CY391" s="339"/>
      <c r="CZ391" s="339"/>
      <c r="DA391" s="339"/>
      <c r="DB391" s="339"/>
      <c r="DC391" s="339"/>
      <c r="DD391" s="339"/>
      <c r="DE391" s="339"/>
      <c r="DF391" s="339"/>
      <c r="DG391" s="339"/>
      <c r="DH391" s="339"/>
      <c r="DI391" s="339"/>
      <c r="DJ391" s="339"/>
      <c r="DK391" s="339"/>
      <c r="DL391" s="339"/>
      <c r="DM391" s="339"/>
      <c r="DN391" s="339"/>
      <c r="DO391" s="339"/>
      <c r="DP391" s="339"/>
      <c r="DQ391" s="339"/>
      <c r="DR391" s="339"/>
      <c r="DS391" s="339"/>
      <c r="DT391" s="339"/>
      <c r="DU391" s="339"/>
      <c r="DV391" s="339"/>
      <c r="DW391" s="339"/>
      <c r="DX391" s="339"/>
      <c r="DY391" s="339"/>
      <c r="DZ391" s="339"/>
      <c r="EA391" s="339"/>
      <c r="EB391" s="339"/>
      <c r="EC391" s="339"/>
      <c r="ED391" s="339"/>
      <c r="EE391" s="339"/>
      <c r="EF391" s="339"/>
      <c r="EG391" s="339"/>
      <c r="EH391" s="339"/>
      <c r="EI391" s="339"/>
      <c r="EJ391" s="339"/>
      <c r="EK391" s="339"/>
      <c r="EL391" s="339"/>
      <c r="EM391" s="339"/>
    </row>
    <row r="392" spans="1:143" s="341" customFormat="1" ht="25.5" hidden="1" customHeight="1">
      <c r="A392" s="371"/>
      <c r="B392" s="371"/>
      <c r="C392" s="371"/>
      <c r="D392" s="371"/>
      <c r="E392" s="371"/>
      <c r="F392" s="371"/>
      <c r="G392" s="371"/>
      <c r="H392" s="371"/>
      <c r="I392" s="371"/>
      <c r="J392" s="371"/>
      <c r="K392" s="371"/>
      <c r="L392" s="371"/>
      <c r="M392" s="371"/>
      <c r="N392" s="371"/>
      <c r="O392" s="371"/>
      <c r="P392" s="371"/>
      <c r="Q392" s="371"/>
      <c r="R392" s="371"/>
      <c r="S392" s="371"/>
      <c r="T392" s="371"/>
      <c r="U392" s="371"/>
      <c r="V392" s="371"/>
      <c r="W392" s="371"/>
      <c r="X392" s="371"/>
      <c r="Y392" s="371"/>
      <c r="Z392" s="371"/>
      <c r="AA392" s="371"/>
      <c r="AB392" s="371"/>
      <c r="AC392" s="371"/>
      <c r="AD392" s="371"/>
      <c r="AE392" s="371"/>
      <c r="AF392" s="371"/>
      <c r="AG392" s="371"/>
      <c r="AH392" s="371"/>
      <c r="AI392" s="339"/>
      <c r="AJ392" s="339"/>
      <c r="AK392" s="339"/>
      <c r="AL392" s="339"/>
      <c r="AM392" s="339"/>
      <c r="AN392" s="339"/>
      <c r="AO392" s="339"/>
      <c r="AP392" s="339"/>
      <c r="AQ392" s="339"/>
      <c r="AR392" s="339"/>
      <c r="AS392" s="339"/>
      <c r="AT392" s="339"/>
      <c r="AU392" s="339"/>
      <c r="AV392" s="339"/>
      <c r="AW392" s="339"/>
      <c r="AX392" s="339"/>
      <c r="AY392" s="339"/>
      <c r="AZ392" s="339"/>
      <c r="BA392" s="339"/>
      <c r="BB392" s="339"/>
      <c r="BC392" s="339"/>
      <c r="BD392" s="339"/>
      <c r="BE392" s="339"/>
      <c r="BF392" s="339"/>
      <c r="BG392" s="339"/>
      <c r="BH392" s="339"/>
      <c r="BI392" s="339"/>
      <c r="BJ392" s="339"/>
      <c r="BK392" s="339"/>
      <c r="BL392" s="339"/>
      <c r="BM392" s="339"/>
      <c r="BN392" s="339"/>
      <c r="BO392" s="339"/>
      <c r="BP392" s="339"/>
      <c r="BQ392" s="339"/>
      <c r="BR392" s="339"/>
      <c r="BS392" s="339"/>
      <c r="BT392" s="339"/>
      <c r="BU392" s="339"/>
      <c r="BV392" s="339"/>
      <c r="BW392" s="339"/>
      <c r="BX392" s="339"/>
      <c r="BY392" s="339"/>
      <c r="BZ392" s="339"/>
      <c r="CA392" s="339"/>
      <c r="CB392" s="339"/>
      <c r="CC392" s="339"/>
      <c r="CD392" s="339"/>
      <c r="CE392" s="339"/>
      <c r="CF392" s="339"/>
      <c r="CG392" s="339"/>
      <c r="CH392" s="339"/>
      <c r="CI392" s="339"/>
      <c r="CJ392" s="339"/>
      <c r="CK392" s="339"/>
      <c r="CL392" s="339"/>
      <c r="CM392" s="339"/>
      <c r="CN392" s="339"/>
      <c r="CO392" s="339"/>
      <c r="CP392" s="339"/>
      <c r="CQ392" s="339"/>
      <c r="CR392" s="339"/>
      <c r="CS392" s="339"/>
      <c r="CT392" s="339"/>
      <c r="CU392" s="339"/>
      <c r="CV392" s="339"/>
      <c r="CW392" s="339"/>
      <c r="CX392" s="339"/>
      <c r="CY392" s="339"/>
      <c r="CZ392" s="339"/>
      <c r="DA392" s="339"/>
      <c r="DB392" s="339"/>
      <c r="DC392" s="339"/>
      <c r="DD392" s="339"/>
      <c r="DE392" s="339"/>
      <c r="DF392" s="339"/>
      <c r="DG392" s="339"/>
      <c r="DH392" s="339"/>
      <c r="DI392" s="339"/>
      <c r="DJ392" s="339"/>
      <c r="DK392" s="339"/>
      <c r="DL392" s="339"/>
      <c r="DM392" s="339"/>
      <c r="DN392" s="339"/>
      <c r="DO392" s="339"/>
      <c r="DP392" s="339"/>
      <c r="DQ392" s="339"/>
      <c r="DR392" s="339"/>
      <c r="DS392" s="339"/>
      <c r="DT392" s="339"/>
      <c r="DU392" s="339"/>
      <c r="DV392" s="339"/>
      <c r="DW392" s="339"/>
      <c r="DX392" s="339"/>
      <c r="DY392" s="339"/>
      <c r="DZ392" s="339"/>
      <c r="EA392" s="339"/>
      <c r="EB392" s="339"/>
      <c r="EC392" s="339"/>
      <c r="ED392" s="339"/>
      <c r="EE392" s="339"/>
      <c r="EF392" s="339"/>
      <c r="EG392" s="339"/>
      <c r="EH392" s="339"/>
      <c r="EI392" s="339"/>
      <c r="EJ392" s="339"/>
      <c r="EK392" s="339"/>
      <c r="EL392" s="339"/>
      <c r="EM392" s="339"/>
    </row>
    <row r="393" spans="1:143" s="341" customFormat="1" ht="25.5" hidden="1" customHeight="1">
      <c r="A393" s="371"/>
      <c r="B393" s="371"/>
      <c r="C393" s="371"/>
      <c r="D393" s="371"/>
      <c r="E393" s="371"/>
      <c r="F393" s="371"/>
      <c r="G393" s="371"/>
      <c r="H393" s="371"/>
      <c r="I393" s="371"/>
      <c r="J393" s="371"/>
      <c r="K393" s="371"/>
      <c r="L393" s="371"/>
      <c r="M393" s="371"/>
      <c r="N393" s="371"/>
      <c r="O393" s="371"/>
      <c r="P393" s="371"/>
      <c r="Q393" s="371"/>
      <c r="R393" s="371"/>
      <c r="S393" s="371"/>
      <c r="T393" s="371"/>
      <c r="U393" s="371"/>
      <c r="V393" s="371"/>
      <c r="W393" s="371"/>
      <c r="X393" s="371"/>
      <c r="Y393" s="371"/>
      <c r="Z393" s="371"/>
      <c r="AA393" s="371"/>
      <c r="AB393" s="371"/>
      <c r="AC393" s="371"/>
      <c r="AD393" s="371"/>
      <c r="AE393" s="371"/>
      <c r="AF393" s="371"/>
      <c r="AG393" s="371"/>
      <c r="AH393" s="371"/>
      <c r="AI393" s="339"/>
      <c r="AJ393" s="339"/>
      <c r="AK393" s="339"/>
      <c r="AL393" s="339"/>
      <c r="AM393" s="339"/>
      <c r="AN393" s="339"/>
      <c r="AO393" s="339"/>
      <c r="AP393" s="339"/>
      <c r="AQ393" s="339"/>
      <c r="AR393" s="339"/>
      <c r="AS393" s="339"/>
      <c r="AT393" s="339"/>
      <c r="AU393" s="339"/>
      <c r="AV393" s="339"/>
      <c r="AW393" s="339"/>
      <c r="AX393" s="339"/>
      <c r="AY393" s="339"/>
      <c r="AZ393" s="339"/>
      <c r="BA393" s="339"/>
      <c r="BB393" s="339"/>
      <c r="BC393" s="339"/>
      <c r="BD393" s="339"/>
      <c r="BE393" s="339"/>
      <c r="BF393" s="339"/>
      <c r="BG393" s="339"/>
      <c r="BH393" s="339"/>
      <c r="BI393" s="339"/>
      <c r="BJ393" s="339"/>
      <c r="BK393" s="339"/>
      <c r="BL393" s="339"/>
      <c r="BM393" s="339"/>
      <c r="BN393" s="339"/>
      <c r="BO393" s="339"/>
      <c r="BP393" s="339"/>
      <c r="BQ393" s="339"/>
      <c r="BR393" s="339"/>
      <c r="BS393" s="339"/>
      <c r="BT393" s="339"/>
      <c r="BU393" s="339"/>
      <c r="BV393" s="339"/>
      <c r="BW393" s="339"/>
      <c r="BX393" s="339"/>
      <c r="BY393" s="339"/>
      <c r="BZ393" s="339"/>
      <c r="CA393" s="339"/>
      <c r="CB393" s="339"/>
      <c r="CC393" s="339"/>
      <c r="CD393" s="339"/>
      <c r="CE393" s="339"/>
      <c r="CF393" s="339"/>
      <c r="CG393" s="339"/>
      <c r="CH393" s="339"/>
      <c r="CI393" s="339"/>
      <c r="CJ393" s="339"/>
      <c r="CK393" s="339"/>
      <c r="CL393" s="339"/>
      <c r="CM393" s="339"/>
      <c r="CN393" s="339"/>
      <c r="CO393" s="339"/>
      <c r="CP393" s="339"/>
      <c r="CQ393" s="339"/>
      <c r="CR393" s="339"/>
      <c r="CS393" s="339"/>
      <c r="CT393" s="339"/>
      <c r="CU393" s="339"/>
      <c r="CV393" s="339"/>
      <c r="CW393" s="339"/>
      <c r="CX393" s="339"/>
      <c r="CY393" s="339"/>
      <c r="CZ393" s="339"/>
      <c r="DA393" s="339"/>
      <c r="DB393" s="339"/>
      <c r="DC393" s="339"/>
      <c r="DD393" s="339"/>
      <c r="DE393" s="339"/>
      <c r="DF393" s="339"/>
      <c r="DG393" s="339"/>
      <c r="DH393" s="339"/>
      <c r="DI393" s="339"/>
      <c r="DJ393" s="339"/>
      <c r="DK393" s="339"/>
      <c r="DL393" s="339"/>
      <c r="DM393" s="339"/>
      <c r="DN393" s="339"/>
      <c r="DO393" s="339"/>
      <c r="DP393" s="339"/>
      <c r="DQ393" s="339"/>
      <c r="DR393" s="339"/>
      <c r="DS393" s="339"/>
      <c r="DT393" s="339"/>
      <c r="DU393" s="339"/>
      <c r="DV393" s="339"/>
      <c r="DW393" s="339"/>
      <c r="DX393" s="339"/>
      <c r="DY393" s="339"/>
      <c r="DZ393" s="339"/>
      <c r="EA393" s="339"/>
      <c r="EB393" s="339"/>
      <c r="EC393" s="339"/>
      <c r="ED393" s="339"/>
      <c r="EE393" s="339"/>
      <c r="EF393" s="339"/>
      <c r="EG393" s="339"/>
      <c r="EH393" s="339"/>
      <c r="EI393" s="339"/>
      <c r="EJ393" s="339"/>
      <c r="EK393" s="339"/>
      <c r="EL393" s="339"/>
      <c r="EM393" s="339"/>
    </row>
    <row r="394" spans="1:143" s="341" customFormat="1" ht="25.5" hidden="1" customHeight="1">
      <c r="A394" s="371"/>
      <c r="B394" s="371"/>
      <c r="C394" s="371"/>
      <c r="D394" s="371"/>
      <c r="E394" s="371"/>
      <c r="F394" s="371"/>
      <c r="G394" s="371"/>
      <c r="H394" s="371"/>
      <c r="I394" s="371"/>
      <c r="J394" s="371"/>
      <c r="K394" s="371"/>
      <c r="L394" s="371"/>
      <c r="M394" s="371"/>
      <c r="N394" s="371"/>
      <c r="O394" s="371"/>
      <c r="P394" s="371"/>
      <c r="Q394" s="371"/>
      <c r="R394" s="371"/>
      <c r="S394" s="371"/>
      <c r="T394" s="371"/>
      <c r="U394" s="371"/>
      <c r="V394" s="371"/>
      <c r="W394" s="371"/>
      <c r="X394" s="371"/>
      <c r="Y394" s="371"/>
      <c r="Z394" s="371"/>
      <c r="AA394" s="371"/>
      <c r="AB394" s="371"/>
      <c r="AC394" s="371"/>
      <c r="AD394" s="371"/>
      <c r="AE394" s="371"/>
      <c r="AF394" s="371"/>
      <c r="AG394" s="371"/>
      <c r="AH394" s="371"/>
      <c r="AI394" s="339"/>
      <c r="AJ394" s="339"/>
      <c r="AK394" s="339"/>
      <c r="AL394" s="339"/>
      <c r="AM394" s="339"/>
      <c r="AN394" s="339"/>
      <c r="AO394" s="339"/>
      <c r="AP394" s="339"/>
      <c r="AQ394" s="339"/>
      <c r="AR394" s="339"/>
      <c r="AS394" s="339"/>
      <c r="AT394" s="339"/>
      <c r="AU394" s="339"/>
      <c r="AV394" s="339"/>
      <c r="AW394" s="339"/>
      <c r="AX394" s="339"/>
      <c r="AY394" s="339"/>
      <c r="AZ394" s="339"/>
      <c r="BA394" s="339"/>
      <c r="BB394" s="339"/>
      <c r="BC394" s="339"/>
      <c r="BD394" s="339"/>
      <c r="BE394" s="339"/>
      <c r="BF394" s="339"/>
      <c r="BG394" s="339"/>
      <c r="BH394" s="339"/>
      <c r="BI394" s="339"/>
      <c r="BJ394" s="339"/>
      <c r="BK394" s="339"/>
      <c r="BL394" s="339"/>
      <c r="BM394" s="339"/>
      <c r="BN394" s="339"/>
      <c r="BO394" s="339"/>
      <c r="BP394" s="339"/>
      <c r="BQ394" s="339"/>
      <c r="BR394" s="339"/>
      <c r="BS394" s="339"/>
      <c r="BT394" s="339"/>
      <c r="BU394" s="339"/>
      <c r="BV394" s="339"/>
      <c r="BW394" s="339"/>
      <c r="BX394" s="339"/>
      <c r="BY394" s="339"/>
      <c r="BZ394" s="339"/>
      <c r="CA394" s="339"/>
      <c r="CB394" s="339"/>
      <c r="CC394" s="339"/>
      <c r="CD394" s="339"/>
      <c r="CE394" s="339"/>
      <c r="CF394" s="339"/>
      <c r="CG394" s="339"/>
      <c r="CH394" s="339"/>
      <c r="CI394" s="339"/>
      <c r="CJ394" s="339"/>
      <c r="CK394" s="339"/>
      <c r="CL394" s="339"/>
      <c r="CM394" s="339"/>
      <c r="CN394" s="339"/>
      <c r="CO394" s="339"/>
      <c r="CP394" s="339"/>
      <c r="CQ394" s="339"/>
      <c r="CR394" s="339"/>
      <c r="CS394" s="339"/>
      <c r="CT394" s="339"/>
      <c r="CU394" s="339"/>
      <c r="CV394" s="339"/>
      <c r="CW394" s="339"/>
      <c r="CX394" s="339"/>
      <c r="CY394" s="339"/>
      <c r="CZ394" s="339"/>
      <c r="DA394" s="339"/>
      <c r="DB394" s="339"/>
      <c r="DC394" s="339"/>
      <c r="DD394" s="339"/>
      <c r="DE394" s="339"/>
      <c r="DF394" s="339"/>
      <c r="DG394" s="339"/>
      <c r="DH394" s="339"/>
      <c r="DI394" s="339"/>
      <c r="DJ394" s="339"/>
      <c r="DK394" s="339"/>
      <c r="DL394" s="339"/>
      <c r="DM394" s="339"/>
      <c r="DN394" s="339"/>
      <c r="DO394" s="339"/>
      <c r="DP394" s="339"/>
      <c r="DQ394" s="339"/>
      <c r="DR394" s="339"/>
      <c r="DS394" s="339"/>
      <c r="DT394" s="339"/>
      <c r="DU394" s="339"/>
      <c r="DV394" s="339"/>
      <c r="DW394" s="339"/>
      <c r="DX394" s="339"/>
      <c r="DY394" s="339"/>
      <c r="DZ394" s="339"/>
      <c r="EA394" s="339"/>
      <c r="EB394" s="339"/>
      <c r="EC394" s="339"/>
      <c r="ED394" s="339"/>
      <c r="EE394" s="339"/>
      <c r="EF394" s="339"/>
      <c r="EG394" s="339"/>
      <c r="EH394" s="339"/>
      <c r="EI394" s="339"/>
      <c r="EJ394" s="339"/>
      <c r="EK394" s="339"/>
      <c r="EL394" s="339"/>
      <c r="EM394" s="339"/>
    </row>
    <row r="395" spans="1:143" s="341" customFormat="1" ht="25.5" hidden="1" customHeight="1">
      <c r="A395" s="371"/>
      <c r="B395" s="371"/>
      <c r="C395" s="371"/>
      <c r="D395" s="371"/>
      <c r="E395" s="371"/>
      <c r="F395" s="371"/>
      <c r="G395" s="371"/>
      <c r="H395" s="371"/>
      <c r="I395" s="371"/>
      <c r="J395" s="371"/>
      <c r="K395" s="371"/>
      <c r="L395" s="371"/>
      <c r="M395" s="371"/>
      <c r="N395" s="371"/>
      <c r="O395" s="371"/>
      <c r="P395" s="371"/>
      <c r="Q395" s="371"/>
      <c r="R395" s="371"/>
      <c r="S395" s="371"/>
      <c r="T395" s="371"/>
      <c r="U395" s="371"/>
      <c r="V395" s="371"/>
      <c r="W395" s="371"/>
      <c r="X395" s="371"/>
      <c r="Y395" s="371"/>
      <c r="Z395" s="371"/>
      <c r="AA395" s="371"/>
      <c r="AB395" s="371"/>
      <c r="AC395" s="371"/>
      <c r="AD395" s="371"/>
      <c r="AE395" s="371"/>
      <c r="AF395" s="371"/>
      <c r="AG395" s="371"/>
      <c r="AH395" s="371"/>
      <c r="AI395" s="339"/>
      <c r="AJ395" s="339"/>
      <c r="AK395" s="339"/>
      <c r="AL395" s="339"/>
      <c r="AM395" s="339"/>
      <c r="AN395" s="339"/>
      <c r="AO395" s="339"/>
      <c r="AP395" s="339"/>
      <c r="AQ395" s="339"/>
      <c r="AR395" s="339"/>
      <c r="AS395" s="339"/>
      <c r="AT395" s="339"/>
      <c r="AU395" s="339"/>
      <c r="AV395" s="339"/>
      <c r="AW395" s="339"/>
      <c r="AX395" s="339"/>
      <c r="AY395" s="339"/>
      <c r="AZ395" s="339"/>
      <c r="BA395" s="339"/>
      <c r="BB395" s="339"/>
      <c r="BC395" s="339"/>
      <c r="BD395" s="339"/>
      <c r="BE395" s="339"/>
      <c r="BF395" s="339"/>
      <c r="BG395" s="339"/>
      <c r="BH395" s="339"/>
      <c r="BI395" s="339"/>
      <c r="BJ395" s="339"/>
      <c r="BK395" s="339"/>
      <c r="BL395" s="339"/>
      <c r="BM395" s="339"/>
      <c r="BN395" s="339"/>
      <c r="BO395" s="339"/>
      <c r="BP395" s="339"/>
      <c r="BQ395" s="339"/>
      <c r="BR395" s="339"/>
      <c r="BS395" s="339"/>
      <c r="BT395" s="339"/>
      <c r="BU395" s="339"/>
      <c r="BV395" s="339"/>
      <c r="BW395" s="339"/>
      <c r="BX395" s="339"/>
      <c r="BY395" s="339"/>
      <c r="BZ395" s="339"/>
      <c r="CA395" s="339"/>
      <c r="CB395" s="339"/>
      <c r="CC395" s="339"/>
      <c r="CD395" s="339"/>
      <c r="CE395" s="339"/>
      <c r="CF395" s="339"/>
      <c r="CG395" s="339"/>
      <c r="CH395" s="339"/>
      <c r="CI395" s="339"/>
      <c r="CJ395" s="339"/>
      <c r="CK395" s="339"/>
      <c r="CL395" s="339"/>
      <c r="CM395" s="339"/>
      <c r="CN395" s="339"/>
      <c r="CO395" s="339"/>
      <c r="CP395" s="339"/>
      <c r="CQ395" s="339"/>
      <c r="CR395" s="339"/>
      <c r="CS395" s="339"/>
      <c r="CT395" s="339"/>
      <c r="CU395" s="339"/>
      <c r="CV395" s="339"/>
      <c r="CW395" s="339"/>
      <c r="CX395" s="339"/>
      <c r="CY395" s="339"/>
      <c r="CZ395" s="339"/>
      <c r="DA395" s="339"/>
      <c r="DB395" s="339"/>
      <c r="DC395" s="339"/>
      <c r="DD395" s="339"/>
      <c r="DE395" s="339"/>
      <c r="DF395" s="339"/>
      <c r="DG395" s="339"/>
      <c r="DH395" s="339"/>
      <c r="DI395" s="339"/>
      <c r="DJ395" s="339"/>
      <c r="DK395" s="339"/>
      <c r="DL395" s="339"/>
      <c r="DM395" s="339"/>
      <c r="DN395" s="339"/>
      <c r="DO395" s="339"/>
      <c r="DP395" s="339"/>
      <c r="DQ395" s="339"/>
      <c r="DR395" s="339"/>
      <c r="DS395" s="339"/>
      <c r="DT395" s="339"/>
      <c r="DU395" s="339"/>
      <c r="DV395" s="339"/>
      <c r="DW395" s="339"/>
      <c r="DX395" s="339"/>
      <c r="DY395" s="339"/>
      <c r="DZ395" s="339"/>
      <c r="EA395" s="339"/>
      <c r="EB395" s="339"/>
      <c r="EC395" s="339"/>
      <c r="ED395" s="339"/>
      <c r="EE395" s="339"/>
      <c r="EF395" s="339"/>
      <c r="EG395" s="339"/>
      <c r="EH395" s="339"/>
      <c r="EI395" s="339"/>
      <c r="EJ395" s="339"/>
      <c r="EK395" s="339"/>
      <c r="EL395" s="339"/>
      <c r="EM395" s="339"/>
    </row>
    <row r="396" spans="1:143" s="341" customFormat="1" ht="25.5" hidden="1" customHeight="1">
      <c r="A396" s="371"/>
      <c r="B396" s="371"/>
      <c r="C396" s="371"/>
      <c r="D396" s="371"/>
      <c r="E396" s="371"/>
      <c r="F396" s="371"/>
      <c r="G396" s="371"/>
      <c r="H396" s="371"/>
      <c r="I396" s="371"/>
      <c r="J396" s="371"/>
      <c r="K396" s="371"/>
      <c r="L396" s="371"/>
      <c r="M396" s="371"/>
      <c r="N396" s="371"/>
      <c r="O396" s="371"/>
      <c r="P396" s="371"/>
      <c r="Q396" s="371"/>
      <c r="R396" s="371"/>
      <c r="S396" s="371"/>
      <c r="T396" s="371"/>
      <c r="U396" s="371"/>
      <c r="V396" s="371"/>
      <c r="W396" s="371"/>
      <c r="X396" s="371"/>
      <c r="Y396" s="371"/>
      <c r="Z396" s="371"/>
      <c r="AA396" s="371"/>
      <c r="AB396" s="371"/>
      <c r="AC396" s="371"/>
      <c r="AD396" s="371"/>
      <c r="AE396" s="371"/>
      <c r="AF396" s="371"/>
      <c r="AG396" s="371"/>
      <c r="AH396" s="371"/>
      <c r="AI396" s="339"/>
      <c r="AJ396" s="339"/>
      <c r="AK396" s="339"/>
      <c r="AL396" s="339"/>
      <c r="AM396" s="339"/>
      <c r="AN396" s="339"/>
      <c r="AO396" s="339"/>
      <c r="AP396" s="339"/>
      <c r="AQ396" s="339"/>
      <c r="AR396" s="339"/>
      <c r="AS396" s="339"/>
      <c r="AT396" s="339"/>
      <c r="AU396" s="339"/>
      <c r="AV396" s="339"/>
      <c r="AW396" s="339"/>
      <c r="AX396" s="339"/>
      <c r="AY396" s="339"/>
      <c r="AZ396" s="339"/>
      <c r="BA396" s="339"/>
      <c r="BB396" s="339"/>
      <c r="BC396" s="339"/>
      <c r="BD396" s="339"/>
      <c r="BE396" s="339"/>
      <c r="BF396" s="339"/>
      <c r="BG396" s="339"/>
      <c r="BH396" s="339"/>
      <c r="BI396" s="339"/>
      <c r="BJ396" s="339"/>
      <c r="BK396" s="339"/>
      <c r="BL396" s="339"/>
      <c r="BM396" s="339"/>
      <c r="BN396" s="339"/>
      <c r="BO396" s="339"/>
      <c r="BP396" s="339"/>
      <c r="BQ396" s="339"/>
      <c r="BR396" s="339"/>
      <c r="BS396" s="339"/>
      <c r="BT396" s="339"/>
      <c r="BU396" s="339"/>
      <c r="BV396" s="339"/>
      <c r="BW396" s="339"/>
      <c r="BX396" s="339"/>
      <c r="BY396" s="339"/>
      <c r="BZ396" s="339"/>
      <c r="CA396" s="339"/>
      <c r="CB396" s="339"/>
      <c r="CC396" s="339"/>
      <c r="CD396" s="339"/>
      <c r="CE396" s="339"/>
      <c r="CF396" s="339"/>
      <c r="CG396" s="339"/>
      <c r="CH396" s="339"/>
      <c r="CI396" s="339"/>
      <c r="CJ396" s="339"/>
      <c r="CK396" s="339"/>
      <c r="CL396" s="339"/>
      <c r="CM396" s="339"/>
      <c r="CN396" s="339"/>
      <c r="CO396" s="339"/>
      <c r="CP396" s="339"/>
      <c r="CQ396" s="339"/>
      <c r="CR396" s="339"/>
      <c r="CS396" s="339"/>
      <c r="CT396" s="339"/>
      <c r="CU396" s="339"/>
      <c r="CV396" s="339"/>
      <c r="CW396" s="339"/>
      <c r="CX396" s="339"/>
      <c r="CY396" s="339"/>
      <c r="CZ396" s="339"/>
      <c r="DA396" s="339"/>
      <c r="DB396" s="339"/>
      <c r="DC396" s="339"/>
      <c r="DD396" s="339"/>
      <c r="DE396" s="339"/>
      <c r="DF396" s="339"/>
      <c r="DG396" s="339"/>
      <c r="DH396" s="339"/>
      <c r="DI396" s="339"/>
      <c r="DJ396" s="339"/>
      <c r="DK396" s="339"/>
      <c r="DL396" s="339"/>
      <c r="DM396" s="339"/>
      <c r="DN396" s="339"/>
      <c r="DO396" s="339"/>
      <c r="DP396" s="339"/>
      <c r="DQ396" s="339"/>
      <c r="DR396" s="339"/>
      <c r="DS396" s="339"/>
      <c r="DT396" s="339"/>
      <c r="DU396" s="339"/>
      <c r="DV396" s="339"/>
      <c r="DW396" s="339"/>
      <c r="DX396" s="339"/>
      <c r="DY396" s="339"/>
      <c r="DZ396" s="339"/>
      <c r="EA396" s="339"/>
      <c r="EB396" s="339"/>
      <c r="EC396" s="339"/>
      <c r="ED396" s="339"/>
      <c r="EE396" s="339"/>
      <c r="EF396" s="339"/>
      <c r="EG396" s="339"/>
      <c r="EH396" s="339"/>
      <c r="EI396" s="339"/>
      <c r="EJ396" s="339"/>
      <c r="EK396" s="339"/>
      <c r="EL396" s="339"/>
      <c r="EM396" s="339"/>
    </row>
    <row r="397" spans="1:143" s="341" customFormat="1" ht="25.5" hidden="1" customHeight="1">
      <c r="A397" s="371"/>
      <c r="B397" s="371"/>
      <c r="C397" s="371"/>
      <c r="D397" s="371"/>
      <c r="E397" s="371"/>
      <c r="F397" s="371"/>
      <c r="G397" s="371"/>
      <c r="H397" s="371"/>
      <c r="I397" s="371"/>
      <c r="J397" s="371"/>
      <c r="K397" s="371"/>
      <c r="L397" s="371"/>
      <c r="M397" s="371"/>
      <c r="N397" s="371"/>
      <c r="O397" s="371"/>
      <c r="P397" s="371"/>
      <c r="Q397" s="371"/>
      <c r="R397" s="371"/>
      <c r="S397" s="371"/>
      <c r="T397" s="371"/>
      <c r="U397" s="371"/>
      <c r="V397" s="371"/>
      <c r="W397" s="371"/>
      <c r="X397" s="371"/>
      <c r="Y397" s="371"/>
      <c r="Z397" s="371"/>
      <c r="AA397" s="371"/>
      <c r="AB397" s="371"/>
      <c r="AC397" s="371"/>
      <c r="AD397" s="371"/>
      <c r="AE397" s="371"/>
      <c r="AF397" s="371"/>
      <c r="AG397" s="371"/>
      <c r="AH397" s="371"/>
      <c r="AI397" s="339"/>
      <c r="AJ397" s="339"/>
      <c r="AK397" s="339"/>
      <c r="AL397" s="339"/>
      <c r="AM397" s="339"/>
      <c r="AN397" s="339"/>
      <c r="AO397" s="339"/>
      <c r="AP397" s="339"/>
      <c r="AQ397" s="339"/>
      <c r="AR397" s="339"/>
      <c r="AS397" s="339"/>
      <c r="AT397" s="339"/>
      <c r="AU397" s="339"/>
      <c r="AV397" s="339"/>
      <c r="AW397" s="339"/>
      <c r="AX397" s="339"/>
      <c r="AY397" s="339"/>
      <c r="AZ397" s="339"/>
      <c r="BA397" s="339"/>
      <c r="BB397" s="339"/>
      <c r="BC397" s="339"/>
      <c r="BD397" s="339"/>
      <c r="BE397" s="339"/>
      <c r="BF397" s="339"/>
      <c r="BG397" s="339"/>
      <c r="BH397" s="339"/>
      <c r="BI397" s="339"/>
      <c r="BJ397" s="339"/>
      <c r="BK397" s="339"/>
      <c r="BL397" s="339"/>
      <c r="BM397" s="339"/>
      <c r="BN397" s="339"/>
      <c r="BO397" s="339"/>
      <c r="BP397" s="339"/>
      <c r="BQ397" s="339"/>
      <c r="BR397" s="339"/>
      <c r="BS397" s="339"/>
      <c r="BT397" s="339"/>
      <c r="BU397" s="339"/>
      <c r="BV397" s="339"/>
      <c r="BW397" s="339"/>
      <c r="BX397" s="339"/>
      <c r="BY397" s="339"/>
      <c r="BZ397" s="339"/>
      <c r="CA397" s="339"/>
      <c r="CB397" s="339"/>
      <c r="CC397" s="339"/>
      <c r="CD397" s="339"/>
      <c r="CE397" s="339"/>
      <c r="CF397" s="339"/>
      <c r="CG397" s="339"/>
      <c r="CH397" s="339"/>
      <c r="CI397" s="339"/>
      <c r="CJ397" s="339"/>
      <c r="CK397" s="339"/>
      <c r="CL397" s="339"/>
      <c r="CM397" s="339"/>
      <c r="CN397" s="339"/>
      <c r="CO397" s="339"/>
      <c r="CP397" s="339"/>
      <c r="CQ397" s="339"/>
      <c r="CR397" s="339"/>
      <c r="CS397" s="339"/>
      <c r="CT397" s="339"/>
      <c r="CU397" s="339"/>
      <c r="CV397" s="339"/>
      <c r="CW397" s="339"/>
      <c r="CX397" s="339"/>
      <c r="CY397" s="339"/>
      <c r="CZ397" s="339"/>
      <c r="DA397" s="339"/>
      <c r="DB397" s="339"/>
      <c r="DC397" s="339"/>
      <c r="DD397" s="339"/>
      <c r="DE397" s="339"/>
      <c r="DF397" s="339"/>
      <c r="DG397" s="339"/>
      <c r="DH397" s="339"/>
      <c r="DI397" s="339"/>
      <c r="DJ397" s="339"/>
      <c r="DK397" s="339"/>
      <c r="DL397" s="339"/>
      <c r="DM397" s="339"/>
      <c r="DN397" s="339"/>
      <c r="DO397" s="339"/>
      <c r="DP397" s="339"/>
      <c r="DQ397" s="339"/>
      <c r="DR397" s="339"/>
      <c r="DS397" s="339"/>
      <c r="DT397" s="339"/>
      <c r="DU397" s="339"/>
      <c r="DV397" s="339"/>
      <c r="DW397" s="339"/>
      <c r="DX397" s="339"/>
      <c r="DY397" s="339"/>
      <c r="DZ397" s="339"/>
      <c r="EA397" s="339"/>
      <c r="EB397" s="339"/>
      <c r="EC397" s="339"/>
      <c r="ED397" s="339"/>
      <c r="EE397" s="339"/>
      <c r="EF397" s="339"/>
      <c r="EG397" s="339"/>
      <c r="EH397" s="339"/>
      <c r="EI397" s="339"/>
      <c r="EJ397" s="339"/>
      <c r="EK397" s="339"/>
      <c r="EL397" s="339"/>
      <c r="EM397" s="339"/>
    </row>
    <row r="398" spans="1:143" s="341" customFormat="1" ht="25.5" hidden="1" customHeight="1">
      <c r="A398" s="371"/>
      <c r="B398" s="371"/>
      <c r="C398" s="371"/>
      <c r="D398" s="371"/>
      <c r="E398" s="371"/>
      <c r="F398" s="371"/>
      <c r="G398" s="371"/>
      <c r="H398" s="371"/>
      <c r="I398" s="371"/>
      <c r="J398" s="371"/>
      <c r="K398" s="371"/>
      <c r="L398" s="371"/>
      <c r="M398" s="371"/>
      <c r="N398" s="371"/>
      <c r="O398" s="371"/>
      <c r="P398" s="371"/>
      <c r="Q398" s="371"/>
      <c r="R398" s="371"/>
      <c r="S398" s="371"/>
      <c r="T398" s="371"/>
      <c r="U398" s="371"/>
      <c r="V398" s="371"/>
      <c r="W398" s="371"/>
      <c r="X398" s="371"/>
      <c r="Y398" s="371"/>
      <c r="Z398" s="371"/>
      <c r="AA398" s="371"/>
      <c r="AB398" s="371"/>
      <c r="AC398" s="371"/>
      <c r="AD398" s="371"/>
      <c r="AE398" s="371"/>
      <c r="AF398" s="371"/>
      <c r="AG398" s="371"/>
      <c r="AH398" s="371"/>
      <c r="AI398" s="339"/>
      <c r="AJ398" s="339"/>
      <c r="AK398" s="339"/>
      <c r="AL398" s="339"/>
      <c r="AM398" s="339"/>
      <c r="AN398" s="339"/>
      <c r="AO398" s="339"/>
      <c r="AP398" s="339"/>
      <c r="AQ398" s="339"/>
      <c r="AR398" s="339"/>
      <c r="AS398" s="339"/>
      <c r="AT398" s="339"/>
      <c r="AU398" s="339"/>
      <c r="AV398" s="339"/>
      <c r="AW398" s="339"/>
      <c r="AX398" s="339"/>
      <c r="AY398" s="339"/>
      <c r="AZ398" s="339"/>
      <c r="BA398" s="339"/>
      <c r="BB398" s="339"/>
      <c r="BC398" s="339"/>
      <c r="BD398" s="339"/>
      <c r="BE398" s="339"/>
      <c r="BF398" s="339"/>
      <c r="BG398" s="339"/>
      <c r="BH398" s="339"/>
      <c r="BI398" s="339"/>
      <c r="BJ398" s="339"/>
      <c r="BK398" s="339"/>
      <c r="BL398" s="339"/>
      <c r="BM398" s="339"/>
      <c r="BN398" s="339"/>
      <c r="BO398" s="339"/>
      <c r="BP398" s="339"/>
      <c r="BQ398" s="339"/>
      <c r="BR398" s="339"/>
      <c r="BS398" s="339"/>
      <c r="BT398" s="339"/>
      <c r="BU398" s="339"/>
      <c r="BV398" s="339"/>
      <c r="BW398" s="339"/>
      <c r="BX398" s="339"/>
      <c r="BY398" s="339"/>
      <c r="BZ398" s="339"/>
      <c r="CA398" s="339"/>
      <c r="CB398" s="339"/>
      <c r="CC398" s="339"/>
      <c r="CD398" s="339"/>
      <c r="CE398" s="339"/>
      <c r="CF398" s="339"/>
      <c r="CG398" s="339"/>
      <c r="CH398" s="339"/>
      <c r="CI398" s="339"/>
      <c r="CJ398" s="339"/>
      <c r="CK398" s="339"/>
      <c r="CL398" s="339"/>
      <c r="CM398" s="339"/>
      <c r="CN398" s="339"/>
      <c r="CO398" s="339"/>
      <c r="CP398" s="339"/>
      <c r="CQ398" s="339"/>
      <c r="CR398" s="339"/>
      <c r="CS398" s="339"/>
      <c r="CT398" s="339"/>
      <c r="CU398" s="339"/>
      <c r="CV398" s="339"/>
      <c r="CW398" s="339"/>
      <c r="CX398" s="339"/>
      <c r="CY398" s="339"/>
      <c r="CZ398" s="339"/>
      <c r="DA398" s="339"/>
      <c r="DB398" s="339"/>
      <c r="DC398" s="339"/>
      <c r="DD398" s="339"/>
      <c r="DE398" s="339"/>
      <c r="DF398" s="339"/>
      <c r="DG398" s="339"/>
      <c r="DH398" s="339"/>
      <c r="DI398" s="339"/>
      <c r="DJ398" s="339"/>
      <c r="DK398" s="339"/>
      <c r="DL398" s="339"/>
      <c r="DM398" s="339"/>
      <c r="DN398" s="339"/>
      <c r="DO398" s="339"/>
      <c r="DP398" s="339"/>
      <c r="DQ398" s="339"/>
      <c r="DR398" s="339"/>
      <c r="DS398" s="339"/>
      <c r="DT398" s="339"/>
      <c r="DU398" s="339"/>
      <c r="DV398" s="339"/>
      <c r="DW398" s="339"/>
      <c r="DX398" s="339"/>
      <c r="DY398" s="339"/>
      <c r="DZ398" s="339"/>
      <c r="EA398" s="339"/>
      <c r="EB398" s="339"/>
      <c r="EC398" s="339"/>
      <c r="ED398" s="339"/>
      <c r="EE398" s="339"/>
      <c r="EF398" s="339"/>
      <c r="EG398" s="339"/>
      <c r="EH398" s="339"/>
      <c r="EI398" s="339"/>
      <c r="EJ398" s="339"/>
      <c r="EK398" s="339"/>
      <c r="EL398" s="339"/>
      <c r="EM398" s="339"/>
    </row>
    <row r="399" spans="1:143" s="341" customFormat="1" ht="25.5" hidden="1" customHeight="1">
      <c r="A399" s="371"/>
      <c r="B399" s="371"/>
      <c r="C399" s="371"/>
      <c r="D399" s="371"/>
      <c r="E399" s="371"/>
      <c r="F399" s="371"/>
      <c r="G399" s="371"/>
      <c r="H399" s="371"/>
      <c r="I399" s="371"/>
      <c r="J399" s="371"/>
      <c r="K399" s="371"/>
      <c r="L399" s="371"/>
      <c r="M399" s="371"/>
      <c r="N399" s="371"/>
      <c r="O399" s="371"/>
      <c r="P399" s="371"/>
      <c r="Q399" s="371"/>
      <c r="R399" s="371"/>
      <c r="S399" s="371"/>
      <c r="T399" s="371"/>
      <c r="U399" s="371"/>
      <c r="V399" s="371"/>
      <c r="W399" s="371"/>
      <c r="X399" s="371"/>
      <c r="Y399" s="371"/>
      <c r="Z399" s="371"/>
      <c r="AA399" s="371"/>
      <c r="AB399" s="371"/>
      <c r="AC399" s="371"/>
      <c r="AD399" s="371"/>
      <c r="AE399" s="371"/>
      <c r="AF399" s="371"/>
      <c r="AG399" s="371"/>
      <c r="AH399" s="371"/>
      <c r="AI399" s="339"/>
      <c r="AJ399" s="339"/>
      <c r="AK399" s="339"/>
      <c r="AL399" s="339"/>
      <c r="AM399" s="339"/>
      <c r="AN399" s="339"/>
      <c r="AO399" s="339"/>
      <c r="AP399" s="339"/>
      <c r="AQ399" s="339"/>
      <c r="AR399" s="339"/>
      <c r="AS399" s="339"/>
      <c r="AT399" s="339"/>
      <c r="AU399" s="339"/>
      <c r="AV399" s="339"/>
      <c r="AW399" s="339"/>
      <c r="AX399" s="339"/>
      <c r="AY399" s="339"/>
      <c r="AZ399" s="339"/>
      <c r="BA399" s="339"/>
      <c r="BB399" s="339"/>
      <c r="BC399" s="339"/>
      <c r="BD399" s="339"/>
      <c r="BE399" s="339"/>
      <c r="BF399" s="339"/>
      <c r="BG399" s="339"/>
      <c r="BH399" s="339"/>
      <c r="BI399" s="339"/>
      <c r="BJ399" s="339"/>
      <c r="BK399" s="339"/>
      <c r="BL399" s="339"/>
      <c r="BM399" s="339"/>
      <c r="BN399" s="339"/>
      <c r="BO399" s="339"/>
      <c r="BP399" s="339"/>
      <c r="BQ399" s="339"/>
      <c r="BR399" s="339"/>
      <c r="BS399" s="339"/>
      <c r="BT399" s="339"/>
      <c r="BU399" s="339"/>
      <c r="BV399" s="339"/>
      <c r="BW399" s="339"/>
      <c r="BX399" s="339"/>
      <c r="BY399" s="339"/>
      <c r="BZ399" s="339"/>
      <c r="CA399" s="339"/>
      <c r="CB399" s="339"/>
      <c r="CC399" s="339"/>
      <c r="CD399" s="339"/>
      <c r="CE399" s="339"/>
      <c r="CF399" s="339"/>
      <c r="CG399" s="339"/>
      <c r="CH399" s="339"/>
      <c r="CI399" s="339"/>
      <c r="CJ399" s="339"/>
      <c r="CK399" s="339"/>
      <c r="CL399" s="339"/>
      <c r="CM399" s="339"/>
      <c r="CN399" s="339"/>
      <c r="CO399" s="339"/>
      <c r="CP399" s="339"/>
      <c r="CQ399" s="339"/>
      <c r="CR399" s="339"/>
      <c r="CS399" s="339"/>
      <c r="CT399" s="339"/>
      <c r="CU399" s="339"/>
      <c r="CV399" s="339"/>
      <c r="CW399" s="339"/>
      <c r="CX399" s="339"/>
      <c r="CY399" s="339"/>
      <c r="CZ399" s="339"/>
      <c r="DA399" s="339"/>
      <c r="DB399" s="339"/>
      <c r="DC399" s="339"/>
      <c r="DD399" s="339"/>
      <c r="DE399" s="339"/>
      <c r="DF399" s="339"/>
      <c r="DG399" s="339"/>
      <c r="DH399" s="339"/>
      <c r="DI399" s="339"/>
      <c r="DJ399" s="339"/>
      <c r="DK399" s="339"/>
      <c r="DL399" s="339"/>
      <c r="DM399" s="339"/>
      <c r="DN399" s="339"/>
      <c r="DO399" s="339"/>
      <c r="DP399" s="339"/>
      <c r="DQ399" s="339"/>
      <c r="DR399" s="339"/>
      <c r="DS399" s="339"/>
      <c r="DT399" s="339"/>
      <c r="DU399" s="339"/>
      <c r="DV399" s="339"/>
      <c r="DW399" s="339"/>
      <c r="DX399" s="339"/>
      <c r="DY399" s="339"/>
      <c r="DZ399" s="339"/>
      <c r="EA399" s="339"/>
      <c r="EB399" s="339"/>
      <c r="EC399" s="339"/>
      <c r="ED399" s="339"/>
      <c r="EE399" s="339"/>
      <c r="EF399" s="339"/>
      <c r="EG399" s="339"/>
      <c r="EH399" s="339"/>
      <c r="EI399" s="339"/>
      <c r="EJ399" s="339"/>
      <c r="EK399" s="339"/>
      <c r="EL399" s="339"/>
      <c r="EM399" s="339"/>
    </row>
    <row r="400" spans="1:143" s="341" customFormat="1" ht="25.5" hidden="1" customHeight="1">
      <c r="A400" s="371"/>
      <c r="B400" s="371"/>
      <c r="C400" s="371"/>
      <c r="D400" s="371"/>
      <c r="E400" s="371"/>
      <c r="F400" s="371"/>
      <c r="G400" s="371"/>
      <c r="H400" s="371"/>
      <c r="I400" s="371"/>
      <c r="J400" s="371"/>
      <c r="K400" s="371"/>
      <c r="L400" s="371"/>
      <c r="M400" s="371"/>
      <c r="N400" s="371"/>
      <c r="O400" s="371"/>
      <c r="P400" s="371"/>
      <c r="Q400" s="371"/>
      <c r="R400" s="371"/>
      <c r="S400" s="371"/>
      <c r="T400" s="371"/>
      <c r="U400" s="371"/>
      <c r="V400" s="371"/>
      <c r="W400" s="371"/>
      <c r="X400" s="371"/>
      <c r="Y400" s="371"/>
      <c r="Z400" s="371"/>
      <c r="AA400" s="371"/>
      <c r="AB400" s="371"/>
      <c r="AC400" s="371"/>
      <c r="AD400" s="371"/>
      <c r="AE400" s="371"/>
      <c r="AF400" s="371"/>
      <c r="AG400" s="371"/>
      <c r="AH400" s="371"/>
      <c r="AI400" s="339"/>
      <c r="AJ400" s="339"/>
      <c r="AK400" s="339"/>
      <c r="AL400" s="339"/>
      <c r="AM400" s="339"/>
      <c r="AN400" s="339"/>
      <c r="AO400" s="339"/>
      <c r="AP400" s="339"/>
      <c r="AQ400" s="339"/>
      <c r="AR400" s="339"/>
      <c r="AS400" s="339"/>
      <c r="AT400" s="339"/>
      <c r="AU400" s="339"/>
      <c r="AV400" s="339"/>
      <c r="AW400" s="339"/>
      <c r="AX400" s="339"/>
      <c r="AY400" s="339"/>
      <c r="AZ400" s="339"/>
      <c r="BA400" s="339"/>
      <c r="BB400" s="339"/>
      <c r="BC400" s="339"/>
      <c r="BD400" s="339"/>
      <c r="BE400" s="339"/>
      <c r="BF400" s="339"/>
      <c r="BG400" s="339"/>
      <c r="BH400" s="339"/>
      <c r="BI400" s="339"/>
      <c r="BJ400" s="339"/>
      <c r="BK400" s="339"/>
      <c r="BL400" s="339"/>
      <c r="BM400" s="339"/>
      <c r="BN400" s="339"/>
      <c r="BO400" s="339"/>
      <c r="BP400" s="339"/>
      <c r="BQ400" s="339"/>
      <c r="BR400" s="339"/>
      <c r="BS400" s="339"/>
      <c r="BT400" s="339"/>
      <c r="BU400" s="339"/>
      <c r="BV400" s="339"/>
      <c r="BW400" s="339"/>
      <c r="BX400" s="339"/>
      <c r="BY400" s="339"/>
      <c r="BZ400" s="339"/>
      <c r="CA400" s="339"/>
      <c r="CB400" s="339"/>
      <c r="CC400" s="339"/>
      <c r="CD400" s="339"/>
      <c r="CE400" s="339"/>
      <c r="CF400" s="339"/>
      <c r="CG400" s="339"/>
      <c r="CH400" s="339"/>
      <c r="CI400" s="339"/>
      <c r="CJ400" s="339"/>
      <c r="CK400" s="339"/>
      <c r="CL400" s="339"/>
      <c r="CM400" s="339"/>
      <c r="CN400" s="339"/>
      <c r="CO400" s="339"/>
      <c r="CP400" s="339"/>
      <c r="CQ400" s="339"/>
      <c r="CR400" s="339"/>
      <c r="CS400" s="339"/>
      <c r="CT400" s="339"/>
      <c r="CU400" s="339"/>
      <c r="CV400" s="339"/>
      <c r="CW400" s="339"/>
      <c r="CX400" s="339"/>
      <c r="CY400" s="339"/>
      <c r="CZ400" s="339"/>
      <c r="DA400" s="339"/>
      <c r="DB400" s="339"/>
      <c r="DC400" s="339"/>
      <c r="DD400" s="339"/>
      <c r="DE400" s="339"/>
      <c r="DF400" s="339"/>
      <c r="DG400" s="339"/>
      <c r="DH400" s="339"/>
      <c r="DI400" s="339"/>
      <c r="DJ400" s="339"/>
      <c r="DK400" s="339"/>
      <c r="DL400" s="339"/>
      <c r="DM400" s="339"/>
      <c r="DN400" s="339"/>
      <c r="DO400" s="339"/>
      <c r="DP400" s="339"/>
      <c r="DQ400" s="339"/>
      <c r="DR400" s="339"/>
      <c r="DS400" s="339"/>
      <c r="DT400" s="339"/>
      <c r="DU400" s="339"/>
      <c r="DV400" s="339"/>
      <c r="DW400" s="339"/>
      <c r="DX400" s="339"/>
      <c r="DY400" s="339"/>
      <c r="DZ400" s="339"/>
      <c r="EA400" s="339"/>
      <c r="EB400" s="339"/>
      <c r="EC400" s="339"/>
      <c r="ED400" s="339"/>
      <c r="EE400" s="339"/>
      <c r="EF400" s="339"/>
      <c r="EG400" s="339"/>
      <c r="EH400" s="339"/>
      <c r="EI400" s="339"/>
      <c r="EJ400" s="339"/>
      <c r="EK400" s="339"/>
      <c r="EL400" s="339"/>
      <c r="EM400" s="339"/>
    </row>
    <row r="401" spans="1:143" s="341" customFormat="1" ht="25.5" hidden="1" customHeight="1">
      <c r="A401" s="371"/>
      <c r="B401" s="371"/>
      <c r="C401" s="371"/>
      <c r="D401" s="371"/>
      <c r="E401" s="371"/>
      <c r="F401" s="371"/>
      <c r="G401" s="371"/>
      <c r="H401" s="371"/>
      <c r="I401" s="371"/>
      <c r="J401" s="371"/>
      <c r="K401" s="371"/>
      <c r="L401" s="371"/>
      <c r="M401" s="371"/>
      <c r="N401" s="371"/>
      <c r="O401" s="371"/>
      <c r="P401" s="371"/>
      <c r="Q401" s="371"/>
      <c r="R401" s="371"/>
      <c r="S401" s="371"/>
      <c r="T401" s="371"/>
      <c r="U401" s="371"/>
      <c r="V401" s="371"/>
      <c r="W401" s="371"/>
      <c r="X401" s="371"/>
      <c r="Y401" s="371"/>
      <c r="Z401" s="371"/>
      <c r="AA401" s="371"/>
      <c r="AB401" s="371"/>
      <c r="AC401" s="371"/>
      <c r="AD401" s="371"/>
      <c r="AE401" s="371"/>
      <c r="AF401" s="371"/>
      <c r="AG401" s="371"/>
      <c r="AH401" s="371"/>
      <c r="AI401" s="339"/>
      <c r="AJ401" s="339"/>
      <c r="AK401" s="339"/>
      <c r="AL401" s="339"/>
      <c r="AM401" s="339"/>
      <c r="AN401" s="339"/>
      <c r="AO401" s="339"/>
      <c r="AP401" s="339"/>
      <c r="AQ401" s="339"/>
      <c r="AR401" s="339"/>
      <c r="AS401" s="339"/>
      <c r="AT401" s="339"/>
      <c r="AU401" s="339"/>
      <c r="AV401" s="339"/>
      <c r="AW401" s="339"/>
      <c r="AX401" s="339"/>
      <c r="AY401" s="339"/>
      <c r="AZ401" s="339"/>
      <c r="BA401" s="339"/>
      <c r="BB401" s="339"/>
      <c r="BC401" s="339"/>
      <c r="BD401" s="339"/>
      <c r="BE401" s="339"/>
      <c r="BF401" s="339"/>
      <c r="BG401" s="339"/>
      <c r="BH401" s="339"/>
      <c r="BI401" s="339"/>
      <c r="BJ401" s="339"/>
      <c r="BK401" s="339"/>
      <c r="BL401" s="339"/>
      <c r="BM401" s="339"/>
      <c r="BN401" s="339"/>
      <c r="BO401" s="339"/>
      <c r="BP401" s="339"/>
      <c r="BQ401" s="339"/>
      <c r="BR401" s="339"/>
      <c r="BS401" s="339"/>
      <c r="BT401" s="339"/>
      <c r="BU401" s="339"/>
      <c r="BV401" s="339"/>
      <c r="BW401" s="339"/>
      <c r="BX401" s="339"/>
      <c r="BY401" s="339"/>
      <c r="BZ401" s="339"/>
      <c r="CA401" s="339"/>
      <c r="CB401" s="339"/>
      <c r="CC401" s="339"/>
      <c r="CD401" s="339"/>
      <c r="CE401" s="339"/>
      <c r="CF401" s="339"/>
      <c r="CG401" s="339"/>
      <c r="CH401" s="339"/>
      <c r="CI401" s="339"/>
      <c r="CJ401" s="339"/>
      <c r="CK401" s="339"/>
      <c r="CL401" s="339"/>
      <c r="CM401" s="339"/>
      <c r="CN401" s="339"/>
      <c r="CO401" s="339"/>
      <c r="CP401" s="339"/>
      <c r="CQ401" s="339"/>
      <c r="CR401" s="339"/>
      <c r="CS401" s="339"/>
      <c r="CT401" s="339"/>
      <c r="CU401" s="339"/>
      <c r="CV401" s="339"/>
      <c r="CW401" s="339"/>
      <c r="CX401" s="339"/>
      <c r="CY401" s="339"/>
      <c r="CZ401" s="339"/>
      <c r="DA401" s="339"/>
      <c r="DB401" s="339"/>
      <c r="DC401" s="339"/>
      <c r="DD401" s="339"/>
      <c r="DE401" s="339"/>
      <c r="DF401" s="339"/>
      <c r="DG401" s="339"/>
      <c r="DH401" s="339"/>
      <c r="DI401" s="339"/>
      <c r="DJ401" s="339"/>
      <c r="DK401" s="339"/>
      <c r="DL401" s="339"/>
      <c r="DM401" s="339"/>
      <c r="DN401" s="339"/>
      <c r="DO401" s="339"/>
      <c r="DP401" s="339"/>
      <c r="DQ401" s="339"/>
      <c r="DR401" s="339"/>
      <c r="DS401" s="339"/>
      <c r="DT401" s="339"/>
      <c r="DU401" s="339"/>
      <c r="DV401" s="339"/>
      <c r="DW401" s="339"/>
      <c r="DX401" s="339"/>
      <c r="DY401" s="339"/>
      <c r="DZ401" s="339"/>
      <c r="EA401" s="339"/>
      <c r="EB401" s="339"/>
      <c r="EC401" s="339"/>
      <c r="ED401" s="339"/>
      <c r="EE401" s="339"/>
      <c r="EF401" s="339"/>
      <c r="EG401" s="339"/>
      <c r="EH401" s="339"/>
      <c r="EI401" s="339"/>
      <c r="EJ401" s="339"/>
      <c r="EK401" s="339"/>
      <c r="EL401" s="339"/>
      <c r="EM401" s="339"/>
    </row>
    <row r="402" spans="1:143" s="341" customFormat="1" ht="25.5" hidden="1" customHeight="1">
      <c r="A402" s="371"/>
      <c r="B402" s="371"/>
      <c r="C402" s="371"/>
      <c r="D402" s="371"/>
      <c r="E402" s="371"/>
      <c r="F402" s="371"/>
      <c r="G402" s="371"/>
      <c r="H402" s="371"/>
      <c r="I402" s="371"/>
      <c r="J402" s="371"/>
      <c r="K402" s="371"/>
      <c r="L402" s="371"/>
      <c r="M402" s="371"/>
      <c r="N402" s="371"/>
      <c r="O402" s="371"/>
      <c r="P402" s="371"/>
      <c r="Q402" s="371"/>
      <c r="R402" s="371"/>
      <c r="S402" s="371"/>
      <c r="T402" s="371"/>
      <c r="U402" s="371"/>
      <c r="V402" s="371"/>
      <c r="W402" s="371"/>
      <c r="X402" s="371"/>
      <c r="Y402" s="371"/>
      <c r="Z402" s="371"/>
      <c r="AA402" s="371"/>
      <c r="AB402" s="371"/>
      <c r="AC402" s="371"/>
      <c r="AD402" s="371"/>
      <c r="AE402" s="371"/>
      <c r="AF402" s="371"/>
      <c r="AG402" s="371"/>
      <c r="AH402" s="371"/>
      <c r="AI402" s="339"/>
      <c r="AJ402" s="339"/>
      <c r="AK402" s="339"/>
      <c r="AL402" s="339"/>
      <c r="AM402" s="339"/>
      <c r="AN402" s="339"/>
      <c r="AO402" s="339"/>
      <c r="AP402" s="339"/>
      <c r="AQ402" s="339"/>
      <c r="AR402" s="339"/>
      <c r="AS402" s="339"/>
      <c r="AT402" s="339"/>
      <c r="AU402" s="339"/>
      <c r="AV402" s="339"/>
      <c r="AW402" s="339"/>
      <c r="AX402" s="339"/>
      <c r="AY402" s="339"/>
      <c r="AZ402" s="339"/>
      <c r="BA402" s="339"/>
      <c r="BB402" s="339"/>
      <c r="BC402" s="339"/>
      <c r="BD402" s="339"/>
      <c r="BE402" s="339"/>
      <c r="BF402" s="339"/>
      <c r="BG402" s="339"/>
      <c r="BH402" s="339"/>
      <c r="BI402" s="339"/>
      <c r="BJ402" s="339"/>
      <c r="BK402" s="339"/>
      <c r="BL402" s="339"/>
      <c r="BM402" s="339"/>
      <c r="BN402" s="339"/>
      <c r="BO402" s="339"/>
      <c r="BP402" s="339"/>
      <c r="BQ402" s="339"/>
      <c r="BR402" s="339"/>
      <c r="BS402" s="339"/>
      <c r="BT402" s="339"/>
      <c r="BU402" s="339"/>
      <c r="BV402" s="339"/>
      <c r="BW402" s="339"/>
      <c r="BX402" s="339"/>
      <c r="BY402" s="339"/>
      <c r="BZ402" s="339"/>
      <c r="CA402" s="339"/>
      <c r="CB402" s="339"/>
      <c r="CC402" s="339"/>
      <c r="CD402" s="339"/>
      <c r="CE402" s="339"/>
      <c r="CF402" s="339"/>
      <c r="CG402" s="339"/>
      <c r="CH402" s="339"/>
      <c r="CI402" s="339"/>
      <c r="CJ402" s="339"/>
      <c r="CK402" s="339"/>
      <c r="CL402" s="339"/>
      <c r="CM402" s="339"/>
      <c r="CN402" s="339"/>
      <c r="CO402" s="339"/>
      <c r="CP402" s="339"/>
      <c r="CQ402" s="339"/>
      <c r="CR402" s="339"/>
      <c r="CS402" s="339"/>
      <c r="CT402" s="339"/>
      <c r="CU402" s="339"/>
      <c r="CV402" s="339"/>
      <c r="CW402" s="339"/>
      <c r="CX402" s="339"/>
      <c r="CY402" s="339"/>
      <c r="CZ402" s="339"/>
      <c r="DA402" s="339"/>
      <c r="DB402" s="339"/>
      <c r="DC402" s="339"/>
      <c r="DD402" s="339"/>
      <c r="DE402" s="339"/>
      <c r="DF402" s="339"/>
      <c r="DG402" s="339"/>
      <c r="DH402" s="339"/>
      <c r="DI402" s="339"/>
      <c r="DJ402" s="339"/>
      <c r="DK402" s="339"/>
      <c r="DL402" s="339"/>
      <c r="DM402" s="339"/>
      <c r="DN402" s="339"/>
      <c r="DO402" s="339"/>
      <c r="DP402" s="339"/>
      <c r="DQ402" s="339"/>
      <c r="DR402" s="339"/>
      <c r="DS402" s="339"/>
      <c r="DT402" s="339"/>
      <c r="DU402" s="339"/>
      <c r="DV402" s="339"/>
      <c r="DW402" s="339"/>
      <c r="DX402" s="339"/>
      <c r="DY402" s="339"/>
      <c r="DZ402" s="339"/>
      <c r="EA402" s="339"/>
      <c r="EB402" s="339"/>
      <c r="EC402" s="339"/>
      <c r="ED402" s="339"/>
      <c r="EE402" s="339"/>
      <c r="EF402" s="339"/>
      <c r="EG402" s="339"/>
      <c r="EH402" s="339"/>
      <c r="EI402" s="339"/>
      <c r="EJ402" s="339"/>
      <c r="EK402" s="339"/>
      <c r="EL402" s="339"/>
      <c r="EM402" s="339"/>
    </row>
    <row r="403" spans="1:143" s="341" customFormat="1" ht="25.5" hidden="1" customHeight="1">
      <c r="A403" s="371"/>
      <c r="B403" s="371"/>
      <c r="C403" s="371"/>
      <c r="D403" s="371"/>
      <c r="E403" s="371"/>
      <c r="F403" s="371"/>
      <c r="G403" s="371"/>
      <c r="H403" s="371"/>
      <c r="I403" s="371"/>
      <c r="J403" s="371"/>
      <c r="K403" s="371"/>
      <c r="L403" s="371"/>
      <c r="M403" s="371"/>
      <c r="N403" s="371"/>
      <c r="O403" s="371"/>
      <c r="P403" s="371"/>
      <c r="Q403" s="371"/>
      <c r="R403" s="371"/>
      <c r="S403" s="371"/>
      <c r="T403" s="371"/>
      <c r="U403" s="371"/>
      <c r="V403" s="371"/>
      <c r="W403" s="371"/>
      <c r="X403" s="371"/>
      <c r="Y403" s="371"/>
      <c r="Z403" s="371"/>
      <c r="AA403" s="371"/>
      <c r="AB403" s="371"/>
      <c r="AC403" s="371"/>
      <c r="AD403" s="371"/>
      <c r="AE403" s="371"/>
      <c r="AF403" s="371"/>
      <c r="AG403" s="371"/>
      <c r="AH403" s="371"/>
      <c r="AI403" s="339"/>
      <c r="AJ403" s="339"/>
      <c r="AK403" s="339"/>
      <c r="AL403" s="339"/>
      <c r="AM403" s="339"/>
      <c r="AN403" s="339"/>
      <c r="AO403" s="339"/>
      <c r="AP403" s="339"/>
      <c r="AQ403" s="339"/>
      <c r="AR403" s="339"/>
      <c r="AS403" s="339"/>
      <c r="AT403" s="339"/>
      <c r="AU403" s="339"/>
      <c r="AV403" s="339"/>
      <c r="AW403" s="339"/>
      <c r="AX403" s="339"/>
      <c r="AY403" s="339"/>
      <c r="AZ403" s="339"/>
      <c r="BA403" s="339"/>
      <c r="BB403" s="339"/>
      <c r="BC403" s="339"/>
      <c r="BD403" s="339"/>
      <c r="BE403" s="339"/>
      <c r="BF403" s="339"/>
      <c r="BG403" s="339"/>
      <c r="BH403" s="339"/>
      <c r="BI403" s="339"/>
      <c r="BJ403" s="339"/>
      <c r="BK403" s="339"/>
      <c r="BL403" s="339"/>
      <c r="BM403" s="339"/>
      <c r="BN403" s="339"/>
      <c r="BO403" s="339"/>
      <c r="BP403" s="339"/>
      <c r="BQ403" s="339"/>
      <c r="BR403" s="339"/>
      <c r="BS403" s="339"/>
      <c r="BT403" s="339"/>
      <c r="BU403" s="339"/>
      <c r="BV403" s="339"/>
      <c r="BW403" s="339"/>
      <c r="BX403" s="339"/>
      <c r="BY403" s="339"/>
      <c r="BZ403" s="339"/>
      <c r="CA403" s="339"/>
      <c r="CB403" s="339"/>
      <c r="CC403" s="339"/>
      <c r="CD403" s="339"/>
      <c r="CE403" s="339"/>
      <c r="CF403" s="339"/>
      <c r="CG403" s="339"/>
      <c r="CH403" s="339"/>
      <c r="CI403" s="339"/>
      <c r="CJ403" s="339"/>
      <c r="CK403" s="339"/>
      <c r="CL403" s="339"/>
      <c r="CM403" s="339"/>
      <c r="CN403" s="339"/>
      <c r="CO403" s="339"/>
      <c r="CP403" s="339"/>
      <c r="CQ403" s="339"/>
      <c r="CR403" s="339"/>
      <c r="CS403" s="339"/>
      <c r="CT403" s="339"/>
      <c r="CU403" s="339"/>
      <c r="CV403" s="339"/>
      <c r="CW403" s="339"/>
      <c r="CX403" s="339"/>
      <c r="CY403" s="339"/>
      <c r="CZ403" s="339"/>
      <c r="DA403" s="339"/>
      <c r="DB403" s="339"/>
      <c r="DC403" s="339"/>
      <c r="DD403" s="339"/>
      <c r="DE403" s="339"/>
      <c r="DF403" s="339"/>
      <c r="DG403" s="339"/>
      <c r="DH403" s="339"/>
      <c r="DI403" s="339"/>
      <c r="DJ403" s="339"/>
      <c r="DK403" s="339"/>
      <c r="DL403" s="339"/>
      <c r="DM403" s="339"/>
      <c r="DN403" s="339"/>
      <c r="DO403" s="339"/>
      <c r="DP403" s="339"/>
      <c r="DQ403" s="339"/>
      <c r="DR403" s="339"/>
      <c r="DS403" s="339"/>
      <c r="DT403" s="339"/>
      <c r="DU403" s="339"/>
      <c r="DV403" s="339"/>
      <c r="DW403" s="339"/>
      <c r="DX403" s="339"/>
      <c r="DY403" s="339"/>
      <c r="DZ403" s="339"/>
      <c r="EA403" s="339"/>
      <c r="EB403" s="339"/>
      <c r="EC403" s="339"/>
      <c r="ED403" s="339"/>
      <c r="EE403" s="339"/>
      <c r="EF403" s="339"/>
      <c r="EG403" s="339"/>
      <c r="EH403" s="339"/>
      <c r="EI403" s="339"/>
      <c r="EJ403" s="339"/>
      <c r="EK403" s="339"/>
      <c r="EL403" s="339"/>
      <c r="EM403" s="339"/>
    </row>
    <row r="404" spans="1:143" s="341" customFormat="1" ht="25.5" hidden="1" customHeight="1">
      <c r="A404" s="371"/>
      <c r="B404" s="371"/>
      <c r="C404" s="371"/>
      <c r="D404" s="371"/>
      <c r="E404" s="371"/>
      <c r="F404" s="371"/>
      <c r="G404" s="371"/>
      <c r="H404" s="371"/>
      <c r="I404" s="371"/>
      <c r="J404" s="371"/>
      <c r="K404" s="371"/>
      <c r="L404" s="371"/>
      <c r="M404" s="371"/>
      <c r="N404" s="371"/>
      <c r="O404" s="371"/>
      <c r="P404" s="371"/>
      <c r="Q404" s="371"/>
      <c r="R404" s="371"/>
      <c r="S404" s="371"/>
      <c r="T404" s="371"/>
      <c r="U404" s="371"/>
      <c r="V404" s="371"/>
      <c r="W404" s="371"/>
      <c r="X404" s="371"/>
      <c r="Y404" s="371"/>
      <c r="Z404" s="371"/>
      <c r="AA404" s="371"/>
      <c r="AB404" s="371"/>
      <c r="AC404" s="371"/>
      <c r="AD404" s="371"/>
      <c r="AE404" s="371"/>
      <c r="AF404" s="371"/>
      <c r="AG404" s="371"/>
      <c r="AH404" s="371"/>
      <c r="AI404" s="339"/>
      <c r="AJ404" s="339"/>
      <c r="AK404" s="339"/>
      <c r="AL404" s="339"/>
      <c r="AM404" s="339"/>
      <c r="AN404" s="339"/>
      <c r="AO404" s="339"/>
      <c r="AP404" s="339"/>
      <c r="AQ404" s="339"/>
      <c r="AR404" s="339"/>
      <c r="AS404" s="339"/>
      <c r="AT404" s="339"/>
      <c r="AU404" s="339"/>
      <c r="AV404" s="339"/>
      <c r="AW404" s="339"/>
      <c r="AX404" s="339"/>
      <c r="AY404" s="339"/>
      <c r="AZ404" s="339"/>
      <c r="BA404" s="339"/>
      <c r="BB404" s="339"/>
      <c r="BC404" s="339"/>
      <c r="BD404" s="339"/>
      <c r="BE404" s="339"/>
      <c r="BF404" s="339"/>
      <c r="BG404" s="339"/>
      <c r="BH404" s="339"/>
      <c r="BI404" s="339"/>
      <c r="BJ404" s="339"/>
      <c r="BK404" s="339"/>
      <c r="BL404" s="339"/>
      <c r="BM404" s="339"/>
      <c r="BN404" s="339"/>
      <c r="BO404" s="339"/>
      <c r="BP404" s="339"/>
      <c r="BQ404" s="339"/>
      <c r="BR404" s="339"/>
      <c r="BS404" s="339"/>
      <c r="BT404" s="339"/>
      <c r="BU404" s="339"/>
      <c r="BV404" s="339"/>
      <c r="BW404" s="339"/>
      <c r="BX404" s="339"/>
      <c r="BY404" s="339"/>
      <c r="BZ404" s="339"/>
      <c r="CA404" s="339"/>
      <c r="CB404" s="339"/>
      <c r="CC404" s="339"/>
      <c r="CD404" s="339"/>
      <c r="CE404" s="339"/>
      <c r="CF404" s="339"/>
      <c r="CG404" s="339"/>
      <c r="CH404" s="339"/>
      <c r="CI404" s="339"/>
      <c r="CJ404" s="339"/>
      <c r="CK404" s="339"/>
      <c r="CL404" s="339"/>
      <c r="CM404" s="339"/>
      <c r="CN404" s="339"/>
      <c r="CO404" s="339"/>
      <c r="CP404" s="339"/>
      <c r="CQ404" s="339"/>
      <c r="CR404" s="339"/>
      <c r="CS404" s="339"/>
      <c r="CT404" s="339"/>
      <c r="CU404" s="339"/>
      <c r="CV404" s="339"/>
      <c r="CW404" s="339"/>
      <c r="CX404" s="339"/>
      <c r="CY404" s="339"/>
      <c r="CZ404" s="339"/>
      <c r="DA404" s="339"/>
      <c r="DB404" s="339"/>
      <c r="DC404" s="339"/>
      <c r="DD404" s="339"/>
      <c r="DE404" s="339"/>
      <c r="DF404" s="339"/>
      <c r="DG404" s="339"/>
      <c r="DH404" s="339"/>
      <c r="DI404" s="339"/>
      <c r="DJ404" s="339"/>
      <c r="DK404" s="339"/>
      <c r="DL404" s="339"/>
      <c r="DM404" s="339"/>
      <c r="DN404" s="339"/>
      <c r="DO404" s="339"/>
      <c r="DP404" s="339"/>
      <c r="DQ404" s="339"/>
      <c r="DR404" s="339"/>
      <c r="DS404" s="339"/>
      <c r="DT404" s="339"/>
      <c r="DU404" s="339"/>
      <c r="DV404" s="339"/>
      <c r="DW404" s="339"/>
      <c r="DX404" s="339"/>
      <c r="DY404" s="339"/>
      <c r="DZ404" s="339"/>
      <c r="EA404" s="339"/>
      <c r="EB404" s="339"/>
      <c r="EC404" s="339"/>
      <c r="ED404" s="339"/>
      <c r="EE404" s="339"/>
      <c r="EF404" s="339"/>
      <c r="EG404" s="339"/>
      <c r="EH404" s="339"/>
      <c r="EI404" s="339"/>
      <c r="EJ404" s="339"/>
      <c r="EK404" s="339"/>
      <c r="EL404" s="339"/>
      <c r="EM404" s="339"/>
    </row>
    <row r="405" spans="1:143" s="341" customFormat="1" ht="25.5" hidden="1" customHeight="1">
      <c r="A405" s="371"/>
      <c r="B405" s="371"/>
      <c r="C405" s="371"/>
      <c r="D405" s="371"/>
      <c r="E405" s="371"/>
      <c r="F405" s="371"/>
      <c r="G405" s="371"/>
      <c r="H405" s="371"/>
      <c r="I405" s="371"/>
      <c r="J405" s="371"/>
      <c r="K405" s="371"/>
      <c r="L405" s="371"/>
      <c r="M405" s="371"/>
      <c r="N405" s="371"/>
      <c r="O405" s="371"/>
      <c r="P405" s="371"/>
      <c r="Q405" s="371"/>
      <c r="R405" s="371"/>
      <c r="S405" s="371"/>
      <c r="T405" s="371"/>
      <c r="U405" s="371"/>
      <c r="V405" s="371"/>
      <c r="W405" s="371"/>
      <c r="X405" s="371"/>
      <c r="Y405" s="371"/>
      <c r="Z405" s="371"/>
      <c r="AA405" s="371"/>
      <c r="AB405" s="371"/>
      <c r="AC405" s="371"/>
      <c r="AD405" s="371"/>
      <c r="AE405" s="371"/>
      <c r="AF405" s="371"/>
      <c r="AG405" s="371"/>
      <c r="AH405" s="371"/>
      <c r="AI405" s="339"/>
      <c r="AJ405" s="339"/>
      <c r="AK405" s="339"/>
      <c r="AL405" s="339"/>
      <c r="AM405" s="339"/>
      <c r="AN405" s="339"/>
      <c r="AO405" s="339"/>
      <c r="AP405" s="339"/>
      <c r="AQ405" s="339"/>
      <c r="AR405" s="339"/>
      <c r="AS405" s="339"/>
      <c r="AT405" s="339"/>
      <c r="AU405" s="339"/>
      <c r="AV405" s="339"/>
      <c r="AW405" s="339"/>
      <c r="AX405" s="339"/>
      <c r="AY405" s="339"/>
      <c r="AZ405" s="339"/>
      <c r="BA405" s="339"/>
      <c r="BB405" s="339"/>
      <c r="BC405" s="339"/>
      <c r="BD405" s="339"/>
      <c r="BE405" s="339"/>
      <c r="BF405" s="339"/>
      <c r="BG405" s="339"/>
      <c r="BH405" s="339"/>
      <c r="BI405" s="339"/>
      <c r="BJ405" s="339"/>
      <c r="BK405" s="339"/>
      <c r="BL405" s="339"/>
      <c r="BM405" s="339"/>
      <c r="BN405" s="339"/>
      <c r="BO405" s="339"/>
      <c r="BP405" s="339"/>
      <c r="BQ405" s="339"/>
      <c r="BR405" s="339"/>
      <c r="BS405" s="339"/>
      <c r="BT405" s="339"/>
      <c r="BU405" s="339"/>
      <c r="BV405" s="339"/>
      <c r="BW405" s="339"/>
      <c r="BX405" s="339"/>
      <c r="BY405" s="339"/>
      <c r="BZ405" s="339"/>
      <c r="CA405" s="339"/>
      <c r="CB405" s="339"/>
      <c r="CC405" s="339"/>
      <c r="CD405" s="339"/>
      <c r="CE405" s="339"/>
      <c r="CF405" s="339"/>
      <c r="CG405" s="339"/>
      <c r="CH405" s="339"/>
      <c r="CI405" s="339"/>
      <c r="CJ405" s="339"/>
      <c r="CK405" s="339"/>
      <c r="CL405" s="339"/>
      <c r="CM405" s="339"/>
      <c r="CN405" s="339"/>
      <c r="CO405" s="339"/>
      <c r="CP405" s="339"/>
      <c r="CQ405" s="339"/>
      <c r="CR405" s="339"/>
      <c r="CS405" s="339"/>
      <c r="CT405" s="339"/>
      <c r="CU405" s="339"/>
      <c r="CV405" s="339"/>
      <c r="CW405" s="339"/>
      <c r="CX405" s="339"/>
      <c r="CY405" s="339"/>
      <c r="CZ405" s="339"/>
      <c r="DA405" s="339"/>
      <c r="DB405" s="339"/>
      <c r="DC405" s="339"/>
      <c r="DD405" s="339"/>
      <c r="DE405" s="339"/>
      <c r="DF405" s="339"/>
      <c r="DG405" s="339"/>
      <c r="DH405" s="339"/>
      <c r="DI405" s="339"/>
      <c r="DJ405" s="339"/>
      <c r="DK405" s="339"/>
      <c r="DL405" s="339"/>
      <c r="DM405" s="339"/>
      <c r="DN405" s="339"/>
      <c r="DO405" s="339"/>
      <c r="DP405" s="339"/>
      <c r="DQ405" s="339"/>
      <c r="DR405" s="339"/>
      <c r="DS405" s="339"/>
      <c r="DT405" s="339"/>
      <c r="DU405" s="339"/>
      <c r="DV405" s="339"/>
      <c r="DW405" s="339"/>
      <c r="DX405" s="339"/>
      <c r="DY405" s="339"/>
      <c r="DZ405" s="339"/>
      <c r="EA405" s="339"/>
      <c r="EB405" s="339"/>
      <c r="EC405" s="339"/>
      <c r="ED405" s="339"/>
      <c r="EE405" s="339"/>
      <c r="EF405" s="339"/>
      <c r="EG405" s="339"/>
      <c r="EH405" s="339"/>
      <c r="EI405" s="339"/>
      <c r="EJ405" s="339"/>
      <c r="EK405" s="339"/>
      <c r="EL405" s="339"/>
      <c r="EM405" s="339"/>
    </row>
    <row r="406" spans="1:143" s="341" customFormat="1" ht="25.5" hidden="1" customHeight="1">
      <c r="A406" s="371"/>
      <c r="B406" s="371"/>
      <c r="C406" s="371"/>
      <c r="D406" s="371"/>
      <c r="E406" s="371"/>
      <c r="F406" s="371"/>
      <c r="G406" s="371"/>
      <c r="H406" s="371"/>
      <c r="I406" s="371"/>
      <c r="J406" s="371"/>
      <c r="K406" s="371"/>
      <c r="L406" s="371"/>
      <c r="M406" s="371"/>
      <c r="N406" s="371"/>
      <c r="O406" s="371"/>
      <c r="P406" s="371"/>
      <c r="Q406" s="371"/>
      <c r="R406" s="371"/>
      <c r="S406" s="371"/>
      <c r="T406" s="371"/>
      <c r="U406" s="371"/>
      <c r="V406" s="371"/>
      <c r="W406" s="371"/>
      <c r="X406" s="371"/>
      <c r="Y406" s="371"/>
      <c r="Z406" s="371"/>
      <c r="AA406" s="371"/>
      <c r="AB406" s="371"/>
      <c r="AC406" s="371"/>
      <c r="AD406" s="371"/>
      <c r="AE406" s="371"/>
      <c r="AF406" s="371"/>
      <c r="AG406" s="371"/>
      <c r="AH406" s="371"/>
      <c r="AI406" s="339"/>
      <c r="AJ406" s="339"/>
      <c r="AK406" s="339"/>
      <c r="AL406" s="339"/>
      <c r="AM406" s="339"/>
      <c r="AN406" s="339"/>
      <c r="AO406" s="339"/>
      <c r="AP406" s="339"/>
      <c r="AQ406" s="339"/>
      <c r="AR406" s="339"/>
      <c r="AS406" s="339"/>
      <c r="AT406" s="339"/>
      <c r="AU406" s="339"/>
      <c r="AV406" s="339"/>
      <c r="AW406" s="339"/>
      <c r="AX406" s="339"/>
      <c r="AY406" s="339"/>
      <c r="AZ406" s="339"/>
      <c r="BA406" s="339"/>
      <c r="BB406" s="339"/>
      <c r="BC406" s="339"/>
      <c r="BD406" s="339"/>
      <c r="BE406" s="339"/>
      <c r="BF406" s="339"/>
      <c r="BG406" s="339"/>
      <c r="BH406" s="339"/>
      <c r="BI406" s="339"/>
      <c r="BJ406" s="339"/>
      <c r="BK406" s="339"/>
      <c r="BL406" s="339"/>
      <c r="BM406" s="339"/>
      <c r="BN406" s="339"/>
      <c r="BO406" s="339"/>
      <c r="BP406" s="339"/>
      <c r="BQ406" s="339"/>
      <c r="BR406" s="339"/>
      <c r="BS406" s="339"/>
      <c r="BT406" s="339"/>
      <c r="BU406" s="339"/>
      <c r="BV406" s="339"/>
      <c r="BW406" s="339"/>
      <c r="BX406" s="339"/>
      <c r="BY406" s="339"/>
      <c r="BZ406" s="339"/>
      <c r="CA406" s="339"/>
      <c r="CB406" s="339"/>
      <c r="CC406" s="339"/>
      <c r="CD406" s="339"/>
      <c r="CE406" s="339"/>
      <c r="CF406" s="339"/>
      <c r="CG406" s="339"/>
      <c r="CH406" s="339"/>
      <c r="CI406" s="339"/>
      <c r="CJ406" s="339"/>
      <c r="CK406" s="339"/>
      <c r="CL406" s="339"/>
      <c r="CM406" s="339"/>
      <c r="CN406" s="339"/>
      <c r="CO406" s="339"/>
      <c r="CP406" s="339"/>
      <c r="CQ406" s="339"/>
      <c r="CR406" s="339"/>
      <c r="CS406" s="339"/>
      <c r="CT406" s="339"/>
      <c r="CU406" s="339"/>
      <c r="CV406" s="339"/>
      <c r="CW406" s="339"/>
      <c r="CX406" s="339"/>
      <c r="CY406" s="339"/>
      <c r="CZ406" s="339"/>
      <c r="DA406" s="339"/>
      <c r="DB406" s="339"/>
      <c r="DC406" s="339"/>
      <c r="DD406" s="339"/>
      <c r="DE406" s="339"/>
      <c r="DF406" s="339"/>
      <c r="DG406" s="339"/>
      <c r="DH406" s="339"/>
      <c r="DI406" s="339"/>
      <c r="DJ406" s="339"/>
      <c r="DK406" s="339"/>
      <c r="DL406" s="339"/>
      <c r="DM406" s="339"/>
      <c r="DN406" s="339"/>
      <c r="DO406" s="339"/>
      <c r="DP406" s="339"/>
      <c r="DQ406" s="339"/>
      <c r="DR406" s="339"/>
      <c r="DS406" s="339"/>
      <c r="DT406" s="339"/>
      <c r="DU406" s="339"/>
      <c r="DV406" s="339"/>
      <c r="DW406" s="339"/>
      <c r="DX406" s="339"/>
      <c r="DY406" s="339"/>
      <c r="DZ406" s="339"/>
      <c r="EA406" s="339"/>
      <c r="EB406" s="339"/>
      <c r="EC406" s="339"/>
      <c r="ED406" s="339"/>
      <c r="EE406" s="339"/>
      <c r="EF406" s="339"/>
      <c r="EG406" s="339"/>
      <c r="EH406" s="339"/>
      <c r="EI406" s="339"/>
      <c r="EJ406" s="339"/>
      <c r="EK406" s="339"/>
      <c r="EL406" s="339"/>
      <c r="EM406" s="339"/>
    </row>
    <row r="407" spans="1:143" s="341" customFormat="1" ht="25.5" hidden="1" customHeight="1">
      <c r="A407" s="371"/>
      <c r="B407" s="371"/>
      <c r="C407" s="371"/>
      <c r="D407" s="371"/>
      <c r="E407" s="371"/>
      <c r="F407" s="371"/>
      <c r="G407" s="371"/>
      <c r="H407" s="371"/>
      <c r="I407" s="371"/>
      <c r="J407" s="371"/>
      <c r="K407" s="371"/>
      <c r="L407" s="371"/>
      <c r="M407" s="371"/>
      <c r="N407" s="371"/>
      <c r="O407" s="371"/>
      <c r="P407" s="371"/>
      <c r="Q407" s="371"/>
      <c r="R407" s="371"/>
      <c r="S407" s="371"/>
      <c r="T407" s="371"/>
      <c r="U407" s="371"/>
      <c r="V407" s="371"/>
      <c r="W407" s="371"/>
      <c r="X407" s="371"/>
      <c r="Y407" s="371"/>
      <c r="Z407" s="371"/>
      <c r="AA407" s="371"/>
      <c r="AB407" s="371"/>
      <c r="AC407" s="371"/>
      <c r="AD407" s="371"/>
      <c r="AE407" s="371"/>
      <c r="AF407" s="371"/>
      <c r="AG407" s="371"/>
      <c r="AH407" s="371"/>
      <c r="AI407" s="339"/>
      <c r="AJ407" s="339"/>
      <c r="AK407" s="339"/>
      <c r="AL407" s="339"/>
      <c r="AM407" s="339"/>
      <c r="AN407" s="339"/>
      <c r="AO407" s="339"/>
      <c r="AP407" s="339"/>
      <c r="AQ407" s="339"/>
      <c r="AR407" s="339"/>
      <c r="AS407" s="339"/>
      <c r="AT407" s="339"/>
      <c r="AU407" s="339"/>
      <c r="AV407" s="339"/>
      <c r="AW407" s="339"/>
      <c r="AX407" s="339"/>
      <c r="AY407" s="339"/>
      <c r="AZ407" s="339"/>
      <c r="BA407" s="339"/>
      <c r="BB407" s="339"/>
      <c r="BC407" s="339"/>
      <c r="BD407" s="339"/>
      <c r="BE407" s="339"/>
      <c r="BF407" s="339"/>
      <c r="BG407" s="339"/>
      <c r="BH407" s="339"/>
      <c r="BI407" s="339"/>
      <c r="BJ407" s="339"/>
      <c r="BK407" s="339"/>
      <c r="BL407" s="339"/>
      <c r="BM407" s="339"/>
      <c r="BN407" s="339"/>
      <c r="BO407" s="339"/>
      <c r="BP407" s="339"/>
      <c r="BQ407" s="339"/>
      <c r="BR407" s="339"/>
      <c r="BS407" s="339"/>
      <c r="BT407" s="339"/>
      <c r="BU407" s="339"/>
      <c r="BV407" s="339"/>
      <c r="BW407" s="339"/>
      <c r="BX407" s="339"/>
      <c r="BY407" s="339"/>
      <c r="BZ407" s="339"/>
      <c r="CA407" s="339"/>
      <c r="CB407" s="339"/>
      <c r="CC407" s="339"/>
      <c r="CD407" s="339"/>
      <c r="CE407" s="339"/>
      <c r="CF407" s="339"/>
      <c r="CG407" s="339"/>
      <c r="CH407" s="339"/>
      <c r="CI407" s="339"/>
      <c r="CJ407" s="339"/>
      <c r="CK407" s="339"/>
      <c r="CL407" s="339"/>
      <c r="CM407" s="339"/>
      <c r="CN407" s="339"/>
      <c r="CO407" s="339"/>
      <c r="CP407" s="339"/>
      <c r="CQ407" s="339"/>
      <c r="CR407" s="339"/>
      <c r="CS407" s="339"/>
      <c r="CT407" s="339"/>
      <c r="CU407" s="339"/>
      <c r="CV407" s="339"/>
      <c r="CW407" s="339"/>
      <c r="CX407" s="339"/>
      <c r="CY407" s="339"/>
      <c r="CZ407" s="339"/>
      <c r="DA407" s="339"/>
      <c r="DB407" s="339"/>
      <c r="DC407" s="339"/>
      <c r="DD407" s="339"/>
      <c r="DE407" s="339"/>
      <c r="DF407" s="339"/>
      <c r="DG407" s="339"/>
      <c r="DH407" s="339"/>
      <c r="DI407" s="339"/>
      <c r="DJ407" s="339"/>
      <c r="DK407" s="339"/>
      <c r="DL407" s="339"/>
      <c r="DM407" s="339"/>
      <c r="DN407" s="339"/>
      <c r="DO407" s="339"/>
      <c r="DP407" s="339"/>
      <c r="DQ407" s="339"/>
      <c r="DR407" s="339"/>
      <c r="DS407" s="339"/>
      <c r="DT407" s="339"/>
      <c r="DU407" s="339"/>
      <c r="DV407" s="339"/>
      <c r="DW407" s="339"/>
      <c r="DX407" s="339"/>
      <c r="DY407" s="339"/>
      <c r="DZ407" s="339"/>
      <c r="EA407" s="339"/>
      <c r="EB407" s="339"/>
      <c r="EC407" s="339"/>
      <c r="ED407" s="339"/>
      <c r="EE407" s="339"/>
      <c r="EF407" s="339"/>
      <c r="EG407" s="339"/>
      <c r="EH407" s="339"/>
      <c r="EI407" s="339"/>
      <c r="EJ407" s="339"/>
      <c r="EK407" s="339"/>
      <c r="EL407" s="339"/>
      <c r="EM407" s="339"/>
    </row>
    <row r="408" spans="1:143" s="341" customFormat="1" ht="25.5" hidden="1" customHeight="1">
      <c r="A408" s="371"/>
      <c r="B408" s="371"/>
      <c r="C408" s="371"/>
      <c r="D408" s="371"/>
      <c r="E408" s="371"/>
      <c r="F408" s="371"/>
      <c r="G408" s="371"/>
      <c r="H408" s="371"/>
      <c r="I408" s="371"/>
      <c r="J408" s="371"/>
      <c r="K408" s="371"/>
      <c r="L408" s="371"/>
      <c r="M408" s="371"/>
      <c r="N408" s="371"/>
      <c r="O408" s="371"/>
      <c r="P408" s="371"/>
      <c r="Q408" s="371"/>
      <c r="R408" s="371"/>
      <c r="S408" s="371"/>
      <c r="T408" s="371"/>
      <c r="U408" s="371"/>
      <c r="V408" s="371"/>
      <c r="W408" s="371"/>
      <c r="X408" s="371"/>
      <c r="Y408" s="371"/>
      <c r="Z408" s="371"/>
      <c r="AA408" s="371"/>
      <c r="AB408" s="371"/>
      <c r="AC408" s="371"/>
      <c r="AD408" s="371"/>
      <c r="AE408" s="371"/>
      <c r="AF408" s="371"/>
      <c r="AG408" s="371"/>
      <c r="AH408" s="371"/>
      <c r="AI408" s="339"/>
      <c r="AJ408" s="339"/>
      <c r="AK408" s="339"/>
      <c r="AL408" s="339"/>
      <c r="AM408" s="339"/>
      <c r="AN408" s="339"/>
      <c r="AO408" s="339"/>
      <c r="AP408" s="339"/>
      <c r="AQ408" s="339"/>
      <c r="AR408" s="339"/>
      <c r="AS408" s="339"/>
      <c r="AT408" s="339"/>
      <c r="AU408" s="339"/>
      <c r="AV408" s="339"/>
      <c r="AW408" s="339"/>
      <c r="AX408" s="339"/>
      <c r="AY408" s="339"/>
      <c r="AZ408" s="339"/>
      <c r="BA408" s="339"/>
      <c r="BB408" s="339"/>
      <c r="BC408" s="339"/>
      <c r="BD408" s="339"/>
      <c r="BE408" s="339"/>
      <c r="BF408" s="339"/>
      <c r="BG408" s="339"/>
      <c r="BH408" s="339"/>
      <c r="BI408" s="339"/>
      <c r="BJ408" s="339"/>
      <c r="BK408" s="339"/>
      <c r="BL408" s="339"/>
      <c r="BM408" s="339"/>
      <c r="BN408" s="339"/>
      <c r="BO408" s="339"/>
      <c r="BP408" s="339"/>
      <c r="BQ408" s="339"/>
      <c r="BR408" s="339"/>
      <c r="BS408" s="339"/>
      <c r="BT408" s="339"/>
      <c r="BU408" s="339"/>
      <c r="BV408" s="339"/>
      <c r="BW408" s="339"/>
      <c r="BX408" s="339"/>
      <c r="BY408" s="339"/>
      <c r="BZ408" s="339"/>
      <c r="CA408" s="339"/>
      <c r="CB408" s="339"/>
      <c r="CC408" s="339"/>
      <c r="CD408" s="339"/>
      <c r="CE408" s="339"/>
      <c r="CF408" s="339"/>
      <c r="CG408" s="339"/>
      <c r="CH408" s="339"/>
      <c r="CI408" s="339"/>
      <c r="CJ408" s="339"/>
      <c r="CK408" s="339"/>
      <c r="CL408" s="339"/>
      <c r="CM408" s="339"/>
      <c r="CN408" s="339"/>
      <c r="CO408" s="339"/>
      <c r="CP408" s="339"/>
      <c r="CQ408" s="339"/>
      <c r="CR408" s="339"/>
      <c r="CS408" s="339"/>
      <c r="CT408" s="339"/>
      <c r="CU408" s="339"/>
      <c r="CV408" s="339"/>
      <c r="CW408" s="339"/>
      <c r="CX408" s="339"/>
      <c r="CY408" s="339"/>
      <c r="CZ408" s="339"/>
      <c r="DA408" s="339"/>
      <c r="DB408" s="339"/>
      <c r="DC408" s="339"/>
      <c r="DD408" s="339"/>
      <c r="DE408" s="339"/>
      <c r="DF408" s="339"/>
      <c r="DG408" s="339"/>
      <c r="DH408" s="339"/>
      <c r="DI408" s="339"/>
      <c r="DJ408" s="339"/>
      <c r="DK408" s="339"/>
      <c r="DL408" s="339"/>
      <c r="DM408" s="339"/>
      <c r="DN408" s="339"/>
      <c r="DO408" s="339"/>
      <c r="DP408" s="339"/>
      <c r="DQ408" s="339"/>
      <c r="DR408" s="339"/>
      <c r="DS408" s="339"/>
      <c r="DT408" s="339"/>
      <c r="DU408" s="339"/>
      <c r="DV408" s="339"/>
      <c r="DW408" s="339"/>
      <c r="DX408" s="339"/>
      <c r="DY408" s="339"/>
      <c r="DZ408" s="339"/>
      <c r="EA408" s="339"/>
      <c r="EB408" s="339"/>
      <c r="EC408" s="339"/>
      <c r="ED408" s="339"/>
      <c r="EE408" s="339"/>
      <c r="EF408" s="339"/>
      <c r="EG408" s="339"/>
      <c r="EH408" s="339"/>
      <c r="EI408" s="339"/>
      <c r="EJ408" s="339"/>
      <c r="EK408" s="339"/>
      <c r="EL408" s="339"/>
      <c r="EM408" s="339"/>
    </row>
    <row r="409" spans="1:143" s="341" customFormat="1" ht="25.5" hidden="1" customHeight="1">
      <c r="A409" s="371"/>
      <c r="B409" s="371"/>
      <c r="C409" s="371"/>
      <c r="D409" s="371"/>
      <c r="E409" s="371"/>
      <c r="F409" s="371"/>
      <c r="G409" s="371"/>
      <c r="H409" s="371"/>
      <c r="I409" s="371"/>
      <c r="J409" s="371"/>
      <c r="K409" s="371"/>
      <c r="L409" s="371"/>
      <c r="M409" s="371"/>
      <c r="N409" s="371"/>
      <c r="O409" s="371"/>
      <c r="P409" s="371"/>
      <c r="Q409" s="371"/>
      <c r="R409" s="371"/>
      <c r="S409" s="371"/>
      <c r="T409" s="371"/>
      <c r="U409" s="371"/>
      <c r="V409" s="371"/>
      <c r="W409" s="371"/>
      <c r="X409" s="371"/>
      <c r="Y409" s="371"/>
      <c r="Z409" s="371"/>
      <c r="AA409" s="371"/>
      <c r="AB409" s="371"/>
      <c r="AC409" s="371"/>
      <c r="AD409" s="371"/>
      <c r="AE409" s="371"/>
      <c r="AF409" s="371"/>
      <c r="AG409" s="371"/>
      <c r="AH409" s="371"/>
      <c r="AI409" s="339"/>
      <c r="AJ409" s="339"/>
      <c r="AK409" s="339"/>
      <c r="AL409" s="339"/>
      <c r="AM409" s="339"/>
      <c r="AN409" s="339"/>
      <c r="AO409" s="339"/>
      <c r="AP409" s="339"/>
      <c r="AQ409" s="339"/>
      <c r="AR409" s="339"/>
      <c r="AS409" s="339"/>
      <c r="AT409" s="339"/>
      <c r="AU409" s="339"/>
      <c r="AV409" s="339"/>
      <c r="AW409" s="339"/>
      <c r="AX409" s="339"/>
      <c r="AY409" s="339"/>
      <c r="AZ409" s="339"/>
      <c r="BA409" s="339"/>
      <c r="BB409" s="339"/>
      <c r="BC409" s="339"/>
      <c r="BD409" s="339"/>
      <c r="BE409" s="339"/>
      <c r="BF409" s="339"/>
      <c r="BG409" s="339"/>
      <c r="BH409" s="339"/>
      <c r="BI409" s="339"/>
      <c r="BJ409" s="339"/>
      <c r="BK409" s="339"/>
      <c r="BL409" s="339"/>
      <c r="BM409" s="339"/>
      <c r="BN409" s="339"/>
      <c r="BO409" s="339"/>
      <c r="BP409" s="339"/>
      <c r="BQ409" s="339"/>
      <c r="BR409" s="339"/>
      <c r="BS409" s="339"/>
      <c r="BT409" s="339"/>
      <c r="BU409" s="339"/>
      <c r="BV409" s="339"/>
      <c r="BW409" s="339"/>
      <c r="BX409" s="339"/>
      <c r="BY409" s="339"/>
      <c r="BZ409" s="339"/>
      <c r="CA409" s="339"/>
      <c r="CB409" s="339"/>
      <c r="CC409" s="339"/>
      <c r="CD409" s="339"/>
      <c r="CE409" s="339"/>
      <c r="CF409" s="339"/>
      <c r="CG409" s="339"/>
      <c r="CH409" s="339"/>
      <c r="CI409" s="339"/>
      <c r="CJ409" s="339"/>
      <c r="CK409" s="339"/>
      <c r="CL409" s="339"/>
      <c r="CM409" s="339"/>
      <c r="CN409" s="339"/>
      <c r="CO409" s="339"/>
      <c r="CP409" s="339"/>
      <c r="CQ409" s="339"/>
      <c r="CR409" s="339"/>
      <c r="CS409" s="339"/>
      <c r="CT409" s="339"/>
      <c r="CU409" s="339"/>
      <c r="CV409" s="339"/>
      <c r="CW409" s="339"/>
      <c r="CX409" s="339"/>
      <c r="CY409" s="339"/>
      <c r="CZ409" s="339"/>
      <c r="DA409" s="339"/>
      <c r="DB409" s="339"/>
      <c r="DC409" s="339"/>
      <c r="DD409" s="339"/>
      <c r="DE409" s="339"/>
      <c r="DF409" s="339"/>
      <c r="DG409" s="339"/>
      <c r="DH409" s="339"/>
      <c r="DI409" s="339"/>
      <c r="DJ409" s="339"/>
      <c r="DK409" s="339"/>
      <c r="DL409" s="339"/>
      <c r="DM409" s="339"/>
      <c r="DN409" s="339"/>
      <c r="DO409" s="339"/>
      <c r="DP409" s="339"/>
      <c r="DQ409" s="339"/>
      <c r="DR409" s="339"/>
      <c r="DS409" s="339"/>
      <c r="DT409" s="339"/>
      <c r="DU409" s="339"/>
      <c r="DV409" s="339"/>
      <c r="DW409" s="339"/>
      <c r="DX409" s="339"/>
      <c r="DY409" s="339"/>
      <c r="DZ409" s="339"/>
      <c r="EA409" s="339"/>
      <c r="EB409" s="339"/>
      <c r="EC409" s="339"/>
      <c r="ED409" s="339"/>
      <c r="EE409" s="339"/>
      <c r="EF409" s="339"/>
      <c r="EG409" s="339"/>
      <c r="EH409" s="339"/>
      <c r="EI409" s="339"/>
      <c r="EJ409" s="339"/>
      <c r="EK409" s="339"/>
      <c r="EL409" s="339"/>
      <c r="EM409" s="339"/>
    </row>
    <row r="410" spans="1:143" s="341" customFormat="1" ht="25.5" hidden="1" customHeight="1">
      <c r="A410" s="371"/>
      <c r="B410" s="371"/>
      <c r="C410" s="371"/>
      <c r="D410" s="371"/>
      <c r="E410" s="371"/>
      <c r="F410" s="371"/>
      <c r="G410" s="371"/>
      <c r="H410" s="371"/>
      <c r="I410" s="371"/>
      <c r="J410" s="371"/>
      <c r="K410" s="371"/>
      <c r="L410" s="371"/>
      <c r="M410" s="371"/>
      <c r="N410" s="371"/>
      <c r="O410" s="371"/>
      <c r="P410" s="371"/>
      <c r="Q410" s="371"/>
      <c r="R410" s="371"/>
      <c r="S410" s="371"/>
      <c r="T410" s="371"/>
      <c r="U410" s="371"/>
      <c r="V410" s="371"/>
      <c r="W410" s="371"/>
      <c r="X410" s="371"/>
      <c r="Y410" s="371"/>
      <c r="Z410" s="371"/>
      <c r="AA410" s="371"/>
      <c r="AB410" s="371"/>
      <c r="AC410" s="371"/>
      <c r="AD410" s="371"/>
      <c r="AE410" s="371"/>
      <c r="AF410" s="371"/>
      <c r="AG410" s="371"/>
      <c r="AH410" s="371"/>
      <c r="AI410" s="339"/>
      <c r="AJ410" s="339"/>
      <c r="AK410" s="339"/>
      <c r="AL410" s="339"/>
      <c r="AM410" s="339"/>
      <c r="AN410" s="339"/>
      <c r="AO410" s="339"/>
      <c r="AP410" s="339"/>
      <c r="AQ410" s="339"/>
      <c r="AR410" s="339"/>
      <c r="AS410" s="339"/>
      <c r="AT410" s="339"/>
      <c r="AU410" s="339"/>
      <c r="AV410" s="339"/>
      <c r="AW410" s="339"/>
      <c r="AX410" s="339"/>
      <c r="AY410" s="339"/>
      <c r="AZ410" s="339"/>
      <c r="BA410" s="339"/>
      <c r="BB410" s="339"/>
      <c r="BC410" s="339"/>
      <c r="BD410" s="339"/>
      <c r="BE410" s="339"/>
      <c r="BF410" s="339"/>
      <c r="BG410" s="339"/>
      <c r="BH410" s="339"/>
      <c r="BI410" s="339"/>
      <c r="BJ410" s="339"/>
      <c r="BK410" s="339"/>
      <c r="BL410" s="339"/>
      <c r="BM410" s="339"/>
      <c r="BN410" s="339"/>
      <c r="BO410" s="339"/>
      <c r="BP410" s="339"/>
      <c r="BQ410" s="339"/>
      <c r="BR410" s="339"/>
      <c r="BS410" s="339"/>
      <c r="BT410" s="339"/>
      <c r="BU410" s="339"/>
      <c r="BV410" s="339"/>
      <c r="BW410" s="339"/>
      <c r="BX410" s="339"/>
      <c r="BY410" s="339"/>
      <c r="BZ410" s="339"/>
      <c r="CA410" s="339"/>
      <c r="CB410" s="339"/>
      <c r="CC410" s="339"/>
      <c r="CD410" s="339"/>
      <c r="CE410" s="339"/>
      <c r="CF410" s="339"/>
      <c r="CG410" s="339"/>
      <c r="CH410" s="339"/>
      <c r="CI410" s="339"/>
      <c r="CJ410" s="339"/>
      <c r="CK410" s="339"/>
      <c r="CL410" s="339"/>
      <c r="CM410" s="339"/>
      <c r="CN410" s="339"/>
      <c r="CO410" s="339"/>
      <c r="CP410" s="339"/>
      <c r="CQ410" s="339"/>
      <c r="CR410" s="339"/>
      <c r="CS410" s="339"/>
      <c r="CT410" s="339"/>
      <c r="CU410" s="339"/>
      <c r="CV410" s="339"/>
      <c r="CW410" s="339"/>
      <c r="CX410" s="339"/>
      <c r="CY410" s="339"/>
      <c r="CZ410" s="339"/>
      <c r="DA410" s="339"/>
      <c r="DB410" s="339"/>
      <c r="DC410" s="339"/>
      <c r="DD410" s="339"/>
      <c r="DE410" s="339"/>
      <c r="DF410" s="339"/>
      <c r="DG410" s="339"/>
      <c r="DH410" s="339"/>
      <c r="DI410" s="339"/>
      <c r="DJ410" s="339"/>
      <c r="DK410" s="339"/>
      <c r="DL410" s="339"/>
      <c r="DM410" s="339"/>
      <c r="DN410" s="339"/>
      <c r="DO410" s="339"/>
      <c r="DP410" s="339"/>
      <c r="DQ410" s="339"/>
      <c r="DR410" s="339"/>
      <c r="DS410" s="339"/>
      <c r="DT410" s="339"/>
      <c r="DU410" s="339"/>
      <c r="DV410" s="339"/>
      <c r="DW410" s="339"/>
      <c r="DX410" s="339"/>
      <c r="DY410" s="339"/>
      <c r="DZ410" s="339"/>
      <c r="EA410" s="339"/>
      <c r="EB410" s="339"/>
      <c r="EC410" s="339"/>
      <c r="ED410" s="339"/>
      <c r="EE410" s="339"/>
      <c r="EF410" s="339"/>
      <c r="EG410" s="339"/>
      <c r="EH410" s="339"/>
      <c r="EI410" s="339"/>
      <c r="EJ410" s="339"/>
      <c r="EK410" s="339"/>
      <c r="EL410" s="339"/>
      <c r="EM410" s="339"/>
    </row>
    <row r="411" spans="1:143" s="341" customFormat="1" ht="25.5" hidden="1" customHeight="1">
      <c r="A411" s="371"/>
      <c r="B411" s="371"/>
      <c r="C411" s="371"/>
      <c r="D411" s="371"/>
      <c r="E411" s="371"/>
      <c r="F411" s="371"/>
      <c r="G411" s="371"/>
      <c r="H411" s="371"/>
      <c r="I411" s="371"/>
      <c r="J411" s="371"/>
      <c r="K411" s="371"/>
      <c r="L411" s="371"/>
      <c r="M411" s="371"/>
      <c r="N411" s="371"/>
      <c r="O411" s="371"/>
      <c r="P411" s="371"/>
      <c r="Q411" s="371"/>
      <c r="R411" s="371"/>
      <c r="S411" s="371"/>
      <c r="T411" s="371"/>
      <c r="U411" s="371"/>
      <c r="V411" s="371"/>
      <c r="W411" s="371"/>
      <c r="X411" s="371"/>
      <c r="Y411" s="371"/>
      <c r="Z411" s="371"/>
      <c r="AA411" s="371"/>
      <c r="AB411" s="371"/>
      <c r="AC411" s="371"/>
      <c r="AD411" s="371"/>
      <c r="AE411" s="371"/>
      <c r="AF411" s="371"/>
      <c r="AG411" s="371"/>
      <c r="AH411" s="371"/>
      <c r="AI411" s="339"/>
      <c r="AJ411" s="339"/>
      <c r="AK411" s="339"/>
      <c r="AL411" s="339"/>
      <c r="AM411" s="339"/>
      <c r="AN411" s="339"/>
      <c r="AO411" s="339"/>
      <c r="AP411" s="339"/>
      <c r="AQ411" s="339"/>
      <c r="AR411" s="339"/>
      <c r="AS411" s="339"/>
      <c r="AT411" s="339"/>
      <c r="AU411" s="339"/>
      <c r="AV411" s="339"/>
      <c r="AW411" s="339"/>
      <c r="AX411" s="339"/>
      <c r="AY411" s="339"/>
      <c r="AZ411" s="339"/>
      <c r="BA411" s="339"/>
      <c r="BB411" s="339"/>
      <c r="BC411" s="339"/>
      <c r="BD411" s="339"/>
      <c r="BE411" s="339"/>
      <c r="BF411" s="339"/>
      <c r="BG411" s="339"/>
      <c r="BH411" s="339"/>
      <c r="BI411" s="339"/>
      <c r="BJ411" s="339"/>
      <c r="BK411" s="339"/>
      <c r="BL411" s="339"/>
      <c r="BM411" s="339"/>
      <c r="BN411" s="339"/>
      <c r="BO411" s="339"/>
      <c r="BP411" s="339"/>
      <c r="BQ411" s="339"/>
      <c r="BR411" s="339"/>
      <c r="BS411" s="339"/>
      <c r="BT411" s="339"/>
      <c r="BU411" s="339"/>
      <c r="BV411" s="339"/>
      <c r="BW411" s="339"/>
      <c r="BX411" s="339"/>
      <c r="BY411" s="339"/>
      <c r="BZ411" s="339"/>
      <c r="CA411" s="339"/>
      <c r="CB411" s="339"/>
      <c r="CC411" s="339"/>
      <c r="CD411" s="339"/>
      <c r="CE411" s="339"/>
      <c r="CF411" s="339"/>
      <c r="CG411" s="339"/>
      <c r="CH411" s="339"/>
      <c r="CI411" s="339"/>
      <c r="CJ411" s="339"/>
      <c r="CK411" s="339"/>
      <c r="CL411" s="339"/>
      <c r="CM411" s="339"/>
      <c r="CN411" s="339"/>
      <c r="CO411" s="339"/>
      <c r="CP411" s="339"/>
      <c r="CQ411" s="339"/>
      <c r="CR411" s="339"/>
      <c r="CS411" s="339"/>
      <c r="CT411" s="339"/>
      <c r="CU411" s="339"/>
      <c r="CV411" s="339"/>
      <c r="CW411" s="339"/>
      <c r="CX411" s="339"/>
      <c r="CY411" s="339"/>
      <c r="CZ411" s="339"/>
      <c r="DA411" s="339"/>
      <c r="DB411" s="339"/>
      <c r="DC411" s="339"/>
      <c r="DD411" s="339"/>
      <c r="DE411" s="339"/>
      <c r="DF411" s="339"/>
      <c r="DG411" s="339"/>
      <c r="DH411" s="339"/>
      <c r="DI411" s="339"/>
      <c r="DJ411" s="339"/>
      <c r="DK411" s="339"/>
      <c r="DL411" s="339"/>
      <c r="DM411" s="339"/>
      <c r="DN411" s="339"/>
      <c r="DO411" s="339"/>
      <c r="DP411" s="339"/>
      <c r="DQ411" s="339"/>
      <c r="DR411" s="339"/>
      <c r="DS411" s="339"/>
      <c r="DT411" s="339"/>
      <c r="DU411" s="339"/>
      <c r="DV411" s="339"/>
      <c r="DW411" s="339"/>
      <c r="DX411" s="339"/>
      <c r="DY411" s="339"/>
      <c r="DZ411" s="339"/>
      <c r="EA411" s="339"/>
      <c r="EB411" s="339"/>
      <c r="EC411" s="339"/>
      <c r="ED411" s="339"/>
      <c r="EE411" s="339"/>
      <c r="EF411" s="339"/>
      <c r="EG411" s="339"/>
      <c r="EH411" s="339"/>
      <c r="EI411" s="339"/>
      <c r="EJ411" s="339"/>
      <c r="EK411" s="339"/>
      <c r="EL411" s="339"/>
      <c r="EM411" s="339"/>
    </row>
    <row r="412" spans="1:143" s="341" customFormat="1" ht="25.5" hidden="1" customHeight="1">
      <c r="A412" s="371"/>
      <c r="B412" s="371"/>
      <c r="C412" s="371"/>
      <c r="D412" s="371"/>
      <c r="E412" s="371"/>
      <c r="F412" s="371"/>
      <c r="G412" s="371"/>
      <c r="H412" s="371"/>
      <c r="I412" s="371"/>
      <c r="J412" s="371"/>
      <c r="K412" s="371"/>
      <c r="L412" s="371"/>
      <c r="M412" s="371"/>
      <c r="N412" s="371"/>
      <c r="O412" s="371"/>
      <c r="P412" s="371"/>
      <c r="Q412" s="371"/>
      <c r="R412" s="371"/>
      <c r="S412" s="371"/>
      <c r="T412" s="371"/>
      <c r="U412" s="371"/>
      <c r="V412" s="371"/>
      <c r="W412" s="371"/>
      <c r="X412" s="371"/>
      <c r="Y412" s="371"/>
      <c r="Z412" s="371"/>
      <c r="AA412" s="371"/>
      <c r="AB412" s="371"/>
      <c r="AC412" s="371"/>
      <c r="AD412" s="371"/>
      <c r="AE412" s="371"/>
      <c r="AF412" s="371"/>
      <c r="AG412" s="371"/>
      <c r="AH412" s="371"/>
      <c r="AI412" s="339"/>
      <c r="AJ412" s="339"/>
      <c r="AK412" s="339"/>
      <c r="AL412" s="339"/>
      <c r="AM412" s="339"/>
      <c r="AN412" s="339"/>
      <c r="AO412" s="339"/>
      <c r="AP412" s="339"/>
      <c r="AQ412" s="339"/>
      <c r="AR412" s="339"/>
      <c r="AS412" s="339"/>
      <c r="AT412" s="339"/>
      <c r="AU412" s="339"/>
      <c r="AV412" s="339"/>
      <c r="AW412" s="339"/>
      <c r="AX412" s="339"/>
      <c r="AY412" s="339"/>
      <c r="AZ412" s="339"/>
      <c r="BA412" s="339"/>
      <c r="BB412" s="339"/>
      <c r="BC412" s="339"/>
      <c r="BD412" s="339"/>
      <c r="BE412" s="339"/>
      <c r="BF412" s="339"/>
      <c r="BG412" s="339"/>
      <c r="BH412" s="339"/>
      <c r="BI412" s="339"/>
      <c r="BJ412" s="339"/>
      <c r="BK412" s="339"/>
      <c r="BL412" s="339"/>
      <c r="BM412" s="339"/>
      <c r="BN412" s="339"/>
      <c r="BO412" s="339"/>
      <c r="BP412" s="339"/>
      <c r="BQ412" s="339"/>
      <c r="BR412" s="339"/>
      <c r="BS412" s="339"/>
      <c r="BT412" s="339"/>
      <c r="BU412" s="339"/>
      <c r="BV412" s="339"/>
      <c r="BW412" s="339"/>
      <c r="BX412" s="339"/>
      <c r="BY412" s="339"/>
      <c r="BZ412" s="339"/>
      <c r="CA412" s="339"/>
      <c r="CB412" s="339"/>
      <c r="CC412" s="339"/>
      <c r="CD412" s="339"/>
      <c r="CE412" s="339"/>
      <c r="CF412" s="339"/>
      <c r="CG412" s="339"/>
      <c r="CH412" s="339"/>
      <c r="CI412" s="339"/>
      <c r="CJ412" s="339"/>
      <c r="CK412" s="339"/>
      <c r="CL412" s="339"/>
      <c r="CM412" s="339"/>
      <c r="CN412" s="339"/>
      <c r="CO412" s="339"/>
      <c r="CP412" s="339"/>
      <c r="CQ412" s="339"/>
      <c r="CR412" s="339"/>
      <c r="CS412" s="339"/>
      <c r="CT412" s="339"/>
      <c r="CU412" s="339"/>
      <c r="CV412" s="339"/>
      <c r="CW412" s="339"/>
      <c r="CX412" s="339"/>
      <c r="CY412" s="339"/>
      <c r="CZ412" s="339"/>
      <c r="DA412" s="339"/>
      <c r="DB412" s="339"/>
      <c r="DC412" s="339"/>
      <c r="DD412" s="339"/>
      <c r="DE412" s="339"/>
      <c r="DF412" s="339"/>
      <c r="DG412" s="339"/>
      <c r="DH412" s="339"/>
      <c r="DI412" s="339"/>
      <c r="DJ412" s="339"/>
      <c r="DK412" s="339"/>
      <c r="DL412" s="339"/>
      <c r="DM412" s="339"/>
      <c r="DN412" s="339"/>
      <c r="DO412" s="339"/>
      <c r="DP412" s="339"/>
      <c r="DQ412" s="339"/>
      <c r="DR412" s="339"/>
      <c r="DS412" s="339"/>
      <c r="DT412" s="339"/>
      <c r="DU412" s="339"/>
      <c r="DV412" s="339"/>
      <c r="DW412" s="339"/>
      <c r="DX412" s="339"/>
      <c r="DY412" s="339"/>
      <c r="DZ412" s="339"/>
      <c r="EA412" s="339"/>
      <c r="EB412" s="339"/>
      <c r="EC412" s="339"/>
      <c r="ED412" s="339"/>
      <c r="EE412" s="339"/>
      <c r="EF412" s="339"/>
      <c r="EG412" s="339"/>
      <c r="EH412" s="339"/>
      <c r="EI412" s="339"/>
      <c r="EJ412" s="339"/>
      <c r="EK412" s="339"/>
      <c r="EL412" s="339"/>
      <c r="EM412" s="339"/>
    </row>
    <row r="413" spans="1:143" s="341" customFormat="1" ht="25.5" hidden="1" customHeight="1">
      <c r="A413" s="371"/>
      <c r="B413" s="371"/>
      <c r="C413" s="371"/>
      <c r="D413" s="371"/>
      <c r="E413" s="371"/>
      <c r="F413" s="371"/>
      <c r="G413" s="371"/>
      <c r="H413" s="371"/>
      <c r="I413" s="371"/>
      <c r="J413" s="371"/>
      <c r="K413" s="371"/>
      <c r="L413" s="371"/>
      <c r="M413" s="371"/>
      <c r="N413" s="371"/>
      <c r="O413" s="371"/>
      <c r="P413" s="371"/>
      <c r="Q413" s="371"/>
      <c r="R413" s="371"/>
      <c r="S413" s="371"/>
      <c r="T413" s="371"/>
      <c r="U413" s="371"/>
      <c r="V413" s="371"/>
      <c r="W413" s="371"/>
      <c r="X413" s="371"/>
      <c r="Y413" s="371"/>
      <c r="Z413" s="371"/>
      <c r="AA413" s="371"/>
      <c r="AB413" s="371"/>
      <c r="AC413" s="371"/>
      <c r="AD413" s="371"/>
      <c r="AE413" s="371"/>
      <c r="AF413" s="371"/>
      <c r="AG413" s="371"/>
      <c r="AH413" s="371"/>
      <c r="AI413" s="339"/>
      <c r="AJ413" s="339"/>
      <c r="AK413" s="339"/>
      <c r="AL413" s="339"/>
      <c r="AM413" s="339"/>
      <c r="AN413" s="339"/>
      <c r="AO413" s="339"/>
      <c r="AP413" s="339"/>
      <c r="AQ413" s="339"/>
      <c r="AR413" s="339"/>
      <c r="AS413" s="339"/>
      <c r="AT413" s="339"/>
      <c r="AU413" s="339"/>
      <c r="AV413" s="339"/>
      <c r="AW413" s="339"/>
      <c r="AX413" s="339"/>
      <c r="AY413" s="339"/>
      <c r="AZ413" s="339"/>
      <c r="BA413" s="339"/>
      <c r="BB413" s="339"/>
      <c r="BC413" s="339"/>
      <c r="BD413" s="339"/>
      <c r="BE413" s="339"/>
      <c r="BF413" s="339"/>
      <c r="BG413" s="339"/>
      <c r="BH413" s="339"/>
      <c r="BI413" s="339"/>
      <c r="BJ413" s="339"/>
      <c r="BK413" s="339"/>
      <c r="BL413" s="339"/>
      <c r="BM413" s="339"/>
      <c r="BN413" s="339"/>
      <c r="BO413" s="339"/>
      <c r="BP413" s="339"/>
      <c r="BQ413" s="339"/>
      <c r="BR413" s="339"/>
      <c r="BS413" s="339"/>
      <c r="BT413" s="339"/>
      <c r="BU413" s="339"/>
      <c r="BV413" s="339"/>
      <c r="BW413" s="339"/>
      <c r="BX413" s="339"/>
      <c r="BY413" s="339"/>
      <c r="BZ413" s="339"/>
      <c r="CA413" s="339"/>
      <c r="CB413" s="339"/>
      <c r="CC413" s="339"/>
      <c r="CD413" s="339"/>
      <c r="CE413" s="339"/>
      <c r="CF413" s="339"/>
      <c r="CG413" s="339"/>
      <c r="CH413" s="339"/>
      <c r="CI413" s="339"/>
      <c r="CJ413" s="339"/>
      <c r="CK413" s="339"/>
      <c r="CL413" s="339"/>
      <c r="CM413" s="339"/>
      <c r="CN413" s="339"/>
      <c r="CO413" s="339"/>
      <c r="CP413" s="339"/>
      <c r="CQ413" s="339"/>
      <c r="CR413" s="339"/>
      <c r="CS413" s="339"/>
      <c r="CT413" s="339"/>
      <c r="CU413" s="339"/>
      <c r="CV413" s="339"/>
      <c r="CW413" s="339"/>
      <c r="CX413" s="339"/>
      <c r="CY413" s="339"/>
      <c r="CZ413" s="339"/>
      <c r="DA413" s="339"/>
      <c r="DB413" s="339"/>
      <c r="DC413" s="339"/>
      <c r="DD413" s="339"/>
      <c r="DE413" s="339"/>
      <c r="DF413" s="339"/>
      <c r="DG413" s="339"/>
      <c r="DH413" s="339"/>
      <c r="DI413" s="339"/>
      <c r="DJ413" s="339"/>
      <c r="DK413" s="339"/>
      <c r="DL413" s="339"/>
      <c r="DM413" s="339"/>
      <c r="DN413" s="339"/>
      <c r="DO413" s="339"/>
      <c r="DP413" s="339"/>
      <c r="DQ413" s="339"/>
      <c r="DR413" s="339"/>
      <c r="DS413" s="339"/>
      <c r="DT413" s="339"/>
      <c r="DU413" s="339"/>
      <c r="DV413" s="339"/>
      <c r="DW413" s="339"/>
      <c r="DX413" s="339"/>
      <c r="DY413" s="339"/>
      <c r="DZ413" s="339"/>
      <c r="EA413" s="339"/>
      <c r="EB413" s="339"/>
      <c r="EC413" s="339"/>
      <c r="ED413" s="339"/>
      <c r="EE413" s="339"/>
      <c r="EF413" s="339"/>
      <c r="EG413" s="339"/>
      <c r="EH413" s="339"/>
      <c r="EI413" s="339"/>
      <c r="EJ413" s="339"/>
      <c r="EK413" s="339"/>
      <c r="EL413" s="339"/>
      <c r="EM413" s="339"/>
    </row>
    <row r="414" spans="1:143" s="341" customFormat="1" ht="25.5" hidden="1" customHeight="1">
      <c r="A414" s="371"/>
      <c r="B414" s="371"/>
      <c r="C414" s="371"/>
      <c r="D414" s="371"/>
      <c r="E414" s="371"/>
      <c r="F414" s="371"/>
      <c r="G414" s="371"/>
      <c r="H414" s="371"/>
      <c r="I414" s="371"/>
      <c r="J414" s="371"/>
      <c r="K414" s="371"/>
      <c r="L414" s="371"/>
      <c r="M414" s="371"/>
      <c r="N414" s="371"/>
      <c r="O414" s="371"/>
      <c r="P414" s="371"/>
      <c r="Q414" s="371"/>
      <c r="R414" s="371"/>
      <c r="S414" s="371"/>
      <c r="T414" s="371"/>
      <c r="U414" s="371"/>
      <c r="V414" s="371"/>
      <c r="W414" s="371"/>
      <c r="X414" s="371"/>
      <c r="Y414" s="371"/>
      <c r="Z414" s="371"/>
      <c r="AA414" s="371"/>
      <c r="AB414" s="371"/>
      <c r="AC414" s="371"/>
      <c r="AD414" s="371"/>
      <c r="AE414" s="371"/>
      <c r="AF414" s="371"/>
      <c r="AG414" s="371"/>
      <c r="AH414" s="371"/>
      <c r="AI414" s="339"/>
      <c r="AJ414" s="339"/>
      <c r="AK414" s="339"/>
      <c r="AL414" s="339"/>
      <c r="AM414" s="339"/>
      <c r="AN414" s="339"/>
      <c r="AO414" s="339"/>
      <c r="AP414" s="339"/>
      <c r="AQ414" s="339"/>
      <c r="AR414" s="339"/>
      <c r="AS414" s="339"/>
      <c r="AT414" s="339"/>
      <c r="AU414" s="339"/>
      <c r="AV414" s="339"/>
      <c r="AW414" s="339"/>
      <c r="AX414" s="339"/>
      <c r="AY414" s="339"/>
      <c r="AZ414" s="339"/>
      <c r="BA414" s="339"/>
      <c r="BB414" s="339"/>
      <c r="BC414" s="339"/>
      <c r="BD414" s="339"/>
      <c r="BE414" s="339"/>
      <c r="BF414" s="339"/>
      <c r="BG414" s="339"/>
      <c r="BH414" s="339"/>
      <c r="BI414" s="339"/>
      <c r="BJ414" s="339"/>
      <c r="BK414" s="339"/>
      <c r="BL414" s="339"/>
      <c r="BM414" s="339"/>
      <c r="BN414" s="339"/>
      <c r="BO414" s="339"/>
      <c r="BP414" s="339"/>
      <c r="BQ414" s="339"/>
      <c r="BR414" s="339"/>
      <c r="BS414" s="339"/>
      <c r="BT414" s="339"/>
      <c r="BU414" s="339"/>
      <c r="BV414" s="339"/>
      <c r="BW414" s="339"/>
      <c r="BX414" s="339"/>
      <c r="BY414" s="339"/>
      <c r="BZ414" s="339"/>
      <c r="CA414" s="339"/>
      <c r="CB414" s="339"/>
      <c r="CC414" s="339"/>
      <c r="CD414" s="339"/>
      <c r="CE414" s="339"/>
      <c r="CF414" s="339"/>
      <c r="CG414" s="339"/>
      <c r="CH414" s="339"/>
      <c r="CI414" s="339"/>
      <c r="CJ414" s="339"/>
      <c r="CK414" s="339"/>
      <c r="CL414" s="339"/>
      <c r="CM414" s="339"/>
      <c r="CN414" s="339"/>
      <c r="CO414" s="339"/>
      <c r="CP414" s="339"/>
      <c r="CQ414" s="339"/>
      <c r="CR414" s="339"/>
      <c r="CS414" s="339"/>
      <c r="CT414" s="339"/>
      <c r="CU414" s="339"/>
      <c r="CV414" s="339"/>
      <c r="CW414" s="339"/>
      <c r="CX414" s="339"/>
      <c r="CY414" s="339"/>
      <c r="CZ414" s="339"/>
      <c r="DA414" s="339"/>
      <c r="DB414" s="339"/>
      <c r="DC414" s="339"/>
      <c r="DD414" s="339"/>
      <c r="DE414" s="339"/>
      <c r="DF414" s="339"/>
      <c r="DG414" s="339"/>
      <c r="DH414" s="339"/>
      <c r="DI414" s="339"/>
      <c r="DJ414" s="339"/>
      <c r="DK414" s="339"/>
      <c r="DL414" s="339"/>
      <c r="DM414" s="339"/>
      <c r="DN414" s="339"/>
      <c r="DO414" s="339"/>
      <c r="DP414" s="339"/>
      <c r="DQ414" s="339"/>
      <c r="DR414" s="339"/>
      <c r="DS414" s="339"/>
      <c r="DT414" s="339"/>
      <c r="DU414" s="339"/>
      <c r="DV414" s="339"/>
      <c r="DW414" s="339"/>
      <c r="DX414" s="339"/>
      <c r="DY414" s="339"/>
      <c r="DZ414" s="339"/>
      <c r="EA414" s="339"/>
      <c r="EB414" s="339"/>
      <c r="EC414" s="339"/>
      <c r="ED414" s="339"/>
      <c r="EE414" s="339"/>
      <c r="EF414" s="339"/>
      <c r="EG414" s="339"/>
      <c r="EH414" s="339"/>
      <c r="EI414" s="339"/>
      <c r="EJ414" s="339"/>
      <c r="EK414" s="339"/>
      <c r="EL414" s="339"/>
      <c r="EM414" s="339"/>
    </row>
    <row r="415" spans="1:143" s="341" customFormat="1" ht="25.5" hidden="1" customHeight="1">
      <c r="A415" s="371"/>
      <c r="B415" s="371"/>
      <c r="C415" s="371"/>
      <c r="D415" s="371"/>
      <c r="E415" s="371"/>
      <c r="F415" s="371"/>
      <c r="G415" s="371"/>
      <c r="H415" s="371"/>
      <c r="I415" s="371"/>
      <c r="J415" s="371"/>
      <c r="K415" s="371"/>
      <c r="L415" s="371"/>
      <c r="M415" s="371"/>
      <c r="N415" s="371"/>
      <c r="O415" s="371"/>
      <c r="P415" s="371"/>
      <c r="Q415" s="371"/>
      <c r="R415" s="371"/>
      <c r="S415" s="371"/>
      <c r="T415" s="371"/>
      <c r="U415" s="371"/>
      <c r="V415" s="371"/>
      <c r="W415" s="371"/>
      <c r="X415" s="371"/>
      <c r="Y415" s="371"/>
      <c r="Z415" s="371"/>
      <c r="AA415" s="371"/>
      <c r="AB415" s="371"/>
      <c r="AC415" s="371"/>
      <c r="AD415" s="371"/>
      <c r="AE415" s="371"/>
      <c r="AF415" s="371"/>
      <c r="AG415" s="371"/>
      <c r="AH415" s="371"/>
      <c r="AI415" s="339"/>
      <c r="AJ415" s="339"/>
      <c r="AK415" s="339"/>
      <c r="AL415" s="339"/>
      <c r="AM415" s="339"/>
      <c r="AN415" s="339"/>
      <c r="AO415" s="339"/>
      <c r="AP415" s="339"/>
      <c r="AQ415" s="339"/>
      <c r="AR415" s="339"/>
      <c r="AS415" s="339"/>
      <c r="AT415" s="339"/>
      <c r="AU415" s="339"/>
      <c r="AV415" s="339"/>
      <c r="AW415" s="339"/>
      <c r="AX415" s="339"/>
      <c r="AY415" s="339"/>
      <c r="AZ415" s="339"/>
      <c r="BA415" s="339"/>
      <c r="BB415" s="339"/>
      <c r="BC415" s="339"/>
      <c r="BD415" s="339"/>
      <c r="BE415" s="339"/>
      <c r="BF415" s="339"/>
      <c r="BG415" s="339"/>
      <c r="BH415" s="339"/>
      <c r="BI415" s="339"/>
      <c r="BJ415" s="339"/>
      <c r="BK415" s="339"/>
      <c r="BL415" s="339"/>
      <c r="BM415" s="339"/>
      <c r="BN415" s="339"/>
      <c r="BO415" s="339"/>
      <c r="BP415" s="339"/>
      <c r="BQ415" s="339"/>
      <c r="BR415" s="339"/>
      <c r="BS415" s="339"/>
      <c r="BT415" s="339"/>
      <c r="BU415" s="339"/>
      <c r="BV415" s="339"/>
      <c r="BW415" s="339"/>
      <c r="BX415" s="339"/>
      <c r="BY415" s="339"/>
      <c r="BZ415" s="339"/>
      <c r="CA415" s="339"/>
      <c r="CB415" s="339"/>
      <c r="CC415" s="339"/>
      <c r="CD415" s="339"/>
      <c r="CE415" s="339"/>
      <c r="CF415" s="339"/>
      <c r="CG415" s="339"/>
      <c r="CH415" s="339"/>
      <c r="CI415" s="339"/>
      <c r="CJ415" s="339"/>
      <c r="CK415" s="339"/>
      <c r="CL415" s="339"/>
      <c r="CM415" s="339"/>
      <c r="CN415" s="339"/>
      <c r="CO415" s="339"/>
      <c r="CP415" s="339"/>
      <c r="CQ415" s="339"/>
      <c r="CR415" s="339"/>
      <c r="CS415" s="339"/>
      <c r="CT415" s="339"/>
      <c r="CU415" s="339"/>
      <c r="CV415" s="339"/>
      <c r="CW415" s="339"/>
      <c r="CX415" s="339"/>
      <c r="CY415" s="339"/>
      <c r="CZ415" s="339"/>
      <c r="DA415" s="339"/>
      <c r="DB415" s="339"/>
      <c r="DC415" s="339"/>
      <c r="DD415" s="339"/>
      <c r="DE415" s="339"/>
      <c r="DF415" s="339"/>
      <c r="DG415" s="339"/>
      <c r="DH415" s="339"/>
      <c r="DI415" s="339"/>
      <c r="DJ415" s="339"/>
      <c r="DK415" s="339"/>
      <c r="DL415" s="339"/>
      <c r="DM415" s="339"/>
      <c r="DN415" s="339"/>
      <c r="DO415" s="339"/>
      <c r="DP415" s="339"/>
      <c r="DQ415" s="339"/>
      <c r="DR415" s="339"/>
      <c r="DS415" s="339"/>
      <c r="DT415" s="339"/>
      <c r="DU415" s="339"/>
      <c r="DV415" s="339"/>
      <c r="DW415" s="339"/>
      <c r="DX415" s="339"/>
      <c r="DY415" s="339"/>
      <c r="DZ415" s="339"/>
      <c r="EA415" s="339"/>
      <c r="EB415" s="339"/>
      <c r="EC415" s="339"/>
      <c r="ED415" s="339"/>
      <c r="EE415" s="339"/>
      <c r="EF415" s="339"/>
      <c r="EG415" s="339"/>
      <c r="EH415" s="339"/>
      <c r="EI415" s="339"/>
      <c r="EJ415" s="339"/>
      <c r="EK415" s="339"/>
      <c r="EL415" s="339"/>
      <c r="EM415" s="339"/>
    </row>
    <row r="416" spans="1:143" s="341" customFormat="1" ht="25.5" hidden="1" customHeight="1">
      <c r="A416" s="371"/>
      <c r="B416" s="371"/>
      <c r="C416" s="371"/>
      <c r="D416" s="371"/>
      <c r="E416" s="371"/>
      <c r="F416" s="371"/>
      <c r="G416" s="371"/>
      <c r="H416" s="371"/>
      <c r="I416" s="371"/>
      <c r="J416" s="371"/>
      <c r="K416" s="371"/>
      <c r="L416" s="371"/>
      <c r="M416" s="371"/>
      <c r="N416" s="371"/>
      <c r="O416" s="371"/>
      <c r="P416" s="371"/>
      <c r="Q416" s="371"/>
      <c r="R416" s="371"/>
      <c r="S416" s="371"/>
      <c r="T416" s="371"/>
      <c r="U416" s="371"/>
      <c r="V416" s="371"/>
      <c r="W416" s="371"/>
      <c r="X416" s="371"/>
      <c r="Y416" s="371"/>
      <c r="Z416" s="371"/>
      <c r="AA416" s="371"/>
      <c r="AB416" s="371"/>
      <c r="AC416" s="371"/>
      <c r="AD416" s="371"/>
      <c r="AE416" s="371"/>
      <c r="AF416" s="371"/>
      <c r="AG416" s="371"/>
      <c r="AH416" s="371"/>
      <c r="AI416" s="339"/>
      <c r="AJ416" s="339"/>
      <c r="AK416" s="339"/>
      <c r="AL416" s="339"/>
      <c r="AM416" s="339"/>
      <c r="AN416" s="339"/>
      <c r="AO416" s="339"/>
      <c r="AP416" s="339"/>
      <c r="AQ416" s="339"/>
      <c r="AR416" s="339"/>
      <c r="AS416" s="339"/>
      <c r="AT416" s="339"/>
      <c r="AU416" s="339"/>
      <c r="AV416" s="339"/>
      <c r="AW416" s="339"/>
      <c r="AX416" s="339"/>
      <c r="AY416" s="339"/>
      <c r="AZ416" s="339"/>
      <c r="BA416" s="339"/>
      <c r="BB416" s="339"/>
      <c r="BC416" s="339"/>
      <c r="BD416" s="339"/>
      <c r="BE416" s="339"/>
      <c r="BF416" s="339"/>
      <c r="BG416" s="339"/>
      <c r="BH416" s="339"/>
      <c r="BI416" s="339"/>
      <c r="BJ416" s="339"/>
      <c r="BK416" s="339"/>
      <c r="BL416" s="339"/>
      <c r="BM416" s="339"/>
      <c r="BN416" s="339"/>
      <c r="BO416" s="339"/>
      <c r="BP416" s="339"/>
      <c r="BQ416" s="339"/>
      <c r="BR416" s="339"/>
      <c r="BS416" s="339"/>
      <c r="BT416" s="339"/>
      <c r="BU416" s="339"/>
      <c r="BV416" s="339"/>
      <c r="BW416" s="339"/>
      <c r="BX416" s="339"/>
      <c r="BY416" s="339"/>
      <c r="BZ416" s="339"/>
      <c r="CA416" s="339"/>
      <c r="CB416" s="339"/>
      <c r="CC416" s="339"/>
      <c r="CD416" s="339"/>
      <c r="CE416" s="339"/>
      <c r="CF416" s="339"/>
      <c r="CG416" s="339"/>
      <c r="CH416" s="339"/>
      <c r="CI416" s="339"/>
      <c r="CJ416" s="339"/>
      <c r="CK416" s="339"/>
      <c r="CL416" s="339"/>
      <c r="CM416" s="339"/>
      <c r="CN416" s="339"/>
      <c r="CO416" s="339"/>
      <c r="CP416" s="339"/>
      <c r="CQ416" s="339"/>
      <c r="CR416" s="339"/>
      <c r="CS416" s="339"/>
      <c r="CT416" s="339"/>
      <c r="CU416" s="339"/>
      <c r="CV416" s="339"/>
      <c r="CW416" s="339"/>
      <c r="CX416" s="339"/>
      <c r="CY416" s="339"/>
      <c r="CZ416" s="339"/>
      <c r="DA416" s="339"/>
      <c r="DB416" s="339"/>
      <c r="DC416" s="339"/>
      <c r="DD416" s="339"/>
      <c r="DE416" s="339"/>
      <c r="DF416" s="339"/>
      <c r="DG416" s="339"/>
      <c r="DH416" s="339"/>
      <c r="DI416" s="339"/>
      <c r="DJ416" s="339"/>
      <c r="DK416" s="339"/>
      <c r="DL416" s="339"/>
      <c r="DM416" s="339"/>
      <c r="DN416" s="339"/>
      <c r="DO416" s="339"/>
      <c r="DP416" s="339"/>
      <c r="DQ416" s="339"/>
      <c r="DR416" s="339"/>
      <c r="DS416" s="339"/>
      <c r="DT416" s="339"/>
      <c r="DU416" s="339"/>
      <c r="DV416" s="339"/>
      <c r="DW416" s="339"/>
      <c r="DX416" s="339"/>
      <c r="DY416" s="339"/>
      <c r="DZ416" s="339"/>
      <c r="EA416" s="339"/>
      <c r="EB416" s="339"/>
      <c r="EC416" s="339"/>
      <c r="ED416" s="339"/>
      <c r="EE416" s="339"/>
      <c r="EF416" s="339"/>
      <c r="EG416" s="339"/>
      <c r="EH416" s="339"/>
      <c r="EI416" s="339"/>
      <c r="EJ416" s="339"/>
      <c r="EK416" s="339"/>
      <c r="EL416" s="339"/>
      <c r="EM416" s="339"/>
    </row>
    <row r="417" spans="1:143" s="341" customFormat="1" ht="25.5" hidden="1" customHeight="1">
      <c r="A417" s="371"/>
      <c r="B417" s="371"/>
      <c r="C417" s="371"/>
      <c r="D417" s="371"/>
      <c r="E417" s="371"/>
      <c r="F417" s="371"/>
      <c r="G417" s="371"/>
      <c r="H417" s="371"/>
      <c r="I417" s="371"/>
      <c r="J417" s="371"/>
      <c r="K417" s="371"/>
      <c r="L417" s="371"/>
      <c r="M417" s="371"/>
      <c r="N417" s="371"/>
      <c r="O417" s="371"/>
      <c r="P417" s="371"/>
      <c r="Q417" s="371"/>
      <c r="R417" s="371"/>
      <c r="S417" s="371"/>
      <c r="T417" s="371"/>
      <c r="U417" s="371"/>
      <c r="V417" s="371"/>
      <c r="W417" s="371"/>
      <c r="X417" s="371"/>
      <c r="Y417" s="371"/>
      <c r="Z417" s="371"/>
      <c r="AA417" s="371"/>
      <c r="AB417" s="371"/>
      <c r="AC417" s="371"/>
      <c r="AD417" s="371"/>
      <c r="AE417" s="371"/>
      <c r="AF417" s="371"/>
      <c r="AG417" s="371"/>
      <c r="AH417" s="371"/>
      <c r="AI417" s="339"/>
      <c r="AJ417" s="339"/>
      <c r="AK417" s="339"/>
      <c r="AL417" s="339"/>
      <c r="AM417" s="339"/>
      <c r="AN417" s="339"/>
      <c r="AO417" s="339"/>
      <c r="AP417" s="339"/>
      <c r="AQ417" s="339"/>
      <c r="AR417" s="339"/>
      <c r="AS417" s="339"/>
      <c r="AT417" s="339"/>
      <c r="AU417" s="339"/>
      <c r="AV417" s="339"/>
      <c r="AW417" s="339"/>
      <c r="AX417" s="339"/>
      <c r="AY417" s="339"/>
      <c r="AZ417" s="339"/>
      <c r="BA417" s="339"/>
      <c r="BB417" s="339"/>
      <c r="BC417" s="339"/>
      <c r="BD417" s="339"/>
      <c r="BE417" s="339"/>
      <c r="BF417" s="339"/>
      <c r="BG417" s="339"/>
      <c r="BH417" s="339"/>
      <c r="BI417" s="339"/>
      <c r="BJ417" s="339"/>
      <c r="BK417" s="339"/>
      <c r="BL417" s="339"/>
      <c r="BM417" s="339"/>
      <c r="BN417" s="339"/>
      <c r="BO417" s="339"/>
      <c r="BP417" s="339"/>
      <c r="BQ417" s="339"/>
      <c r="BR417" s="339"/>
      <c r="BS417" s="339"/>
      <c r="BT417" s="339"/>
      <c r="BU417" s="339"/>
      <c r="BV417" s="339"/>
      <c r="BW417" s="339"/>
      <c r="BX417" s="339"/>
      <c r="BY417" s="339"/>
      <c r="BZ417" s="339"/>
      <c r="CA417" s="339"/>
      <c r="CB417" s="339"/>
      <c r="CC417" s="339"/>
      <c r="CD417" s="339"/>
      <c r="CE417" s="339"/>
      <c r="CF417" s="339"/>
      <c r="CG417" s="339"/>
      <c r="CH417" s="339"/>
      <c r="CI417" s="339"/>
      <c r="CJ417" s="339"/>
      <c r="CK417" s="339"/>
      <c r="CL417" s="339"/>
      <c r="CM417" s="339"/>
      <c r="CN417" s="339"/>
      <c r="CO417" s="339"/>
      <c r="CP417" s="339"/>
      <c r="CQ417" s="339"/>
      <c r="CR417" s="339"/>
      <c r="CS417" s="339"/>
      <c r="CT417" s="339"/>
      <c r="CU417" s="339"/>
      <c r="CV417" s="339"/>
      <c r="CW417" s="339"/>
      <c r="CX417" s="339"/>
      <c r="CY417" s="339"/>
      <c r="CZ417" s="339"/>
      <c r="DA417" s="339"/>
      <c r="DB417" s="339"/>
      <c r="DC417" s="339"/>
      <c r="DD417" s="339"/>
      <c r="DE417" s="339"/>
      <c r="DF417" s="339"/>
      <c r="DG417" s="339"/>
      <c r="DH417" s="339"/>
      <c r="DI417" s="339"/>
      <c r="DJ417" s="339"/>
      <c r="DK417" s="339"/>
      <c r="DL417" s="339"/>
      <c r="DM417" s="339"/>
      <c r="DN417" s="339"/>
      <c r="DO417" s="339"/>
      <c r="DP417" s="339"/>
      <c r="DQ417" s="339"/>
      <c r="DR417" s="339"/>
      <c r="DS417" s="339"/>
      <c r="DT417" s="339"/>
      <c r="DU417" s="339"/>
      <c r="DV417" s="339"/>
      <c r="DW417" s="339"/>
      <c r="DX417" s="339"/>
      <c r="DY417" s="339"/>
      <c r="DZ417" s="339"/>
      <c r="EA417" s="339"/>
      <c r="EB417" s="339"/>
      <c r="EC417" s="339"/>
      <c r="ED417" s="339"/>
      <c r="EE417" s="339"/>
      <c r="EF417" s="339"/>
      <c r="EG417" s="339"/>
      <c r="EH417" s="339"/>
      <c r="EI417" s="339"/>
      <c r="EJ417" s="339"/>
      <c r="EK417" s="339"/>
      <c r="EL417" s="339"/>
      <c r="EM417" s="339"/>
    </row>
    <row r="418" spans="1:143" s="341" customFormat="1" ht="25.5" hidden="1" customHeight="1">
      <c r="A418" s="371"/>
      <c r="B418" s="371"/>
      <c r="C418" s="371"/>
      <c r="D418" s="371"/>
      <c r="E418" s="371"/>
      <c r="F418" s="371"/>
      <c r="G418" s="371"/>
      <c r="H418" s="371"/>
      <c r="I418" s="371"/>
      <c r="J418" s="371"/>
      <c r="K418" s="371"/>
      <c r="L418" s="371"/>
      <c r="M418" s="371"/>
      <c r="N418" s="371"/>
      <c r="O418" s="371"/>
      <c r="P418" s="371"/>
      <c r="Q418" s="371"/>
      <c r="R418" s="371"/>
      <c r="S418" s="371"/>
      <c r="T418" s="371"/>
      <c r="U418" s="371"/>
      <c r="V418" s="371"/>
      <c r="W418" s="371"/>
      <c r="X418" s="371"/>
      <c r="Y418" s="371"/>
      <c r="Z418" s="371"/>
      <c r="AA418" s="371"/>
      <c r="AB418" s="371"/>
      <c r="AC418" s="371"/>
      <c r="AD418" s="371"/>
      <c r="AE418" s="371"/>
      <c r="AF418" s="371"/>
      <c r="AG418" s="371"/>
      <c r="AH418" s="371"/>
      <c r="AI418" s="339"/>
      <c r="AJ418" s="339"/>
      <c r="AK418" s="339"/>
      <c r="AL418" s="339"/>
      <c r="AM418" s="339"/>
      <c r="AN418" s="339"/>
      <c r="AO418" s="339"/>
      <c r="AP418" s="339"/>
      <c r="AQ418" s="339"/>
      <c r="AR418" s="339"/>
      <c r="AS418" s="339"/>
      <c r="AT418" s="339"/>
      <c r="AU418" s="339"/>
      <c r="AV418" s="339"/>
      <c r="AW418" s="339"/>
      <c r="AX418" s="339"/>
      <c r="AY418" s="339"/>
      <c r="AZ418" s="339"/>
      <c r="BA418" s="339"/>
      <c r="BB418" s="339"/>
      <c r="BC418" s="339"/>
      <c r="BD418" s="339"/>
      <c r="BE418" s="339"/>
      <c r="BF418" s="339"/>
      <c r="BG418" s="339"/>
      <c r="BH418" s="339"/>
      <c r="BI418" s="339"/>
      <c r="BJ418" s="339"/>
      <c r="BK418" s="339"/>
      <c r="BL418" s="339"/>
      <c r="BM418" s="339"/>
      <c r="BN418" s="339"/>
      <c r="BO418" s="339"/>
      <c r="BP418" s="339"/>
      <c r="BQ418" s="339"/>
      <c r="BR418" s="339"/>
      <c r="BS418" s="339"/>
      <c r="BT418" s="339"/>
      <c r="BU418" s="339"/>
      <c r="BV418" s="339"/>
      <c r="BW418" s="339"/>
      <c r="BX418" s="339"/>
      <c r="BY418" s="339"/>
      <c r="BZ418" s="339"/>
      <c r="CA418" s="339"/>
      <c r="CB418" s="339"/>
      <c r="CC418" s="339"/>
      <c r="CD418" s="339"/>
      <c r="CE418" s="339"/>
      <c r="CF418" s="339"/>
      <c r="CG418" s="339"/>
      <c r="CH418" s="339"/>
      <c r="CI418" s="339"/>
      <c r="CJ418" s="339"/>
      <c r="CK418" s="339"/>
      <c r="CL418" s="339"/>
      <c r="CM418" s="339"/>
      <c r="CN418" s="339"/>
      <c r="CO418" s="339"/>
      <c r="CP418" s="339"/>
      <c r="CQ418" s="339"/>
      <c r="CR418" s="339"/>
      <c r="CS418" s="339"/>
      <c r="CT418" s="339"/>
      <c r="CU418" s="339"/>
      <c r="CV418" s="339"/>
      <c r="CW418" s="339"/>
      <c r="CX418" s="339"/>
      <c r="CY418" s="339"/>
      <c r="CZ418" s="339"/>
      <c r="DA418" s="339"/>
      <c r="DB418" s="339"/>
      <c r="DC418" s="339"/>
      <c r="DD418" s="339"/>
      <c r="DE418" s="339"/>
      <c r="DF418" s="339"/>
      <c r="DG418" s="339"/>
      <c r="DH418" s="339"/>
      <c r="DI418" s="339"/>
      <c r="DJ418" s="339"/>
      <c r="DK418" s="339"/>
      <c r="DL418" s="339"/>
      <c r="DM418" s="339"/>
      <c r="DN418" s="339"/>
      <c r="DO418" s="339"/>
      <c r="DP418" s="339"/>
      <c r="DQ418" s="339"/>
      <c r="DR418" s="339"/>
      <c r="DS418" s="339"/>
      <c r="DT418" s="339"/>
      <c r="DU418" s="339"/>
      <c r="DV418" s="339"/>
      <c r="DW418" s="339"/>
      <c r="DX418" s="339"/>
      <c r="DY418" s="339"/>
      <c r="DZ418" s="339"/>
      <c r="EA418" s="339"/>
      <c r="EB418" s="339"/>
      <c r="EC418" s="339"/>
      <c r="ED418" s="339"/>
      <c r="EE418" s="339"/>
      <c r="EF418" s="339"/>
      <c r="EG418" s="339"/>
      <c r="EH418" s="339"/>
      <c r="EI418" s="339"/>
      <c r="EJ418" s="339"/>
      <c r="EK418" s="339"/>
      <c r="EL418" s="339"/>
      <c r="EM418" s="339"/>
    </row>
    <row r="419" spans="1:143" s="341" customFormat="1" ht="25.5" hidden="1" customHeight="1">
      <c r="A419" s="371"/>
      <c r="B419" s="371"/>
      <c r="C419" s="371"/>
      <c r="D419" s="371"/>
      <c r="E419" s="371"/>
      <c r="F419" s="371"/>
      <c r="G419" s="371"/>
      <c r="H419" s="371"/>
      <c r="I419" s="371"/>
      <c r="J419" s="371"/>
      <c r="K419" s="371"/>
      <c r="L419" s="371"/>
      <c r="M419" s="371"/>
      <c r="N419" s="371"/>
      <c r="O419" s="371"/>
      <c r="P419" s="371"/>
      <c r="Q419" s="371"/>
      <c r="R419" s="371"/>
      <c r="S419" s="371"/>
      <c r="T419" s="371"/>
      <c r="U419" s="371"/>
      <c r="V419" s="371"/>
      <c r="W419" s="371"/>
      <c r="X419" s="371"/>
      <c r="Y419" s="371"/>
      <c r="Z419" s="371"/>
      <c r="AA419" s="371"/>
      <c r="AB419" s="371"/>
      <c r="AC419" s="371"/>
      <c r="AD419" s="371"/>
      <c r="AE419" s="371"/>
      <c r="AF419" s="371"/>
      <c r="AG419" s="371"/>
      <c r="AH419" s="371"/>
      <c r="AI419" s="339"/>
      <c r="AJ419" s="339"/>
      <c r="AK419" s="339"/>
      <c r="AL419" s="339"/>
      <c r="AM419" s="339"/>
      <c r="AN419" s="339"/>
      <c r="AO419" s="339"/>
      <c r="AP419" s="339"/>
      <c r="AQ419" s="339"/>
      <c r="AR419" s="339"/>
      <c r="AS419" s="339"/>
      <c r="AT419" s="339"/>
      <c r="AU419" s="339"/>
      <c r="AV419" s="339"/>
      <c r="AW419" s="339"/>
      <c r="AX419" s="339"/>
      <c r="AY419" s="339"/>
      <c r="AZ419" s="339"/>
      <c r="BA419" s="339"/>
      <c r="BB419" s="339"/>
      <c r="BC419" s="339"/>
      <c r="BD419" s="339"/>
      <c r="BE419" s="339"/>
      <c r="BF419" s="339"/>
      <c r="BG419" s="339"/>
      <c r="BH419" s="339"/>
      <c r="BI419" s="339"/>
      <c r="BJ419" s="339"/>
      <c r="BK419" s="339"/>
      <c r="BL419" s="339"/>
      <c r="BM419" s="339"/>
      <c r="BN419" s="339"/>
      <c r="BO419" s="339"/>
      <c r="BP419" s="339"/>
      <c r="BQ419" s="339"/>
      <c r="BR419" s="339"/>
      <c r="BS419" s="339"/>
      <c r="BT419" s="339"/>
      <c r="BU419" s="339"/>
      <c r="BV419" s="339"/>
      <c r="BW419" s="339"/>
      <c r="BX419" s="339"/>
      <c r="BY419" s="339"/>
      <c r="BZ419" s="339"/>
      <c r="CA419" s="339"/>
      <c r="CB419" s="339"/>
      <c r="CC419" s="339"/>
      <c r="CD419" s="339"/>
      <c r="CE419" s="339"/>
      <c r="CF419" s="339"/>
      <c r="CG419" s="339"/>
      <c r="CH419" s="339"/>
      <c r="CI419" s="339"/>
      <c r="CJ419" s="339"/>
      <c r="CK419" s="339"/>
      <c r="CL419" s="339"/>
      <c r="CM419" s="339"/>
      <c r="CN419" s="339"/>
      <c r="CO419" s="339"/>
      <c r="CP419" s="339"/>
      <c r="CQ419" s="339"/>
      <c r="CR419" s="339"/>
      <c r="CS419" s="339"/>
      <c r="CT419" s="339"/>
      <c r="CU419" s="339"/>
      <c r="CV419" s="339"/>
      <c r="CW419" s="339"/>
      <c r="CX419" s="339"/>
      <c r="CY419" s="339"/>
      <c r="CZ419" s="339"/>
      <c r="DA419" s="339"/>
      <c r="DB419" s="339"/>
      <c r="DC419" s="339"/>
      <c r="DD419" s="339"/>
      <c r="DE419" s="339"/>
      <c r="DF419" s="339"/>
      <c r="DG419" s="339"/>
      <c r="DH419" s="339"/>
      <c r="DI419" s="339"/>
      <c r="DJ419" s="339"/>
      <c r="DK419" s="339"/>
      <c r="DL419" s="339"/>
      <c r="DM419" s="339"/>
      <c r="DN419" s="339"/>
      <c r="DO419" s="339"/>
      <c r="DP419" s="339"/>
      <c r="DQ419" s="339"/>
      <c r="DR419" s="339"/>
      <c r="DS419" s="339"/>
      <c r="DT419" s="339"/>
      <c r="DU419" s="339"/>
      <c r="DV419" s="339"/>
      <c r="DW419" s="339"/>
      <c r="DX419" s="339"/>
      <c r="DY419" s="339"/>
      <c r="DZ419" s="339"/>
      <c r="EA419" s="339"/>
      <c r="EB419" s="339"/>
      <c r="EC419" s="339"/>
      <c r="ED419" s="339"/>
      <c r="EE419" s="339"/>
      <c r="EF419" s="339"/>
      <c r="EG419" s="339"/>
      <c r="EH419" s="339"/>
      <c r="EI419" s="339"/>
      <c r="EJ419" s="339"/>
      <c r="EK419" s="339"/>
      <c r="EL419" s="339"/>
      <c r="EM419" s="339"/>
    </row>
    <row r="420" spans="1:143" s="341" customFormat="1" ht="25.5" hidden="1" customHeight="1">
      <c r="A420" s="371"/>
      <c r="B420" s="371"/>
      <c r="C420" s="371"/>
      <c r="D420" s="371"/>
      <c r="E420" s="371"/>
      <c r="F420" s="371"/>
      <c r="G420" s="371"/>
      <c r="H420" s="371"/>
      <c r="I420" s="371"/>
      <c r="J420" s="371"/>
      <c r="K420" s="371"/>
      <c r="L420" s="371"/>
      <c r="M420" s="371"/>
      <c r="N420" s="371"/>
      <c r="O420" s="371"/>
      <c r="P420" s="371"/>
      <c r="Q420" s="371"/>
      <c r="R420" s="371"/>
      <c r="S420" s="371"/>
      <c r="T420" s="371"/>
      <c r="U420" s="371"/>
      <c r="V420" s="371"/>
      <c r="W420" s="371"/>
      <c r="X420" s="371"/>
      <c r="Y420" s="371"/>
      <c r="Z420" s="371"/>
      <c r="AA420" s="371"/>
      <c r="AB420" s="371"/>
      <c r="AC420" s="371"/>
      <c r="AD420" s="371"/>
      <c r="AE420" s="371"/>
      <c r="AF420" s="371"/>
      <c r="AG420" s="371"/>
      <c r="AH420" s="371"/>
      <c r="AI420" s="339"/>
      <c r="AJ420" s="339"/>
      <c r="AK420" s="339"/>
      <c r="AL420" s="339"/>
      <c r="AM420" s="339"/>
      <c r="AN420" s="339"/>
      <c r="AO420" s="339"/>
      <c r="AP420" s="339"/>
      <c r="AQ420" s="339"/>
      <c r="AR420" s="339"/>
      <c r="AS420" s="339"/>
      <c r="AT420" s="339"/>
      <c r="AU420" s="339"/>
      <c r="AV420" s="339"/>
      <c r="AW420" s="339"/>
      <c r="AX420" s="339"/>
      <c r="AY420" s="339"/>
      <c r="AZ420" s="339"/>
      <c r="BA420" s="339"/>
      <c r="BB420" s="339"/>
      <c r="BC420" s="339"/>
      <c r="BD420" s="339"/>
      <c r="BE420" s="339"/>
      <c r="BF420" s="339"/>
      <c r="BG420" s="339"/>
      <c r="BH420" s="339"/>
      <c r="BI420" s="339"/>
      <c r="BJ420" s="339"/>
      <c r="BK420" s="339"/>
      <c r="BL420" s="339"/>
      <c r="BM420" s="339"/>
      <c r="BN420" s="339"/>
      <c r="BO420" s="339"/>
      <c r="BP420" s="339"/>
      <c r="BQ420" s="339"/>
      <c r="BR420" s="339"/>
      <c r="BS420" s="339"/>
      <c r="BT420" s="339"/>
      <c r="BU420" s="339"/>
      <c r="BV420" s="339"/>
      <c r="BW420" s="339"/>
      <c r="BX420" s="339"/>
      <c r="BY420" s="339"/>
      <c r="BZ420" s="339"/>
      <c r="CA420" s="339"/>
      <c r="CB420" s="339"/>
      <c r="CC420" s="339"/>
      <c r="CD420" s="339"/>
      <c r="CE420" s="339"/>
      <c r="CF420" s="339"/>
      <c r="CG420" s="339"/>
      <c r="CH420" s="339"/>
      <c r="CI420" s="339"/>
      <c r="CJ420" s="339"/>
      <c r="CK420" s="339"/>
      <c r="CL420" s="339"/>
      <c r="CM420" s="339"/>
      <c r="CN420" s="339"/>
      <c r="CO420" s="339"/>
      <c r="CP420" s="339"/>
      <c r="CQ420" s="339"/>
      <c r="CR420" s="339"/>
      <c r="CS420" s="339"/>
      <c r="CT420" s="339"/>
      <c r="CU420" s="339"/>
      <c r="CV420" s="339"/>
      <c r="CW420" s="339"/>
      <c r="CX420" s="339"/>
      <c r="CY420" s="339"/>
      <c r="CZ420" s="339"/>
      <c r="DA420" s="339"/>
      <c r="DB420" s="339"/>
      <c r="DC420" s="339"/>
      <c r="DD420" s="339"/>
      <c r="DE420" s="339"/>
      <c r="DF420" s="339"/>
      <c r="DG420" s="339"/>
      <c r="DH420" s="339"/>
      <c r="DI420" s="339"/>
      <c r="DJ420" s="339"/>
      <c r="DK420" s="339"/>
      <c r="DL420" s="339"/>
      <c r="DM420" s="339"/>
      <c r="DN420" s="339"/>
      <c r="DO420" s="339"/>
      <c r="DP420" s="339"/>
      <c r="DQ420" s="339"/>
      <c r="DR420" s="339"/>
      <c r="DS420" s="339"/>
      <c r="DT420" s="339"/>
      <c r="DU420" s="339"/>
      <c r="DV420" s="339"/>
      <c r="DW420" s="339"/>
      <c r="DX420" s="339"/>
      <c r="DY420" s="339"/>
      <c r="DZ420" s="339"/>
      <c r="EA420" s="339"/>
      <c r="EB420" s="339"/>
      <c r="EC420" s="339"/>
      <c r="ED420" s="339"/>
      <c r="EE420" s="339"/>
      <c r="EF420" s="339"/>
      <c r="EG420" s="339"/>
      <c r="EH420" s="339"/>
      <c r="EI420" s="339"/>
      <c r="EJ420" s="339"/>
      <c r="EK420" s="339"/>
      <c r="EL420" s="339"/>
      <c r="EM420" s="339"/>
    </row>
    <row r="421" spans="1:143" s="341" customFormat="1" ht="25.5" hidden="1" customHeight="1">
      <c r="A421" s="371"/>
      <c r="B421" s="371"/>
      <c r="C421" s="371"/>
      <c r="D421" s="371"/>
      <c r="E421" s="371"/>
      <c r="F421" s="371"/>
      <c r="G421" s="371"/>
      <c r="H421" s="371"/>
      <c r="I421" s="371"/>
      <c r="J421" s="371"/>
      <c r="K421" s="371"/>
      <c r="L421" s="371"/>
      <c r="M421" s="371"/>
      <c r="N421" s="371"/>
      <c r="O421" s="371"/>
      <c r="P421" s="371"/>
      <c r="Q421" s="371"/>
      <c r="R421" s="371"/>
      <c r="S421" s="371"/>
      <c r="T421" s="371"/>
      <c r="U421" s="371"/>
      <c r="V421" s="371"/>
      <c r="W421" s="371"/>
      <c r="X421" s="371"/>
      <c r="Y421" s="371"/>
      <c r="Z421" s="371"/>
      <c r="AA421" s="371"/>
      <c r="AB421" s="371"/>
      <c r="AC421" s="371"/>
      <c r="AD421" s="371"/>
      <c r="AE421" s="371"/>
      <c r="AF421" s="371"/>
      <c r="AG421" s="371"/>
      <c r="AH421" s="371"/>
      <c r="AI421" s="339"/>
      <c r="AJ421" s="339"/>
      <c r="AK421" s="339"/>
      <c r="AL421" s="339"/>
      <c r="AM421" s="339"/>
      <c r="AN421" s="339"/>
      <c r="AO421" s="339"/>
      <c r="AP421" s="339"/>
      <c r="AQ421" s="339"/>
      <c r="AR421" s="339"/>
      <c r="AS421" s="339"/>
      <c r="AT421" s="339"/>
      <c r="AU421" s="339"/>
      <c r="AV421" s="339"/>
      <c r="AW421" s="339"/>
      <c r="AX421" s="339"/>
      <c r="AY421" s="339"/>
      <c r="AZ421" s="339"/>
      <c r="BA421" s="339"/>
      <c r="BB421" s="339"/>
      <c r="BC421" s="339"/>
      <c r="BD421" s="339"/>
      <c r="BE421" s="339"/>
      <c r="BF421" s="339"/>
      <c r="BG421" s="339"/>
      <c r="BH421" s="339"/>
      <c r="BI421" s="339"/>
      <c r="BJ421" s="339"/>
      <c r="BK421" s="339"/>
      <c r="BL421" s="339"/>
      <c r="BM421" s="339"/>
      <c r="BN421" s="339"/>
      <c r="BO421" s="339"/>
      <c r="BP421" s="339"/>
      <c r="BQ421" s="339"/>
      <c r="BR421" s="339"/>
      <c r="BS421" s="339"/>
      <c r="BT421" s="339"/>
      <c r="BU421" s="339"/>
      <c r="BV421" s="339"/>
      <c r="BW421" s="339"/>
      <c r="BX421" s="339"/>
      <c r="BY421" s="339"/>
      <c r="BZ421" s="339"/>
      <c r="CA421" s="339"/>
      <c r="CB421" s="339"/>
      <c r="CC421" s="339"/>
      <c r="CD421" s="339"/>
      <c r="CE421" s="339"/>
      <c r="CF421" s="339"/>
      <c r="CG421" s="339"/>
      <c r="CH421" s="339"/>
      <c r="CI421" s="339"/>
      <c r="CJ421" s="339"/>
      <c r="CK421" s="339"/>
      <c r="CL421" s="339"/>
      <c r="CM421" s="339"/>
      <c r="CN421" s="339"/>
      <c r="CO421" s="339"/>
      <c r="CP421" s="339"/>
      <c r="CQ421" s="339"/>
      <c r="CR421" s="339"/>
      <c r="CS421" s="339"/>
      <c r="CT421" s="339"/>
      <c r="CU421" s="339"/>
      <c r="CV421" s="339"/>
      <c r="CW421" s="339"/>
      <c r="CX421" s="339"/>
      <c r="CY421" s="339"/>
      <c r="CZ421" s="339"/>
      <c r="DA421" s="339"/>
      <c r="DB421" s="339"/>
      <c r="DC421" s="339"/>
      <c r="DD421" s="339"/>
      <c r="DE421" s="339"/>
      <c r="DF421" s="339"/>
      <c r="DG421" s="339"/>
      <c r="DH421" s="339"/>
      <c r="DI421" s="339"/>
      <c r="DJ421" s="339"/>
      <c r="DK421" s="339"/>
      <c r="DL421" s="339"/>
      <c r="DM421" s="339"/>
      <c r="DN421" s="339"/>
      <c r="DO421" s="339"/>
      <c r="DP421" s="339"/>
      <c r="DQ421" s="339"/>
      <c r="DR421" s="339"/>
      <c r="DS421" s="339"/>
      <c r="DT421" s="339"/>
      <c r="DU421" s="339"/>
      <c r="DV421" s="339"/>
      <c r="DW421" s="339"/>
      <c r="DX421" s="339"/>
      <c r="DY421" s="339"/>
      <c r="DZ421" s="339"/>
      <c r="EA421" s="339"/>
      <c r="EB421" s="339"/>
      <c r="EC421" s="339"/>
      <c r="ED421" s="339"/>
      <c r="EE421" s="339"/>
      <c r="EF421" s="339"/>
      <c r="EG421" s="339"/>
      <c r="EH421" s="339"/>
      <c r="EI421" s="339"/>
      <c r="EJ421" s="339"/>
      <c r="EK421" s="339"/>
      <c r="EL421" s="339"/>
      <c r="EM421" s="339"/>
    </row>
    <row r="422" spans="1:143" s="341" customFormat="1" ht="25.5" hidden="1" customHeight="1">
      <c r="A422" s="371"/>
      <c r="B422" s="371"/>
      <c r="C422" s="371"/>
      <c r="D422" s="371"/>
      <c r="E422" s="371"/>
      <c r="F422" s="371"/>
      <c r="G422" s="371"/>
      <c r="H422" s="371"/>
      <c r="I422" s="371"/>
      <c r="J422" s="371"/>
      <c r="K422" s="371"/>
      <c r="L422" s="371"/>
      <c r="M422" s="371"/>
      <c r="N422" s="371"/>
      <c r="O422" s="371"/>
      <c r="P422" s="371"/>
      <c r="Q422" s="371"/>
      <c r="R422" s="371"/>
      <c r="S422" s="371"/>
      <c r="T422" s="371"/>
      <c r="U422" s="371"/>
      <c r="V422" s="371"/>
      <c r="W422" s="371"/>
      <c r="X422" s="371"/>
      <c r="Y422" s="371"/>
      <c r="Z422" s="371"/>
      <c r="AA422" s="371"/>
      <c r="AB422" s="371"/>
      <c r="AC422" s="371"/>
      <c r="AD422" s="371"/>
      <c r="AE422" s="371"/>
      <c r="AF422" s="371"/>
      <c r="AG422" s="371"/>
      <c r="AH422" s="371"/>
      <c r="AI422" s="339"/>
      <c r="AJ422" s="339"/>
      <c r="AK422" s="339"/>
      <c r="AL422" s="339"/>
      <c r="AM422" s="339"/>
      <c r="AN422" s="339"/>
      <c r="AO422" s="339"/>
      <c r="AP422" s="339"/>
      <c r="AQ422" s="339"/>
      <c r="AR422" s="339"/>
      <c r="AS422" s="339"/>
      <c r="AT422" s="339"/>
      <c r="AU422" s="339"/>
      <c r="AV422" s="339"/>
      <c r="AW422" s="339"/>
      <c r="AX422" s="339"/>
      <c r="AY422" s="339"/>
      <c r="AZ422" s="339"/>
      <c r="BA422" s="339"/>
      <c r="BB422" s="339"/>
      <c r="BC422" s="339"/>
      <c r="BD422" s="339"/>
      <c r="BE422" s="339"/>
      <c r="BF422" s="339"/>
      <c r="BG422" s="339"/>
      <c r="BH422" s="339"/>
      <c r="BI422" s="339"/>
      <c r="BJ422" s="339"/>
      <c r="BK422" s="339"/>
      <c r="BL422" s="339"/>
      <c r="BM422" s="339"/>
      <c r="BN422" s="339"/>
      <c r="BO422" s="339"/>
      <c r="BP422" s="339"/>
      <c r="BQ422" s="339"/>
      <c r="BR422" s="339"/>
      <c r="BS422" s="339"/>
      <c r="BT422" s="339"/>
      <c r="BU422" s="339"/>
      <c r="BV422" s="339"/>
      <c r="BW422" s="339"/>
      <c r="BX422" s="339"/>
      <c r="BY422" s="339"/>
      <c r="BZ422" s="339"/>
      <c r="CA422" s="339"/>
      <c r="CB422" s="339"/>
      <c r="CC422" s="339"/>
      <c r="CD422" s="339"/>
      <c r="CE422" s="339"/>
      <c r="CF422" s="339"/>
      <c r="CG422" s="339"/>
      <c r="CH422" s="339"/>
      <c r="CI422" s="339"/>
      <c r="CJ422" s="339"/>
      <c r="CK422" s="339"/>
      <c r="CL422" s="339"/>
      <c r="CM422" s="339"/>
      <c r="CN422" s="339"/>
      <c r="CO422" s="339"/>
      <c r="CP422" s="339"/>
      <c r="CQ422" s="339"/>
      <c r="CR422" s="339"/>
      <c r="CS422" s="339"/>
      <c r="CT422" s="339"/>
      <c r="CU422" s="339"/>
      <c r="CV422" s="339"/>
      <c r="CW422" s="339"/>
      <c r="CX422" s="339"/>
      <c r="CY422" s="339"/>
      <c r="CZ422" s="339"/>
      <c r="DA422" s="339"/>
      <c r="DB422" s="339"/>
      <c r="DC422" s="339"/>
      <c r="DD422" s="339"/>
      <c r="DE422" s="339"/>
      <c r="DF422" s="339"/>
      <c r="DG422" s="339"/>
      <c r="DH422" s="339"/>
      <c r="DI422" s="339"/>
      <c r="DJ422" s="339"/>
      <c r="DK422" s="339"/>
      <c r="DL422" s="339"/>
      <c r="DM422" s="339"/>
      <c r="DN422" s="339"/>
      <c r="DO422" s="339"/>
      <c r="DP422" s="339"/>
      <c r="DQ422" s="339"/>
      <c r="DR422" s="339"/>
      <c r="DS422" s="339"/>
      <c r="DT422" s="339"/>
      <c r="DU422" s="339"/>
      <c r="DV422" s="339"/>
      <c r="DW422" s="339"/>
      <c r="DX422" s="339"/>
      <c r="DY422" s="339"/>
      <c r="DZ422" s="339"/>
      <c r="EA422" s="339"/>
      <c r="EB422" s="339"/>
      <c r="EC422" s="339"/>
      <c r="ED422" s="339"/>
      <c r="EE422" s="339"/>
      <c r="EF422" s="339"/>
      <c r="EG422" s="339"/>
      <c r="EH422" s="339"/>
      <c r="EI422" s="339"/>
      <c r="EJ422" s="339"/>
      <c r="EK422" s="339"/>
      <c r="EL422" s="339"/>
      <c r="EM422" s="339"/>
    </row>
    <row r="423" spans="1:143" s="341" customFormat="1" ht="25.5" hidden="1" customHeight="1">
      <c r="A423" s="371"/>
      <c r="B423" s="371"/>
      <c r="C423" s="371"/>
      <c r="D423" s="371"/>
      <c r="E423" s="371"/>
      <c r="F423" s="371"/>
      <c r="G423" s="371"/>
      <c r="H423" s="371"/>
      <c r="I423" s="371"/>
      <c r="J423" s="371"/>
      <c r="K423" s="371"/>
      <c r="L423" s="371"/>
      <c r="M423" s="371"/>
      <c r="N423" s="371"/>
      <c r="O423" s="371"/>
      <c r="P423" s="371"/>
      <c r="Q423" s="371"/>
      <c r="R423" s="371"/>
      <c r="S423" s="371"/>
      <c r="T423" s="371"/>
      <c r="U423" s="371"/>
      <c r="V423" s="371"/>
      <c r="W423" s="371"/>
      <c r="X423" s="371"/>
      <c r="Y423" s="371"/>
      <c r="Z423" s="371"/>
      <c r="AA423" s="371"/>
      <c r="AB423" s="371"/>
      <c r="AC423" s="371"/>
      <c r="AD423" s="371"/>
      <c r="AE423" s="371"/>
      <c r="AF423" s="371"/>
      <c r="AG423" s="371"/>
      <c r="AH423" s="371"/>
      <c r="AI423" s="339"/>
      <c r="AJ423" s="339"/>
      <c r="AK423" s="339"/>
      <c r="AL423" s="339"/>
      <c r="AM423" s="339"/>
      <c r="AN423" s="339"/>
      <c r="AO423" s="339"/>
      <c r="AP423" s="339"/>
      <c r="AQ423" s="339"/>
      <c r="AR423" s="339"/>
      <c r="AS423" s="339"/>
      <c r="AT423" s="339"/>
      <c r="AU423" s="339"/>
      <c r="AV423" s="339"/>
      <c r="AW423" s="339"/>
      <c r="AX423" s="339"/>
      <c r="AY423" s="339"/>
      <c r="AZ423" s="339"/>
      <c r="BA423" s="339"/>
      <c r="BB423" s="339"/>
      <c r="BC423" s="339"/>
      <c r="BD423" s="339"/>
      <c r="BE423" s="339"/>
      <c r="BF423" s="339"/>
      <c r="BG423" s="339"/>
      <c r="BH423" s="339"/>
      <c r="BI423" s="339"/>
      <c r="BJ423" s="339"/>
      <c r="BK423" s="339"/>
      <c r="BL423" s="339"/>
      <c r="BM423" s="339"/>
      <c r="BN423" s="339"/>
      <c r="BO423" s="339"/>
      <c r="BP423" s="339"/>
      <c r="BQ423" s="339"/>
      <c r="BR423" s="339"/>
      <c r="BS423" s="339"/>
      <c r="BT423" s="339"/>
      <c r="BU423" s="339"/>
      <c r="BV423" s="339"/>
      <c r="BW423" s="339"/>
      <c r="BX423" s="339"/>
      <c r="BY423" s="339"/>
      <c r="BZ423" s="339"/>
      <c r="CA423" s="339"/>
      <c r="CB423" s="339"/>
      <c r="CC423" s="339"/>
      <c r="CD423" s="339"/>
      <c r="CE423" s="339"/>
      <c r="CF423" s="339"/>
      <c r="CG423" s="339"/>
      <c r="CH423" s="339"/>
      <c r="CI423" s="339"/>
      <c r="CJ423" s="339"/>
      <c r="CK423" s="339"/>
      <c r="CL423" s="339"/>
      <c r="CM423" s="339"/>
      <c r="CN423" s="339"/>
      <c r="CO423" s="339"/>
      <c r="CP423" s="339"/>
      <c r="CQ423" s="339"/>
      <c r="CR423" s="339"/>
      <c r="CS423" s="339"/>
      <c r="CT423" s="339"/>
      <c r="CU423" s="339"/>
      <c r="CV423" s="339"/>
      <c r="CW423" s="339"/>
      <c r="CX423" s="339"/>
      <c r="CY423" s="339"/>
      <c r="CZ423" s="339"/>
      <c r="DA423" s="339"/>
      <c r="DB423" s="339"/>
      <c r="DC423" s="339"/>
      <c r="DD423" s="339"/>
      <c r="DE423" s="339"/>
      <c r="DF423" s="339"/>
      <c r="DG423" s="339"/>
      <c r="DH423" s="339"/>
      <c r="DI423" s="339"/>
      <c r="DJ423" s="339"/>
      <c r="DK423" s="339"/>
      <c r="DL423" s="339"/>
      <c r="DM423" s="339"/>
      <c r="DN423" s="339"/>
      <c r="DO423" s="339"/>
      <c r="DP423" s="339"/>
      <c r="DQ423" s="339"/>
      <c r="DR423" s="339"/>
      <c r="DS423" s="339"/>
      <c r="DT423" s="339"/>
      <c r="DU423" s="339"/>
      <c r="DV423" s="339"/>
      <c r="DW423" s="339"/>
      <c r="DX423" s="339"/>
      <c r="DY423" s="339"/>
      <c r="DZ423" s="339"/>
      <c r="EA423" s="339"/>
      <c r="EB423" s="339"/>
      <c r="EC423" s="339"/>
      <c r="ED423" s="339"/>
      <c r="EE423" s="339"/>
      <c r="EF423" s="339"/>
      <c r="EG423" s="339"/>
      <c r="EH423" s="339"/>
      <c r="EI423" s="339"/>
      <c r="EJ423" s="339"/>
      <c r="EK423" s="339"/>
      <c r="EL423" s="339"/>
      <c r="EM423" s="339"/>
    </row>
    <row r="424" spans="1:143" s="341" customFormat="1" ht="25.5" hidden="1" customHeight="1">
      <c r="A424" s="371"/>
      <c r="B424" s="371"/>
      <c r="C424" s="371"/>
      <c r="D424" s="371"/>
      <c r="E424" s="371"/>
      <c r="F424" s="371"/>
      <c r="G424" s="371"/>
      <c r="H424" s="371"/>
      <c r="I424" s="371"/>
      <c r="J424" s="371"/>
      <c r="K424" s="371"/>
      <c r="L424" s="371"/>
      <c r="M424" s="371"/>
      <c r="N424" s="371"/>
      <c r="O424" s="371"/>
      <c r="P424" s="371"/>
      <c r="Q424" s="371"/>
      <c r="R424" s="371"/>
      <c r="S424" s="371"/>
      <c r="T424" s="371"/>
      <c r="U424" s="371"/>
      <c r="V424" s="371"/>
      <c r="W424" s="371"/>
      <c r="X424" s="371"/>
      <c r="Y424" s="371"/>
      <c r="Z424" s="371"/>
      <c r="AA424" s="371"/>
      <c r="AB424" s="371"/>
      <c r="AC424" s="371"/>
      <c r="AD424" s="371"/>
      <c r="AE424" s="371"/>
      <c r="AF424" s="371"/>
      <c r="AG424" s="371"/>
      <c r="AH424" s="371"/>
      <c r="AI424" s="339"/>
      <c r="AJ424" s="339"/>
      <c r="AK424" s="339"/>
      <c r="AL424" s="339"/>
      <c r="AM424" s="339"/>
      <c r="AN424" s="339"/>
      <c r="AO424" s="339"/>
      <c r="AP424" s="339"/>
      <c r="AQ424" s="339"/>
      <c r="AR424" s="339"/>
      <c r="AS424" s="339"/>
      <c r="AT424" s="339"/>
      <c r="AU424" s="339"/>
      <c r="AV424" s="339"/>
      <c r="AW424" s="339"/>
      <c r="AX424" s="339"/>
      <c r="AY424" s="339"/>
      <c r="AZ424" s="339"/>
      <c r="BA424" s="339"/>
      <c r="BB424" s="339"/>
      <c r="BC424" s="339"/>
      <c r="BD424" s="339"/>
      <c r="BE424" s="339"/>
      <c r="BF424" s="339"/>
      <c r="BG424" s="339"/>
      <c r="BH424" s="339"/>
      <c r="BI424" s="339"/>
      <c r="BJ424" s="339"/>
      <c r="BK424" s="339"/>
      <c r="BL424" s="339"/>
      <c r="BM424" s="339"/>
      <c r="BN424" s="339"/>
      <c r="BO424" s="339"/>
      <c r="BP424" s="339"/>
      <c r="BQ424" s="339"/>
      <c r="BR424" s="339"/>
      <c r="BS424" s="339"/>
      <c r="BT424" s="339"/>
      <c r="BU424" s="339"/>
      <c r="BV424" s="339"/>
      <c r="BW424" s="339"/>
      <c r="BX424" s="339"/>
      <c r="BY424" s="339"/>
      <c r="BZ424" s="339"/>
      <c r="CA424" s="339"/>
      <c r="CB424" s="339"/>
      <c r="CC424" s="339"/>
      <c r="CD424" s="339"/>
      <c r="CE424" s="339"/>
      <c r="CF424" s="339"/>
      <c r="CG424" s="339"/>
      <c r="CH424" s="339"/>
      <c r="CI424" s="339"/>
      <c r="CJ424" s="339"/>
      <c r="CK424" s="339"/>
      <c r="CL424" s="339"/>
      <c r="CM424" s="339"/>
      <c r="CN424" s="339"/>
      <c r="CO424" s="339"/>
      <c r="CP424" s="339"/>
      <c r="CQ424" s="339"/>
      <c r="CR424" s="339"/>
      <c r="CS424" s="339"/>
      <c r="CT424" s="339"/>
      <c r="CU424" s="339"/>
      <c r="CV424" s="339"/>
      <c r="CW424" s="339"/>
      <c r="CX424" s="339"/>
      <c r="CY424" s="339"/>
      <c r="CZ424" s="339"/>
      <c r="DA424" s="339"/>
      <c r="DB424" s="339"/>
      <c r="DC424" s="339"/>
      <c r="DD424" s="339"/>
      <c r="DE424" s="339"/>
      <c r="DF424" s="339"/>
      <c r="DG424" s="339"/>
      <c r="DH424" s="339"/>
      <c r="DI424" s="339"/>
      <c r="DJ424" s="339"/>
      <c r="DK424" s="339"/>
      <c r="DL424" s="339"/>
      <c r="DM424" s="339"/>
      <c r="DN424" s="339"/>
      <c r="DO424" s="339"/>
      <c r="DP424" s="339"/>
      <c r="DQ424" s="339"/>
      <c r="DR424" s="339"/>
      <c r="DS424" s="339"/>
      <c r="DT424" s="339"/>
      <c r="DU424" s="339"/>
      <c r="DV424" s="339"/>
      <c r="DW424" s="339"/>
      <c r="DX424" s="339"/>
      <c r="DY424" s="339"/>
      <c r="DZ424" s="339"/>
      <c r="EA424" s="339"/>
      <c r="EB424" s="339"/>
      <c r="EC424" s="339"/>
      <c r="ED424" s="339"/>
      <c r="EE424" s="339"/>
      <c r="EF424" s="339"/>
      <c r="EG424" s="339"/>
      <c r="EH424" s="339"/>
      <c r="EI424" s="339"/>
      <c r="EJ424" s="339"/>
      <c r="EK424" s="339"/>
      <c r="EL424" s="339"/>
      <c r="EM424" s="339"/>
    </row>
    <row r="425" spans="1:143" s="341" customFormat="1" ht="25.5" hidden="1" customHeight="1">
      <c r="A425" s="371"/>
      <c r="B425" s="371"/>
      <c r="C425" s="371"/>
      <c r="D425" s="371"/>
      <c r="E425" s="371"/>
      <c r="F425" s="371"/>
      <c r="G425" s="371"/>
      <c r="H425" s="371"/>
      <c r="I425" s="371"/>
      <c r="J425" s="371"/>
      <c r="K425" s="371"/>
      <c r="L425" s="371"/>
      <c r="M425" s="371"/>
      <c r="N425" s="371"/>
      <c r="O425" s="371"/>
      <c r="P425" s="371"/>
      <c r="Q425" s="371"/>
      <c r="R425" s="371"/>
      <c r="S425" s="371"/>
      <c r="T425" s="371"/>
      <c r="U425" s="371"/>
      <c r="V425" s="371"/>
      <c r="W425" s="371"/>
      <c r="X425" s="371"/>
      <c r="Y425" s="371"/>
      <c r="Z425" s="371"/>
      <c r="AA425" s="371"/>
      <c r="AB425" s="371"/>
      <c r="AC425" s="371"/>
      <c r="AD425" s="371"/>
      <c r="AE425" s="371"/>
      <c r="AF425" s="371"/>
      <c r="AG425" s="371"/>
      <c r="AH425" s="371"/>
      <c r="AI425" s="339"/>
      <c r="AJ425" s="339"/>
      <c r="AK425" s="339"/>
      <c r="AL425" s="339"/>
      <c r="AM425" s="339"/>
      <c r="AN425" s="339"/>
      <c r="AO425" s="339"/>
      <c r="AP425" s="339"/>
      <c r="AQ425" s="339"/>
      <c r="AR425" s="339"/>
      <c r="AS425" s="339"/>
      <c r="AT425" s="339"/>
      <c r="AU425" s="339"/>
      <c r="AV425" s="339"/>
      <c r="AW425" s="339"/>
      <c r="AX425" s="339"/>
      <c r="AY425" s="339"/>
      <c r="AZ425" s="339"/>
      <c r="BA425" s="339"/>
      <c r="BB425" s="339"/>
      <c r="BC425" s="339"/>
      <c r="BD425" s="339"/>
      <c r="BE425" s="339"/>
      <c r="BF425" s="339"/>
      <c r="BG425" s="339"/>
      <c r="BH425" s="339"/>
      <c r="BI425" s="339"/>
      <c r="BJ425" s="339"/>
      <c r="BK425" s="339"/>
      <c r="BL425" s="339"/>
      <c r="BM425" s="339"/>
      <c r="BN425" s="339"/>
      <c r="BO425" s="339"/>
      <c r="BP425" s="339"/>
      <c r="BQ425" s="339"/>
      <c r="BR425" s="339"/>
      <c r="BS425" s="339"/>
      <c r="BT425" s="339"/>
      <c r="BU425" s="339"/>
      <c r="BV425" s="339"/>
      <c r="BW425" s="339"/>
      <c r="BX425" s="339"/>
      <c r="BY425" s="339"/>
      <c r="BZ425" s="339"/>
      <c r="CA425" s="339"/>
      <c r="CB425" s="339"/>
      <c r="CC425" s="339"/>
      <c r="CD425" s="339"/>
      <c r="CE425" s="339"/>
      <c r="CF425" s="339"/>
      <c r="CG425" s="339"/>
      <c r="CH425" s="339"/>
      <c r="CI425" s="339"/>
      <c r="CJ425" s="339"/>
      <c r="CK425" s="339"/>
      <c r="CL425" s="339"/>
      <c r="CM425" s="339"/>
      <c r="CN425" s="339"/>
      <c r="CO425" s="339"/>
      <c r="CP425" s="339"/>
      <c r="CQ425" s="339"/>
      <c r="CR425" s="339"/>
      <c r="CS425" s="339"/>
      <c r="CT425" s="339"/>
      <c r="CU425" s="339"/>
      <c r="CV425" s="339"/>
      <c r="CW425" s="339"/>
      <c r="CX425" s="339"/>
      <c r="CY425" s="339"/>
      <c r="CZ425" s="339"/>
      <c r="DA425" s="339"/>
      <c r="DB425" s="339"/>
      <c r="DC425" s="339"/>
      <c r="DD425" s="339"/>
      <c r="DE425" s="339"/>
      <c r="DF425" s="339"/>
      <c r="DG425" s="339"/>
      <c r="DH425" s="339"/>
      <c r="DI425" s="339"/>
      <c r="DJ425" s="339"/>
      <c r="DK425" s="339"/>
      <c r="DL425" s="339"/>
      <c r="DM425" s="339"/>
      <c r="DN425" s="339"/>
      <c r="DO425" s="339"/>
      <c r="DP425" s="339"/>
      <c r="DQ425" s="339"/>
      <c r="DR425" s="339"/>
      <c r="DS425" s="339"/>
      <c r="DT425" s="339"/>
      <c r="DU425" s="339"/>
      <c r="DV425" s="339"/>
      <c r="DW425" s="339"/>
      <c r="DX425" s="339"/>
      <c r="DY425" s="339"/>
      <c r="DZ425" s="339"/>
      <c r="EA425" s="339"/>
      <c r="EB425" s="339"/>
      <c r="EC425" s="339"/>
      <c r="ED425" s="339"/>
      <c r="EE425" s="339"/>
      <c r="EF425" s="339"/>
      <c r="EG425" s="339"/>
      <c r="EH425" s="339"/>
      <c r="EI425" s="339"/>
      <c r="EJ425" s="339"/>
      <c r="EK425" s="339"/>
      <c r="EL425" s="339"/>
      <c r="EM425" s="339"/>
    </row>
    <row r="426" spans="1:143" s="341" customFormat="1" ht="25.5" hidden="1" customHeight="1">
      <c r="A426" s="371"/>
      <c r="B426" s="371"/>
      <c r="C426" s="371"/>
      <c r="D426" s="371"/>
      <c r="E426" s="371"/>
      <c r="F426" s="371"/>
      <c r="G426" s="371"/>
      <c r="H426" s="371"/>
      <c r="I426" s="371"/>
      <c r="J426" s="371"/>
      <c r="K426" s="371"/>
      <c r="L426" s="371"/>
      <c r="M426" s="371"/>
      <c r="N426" s="371"/>
      <c r="O426" s="371"/>
      <c r="P426" s="371"/>
      <c r="Q426" s="371"/>
      <c r="R426" s="371"/>
      <c r="S426" s="371"/>
      <c r="T426" s="371"/>
      <c r="U426" s="371"/>
      <c r="V426" s="371"/>
      <c r="W426" s="371"/>
      <c r="X426" s="371"/>
      <c r="Y426" s="371"/>
      <c r="Z426" s="371"/>
      <c r="AA426" s="371"/>
      <c r="AB426" s="371"/>
      <c r="AC426" s="371"/>
      <c r="AD426" s="371"/>
      <c r="AE426" s="371"/>
      <c r="AF426" s="371"/>
      <c r="AG426" s="371"/>
      <c r="AH426" s="371"/>
      <c r="AI426" s="339"/>
      <c r="AJ426" s="339"/>
      <c r="AK426" s="339"/>
      <c r="AL426" s="339"/>
      <c r="AM426" s="339"/>
      <c r="AN426" s="339"/>
      <c r="AO426" s="339"/>
      <c r="AP426" s="339"/>
      <c r="AQ426" s="339"/>
      <c r="AR426" s="339"/>
      <c r="AS426" s="339"/>
      <c r="AT426" s="339"/>
      <c r="AU426" s="339"/>
      <c r="AV426" s="339"/>
      <c r="AW426" s="339"/>
      <c r="AX426" s="339"/>
      <c r="AY426" s="339"/>
      <c r="AZ426" s="339"/>
      <c r="BA426" s="339"/>
      <c r="BB426" s="339"/>
      <c r="BC426" s="339"/>
      <c r="BD426" s="339"/>
      <c r="BE426" s="339"/>
      <c r="BF426" s="339"/>
      <c r="BG426" s="339"/>
      <c r="BH426" s="339"/>
      <c r="BI426" s="339"/>
      <c r="BJ426" s="339"/>
      <c r="BK426" s="339"/>
      <c r="BL426" s="339"/>
      <c r="BM426" s="339"/>
      <c r="BN426" s="339"/>
      <c r="BO426" s="339"/>
      <c r="BP426" s="339"/>
      <c r="BQ426" s="339"/>
      <c r="BR426" s="339"/>
      <c r="BS426" s="339"/>
      <c r="BT426" s="339"/>
      <c r="BU426" s="339"/>
      <c r="BV426" s="339"/>
      <c r="BW426" s="339"/>
      <c r="BX426" s="339"/>
      <c r="BY426" s="339"/>
      <c r="BZ426" s="339"/>
      <c r="CA426" s="339"/>
      <c r="CB426" s="339"/>
      <c r="CC426" s="339"/>
      <c r="CD426" s="339"/>
      <c r="CE426" s="339"/>
      <c r="CF426" s="339"/>
      <c r="CG426" s="339"/>
      <c r="CH426" s="339"/>
      <c r="CI426" s="339"/>
      <c r="CJ426" s="339"/>
      <c r="CK426" s="339"/>
      <c r="CL426" s="339"/>
      <c r="CM426" s="339"/>
      <c r="CN426" s="339"/>
      <c r="CO426" s="339"/>
      <c r="CP426" s="339"/>
      <c r="CQ426" s="339"/>
      <c r="CR426" s="339"/>
      <c r="CS426" s="339"/>
      <c r="CT426" s="339"/>
      <c r="CU426" s="339"/>
      <c r="CV426" s="339"/>
      <c r="CW426" s="339"/>
      <c r="CX426" s="339"/>
      <c r="CY426" s="339"/>
      <c r="CZ426" s="339"/>
      <c r="DA426" s="339"/>
      <c r="DB426" s="339"/>
      <c r="DC426" s="339"/>
      <c r="DD426" s="339"/>
      <c r="DE426" s="339"/>
      <c r="DF426" s="339"/>
      <c r="DG426" s="339"/>
      <c r="DH426" s="339"/>
      <c r="DI426" s="339"/>
      <c r="DJ426" s="339"/>
      <c r="DK426" s="339"/>
      <c r="DL426" s="339"/>
      <c r="DM426" s="339"/>
      <c r="DN426" s="339"/>
      <c r="DO426" s="339"/>
      <c r="DP426" s="339"/>
      <c r="DQ426" s="339"/>
      <c r="DR426" s="339"/>
      <c r="DS426" s="339"/>
      <c r="DT426" s="339"/>
      <c r="DU426" s="339"/>
      <c r="DV426" s="339"/>
      <c r="DW426" s="339"/>
      <c r="DX426" s="339"/>
      <c r="DY426" s="339"/>
      <c r="DZ426" s="339"/>
      <c r="EA426" s="339"/>
      <c r="EB426" s="339"/>
      <c r="EC426" s="339"/>
      <c r="ED426" s="339"/>
      <c r="EE426" s="339"/>
      <c r="EF426" s="339"/>
      <c r="EG426" s="339"/>
      <c r="EH426" s="339"/>
      <c r="EI426" s="339"/>
      <c r="EJ426" s="339"/>
      <c r="EK426" s="339"/>
      <c r="EL426" s="339"/>
      <c r="EM426" s="339"/>
    </row>
    <row r="427" spans="1:143" s="341" customFormat="1" ht="25.5" hidden="1" customHeight="1">
      <c r="A427" s="371"/>
      <c r="B427" s="371"/>
      <c r="C427" s="371"/>
      <c r="D427" s="371"/>
      <c r="E427" s="371"/>
      <c r="F427" s="371"/>
      <c r="G427" s="371"/>
      <c r="H427" s="371"/>
      <c r="I427" s="371"/>
      <c r="J427" s="371"/>
      <c r="K427" s="371"/>
      <c r="L427" s="371"/>
      <c r="M427" s="371"/>
      <c r="N427" s="371"/>
      <c r="O427" s="371"/>
      <c r="P427" s="371"/>
      <c r="Q427" s="371"/>
      <c r="R427" s="371"/>
      <c r="S427" s="371"/>
      <c r="T427" s="371"/>
      <c r="U427" s="371"/>
      <c r="V427" s="371"/>
      <c r="W427" s="371"/>
      <c r="X427" s="371"/>
      <c r="Y427" s="371"/>
      <c r="Z427" s="371"/>
      <c r="AA427" s="371"/>
      <c r="AB427" s="371"/>
      <c r="AC427" s="371"/>
      <c r="AD427" s="371"/>
      <c r="AE427" s="371"/>
      <c r="AF427" s="371"/>
      <c r="AG427" s="371"/>
      <c r="AH427" s="371"/>
      <c r="AI427" s="339"/>
      <c r="AJ427" s="339"/>
      <c r="AK427" s="339"/>
      <c r="AL427" s="339"/>
      <c r="AM427" s="339"/>
      <c r="AN427" s="339"/>
      <c r="AO427" s="339"/>
      <c r="AP427" s="339"/>
      <c r="AQ427" s="339"/>
      <c r="AR427" s="339"/>
      <c r="AS427" s="339"/>
      <c r="AT427" s="339"/>
      <c r="AU427" s="339"/>
      <c r="AV427" s="339"/>
      <c r="AW427" s="339"/>
      <c r="AX427" s="339"/>
      <c r="AY427" s="339"/>
      <c r="AZ427" s="339"/>
      <c r="BA427" s="339"/>
      <c r="BB427" s="339"/>
      <c r="BC427" s="339"/>
      <c r="BD427" s="339"/>
      <c r="BE427" s="339"/>
      <c r="BF427" s="339"/>
      <c r="BG427" s="339"/>
      <c r="BH427" s="339"/>
      <c r="BI427" s="339"/>
      <c r="BJ427" s="339"/>
      <c r="BK427" s="339"/>
      <c r="BL427" s="339"/>
      <c r="BM427" s="339"/>
      <c r="BN427" s="339"/>
      <c r="BO427" s="339"/>
      <c r="BP427" s="339"/>
      <c r="BQ427" s="339"/>
      <c r="BR427" s="339"/>
      <c r="BS427" s="339"/>
      <c r="BT427" s="339"/>
      <c r="BU427" s="339"/>
      <c r="BV427" s="339"/>
      <c r="BW427" s="339"/>
      <c r="BX427" s="339"/>
      <c r="BY427" s="339"/>
      <c r="BZ427" s="339"/>
      <c r="CA427" s="339"/>
      <c r="CB427" s="339"/>
      <c r="CC427" s="339"/>
      <c r="CD427" s="339"/>
      <c r="CE427" s="339"/>
      <c r="CF427" s="339"/>
      <c r="CG427" s="339"/>
      <c r="CH427" s="339"/>
      <c r="CI427" s="339"/>
      <c r="CJ427" s="339"/>
      <c r="CK427" s="339"/>
      <c r="CL427" s="339"/>
      <c r="CM427" s="339"/>
      <c r="CN427" s="339"/>
      <c r="CO427" s="339"/>
      <c r="CP427" s="339"/>
      <c r="CQ427" s="339"/>
      <c r="CR427" s="339"/>
      <c r="CS427" s="339"/>
      <c r="CT427" s="339"/>
      <c r="CU427" s="339"/>
      <c r="CV427" s="339"/>
      <c r="CW427" s="339"/>
      <c r="CX427" s="339"/>
      <c r="CY427" s="339"/>
      <c r="CZ427" s="339"/>
      <c r="DA427" s="339"/>
      <c r="DB427" s="339"/>
      <c r="DC427" s="339"/>
      <c r="DD427" s="339"/>
      <c r="DE427" s="339"/>
      <c r="DF427" s="339"/>
      <c r="DG427" s="339"/>
      <c r="DH427" s="339"/>
      <c r="DI427" s="339"/>
      <c r="DJ427" s="339"/>
      <c r="DK427" s="339"/>
      <c r="DL427" s="339"/>
      <c r="DM427" s="339"/>
      <c r="DN427" s="339"/>
      <c r="DO427" s="339"/>
      <c r="DP427" s="339"/>
      <c r="DQ427" s="339"/>
      <c r="DR427" s="339"/>
      <c r="DS427" s="339"/>
      <c r="DT427" s="339"/>
      <c r="DU427" s="339"/>
      <c r="DV427" s="339"/>
      <c r="DW427" s="339"/>
      <c r="DX427" s="339"/>
      <c r="DY427" s="339"/>
      <c r="DZ427" s="339"/>
      <c r="EA427" s="339"/>
      <c r="EB427" s="339"/>
      <c r="EC427" s="339"/>
      <c r="ED427" s="339"/>
      <c r="EE427" s="339"/>
      <c r="EF427" s="339"/>
      <c r="EG427" s="339"/>
      <c r="EH427" s="339"/>
      <c r="EI427" s="339"/>
      <c r="EJ427" s="339"/>
      <c r="EK427" s="339"/>
      <c r="EL427" s="339"/>
      <c r="EM427" s="339"/>
    </row>
    <row r="428" spans="1:143" s="341" customFormat="1" ht="25.5" hidden="1" customHeight="1">
      <c r="A428" s="371"/>
      <c r="B428" s="371"/>
      <c r="C428" s="371"/>
      <c r="D428" s="371"/>
      <c r="E428" s="371"/>
      <c r="F428" s="371"/>
      <c r="G428" s="371"/>
      <c r="H428" s="371"/>
      <c r="I428" s="371"/>
      <c r="J428" s="371"/>
      <c r="K428" s="371"/>
      <c r="L428" s="371"/>
      <c r="M428" s="371"/>
      <c r="N428" s="371"/>
      <c r="O428" s="371"/>
      <c r="P428" s="371"/>
      <c r="Q428" s="371"/>
      <c r="R428" s="371"/>
      <c r="S428" s="371"/>
      <c r="T428" s="371"/>
      <c r="U428" s="371"/>
      <c r="V428" s="371"/>
      <c r="W428" s="371"/>
      <c r="X428" s="371"/>
      <c r="Y428" s="371"/>
      <c r="Z428" s="371"/>
      <c r="AA428" s="371"/>
      <c r="AB428" s="371"/>
      <c r="AC428" s="371"/>
      <c r="AD428" s="371"/>
      <c r="AE428" s="371"/>
      <c r="AF428" s="371"/>
      <c r="AG428" s="371"/>
      <c r="AH428" s="371"/>
      <c r="AI428" s="339"/>
      <c r="AJ428" s="339"/>
      <c r="AK428" s="339"/>
      <c r="AL428" s="339"/>
      <c r="AM428" s="339"/>
      <c r="AN428" s="339"/>
      <c r="AO428" s="339"/>
      <c r="AP428" s="339"/>
      <c r="AQ428" s="339"/>
      <c r="AR428" s="339"/>
      <c r="AS428" s="339"/>
      <c r="AT428" s="339"/>
      <c r="AU428" s="339"/>
      <c r="AV428" s="339"/>
      <c r="AW428" s="339"/>
      <c r="AX428" s="339"/>
      <c r="AY428" s="339"/>
      <c r="AZ428" s="339"/>
      <c r="BA428" s="339"/>
      <c r="BB428" s="339"/>
      <c r="BC428" s="339"/>
      <c r="BD428" s="339"/>
      <c r="BE428" s="339"/>
      <c r="BF428" s="339"/>
      <c r="BG428" s="339"/>
      <c r="BH428" s="339"/>
      <c r="BI428" s="339"/>
      <c r="BJ428" s="339"/>
      <c r="BK428" s="339"/>
      <c r="BL428" s="339"/>
      <c r="BM428" s="339"/>
      <c r="BN428" s="339"/>
      <c r="BO428" s="339"/>
      <c r="BP428" s="339"/>
      <c r="BQ428" s="339"/>
      <c r="BR428" s="339"/>
      <c r="BS428" s="339"/>
      <c r="BT428" s="339"/>
      <c r="BU428" s="339"/>
      <c r="BV428" s="339"/>
      <c r="BW428" s="339"/>
      <c r="BX428" s="339"/>
      <c r="BY428" s="339"/>
      <c r="BZ428" s="339"/>
      <c r="CA428" s="339"/>
      <c r="CB428" s="339"/>
      <c r="CC428" s="339"/>
      <c r="CD428" s="339"/>
      <c r="CE428" s="339"/>
      <c r="CF428" s="339"/>
      <c r="CG428" s="339"/>
      <c r="CH428" s="339"/>
      <c r="CI428" s="339"/>
      <c r="CJ428" s="339"/>
      <c r="CK428" s="339"/>
      <c r="CL428" s="339"/>
      <c r="CM428" s="339"/>
      <c r="CN428" s="339"/>
      <c r="CO428" s="339"/>
      <c r="CP428" s="339"/>
      <c r="CQ428" s="339"/>
      <c r="CR428" s="339"/>
      <c r="CS428" s="339"/>
      <c r="CT428" s="339"/>
      <c r="CU428" s="339"/>
      <c r="CV428" s="339"/>
      <c r="CW428" s="339"/>
      <c r="CX428" s="339"/>
      <c r="CY428" s="339"/>
      <c r="CZ428" s="339"/>
      <c r="DA428" s="339"/>
      <c r="DB428" s="339"/>
      <c r="DC428" s="339"/>
      <c r="DD428" s="339"/>
      <c r="DE428" s="339"/>
      <c r="DF428" s="339"/>
      <c r="DG428" s="339"/>
      <c r="DH428" s="339"/>
      <c r="DI428" s="339"/>
      <c r="DJ428" s="339"/>
      <c r="DK428" s="339"/>
      <c r="DL428" s="339"/>
      <c r="DM428" s="339"/>
      <c r="DN428" s="339"/>
      <c r="DO428" s="339"/>
      <c r="DP428" s="339"/>
      <c r="DQ428" s="339"/>
      <c r="DR428" s="339"/>
      <c r="DS428" s="339"/>
      <c r="DT428" s="339"/>
      <c r="DU428" s="339"/>
      <c r="DV428" s="339"/>
      <c r="DW428" s="339"/>
      <c r="DX428" s="339"/>
      <c r="DY428" s="339"/>
      <c r="DZ428" s="339"/>
      <c r="EA428" s="339"/>
      <c r="EB428" s="339"/>
      <c r="EC428" s="339"/>
      <c r="ED428" s="339"/>
      <c r="EE428" s="339"/>
      <c r="EF428" s="339"/>
      <c r="EG428" s="339"/>
      <c r="EH428" s="339"/>
      <c r="EI428" s="339"/>
      <c r="EJ428" s="339"/>
      <c r="EK428" s="339"/>
      <c r="EL428" s="339"/>
      <c r="EM428" s="339"/>
    </row>
    <row r="429" spans="1:143" s="341" customFormat="1" ht="25.5" hidden="1" customHeight="1">
      <c r="A429" s="371"/>
      <c r="B429" s="371"/>
      <c r="C429" s="371"/>
      <c r="D429" s="371"/>
      <c r="E429" s="371"/>
      <c r="F429" s="371"/>
      <c r="G429" s="371"/>
      <c r="H429" s="371"/>
      <c r="I429" s="371"/>
      <c r="J429" s="371"/>
      <c r="K429" s="371"/>
      <c r="L429" s="371"/>
      <c r="M429" s="371"/>
      <c r="N429" s="371"/>
      <c r="O429" s="371"/>
      <c r="P429" s="371"/>
      <c r="Q429" s="371"/>
      <c r="R429" s="371"/>
      <c r="S429" s="371"/>
      <c r="T429" s="371"/>
      <c r="U429" s="371"/>
      <c r="V429" s="371"/>
      <c r="W429" s="371"/>
      <c r="X429" s="371"/>
      <c r="Y429" s="371"/>
      <c r="Z429" s="371"/>
      <c r="AA429" s="371"/>
      <c r="AB429" s="371"/>
      <c r="AC429" s="371"/>
      <c r="AD429" s="371"/>
      <c r="AE429" s="371"/>
      <c r="AF429" s="371"/>
      <c r="AG429" s="371"/>
      <c r="AH429" s="371"/>
      <c r="AI429" s="339"/>
      <c r="AJ429" s="339"/>
      <c r="AK429" s="339"/>
      <c r="AL429" s="339"/>
      <c r="AM429" s="339"/>
      <c r="AN429" s="339"/>
      <c r="AO429" s="339"/>
      <c r="AP429" s="339"/>
      <c r="AQ429" s="339"/>
      <c r="AR429" s="339"/>
      <c r="AS429" s="339"/>
      <c r="AT429" s="339"/>
      <c r="AU429" s="339"/>
      <c r="AV429" s="339"/>
      <c r="AW429" s="339"/>
      <c r="AX429" s="339"/>
      <c r="AY429" s="339"/>
      <c r="AZ429" s="339"/>
      <c r="BA429" s="339"/>
      <c r="BB429" s="339"/>
      <c r="BC429" s="339"/>
      <c r="BD429" s="339"/>
      <c r="BE429" s="339"/>
      <c r="BF429" s="339"/>
      <c r="BG429" s="339"/>
      <c r="BH429" s="339"/>
      <c r="BI429" s="339"/>
      <c r="BJ429" s="339"/>
      <c r="BK429" s="339"/>
      <c r="BL429" s="339"/>
      <c r="BM429" s="339"/>
      <c r="BN429" s="339"/>
      <c r="BO429" s="339"/>
      <c r="BP429" s="339"/>
      <c r="BQ429" s="339"/>
      <c r="BR429" s="339"/>
      <c r="BS429" s="339"/>
      <c r="BT429" s="339"/>
      <c r="BU429" s="339"/>
      <c r="BV429" s="339"/>
      <c r="BW429" s="339"/>
      <c r="BX429" s="339"/>
      <c r="BY429" s="339"/>
      <c r="BZ429" s="339"/>
      <c r="CA429" s="339"/>
      <c r="CB429" s="339"/>
      <c r="CC429" s="339"/>
      <c r="CD429" s="339"/>
      <c r="CE429" s="339"/>
      <c r="CF429" s="339"/>
      <c r="CG429" s="339"/>
      <c r="CH429" s="339"/>
      <c r="CI429" s="339"/>
      <c r="CJ429" s="339"/>
      <c r="CK429" s="339"/>
      <c r="CL429" s="339"/>
      <c r="CM429" s="339"/>
      <c r="CN429" s="339"/>
      <c r="CO429" s="339"/>
      <c r="CP429" s="339"/>
      <c r="CQ429" s="339"/>
      <c r="CR429" s="339"/>
      <c r="CS429" s="339"/>
      <c r="CT429" s="339"/>
      <c r="CU429" s="339"/>
      <c r="CV429" s="339"/>
      <c r="CW429" s="339"/>
      <c r="CX429" s="339"/>
      <c r="CY429" s="339"/>
      <c r="CZ429" s="339"/>
      <c r="DA429" s="339"/>
      <c r="DB429" s="339"/>
      <c r="DC429" s="339"/>
      <c r="DD429" s="339"/>
      <c r="DE429" s="339"/>
      <c r="DF429" s="339"/>
      <c r="DG429" s="339"/>
      <c r="DH429" s="339"/>
      <c r="DI429" s="339"/>
      <c r="DJ429" s="339"/>
      <c r="DK429" s="339"/>
      <c r="DL429" s="339"/>
      <c r="DM429" s="339"/>
      <c r="DN429" s="339"/>
      <c r="DO429" s="339"/>
      <c r="DP429" s="339"/>
      <c r="DQ429" s="339"/>
      <c r="DR429" s="339"/>
      <c r="DS429" s="339"/>
      <c r="DT429" s="339"/>
      <c r="DU429" s="339"/>
      <c r="DV429" s="339"/>
      <c r="DW429" s="339"/>
      <c r="DX429" s="339"/>
      <c r="DY429" s="339"/>
      <c r="DZ429" s="339"/>
      <c r="EA429" s="339"/>
      <c r="EB429" s="339"/>
      <c r="EC429" s="339"/>
      <c r="ED429" s="339"/>
      <c r="EE429" s="339"/>
      <c r="EF429" s="339"/>
      <c r="EG429" s="339"/>
      <c r="EH429" s="339"/>
      <c r="EI429" s="339"/>
      <c r="EJ429" s="339"/>
      <c r="EK429" s="339"/>
      <c r="EL429" s="339"/>
      <c r="EM429" s="339"/>
    </row>
    <row r="430" spans="1:143" s="341" customFormat="1" ht="25.5" hidden="1" customHeight="1">
      <c r="A430" s="371"/>
      <c r="B430" s="371"/>
      <c r="C430" s="371"/>
      <c r="D430" s="371"/>
      <c r="E430" s="371"/>
      <c r="F430" s="371"/>
      <c r="G430" s="371"/>
      <c r="H430" s="371"/>
      <c r="I430" s="371"/>
      <c r="J430" s="371"/>
      <c r="K430" s="371"/>
      <c r="L430" s="371"/>
      <c r="M430" s="371"/>
      <c r="N430" s="371"/>
      <c r="O430" s="371"/>
      <c r="P430" s="371"/>
      <c r="Q430" s="371"/>
      <c r="R430" s="371"/>
      <c r="S430" s="371"/>
      <c r="T430" s="371"/>
      <c r="U430" s="371"/>
      <c r="V430" s="371"/>
      <c r="W430" s="371"/>
      <c r="X430" s="371"/>
      <c r="Y430" s="371"/>
      <c r="Z430" s="371"/>
      <c r="AA430" s="371"/>
      <c r="AB430" s="371"/>
      <c r="AC430" s="371"/>
      <c r="AD430" s="371"/>
      <c r="AE430" s="371"/>
      <c r="AF430" s="371"/>
      <c r="AG430" s="371"/>
      <c r="AH430" s="371"/>
      <c r="AI430" s="339"/>
      <c r="AJ430" s="339"/>
      <c r="AK430" s="339"/>
      <c r="AL430" s="339"/>
      <c r="AM430" s="339"/>
      <c r="AN430" s="339"/>
      <c r="AO430" s="339"/>
      <c r="AP430" s="339"/>
      <c r="AQ430" s="339"/>
      <c r="AR430" s="339"/>
      <c r="AS430" s="339"/>
      <c r="AT430" s="339"/>
      <c r="AU430" s="339"/>
      <c r="AV430" s="339"/>
      <c r="AW430" s="339"/>
      <c r="AX430" s="339"/>
      <c r="AY430" s="339"/>
      <c r="AZ430" s="339"/>
      <c r="BA430" s="339"/>
      <c r="BB430" s="339"/>
      <c r="BC430" s="339"/>
      <c r="BD430" s="339"/>
      <c r="BE430" s="339"/>
      <c r="BF430" s="339"/>
      <c r="BG430" s="339"/>
      <c r="BH430" s="339"/>
      <c r="BI430" s="339"/>
      <c r="BJ430" s="339"/>
      <c r="BK430" s="339"/>
      <c r="BL430" s="339"/>
      <c r="BM430" s="339"/>
      <c r="BN430" s="339"/>
      <c r="BO430" s="339"/>
      <c r="BP430" s="339"/>
      <c r="BQ430" s="339"/>
      <c r="BR430" s="339"/>
      <c r="BS430" s="339"/>
      <c r="BT430" s="339"/>
      <c r="BU430" s="339"/>
      <c r="BV430" s="339"/>
      <c r="BW430" s="339"/>
      <c r="BX430" s="339"/>
      <c r="BY430" s="339"/>
      <c r="BZ430" s="339"/>
      <c r="CA430" s="339"/>
      <c r="CB430" s="339"/>
      <c r="CC430" s="339"/>
      <c r="CD430" s="339"/>
      <c r="CE430" s="339"/>
      <c r="CF430" s="339"/>
      <c r="CG430" s="339"/>
      <c r="CH430" s="339"/>
      <c r="CI430" s="339"/>
      <c r="CJ430" s="339"/>
      <c r="CK430" s="339"/>
      <c r="CL430" s="339"/>
      <c r="CM430" s="339"/>
      <c r="CN430" s="339"/>
      <c r="CO430" s="339"/>
      <c r="CP430" s="339"/>
      <c r="CQ430" s="339"/>
      <c r="CR430" s="339"/>
      <c r="CS430" s="339"/>
      <c r="CT430" s="339"/>
      <c r="CU430" s="339"/>
      <c r="CV430" s="339"/>
      <c r="CW430" s="339"/>
      <c r="CX430" s="339"/>
      <c r="CY430" s="339"/>
      <c r="CZ430" s="339"/>
      <c r="DA430" s="339"/>
      <c r="DB430" s="339"/>
      <c r="DC430" s="339"/>
      <c r="DD430" s="339"/>
      <c r="DE430" s="339"/>
      <c r="DF430" s="339"/>
      <c r="DG430" s="339"/>
      <c r="DH430" s="339"/>
      <c r="DI430" s="339"/>
      <c r="DJ430" s="339"/>
      <c r="DK430" s="339"/>
      <c r="DL430" s="339"/>
      <c r="DM430" s="339"/>
      <c r="DN430" s="339"/>
      <c r="DO430" s="339"/>
      <c r="DP430" s="339"/>
      <c r="DQ430" s="339"/>
      <c r="DR430" s="339"/>
      <c r="DS430" s="339"/>
      <c r="DT430" s="339"/>
      <c r="DU430" s="339"/>
      <c r="DV430" s="339"/>
      <c r="DW430" s="339"/>
      <c r="DX430" s="339"/>
      <c r="DY430" s="339"/>
      <c r="DZ430" s="339"/>
      <c r="EA430" s="339"/>
      <c r="EB430" s="339"/>
      <c r="EC430" s="339"/>
      <c r="ED430" s="339"/>
      <c r="EE430" s="339"/>
      <c r="EF430" s="339"/>
      <c r="EG430" s="339"/>
      <c r="EH430" s="339"/>
      <c r="EI430" s="339"/>
      <c r="EJ430" s="339"/>
      <c r="EK430" s="339"/>
      <c r="EL430" s="339"/>
      <c r="EM430" s="339"/>
    </row>
    <row r="431" spans="1:143" s="341" customFormat="1" ht="25.5" hidden="1" customHeight="1">
      <c r="A431" s="371"/>
      <c r="B431" s="371"/>
      <c r="C431" s="371"/>
      <c r="D431" s="371"/>
      <c r="E431" s="371"/>
      <c r="F431" s="371"/>
      <c r="G431" s="371"/>
      <c r="H431" s="371"/>
      <c r="I431" s="371"/>
      <c r="J431" s="371"/>
      <c r="K431" s="371"/>
      <c r="L431" s="371"/>
      <c r="M431" s="371"/>
      <c r="N431" s="371"/>
      <c r="O431" s="371"/>
      <c r="P431" s="371"/>
      <c r="Q431" s="371"/>
      <c r="R431" s="371"/>
      <c r="S431" s="371"/>
      <c r="T431" s="371"/>
      <c r="U431" s="371"/>
      <c r="V431" s="371"/>
      <c r="W431" s="371"/>
      <c r="X431" s="371"/>
      <c r="Y431" s="371"/>
      <c r="Z431" s="371"/>
      <c r="AA431" s="371"/>
      <c r="AB431" s="371"/>
      <c r="AC431" s="371"/>
      <c r="AD431" s="371"/>
      <c r="AE431" s="371"/>
      <c r="AF431" s="371"/>
      <c r="AG431" s="371"/>
      <c r="AH431" s="371"/>
      <c r="AI431" s="339"/>
      <c r="AJ431" s="339"/>
      <c r="AK431" s="339"/>
      <c r="AL431" s="339"/>
      <c r="AM431" s="339"/>
      <c r="AN431" s="339"/>
      <c r="AO431" s="339"/>
      <c r="AP431" s="339"/>
      <c r="AQ431" s="339"/>
      <c r="AR431" s="339"/>
      <c r="AS431" s="339"/>
      <c r="AT431" s="339"/>
      <c r="AU431" s="339"/>
      <c r="AV431" s="339"/>
      <c r="AW431" s="339"/>
      <c r="AX431" s="339"/>
      <c r="AY431" s="339"/>
      <c r="AZ431" s="339"/>
      <c r="BA431" s="339"/>
      <c r="BB431" s="339"/>
      <c r="BC431" s="339"/>
      <c r="BD431" s="339"/>
      <c r="BE431" s="339"/>
      <c r="BF431" s="339"/>
      <c r="BG431" s="339"/>
      <c r="BH431" s="339"/>
      <c r="BI431" s="339"/>
      <c r="BJ431" s="339"/>
      <c r="BK431" s="339"/>
      <c r="BL431" s="339"/>
      <c r="BM431" s="339"/>
      <c r="BN431" s="339"/>
      <c r="BO431" s="339"/>
      <c r="BP431" s="339"/>
      <c r="BQ431" s="339"/>
      <c r="BR431" s="339"/>
      <c r="BS431" s="339"/>
      <c r="BT431" s="339"/>
      <c r="BU431" s="339"/>
      <c r="BV431" s="339"/>
      <c r="BW431" s="339"/>
      <c r="BX431" s="339"/>
      <c r="BY431" s="339"/>
      <c r="BZ431" s="339"/>
      <c r="CA431" s="339"/>
      <c r="CB431" s="339"/>
      <c r="CC431" s="339"/>
      <c r="CD431" s="339"/>
      <c r="CE431" s="339"/>
      <c r="CF431" s="339"/>
      <c r="CG431" s="339"/>
      <c r="CH431" s="339"/>
      <c r="CI431" s="339"/>
      <c r="CJ431" s="339"/>
      <c r="CK431" s="339"/>
      <c r="CL431" s="339"/>
      <c r="CM431" s="339"/>
      <c r="CN431" s="339"/>
      <c r="CO431" s="339"/>
      <c r="CP431" s="339"/>
      <c r="CQ431" s="339"/>
      <c r="CR431" s="339"/>
      <c r="CS431" s="339"/>
      <c r="CT431" s="339"/>
      <c r="CU431" s="339"/>
      <c r="CV431" s="339"/>
      <c r="CW431" s="339"/>
      <c r="CX431" s="339"/>
      <c r="CY431" s="339"/>
      <c r="CZ431" s="339"/>
      <c r="DA431" s="339"/>
      <c r="DB431" s="339"/>
      <c r="DC431" s="339"/>
      <c r="DD431" s="339"/>
      <c r="DE431" s="339"/>
      <c r="DF431" s="339"/>
      <c r="DG431" s="339"/>
      <c r="DH431" s="339"/>
      <c r="DI431" s="339"/>
      <c r="DJ431" s="339"/>
      <c r="DK431" s="339"/>
      <c r="DL431" s="339"/>
      <c r="DM431" s="339"/>
      <c r="DN431" s="339"/>
      <c r="DO431" s="339"/>
      <c r="DP431" s="339"/>
      <c r="DQ431" s="339"/>
      <c r="DR431" s="339"/>
      <c r="DS431" s="339"/>
      <c r="DT431" s="339"/>
      <c r="DU431" s="339"/>
      <c r="DV431" s="339"/>
      <c r="DW431" s="339"/>
      <c r="DX431" s="339"/>
      <c r="DY431" s="339"/>
      <c r="DZ431" s="339"/>
      <c r="EA431" s="339"/>
      <c r="EB431" s="339"/>
      <c r="EC431" s="339"/>
      <c r="ED431" s="339"/>
      <c r="EE431" s="339"/>
      <c r="EF431" s="339"/>
      <c r="EG431" s="339"/>
      <c r="EH431" s="339"/>
      <c r="EI431" s="339"/>
      <c r="EJ431" s="339"/>
      <c r="EK431" s="339"/>
      <c r="EL431" s="339"/>
      <c r="EM431" s="339"/>
    </row>
    <row r="432" spans="1:143" s="341" customFormat="1" ht="25.5" hidden="1" customHeight="1">
      <c r="A432" s="371"/>
      <c r="B432" s="371"/>
      <c r="C432" s="371"/>
      <c r="D432" s="371"/>
      <c r="E432" s="371"/>
      <c r="F432" s="371"/>
      <c r="G432" s="371"/>
      <c r="H432" s="371"/>
      <c r="I432" s="371"/>
      <c r="J432" s="371"/>
      <c r="K432" s="371"/>
      <c r="L432" s="371"/>
      <c r="M432" s="371"/>
      <c r="N432" s="371"/>
      <c r="O432" s="371"/>
      <c r="P432" s="371"/>
      <c r="Q432" s="371"/>
      <c r="R432" s="371"/>
      <c r="S432" s="371"/>
      <c r="T432" s="371"/>
      <c r="U432" s="371"/>
      <c r="V432" s="371"/>
      <c r="W432" s="371"/>
      <c r="X432" s="371"/>
      <c r="Y432" s="371"/>
      <c r="Z432" s="371"/>
      <c r="AA432" s="371"/>
      <c r="AB432" s="371"/>
      <c r="AC432" s="371"/>
      <c r="AD432" s="371"/>
      <c r="AE432" s="371"/>
      <c r="AF432" s="371"/>
      <c r="AG432" s="371"/>
      <c r="AH432" s="371"/>
      <c r="AI432" s="339"/>
      <c r="AJ432" s="339"/>
      <c r="AK432" s="339"/>
      <c r="AL432" s="339"/>
      <c r="AM432" s="339"/>
      <c r="AN432" s="339"/>
      <c r="AO432" s="339"/>
      <c r="AP432" s="339"/>
      <c r="AQ432" s="339"/>
      <c r="AR432" s="339"/>
      <c r="AS432" s="339"/>
      <c r="AT432" s="339"/>
      <c r="AU432" s="339"/>
      <c r="AV432" s="339"/>
      <c r="AW432" s="339"/>
      <c r="AX432" s="339"/>
      <c r="AY432" s="339"/>
      <c r="AZ432" s="339"/>
      <c r="BA432" s="339"/>
      <c r="BB432" s="339"/>
      <c r="BC432" s="339"/>
      <c r="BD432" s="339"/>
      <c r="BE432" s="339"/>
      <c r="BF432" s="339"/>
      <c r="BG432" s="339"/>
      <c r="BH432" s="339"/>
      <c r="BI432" s="339"/>
      <c r="BJ432" s="339"/>
      <c r="BK432" s="339"/>
      <c r="BL432" s="339"/>
      <c r="BM432" s="339"/>
      <c r="BN432" s="339"/>
      <c r="BO432" s="339"/>
      <c r="BP432" s="339"/>
      <c r="BQ432" s="339"/>
      <c r="BR432" s="339"/>
      <c r="BS432" s="339"/>
      <c r="BT432" s="339"/>
      <c r="BU432" s="339"/>
      <c r="BV432" s="339"/>
      <c r="BW432" s="339"/>
      <c r="BX432" s="339"/>
      <c r="BY432" s="339"/>
      <c r="BZ432" s="339"/>
      <c r="CA432" s="339"/>
      <c r="CB432" s="339"/>
      <c r="CC432" s="339"/>
      <c r="CD432" s="339"/>
      <c r="CE432" s="339"/>
      <c r="CF432" s="339"/>
      <c r="CG432" s="339"/>
      <c r="CH432" s="339"/>
      <c r="CI432" s="339"/>
      <c r="CJ432" s="339"/>
      <c r="CK432" s="339"/>
      <c r="CL432" s="339"/>
      <c r="CM432" s="339"/>
      <c r="CN432" s="339"/>
      <c r="CO432" s="339"/>
      <c r="CP432" s="339"/>
      <c r="CQ432" s="339"/>
      <c r="CR432" s="339"/>
      <c r="CS432" s="339"/>
      <c r="CT432" s="339"/>
      <c r="CU432" s="339"/>
      <c r="CV432" s="339"/>
      <c r="CW432" s="339"/>
      <c r="CX432" s="339"/>
      <c r="CY432" s="339"/>
      <c r="CZ432" s="339"/>
      <c r="DA432" s="339"/>
      <c r="DB432" s="339"/>
      <c r="DC432" s="339"/>
      <c r="DD432" s="339"/>
      <c r="DE432" s="339"/>
      <c r="DF432" s="339"/>
      <c r="DG432" s="339"/>
      <c r="DH432" s="339"/>
      <c r="DI432" s="339"/>
      <c r="DJ432" s="339"/>
      <c r="DK432" s="339"/>
      <c r="DL432" s="339"/>
      <c r="DM432" s="339"/>
      <c r="DN432" s="339"/>
      <c r="DO432" s="339"/>
      <c r="DP432" s="339"/>
      <c r="DQ432" s="339"/>
      <c r="DR432" s="339"/>
      <c r="DS432" s="339"/>
      <c r="DT432" s="339"/>
      <c r="DU432" s="339"/>
      <c r="DV432" s="339"/>
      <c r="DW432" s="339"/>
      <c r="DX432" s="339"/>
      <c r="DY432" s="339"/>
      <c r="DZ432" s="339"/>
      <c r="EA432" s="339"/>
      <c r="EB432" s="339"/>
      <c r="EC432" s="339"/>
      <c r="ED432" s="339"/>
      <c r="EE432" s="339"/>
      <c r="EF432" s="339"/>
      <c r="EG432" s="339"/>
      <c r="EH432" s="339"/>
      <c r="EI432" s="339"/>
      <c r="EJ432" s="339"/>
      <c r="EK432" s="339"/>
      <c r="EL432" s="339"/>
      <c r="EM432" s="339"/>
    </row>
    <row r="433" spans="1:143" s="341" customFormat="1" ht="25.5" hidden="1" customHeight="1">
      <c r="A433" s="371"/>
      <c r="B433" s="371"/>
      <c r="C433" s="371"/>
      <c r="D433" s="371"/>
      <c r="E433" s="371"/>
      <c r="F433" s="371"/>
      <c r="G433" s="371"/>
      <c r="H433" s="371"/>
      <c r="I433" s="371"/>
      <c r="J433" s="371"/>
      <c r="K433" s="371"/>
      <c r="L433" s="371"/>
      <c r="M433" s="371"/>
      <c r="N433" s="371"/>
      <c r="O433" s="371"/>
      <c r="P433" s="371"/>
      <c r="Q433" s="371"/>
      <c r="R433" s="371"/>
      <c r="S433" s="371"/>
      <c r="T433" s="371"/>
      <c r="U433" s="371"/>
      <c r="V433" s="371"/>
      <c r="W433" s="371"/>
      <c r="X433" s="371"/>
      <c r="Y433" s="371"/>
      <c r="Z433" s="371"/>
      <c r="AA433" s="371"/>
      <c r="AB433" s="371"/>
      <c r="AC433" s="371"/>
      <c r="AD433" s="371"/>
      <c r="AE433" s="371"/>
      <c r="AF433" s="371"/>
      <c r="AG433" s="371"/>
      <c r="AH433" s="371"/>
      <c r="AI433" s="339"/>
      <c r="AJ433" s="339"/>
      <c r="AK433" s="339"/>
      <c r="AL433" s="339"/>
      <c r="AM433" s="339"/>
      <c r="AN433" s="339"/>
      <c r="AO433" s="339"/>
      <c r="AP433" s="339"/>
      <c r="AQ433" s="339"/>
      <c r="AR433" s="339"/>
      <c r="AS433" s="339"/>
      <c r="AT433" s="339"/>
      <c r="AU433" s="339"/>
      <c r="AV433" s="339"/>
      <c r="AW433" s="339"/>
      <c r="AX433" s="339"/>
      <c r="AY433" s="339"/>
      <c r="AZ433" s="339"/>
      <c r="BA433" s="339"/>
      <c r="BB433" s="339"/>
      <c r="BC433" s="339"/>
      <c r="BD433" s="339"/>
      <c r="BE433" s="339"/>
      <c r="BF433" s="339"/>
      <c r="BG433" s="339"/>
      <c r="BH433" s="339"/>
      <c r="BI433" s="339"/>
      <c r="BJ433" s="339"/>
      <c r="BK433" s="339"/>
      <c r="BL433" s="339"/>
      <c r="BM433" s="339"/>
      <c r="BN433" s="339"/>
      <c r="BO433" s="339"/>
      <c r="BP433" s="339"/>
      <c r="BQ433" s="339"/>
      <c r="BR433" s="339"/>
      <c r="BS433" s="339"/>
      <c r="BT433" s="339"/>
      <c r="BU433" s="339"/>
      <c r="BV433" s="339"/>
      <c r="BW433" s="339"/>
      <c r="BX433" s="339"/>
      <c r="BY433" s="339"/>
      <c r="BZ433" s="339"/>
      <c r="CA433" s="339"/>
      <c r="CB433" s="339"/>
      <c r="CC433" s="339"/>
      <c r="CD433" s="339"/>
      <c r="CE433" s="339"/>
      <c r="CF433" s="339"/>
      <c r="CG433" s="339"/>
      <c r="CH433" s="339"/>
      <c r="CI433" s="339"/>
      <c r="CJ433" s="339"/>
      <c r="CK433" s="339"/>
      <c r="CL433" s="339"/>
      <c r="CM433" s="339"/>
      <c r="CN433" s="339"/>
      <c r="CO433" s="339"/>
      <c r="CP433" s="339"/>
      <c r="CQ433" s="339"/>
      <c r="CR433" s="339"/>
      <c r="CS433" s="339"/>
      <c r="CT433" s="339"/>
      <c r="CU433" s="339"/>
      <c r="CV433" s="339"/>
      <c r="CW433" s="339"/>
      <c r="CX433" s="339"/>
      <c r="CY433" s="339"/>
      <c r="CZ433" s="339"/>
      <c r="DA433" s="339"/>
      <c r="DB433" s="339"/>
      <c r="DC433" s="339"/>
      <c r="DD433" s="339"/>
      <c r="DE433" s="339"/>
      <c r="DF433" s="339"/>
      <c r="DG433" s="339"/>
      <c r="DH433" s="339"/>
      <c r="DI433" s="339"/>
      <c r="DJ433" s="339"/>
      <c r="DK433" s="339"/>
      <c r="DL433" s="339"/>
      <c r="DM433" s="339"/>
      <c r="DN433" s="339"/>
      <c r="DO433" s="339"/>
      <c r="DP433" s="339"/>
      <c r="DQ433" s="339"/>
      <c r="DR433" s="339"/>
      <c r="DS433" s="339"/>
      <c r="DT433" s="339"/>
      <c r="DU433" s="339"/>
      <c r="DV433" s="339"/>
      <c r="DW433" s="339"/>
      <c r="DX433" s="339"/>
      <c r="DY433" s="339"/>
      <c r="DZ433" s="339"/>
      <c r="EA433" s="339"/>
      <c r="EB433" s="339"/>
      <c r="EC433" s="339"/>
      <c r="ED433" s="339"/>
      <c r="EE433" s="339"/>
      <c r="EF433" s="339"/>
      <c r="EG433" s="339"/>
      <c r="EH433" s="339"/>
      <c r="EI433" s="339"/>
      <c r="EJ433" s="339"/>
      <c r="EK433" s="339"/>
      <c r="EL433" s="339"/>
      <c r="EM433" s="339"/>
    </row>
    <row r="434" spans="1:143" s="341" customFormat="1" ht="25.5" hidden="1" customHeight="1">
      <c r="A434" s="371"/>
      <c r="B434" s="371"/>
      <c r="C434" s="371"/>
      <c r="D434" s="371"/>
      <c r="E434" s="371"/>
      <c r="F434" s="371"/>
      <c r="G434" s="371"/>
      <c r="H434" s="371"/>
      <c r="I434" s="371"/>
      <c r="J434" s="371"/>
      <c r="K434" s="371"/>
      <c r="L434" s="371"/>
      <c r="M434" s="371"/>
      <c r="N434" s="371"/>
      <c r="O434" s="371"/>
      <c r="P434" s="371"/>
      <c r="Q434" s="371"/>
      <c r="R434" s="371"/>
      <c r="S434" s="371"/>
      <c r="T434" s="371"/>
      <c r="U434" s="371"/>
      <c r="V434" s="371"/>
      <c r="W434" s="371"/>
      <c r="X434" s="371"/>
      <c r="Y434" s="371"/>
      <c r="Z434" s="371"/>
      <c r="AA434" s="371"/>
      <c r="AB434" s="371"/>
      <c r="AC434" s="371"/>
      <c r="AD434" s="371"/>
      <c r="AE434" s="371"/>
      <c r="AF434" s="371"/>
      <c r="AG434" s="371"/>
      <c r="AH434" s="371"/>
      <c r="AI434" s="339"/>
      <c r="AJ434" s="339"/>
      <c r="AK434" s="339"/>
      <c r="AL434" s="339"/>
      <c r="AM434" s="339"/>
      <c r="AN434" s="339"/>
      <c r="AO434" s="339"/>
      <c r="AP434" s="339"/>
      <c r="AQ434" s="339"/>
      <c r="AR434" s="339"/>
      <c r="AS434" s="339"/>
      <c r="AT434" s="339"/>
      <c r="AU434" s="339"/>
      <c r="AV434" s="339"/>
      <c r="AW434" s="339"/>
      <c r="AX434" s="339"/>
      <c r="AY434" s="339"/>
      <c r="AZ434" s="339"/>
      <c r="BA434" s="339"/>
      <c r="BB434" s="339"/>
      <c r="BC434" s="339"/>
      <c r="BD434" s="339"/>
      <c r="BE434" s="339"/>
      <c r="BF434" s="339"/>
      <c r="BG434" s="339"/>
      <c r="BH434" s="339"/>
      <c r="BI434" s="339"/>
      <c r="BJ434" s="339"/>
      <c r="BK434" s="339"/>
      <c r="BL434" s="339"/>
      <c r="BM434" s="339"/>
      <c r="BN434" s="339"/>
      <c r="BO434" s="339"/>
      <c r="BP434" s="339"/>
      <c r="BQ434" s="339"/>
      <c r="BR434" s="339"/>
      <c r="BS434" s="339"/>
      <c r="BT434" s="339"/>
      <c r="BU434" s="339"/>
      <c r="BV434" s="339"/>
      <c r="BW434" s="339"/>
      <c r="BX434" s="339"/>
      <c r="BY434" s="339"/>
      <c r="BZ434" s="339"/>
      <c r="CA434" s="339"/>
      <c r="CB434" s="339"/>
      <c r="CC434" s="339"/>
      <c r="CD434" s="339"/>
      <c r="CE434" s="339"/>
      <c r="CF434" s="339"/>
      <c r="CG434" s="339"/>
      <c r="CH434" s="339"/>
      <c r="CI434" s="339"/>
      <c r="CJ434" s="339"/>
      <c r="CK434" s="339"/>
      <c r="CL434" s="339"/>
      <c r="CM434" s="339"/>
      <c r="CN434" s="339"/>
      <c r="CO434" s="339"/>
      <c r="CP434" s="339"/>
      <c r="CQ434" s="339"/>
      <c r="CR434" s="339"/>
      <c r="CS434" s="339"/>
      <c r="CT434" s="339"/>
      <c r="CU434" s="339"/>
      <c r="CV434" s="339"/>
      <c r="CW434" s="339"/>
      <c r="CX434" s="339"/>
      <c r="CY434" s="339"/>
      <c r="CZ434" s="339"/>
      <c r="DA434" s="339"/>
      <c r="DB434" s="339"/>
      <c r="DC434" s="339"/>
      <c r="DD434" s="339"/>
      <c r="DE434" s="339"/>
      <c r="DF434" s="339"/>
      <c r="DG434" s="339"/>
      <c r="DH434" s="339"/>
      <c r="DI434" s="339"/>
      <c r="DJ434" s="339"/>
      <c r="DK434" s="339"/>
      <c r="DL434" s="339"/>
      <c r="DM434" s="339"/>
      <c r="DN434" s="339"/>
      <c r="DO434" s="339"/>
      <c r="DP434" s="339"/>
      <c r="DQ434" s="339"/>
      <c r="DR434" s="339"/>
      <c r="DS434" s="339"/>
      <c r="DT434" s="339"/>
      <c r="DU434" s="339"/>
      <c r="DV434" s="339"/>
      <c r="DW434" s="339"/>
      <c r="DX434" s="339"/>
      <c r="DY434" s="339"/>
      <c r="DZ434" s="339"/>
      <c r="EA434" s="339"/>
      <c r="EB434" s="339"/>
      <c r="EC434" s="339"/>
      <c r="ED434" s="339"/>
      <c r="EE434" s="339"/>
      <c r="EF434" s="339"/>
      <c r="EG434" s="339"/>
      <c r="EH434" s="339"/>
      <c r="EI434" s="339"/>
      <c r="EJ434" s="339"/>
      <c r="EK434" s="339"/>
      <c r="EL434" s="339"/>
      <c r="EM434" s="339"/>
    </row>
    <row r="435" spans="1:143" s="341" customFormat="1" ht="25.5" hidden="1" customHeight="1">
      <c r="A435" s="371"/>
      <c r="B435" s="371"/>
      <c r="C435" s="371"/>
      <c r="D435" s="371"/>
      <c r="E435" s="371"/>
      <c r="F435" s="371"/>
      <c r="G435" s="371"/>
      <c r="H435" s="371"/>
      <c r="I435" s="371"/>
      <c r="J435" s="371"/>
      <c r="K435" s="371"/>
      <c r="L435" s="371"/>
      <c r="M435" s="371"/>
      <c r="N435" s="371"/>
      <c r="O435" s="371"/>
      <c r="P435" s="371"/>
      <c r="Q435" s="371"/>
      <c r="R435" s="371"/>
      <c r="S435" s="371"/>
      <c r="T435" s="371"/>
      <c r="U435" s="371"/>
      <c r="V435" s="371"/>
      <c r="W435" s="371"/>
      <c r="X435" s="371"/>
      <c r="Y435" s="371"/>
      <c r="Z435" s="371"/>
      <c r="AA435" s="371"/>
      <c r="AB435" s="371"/>
      <c r="AC435" s="371"/>
      <c r="AD435" s="371"/>
      <c r="AE435" s="371"/>
      <c r="AF435" s="371"/>
      <c r="AG435" s="371"/>
      <c r="AH435" s="371"/>
      <c r="AI435" s="339"/>
      <c r="AJ435" s="339"/>
      <c r="AK435" s="339"/>
      <c r="AL435" s="339"/>
      <c r="AM435" s="339"/>
      <c r="AN435" s="339"/>
      <c r="AO435" s="339"/>
      <c r="AP435" s="339"/>
      <c r="AQ435" s="339"/>
      <c r="AR435" s="339"/>
      <c r="AS435" s="339"/>
      <c r="AT435" s="339"/>
      <c r="AU435" s="339"/>
      <c r="AV435" s="339"/>
      <c r="AW435" s="339"/>
      <c r="AX435" s="339"/>
      <c r="AY435" s="339"/>
      <c r="AZ435" s="339"/>
      <c r="BA435" s="339"/>
      <c r="BB435" s="339"/>
      <c r="BC435" s="339"/>
      <c r="BD435" s="339"/>
      <c r="BE435" s="339"/>
      <c r="BF435" s="339"/>
      <c r="BG435" s="339"/>
      <c r="BH435" s="339"/>
      <c r="BI435" s="339"/>
      <c r="BJ435" s="339"/>
      <c r="BK435" s="339"/>
      <c r="BL435" s="339"/>
      <c r="BM435" s="339"/>
      <c r="BN435" s="339"/>
      <c r="BO435" s="339"/>
      <c r="BP435" s="339"/>
      <c r="BQ435" s="339"/>
      <c r="BR435" s="339"/>
      <c r="BS435" s="339"/>
      <c r="BT435" s="339"/>
      <c r="BU435" s="339"/>
      <c r="BV435" s="339"/>
      <c r="BW435" s="339"/>
      <c r="BX435" s="339"/>
      <c r="BY435" s="339"/>
      <c r="BZ435" s="339"/>
      <c r="CA435" s="339"/>
      <c r="CB435" s="339"/>
      <c r="CC435" s="339"/>
      <c r="CD435" s="339"/>
      <c r="CE435" s="339"/>
      <c r="CF435" s="339"/>
      <c r="CG435" s="339"/>
      <c r="CH435" s="339"/>
      <c r="CI435" s="339"/>
      <c r="CJ435" s="339"/>
      <c r="CK435" s="339"/>
      <c r="CL435" s="339"/>
      <c r="CM435" s="339"/>
      <c r="CN435" s="339"/>
      <c r="CO435" s="339"/>
      <c r="CP435" s="339"/>
      <c r="CQ435" s="339"/>
      <c r="CR435" s="339"/>
      <c r="CS435" s="339"/>
      <c r="CT435" s="339"/>
      <c r="CU435" s="339"/>
      <c r="CV435" s="339"/>
      <c r="CW435" s="339"/>
      <c r="CX435" s="339"/>
      <c r="CY435" s="339"/>
      <c r="CZ435" s="339"/>
      <c r="DA435" s="339"/>
      <c r="DB435" s="339"/>
      <c r="DC435" s="339"/>
      <c r="DD435" s="339"/>
      <c r="DE435" s="339"/>
      <c r="DF435" s="339"/>
      <c r="DG435" s="339"/>
      <c r="DH435" s="339"/>
      <c r="DI435" s="339"/>
      <c r="DJ435" s="339"/>
      <c r="DK435" s="339"/>
      <c r="DL435" s="339"/>
      <c r="DM435" s="339"/>
      <c r="DN435" s="339"/>
      <c r="DO435" s="339"/>
      <c r="DP435" s="339"/>
      <c r="DQ435" s="339"/>
      <c r="DR435" s="339"/>
      <c r="DS435" s="339"/>
      <c r="DT435" s="339"/>
      <c r="DU435" s="339"/>
      <c r="DV435" s="339"/>
      <c r="DW435" s="339"/>
      <c r="DX435" s="339"/>
      <c r="DY435" s="339"/>
      <c r="DZ435" s="339"/>
      <c r="EA435" s="339"/>
      <c r="EB435" s="339"/>
      <c r="EC435" s="339"/>
      <c r="ED435" s="339"/>
      <c r="EE435" s="339"/>
      <c r="EF435" s="339"/>
      <c r="EG435" s="339"/>
      <c r="EH435" s="339"/>
      <c r="EI435" s="339"/>
      <c r="EJ435" s="339"/>
      <c r="EK435" s="339"/>
      <c r="EL435" s="339"/>
      <c r="EM435" s="339"/>
    </row>
    <row r="436" spans="1:143" s="341" customFormat="1" ht="25.5" hidden="1" customHeight="1">
      <c r="A436" s="371"/>
      <c r="B436" s="371"/>
      <c r="C436" s="371"/>
      <c r="D436" s="371"/>
      <c r="E436" s="371"/>
      <c r="F436" s="371"/>
      <c r="G436" s="371"/>
      <c r="H436" s="371"/>
      <c r="I436" s="371"/>
      <c r="J436" s="371"/>
      <c r="K436" s="371"/>
      <c r="L436" s="371"/>
      <c r="M436" s="371"/>
      <c r="N436" s="371"/>
      <c r="O436" s="371"/>
      <c r="P436" s="371"/>
      <c r="Q436" s="371"/>
      <c r="R436" s="371"/>
      <c r="S436" s="371"/>
      <c r="T436" s="371"/>
      <c r="U436" s="371"/>
      <c r="V436" s="371"/>
      <c r="W436" s="371"/>
      <c r="X436" s="371"/>
      <c r="Y436" s="371"/>
      <c r="Z436" s="371"/>
      <c r="AA436" s="371"/>
      <c r="AB436" s="371"/>
      <c r="AC436" s="371"/>
      <c r="AD436" s="371"/>
      <c r="AE436" s="371"/>
      <c r="AF436" s="371"/>
      <c r="AG436" s="371"/>
      <c r="AH436" s="371"/>
      <c r="AI436" s="339"/>
      <c r="AJ436" s="339"/>
      <c r="AK436" s="339"/>
      <c r="AL436" s="339"/>
      <c r="AM436" s="339"/>
      <c r="AN436" s="339"/>
      <c r="AO436" s="339"/>
      <c r="AP436" s="339"/>
      <c r="AQ436" s="339"/>
      <c r="AR436" s="339"/>
      <c r="AS436" s="339"/>
      <c r="AT436" s="339"/>
      <c r="AU436" s="339"/>
      <c r="AV436" s="339"/>
      <c r="AW436" s="339"/>
      <c r="AX436" s="339"/>
      <c r="AY436" s="339"/>
      <c r="AZ436" s="339"/>
      <c r="BA436" s="339"/>
      <c r="BB436" s="339"/>
      <c r="BC436" s="339"/>
      <c r="BD436" s="339"/>
      <c r="BE436" s="339"/>
      <c r="BF436" s="339"/>
      <c r="BG436" s="339"/>
      <c r="BH436" s="339"/>
      <c r="BI436" s="339"/>
      <c r="BJ436" s="339"/>
      <c r="BK436" s="339"/>
      <c r="BL436" s="339"/>
      <c r="BM436" s="339"/>
      <c r="BN436" s="339"/>
      <c r="BO436" s="339"/>
      <c r="BP436" s="339"/>
      <c r="BQ436" s="339"/>
      <c r="BR436" s="339"/>
      <c r="BS436" s="339"/>
      <c r="BT436" s="339"/>
      <c r="BU436" s="339"/>
      <c r="BV436" s="339"/>
      <c r="BW436" s="339"/>
      <c r="BX436" s="339"/>
      <c r="BY436" s="339"/>
      <c r="BZ436" s="339"/>
      <c r="CA436" s="339"/>
      <c r="CB436" s="339"/>
      <c r="CC436" s="339"/>
      <c r="CD436" s="339"/>
      <c r="CE436" s="339"/>
      <c r="CF436" s="339"/>
      <c r="CG436" s="339"/>
      <c r="CH436" s="339"/>
      <c r="CI436" s="339"/>
      <c r="CJ436" s="339"/>
      <c r="CK436" s="339"/>
      <c r="CL436" s="339"/>
      <c r="CM436" s="339"/>
      <c r="CN436" s="339"/>
      <c r="CO436" s="339"/>
      <c r="CP436" s="339"/>
      <c r="CQ436" s="339"/>
      <c r="CR436" s="339"/>
      <c r="CS436" s="339"/>
      <c r="CT436" s="339"/>
      <c r="CU436" s="339"/>
      <c r="CV436" s="339"/>
      <c r="CW436" s="339"/>
      <c r="CX436" s="339"/>
      <c r="CY436" s="339"/>
      <c r="CZ436" s="339"/>
      <c r="DA436" s="339"/>
      <c r="DB436" s="339"/>
      <c r="DC436" s="339"/>
      <c r="DD436" s="339"/>
      <c r="DE436" s="339"/>
      <c r="DF436" s="339"/>
      <c r="DG436" s="339"/>
      <c r="DH436" s="339"/>
      <c r="DI436" s="339"/>
      <c r="DJ436" s="339"/>
      <c r="DK436" s="339"/>
      <c r="DL436" s="339"/>
      <c r="DM436" s="339"/>
      <c r="DN436" s="339"/>
      <c r="DO436" s="339"/>
      <c r="DP436" s="339"/>
      <c r="DQ436" s="339"/>
      <c r="DR436" s="339"/>
      <c r="DS436" s="339"/>
      <c r="DT436" s="339"/>
      <c r="DU436" s="339"/>
      <c r="DV436" s="339"/>
      <c r="DW436" s="339"/>
      <c r="DX436" s="339"/>
      <c r="DY436" s="339"/>
      <c r="DZ436" s="339"/>
      <c r="EA436" s="339"/>
      <c r="EB436" s="339"/>
      <c r="EC436" s="339"/>
      <c r="ED436" s="339"/>
      <c r="EE436" s="339"/>
      <c r="EF436" s="339"/>
      <c r="EG436" s="339"/>
      <c r="EH436" s="339"/>
      <c r="EI436" s="339"/>
      <c r="EJ436" s="339"/>
      <c r="EK436" s="339"/>
      <c r="EL436" s="339"/>
      <c r="EM436" s="339"/>
    </row>
    <row r="437" spans="1:143" s="341" customFormat="1" ht="25.5" hidden="1" customHeight="1">
      <c r="A437" s="371"/>
      <c r="B437" s="371"/>
      <c r="C437" s="371"/>
      <c r="D437" s="371"/>
      <c r="E437" s="371"/>
      <c r="F437" s="371"/>
      <c r="G437" s="371"/>
      <c r="H437" s="371"/>
      <c r="I437" s="371"/>
      <c r="J437" s="371"/>
      <c r="K437" s="371"/>
      <c r="L437" s="371"/>
      <c r="M437" s="371"/>
      <c r="N437" s="371"/>
      <c r="O437" s="371"/>
      <c r="P437" s="371"/>
      <c r="Q437" s="371"/>
      <c r="R437" s="371"/>
      <c r="S437" s="371"/>
      <c r="T437" s="371"/>
      <c r="U437" s="371"/>
      <c r="V437" s="371"/>
      <c r="W437" s="371"/>
      <c r="X437" s="371"/>
      <c r="Y437" s="371"/>
      <c r="Z437" s="371"/>
      <c r="AA437" s="371"/>
      <c r="AB437" s="371"/>
      <c r="AC437" s="371"/>
      <c r="AD437" s="371"/>
      <c r="AE437" s="371"/>
      <c r="AF437" s="371"/>
      <c r="AG437" s="371"/>
      <c r="AH437" s="371"/>
      <c r="AI437" s="339"/>
      <c r="AJ437" s="339"/>
      <c r="AK437" s="339"/>
      <c r="AL437" s="339"/>
      <c r="AM437" s="339"/>
      <c r="AN437" s="339"/>
      <c r="AO437" s="339"/>
      <c r="AP437" s="339"/>
      <c r="AQ437" s="339"/>
      <c r="AR437" s="339"/>
      <c r="AS437" s="339"/>
      <c r="AT437" s="339"/>
      <c r="AU437" s="339"/>
      <c r="AV437" s="339"/>
      <c r="AW437" s="339"/>
      <c r="AX437" s="339"/>
      <c r="AY437" s="339"/>
      <c r="AZ437" s="339"/>
      <c r="BA437" s="339"/>
      <c r="BB437" s="339"/>
      <c r="BC437" s="339"/>
      <c r="BD437" s="339"/>
      <c r="BE437" s="339"/>
      <c r="BF437" s="339"/>
      <c r="BG437" s="339"/>
      <c r="BH437" s="339"/>
      <c r="BI437" s="339"/>
      <c r="BJ437" s="339"/>
      <c r="BK437" s="339"/>
      <c r="BL437" s="339"/>
      <c r="BM437" s="339"/>
      <c r="BN437" s="339"/>
      <c r="BO437" s="339"/>
      <c r="BP437" s="339"/>
      <c r="BQ437" s="339"/>
      <c r="BR437" s="339"/>
      <c r="BS437" s="339"/>
      <c r="BT437" s="339"/>
      <c r="BU437" s="339"/>
      <c r="BV437" s="339"/>
      <c r="BW437" s="339"/>
      <c r="BX437" s="339"/>
      <c r="BY437" s="339"/>
      <c r="BZ437" s="339"/>
      <c r="CA437" s="339"/>
      <c r="CB437" s="339"/>
      <c r="CC437" s="339"/>
      <c r="CD437" s="339"/>
      <c r="CE437" s="339"/>
      <c r="CF437" s="339"/>
      <c r="CG437" s="339"/>
      <c r="CH437" s="339"/>
      <c r="CI437" s="339"/>
      <c r="CJ437" s="339"/>
      <c r="CK437" s="339"/>
      <c r="CL437" s="339"/>
      <c r="CM437" s="339"/>
      <c r="CN437" s="339"/>
      <c r="CO437" s="339"/>
      <c r="CP437" s="339"/>
      <c r="CQ437" s="339"/>
      <c r="CR437" s="339"/>
      <c r="CS437" s="339"/>
      <c r="CT437" s="339"/>
      <c r="CU437" s="339"/>
      <c r="CV437" s="339"/>
      <c r="CW437" s="339"/>
      <c r="CX437" s="339"/>
      <c r="CY437" s="339"/>
      <c r="CZ437" s="339"/>
      <c r="DA437" s="339"/>
      <c r="DB437" s="339"/>
      <c r="DC437" s="339"/>
      <c r="DD437" s="339"/>
      <c r="DE437" s="339"/>
      <c r="DF437" s="339"/>
      <c r="DG437" s="339"/>
      <c r="DH437" s="339"/>
      <c r="DI437" s="339"/>
      <c r="DJ437" s="339"/>
      <c r="DK437" s="339"/>
      <c r="DL437" s="339"/>
      <c r="DM437" s="339"/>
      <c r="DN437" s="339"/>
      <c r="DO437" s="339"/>
      <c r="DP437" s="339"/>
      <c r="DQ437" s="339"/>
      <c r="DR437" s="339"/>
      <c r="DS437" s="339"/>
      <c r="DT437" s="339"/>
      <c r="DU437" s="339"/>
      <c r="DV437" s="339"/>
      <c r="DW437" s="339"/>
      <c r="DX437" s="339"/>
      <c r="DY437" s="339"/>
      <c r="DZ437" s="339"/>
      <c r="EA437" s="339"/>
      <c r="EB437" s="339"/>
      <c r="EC437" s="339"/>
      <c r="ED437" s="339"/>
      <c r="EE437" s="339"/>
      <c r="EF437" s="339"/>
      <c r="EG437" s="339"/>
      <c r="EH437" s="339"/>
      <c r="EI437" s="339"/>
      <c r="EJ437" s="339"/>
      <c r="EK437" s="339"/>
      <c r="EL437" s="339"/>
      <c r="EM437" s="339"/>
    </row>
    <row r="438" spans="1:143" s="341" customFormat="1" ht="25.5" hidden="1" customHeight="1">
      <c r="A438" s="371"/>
      <c r="B438" s="371"/>
      <c r="C438" s="371"/>
      <c r="D438" s="371"/>
      <c r="E438" s="371"/>
      <c r="F438" s="371"/>
      <c r="G438" s="371"/>
      <c r="H438" s="371"/>
      <c r="I438" s="371"/>
      <c r="J438" s="371"/>
      <c r="K438" s="371"/>
      <c r="L438" s="371"/>
      <c r="M438" s="371"/>
      <c r="N438" s="371"/>
      <c r="O438" s="371"/>
      <c r="P438" s="371"/>
      <c r="Q438" s="371"/>
      <c r="R438" s="371"/>
      <c r="S438" s="371"/>
      <c r="T438" s="371"/>
      <c r="U438" s="371"/>
      <c r="V438" s="371"/>
      <c r="W438" s="371"/>
      <c r="X438" s="371"/>
      <c r="Y438" s="371"/>
      <c r="Z438" s="371"/>
      <c r="AA438" s="371"/>
      <c r="AB438" s="371"/>
      <c r="AC438" s="371"/>
      <c r="AD438" s="371"/>
      <c r="AE438" s="371"/>
      <c r="AF438" s="371"/>
      <c r="AG438" s="371"/>
      <c r="AH438" s="371"/>
      <c r="AI438" s="339"/>
      <c r="AJ438" s="339"/>
      <c r="AK438" s="339"/>
      <c r="AL438" s="339"/>
      <c r="AM438" s="339"/>
      <c r="AN438" s="339"/>
      <c r="AO438" s="339"/>
      <c r="AP438" s="339"/>
      <c r="AQ438" s="339"/>
      <c r="AR438" s="339"/>
      <c r="AS438" s="339"/>
      <c r="AT438" s="339"/>
      <c r="AU438" s="339"/>
      <c r="AV438" s="339"/>
      <c r="AW438" s="339"/>
      <c r="AX438" s="339"/>
      <c r="AY438" s="339"/>
      <c r="AZ438" s="339"/>
      <c r="BA438" s="339"/>
      <c r="BB438" s="339"/>
      <c r="BC438" s="339"/>
      <c r="BD438" s="339"/>
      <c r="BE438" s="339"/>
      <c r="BF438" s="339"/>
      <c r="BG438" s="339"/>
      <c r="BH438" s="339"/>
      <c r="BI438" s="339"/>
      <c r="BJ438" s="339"/>
      <c r="BK438" s="339"/>
      <c r="BL438" s="339"/>
      <c r="BM438" s="339"/>
      <c r="BN438" s="339"/>
      <c r="BO438" s="339"/>
      <c r="BP438" s="339"/>
      <c r="BQ438" s="339"/>
      <c r="BR438" s="339"/>
      <c r="BS438" s="339"/>
      <c r="BT438" s="339"/>
      <c r="BU438" s="339"/>
      <c r="BV438" s="339"/>
      <c r="BW438" s="339"/>
      <c r="BX438" s="339"/>
      <c r="BY438" s="339"/>
      <c r="BZ438" s="339"/>
      <c r="CA438" s="339"/>
      <c r="CB438" s="339"/>
      <c r="CC438" s="339"/>
      <c r="CD438" s="339"/>
      <c r="CE438" s="339"/>
      <c r="CF438" s="339"/>
      <c r="CG438" s="339"/>
      <c r="CH438" s="339"/>
      <c r="CI438" s="339"/>
      <c r="CJ438" s="339"/>
      <c r="CK438" s="339"/>
      <c r="CL438" s="339"/>
      <c r="CM438" s="339"/>
      <c r="CN438" s="339"/>
      <c r="CO438" s="339"/>
      <c r="CP438" s="339"/>
      <c r="CQ438" s="339"/>
      <c r="CR438" s="339"/>
      <c r="CS438" s="339"/>
      <c r="CT438" s="339"/>
      <c r="CU438" s="339"/>
      <c r="CV438" s="339"/>
      <c r="CW438" s="339"/>
      <c r="CX438" s="339"/>
      <c r="CY438" s="339"/>
      <c r="CZ438" s="339"/>
      <c r="DA438" s="339"/>
      <c r="DB438" s="339"/>
      <c r="DC438" s="339"/>
      <c r="DD438" s="339"/>
      <c r="DE438" s="339"/>
      <c r="DF438" s="339"/>
      <c r="DG438" s="339"/>
      <c r="DH438" s="339"/>
      <c r="DI438" s="339"/>
      <c r="DJ438" s="339"/>
      <c r="DK438" s="339"/>
      <c r="DL438" s="339"/>
      <c r="DM438" s="339"/>
      <c r="DN438" s="339"/>
      <c r="DO438" s="339"/>
      <c r="DP438" s="339"/>
      <c r="DQ438" s="339"/>
      <c r="DR438" s="339"/>
      <c r="DS438" s="339"/>
      <c r="DT438" s="339"/>
      <c r="DU438" s="339"/>
      <c r="DV438" s="339"/>
      <c r="DW438" s="339"/>
      <c r="DX438" s="339"/>
      <c r="DY438" s="339"/>
      <c r="DZ438" s="339"/>
      <c r="EA438" s="339"/>
      <c r="EB438" s="339"/>
      <c r="EC438" s="339"/>
      <c r="ED438" s="339"/>
      <c r="EE438" s="339"/>
      <c r="EF438" s="339"/>
      <c r="EG438" s="339"/>
      <c r="EH438" s="339"/>
      <c r="EI438" s="339"/>
      <c r="EJ438" s="339"/>
      <c r="EK438" s="339"/>
      <c r="EL438" s="339"/>
      <c r="EM438" s="339"/>
    </row>
    <row r="439" spans="1:143" s="341" customFormat="1" ht="25.5" hidden="1" customHeight="1">
      <c r="A439" s="371"/>
      <c r="B439" s="371"/>
      <c r="C439" s="371"/>
      <c r="D439" s="371"/>
      <c r="E439" s="371"/>
      <c r="F439" s="371"/>
      <c r="G439" s="371"/>
      <c r="H439" s="371"/>
      <c r="I439" s="371"/>
      <c r="J439" s="371"/>
      <c r="K439" s="371"/>
      <c r="L439" s="371"/>
      <c r="M439" s="371"/>
      <c r="N439" s="371"/>
      <c r="O439" s="371"/>
      <c r="P439" s="371"/>
      <c r="Q439" s="371"/>
      <c r="R439" s="371"/>
      <c r="S439" s="371"/>
      <c r="T439" s="371"/>
      <c r="U439" s="371"/>
      <c r="V439" s="371"/>
      <c r="W439" s="371"/>
      <c r="X439" s="371"/>
      <c r="Y439" s="371"/>
      <c r="Z439" s="371"/>
      <c r="AA439" s="371"/>
      <c r="AB439" s="371"/>
      <c r="AC439" s="371"/>
      <c r="AD439" s="371"/>
      <c r="AE439" s="371"/>
      <c r="AF439" s="371"/>
      <c r="AG439" s="371"/>
      <c r="AH439" s="371"/>
      <c r="AI439" s="339"/>
      <c r="AJ439" s="339"/>
      <c r="AK439" s="339"/>
      <c r="AL439" s="339"/>
      <c r="AM439" s="339"/>
      <c r="AN439" s="339"/>
      <c r="AO439" s="339"/>
      <c r="AP439" s="339"/>
      <c r="AQ439" s="339"/>
      <c r="AR439" s="339"/>
      <c r="AS439" s="339"/>
      <c r="AT439" s="339"/>
      <c r="AU439" s="339"/>
      <c r="AV439" s="339"/>
      <c r="AW439" s="339"/>
      <c r="AX439" s="339"/>
      <c r="AY439" s="339"/>
      <c r="AZ439" s="339"/>
      <c r="BA439" s="339"/>
      <c r="BB439" s="339"/>
      <c r="BC439" s="339"/>
      <c r="BD439" s="339"/>
      <c r="BE439" s="339"/>
      <c r="BF439" s="339"/>
      <c r="BG439" s="339"/>
      <c r="BH439" s="339"/>
      <c r="BI439" s="339"/>
      <c r="BJ439" s="339"/>
      <c r="BK439" s="339"/>
      <c r="BL439" s="339"/>
      <c r="BM439" s="339"/>
      <c r="BN439" s="339"/>
      <c r="BO439" s="339"/>
      <c r="BP439" s="339"/>
      <c r="BQ439" s="339"/>
      <c r="BR439" s="339"/>
      <c r="BS439" s="339"/>
      <c r="BT439" s="339"/>
      <c r="BU439" s="339"/>
      <c r="BV439" s="339"/>
      <c r="BW439" s="339"/>
      <c r="BX439" s="339"/>
      <c r="BY439" s="339"/>
      <c r="BZ439" s="339"/>
      <c r="CA439" s="339"/>
      <c r="CB439" s="339"/>
      <c r="CC439" s="339"/>
      <c r="CD439" s="339"/>
      <c r="CE439" s="339"/>
      <c r="CF439" s="339"/>
      <c r="CG439" s="339"/>
      <c r="CH439" s="339"/>
      <c r="CI439" s="339"/>
      <c r="CJ439" s="339"/>
      <c r="CK439" s="339"/>
      <c r="CL439" s="339"/>
      <c r="CM439" s="339"/>
      <c r="CN439" s="339"/>
      <c r="CO439" s="339"/>
      <c r="CP439" s="339"/>
      <c r="CQ439" s="339"/>
      <c r="CR439" s="339"/>
      <c r="CS439" s="339"/>
      <c r="CT439" s="339"/>
      <c r="CU439" s="339"/>
      <c r="CV439" s="339"/>
      <c r="CW439" s="339"/>
      <c r="CX439" s="339"/>
      <c r="CY439" s="339"/>
      <c r="CZ439" s="339"/>
      <c r="DA439" s="339"/>
      <c r="DB439" s="339"/>
      <c r="DC439" s="339"/>
      <c r="DD439" s="339"/>
      <c r="DE439" s="339"/>
      <c r="DF439" s="339"/>
      <c r="DG439" s="339"/>
      <c r="DH439" s="339"/>
      <c r="DI439" s="339"/>
      <c r="DJ439" s="339"/>
      <c r="DK439" s="339"/>
      <c r="DL439" s="339"/>
      <c r="DM439" s="339"/>
      <c r="DN439" s="339"/>
      <c r="DO439" s="339"/>
      <c r="DP439" s="339"/>
      <c r="DQ439" s="339"/>
      <c r="DR439" s="339"/>
      <c r="DS439" s="339"/>
      <c r="DT439" s="339"/>
      <c r="DU439" s="339"/>
      <c r="DV439" s="339"/>
      <c r="DW439" s="339"/>
      <c r="DX439" s="339"/>
      <c r="DY439" s="339"/>
      <c r="DZ439" s="339"/>
      <c r="EA439" s="339"/>
      <c r="EB439" s="339"/>
      <c r="EC439" s="339"/>
      <c r="ED439" s="339"/>
      <c r="EE439" s="339"/>
      <c r="EF439" s="339"/>
      <c r="EG439" s="339"/>
      <c r="EH439" s="339"/>
      <c r="EI439" s="339"/>
      <c r="EJ439" s="339"/>
      <c r="EK439" s="339"/>
      <c r="EL439" s="339"/>
      <c r="EM439" s="339"/>
    </row>
    <row r="440" spans="1:143" s="341" customFormat="1" ht="25.5" hidden="1" customHeight="1">
      <c r="A440" s="371"/>
      <c r="B440" s="371"/>
      <c r="C440" s="371"/>
      <c r="D440" s="371"/>
      <c r="E440" s="371"/>
      <c r="F440" s="371"/>
      <c r="G440" s="371"/>
      <c r="H440" s="371"/>
      <c r="I440" s="371"/>
      <c r="J440" s="371"/>
      <c r="K440" s="371"/>
      <c r="L440" s="371"/>
      <c r="M440" s="371"/>
      <c r="N440" s="371"/>
      <c r="O440" s="371"/>
      <c r="P440" s="371"/>
      <c r="Q440" s="371"/>
      <c r="R440" s="371"/>
      <c r="S440" s="371"/>
      <c r="T440" s="371"/>
      <c r="U440" s="371"/>
      <c r="V440" s="371"/>
      <c r="W440" s="371"/>
      <c r="X440" s="371"/>
      <c r="Y440" s="371"/>
      <c r="Z440" s="371"/>
      <c r="AA440" s="371"/>
      <c r="AB440" s="371"/>
      <c r="AC440" s="371"/>
      <c r="AD440" s="371"/>
      <c r="AE440" s="371"/>
      <c r="AF440" s="371"/>
      <c r="AG440" s="371"/>
      <c r="AH440" s="371"/>
      <c r="AI440" s="339"/>
      <c r="AJ440" s="339"/>
      <c r="AK440" s="339"/>
      <c r="AL440" s="339"/>
      <c r="AM440" s="339"/>
      <c r="AN440" s="339"/>
      <c r="AO440" s="339"/>
      <c r="AP440" s="339"/>
      <c r="AQ440" s="339"/>
      <c r="AR440" s="339"/>
      <c r="AS440" s="339"/>
      <c r="AT440" s="339"/>
      <c r="AU440" s="339"/>
      <c r="AV440" s="339"/>
      <c r="AW440" s="339"/>
      <c r="AX440" s="339"/>
      <c r="AY440" s="339"/>
      <c r="AZ440" s="339"/>
      <c r="BA440" s="339"/>
      <c r="BB440" s="339"/>
      <c r="BC440" s="339"/>
      <c r="BD440" s="339"/>
      <c r="BE440" s="339"/>
      <c r="BF440" s="339"/>
      <c r="BG440" s="339"/>
      <c r="BH440" s="339"/>
      <c r="BI440" s="339"/>
      <c r="BJ440" s="339"/>
      <c r="BK440" s="339"/>
      <c r="BL440" s="339"/>
      <c r="BM440" s="339"/>
      <c r="BN440" s="339"/>
      <c r="BO440" s="339"/>
      <c r="BP440" s="339"/>
      <c r="BQ440" s="339"/>
      <c r="BR440" s="339"/>
      <c r="BS440" s="339"/>
      <c r="BT440" s="339"/>
      <c r="BU440" s="339"/>
      <c r="BV440" s="339"/>
      <c r="BW440" s="339"/>
      <c r="BX440" s="339"/>
      <c r="BY440" s="339"/>
      <c r="BZ440" s="339"/>
      <c r="CA440" s="339"/>
      <c r="CB440" s="339"/>
      <c r="CC440" s="339"/>
      <c r="CD440" s="339"/>
      <c r="CE440" s="339"/>
      <c r="CF440" s="339"/>
      <c r="CG440" s="339"/>
      <c r="CH440" s="339"/>
      <c r="CI440" s="339"/>
      <c r="CJ440" s="339"/>
      <c r="CK440" s="339"/>
      <c r="CL440" s="339"/>
      <c r="CM440" s="339"/>
      <c r="CN440" s="339"/>
      <c r="CO440" s="339"/>
      <c r="CP440" s="339"/>
      <c r="CQ440" s="339"/>
      <c r="CR440" s="339"/>
      <c r="CS440" s="339"/>
      <c r="CT440" s="339"/>
      <c r="CU440" s="339"/>
      <c r="CV440" s="339"/>
      <c r="CW440" s="339"/>
      <c r="CX440" s="339"/>
      <c r="CY440" s="339"/>
      <c r="CZ440" s="339"/>
      <c r="DA440" s="339"/>
      <c r="DB440" s="339"/>
      <c r="DC440" s="339"/>
      <c r="DD440" s="339"/>
      <c r="DE440" s="339"/>
      <c r="DF440" s="339"/>
      <c r="DG440" s="339"/>
      <c r="DH440" s="339"/>
      <c r="DI440" s="339"/>
      <c r="DJ440" s="339"/>
      <c r="DK440" s="339"/>
      <c r="DL440" s="339"/>
      <c r="DM440" s="339"/>
      <c r="DN440" s="339"/>
      <c r="DO440" s="339"/>
      <c r="DP440" s="339"/>
      <c r="DQ440" s="339"/>
      <c r="DR440" s="339"/>
      <c r="DS440" s="339"/>
      <c r="DT440" s="339"/>
      <c r="DU440" s="339"/>
      <c r="DV440" s="339"/>
      <c r="DW440" s="339"/>
      <c r="DX440" s="339"/>
      <c r="DY440" s="339"/>
      <c r="DZ440" s="339"/>
      <c r="EA440" s="339"/>
      <c r="EB440" s="339"/>
      <c r="EC440" s="339"/>
      <c r="ED440" s="339"/>
      <c r="EE440" s="339"/>
      <c r="EF440" s="339"/>
      <c r="EG440" s="339"/>
      <c r="EH440" s="339"/>
      <c r="EI440" s="339"/>
      <c r="EJ440" s="339"/>
      <c r="EK440" s="339"/>
      <c r="EL440" s="339"/>
      <c r="EM440" s="339"/>
    </row>
    <row r="441" spans="1:143" s="341" customFormat="1" ht="25.5" hidden="1" customHeight="1">
      <c r="A441" s="371"/>
      <c r="B441" s="371"/>
      <c r="C441" s="371"/>
      <c r="D441" s="371"/>
      <c r="E441" s="371"/>
      <c r="F441" s="371"/>
      <c r="G441" s="371"/>
      <c r="H441" s="371"/>
      <c r="I441" s="371"/>
      <c r="J441" s="371"/>
      <c r="K441" s="371"/>
      <c r="L441" s="371"/>
      <c r="M441" s="371"/>
      <c r="N441" s="371"/>
      <c r="O441" s="371"/>
      <c r="P441" s="371"/>
      <c r="Q441" s="371"/>
      <c r="R441" s="371"/>
      <c r="S441" s="371"/>
      <c r="T441" s="371"/>
      <c r="U441" s="371"/>
      <c r="V441" s="371"/>
      <c r="W441" s="371"/>
      <c r="X441" s="371"/>
      <c r="Y441" s="371"/>
      <c r="Z441" s="371"/>
      <c r="AA441" s="371"/>
      <c r="AB441" s="371"/>
      <c r="AC441" s="371"/>
      <c r="AD441" s="371"/>
      <c r="AE441" s="371"/>
      <c r="AF441" s="371"/>
      <c r="AG441" s="371"/>
      <c r="AH441" s="371"/>
      <c r="AI441" s="339"/>
      <c r="AJ441" s="339"/>
      <c r="AK441" s="339"/>
      <c r="AL441" s="339"/>
      <c r="AM441" s="339"/>
      <c r="AN441" s="339"/>
      <c r="AO441" s="339"/>
      <c r="AP441" s="339"/>
      <c r="AQ441" s="339"/>
      <c r="AR441" s="339"/>
      <c r="AS441" s="339"/>
      <c r="AT441" s="339"/>
      <c r="AU441" s="339"/>
      <c r="AV441" s="339"/>
      <c r="AW441" s="339"/>
      <c r="AX441" s="339"/>
      <c r="AY441" s="339"/>
      <c r="AZ441" s="339"/>
      <c r="BA441" s="339"/>
      <c r="BB441" s="339"/>
      <c r="BC441" s="339"/>
      <c r="BD441" s="339"/>
      <c r="BE441" s="339"/>
      <c r="BF441" s="339"/>
      <c r="BG441" s="339"/>
      <c r="BH441" s="339"/>
      <c r="BI441" s="339"/>
      <c r="BJ441" s="339"/>
      <c r="BK441" s="339"/>
      <c r="BL441" s="339"/>
      <c r="BM441" s="339"/>
      <c r="BN441" s="339"/>
      <c r="BO441" s="339"/>
      <c r="BP441" s="339"/>
      <c r="BQ441" s="339"/>
      <c r="BR441" s="339"/>
      <c r="BS441" s="339"/>
      <c r="BT441" s="339"/>
      <c r="BU441" s="339"/>
      <c r="BV441" s="339"/>
      <c r="BW441" s="339"/>
      <c r="BX441" s="339"/>
      <c r="BY441" s="339"/>
      <c r="BZ441" s="339"/>
      <c r="CA441" s="339"/>
      <c r="CB441" s="339"/>
      <c r="CC441" s="339"/>
      <c r="CD441" s="339"/>
      <c r="CE441" s="339"/>
      <c r="CF441" s="339"/>
      <c r="CG441" s="339"/>
      <c r="CH441" s="339"/>
      <c r="CI441" s="339"/>
      <c r="CJ441" s="339"/>
      <c r="CK441" s="339"/>
      <c r="CL441" s="339"/>
      <c r="CM441" s="339"/>
      <c r="CN441" s="339"/>
      <c r="CO441" s="339"/>
      <c r="CP441" s="339"/>
      <c r="CQ441" s="339"/>
      <c r="CR441" s="339"/>
      <c r="CS441" s="339"/>
      <c r="CT441" s="339"/>
      <c r="CU441" s="339"/>
      <c r="CV441" s="339"/>
      <c r="CW441" s="339"/>
      <c r="CX441" s="339"/>
      <c r="CY441" s="339"/>
      <c r="CZ441" s="339"/>
      <c r="DA441" s="339"/>
      <c r="DB441" s="339"/>
      <c r="DC441" s="339"/>
      <c r="DD441" s="339"/>
      <c r="DE441" s="339"/>
      <c r="DF441" s="339"/>
      <c r="DG441" s="339"/>
      <c r="DH441" s="339"/>
      <c r="DI441" s="339"/>
      <c r="DJ441" s="339"/>
      <c r="DK441" s="339"/>
      <c r="DL441" s="339"/>
      <c r="DM441" s="339"/>
      <c r="DN441" s="339"/>
      <c r="DO441" s="339"/>
      <c r="DP441" s="339"/>
      <c r="DQ441" s="339"/>
      <c r="DR441" s="339"/>
      <c r="DS441" s="339"/>
      <c r="DT441" s="339"/>
      <c r="DU441" s="339"/>
      <c r="DV441" s="339"/>
      <c r="DW441" s="339"/>
      <c r="DX441" s="339"/>
      <c r="DY441" s="339"/>
      <c r="DZ441" s="339"/>
      <c r="EA441" s="339"/>
      <c r="EB441" s="339"/>
      <c r="EC441" s="339"/>
      <c r="ED441" s="339"/>
      <c r="EE441" s="339"/>
      <c r="EF441" s="339"/>
      <c r="EG441" s="339"/>
      <c r="EH441" s="339"/>
      <c r="EI441" s="339"/>
      <c r="EJ441" s="339"/>
      <c r="EK441" s="339"/>
      <c r="EL441" s="339"/>
      <c r="EM441" s="339"/>
    </row>
    <row r="442" spans="1:143" s="341" customFormat="1" ht="25.5" hidden="1" customHeight="1">
      <c r="A442" s="371"/>
      <c r="B442" s="371"/>
      <c r="C442" s="371"/>
      <c r="D442" s="371"/>
      <c r="E442" s="371"/>
      <c r="F442" s="371"/>
      <c r="G442" s="371"/>
      <c r="H442" s="371"/>
      <c r="I442" s="371"/>
      <c r="J442" s="371"/>
      <c r="K442" s="371"/>
      <c r="L442" s="371"/>
      <c r="M442" s="371"/>
      <c r="N442" s="371"/>
      <c r="O442" s="371"/>
      <c r="P442" s="371"/>
      <c r="Q442" s="371"/>
      <c r="R442" s="371"/>
      <c r="S442" s="371"/>
      <c r="T442" s="371"/>
      <c r="U442" s="371"/>
      <c r="V442" s="371"/>
      <c r="W442" s="371"/>
      <c r="X442" s="371"/>
      <c r="Y442" s="371"/>
      <c r="Z442" s="371"/>
      <c r="AA442" s="371"/>
      <c r="AB442" s="371"/>
      <c r="AC442" s="371"/>
      <c r="AD442" s="371"/>
      <c r="AE442" s="371"/>
      <c r="AF442" s="371"/>
      <c r="AG442" s="371"/>
      <c r="AH442" s="371"/>
      <c r="AI442" s="339"/>
      <c r="AJ442" s="339"/>
      <c r="AK442" s="339"/>
      <c r="AL442" s="339"/>
      <c r="AM442" s="339"/>
      <c r="AN442" s="339"/>
      <c r="AO442" s="339"/>
      <c r="AP442" s="339"/>
      <c r="AQ442" s="339"/>
      <c r="AR442" s="339"/>
      <c r="AS442" s="339"/>
      <c r="AT442" s="339"/>
      <c r="AU442" s="339"/>
      <c r="AV442" s="339"/>
      <c r="AW442" s="339"/>
      <c r="AX442" s="339"/>
      <c r="AY442" s="339"/>
      <c r="AZ442" s="339"/>
      <c r="BA442" s="339"/>
      <c r="BB442" s="339"/>
      <c r="BC442" s="339"/>
      <c r="BD442" s="339"/>
      <c r="BE442" s="339"/>
      <c r="BF442" s="339"/>
      <c r="BG442" s="339"/>
      <c r="BH442" s="339"/>
      <c r="BI442" s="339"/>
      <c r="BJ442" s="339"/>
      <c r="BK442" s="339"/>
      <c r="BL442" s="339"/>
      <c r="BM442" s="339"/>
      <c r="BN442" s="339"/>
      <c r="BO442" s="339"/>
      <c r="BP442" s="339"/>
      <c r="BQ442" s="339"/>
      <c r="BR442" s="339"/>
      <c r="BS442" s="339"/>
      <c r="BT442" s="339"/>
      <c r="BU442" s="339"/>
      <c r="BV442" s="339"/>
      <c r="BW442" s="339"/>
      <c r="BX442" s="339"/>
      <c r="BY442" s="339"/>
      <c r="BZ442" s="339"/>
      <c r="CA442" s="339"/>
      <c r="CB442" s="339"/>
      <c r="CC442" s="339"/>
      <c r="CD442" s="339"/>
      <c r="CE442" s="339"/>
      <c r="CF442" s="339"/>
      <c r="CG442" s="339"/>
      <c r="CH442" s="339"/>
      <c r="CI442" s="339"/>
      <c r="CJ442" s="339"/>
      <c r="CK442" s="339"/>
      <c r="CL442" s="339"/>
      <c r="CM442" s="339"/>
      <c r="CN442" s="339"/>
      <c r="CO442" s="339"/>
      <c r="CP442" s="339"/>
      <c r="CQ442" s="339"/>
      <c r="CR442" s="339"/>
      <c r="CS442" s="339"/>
      <c r="CT442" s="339"/>
      <c r="CU442" s="339"/>
      <c r="CV442" s="339"/>
      <c r="CW442" s="339"/>
      <c r="CX442" s="339"/>
      <c r="CY442" s="339"/>
      <c r="CZ442" s="339"/>
      <c r="DA442" s="339"/>
      <c r="DB442" s="339"/>
      <c r="DC442" s="339"/>
      <c r="DD442" s="339"/>
      <c r="DE442" s="339"/>
      <c r="DF442" s="339"/>
      <c r="DG442" s="339"/>
      <c r="DH442" s="339"/>
      <c r="DI442" s="339"/>
      <c r="DJ442" s="339"/>
      <c r="DK442" s="339"/>
      <c r="DL442" s="339"/>
      <c r="DM442" s="339"/>
      <c r="DN442" s="339"/>
      <c r="DO442" s="339"/>
      <c r="DP442" s="339"/>
      <c r="DQ442" s="339"/>
      <c r="DR442" s="339"/>
      <c r="DS442" s="339"/>
      <c r="DT442" s="339"/>
      <c r="DU442" s="339"/>
      <c r="DV442" s="339"/>
      <c r="DW442" s="339"/>
      <c r="DX442" s="339"/>
      <c r="DY442" s="339"/>
      <c r="DZ442" s="339"/>
      <c r="EA442" s="339"/>
      <c r="EB442" s="339"/>
      <c r="EC442" s="339"/>
      <c r="ED442" s="339"/>
      <c r="EE442" s="339"/>
      <c r="EF442" s="339"/>
      <c r="EG442" s="339"/>
      <c r="EH442" s="339"/>
      <c r="EI442" s="339"/>
      <c r="EJ442" s="339"/>
      <c r="EK442" s="339"/>
      <c r="EL442" s="339"/>
      <c r="EM442" s="339"/>
    </row>
    <row r="443" spans="1:143" s="341" customFormat="1" ht="25.5" hidden="1" customHeight="1">
      <c r="A443" s="371"/>
      <c r="B443" s="371"/>
      <c r="C443" s="371"/>
      <c r="D443" s="371"/>
      <c r="E443" s="371"/>
      <c r="F443" s="371"/>
      <c r="G443" s="371"/>
      <c r="H443" s="371"/>
      <c r="I443" s="371"/>
      <c r="J443" s="371"/>
      <c r="K443" s="371"/>
      <c r="L443" s="371"/>
      <c r="M443" s="371"/>
      <c r="N443" s="371"/>
      <c r="O443" s="371"/>
      <c r="P443" s="371"/>
      <c r="Q443" s="371"/>
      <c r="R443" s="371"/>
      <c r="S443" s="371"/>
      <c r="T443" s="371"/>
      <c r="U443" s="371"/>
      <c r="V443" s="371"/>
      <c r="W443" s="371"/>
      <c r="X443" s="371"/>
      <c r="Y443" s="371"/>
      <c r="Z443" s="371"/>
      <c r="AA443" s="371"/>
      <c r="AB443" s="371"/>
      <c r="AC443" s="371"/>
      <c r="AD443" s="371"/>
      <c r="AE443" s="371"/>
      <c r="AF443" s="371"/>
      <c r="AG443" s="371"/>
      <c r="AH443" s="371"/>
      <c r="AI443" s="339"/>
      <c r="AJ443" s="339"/>
      <c r="AK443" s="339"/>
      <c r="AL443" s="339"/>
      <c r="AM443" s="339"/>
      <c r="AN443" s="339"/>
      <c r="AO443" s="339"/>
      <c r="AP443" s="339"/>
      <c r="AQ443" s="339"/>
      <c r="AR443" s="339"/>
      <c r="AS443" s="339"/>
      <c r="AT443" s="339"/>
      <c r="AU443" s="339"/>
      <c r="AV443" s="339"/>
      <c r="AW443" s="339"/>
      <c r="AX443" s="339"/>
      <c r="AY443" s="339"/>
      <c r="AZ443" s="339"/>
      <c r="BA443" s="339"/>
      <c r="BB443" s="339"/>
      <c r="BC443" s="339"/>
      <c r="BD443" s="339"/>
      <c r="BE443" s="339"/>
      <c r="BF443" s="339"/>
      <c r="BG443" s="339"/>
      <c r="BH443" s="339"/>
      <c r="BI443" s="339"/>
      <c r="BJ443" s="339"/>
      <c r="BK443" s="339"/>
      <c r="BL443" s="339"/>
      <c r="BM443" s="339"/>
      <c r="BN443" s="339"/>
      <c r="BO443" s="339"/>
      <c r="BP443" s="339"/>
      <c r="BQ443" s="339"/>
      <c r="BR443" s="339"/>
      <c r="BS443" s="339"/>
      <c r="BT443" s="339"/>
      <c r="BU443" s="339"/>
      <c r="BV443" s="339"/>
      <c r="BW443" s="339"/>
      <c r="BX443" s="339"/>
      <c r="BY443" s="339"/>
      <c r="BZ443" s="339"/>
      <c r="CA443" s="339"/>
      <c r="CB443" s="339"/>
      <c r="CC443" s="339"/>
      <c r="CD443" s="339"/>
      <c r="CE443" s="339"/>
      <c r="CF443" s="339"/>
      <c r="CG443" s="339"/>
      <c r="CH443" s="339"/>
      <c r="CI443" s="339"/>
      <c r="CJ443" s="339"/>
      <c r="CK443" s="339"/>
      <c r="CL443" s="339"/>
      <c r="CM443" s="339"/>
      <c r="CN443" s="339"/>
      <c r="CO443" s="339"/>
      <c r="CP443" s="339"/>
      <c r="CQ443" s="339"/>
      <c r="CR443" s="339"/>
      <c r="CS443" s="339"/>
      <c r="CT443" s="339"/>
      <c r="CU443" s="339"/>
      <c r="CV443" s="339"/>
      <c r="CW443" s="339"/>
      <c r="CX443" s="339"/>
      <c r="CY443" s="339"/>
      <c r="CZ443" s="339"/>
      <c r="DA443" s="339"/>
      <c r="DB443" s="339"/>
      <c r="DC443" s="339"/>
      <c r="DD443" s="339"/>
      <c r="DE443" s="339"/>
      <c r="DF443" s="339"/>
      <c r="DG443" s="339"/>
      <c r="DH443" s="339"/>
      <c r="DI443" s="339"/>
      <c r="DJ443" s="339"/>
      <c r="DK443" s="339"/>
      <c r="DL443" s="339"/>
      <c r="DM443" s="339"/>
      <c r="DN443" s="339"/>
      <c r="DO443" s="339"/>
      <c r="DP443" s="339"/>
      <c r="DQ443" s="339"/>
      <c r="DR443" s="339"/>
      <c r="DS443" s="339"/>
      <c r="DT443" s="339"/>
      <c r="DU443" s="339"/>
      <c r="DV443" s="339"/>
      <c r="DW443" s="339"/>
      <c r="DX443" s="339"/>
      <c r="DY443" s="339"/>
      <c r="DZ443" s="339"/>
      <c r="EA443" s="339"/>
      <c r="EB443" s="339"/>
      <c r="EC443" s="339"/>
      <c r="ED443" s="339"/>
      <c r="EE443" s="339"/>
      <c r="EF443" s="339"/>
      <c r="EG443" s="339"/>
      <c r="EH443" s="339"/>
      <c r="EI443" s="339"/>
      <c r="EJ443" s="339"/>
      <c r="EK443" s="339"/>
      <c r="EL443" s="339"/>
      <c r="EM443" s="339"/>
    </row>
    <row r="444" spans="1:143" s="341" customFormat="1" ht="25.5" hidden="1" customHeight="1">
      <c r="A444" s="371"/>
      <c r="B444" s="371"/>
      <c r="C444" s="371"/>
      <c r="D444" s="371"/>
      <c r="E444" s="371"/>
      <c r="F444" s="371"/>
      <c r="G444" s="371"/>
      <c r="H444" s="371"/>
      <c r="I444" s="371"/>
      <c r="J444" s="371"/>
      <c r="K444" s="371"/>
      <c r="L444" s="371"/>
      <c r="M444" s="371"/>
      <c r="N444" s="371"/>
      <c r="O444" s="371"/>
      <c r="P444" s="371"/>
      <c r="Q444" s="371"/>
      <c r="R444" s="371"/>
      <c r="S444" s="371"/>
      <c r="T444" s="371"/>
      <c r="U444" s="371"/>
      <c r="V444" s="371"/>
      <c r="W444" s="371"/>
      <c r="X444" s="371"/>
      <c r="Y444" s="371"/>
      <c r="Z444" s="371"/>
      <c r="AA444" s="371"/>
      <c r="AB444" s="371"/>
      <c r="AC444" s="371"/>
      <c r="AD444" s="371"/>
      <c r="AE444" s="371"/>
      <c r="AF444" s="371"/>
      <c r="AG444" s="371"/>
      <c r="AH444" s="371"/>
      <c r="AI444" s="339"/>
      <c r="AJ444" s="339"/>
      <c r="AK444" s="339"/>
      <c r="AL444" s="339"/>
      <c r="AM444" s="339"/>
      <c r="AN444" s="339"/>
      <c r="AO444" s="339"/>
      <c r="AP444" s="339"/>
      <c r="AQ444" s="339"/>
      <c r="AR444" s="339"/>
      <c r="AS444" s="339"/>
      <c r="AT444" s="339"/>
      <c r="AU444" s="339"/>
      <c r="AV444" s="339"/>
      <c r="AW444" s="339"/>
      <c r="AX444" s="339"/>
      <c r="AY444" s="339"/>
      <c r="AZ444" s="339"/>
      <c r="BA444" s="339"/>
      <c r="BB444" s="339"/>
      <c r="BC444" s="339"/>
      <c r="BD444" s="339"/>
      <c r="BE444" s="339"/>
      <c r="BF444" s="339"/>
      <c r="BG444" s="339"/>
      <c r="BH444" s="339"/>
      <c r="BI444" s="339"/>
      <c r="BJ444" s="339"/>
      <c r="BK444" s="339"/>
      <c r="BL444" s="339"/>
      <c r="BM444" s="339"/>
      <c r="BN444" s="339"/>
      <c r="BO444" s="339"/>
      <c r="BP444" s="339"/>
      <c r="BQ444" s="339"/>
      <c r="BR444" s="339"/>
      <c r="BS444" s="339"/>
      <c r="BT444" s="339"/>
      <c r="BU444" s="339"/>
      <c r="BV444" s="339"/>
      <c r="BW444" s="339"/>
      <c r="BX444" s="339"/>
      <c r="BY444" s="339"/>
      <c r="BZ444" s="339"/>
      <c r="CA444" s="339"/>
      <c r="CB444" s="339"/>
      <c r="CC444" s="339"/>
      <c r="CD444" s="339"/>
      <c r="CE444" s="339"/>
      <c r="CF444" s="339"/>
      <c r="CG444" s="339"/>
      <c r="CH444" s="339"/>
      <c r="CI444" s="339"/>
      <c r="CJ444" s="339"/>
      <c r="CK444" s="339"/>
      <c r="CL444" s="339"/>
      <c r="CM444" s="339"/>
      <c r="CN444" s="339"/>
      <c r="CO444" s="339"/>
      <c r="CP444" s="339"/>
      <c r="CQ444" s="339"/>
      <c r="CR444" s="339"/>
      <c r="CS444" s="339"/>
      <c r="CT444" s="339"/>
      <c r="CU444" s="339"/>
      <c r="CV444" s="339"/>
      <c r="CW444" s="339"/>
      <c r="CX444" s="339"/>
      <c r="CY444" s="339"/>
      <c r="CZ444" s="339"/>
      <c r="DA444" s="339"/>
      <c r="DB444" s="339"/>
      <c r="DC444" s="339"/>
      <c r="DD444" s="339"/>
      <c r="DE444" s="339"/>
      <c r="DF444" s="339"/>
      <c r="DG444" s="339"/>
      <c r="DH444" s="339"/>
      <c r="DI444" s="339"/>
      <c r="DJ444" s="339"/>
      <c r="DK444" s="339"/>
      <c r="DL444" s="339"/>
      <c r="DM444" s="339"/>
      <c r="DN444" s="339"/>
      <c r="DO444" s="339"/>
      <c r="DP444" s="339"/>
      <c r="DQ444" s="339"/>
      <c r="DR444" s="339"/>
      <c r="DS444" s="339"/>
      <c r="DT444" s="339"/>
      <c r="DU444" s="339"/>
      <c r="DV444" s="339"/>
      <c r="DW444" s="339"/>
      <c r="DX444" s="339"/>
      <c r="DY444" s="339"/>
      <c r="DZ444" s="339"/>
      <c r="EA444" s="339"/>
      <c r="EB444" s="339"/>
      <c r="EC444" s="339"/>
      <c r="ED444" s="339"/>
      <c r="EE444" s="339"/>
      <c r="EF444" s="339"/>
      <c r="EG444" s="339"/>
      <c r="EH444" s="339"/>
      <c r="EI444" s="339"/>
      <c r="EJ444" s="339"/>
      <c r="EK444" s="339"/>
      <c r="EL444" s="339"/>
      <c r="EM444" s="339"/>
    </row>
    <row r="445" spans="1:143" s="341" customFormat="1" ht="25.5" hidden="1" customHeight="1">
      <c r="A445" s="371"/>
      <c r="B445" s="371"/>
      <c r="C445" s="371"/>
      <c r="D445" s="371"/>
      <c r="E445" s="371"/>
      <c r="F445" s="371"/>
      <c r="G445" s="371"/>
      <c r="H445" s="371"/>
      <c r="I445" s="371"/>
      <c r="J445" s="371"/>
      <c r="K445" s="371"/>
      <c r="L445" s="371"/>
      <c r="M445" s="371"/>
      <c r="N445" s="371"/>
      <c r="O445" s="371"/>
      <c r="P445" s="371"/>
      <c r="Q445" s="371"/>
      <c r="R445" s="371"/>
      <c r="S445" s="371"/>
      <c r="T445" s="371"/>
      <c r="U445" s="371"/>
      <c r="V445" s="371"/>
      <c r="W445" s="371"/>
      <c r="X445" s="371"/>
      <c r="Y445" s="371"/>
      <c r="Z445" s="371"/>
      <c r="AA445" s="371"/>
      <c r="AB445" s="371"/>
      <c r="AC445" s="371"/>
      <c r="AD445" s="371"/>
      <c r="AE445" s="371"/>
      <c r="AF445" s="371"/>
      <c r="AG445" s="371"/>
      <c r="AH445" s="371"/>
      <c r="AI445" s="339"/>
      <c r="AJ445" s="339"/>
      <c r="AK445" s="339"/>
      <c r="AL445" s="339"/>
      <c r="AM445" s="339"/>
      <c r="AN445" s="339"/>
      <c r="AO445" s="339"/>
      <c r="AP445" s="339"/>
      <c r="AQ445" s="339"/>
      <c r="AR445" s="339"/>
      <c r="AS445" s="339"/>
      <c r="AT445" s="339"/>
      <c r="AU445" s="339"/>
      <c r="AV445" s="339"/>
      <c r="AW445" s="339"/>
      <c r="AX445" s="339"/>
      <c r="AY445" s="339"/>
      <c r="AZ445" s="339"/>
      <c r="BA445" s="339"/>
      <c r="BB445" s="339"/>
      <c r="BC445" s="339"/>
      <c r="BD445" s="339"/>
      <c r="BE445" s="339"/>
      <c r="BF445" s="339"/>
      <c r="BG445" s="339"/>
      <c r="BH445" s="339"/>
      <c r="BI445" s="339"/>
      <c r="BJ445" s="339"/>
      <c r="BK445" s="339"/>
      <c r="BL445" s="339"/>
      <c r="BM445" s="339"/>
      <c r="BN445" s="339"/>
      <c r="BO445" s="339"/>
      <c r="BP445" s="339"/>
      <c r="BQ445" s="339"/>
      <c r="BR445" s="339"/>
      <c r="BS445" s="339"/>
      <c r="BT445" s="339"/>
      <c r="BU445" s="339"/>
      <c r="BV445" s="339"/>
      <c r="BW445" s="339"/>
      <c r="BX445" s="339"/>
      <c r="BY445" s="339"/>
      <c r="BZ445" s="339"/>
      <c r="CA445" s="339"/>
      <c r="CB445" s="339"/>
      <c r="CC445" s="339"/>
      <c r="CD445" s="339"/>
      <c r="CE445" s="339"/>
      <c r="CF445" s="339"/>
      <c r="CG445" s="339"/>
      <c r="CH445" s="339"/>
      <c r="CI445" s="339"/>
      <c r="CJ445" s="339"/>
      <c r="CK445" s="339"/>
      <c r="CL445" s="339"/>
      <c r="CM445" s="339"/>
      <c r="CN445" s="339"/>
      <c r="CO445" s="339"/>
      <c r="CP445" s="339"/>
      <c r="CQ445" s="339"/>
      <c r="CR445" s="339"/>
      <c r="CS445" s="339"/>
      <c r="CT445" s="339"/>
      <c r="CU445" s="339"/>
      <c r="CV445" s="339"/>
      <c r="CW445" s="339"/>
      <c r="CX445" s="339"/>
      <c r="CY445" s="339"/>
      <c r="CZ445" s="339"/>
      <c r="DA445" s="339"/>
      <c r="DB445" s="339"/>
      <c r="DC445" s="339"/>
      <c r="DD445" s="339"/>
      <c r="DE445" s="339"/>
      <c r="DF445" s="339"/>
      <c r="DG445" s="339"/>
      <c r="DH445" s="339"/>
      <c r="DI445" s="339"/>
      <c r="DJ445" s="339"/>
      <c r="DK445" s="339"/>
      <c r="DL445" s="339"/>
      <c r="DM445" s="339"/>
      <c r="DN445" s="339"/>
      <c r="DO445" s="339"/>
      <c r="DP445" s="339"/>
      <c r="DQ445" s="339"/>
      <c r="DR445" s="339"/>
      <c r="DS445" s="339"/>
      <c r="DT445" s="339"/>
      <c r="DU445" s="339"/>
      <c r="DV445" s="339"/>
      <c r="DW445" s="339"/>
      <c r="DX445" s="339"/>
      <c r="DY445" s="339"/>
      <c r="DZ445" s="339"/>
      <c r="EA445" s="339"/>
      <c r="EB445" s="339"/>
      <c r="EC445" s="339"/>
      <c r="ED445" s="339"/>
      <c r="EE445" s="339"/>
      <c r="EF445" s="339"/>
      <c r="EG445" s="339"/>
      <c r="EH445" s="339"/>
      <c r="EI445" s="339"/>
      <c r="EJ445" s="339"/>
      <c r="EK445" s="339"/>
      <c r="EL445" s="339"/>
      <c r="EM445" s="339"/>
    </row>
    <row r="446" spans="1:143" s="341" customFormat="1" ht="25.5" hidden="1" customHeight="1">
      <c r="A446" s="371"/>
      <c r="B446" s="371"/>
      <c r="C446" s="371"/>
      <c r="D446" s="371"/>
      <c r="E446" s="371"/>
      <c r="F446" s="371"/>
      <c r="G446" s="371"/>
      <c r="H446" s="371"/>
      <c r="I446" s="371"/>
      <c r="J446" s="371"/>
      <c r="K446" s="371"/>
      <c r="L446" s="371"/>
      <c r="M446" s="371"/>
      <c r="N446" s="371"/>
      <c r="O446" s="371"/>
      <c r="P446" s="371"/>
      <c r="Q446" s="371"/>
      <c r="R446" s="371"/>
      <c r="S446" s="371"/>
      <c r="T446" s="371"/>
      <c r="U446" s="371"/>
      <c r="V446" s="371"/>
      <c r="W446" s="371"/>
      <c r="X446" s="371"/>
      <c r="Y446" s="371"/>
      <c r="Z446" s="371"/>
      <c r="AA446" s="371"/>
      <c r="AB446" s="371"/>
      <c r="AC446" s="371"/>
      <c r="AD446" s="371"/>
      <c r="AE446" s="371"/>
      <c r="AF446" s="371"/>
      <c r="AG446" s="371"/>
      <c r="AH446" s="371"/>
      <c r="AI446" s="339"/>
      <c r="AJ446" s="339"/>
      <c r="AK446" s="339"/>
      <c r="AL446" s="339"/>
      <c r="AM446" s="339"/>
      <c r="AN446" s="339"/>
      <c r="AO446" s="339"/>
      <c r="AP446" s="339"/>
      <c r="AQ446" s="339"/>
      <c r="AR446" s="339"/>
      <c r="AS446" s="339"/>
      <c r="AT446" s="339"/>
      <c r="AU446" s="339"/>
      <c r="AV446" s="339"/>
      <c r="AW446" s="339"/>
      <c r="AX446" s="339"/>
      <c r="AY446" s="339"/>
      <c r="AZ446" s="339"/>
      <c r="BA446" s="339"/>
      <c r="BB446" s="339"/>
      <c r="BC446" s="339"/>
      <c r="BD446" s="339"/>
      <c r="BE446" s="339"/>
      <c r="BF446" s="339"/>
      <c r="BG446" s="339"/>
      <c r="BH446" s="339"/>
      <c r="BI446" s="339"/>
      <c r="BJ446" s="339"/>
      <c r="BK446" s="339"/>
      <c r="BL446" s="339"/>
      <c r="BM446" s="339"/>
      <c r="BN446" s="339"/>
      <c r="BO446" s="339"/>
      <c r="BP446" s="339"/>
      <c r="BQ446" s="339"/>
      <c r="BR446" s="339"/>
      <c r="BS446" s="339"/>
      <c r="BT446" s="339"/>
      <c r="BU446" s="339"/>
      <c r="BV446" s="339"/>
      <c r="BW446" s="339"/>
      <c r="BX446" s="339"/>
      <c r="BY446" s="339"/>
      <c r="BZ446" s="339"/>
      <c r="CA446" s="339"/>
      <c r="CB446" s="339"/>
      <c r="CC446" s="339"/>
      <c r="CD446" s="339"/>
      <c r="CE446" s="339"/>
      <c r="CF446" s="339"/>
      <c r="CG446" s="339"/>
      <c r="CH446" s="339"/>
      <c r="CI446" s="339"/>
      <c r="CJ446" s="339"/>
      <c r="CK446" s="339"/>
      <c r="CL446" s="339"/>
      <c r="CM446" s="339"/>
      <c r="CN446" s="339"/>
      <c r="CO446" s="339"/>
      <c r="CP446" s="339"/>
      <c r="CQ446" s="339"/>
      <c r="CR446" s="339"/>
      <c r="CS446" s="339"/>
      <c r="CT446" s="339"/>
      <c r="CU446" s="339"/>
      <c r="CV446" s="339"/>
      <c r="CW446" s="339"/>
      <c r="CX446" s="339"/>
      <c r="CY446" s="339"/>
      <c r="CZ446" s="339"/>
      <c r="DA446" s="339"/>
      <c r="DB446" s="339"/>
      <c r="DC446" s="339"/>
      <c r="DD446" s="339"/>
      <c r="DE446" s="339"/>
      <c r="DF446" s="339"/>
      <c r="DG446" s="339"/>
      <c r="DH446" s="339"/>
      <c r="DI446" s="339"/>
      <c r="DJ446" s="339"/>
      <c r="DK446" s="339"/>
      <c r="DL446" s="339"/>
      <c r="DM446" s="339"/>
      <c r="DN446" s="339"/>
      <c r="DO446" s="339"/>
      <c r="DP446" s="339"/>
      <c r="DQ446" s="339"/>
      <c r="DR446" s="339"/>
      <c r="DS446" s="339"/>
      <c r="DT446" s="339"/>
      <c r="DU446" s="339"/>
      <c r="DV446" s="339"/>
      <c r="DW446" s="339"/>
      <c r="DX446" s="339"/>
      <c r="DY446" s="339"/>
      <c r="DZ446" s="339"/>
      <c r="EA446" s="339"/>
      <c r="EB446" s="339"/>
      <c r="EC446" s="339"/>
      <c r="ED446" s="339"/>
      <c r="EE446" s="339"/>
      <c r="EF446" s="339"/>
      <c r="EG446" s="339"/>
      <c r="EH446" s="339"/>
      <c r="EI446" s="339"/>
      <c r="EJ446" s="339"/>
      <c r="EK446" s="339"/>
      <c r="EL446" s="339"/>
      <c r="EM446" s="339"/>
    </row>
    <row r="447" spans="1:143" s="341" customFormat="1" ht="25.5" hidden="1" customHeight="1">
      <c r="A447" s="371"/>
      <c r="B447" s="371"/>
      <c r="C447" s="371"/>
      <c r="D447" s="371"/>
      <c r="E447" s="371"/>
      <c r="F447" s="371"/>
      <c r="G447" s="371"/>
      <c r="H447" s="371"/>
      <c r="I447" s="371"/>
      <c r="J447" s="371"/>
      <c r="K447" s="371"/>
      <c r="L447" s="371"/>
      <c r="M447" s="371"/>
      <c r="N447" s="371"/>
      <c r="O447" s="371"/>
      <c r="P447" s="371"/>
      <c r="Q447" s="371"/>
      <c r="R447" s="371"/>
      <c r="S447" s="371"/>
      <c r="T447" s="371"/>
      <c r="U447" s="371"/>
      <c r="V447" s="371"/>
      <c r="W447" s="371"/>
      <c r="X447" s="371"/>
      <c r="Y447" s="371"/>
      <c r="Z447" s="371"/>
      <c r="AA447" s="371"/>
      <c r="AB447" s="371"/>
      <c r="AC447" s="371"/>
      <c r="AD447" s="371"/>
      <c r="AE447" s="371"/>
      <c r="AF447" s="371"/>
      <c r="AG447" s="371"/>
      <c r="AH447" s="371"/>
      <c r="AI447" s="339"/>
      <c r="AJ447" s="339"/>
      <c r="AK447" s="339"/>
      <c r="AL447" s="339"/>
      <c r="AM447" s="339"/>
      <c r="AN447" s="339"/>
      <c r="AO447" s="339"/>
      <c r="AP447" s="339"/>
      <c r="AQ447" s="339"/>
      <c r="AR447" s="339"/>
      <c r="AS447" s="339"/>
      <c r="AT447" s="339"/>
      <c r="AU447" s="339"/>
      <c r="AV447" s="339"/>
      <c r="AW447" s="339"/>
      <c r="AX447" s="339"/>
      <c r="AY447" s="339"/>
      <c r="AZ447" s="339"/>
      <c r="BA447" s="339"/>
      <c r="BB447" s="339"/>
      <c r="BC447" s="339"/>
      <c r="BD447" s="339"/>
      <c r="BE447" s="339"/>
      <c r="BF447" s="339"/>
      <c r="BG447" s="339"/>
      <c r="BH447" s="339"/>
      <c r="BI447" s="339"/>
      <c r="BJ447" s="339"/>
      <c r="BK447" s="339"/>
      <c r="BL447" s="339"/>
      <c r="BM447" s="339"/>
      <c r="BN447" s="339"/>
      <c r="BO447" s="339"/>
      <c r="BP447" s="339"/>
      <c r="BQ447" s="339"/>
      <c r="BR447" s="339"/>
      <c r="BS447" s="339"/>
      <c r="BT447" s="339"/>
      <c r="BU447" s="339"/>
      <c r="BV447" s="339"/>
      <c r="BW447" s="339"/>
      <c r="BX447" s="339"/>
      <c r="BY447" s="339"/>
      <c r="BZ447" s="339"/>
      <c r="CA447" s="339"/>
      <c r="CB447" s="339"/>
      <c r="CC447" s="339"/>
      <c r="CD447" s="339"/>
      <c r="CE447" s="339"/>
      <c r="CF447" s="339"/>
      <c r="CG447" s="339"/>
      <c r="CH447" s="339"/>
      <c r="CI447" s="339"/>
      <c r="CJ447" s="339"/>
      <c r="CK447" s="339"/>
      <c r="CL447" s="339"/>
      <c r="CM447" s="339"/>
      <c r="CN447" s="339"/>
      <c r="CO447" s="339"/>
      <c r="CP447" s="339"/>
      <c r="CQ447" s="339"/>
      <c r="CR447" s="339"/>
      <c r="CS447" s="339"/>
      <c r="CT447" s="339"/>
      <c r="CU447" s="339"/>
      <c r="CV447" s="339"/>
      <c r="CW447" s="339"/>
      <c r="CX447" s="339"/>
      <c r="CY447" s="339"/>
      <c r="CZ447" s="339"/>
      <c r="DA447" s="339"/>
      <c r="DB447" s="339"/>
      <c r="DC447" s="339"/>
      <c r="DD447" s="339"/>
      <c r="DE447" s="339"/>
      <c r="DF447" s="339"/>
      <c r="DG447" s="339"/>
      <c r="DH447" s="339"/>
      <c r="DI447" s="339"/>
      <c r="DJ447" s="339"/>
      <c r="DK447" s="339"/>
      <c r="DL447" s="339"/>
      <c r="DM447" s="339"/>
      <c r="DN447" s="339"/>
      <c r="DO447" s="339"/>
      <c r="DP447" s="339"/>
      <c r="DQ447" s="339"/>
      <c r="DR447" s="339"/>
      <c r="DS447" s="339"/>
      <c r="DT447" s="339"/>
      <c r="DU447" s="339"/>
      <c r="DV447" s="339"/>
      <c r="DW447" s="339"/>
      <c r="DX447" s="339"/>
      <c r="DY447" s="339"/>
      <c r="DZ447" s="339"/>
      <c r="EA447" s="339"/>
      <c r="EB447" s="339"/>
      <c r="EC447" s="339"/>
      <c r="ED447" s="339"/>
      <c r="EE447" s="339"/>
      <c r="EF447" s="339"/>
      <c r="EG447" s="339"/>
      <c r="EH447" s="339"/>
      <c r="EI447" s="339"/>
      <c r="EJ447" s="339"/>
      <c r="EK447" s="339"/>
      <c r="EL447" s="339"/>
      <c r="EM447" s="339"/>
    </row>
    <row r="448" spans="1:143" s="341" customFormat="1" ht="25.5" hidden="1" customHeight="1">
      <c r="A448" s="371"/>
      <c r="B448" s="371"/>
      <c r="C448" s="371"/>
      <c r="D448" s="371"/>
      <c r="E448" s="371"/>
      <c r="F448" s="371"/>
      <c r="G448" s="371"/>
      <c r="H448" s="371"/>
      <c r="I448" s="371"/>
      <c r="J448" s="371"/>
      <c r="K448" s="371"/>
      <c r="L448" s="371"/>
      <c r="M448" s="371"/>
      <c r="N448" s="371"/>
      <c r="O448" s="371"/>
      <c r="P448" s="371"/>
      <c r="Q448" s="371"/>
      <c r="R448" s="371"/>
      <c r="S448" s="371"/>
      <c r="T448" s="371"/>
      <c r="U448" s="371"/>
      <c r="V448" s="371"/>
      <c r="W448" s="371"/>
      <c r="X448" s="371"/>
      <c r="Y448" s="371"/>
      <c r="Z448" s="371"/>
      <c r="AA448" s="371"/>
      <c r="AB448" s="371"/>
      <c r="AC448" s="371"/>
      <c r="AD448" s="371"/>
      <c r="AE448" s="371"/>
      <c r="AF448" s="371"/>
      <c r="AG448" s="371"/>
      <c r="AH448" s="371"/>
      <c r="AI448" s="339"/>
      <c r="AJ448" s="339"/>
      <c r="AK448" s="339"/>
      <c r="AL448" s="339"/>
      <c r="AM448" s="339"/>
      <c r="AN448" s="339"/>
      <c r="AO448" s="339"/>
      <c r="AP448" s="339"/>
      <c r="AQ448" s="339"/>
      <c r="AR448" s="339"/>
      <c r="AS448" s="339"/>
      <c r="AT448" s="339"/>
      <c r="AU448" s="339"/>
      <c r="AV448" s="339"/>
      <c r="AW448" s="339"/>
      <c r="AX448" s="339"/>
      <c r="AY448" s="339"/>
      <c r="AZ448" s="339"/>
      <c r="BA448" s="339"/>
      <c r="BB448" s="339"/>
      <c r="BC448" s="339"/>
      <c r="BD448" s="339"/>
      <c r="BE448" s="339"/>
      <c r="BF448" s="339"/>
      <c r="BG448" s="339"/>
      <c r="BH448" s="339"/>
      <c r="BI448" s="339"/>
      <c r="BJ448" s="339"/>
      <c r="BK448" s="339"/>
      <c r="BL448" s="339"/>
      <c r="BM448" s="339"/>
      <c r="BN448" s="339"/>
      <c r="BO448" s="339"/>
      <c r="BP448" s="339"/>
      <c r="BQ448" s="339"/>
      <c r="BR448" s="339"/>
      <c r="BS448" s="339"/>
      <c r="BT448" s="339"/>
      <c r="BU448" s="339"/>
      <c r="BV448" s="339"/>
      <c r="BW448" s="339"/>
      <c r="BX448" s="339"/>
      <c r="BY448" s="339"/>
      <c r="BZ448" s="339"/>
      <c r="CA448" s="339"/>
      <c r="CB448" s="339"/>
      <c r="CC448" s="339"/>
      <c r="CD448" s="339"/>
      <c r="CE448" s="339"/>
      <c r="CF448" s="339"/>
      <c r="CG448" s="339"/>
      <c r="CH448" s="339"/>
      <c r="CI448" s="339"/>
      <c r="CJ448" s="339"/>
      <c r="CK448" s="339"/>
      <c r="CL448" s="339"/>
      <c r="CM448" s="339"/>
      <c r="CN448" s="339"/>
      <c r="CO448" s="339"/>
      <c r="CP448" s="339"/>
      <c r="CQ448" s="339"/>
      <c r="CR448" s="339"/>
      <c r="CS448" s="339"/>
      <c r="CT448" s="339"/>
      <c r="CU448" s="339"/>
      <c r="CV448" s="339"/>
      <c r="CW448" s="339"/>
      <c r="CX448" s="339"/>
      <c r="CY448" s="339"/>
      <c r="CZ448" s="339"/>
      <c r="DA448" s="339"/>
      <c r="DB448" s="339"/>
      <c r="DC448" s="339"/>
      <c r="DD448" s="339"/>
      <c r="DE448" s="339"/>
      <c r="DF448" s="339"/>
      <c r="DG448" s="339"/>
      <c r="DH448" s="339"/>
      <c r="DI448" s="339"/>
      <c r="DJ448" s="339"/>
      <c r="DK448" s="339"/>
      <c r="DL448" s="339"/>
      <c r="DM448" s="339"/>
      <c r="DN448" s="339"/>
      <c r="DO448" s="339"/>
      <c r="DP448" s="339"/>
      <c r="DQ448" s="339"/>
      <c r="DR448" s="339"/>
      <c r="DS448" s="339"/>
      <c r="DT448" s="339"/>
      <c r="DU448" s="339"/>
      <c r="DV448" s="339"/>
      <c r="DW448" s="339"/>
      <c r="DX448" s="339"/>
      <c r="DY448" s="339"/>
      <c r="DZ448" s="339"/>
      <c r="EA448" s="339"/>
      <c r="EB448" s="339"/>
      <c r="EC448" s="339"/>
      <c r="ED448" s="339"/>
      <c r="EE448" s="339"/>
      <c r="EF448" s="339"/>
      <c r="EG448" s="339"/>
      <c r="EH448" s="339"/>
      <c r="EI448" s="339"/>
      <c r="EJ448" s="339"/>
      <c r="EK448" s="339"/>
      <c r="EL448" s="339"/>
      <c r="EM448" s="339"/>
    </row>
    <row r="449" spans="1:143" s="341" customFormat="1" ht="25.5" hidden="1" customHeight="1">
      <c r="A449" s="371"/>
      <c r="B449" s="371"/>
      <c r="C449" s="371"/>
      <c r="D449" s="371"/>
      <c r="E449" s="371"/>
      <c r="F449" s="371"/>
      <c r="G449" s="371"/>
      <c r="H449" s="371"/>
      <c r="I449" s="371"/>
      <c r="J449" s="371"/>
      <c r="K449" s="371"/>
      <c r="L449" s="371"/>
      <c r="M449" s="371"/>
      <c r="N449" s="371"/>
      <c r="O449" s="371"/>
      <c r="P449" s="371"/>
      <c r="Q449" s="371"/>
      <c r="R449" s="371"/>
      <c r="S449" s="371"/>
      <c r="T449" s="371"/>
      <c r="U449" s="371"/>
      <c r="V449" s="371"/>
      <c r="W449" s="371"/>
      <c r="X449" s="371"/>
      <c r="Y449" s="371"/>
      <c r="Z449" s="371"/>
      <c r="AA449" s="371"/>
      <c r="AB449" s="371"/>
      <c r="AC449" s="371"/>
      <c r="AD449" s="371"/>
      <c r="AE449" s="371"/>
      <c r="AF449" s="371"/>
      <c r="AG449" s="371"/>
      <c r="AH449" s="371"/>
      <c r="AI449" s="339"/>
      <c r="AJ449" s="339"/>
      <c r="AK449" s="339"/>
      <c r="AL449" s="339"/>
      <c r="AM449" s="339"/>
      <c r="AN449" s="339"/>
      <c r="AO449" s="339"/>
      <c r="AP449" s="339"/>
      <c r="AQ449" s="339"/>
      <c r="AR449" s="339"/>
      <c r="AS449" s="339"/>
      <c r="AT449" s="339"/>
      <c r="AU449" s="339"/>
      <c r="AV449" s="339"/>
      <c r="AW449" s="339"/>
      <c r="AX449" s="339"/>
      <c r="AY449" s="339"/>
      <c r="AZ449" s="339"/>
      <c r="BA449" s="339"/>
      <c r="BB449" s="339"/>
      <c r="BC449" s="339"/>
      <c r="BD449" s="339"/>
      <c r="BE449" s="339"/>
      <c r="BF449" s="339"/>
      <c r="BG449" s="339"/>
      <c r="BH449" s="339"/>
      <c r="BI449" s="339"/>
      <c r="BJ449" s="339"/>
      <c r="BK449" s="339"/>
      <c r="BL449" s="339"/>
      <c r="BM449" s="339"/>
      <c r="BN449" s="339"/>
      <c r="BO449" s="339"/>
      <c r="BP449" s="339"/>
      <c r="BQ449" s="339"/>
      <c r="BR449" s="339"/>
      <c r="BS449" s="339"/>
      <c r="BT449" s="339"/>
      <c r="BU449" s="339"/>
      <c r="BV449" s="339"/>
      <c r="BW449" s="339"/>
      <c r="BX449" s="339"/>
      <c r="BY449" s="339"/>
      <c r="BZ449" s="339"/>
      <c r="CA449" s="339"/>
      <c r="CB449" s="339"/>
      <c r="CC449" s="339"/>
      <c r="CD449" s="339"/>
      <c r="CE449" s="339"/>
      <c r="CF449" s="339"/>
      <c r="CG449" s="339"/>
      <c r="CH449" s="339"/>
      <c r="CI449" s="339"/>
      <c r="CJ449" s="339"/>
      <c r="CK449" s="339"/>
      <c r="CL449" s="339"/>
      <c r="CM449" s="339"/>
      <c r="CN449" s="339"/>
      <c r="CO449" s="339"/>
      <c r="CP449" s="339"/>
      <c r="CQ449" s="339"/>
      <c r="CR449" s="339"/>
      <c r="CS449" s="339"/>
      <c r="CT449" s="339"/>
      <c r="CU449" s="339"/>
      <c r="CV449" s="339"/>
      <c r="CW449" s="339"/>
      <c r="CX449" s="339"/>
      <c r="CY449" s="339"/>
      <c r="CZ449" s="339"/>
      <c r="DA449" s="339"/>
      <c r="DB449" s="339"/>
      <c r="DC449" s="339"/>
      <c r="DD449" s="339"/>
      <c r="DE449" s="339"/>
      <c r="DF449" s="339"/>
      <c r="DG449" s="339"/>
      <c r="DH449" s="339"/>
      <c r="DI449" s="339"/>
      <c r="DJ449" s="339"/>
      <c r="DK449" s="339"/>
      <c r="DL449" s="339"/>
      <c r="DM449" s="339"/>
      <c r="DN449" s="339"/>
      <c r="DO449" s="339"/>
      <c r="DP449" s="339"/>
      <c r="DQ449" s="339"/>
      <c r="DR449" s="339"/>
      <c r="DS449" s="339"/>
      <c r="DT449" s="339"/>
      <c r="DU449" s="339"/>
      <c r="DV449" s="339"/>
      <c r="DW449" s="339"/>
      <c r="DX449" s="339"/>
      <c r="DY449" s="339"/>
      <c r="DZ449" s="339"/>
      <c r="EA449" s="339"/>
      <c r="EB449" s="339"/>
      <c r="EC449" s="339"/>
      <c r="ED449" s="339"/>
      <c r="EE449" s="339"/>
      <c r="EF449" s="339"/>
      <c r="EG449" s="339"/>
      <c r="EH449" s="339"/>
      <c r="EI449" s="339"/>
      <c r="EJ449" s="339"/>
      <c r="EK449" s="339"/>
      <c r="EL449" s="339"/>
      <c r="EM449" s="339"/>
    </row>
    <row r="450" spans="1:143" s="341" customFormat="1" ht="25.5" hidden="1" customHeight="1">
      <c r="A450" s="371"/>
      <c r="B450" s="371"/>
      <c r="C450" s="371"/>
      <c r="D450" s="371"/>
      <c r="E450" s="371"/>
      <c r="F450" s="371"/>
      <c r="G450" s="371"/>
      <c r="H450" s="371"/>
      <c r="I450" s="371"/>
      <c r="J450" s="371"/>
      <c r="K450" s="371"/>
      <c r="L450" s="371"/>
      <c r="M450" s="371"/>
      <c r="N450" s="371"/>
      <c r="O450" s="371"/>
      <c r="P450" s="371"/>
      <c r="Q450" s="371"/>
      <c r="R450" s="371"/>
      <c r="S450" s="371"/>
      <c r="T450" s="371"/>
      <c r="U450" s="371"/>
      <c r="V450" s="371"/>
      <c r="W450" s="371"/>
      <c r="X450" s="371"/>
      <c r="Y450" s="371"/>
      <c r="Z450" s="371"/>
      <c r="AA450" s="371"/>
      <c r="AB450" s="371"/>
      <c r="AC450" s="371"/>
      <c r="AD450" s="371"/>
      <c r="AE450" s="371"/>
      <c r="AF450" s="371"/>
      <c r="AG450" s="371"/>
      <c r="AH450" s="371"/>
      <c r="AI450" s="339"/>
      <c r="AJ450" s="339"/>
      <c r="AK450" s="339"/>
      <c r="AL450" s="339"/>
      <c r="AM450" s="339"/>
      <c r="AN450" s="339"/>
      <c r="AO450" s="339"/>
      <c r="AP450" s="339"/>
      <c r="AQ450" s="339"/>
      <c r="AR450" s="339"/>
      <c r="AS450" s="339"/>
      <c r="AT450" s="339"/>
      <c r="AU450" s="339"/>
      <c r="AV450" s="339"/>
      <c r="AW450" s="339"/>
      <c r="AX450" s="339"/>
      <c r="AY450" s="339"/>
      <c r="AZ450" s="339"/>
      <c r="BA450" s="339"/>
      <c r="BB450" s="339"/>
      <c r="BC450" s="339"/>
      <c r="BD450" s="339"/>
      <c r="BE450" s="339"/>
      <c r="BF450" s="339"/>
      <c r="BG450" s="339"/>
      <c r="BH450" s="339"/>
      <c r="BI450" s="339"/>
      <c r="BJ450" s="339"/>
      <c r="BK450" s="339"/>
      <c r="BL450" s="339"/>
      <c r="BM450" s="339"/>
      <c r="BN450" s="339"/>
      <c r="BO450" s="339"/>
      <c r="BP450" s="339"/>
      <c r="BQ450" s="339"/>
      <c r="BR450" s="339"/>
      <c r="BS450" s="339"/>
      <c r="BT450" s="339"/>
      <c r="BU450" s="339"/>
      <c r="BV450" s="339"/>
      <c r="BW450" s="339"/>
      <c r="BX450" s="339"/>
      <c r="BY450" s="339"/>
      <c r="BZ450" s="339"/>
      <c r="CA450" s="339"/>
      <c r="CB450" s="339"/>
      <c r="CC450" s="339"/>
      <c r="CD450" s="339"/>
      <c r="CE450" s="339"/>
      <c r="CF450" s="339"/>
      <c r="CG450" s="339"/>
      <c r="CH450" s="339"/>
      <c r="CI450" s="339"/>
      <c r="CJ450" s="339"/>
      <c r="CK450" s="339"/>
      <c r="CL450" s="339"/>
      <c r="CM450" s="339"/>
      <c r="CN450" s="339"/>
      <c r="CO450" s="339"/>
      <c r="CP450" s="339"/>
      <c r="CQ450" s="339"/>
      <c r="CR450" s="339"/>
      <c r="CS450" s="339"/>
      <c r="CT450" s="339"/>
      <c r="CU450" s="339"/>
      <c r="CV450" s="339"/>
      <c r="CW450" s="339"/>
      <c r="CX450" s="339"/>
      <c r="CY450" s="339"/>
      <c r="CZ450" s="339"/>
      <c r="DA450" s="339"/>
      <c r="DB450" s="339"/>
      <c r="DC450" s="339"/>
      <c r="DD450" s="339"/>
      <c r="DE450" s="339"/>
      <c r="DF450" s="339"/>
      <c r="DG450" s="339"/>
      <c r="DH450" s="339"/>
      <c r="DI450" s="339"/>
      <c r="DJ450" s="339"/>
      <c r="DK450" s="339"/>
      <c r="DL450" s="339"/>
      <c r="DM450" s="339"/>
      <c r="DN450" s="339"/>
      <c r="DO450" s="339"/>
      <c r="DP450" s="339"/>
      <c r="DQ450" s="339"/>
      <c r="DR450" s="339"/>
      <c r="DS450" s="339"/>
      <c r="DT450" s="339"/>
      <c r="DU450" s="339"/>
      <c r="DV450" s="339"/>
      <c r="DW450" s="339"/>
      <c r="DX450" s="339"/>
      <c r="DY450" s="339"/>
      <c r="DZ450" s="339"/>
      <c r="EA450" s="339"/>
      <c r="EB450" s="339"/>
      <c r="EC450" s="339"/>
      <c r="ED450" s="339"/>
      <c r="EE450" s="339"/>
      <c r="EF450" s="339"/>
      <c r="EG450" s="339"/>
      <c r="EH450" s="339"/>
      <c r="EI450" s="339"/>
      <c r="EJ450" s="339"/>
      <c r="EK450" s="339"/>
      <c r="EL450" s="339"/>
      <c r="EM450" s="339"/>
    </row>
    <row r="451" spans="1:143" s="341" customFormat="1" ht="25.5" hidden="1" customHeight="1">
      <c r="A451" s="371"/>
      <c r="B451" s="371"/>
      <c r="C451" s="371"/>
      <c r="D451" s="371"/>
      <c r="E451" s="371"/>
      <c r="F451" s="371"/>
      <c r="G451" s="371"/>
      <c r="H451" s="371"/>
      <c r="I451" s="371"/>
      <c r="J451" s="371"/>
      <c r="K451" s="371"/>
      <c r="L451" s="371"/>
      <c r="M451" s="371"/>
      <c r="N451" s="371"/>
      <c r="O451" s="371"/>
      <c r="P451" s="371"/>
      <c r="Q451" s="371"/>
      <c r="R451" s="371"/>
      <c r="S451" s="371"/>
      <c r="T451" s="371"/>
      <c r="U451" s="371"/>
      <c r="V451" s="371"/>
      <c r="W451" s="371"/>
      <c r="X451" s="371"/>
      <c r="Y451" s="371"/>
      <c r="Z451" s="371"/>
      <c r="AA451" s="371"/>
      <c r="AB451" s="371"/>
      <c r="AC451" s="371"/>
      <c r="AD451" s="371"/>
      <c r="AE451" s="371"/>
      <c r="AF451" s="371"/>
      <c r="AG451" s="371"/>
      <c r="AH451" s="371"/>
      <c r="AI451" s="339"/>
      <c r="AJ451" s="339"/>
      <c r="AK451" s="339"/>
      <c r="AL451" s="339"/>
      <c r="AM451" s="339"/>
      <c r="AN451" s="339"/>
      <c r="AO451" s="339"/>
      <c r="AP451" s="339"/>
      <c r="AQ451" s="339"/>
      <c r="AR451" s="339"/>
      <c r="AS451" s="339"/>
      <c r="AT451" s="339"/>
      <c r="AU451" s="339"/>
      <c r="AV451" s="339"/>
      <c r="AW451" s="339"/>
      <c r="AX451" s="339"/>
      <c r="AY451" s="339"/>
      <c r="AZ451" s="339"/>
      <c r="BA451" s="339"/>
      <c r="BB451" s="339"/>
      <c r="BC451" s="339"/>
      <c r="BD451" s="339"/>
      <c r="BE451" s="339"/>
      <c r="BF451" s="339"/>
      <c r="BG451" s="339"/>
      <c r="BH451" s="339"/>
      <c r="BI451" s="339"/>
      <c r="BJ451" s="339"/>
      <c r="BK451" s="339"/>
      <c r="BL451" s="339"/>
      <c r="BM451" s="339"/>
      <c r="BN451" s="339"/>
      <c r="BO451" s="339"/>
      <c r="BP451" s="339"/>
      <c r="BQ451" s="339"/>
      <c r="BR451" s="339"/>
      <c r="BS451" s="339"/>
      <c r="BT451" s="339"/>
      <c r="BU451" s="339"/>
      <c r="BV451" s="339"/>
      <c r="BW451" s="339"/>
      <c r="BX451" s="339"/>
      <c r="BY451" s="339"/>
      <c r="BZ451" s="339"/>
      <c r="CA451" s="339"/>
      <c r="CB451" s="339"/>
      <c r="CC451" s="339"/>
      <c r="CD451" s="339"/>
      <c r="CE451" s="339"/>
      <c r="CF451" s="339"/>
      <c r="CG451" s="339"/>
      <c r="CH451" s="339"/>
      <c r="CI451" s="339"/>
      <c r="CJ451" s="339"/>
      <c r="CK451" s="339"/>
      <c r="CL451" s="339"/>
      <c r="CM451" s="339"/>
      <c r="CN451" s="339"/>
      <c r="CO451" s="339"/>
      <c r="CP451" s="339"/>
      <c r="CQ451" s="339"/>
      <c r="CR451" s="339"/>
      <c r="CS451" s="339"/>
      <c r="CT451" s="339"/>
      <c r="CU451" s="339"/>
      <c r="CV451" s="339"/>
      <c r="CW451" s="339"/>
      <c r="CX451" s="339"/>
      <c r="CY451" s="339"/>
      <c r="CZ451" s="339"/>
      <c r="DA451" s="339"/>
      <c r="DB451" s="339"/>
      <c r="DC451" s="339"/>
      <c r="DD451" s="339"/>
      <c r="DE451" s="339"/>
      <c r="DF451" s="339"/>
      <c r="DG451" s="339"/>
      <c r="DH451" s="339"/>
      <c r="DI451" s="339"/>
      <c r="DJ451" s="339"/>
      <c r="DK451" s="339"/>
      <c r="DL451" s="339"/>
      <c r="DM451" s="339"/>
      <c r="DN451" s="339"/>
      <c r="DO451" s="339"/>
      <c r="DP451" s="339"/>
      <c r="DQ451" s="339"/>
      <c r="DR451" s="339"/>
      <c r="DS451" s="339"/>
      <c r="DT451" s="339"/>
      <c r="DU451" s="339"/>
      <c r="DV451" s="339"/>
      <c r="DW451" s="339"/>
      <c r="DX451" s="339"/>
      <c r="DY451" s="339"/>
      <c r="DZ451" s="339"/>
      <c r="EA451" s="339"/>
      <c r="EB451" s="339"/>
      <c r="EC451" s="339"/>
      <c r="ED451" s="339"/>
      <c r="EE451" s="339"/>
      <c r="EF451" s="339"/>
      <c r="EG451" s="339"/>
      <c r="EH451" s="339"/>
      <c r="EI451" s="339"/>
      <c r="EJ451" s="339"/>
      <c r="EK451" s="339"/>
      <c r="EL451" s="339"/>
      <c r="EM451" s="339"/>
    </row>
    <row r="452" spans="1:143" s="341" customFormat="1" ht="25.5" hidden="1" customHeight="1">
      <c r="A452" s="371"/>
      <c r="B452" s="371"/>
      <c r="C452" s="371"/>
      <c r="D452" s="371"/>
      <c r="E452" s="371"/>
      <c r="F452" s="371"/>
      <c r="G452" s="371"/>
      <c r="H452" s="371"/>
      <c r="I452" s="371"/>
      <c r="J452" s="371"/>
      <c r="K452" s="371"/>
      <c r="L452" s="371"/>
      <c r="M452" s="371"/>
      <c r="N452" s="371"/>
      <c r="O452" s="371"/>
      <c r="P452" s="371"/>
      <c r="Q452" s="371"/>
      <c r="R452" s="371"/>
      <c r="S452" s="371"/>
      <c r="T452" s="371"/>
      <c r="U452" s="371"/>
      <c r="V452" s="371"/>
      <c r="W452" s="371"/>
      <c r="X452" s="371"/>
      <c r="Y452" s="371"/>
      <c r="Z452" s="371"/>
      <c r="AA452" s="371"/>
      <c r="AB452" s="371"/>
      <c r="AC452" s="371"/>
      <c r="AD452" s="371"/>
      <c r="AE452" s="371"/>
      <c r="AF452" s="371"/>
      <c r="AG452" s="371"/>
      <c r="AH452" s="371"/>
      <c r="AI452" s="339"/>
      <c r="AJ452" s="339"/>
      <c r="AK452" s="339"/>
      <c r="AL452" s="339"/>
      <c r="AM452" s="339"/>
      <c r="AN452" s="339"/>
      <c r="AO452" s="339"/>
      <c r="AP452" s="339"/>
      <c r="AQ452" s="339"/>
      <c r="AR452" s="339"/>
      <c r="AS452" s="339"/>
      <c r="AT452" s="339"/>
      <c r="AU452" s="339"/>
      <c r="AV452" s="339"/>
      <c r="AW452" s="339"/>
      <c r="AX452" s="339"/>
      <c r="AY452" s="339"/>
      <c r="AZ452" s="339"/>
      <c r="BA452" s="339"/>
      <c r="BB452" s="339"/>
      <c r="BC452" s="339"/>
      <c r="BD452" s="339"/>
      <c r="BE452" s="339"/>
      <c r="BF452" s="339"/>
      <c r="BG452" s="339"/>
      <c r="BH452" s="339"/>
      <c r="BI452" s="339"/>
      <c r="BJ452" s="339"/>
      <c r="BK452" s="339"/>
      <c r="BL452" s="339"/>
      <c r="BM452" s="339"/>
      <c r="BN452" s="339"/>
      <c r="BO452" s="339"/>
      <c r="BP452" s="339"/>
      <c r="BQ452" s="339"/>
      <c r="BR452" s="339"/>
      <c r="BS452" s="339"/>
      <c r="BT452" s="339"/>
      <c r="BU452" s="339"/>
      <c r="BV452" s="339"/>
      <c r="BW452" s="339"/>
      <c r="BX452" s="339"/>
      <c r="BY452" s="339"/>
      <c r="BZ452" s="339"/>
      <c r="CA452" s="339"/>
      <c r="CB452" s="339"/>
      <c r="CC452" s="339"/>
      <c r="CD452" s="339"/>
      <c r="CE452" s="339"/>
      <c r="CF452" s="339"/>
      <c r="CG452" s="339"/>
      <c r="CH452" s="339"/>
      <c r="CI452" s="339"/>
      <c r="CJ452" s="339"/>
      <c r="CK452" s="339"/>
      <c r="CL452" s="339"/>
      <c r="CM452" s="339"/>
      <c r="CN452" s="339"/>
      <c r="CO452" s="339"/>
      <c r="CP452" s="339"/>
      <c r="CQ452" s="339"/>
      <c r="CR452" s="339"/>
      <c r="CS452" s="339"/>
      <c r="CT452" s="339"/>
      <c r="CU452" s="339"/>
      <c r="CV452" s="339"/>
      <c r="CW452" s="339"/>
      <c r="CX452" s="339"/>
      <c r="CY452" s="339"/>
      <c r="CZ452" s="339"/>
      <c r="DA452" s="339"/>
      <c r="DB452" s="339"/>
      <c r="DC452" s="339"/>
      <c r="DD452" s="339"/>
      <c r="DE452" s="339"/>
      <c r="DF452" s="339"/>
      <c r="DG452" s="339"/>
      <c r="DH452" s="339"/>
      <c r="DI452" s="339"/>
      <c r="DJ452" s="339"/>
      <c r="DK452" s="339"/>
      <c r="DL452" s="339"/>
      <c r="DM452" s="339"/>
      <c r="DN452" s="339"/>
      <c r="DO452" s="339"/>
      <c r="DP452" s="339"/>
      <c r="DQ452" s="339"/>
      <c r="DR452" s="339"/>
      <c r="DS452" s="339"/>
      <c r="DT452" s="339"/>
      <c r="DU452" s="339"/>
      <c r="DV452" s="339"/>
      <c r="DW452" s="339"/>
      <c r="DX452" s="339"/>
      <c r="DY452" s="339"/>
      <c r="DZ452" s="339"/>
      <c r="EA452" s="339"/>
      <c r="EB452" s="339"/>
      <c r="EC452" s="339"/>
      <c r="ED452" s="339"/>
      <c r="EE452" s="339"/>
      <c r="EF452" s="339"/>
      <c r="EG452" s="339"/>
      <c r="EH452" s="339"/>
      <c r="EI452" s="339"/>
      <c r="EJ452" s="339"/>
      <c r="EK452" s="339"/>
      <c r="EL452" s="339"/>
      <c r="EM452" s="339"/>
    </row>
    <row r="453" spans="1:143" s="341" customFormat="1" ht="25.5" hidden="1" customHeight="1">
      <c r="A453" s="371"/>
      <c r="B453" s="371"/>
      <c r="C453" s="371"/>
      <c r="D453" s="371"/>
      <c r="E453" s="371"/>
      <c r="F453" s="371"/>
      <c r="G453" s="371"/>
      <c r="H453" s="371"/>
      <c r="I453" s="371"/>
      <c r="J453" s="371"/>
      <c r="K453" s="371"/>
      <c r="L453" s="371"/>
      <c r="M453" s="371"/>
      <c r="N453" s="371"/>
      <c r="O453" s="371"/>
      <c r="P453" s="371"/>
      <c r="Q453" s="371"/>
      <c r="R453" s="371"/>
      <c r="S453" s="371"/>
      <c r="T453" s="371"/>
      <c r="U453" s="371"/>
      <c r="V453" s="371"/>
      <c r="W453" s="371"/>
      <c r="X453" s="371"/>
      <c r="Y453" s="371"/>
      <c r="Z453" s="371"/>
      <c r="AA453" s="371"/>
      <c r="AB453" s="371"/>
      <c r="AC453" s="371"/>
      <c r="AD453" s="371"/>
      <c r="AE453" s="371"/>
      <c r="AF453" s="371"/>
      <c r="AG453" s="371"/>
      <c r="AH453" s="371"/>
      <c r="AI453" s="339"/>
      <c r="AJ453" s="339"/>
      <c r="AK453" s="339"/>
      <c r="AL453" s="339"/>
      <c r="AM453" s="339"/>
      <c r="AN453" s="339"/>
      <c r="AO453" s="339"/>
      <c r="AP453" s="339"/>
      <c r="AQ453" s="339"/>
      <c r="AR453" s="339"/>
      <c r="AS453" s="339"/>
      <c r="AT453" s="339"/>
      <c r="AU453" s="339"/>
      <c r="AV453" s="339"/>
      <c r="AW453" s="339"/>
      <c r="AX453" s="339"/>
      <c r="AY453" s="339"/>
      <c r="AZ453" s="339"/>
      <c r="BA453" s="339"/>
      <c r="BB453" s="339"/>
      <c r="BC453" s="339"/>
      <c r="BD453" s="339"/>
      <c r="BE453" s="339"/>
      <c r="BF453" s="339"/>
      <c r="BG453" s="339"/>
      <c r="BH453" s="339"/>
      <c r="BI453" s="339"/>
      <c r="BJ453" s="339"/>
      <c r="BK453" s="339"/>
      <c r="BL453" s="339"/>
      <c r="BM453" s="339"/>
      <c r="BN453" s="339"/>
      <c r="BO453" s="339"/>
      <c r="BP453" s="339"/>
      <c r="BQ453" s="339"/>
      <c r="BR453" s="339"/>
      <c r="BS453" s="339"/>
      <c r="BT453" s="339"/>
      <c r="BU453" s="339"/>
      <c r="BV453" s="339"/>
      <c r="BW453" s="339"/>
      <c r="BX453" s="339"/>
      <c r="BY453" s="339"/>
      <c r="BZ453" s="339"/>
      <c r="CA453" s="339"/>
      <c r="CB453" s="339"/>
      <c r="CC453" s="339"/>
      <c r="CD453" s="339"/>
      <c r="CE453" s="339"/>
      <c r="CF453" s="339"/>
      <c r="CG453" s="339"/>
      <c r="CH453" s="339"/>
      <c r="CI453" s="339"/>
      <c r="CJ453" s="339"/>
      <c r="CK453" s="339"/>
      <c r="CL453" s="339"/>
      <c r="CM453" s="339"/>
      <c r="CN453" s="339"/>
      <c r="CO453" s="339"/>
      <c r="CP453" s="339"/>
      <c r="CQ453" s="339"/>
      <c r="CR453" s="339"/>
      <c r="CS453" s="339"/>
      <c r="CT453" s="339"/>
      <c r="CU453" s="339"/>
      <c r="CV453" s="339"/>
      <c r="CW453" s="339"/>
      <c r="CX453" s="339"/>
      <c r="CY453" s="339"/>
      <c r="CZ453" s="339"/>
      <c r="DA453" s="339"/>
      <c r="DB453" s="339"/>
      <c r="DC453" s="339"/>
      <c r="DD453" s="339"/>
      <c r="DE453" s="339"/>
      <c r="DF453" s="339"/>
      <c r="DG453" s="339"/>
      <c r="DH453" s="339"/>
      <c r="DI453" s="339"/>
      <c r="DJ453" s="339"/>
      <c r="DK453" s="339"/>
      <c r="DL453" s="339"/>
      <c r="DM453" s="339"/>
      <c r="DN453" s="339"/>
      <c r="DO453" s="339"/>
      <c r="DP453" s="339"/>
      <c r="DQ453" s="339"/>
      <c r="DR453" s="339"/>
      <c r="DS453" s="339"/>
      <c r="DT453" s="339"/>
      <c r="DU453" s="339"/>
      <c r="DV453" s="339"/>
      <c r="DW453" s="339"/>
      <c r="DX453" s="339"/>
      <c r="DY453" s="339"/>
      <c r="DZ453" s="339"/>
      <c r="EA453" s="339"/>
      <c r="EB453" s="339"/>
      <c r="EC453" s="339"/>
      <c r="ED453" s="339"/>
      <c r="EE453" s="339"/>
      <c r="EF453" s="339"/>
      <c r="EG453" s="339"/>
      <c r="EH453" s="339"/>
      <c r="EI453" s="339"/>
      <c r="EJ453" s="339"/>
      <c r="EK453" s="339"/>
      <c r="EL453" s="339"/>
      <c r="EM453" s="339"/>
    </row>
    <row r="454" spans="1:143" s="341" customFormat="1" ht="25.5" hidden="1" customHeight="1">
      <c r="A454" s="371"/>
      <c r="B454" s="371"/>
      <c r="C454" s="371"/>
      <c r="D454" s="371"/>
      <c r="E454" s="371"/>
      <c r="F454" s="371"/>
      <c r="G454" s="371"/>
      <c r="H454" s="371"/>
      <c r="I454" s="371"/>
      <c r="J454" s="371"/>
      <c r="K454" s="371"/>
      <c r="L454" s="371"/>
      <c r="M454" s="371"/>
      <c r="N454" s="371"/>
      <c r="O454" s="371"/>
      <c r="P454" s="371"/>
      <c r="Q454" s="371"/>
      <c r="R454" s="371"/>
      <c r="S454" s="371"/>
      <c r="T454" s="371"/>
      <c r="U454" s="371"/>
      <c r="V454" s="371"/>
      <c r="W454" s="371"/>
      <c r="X454" s="371"/>
      <c r="Y454" s="371"/>
      <c r="Z454" s="371"/>
      <c r="AA454" s="371"/>
      <c r="AB454" s="371"/>
      <c r="AC454" s="371"/>
      <c r="AD454" s="371"/>
      <c r="AE454" s="371"/>
      <c r="AF454" s="371"/>
      <c r="AG454" s="371"/>
      <c r="AH454" s="371"/>
      <c r="AI454" s="339"/>
      <c r="AJ454" s="339"/>
      <c r="AK454" s="339"/>
      <c r="AL454" s="339"/>
      <c r="AM454" s="339"/>
      <c r="AN454" s="339"/>
      <c r="AO454" s="339"/>
      <c r="AP454" s="339"/>
      <c r="AQ454" s="339"/>
      <c r="AR454" s="339"/>
      <c r="AS454" s="339"/>
      <c r="AT454" s="339"/>
      <c r="AU454" s="339"/>
      <c r="AV454" s="339"/>
      <c r="AW454" s="339"/>
      <c r="AX454" s="339"/>
      <c r="AY454" s="339"/>
      <c r="AZ454" s="339"/>
      <c r="BA454" s="339"/>
      <c r="BB454" s="339"/>
      <c r="BC454" s="339"/>
      <c r="BD454" s="339"/>
      <c r="BE454" s="339"/>
      <c r="BF454" s="339"/>
      <c r="BG454" s="339"/>
      <c r="BH454" s="339"/>
      <c r="BI454" s="339"/>
      <c r="BJ454" s="339"/>
      <c r="BK454" s="339"/>
      <c r="BL454" s="339"/>
      <c r="BM454" s="339"/>
      <c r="BN454" s="339"/>
      <c r="BO454" s="339"/>
      <c r="BP454" s="339"/>
      <c r="BQ454" s="339"/>
      <c r="BR454" s="339"/>
      <c r="BS454" s="339"/>
      <c r="BT454" s="339"/>
      <c r="BU454" s="339"/>
      <c r="BV454" s="339"/>
      <c r="BW454" s="339"/>
      <c r="BX454" s="339"/>
      <c r="BY454" s="339"/>
      <c r="BZ454" s="339"/>
      <c r="CA454" s="339"/>
      <c r="CB454" s="339"/>
      <c r="CC454" s="339"/>
      <c r="CD454" s="339"/>
      <c r="CE454" s="339"/>
      <c r="CF454" s="339"/>
      <c r="CG454" s="339"/>
      <c r="CH454" s="339"/>
      <c r="CI454" s="339"/>
      <c r="CJ454" s="339"/>
      <c r="CK454" s="339"/>
      <c r="CL454" s="339"/>
      <c r="CM454" s="339"/>
      <c r="CN454" s="339"/>
      <c r="CO454" s="339"/>
      <c r="CP454" s="339"/>
      <c r="CQ454" s="339"/>
      <c r="CR454" s="339"/>
      <c r="CS454" s="339"/>
      <c r="CT454" s="339"/>
      <c r="CU454" s="339"/>
      <c r="CV454" s="339"/>
      <c r="CW454" s="339"/>
      <c r="CX454" s="339"/>
      <c r="CY454" s="339"/>
      <c r="CZ454" s="339"/>
      <c r="DA454" s="339"/>
      <c r="DB454" s="339"/>
      <c r="DC454" s="339"/>
      <c r="DD454" s="339"/>
      <c r="DE454" s="339"/>
      <c r="DF454" s="339"/>
      <c r="DG454" s="339"/>
      <c r="DH454" s="339"/>
      <c r="DI454" s="339"/>
      <c r="DJ454" s="339"/>
      <c r="DK454" s="339"/>
      <c r="DL454" s="339"/>
      <c r="DM454" s="339"/>
      <c r="DN454" s="339"/>
      <c r="DO454" s="339"/>
      <c r="DP454" s="339"/>
      <c r="DQ454" s="339"/>
      <c r="DR454" s="339"/>
      <c r="DS454" s="339"/>
      <c r="DT454" s="339"/>
      <c r="DU454" s="339"/>
      <c r="DV454" s="339"/>
      <c r="DW454" s="339"/>
      <c r="DX454" s="339"/>
      <c r="DY454" s="339"/>
      <c r="DZ454" s="339"/>
      <c r="EA454" s="339"/>
      <c r="EB454" s="339"/>
      <c r="EC454" s="339"/>
      <c r="ED454" s="339"/>
      <c r="EE454" s="339"/>
      <c r="EF454" s="339"/>
      <c r="EG454" s="339"/>
      <c r="EH454" s="339"/>
      <c r="EI454" s="339"/>
      <c r="EJ454" s="339"/>
      <c r="EK454" s="339"/>
      <c r="EL454" s="339"/>
      <c r="EM454" s="339"/>
    </row>
    <row r="455" spans="1:143" s="341" customFormat="1" ht="25.5" hidden="1" customHeight="1">
      <c r="A455" s="371"/>
      <c r="B455" s="371"/>
      <c r="C455" s="371"/>
      <c r="D455" s="371"/>
      <c r="E455" s="371"/>
      <c r="F455" s="371"/>
      <c r="G455" s="371"/>
      <c r="H455" s="371"/>
      <c r="I455" s="371"/>
      <c r="J455" s="371"/>
      <c r="K455" s="371"/>
      <c r="L455" s="371"/>
      <c r="M455" s="371"/>
      <c r="N455" s="371"/>
      <c r="O455" s="371"/>
      <c r="P455" s="371"/>
      <c r="Q455" s="371"/>
      <c r="R455" s="371"/>
      <c r="S455" s="371"/>
      <c r="T455" s="371"/>
      <c r="U455" s="371"/>
      <c r="V455" s="371"/>
      <c r="W455" s="371"/>
      <c r="X455" s="371"/>
      <c r="Y455" s="371"/>
      <c r="Z455" s="371"/>
      <c r="AA455" s="371"/>
      <c r="AB455" s="371"/>
      <c r="AC455" s="371"/>
      <c r="AD455" s="371"/>
      <c r="AE455" s="371"/>
      <c r="AF455" s="371"/>
      <c r="AG455" s="371"/>
      <c r="AH455" s="371"/>
      <c r="AI455" s="339"/>
      <c r="AJ455" s="339"/>
      <c r="AK455" s="339"/>
      <c r="AL455" s="339"/>
      <c r="AM455" s="339"/>
      <c r="AN455" s="339"/>
      <c r="AO455" s="339"/>
      <c r="AP455" s="339"/>
      <c r="AQ455" s="339"/>
      <c r="AR455" s="339"/>
      <c r="AS455" s="339"/>
      <c r="AT455" s="339"/>
      <c r="AU455" s="339"/>
      <c r="AV455" s="339"/>
      <c r="AW455" s="339"/>
      <c r="AX455" s="339"/>
      <c r="AY455" s="339"/>
      <c r="AZ455" s="339"/>
      <c r="BA455" s="339"/>
      <c r="BB455" s="339"/>
      <c r="BC455" s="339"/>
      <c r="BD455" s="339"/>
      <c r="BE455" s="339"/>
      <c r="BF455" s="339"/>
      <c r="BG455" s="339"/>
      <c r="BH455" s="339"/>
      <c r="BI455" s="339"/>
      <c r="BJ455" s="339"/>
      <c r="BK455" s="339"/>
      <c r="BL455" s="339"/>
      <c r="BM455" s="339"/>
      <c r="BN455" s="339"/>
      <c r="BO455" s="339"/>
      <c r="BP455" s="339"/>
      <c r="BQ455" s="339"/>
      <c r="BR455" s="339"/>
      <c r="BS455" s="339"/>
      <c r="BT455" s="339"/>
      <c r="BU455" s="339"/>
      <c r="BV455" s="339"/>
      <c r="BW455" s="339"/>
      <c r="BX455" s="339"/>
      <c r="BY455" s="339"/>
      <c r="BZ455" s="339"/>
      <c r="CA455" s="339"/>
      <c r="CB455" s="339"/>
      <c r="CC455" s="339"/>
      <c r="CD455" s="339"/>
      <c r="CE455" s="339"/>
      <c r="CF455" s="339"/>
      <c r="CG455" s="339"/>
      <c r="CH455" s="339"/>
      <c r="CI455" s="339"/>
      <c r="CJ455" s="339"/>
      <c r="CK455" s="339"/>
      <c r="CL455" s="339"/>
      <c r="CM455" s="339"/>
      <c r="CN455" s="339"/>
      <c r="CO455" s="339"/>
      <c r="CP455" s="339"/>
      <c r="CQ455" s="339"/>
      <c r="CR455" s="339"/>
      <c r="CS455" s="339"/>
      <c r="CT455" s="339"/>
      <c r="CU455" s="339"/>
      <c r="CV455" s="339"/>
      <c r="CW455" s="339"/>
      <c r="CX455" s="339"/>
      <c r="CY455" s="339"/>
      <c r="CZ455" s="339"/>
      <c r="DA455" s="339"/>
      <c r="DB455" s="339"/>
      <c r="DC455" s="339"/>
      <c r="DD455" s="339"/>
      <c r="DE455" s="339"/>
      <c r="DF455" s="339"/>
      <c r="DG455" s="339"/>
      <c r="DH455" s="339"/>
      <c r="DI455" s="339"/>
      <c r="DJ455" s="339"/>
      <c r="DK455" s="339"/>
      <c r="DL455" s="339"/>
      <c r="DM455" s="339"/>
      <c r="DN455" s="339"/>
      <c r="DO455" s="339"/>
      <c r="DP455" s="339"/>
      <c r="DQ455" s="339"/>
      <c r="DR455" s="339"/>
      <c r="DS455" s="339"/>
      <c r="DT455" s="339"/>
      <c r="DU455" s="339"/>
      <c r="DV455" s="339"/>
      <c r="DW455" s="339"/>
      <c r="DX455" s="339"/>
      <c r="DY455" s="339"/>
      <c r="DZ455" s="339"/>
      <c r="EA455" s="339"/>
      <c r="EB455" s="339"/>
      <c r="EC455" s="339"/>
      <c r="ED455" s="339"/>
      <c r="EE455" s="339"/>
      <c r="EF455" s="339"/>
      <c r="EG455" s="339"/>
      <c r="EH455" s="339"/>
      <c r="EI455" s="339"/>
      <c r="EJ455" s="339"/>
      <c r="EK455" s="339"/>
      <c r="EL455" s="339"/>
      <c r="EM455" s="339"/>
    </row>
    <row r="456" spans="1:143" s="341" customFormat="1" ht="25.5" hidden="1" customHeight="1">
      <c r="A456" s="371"/>
      <c r="B456" s="371"/>
      <c r="C456" s="371"/>
      <c r="D456" s="371"/>
      <c r="E456" s="371"/>
      <c r="F456" s="371"/>
      <c r="G456" s="371"/>
      <c r="H456" s="371"/>
      <c r="I456" s="371"/>
      <c r="J456" s="371"/>
      <c r="K456" s="371"/>
      <c r="L456" s="371"/>
      <c r="M456" s="371"/>
      <c r="N456" s="371"/>
      <c r="O456" s="371"/>
      <c r="P456" s="371"/>
      <c r="Q456" s="371"/>
      <c r="R456" s="371"/>
      <c r="S456" s="371"/>
      <c r="T456" s="371"/>
      <c r="U456" s="371"/>
      <c r="V456" s="371"/>
      <c r="W456" s="371"/>
      <c r="X456" s="371"/>
      <c r="Y456" s="371"/>
      <c r="Z456" s="371"/>
      <c r="AA456" s="371"/>
      <c r="AB456" s="371"/>
      <c r="AC456" s="371"/>
      <c r="AD456" s="371"/>
      <c r="AE456" s="371"/>
      <c r="AF456" s="371"/>
      <c r="AG456" s="371"/>
      <c r="AH456" s="371"/>
      <c r="AI456" s="339"/>
      <c r="AJ456" s="339"/>
      <c r="AK456" s="339"/>
      <c r="AL456" s="339"/>
      <c r="AM456" s="339"/>
      <c r="AN456" s="339"/>
      <c r="AO456" s="339"/>
      <c r="AP456" s="339"/>
      <c r="AQ456" s="339"/>
      <c r="AR456" s="339"/>
      <c r="AS456" s="339"/>
      <c r="AT456" s="339"/>
      <c r="AU456" s="339"/>
      <c r="AV456" s="339"/>
      <c r="AW456" s="339"/>
      <c r="AX456" s="339"/>
      <c r="AY456" s="339"/>
      <c r="AZ456" s="339"/>
      <c r="BA456" s="339"/>
      <c r="BB456" s="339"/>
      <c r="BC456" s="339"/>
      <c r="BD456" s="339"/>
      <c r="BE456" s="339"/>
      <c r="BF456" s="339"/>
      <c r="BG456" s="339"/>
      <c r="BH456" s="339"/>
      <c r="BI456" s="339"/>
      <c r="BJ456" s="339"/>
      <c r="BK456" s="339"/>
      <c r="BL456" s="339"/>
      <c r="BM456" s="339"/>
      <c r="BN456" s="339"/>
      <c r="BO456" s="339"/>
      <c r="BP456" s="339"/>
      <c r="BQ456" s="339"/>
      <c r="BR456" s="339"/>
      <c r="BS456" s="339"/>
      <c r="BT456" s="339"/>
      <c r="BU456" s="339"/>
      <c r="BV456" s="339"/>
      <c r="BW456" s="339"/>
      <c r="BX456" s="339"/>
      <c r="BY456" s="339"/>
      <c r="BZ456" s="339"/>
      <c r="CA456" s="339"/>
      <c r="CB456" s="339"/>
      <c r="CC456" s="339"/>
      <c r="CD456" s="339"/>
      <c r="CE456" s="339"/>
      <c r="CF456" s="339"/>
      <c r="CG456" s="339"/>
      <c r="CH456" s="339"/>
      <c r="CI456" s="339"/>
      <c r="CJ456" s="339"/>
      <c r="CK456" s="339"/>
      <c r="CL456" s="339"/>
      <c r="CM456" s="339"/>
      <c r="CN456" s="339"/>
      <c r="CO456" s="339"/>
      <c r="CP456" s="339"/>
      <c r="CQ456" s="339"/>
      <c r="CR456" s="339"/>
      <c r="CS456" s="339"/>
      <c r="CT456" s="339"/>
      <c r="CU456" s="339"/>
      <c r="CV456" s="339"/>
      <c r="CW456" s="339"/>
      <c r="CX456" s="339"/>
      <c r="CY456" s="339"/>
      <c r="CZ456" s="339"/>
      <c r="DA456" s="339"/>
      <c r="DB456" s="339"/>
      <c r="DC456" s="339"/>
      <c r="DD456" s="339"/>
      <c r="DE456" s="339"/>
      <c r="DF456" s="339"/>
      <c r="DG456" s="339"/>
      <c r="DH456" s="339"/>
      <c r="DI456" s="339"/>
      <c r="DJ456" s="339"/>
      <c r="DK456" s="339"/>
      <c r="DL456" s="339"/>
      <c r="DM456" s="339"/>
      <c r="DN456" s="339"/>
      <c r="DO456" s="339"/>
      <c r="DP456" s="339"/>
      <c r="DQ456" s="339"/>
      <c r="DR456" s="339"/>
      <c r="DS456" s="339"/>
      <c r="DT456" s="339"/>
      <c r="DU456" s="339"/>
      <c r="DV456" s="339"/>
      <c r="DW456" s="339"/>
      <c r="DX456" s="339"/>
      <c r="DY456" s="339"/>
      <c r="DZ456" s="339"/>
      <c r="EA456" s="339"/>
      <c r="EB456" s="339"/>
      <c r="EC456" s="339"/>
      <c r="ED456" s="339"/>
      <c r="EE456" s="339"/>
      <c r="EF456" s="339"/>
      <c r="EG456" s="339"/>
      <c r="EH456" s="339"/>
      <c r="EI456" s="339"/>
      <c r="EJ456" s="339"/>
      <c r="EK456" s="339"/>
      <c r="EL456" s="339"/>
      <c r="EM456" s="339"/>
    </row>
    <row r="457" spans="1:143" s="341" customFormat="1" ht="25.5" hidden="1" customHeight="1">
      <c r="A457" s="371"/>
      <c r="B457" s="371"/>
      <c r="C457" s="371"/>
      <c r="D457" s="371"/>
      <c r="E457" s="371"/>
      <c r="F457" s="371"/>
      <c r="G457" s="371"/>
      <c r="H457" s="371"/>
      <c r="I457" s="371"/>
      <c r="J457" s="371"/>
      <c r="K457" s="371"/>
      <c r="L457" s="371"/>
      <c r="M457" s="371"/>
      <c r="N457" s="371"/>
      <c r="O457" s="371"/>
      <c r="P457" s="371"/>
      <c r="Q457" s="371"/>
      <c r="R457" s="371"/>
      <c r="S457" s="371"/>
      <c r="T457" s="371"/>
      <c r="U457" s="371"/>
      <c r="V457" s="371"/>
      <c r="W457" s="371"/>
      <c r="X457" s="371"/>
      <c r="Y457" s="371"/>
      <c r="Z457" s="371"/>
      <c r="AA457" s="371"/>
      <c r="AB457" s="371"/>
      <c r="AC457" s="371"/>
      <c r="AD457" s="371"/>
      <c r="AE457" s="371"/>
      <c r="AF457" s="371"/>
      <c r="AG457" s="371"/>
      <c r="AH457" s="371"/>
      <c r="AI457" s="339"/>
      <c r="AJ457" s="339"/>
      <c r="AK457" s="339"/>
      <c r="AL457" s="339"/>
      <c r="AM457" s="339"/>
      <c r="AN457" s="339"/>
      <c r="AO457" s="339"/>
      <c r="AP457" s="339"/>
      <c r="AQ457" s="339"/>
      <c r="AR457" s="339"/>
      <c r="AS457" s="339"/>
      <c r="AT457" s="339"/>
      <c r="AU457" s="339"/>
      <c r="AV457" s="339"/>
      <c r="AW457" s="339"/>
      <c r="AX457" s="339"/>
      <c r="AY457" s="339"/>
      <c r="AZ457" s="339"/>
      <c r="BA457" s="339"/>
      <c r="BB457" s="339"/>
      <c r="BC457" s="339"/>
      <c r="BD457" s="339"/>
      <c r="BE457" s="339"/>
      <c r="BF457" s="339"/>
      <c r="BG457" s="339"/>
      <c r="BH457" s="339"/>
      <c r="BI457" s="339"/>
      <c r="BJ457" s="339"/>
      <c r="BK457" s="339"/>
      <c r="BL457" s="339"/>
      <c r="BM457" s="339"/>
      <c r="BN457" s="339"/>
      <c r="BO457" s="339"/>
      <c r="BP457" s="339"/>
      <c r="BQ457" s="339"/>
      <c r="BR457" s="339"/>
      <c r="BS457" s="339"/>
      <c r="BT457" s="339"/>
      <c r="BU457" s="339"/>
      <c r="BV457" s="339"/>
      <c r="BW457" s="339"/>
      <c r="BX457" s="339"/>
      <c r="BY457" s="339"/>
      <c r="BZ457" s="339"/>
      <c r="CA457" s="339"/>
      <c r="CB457" s="339"/>
      <c r="CC457" s="339"/>
      <c r="CD457" s="339"/>
      <c r="CE457" s="339"/>
      <c r="CF457" s="339"/>
      <c r="CG457" s="339"/>
      <c r="CH457" s="339"/>
      <c r="CI457" s="339"/>
      <c r="CJ457" s="339"/>
      <c r="CK457" s="339"/>
      <c r="CL457" s="339"/>
      <c r="CM457" s="339"/>
      <c r="CN457" s="339"/>
      <c r="CO457" s="339"/>
      <c r="CP457" s="339"/>
      <c r="CQ457" s="339"/>
      <c r="CR457" s="339"/>
      <c r="CS457" s="339"/>
      <c r="CT457" s="339"/>
      <c r="CU457" s="339"/>
      <c r="CV457" s="339"/>
      <c r="CW457" s="339"/>
      <c r="CX457" s="339"/>
      <c r="CY457" s="339"/>
      <c r="CZ457" s="339"/>
      <c r="DA457" s="339"/>
      <c r="DB457" s="339"/>
      <c r="DC457" s="339"/>
      <c r="DD457" s="339"/>
      <c r="DE457" s="339"/>
      <c r="DF457" s="339"/>
      <c r="DG457" s="339"/>
      <c r="DH457" s="339"/>
      <c r="DI457" s="339"/>
      <c r="DJ457" s="339"/>
      <c r="DK457" s="339"/>
      <c r="DL457" s="339"/>
      <c r="DM457" s="339"/>
      <c r="DN457" s="339"/>
      <c r="DO457" s="339"/>
      <c r="DP457" s="339"/>
      <c r="DQ457" s="339"/>
      <c r="DR457" s="339"/>
      <c r="DS457" s="339"/>
      <c r="DT457" s="339"/>
      <c r="DU457" s="339"/>
      <c r="DV457" s="339"/>
      <c r="DW457" s="339"/>
      <c r="DX457" s="339"/>
      <c r="DY457" s="339"/>
      <c r="DZ457" s="339"/>
      <c r="EA457" s="339"/>
      <c r="EB457" s="339"/>
      <c r="EC457" s="339"/>
      <c r="ED457" s="339"/>
      <c r="EE457" s="339"/>
      <c r="EF457" s="339"/>
      <c r="EG457" s="339"/>
      <c r="EH457" s="339"/>
      <c r="EI457" s="339"/>
      <c r="EJ457" s="339"/>
      <c r="EK457" s="339"/>
      <c r="EL457" s="339"/>
      <c r="EM457" s="339"/>
    </row>
    <row r="458" spans="1:143" s="341" customFormat="1" ht="25.5" hidden="1" customHeight="1">
      <c r="A458" s="371"/>
      <c r="B458" s="371"/>
      <c r="C458" s="371"/>
      <c r="D458" s="371"/>
      <c r="E458" s="371"/>
      <c r="F458" s="371"/>
      <c r="G458" s="371"/>
      <c r="H458" s="371"/>
      <c r="I458" s="371"/>
      <c r="J458" s="371"/>
      <c r="K458" s="371"/>
      <c r="L458" s="371"/>
      <c r="M458" s="371"/>
      <c r="N458" s="371"/>
      <c r="O458" s="371"/>
      <c r="P458" s="371"/>
      <c r="Q458" s="371"/>
      <c r="R458" s="371"/>
      <c r="S458" s="371"/>
      <c r="T458" s="371"/>
      <c r="U458" s="371"/>
      <c r="V458" s="371"/>
      <c r="W458" s="371"/>
      <c r="X458" s="371"/>
      <c r="Y458" s="371"/>
      <c r="Z458" s="371"/>
      <c r="AA458" s="371"/>
      <c r="AB458" s="371"/>
      <c r="AC458" s="371"/>
      <c r="AD458" s="371"/>
      <c r="AE458" s="371"/>
      <c r="AF458" s="371"/>
      <c r="AG458" s="371"/>
      <c r="AH458" s="371"/>
      <c r="AI458" s="339"/>
      <c r="AJ458" s="339"/>
      <c r="AK458" s="339"/>
      <c r="AL458" s="339"/>
      <c r="AM458" s="339"/>
      <c r="AN458" s="339"/>
      <c r="AO458" s="339"/>
      <c r="AP458" s="339"/>
      <c r="AQ458" s="339"/>
      <c r="AR458" s="339"/>
      <c r="AS458" s="339"/>
      <c r="AT458" s="339"/>
      <c r="AU458" s="339"/>
      <c r="AV458" s="339"/>
      <c r="AW458" s="339"/>
      <c r="AX458" s="339"/>
      <c r="AY458" s="339"/>
      <c r="AZ458" s="339"/>
      <c r="BA458" s="339"/>
      <c r="BB458" s="339"/>
      <c r="BC458" s="339"/>
      <c r="BD458" s="339"/>
      <c r="BE458" s="339"/>
      <c r="BF458" s="339"/>
      <c r="BG458" s="339"/>
      <c r="BH458" s="339"/>
      <c r="BI458" s="339"/>
      <c r="BJ458" s="339"/>
      <c r="BK458" s="339"/>
      <c r="BL458" s="339"/>
      <c r="BM458" s="339"/>
      <c r="BN458" s="339"/>
      <c r="BO458" s="339"/>
      <c r="BP458" s="339"/>
      <c r="BQ458" s="339"/>
      <c r="BR458" s="339"/>
      <c r="BS458" s="339"/>
      <c r="BT458" s="339"/>
      <c r="BU458" s="339"/>
      <c r="BV458" s="339"/>
      <c r="BW458" s="339"/>
      <c r="BX458" s="339"/>
      <c r="BY458" s="339"/>
      <c r="BZ458" s="339"/>
      <c r="CA458" s="339"/>
      <c r="CB458" s="339"/>
      <c r="CC458" s="339"/>
      <c r="CD458" s="339"/>
      <c r="CE458" s="339"/>
      <c r="CF458" s="339"/>
      <c r="CG458" s="339"/>
      <c r="CH458" s="339"/>
      <c r="CI458" s="339"/>
      <c r="CJ458" s="339"/>
      <c r="CK458" s="339"/>
      <c r="CL458" s="339"/>
      <c r="CM458" s="339"/>
      <c r="CN458" s="339"/>
      <c r="CO458" s="339"/>
      <c r="CP458" s="339"/>
      <c r="CQ458" s="339"/>
      <c r="CR458" s="339"/>
      <c r="CS458" s="339"/>
      <c r="CT458" s="339"/>
      <c r="CU458" s="339"/>
      <c r="CV458" s="339"/>
      <c r="CW458" s="339"/>
      <c r="CX458" s="339"/>
      <c r="CY458" s="339"/>
      <c r="CZ458" s="339"/>
      <c r="DA458" s="339"/>
      <c r="DB458" s="339"/>
      <c r="DC458" s="339"/>
      <c r="DD458" s="339"/>
      <c r="DE458" s="339"/>
      <c r="DF458" s="339"/>
      <c r="DG458" s="339"/>
      <c r="DH458" s="339"/>
      <c r="DI458" s="339"/>
      <c r="DJ458" s="339"/>
      <c r="DK458" s="339"/>
      <c r="DL458" s="339"/>
      <c r="DM458" s="339"/>
      <c r="DN458" s="339"/>
      <c r="DO458" s="339"/>
      <c r="DP458" s="339"/>
      <c r="DQ458" s="339"/>
      <c r="DR458" s="339"/>
      <c r="DS458" s="339"/>
      <c r="DT458" s="339"/>
      <c r="DU458" s="339"/>
      <c r="DV458" s="339"/>
      <c r="DW458" s="339"/>
      <c r="DX458" s="339"/>
      <c r="DY458" s="339"/>
      <c r="DZ458" s="339"/>
      <c r="EA458" s="339"/>
      <c r="EB458" s="339"/>
      <c r="EC458" s="339"/>
      <c r="ED458" s="339"/>
      <c r="EE458" s="339"/>
      <c r="EF458" s="339"/>
      <c r="EG458" s="339"/>
      <c r="EH458" s="339"/>
      <c r="EI458" s="339"/>
      <c r="EJ458" s="339"/>
      <c r="EK458" s="339"/>
      <c r="EL458" s="339"/>
      <c r="EM458" s="339"/>
    </row>
    <row r="459" spans="1:143" s="341" customFormat="1" ht="25.5" hidden="1" customHeight="1">
      <c r="A459" s="371"/>
      <c r="B459" s="371"/>
      <c r="C459" s="371"/>
      <c r="D459" s="371"/>
      <c r="E459" s="371"/>
      <c r="F459" s="371"/>
      <c r="G459" s="371"/>
      <c r="H459" s="371"/>
      <c r="I459" s="371"/>
      <c r="J459" s="371"/>
      <c r="K459" s="371"/>
      <c r="L459" s="371"/>
      <c r="M459" s="371"/>
      <c r="N459" s="371"/>
      <c r="O459" s="371"/>
      <c r="P459" s="371"/>
      <c r="Q459" s="371"/>
      <c r="R459" s="371"/>
      <c r="S459" s="371"/>
      <c r="T459" s="371"/>
      <c r="U459" s="371"/>
      <c r="V459" s="371"/>
      <c r="W459" s="371"/>
      <c r="X459" s="371"/>
      <c r="Y459" s="371"/>
      <c r="Z459" s="371"/>
      <c r="AA459" s="371"/>
      <c r="AB459" s="371"/>
      <c r="AC459" s="371"/>
      <c r="AD459" s="371"/>
      <c r="AE459" s="371"/>
      <c r="AF459" s="371"/>
      <c r="AG459" s="371"/>
      <c r="AH459" s="371"/>
      <c r="AI459" s="339"/>
      <c r="AJ459" s="339"/>
      <c r="AK459" s="339"/>
      <c r="AL459" s="339"/>
      <c r="AM459" s="339"/>
      <c r="AN459" s="339"/>
      <c r="AO459" s="339"/>
      <c r="AP459" s="339"/>
      <c r="AQ459" s="339"/>
      <c r="AR459" s="339"/>
      <c r="AS459" s="339"/>
      <c r="AT459" s="339"/>
      <c r="AU459" s="339"/>
      <c r="AV459" s="339"/>
      <c r="AW459" s="339"/>
      <c r="AX459" s="339"/>
      <c r="AY459" s="339"/>
      <c r="AZ459" s="339"/>
      <c r="BA459" s="339"/>
      <c r="BB459" s="339"/>
      <c r="BC459" s="339"/>
      <c r="BD459" s="339"/>
      <c r="BE459" s="339"/>
      <c r="BF459" s="339"/>
      <c r="BG459" s="339"/>
      <c r="BH459" s="339"/>
      <c r="BI459" s="339"/>
      <c r="BJ459" s="339"/>
      <c r="BK459" s="339"/>
      <c r="BL459" s="339"/>
      <c r="BM459" s="339"/>
      <c r="BN459" s="339"/>
      <c r="BO459" s="339"/>
      <c r="BP459" s="339"/>
      <c r="BQ459" s="339"/>
      <c r="BR459" s="339"/>
      <c r="BS459" s="339"/>
      <c r="BT459" s="339"/>
      <c r="BU459" s="339"/>
      <c r="BV459" s="339"/>
      <c r="BW459" s="339"/>
      <c r="BX459" s="339"/>
      <c r="BY459" s="339"/>
      <c r="BZ459" s="339"/>
      <c r="CA459" s="339"/>
      <c r="CB459" s="339"/>
      <c r="CC459" s="339"/>
      <c r="CD459" s="339"/>
      <c r="CE459" s="339"/>
      <c r="CF459" s="339"/>
      <c r="CG459" s="339"/>
      <c r="CH459" s="339"/>
      <c r="CI459" s="339"/>
      <c r="CJ459" s="339"/>
      <c r="CK459" s="339"/>
      <c r="CL459" s="339"/>
      <c r="CM459" s="339"/>
      <c r="CN459" s="339"/>
      <c r="CO459" s="339"/>
      <c r="CP459" s="339"/>
      <c r="CQ459" s="339"/>
      <c r="CR459" s="339"/>
      <c r="CS459" s="339"/>
      <c r="CT459" s="339"/>
      <c r="CU459" s="339"/>
      <c r="CV459" s="339"/>
      <c r="CW459" s="339"/>
      <c r="CX459" s="339"/>
      <c r="CY459" s="339"/>
      <c r="CZ459" s="339"/>
      <c r="DA459" s="339"/>
      <c r="DB459" s="339"/>
      <c r="DC459" s="339"/>
      <c r="DD459" s="339"/>
      <c r="DE459" s="339"/>
      <c r="DF459" s="339"/>
      <c r="DG459" s="339"/>
      <c r="DH459" s="339"/>
      <c r="DI459" s="339"/>
      <c r="DJ459" s="339"/>
      <c r="DK459" s="339"/>
      <c r="DL459" s="339"/>
      <c r="DM459" s="339"/>
      <c r="DN459" s="339"/>
      <c r="DO459" s="339"/>
      <c r="DP459" s="339"/>
      <c r="DQ459" s="339"/>
      <c r="DR459" s="339"/>
      <c r="DS459" s="339"/>
      <c r="DT459" s="339"/>
      <c r="DU459" s="339"/>
      <c r="DV459" s="339"/>
      <c r="DW459" s="339"/>
      <c r="DX459" s="339"/>
      <c r="DY459" s="339"/>
      <c r="DZ459" s="339"/>
      <c r="EA459" s="339"/>
      <c r="EB459" s="339"/>
      <c r="EC459" s="339"/>
      <c r="ED459" s="339"/>
      <c r="EE459" s="339"/>
      <c r="EF459" s="339"/>
      <c r="EG459" s="339"/>
      <c r="EH459" s="339"/>
      <c r="EI459" s="339"/>
      <c r="EJ459" s="339"/>
      <c r="EK459" s="339"/>
      <c r="EL459" s="339"/>
      <c r="EM459" s="339"/>
    </row>
    <row r="460" spans="1:143" s="341" customFormat="1" ht="25.5" hidden="1" customHeight="1">
      <c r="A460" s="371"/>
      <c r="B460" s="371"/>
      <c r="C460" s="371"/>
      <c r="D460" s="371"/>
      <c r="E460" s="371"/>
      <c r="F460" s="371"/>
      <c r="G460" s="371"/>
      <c r="H460" s="371"/>
      <c r="I460" s="371"/>
      <c r="J460" s="371"/>
      <c r="K460" s="371"/>
      <c r="L460" s="371"/>
      <c r="M460" s="371"/>
      <c r="N460" s="371"/>
      <c r="O460" s="371"/>
      <c r="P460" s="371"/>
      <c r="Q460" s="371"/>
      <c r="R460" s="371"/>
      <c r="S460" s="371"/>
      <c r="T460" s="371"/>
      <c r="U460" s="371"/>
      <c r="V460" s="371"/>
      <c r="W460" s="371"/>
      <c r="X460" s="371"/>
      <c r="Y460" s="371"/>
      <c r="Z460" s="371"/>
      <c r="AA460" s="371"/>
      <c r="AB460" s="371"/>
      <c r="AC460" s="371"/>
      <c r="AD460" s="371"/>
      <c r="AE460" s="371"/>
      <c r="AF460" s="371"/>
      <c r="AG460" s="371"/>
      <c r="AH460" s="371"/>
      <c r="AI460" s="339"/>
      <c r="AJ460" s="339"/>
      <c r="AK460" s="339"/>
      <c r="AL460" s="339"/>
      <c r="AM460" s="339"/>
      <c r="AN460" s="339"/>
      <c r="AO460" s="339"/>
      <c r="AP460" s="339"/>
      <c r="AQ460" s="339"/>
      <c r="AR460" s="339"/>
      <c r="AS460" s="339"/>
      <c r="AT460" s="339"/>
      <c r="AU460" s="339"/>
      <c r="AV460" s="339"/>
      <c r="AW460" s="339"/>
      <c r="AX460" s="339"/>
      <c r="AY460" s="339"/>
      <c r="AZ460" s="339"/>
      <c r="BA460" s="339"/>
      <c r="BB460" s="339"/>
      <c r="BC460" s="339"/>
      <c r="BD460" s="339"/>
      <c r="BE460" s="339"/>
      <c r="BF460" s="339"/>
      <c r="BG460" s="339"/>
      <c r="BH460" s="339"/>
      <c r="BI460" s="339"/>
      <c r="BJ460" s="339"/>
      <c r="BK460" s="339"/>
      <c r="BL460" s="339"/>
      <c r="BM460" s="339"/>
      <c r="BN460" s="339"/>
      <c r="BO460" s="339"/>
      <c r="BP460" s="339"/>
      <c r="BQ460" s="339"/>
      <c r="BR460" s="339"/>
      <c r="BS460" s="339"/>
      <c r="BT460" s="339"/>
      <c r="BU460" s="339"/>
      <c r="BV460" s="339"/>
      <c r="BW460" s="339"/>
      <c r="BX460" s="339"/>
      <c r="BY460" s="339"/>
      <c r="BZ460" s="339"/>
      <c r="CA460" s="339"/>
      <c r="CB460" s="339"/>
      <c r="CC460" s="339"/>
      <c r="CD460" s="339"/>
      <c r="CE460" s="339"/>
      <c r="CF460" s="339"/>
      <c r="CG460" s="339"/>
      <c r="CH460" s="339"/>
      <c r="CI460" s="339"/>
      <c r="CJ460" s="339"/>
      <c r="CK460" s="339"/>
      <c r="CL460" s="339"/>
      <c r="CM460" s="339"/>
      <c r="CN460" s="339"/>
      <c r="CO460" s="339"/>
      <c r="CP460" s="339"/>
      <c r="CQ460" s="339"/>
      <c r="CR460" s="339"/>
      <c r="CS460" s="339"/>
      <c r="CT460" s="339"/>
      <c r="CU460" s="339"/>
      <c r="CV460" s="339"/>
      <c r="CW460" s="339"/>
      <c r="CX460" s="339"/>
      <c r="CY460" s="339"/>
      <c r="CZ460" s="339"/>
      <c r="DA460" s="339"/>
      <c r="DB460" s="339"/>
      <c r="DC460" s="339"/>
      <c r="DD460" s="339"/>
      <c r="DE460" s="339"/>
      <c r="DF460" s="339"/>
      <c r="DG460" s="339"/>
      <c r="DH460" s="339"/>
      <c r="DI460" s="339"/>
      <c r="DJ460" s="339"/>
      <c r="DK460" s="339"/>
      <c r="DL460" s="339"/>
      <c r="DM460" s="339"/>
      <c r="DN460" s="339"/>
      <c r="DO460" s="339"/>
      <c r="DP460" s="339"/>
      <c r="DQ460" s="339"/>
      <c r="DR460" s="339"/>
      <c r="DS460" s="339"/>
      <c r="DT460" s="339"/>
      <c r="DU460" s="339"/>
      <c r="DV460" s="339"/>
      <c r="DW460" s="339"/>
      <c r="DX460" s="339"/>
      <c r="DY460" s="339"/>
      <c r="DZ460" s="339"/>
      <c r="EA460" s="339"/>
      <c r="EB460" s="339"/>
      <c r="EC460" s="339"/>
      <c r="ED460" s="339"/>
      <c r="EE460" s="339"/>
      <c r="EF460" s="339"/>
      <c r="EG460" s="339"/>
      <c r="EH460" s="339"/>
      <c r="EI460" s="339"/>
      <c r="EJ460" s="339"/>
      <c r="EK460" s="339"/>
      <c r="EL460" s="339"/>
      <c r="EM460" s="339"/>
    </row>
    <row r="461" spans="1:143" s="341" customFormat="1" ht="25.5" hidden="1" customHeight="1">
      <c r="A461" s="371"/>
      <c r="B461" s="371"/>
      <c r="C461" s="371"/>
      <c r="D461" s="371"/>
      <c r="E461" s="371"/>
      <c r="F461" s="371"/>
      <c r="G461" s="371"/>
      <c r="H461" s="371"/>
      <c r="I461" s="371"/>
      <c r="J461" s="371"/>
      <c r="K461" s="371"/>
      <c r="L461" s="371"/>
      <c r="M461" s="371"/>
      <c r="N461" s="371"/>
      <c r="O461" s="371"/>
      <c r="P461" s="371"/>
      <c r="Q461" s="371"/>
      <c r="R461" s="371"/>
      <c r="S461" s="371"/>
      <c r="T461" s="371"/>
      <c r="U461" s="371"/>
      <c r="V461" s="371"/>
      <c r="W461" s="371"/>
      <c r="X461" s="371"/>
      <c r="Y461" s="371"/>
      <c r="Z461" s="371"/>
      <c r="AA461" s="371"/>
      <c r="AB461" s="371"/>
      <c r="AC461" s="371"/>
      <c r="AD461" s="371"/>
      <c r="AE461" s="371"/>
      <c r="AF461" s="371"/>
      <c r="AG461" s="371"/>
      <c r="AH461" s="371"/>
      <c r="AI461" s="339"/>
      <c r="AJ461" s="339"/>
      <c r="AK461" s="339"/>
      <c r="AL461" s="339"/>
      <c r="AM461" s="339"/>
      <c r="AN461" s="339"/>
      <c r="AO461" s="339"/>
      <c r="AP461" s="339"/>
      <c r="AQ461" s="339"/>
      <c r="AR461" s="339"/>
      <c r="AS461" s="339"/>
      <c r="AT461" s="339"/>
      <c r="AU461" s="339"/>
      <c r="AV461" s="339"/>
      <c r="AW461" s="339"/>
      <c r="AX461" s="339"/>
      <c r="AY461" s="339"/>
      <c r="AZ461" s="339"/>
      <c r="BA461" s="339"/>
      <c r="BB461" s="339"/>
      <c r="BC461" s="339"/>
      <c r="BD461" s="339"/>
      <c r="BE461" s="339"/>
      <c r="BF461" s="339"/>
      <c r="BG461" s="339"/>
      <c r="BH461" s="339"/>
      <c r="BI461" s="339"/>
      <c r="BJ461" s="339"/>
      <c r="BK461" s="339"/>
      <c r="BL461" s="339"/>
      <c r="BM461" s="339"/>
      <c r="BN461" s="339"/>
      <c r="BO461" s="339"/>
      <c r="BP461" s="339"/>
      <c r="BQ461" s="339"/>
      <c r="BR461" s="339"/>
      <c r="BS461" s="339"/>
      <c r="BT461" s="339"/>
      <c r="BU461" s="339"/>
      <c r="BV461" s="339"/>
      <c r="BW461" s="339"/>
      <c r="BX461" s="339"/>
      <c r="BY461" s="339"/>
      <c r="BZ461" s="339"/>
      <c r="CA461" s="339"/>
      <c r="CB461" s="339"/>
      <c r="CC461" s="339"/>
      <c r="CD461" s="339"/>
      <c r="CE461" s="339"/>
      <c r="CF461" s="339"/>
      <c r="CG461" s="339"/>
      <c r="CH461" s="339"/>
      <c r="CI461" s="339"/>
      <c r="CJ461" s="339"/>
      <c r="CK461" s="339"/>
      <c r="CL461" s="339"/>
      <c r="CM461" s="339"/>
      <c r="CN461" s="339"/>
      <c r="CO461" s="339"/>
      <c r="CP461" s="339"/>
      <c r="CQ461" s="339"/>
      <c r="CR461" s="339"/>
      <c r="CS461" s="339"/>
      <c r="CT461" s="339"/>
      <c r="CU461" s="339"/>
      <c r="CV461" s="339"/>
      <c r="CW461" s="339"/>
      <c r="CX461" s="339"/>
      <c r="CY461" s="339"/>
      <c r="CZ461" s="339"/>
      <c r="DA461" s="339"/>
      <c r="DB461" s="339"/>
      <c r="DC461" s="339"/>
      <c r="DD461" s="339"/>
      <c r="DE461" s="339"/>
      <c r="DF461" s="339"/>
      <c r="DG461" s="339"/>
      <c r="DH461" s="339"/>
      <c r="DI461" s="339"/>
      <c r="DJ461" s="339"/>
      <c r="DK461" s="339"/>
      <c r="DL461" s="339"/>
      <c r="DM461" s="339"/>
      <c r="DN461" s="339"/>
      <c r="DO461" s="339"/>
      <c r="DP461" s="339"/>
      <c r="DQ461" s="339"/>
      <c r="DR461" s="339"/>
      <c r="DS461" s="339"/>
      <c r="DT461" s="339"/>
      <c r="DU461" s="339"/>
      <c r="DV461" s="339"/>
      <c r="DW461" s="339"/>
      <c r="DX461" s="339"/>
      <c r="DY461" s="339"/>
      <c r="DZ461" s="339"/>
      <c r="EA461" s="339"/>
      <c r="EB461" s="339"/>
      <c r="EC461" s="339"/>
      <c r="ED461" s="339"/>
      <c r="EE461" s="339"/>
      <c r="EF461" s="339"/>
      <c r="EG461" s="339"/>
      <c r="EH461" s="339"/>
      <c r="EI461" s="339"/>
      <c r="EJ461" s="339"/>
      <c r="EK461" s="339"/>
      <c r="EL461" s="339"/>
      <c r="EM461" s="339"/>
    </row>
    <row r="462" spans="1:143" s="341" customFormat="1" ht="25.5" hidden="1" customHeight="1">
      <c r="A462" s="371"/>
      <c r="B462" s="371"/>
      <c r="C462" s="371"/>
      <c r="D462" s="371"/>
      <c r="E462" s="371"/>
      <c r="F462" s="371"/>
      <c r="G462" s="371"/>
      <c r="H462" s="371"/>
      <c r="I462" s="371"/>
      <c r="J462" s="371"/>
      <c r="K462" s="371"/>
      <c r="L462" s="371"/>
      <c r="M462" s="371"/>
      <c r="N462" s="371"/>
      <c r="O462" s="371"/>
      <c r="P462" s="371"/>
      <c r="Q462" s="371"/>
      <c r="R462" s="371"/>
      <c r="S462" s="371"/>
      <c r="T462" s="371"/>
      <c r="U462" s="371"/>
      <c r="V462" s="371"/>
      <c r="W462" s="371"/>
      <c r="X462" s="371"/>
      <c r="Y462" s="371"/>
      <c r="Z462" s="371"/>
      <c r="AA462" s="371"/>
      <c r="AB462" s="371"/>
      <c r="AC462" s="371"/>
      <c r="AD462" s="371"/>
      <c r="AE462" s="371"/>
      <c r="AF462" s="371"/>
      <c r="AG462" s="371"/>
      <c r="AH462" s="371"/>
      <c r="AI462" s="339"/>
      <c r="AJ462" s="339"/>
      <c r="AK462" s="339"/>
      <c r="AL462" s="339"/>
      <c r="AM462" s="339"/>
      <c r="AN462" s="339"/>
      <c r="AO462" s="339"/>
      <c r="AP462" s="339"/>
      <c r="AQ462" s="339"/>
      <c r="AR462" s="339"/>
      <c r="AS462" s="339"/>
      <c r="AT462" s="339"/>
      <c r="AU462" s="339"/>
      <c r="AV462" s="339"/>
      <c r="AW462" s="339"/>
      <c r="AX462" s="339"/>
      <c r="AY462" s="339"/>
      <c r="AZ462" s="339"/>
      <c r="BA462" s="339"/>
      <c r="BB462" s="339"/>
      <c r="BC462" s="339"/>
      <c r="BD462" s="339"/>
      <c r="BE462" s="339"/>
      <c r="BF462" s="339"/>
      <c r="BG462" s="339"/>
      <c r="BH462" s="339"/>
      <c r="BI462" s="339"/>
      <c r="BJ462" s="339"/>
      <c r="BK462" s="339"/>
      <c r="BL462" s="339"/>
      <c r="BM462" s="339"/>
      <c r="BN462" s="339"/>
      <c r="BO462" s="339"/>
      <c r="BP462" s="339"/>
      <c r="BQ462" s="339"/>
      <c r="BR462" s="339"/>
      <c r="BS462" s="339"/>
      <c r="BT462" s="339"/>
      <c r="BU462" s="339"/>
      <c r="BV462" s="339"/>
      <c r="BW462" s="339"/>
      <c r="BX462" s="339"/>
      <c r="BY462" s="339"/>
      <c r="BZ462" s="339"/>
      <c r="CA462" s="339"/>
      <c r="CB462" s="339"/>
      <c r="CC462" s="339"/>
      <c r="CD462" s="339"/>
      <c r="CE462" s="339"/>
      <c r="CF462" s="339"/>
      <c r="CG462" s="339"/>
      <c r="CH462" s="339"/>
      <c r="CI462" s="339"/>
      <c r="CJ462" s="339"/>
      <c r="CK462" s="339"/>
      <c r="CL462" s="339"/>
      <c r="CM462" s="339"/>
      <c r="CN462" s="339"/>
      <c r="CO462" s="339"/>
      <c r="CP462" s="339"/>
      <c r="CQ462" s="339"/>
      <c r="CR462" s="339"/>
      <c r="CS462" s="339"/>
      <c r="CT462" s="339"/>
      <c r="CU462" s="339"/>
      <c r="CV462" s="339"/>
      <c r="CW462" s="339"/>
      <c r="CX462" s="339"/>
      <c r="CY462" s="339"/>
      <c r="CZ462" s="339"/>
      <c r="DA462" s="339"/>
      <c r="DB462" s="339"/>
      <c r="DC462" s="339"/>
      <c r="DD462" s="339"/>
      <c r="DE462" s="339"/>
      <c r="DF462" s="339"/>
      <c r="DG462" s="339"/>
      <c r="DH462" s="339"/>
      <c r="DI462" s="339"/>
      <c r="DJ462" s="339"/>
      <c r="DK462" s="339"/>
      <c r="DL462" s="339"/>
      <c r="DM462" s="339"/>
      <c r="DN462" s="339"/>
      <c r="DO462" s="339"/>
      <c r="DP462" s="339"/>
      <c r="DQ462" s="339"/>
      <c r="DR462" s="339"/>
      <c r="DS462" s="339"/>
      <c r="DT462" s="339"/>
      <c r="DU462" s="339"/>
      <c r="DV462" s="339"/>
      <c r="DW462" s="339"/>
      <c r="DX462" s="339"/>
      <c r="DY462" s="339"/>
      <c r="DZ462" s="339"/>
      <c r="EA462" s="339"/>
      <c r="EB462" s="339"/>
      <c r="EC462" s="339"/>
      <c r="ED462" s="339"/>
      <c r="EE462" s="339"/>
      <c r="EF462" s="339"/>
      <c r="EG462" s="339"/>
      <c r="EH462" s="339"/>
      <c r="EI462" s="339"/>
      <c r="EJ462" s="339"/>
      <c r="EK462" s="339"/>
      <c r="EL462" s="339"/>
      <c r="EM462" s="339"/>
    </row>
    <row r="463" spans="1:143" s="341" customFormat="1" ht="25.5" hidden="1" customHeight="1">
      <c r="A463" s="371"/>
      <c r="B463" s="371"/>
      <c r="C463" s="371"/>
      <c r="D463" s="371"/>
      <c r="E463" s="371"/>
      <c r="F463" s="371"/>
      <c r="G463" s="371"/>
      <c r="H463" s="371"/>
      <c r="I463" s="371"/>
      <c r="J463" s="371"/>
      <c r="K463" s="371"/>
      <c r="L463" s="371"/>
      <c r="M463" s="371"/>
      <c r="N463" s="371"/>
      <c r="O463" s="371"/>
      <c r="P463" s="371"/>
      <c r="Q463" s="371"/>
      <c r="R463" s="371"/>
      <c r="S463" s="371"/>
      <c r="T463" s="371"/>
      <c r="U463" s="371"/>
      <c r="V463" s="371"/>
      <c r="W463" s="371"/>
      <c r="X463" s="371"/>
      <c r="Y463" s="371"/>
      <c r="Z463" s="371"/>
      <c r="AA463" s="371"/>
      <c r="AB463" s="371"/>
      <c r="AC463" s="371"/>
      <c r="AD463" s="371"/>
      <c r="AE463" s="371"/>
      <c r="AF463" s="371"/>
      <c r="AG463" s="371"/>
      <c r="AH463" s="371"/>
      <c r="AI463" s="339"/>
      <c r="AJ463" s="339"/>
      <c r="AK463" s="339"/>
      <c r="AL463" s="339"/>
      <c r="AM463" s="339"/>
      <c r="AN463" s="339"/>
      <c r="AO463" s="339"/>
      <c r="AP463" s="339"/>
      <c r="AQ463" s="339"/>
      <c r="AR463" s="339"/>
      <c r="AS463" s="339"/>
      <c r="AT463" s="339"/>
      <c r="AU463" s="339"/>
      <c r="AV463" s="339"/>
      <c r="AW463" s="339"/>
      <c r="AX463" s="339"/>
      <c r="AY463" s="339"/>
      <c r="AZ463" s="339"/>
      <c r="BA463" s="339"/>
      <c r="BB463" s="339"/>
      <c r="BC463" s="339"/>
      <c r="BD463" s="339"/>
      <c r="BE463" s="339"/>
      <c r="BF463" s="339"/>
      <c r="BG463" s="339"/>
      <c r="BH463" s="339"/>
      <c r="BI463" s="339"/>
      <c r="BJ463" s="339"/>
      <c r="BK463" s="339"/>
      <c r="BL463" s="339"/>
      <c r="BM463" s="339"/>
      <c r="BN463" s="339"/>
      <c r="BO463" s="339"/>
      <c r="BP463" s="339"/>
      <c r="BQ463" s="339"/>
      <c r="BR463" s="339"/>
      <c r="BS463" s="339"/>
      <c r="BT463" s="339"/>
      <c r="BU463" s="339"/>
      <c r="BV463" s="339"/>
      <c r="BW463" s="339"/>
      <c r="BX463" s="339"/>
      <c r="BY463" s="339"/>
      <c r="BZ463" s="339"/>
      <c r="CA463" s="339"/>
      <c r="CB463" s="339"/>
      <c r="CC463" s="339"/>
      <c r="CD463" s="339"/>
      <c r="CE463" s="339"/>
      <c r="CF463" s="339"/>
      <c r="CG463" s="339"/>
      <c r="CH463" s="339"/>
      <c r="CI463" s="339"/>
      <c r="CJ463" s="339"/>
      <c r="CK463" s="339"/>
      <c r="CL463" s="339"/>
      <c r="CM463" s="339"/>
      <c r="CN463" s="339"/>
      <c r="CO463" s="339"/>
      <c r="CP463" s="339"/>
      <c r="CQ463" s="339"/>
      <c r="CR463" s="339"/>
      <c r="CS463" s="339"/>
      <c r="CT463" s="339"/>
      <c r="CU463" s="339"/>
      <c r="CV463" s="339"/>
      <c r="CW463" s="339"/>
      <c r="CX463" s="339"/>
      <c r="CY463" s="339"/>
      <c r="CZ463" s="339"/>
      <c r="DA463" s="339"/>
      <c r="DB463" s="339"/>
      <c r="DC463" s="339"/>
      <c r="DD463" s="339"/>
      <c r="DE463" s="339"/>
      <c r="DF463" s="339"/>
      <c r="DG463" s="339"/>
      <c r="DH463" s="339"/>
      <c r="DI463" s="339"/>
      <c r="DJ463" s="339"/>
      <c r="DK463" s="339"/>
      <c r="DL463" s="339"/>
      <c r="DM463" s="339"/>
      <c r="DN463" s="339"/>
      <c r="DO463" s="339"/>
      <c r="DP463" s="339"/>
      <c r="DQ463" s="339"/>
      <c r="DR463" s="339"/>
      <c r="DS463" s="339"/>
      <c r="DT463" s="339"/>
      <c r="DU463" s="339"/>
      <c r="DV463" s="339"/>
      <c r="DW463" s="339"/>
      <c r="DX463" s="339"/>
      <c r="DY463" s="339"/>
      <c r="DZ463" s="339"/>
      <c r="EA463" s="339"/>
      <c r="EB463" s="339"/>
      <c r="EC463" s="339"/>
      <c r="ED463" s="339"/>
      <c r="EE463" s="339"/>
      <c r="EF463" s="339"/>
      <c r="EG463" s="339"/>
      <c r="EH463" s="339"/>
      <c r="EI463" s="339"/>
      <c r="EJ463" s="339"/>
      <c r="EK463" s="339"/>
      <c r="EL463" s="339"/>
      <c r="EM463" s="339"/>
    </row>
    <row r="464" spans="1:143" s="341" customFormat="1" ht="25.5" hidden="1" customHeight="1">
      <c r="A464" s="371"/>
      <c r="B464" s="371"/>
      <c r="C464" s="371"/>
      <c r="D464" s="371"/>
      <c r="E464" s="371"/>
      <c r="F464" s="371"/>
      <c r="G464" s="371"/>
      <c r="H464" s="371"/>
      <c r="I464" s="371"/>
      <c r="J464" s="371"/>
      <c r="K464" s="371"/>
      <c r="L464" s="371"/>
      <c r="M464" s="371"/>
      <c r="N464" s="371"/>
      <c r="O464" s="371"/>
      <c r="P464" s="371"/>
      <c r="Q464" s="371"/>
      <c r="R464" s="371"/>
      <c r="S464" s="371"/>
      <c r="T464" s="371"/>
      <c r="U464" s="371"/>
      <c r="V464" s="371"/>
      <c r="W464" s="371"/>
      <c r="X464" s="371"/>
      <c r="Y464" s="371"/>
      <c r="Z464" s="371"/>
      <c r="AA464" s="371"/>
      <c r="AB464" s="371"/>
      <c r="AC464" s="371"/>
      <c r="AD464" s="371"/>
      <c r="AE464" s="371"/>
      <c r="AF464" s="371"/>
      <c r="AG464" s="371"/>
      <c r="AH464" s="371"/>
      <c r="AI464" s="339"/>
      <c r="AJ464" s="339"/>
      <c r="AK464" s="339"/>
      <c r="AL464" s="339"/>
      <c r="AM464" s="339"/>
      <c r="AN464" s="339"/>
      <c r="AO464" s="339"/>
      <c r="AP464" s="339"/>
      <c r="AQ464" s="339"/>
      <c r="AR464" s="339"/>
      <c r="AS464" s="339"/>
      <c r="AT464" s="339"/>
      <c r="AU464" s="339"/>
      <c r="AV464" s="339"/>
      <c r="AW464" s="339"/>
      <c r="AX464" s="339"/>
      <c r="AY464" s="339"/>
      <c r="AZ464" s="339"/>
      <c r="BA464" s="339"/>
      <c r="BB464" s="339"/>
      <c r="BC464" s="339"/>
      <c r="BD464" s="339"/>
      <c r="BE464" s="339"/>
      <c r="BF464" s="339"/>
      <c r="BG464" s="339"/>
      <c r="BH464" s="339"/>
      <c r="BI464" s="339"/>
      <c r="BJ464" s="339"/>
      <c r="BK464" s="339"/>
      <c r="BL464" s="339"/>
      <c r="BM464" s="339"/>
      <c r="BN464" s="339"/>
      <c r="BO464" s="339"/>
      <c r="BP464" s="339"/>
      <c r="BQ464" s="339"/>
      <c r="BR464" s="339"/>
      <c r="BS464" s="339"/>
      <c r="BT464" s="339"/>
      <c r="BU464" s="339"/>
      <c r="BV464" s="339"/>
      <c r="BW464" s="339"/>
      <c r="BX464" s="339"/>
      <c r="BY464" s="339"/>
      <c r="BZ464" s="339"/>
      <c r="CA464" s="339"/>
      <c r="CB464" s="339"/>
      <c r="CC464" s="339"/>
      <c r="CD464" s="339"/>
      <c r="CE464" s="339"/>
      <c r="CF464" s="339"/>
      <c r="CG464" s="339"/>
      <c r="CH464" s="339"/>
      <c r="CI464" s="339"/>
      <c r="CJ464" s="339"/>
      <c r="CK464" s="339"/>
      <c r="CL464" s="339"/>
      <c r="CM464" s="339"/>
      <c r="CN464" s="339"/>
      <c r="CO464" s="339"/>
      <c r="CP464" s="339"/>
      <c r="CQ464" s="339"/>
      <c r="CR464" s="339"/>
      <c r="CS464" s="339"/>
      <c r="CT464" s="339"/>
      <c r="CU464" s="339"/>
      <c r="CV464" s="339"/>
      <c r="CW464" s="339"/>
      <c r="CX464" s="339"/>
      <c r="CY464" s="339"/>
      <c r="CZ464" s="339"/>
      <c r="DA464" s="339"/>
      <c r="DB464" s="339"/>
      <c r="DC464" s="339"/>
      <c r="DD464" s="339"/>
      <c r="DE464" s="339"/>
      <c r="DF464" s="339"/>
      <c r="DG464" s="339"/>
      <c r="DH464" s="339"/>
      <c r="DI464" s="339"/>
      <c r="DJ464" s="339"/>
      <c r="DK464" s="339"/>
      <c r="DL464" s="339"/>
      <c r="DM464" s="339"/>
      <c r="DN464" s="339"/>
      <c r="DO464" s="339"/>
      <c r="DP464" s="339"/>
      <c r="DQ464" s="339"/>
      <c r="DR464" s="339"/>
      <c r="DS464" s="339"/>
      <c r="DT464" s="339"/>
      <c r="DU464" s="339"/>
      <c r="DV464" s="339"/>
      <c r="DW464" s="339"/>
      <c r="DX464" s="339"/>
      <c r="DY464" s="339"/>
      <c r="DZ464" s="339"/>
      <c r="EA464" s="339"/>
      <c r="EB464" s="339"/>
      <c r="EC464" s="339"/>
      <c r="ED464" s="339"/>
      <c r="EE464" s="339"/>
      <c r="EF464" s="339"/>
      <c r="EG464" s="339"/>
      <c r="EH464" s="339"/>
      <c r="EI464" s="339"/>
      <c r="EJ464" s="339"/>
      <c r="EK464" s="339"/>
      <c r="EL464" s="339"/>
      <c r="EM464" s="339"/>
    </row>
    <row r="465" spans="1:143" s="341" customFormat="1" ht="25.5" hidden="1" customHeight="1">
      <c r="A465" s="371"/>
      <c r="B465" s="371"/>
      <c r="C465" s="371"/>
      <c r="D465" s="371"/>
      <c r="E465" s="371"/>
      <c r="F465" s="371"/>
      <c r="G465" s="371"/>
      <c r="H465" s="371"/>
      <c r="I465" s="371"/>
      <c r="J465" s="371"/>
      <c r="K465" s="371"/>
      <c r="L465" s="371"/>
      <c r="M465" s="371"/>
      <c r="N465" s="371"/>
      <c r="O465" s="371"/>
      <c r="P465" s="371"/>
      <c r="Q465" s="371"/>
      <c r="R465" s="371"/>
      <c r="S465" s="371"/>
      <c r="T465" s="371"/>
      <c r="U465" s="371"/>
      <c r="V465" s="371"/>
      <c r="W465" s="371"/>
      <c r="X465" s="371"/>
      <c r="Y465" s="371"/>
      <c r="Z465" s="371"/>
      <c r="AA465" s="371"/>
      <c r="AB465" s="371"/>
      <c r="AC465" s="371"/>
      <c r="AD465" s="371"/>
      <c r="AE465" s="371"/>
      <c r="AF465" s="371"/>
      <c r="AG465" s="371"/>
      <c r="AH465" s="371"/>
      <c r="AI465" s="339"/>
      <c r="AJ465" s="339"/>
      <c r="AK465" s="339"/>
      <c r="AL465" s="339"/>
      <c r="AM465" s="339"/>
      <c r="AN465" s="339"/>
      <c r="AO465" s="339"/>
      <c r="AP465" s="339"/>
      <c r="AQ465" s="339"/>
      <c r="AR465" s="339"/>
      <c r="AS465" s="339"/>
      <c r="AT465" s="339"/>
      <c r="AU465" s="339"/>
      <c r="AV465" s="339"/>
      <c r="AW465" s="339"/>
      <c r="AX465" s="339"/>
      <c r="AY465" s="339"/>
      <c r="AZ465" s="339"/>
      <c r="BA465" s="339"/>
      <c r="BB465" s="339"/>
      <c r="BC465" s="339"/>
      <c r="BD465" s="339"/>
      <c r="BE465" s="339"/>
      <c r="BF465" s="339"/>
      <c r="BG465" s="339"/>
      <c r="BH465" s="339"/>
      <c r="BI465" s="339"/>
      <c r="BJ465" s="339"/>
      <c r="BK465" s="339"/>
      <c r="BL465" s="339"/>
      <c r="BM465" s="339"/>
      <c r="BN465" s="339"/>
      <c r="BO465" s="339"/>
      <c r="BP465" s="339"/>
      <c r="BQ465" s="339"/>
      <c r="BR465" s="339"/>
      <c r="BS465" s="339"/>
      <c r="BT465" s="339"/>
      <c r="BU465" s="339"/>
      <c r="BV465" s="339"/>
      <c r="BW465" s="339"/>
      <c r="BX465" s="339"/>
      <c r="BY465" s="339"/>
      <c r="BZ465" s="339"/>
      <c r="CA465" s="339"/>
      <c r="CB465" s="339"/>
      <c r="CC465" s="339"/>
      <c r="CD465" s="339"/>
      <c r="CE465" s="339"/>
      <c r="CF465" s="339"/>
      <c r="CG465" s="339"/>
      <c r="CH465" s="339"/>
      <c r="CI465" s="339"/>
      <c r="CJ465" s="339"/>
      <c r="CK465" s="339"/>
      <c r="CL465" s="339"/>
      <c r="CM465" s="339"/>
      <c r="CN465" s="339"/>
      <c r="CO465" s="339"/>
      <c r="CP465" s="339"/>
      <c r="CQ465" s="339"/>
      <c r="CR465" s="339"/>
      <c r="CS465" s="339"/>
      <c r="CT465" s="339"/>
      <c r="CU465" s="339"/>
      <c r="CV465" s="339"/>
      <c r="CW465" s="339"/>
      <c r="CX465" s="339"/>
      <c r="CY465" s="339"/>
      <c r="CZ465" s="339"/>
      <c r="DA465" s="339"/>
      <c r="DB465" s="339"/>
      <c r="DC465" s="339"/>
      <c r="DD465" s="339"/>
      <c r="DE465" s="339"/>
      <c r="DF465" s="339"/>
      <c r="DG465" s="339"/>
      <c r="DH465" s="339"/>
      <c r="DI465" s="339"/>
      <c r="DJ465" s="339"/>
      <c r="DK465" s="339"/>
      <c r="DL465" s="339"/>
      <c r="DM465" s="339"/>
      <c r="DN465" s="339"/>
      <c r="DO465" s="339"/>
      <c r="DP465" s="339"/>
      <c r="DQ465" s="339"/>
      <c r="DR465" s="339"/>
      <c r="DS465" s="339"/>
      <c r="DT465" s="339"/>
      <c r="DU465" s="339"/>
      <c r="DV465" s="339"/>
      <c r="DW465" s="339"/>
      <c r="DX465" s="339"/>
      <c r="DY465" s="339"/>
      <c r="DZ465" s="339"/>
      <c r="EA465" s="339"/>
      <c r="EB465" s="339"/>
      <c r="EC465" s="339"/>
      <c r="ED465" s="339"/>
      <c r="EE465" s="339"/>
      <c r="EF465" s="339"/>
      <c r="EG465" s="339"/>
      <c r="EH465" s="339"/>
      <c r="EI465" s="339"/>
      <c r="EJ465" s="339"/>
      <c r="EK465" s="339"/>
      <c r="EL465" s="339"/>
      <c r="EM465" s="339"/>
    </row>
    <row r="466" spans="1:143" s="341" customFormat="1" ht="25.5" hidden="1" customHeight="1">
      <c r="A466" s="371"/>
      <c r="B466" s="371"/>
      <c r="C466" s="371"/>
      <c r="D466" s="371"/>
      <c r="E466" s="371"/>
      <c r="F466" s="371"/>
      <c r="G466" s="371"/>
      <c r="H466" s="371"/>
      <c r="I466" s="371"/>
      <c r="J466" s="371"/>
      <c r="K466" s="371"/>
      <c r="L466" s="371"/>
      <c r="M466" s="371"/>
      <c r="N466" s="371"/>
      <c r="O466" s="371"/>
      <c r="P466" s="371"/>
      <c r="Q466" s="371"/>
      <c r="R466" s="371"/>
      <c r="S466" s="371"/>
      <c r="T466" s="371"/>
      <c r="U466" s="371"/>
      <c r="V466" s="371"/>
      <c r="W466" s="371"/>
      <c r="X466" s="371"/>
      <c r="Y466" s="371"/>
      <c r="Z466" s="371"/>
      <c r="AA466" s="371"/>
      <c r="AB466" s="371"/>
      <c r="AC466" s="371"/>
      <c r="AD466" s="371"/>
      <c r="AE466" s="371"/>
      <c r="AF466" s="371"/>
      <c r="AG466" s="371"/>
      <c r="AH466" s="371"/>
      <c r="AI466" s="339"/>
      <c r="AJ466" s="339"/>
      <c r="AK466" s="339"/>
      <c r="AL466" s="339"/>
      <c r="AM466" s="339"/>
      <c r="AN466" s="339"/>
      <c r="AO466" s="339"/>
      <c r="AP466" s="339"/>
      <c r="AQ466" s="339"/>
      <c r="AR466" s="339"/>
      <c r="AS466" s="339"/>
      <c r="AT466" s="339"/>
      <c r="AU466" s="339"/>
      <c r="AV466" s="339"/>
      <c r="AW466" s="339"/>
      <c r="AX466" s="339"/>
      <c r="AY466" s="339"/>
      <c r="AZ466" s="339"/>
      <c r="BA466" s="339"/>
      <c r="BB466" s="339"/>
      <c r="BC466" s="339"/>
      <c r="BD466" s="339"/>
      <c r="BE466" s="339"/>
      <c r="BF466" s="339"/>
      <c r="BG466" s="339"/>
      <c r="BH466" s="339"/>
      <c r="BI466" s="339"/>
      <c r="BJ466" s="339"/>
      <c r="BK466" s="339"/>
      <c r="BL466" s="339"/>
      <c r="BM466" s="339"/>
      <c r="BN466" s="339"/>
      <c r="BO466" s="339"/>
      <c r="BP466" s="339"/>
      <c r="BQ466" s="339"/>
      <c r="BR466" s="339"/>
      <c r="BS466" s="339"/>
      <c r="BT466" s="339"/>
      <c r="BU466" s="339"/>
      <c r="BV466" s="339"/>
      <c r="BW466" s="339"/>
      <c r="BX466" s="339"/>
      <c r="BY466" s="339"/>
      <c r="BZ466" s="339"/>
      <c r="CA466" s="339"/>
      <c r="CB466" s="339"/>
      <c r="CC466" s="339"/>
      <c r="CD466" s="339"/>
      <c r="CE466" s="339"/>
      <c r="CF466" s="339"/>
      <c r="CG466" s="339"/>
      <c r="CH466" s="339"/>
      <c r="CI466" s="339"/>
      <c r="CJ466" s="339"/>
      <c r="CK466" s="339"/>
      <c r="CL466" s="339"/>
      <c r="CM466" s="339"/>
      <c r="CN466" s="339"/>
      <c r="CO466" s="339"/>
      <c r="CP466" s="339"/>
      <c r="CQ466" s="339"/>
      <c r="CR466" s="339"/>
      <c r="CS466" s="339"/>
      <c r="CT466" s="339"/>
      <c r="CU466" s="339"/>
      <c r="CV466" s="339"/>
      <c r="CW466" s="339"/>
      <c r="CX466" s="339"/>
      <c r="CY466" s="339"/>
      <c r="CZ466" s="339"/>
      <c r="DA466" s="339"/>
      <c r="DB466" s="339"/>
      <c r="DC466" s="339"/>
      <c r="DD466" s="339"/>
      <c r="DE466" s="339"/>
      <c r="DF466" s="339"/>
      <c r="DG466" s="339"/>
      <c r="DH466" s="339"/>
      <c r="DI466" s="339"/>
      <c r="DJ466" s="339"/>
      <c r="DK466" s="339"/>
      <c r="DL466" s="339"/>
      <c r="DM466" s="339"/>
      <c r="DN466" s="339"/>
      <c r="DO466" s="339"/>
      <c r="DP466" s="339"/>
      <c r="DQ466" s="339"/>
      <c r="DR466" s="339"/>
      <c r="DS466" s="339"/>
      <c r="DT466" s="339"/>
      <c r="DU466" s="339"/>
      <c r="DV466" s="339"/>
      <c r="DW466" s="339"/>
      <c r="DX466" s="339"/>
      <c r="DY466" s="339"/>
      <c r="DZ466" s="339"/>
      <c r="EA466" s="339"/>
      <c r="EB466" s="339"/>
      <c r="EC466" s="339"/>
      <c r="ED466" s="339"/>
      <c r="EE466" s="339"/>
      <c r="EF466" s="339"/>
      <c r="EG466" s="339"/>
      <c r="EH466" s="339"/>
      <c r="EI466" s="339"/>
      <c r="EJ466" s="339"/>
      <c r="EK466" s="339"/>
      <c r="EL466" s="339"/>
      <c r="EM466" s="339"/>
    </row>
    <row r="467" spans="1:143" s="341" customFormat="1" ht="25.5" hidden="1" customHeight="1">
      <c r="A467" s="371"/>
      <c r="B467" s="371"/>
      <c r="C467" s="371"/>
      <c r="D467" s="371"/>
      <c r="E467" s="371"/>
      <c r="F467" s="371"/>
      <c r="G467" s="371"/>
      <c r="H467" s="371"/>
      <c r="I467" s="371"/>
      <c r="J467" s="371"/>
      <c r="K467" s="371"/>
      <c r="L467" s="371"/>
      <c r="M467" s="371"/>
      <c r="N467" s="371"/>
      <c r="O467" s="371"/>
      <c r="P467" s="371"/>
      <c r="Q467" s="371"/>
      <c r="R467" s="371"/>
      <c r="S467" s="371"/>
      <c r="T467" s="371"/>
      <c r="U467" s="371"/>
      <c r="V467" s="371"/>
      <c r="W467" s="371"/>
      <c r="X467" s="371"/>
      <c r="Y467" s="371"/>
      <c r="Z467" s="371"/>
      <c r="AA467" s="371"/>
      <c r="AB467" s="371"/>
      <c r="AC467" s="371"/>
      <c r="AD467" s="371"/>
      <c r="AE467" s="371"/>
      <c r="AF467" s="371"/>
      <c r="AG467" s="371"/>
      <c r="AH467" s="371"/>
      <c r="AI467" s="339"/>
      <c r="AJ467" s="339"/>
      <c r="AK467" s="339"/>
      <c r="AL467" s="339"/>
      <c r="AM467" s="339"/>
      <c r="AN467" s="339"/>
      <c r="AO467" s="339"/>
      <c r="AP467" s="339"/>
      <c r="AQ467" s="339"/>
      <c r="AR467" s="339"/>
      <c r="AS467" s="339"/>
      <c r="AT467" s="339"/>
      <c r="AU467" s="339"/>
      <c r="AV467" s="339"/>
      <c r="AW467" s="339"/>
      <c r="AX467" s="339"/>
      <c r="AY467" s="339"/>
      <c r="AZ467" s="339"/>
      <c r="BA467" s="339"/>
      <c r="BB467" s="339"/>
      <c r="BC467" s="339"/>
      <c r="BD467" s="339"/>
      <c r="BE467" s="339"/>
      <c r="BF467" s="339"/>
      <c r="BG467" s="339"/>
      <c r="BH467" s="339"/>
      <c r="BI467" s="339"/>
      <c r="BJ467" s="339"/>
      <c r="BK467" s="339"/>
      <c r="BL467" s="339"/>
      <c r="BM467" s="339"/>
      <c r="BN467" s="339"/>
      <c r="BO467" s="339"/>
      <c r="BP467" s="339"/>
      <c r="BQ467" s="339"/>
      <c r="BR467" s="339"/>
      <c r="BS467" s="339"/>
      <c r="BT467" s="339"/>
      <c r="BU467" s="339"/>
      <c r="BV467" s="339"/>
      <c r="BW467" s="339"/>
      <c r="BX467" s="339"/>
      <c r="BY467" s="339"/>
      <c r="BZ467" s="339"/>
      <c r="CA467" s="339"/>
      <c r="CB467" s="339"/>
      <c r="CC467" s="339"/>
      <c r="CD467" s="339"/>
      <c r="CE467" s="339"/>
      <c r="CF467" s="339"/>
      <c r="CG467" s="339"/>
      <c r="CH467" s="339"/>
      <c r="CI467" s="339"/>
      <c r="CJ467" s="339"/>
      <c r="CK467" s="339"/>
      <c r="CL467" s="339"/>
      <c r="CM467" s="339"/>
      <c r="CN467" s="339"/>
      <c r="CO467" s="339"/>
      <c r="CP467" s="339"/>
      <c r="CQ467" s="339"/>
      <c r="CR467" s="339"/>
      <c r="CS467" s="339"/>
      <c r="CT467" s="339"/>
      <c r="CU467" s="339"/>
      <c r="CV467" s="339"/>
      <c r="CW467" s="339"/>
      <c r="CX467" s="339"/>
      <c r="CY467" s="339"/>
      <c r="CZ467" s="339"/>
      <c r="DA467" s="339"/>
      <c r="DB467" s="339"/>
      <c r="DC467" s="339"/>
      <c r="DD467" s="339"/>
      <c r="DE467" s="339"/>
      <c r="DF467" s="339"/>
      <c r="DG467" s="339"/>
      <c r="DH467" s="339"/>
      <c r="DI467" s="339"/>
      <c r="DJ467" s="339"/>
      <c r="DK467" s="339"/>
      <c r="DL467" s="339"/>
      <c r="DM467" s="339"/>
      <c r="DN467" s="339"/>
      <c r="DO467" s="339"/>
      <c r="DP467" s="339"/>
      <c r="DQ467" s="339"/>
      <c r="DR467" s="339"/>
      <c r="DS467" s="339"/>
      <c r="DT467" s="339"/>
      <c r="DU467" s="339"/>
      <c r="DV467" s="339"/>
      <c r="DW467" s="339"/>
      <c r="DX467" s="339"/>
      <c r="DY467" s="339"/>
      <c r="DZ467" s="339"/>
      <c r="EA467" s="339"/>
      <c r="EB467" s="339"/>
      <c r="EC467" s="339"/>
      <c r="ED467" s="339"/>
      <c r="EE467" s="339"/>
      <c r="EF467" s="339"/>
      <c r="EG467" s="339"/>
      <c r="EH467" s="339"/>
      <c r="EI467" s="339"/>
      <c r="EJ467" s="339"/>
      <c r="EK467" s="339"/>
      <c r="EL467" s="339"/>
      <c r="EM467" s="339"/>
    </row>
    <row r="468" spans="1:143" s="341" customFormat="1" ht="25.5" hidden="1" customHeight="1">
      <c r="A468" s="371"/>
      <c r="B468" s="371"/>
      <c r="C468" s="371"/>
      <c r="D468" s="371"/>
      <c r="E468" s="371"/>
      <c r="F468" s="371"/>
      <c r="G468" s="371"/>
      <c r="H468" s="371"/>
      <c r="I468" s="371"/>
      <c r="J468" s="371"/>
      <c r="K468" s="371"/>
      <c r="L468" s="371"/>
      <c r="M468" s="371"/>
      <c r="N468" s="371"/>
      <c r="O468" s="371"/>
      <c r="P468" s="371"/>
      <c r="Q468" s="371"/>
      <c r="R468" s="371"/>
      <c r="S468" s="371"/>
      <c r="T468" s="371"/>
      <c r="U468" s="371"/>
      <c r="V468" s="371"/>
      <c r="W468" s="371"/>
      <c r="X468" s="371"/>
      <c r="Y468" s="371"/>
      <c r="Z468" s="371"/>
      <c r="AA468" s="371"/>
      <c r="AB468" s="371"/>
      <c r="AC468" s="371"/>
      <c r="AD468" s="371"/>
      <c r="AE468" s="371"/>
      <c r="AF468" s="371"/>
      <c r="AG468" s="371"/>
      <c r="AH468" s="371"/>
      <c r="AI468" s="339"/>
      <c r="AJ468" s="339"/>
      <c r="AK468" s="339"/>
      <c r="AL468" s="339"/>
      <c r="AM468" s="339"/>
      <c r="AN468" s="339"/>
      <c r="AO468" s="339"/>
      <c r="AP468" s="339"/>
      <c r="AQ468" s="339"/>
      <c r="AR468" s="339"/>
      <c r="AS468" s="339"/>
      <c r="AT468" s="339"/>
      <c r="AU468" s="339"/>
      <c r="AV468" s="339"/>
      <c r="AW468" s="339"/>
      <c r="AX468" s="339"/>
      <c r="AY468" s="339"/>
      <c r="AZ468" s="339"/>
      <c r="BA468" s="339"/>
      <c r="BB468" s="339"/>
      <c r="BC468" s="339"/>
      <c r="BD468" s="339"/>
      <c r="BE468" s="339"/>
      <c r="BF468" s="339"/>
      <c r="BG468" s="339"/>
      <c r="BH468" s="339"/>
      <c r="BI468" s="339"/>
      <c r="BJ468" s="339"/>
      <c r="BK468" s="339"/>
      <c r="BL468" s="339"/>
      <c r="BM468" s="339"/>
      <c r="BN468" s="339"/>
      <c r="BO468" s="339"/>
      <c r="BP468" s="339"/>
      <c r="BQ468" s="339"/>
      <c r="BR468" s="339"/>
      <c r="BS468" s="339"/>
      <c r="BT468" s="339"/>
      <c r="BU468" s="339"/>
      <c r="BV468" s="339"/>
      <c r="BW468" s="339"/>
      <c r="BX468" s="339"/>
      <c r="BY468" s="339"/>
      <c r="BZ468" s="339"/>
      <c r="CA468" s="339"/>
      <c r="CB468" s="339"/>
      <c r="CC468" s="339"/>
      <c r="CD468" s="339"/>
      <c r="CE468" s="339"/>
      <c r="CF468" s="339"/>
      <c r="CG468" s="339"/>
      <c r="CH468" s="339"/>
      <c r="CI468" s="339"/>
      <c r="CJ468" s="339"/>
      <c r="CK468" s="339"/>
      <c r="CL468" s="339"/>
      <c r="CM468" s="339"/>
      <c r="CN468" s="339"/>
      <c r="CO468" s="339"/>
      <c r="CP468" s="339"/>
      <c r="CQ468" s="339"/>
      <c r="CR468" s="339"/>
      <c r="CS468" s="339"/>
      <c r="CT468" s="339"/>
      <c r="CU468" s="339"/>
      <c r="CV468" s="339"/>
      <c r="CW468" s="339"/>
      <c r="CX468" s="339"/>
      <c r="CY468" s="339"/>
      <c r="CZ468" s="339"/>
      <c r="DA468" s="339"/>
      <c r="DB468" s="339"/>
      <c r="DC468" s="339"/>
      <c r="DD468" s="339"/>
      <c r="DE468" s="339"/>
      <c r="DF468" s="339"/>
      <c r="DG468" s="339"/>
      <c r="DH468" s="339"/>
      <c r="DI468" s="339"/>
      <c r="DJ468" s="339"/>
      <c r="DK468" s="339"/>
      <c r="DL468" s="339"/>
      <c r="DM468" s="339"/>
      <c r="DN468" s="339"/>
      <c r="DO468" s="339"/>
      <c r="DP468" s="339"/>
      <c r="DQ468" s="339"/>
      <c r="DR468" s="339"/>
      <c r="DS468" s="339"/>
      <c r="DT468" s="339"/>
      <c r="DU468" s="339"/>
      <c r="DV468" s="339"/>
      <c r="DW468" s="339"/>
      <c r="DX468" s="339"/>
      <c r="DY468" s="339"/>
      <c r="DZ468" s="339"/>
      <c r="EA468" s="339"/>
      <c r="EB468" s="339"/>
      <c r="EC468" s="339"/>
      <c r="ED468" s="339"/>
      <c r="EE468" s="339"/>
      <c r="EF468" s="339"/>
      <c r="EG468" s="339"/>
      <c r="EH468" s="339"/>
      <c r="EI468" s="339"/>
      <c r="EJ468" s="339"/>
      <c r="EK468" s="339"/>
      <c r="EL468" s="339"/>
      <c r="EM468" s="339"/>
    </row>
    <row r="469" spans="1:143" s="341" customFormat="1" ht="25.5" hidden="1" customHeight="1">
      <c r="A469" s="371"/>
      <c r="B469" s="371"/>
      <c r="C469" s="371"/>
      <c r="D469" s="371"/>
      <c r="E469" s="371"/>
      <c r="F469" s="371"/>
      <c r="G469" s="371"/>
      <c r="H469" s="371"/>
      <c r="I469" s="371"/>
      <c r="J469" s="371"/>
      <c r="K469" s="371"/>
      <c r="L469" s="371"/>
      <c r="M469" s="371"/>
      <c r="N469" s="371"/>
      <c r="O469" s="371"/>
      <c r="P469" s="371"/>
      <c r="Q469" s="371"/>
      <c r="R469" s="371"/>
      <c r="S469" s="371"/>
      <c r="T469" s="371"/>
      <c r="U469" s="371"/>
      <c r="V469" s="371"/>
      <c r="W469" s="371"/>
      <c r="X469" s="371"/>
      <c r="Y469" s="371"/>
      <c r="Z469" s="371"/>
      <c r="AA469" s="371"/>
      <c r="AB469" s="371"/>
      <c r="AC469" s="371"/>
      <c r="AD469" s="371"/>
      <c r="AE469" s="371"/>
      <c r="AF469" s="371"/>
      <c r="AG469" s="371"/>
      <c r="AH469" s="371"/>
      <c r="AI469" s="339"/>
      <c r="AJ469" s="339"/>
      <c r="AK469" s="339"/>
      <c r="AL469" s="339"/>
      <c r="AM469" s="339"/>
      <c r="AN469" s="339"/>
      <c r="AO469" s="339"/>
      <c r="AP469" s="339"/>
      <c r="AQ469" s="339"/>
      <c r="AR469" s="339"/>
      <c r="AS469" s="339"/>
      <c r="AT469" s="339"/>
      <c r="AU469" s="339"/>
      <c r="AV469" s="339"/>
      <c r="AW469" s="339"/>
      <c r="AX469" s="339"/>
      <c r="AY469" s="339"/>
      <c r="AZ469" s="339"/>
      <c r="BA469" s="339"/>
      <c r="BB469" s="339"/>
      <c r="BC469" s="339"/>
      <c r="BD469" s="339"/>
      <c r="BE469" s="339"/>
      <c r="BF469" s="339"/>
      <c r="BG469" s="339"/>
      <c r="BH469" s="339"/>
      <c r="BI469" s="339"/>
      <c r="BJ469" s="339"/>
      <c r="BK469" s="339"/>
      <c r="BL469" s="339"/>
      <c r="BM469" s="339"/>
      <c r="BN469" s="339"/>
      <c r="BO469" s="339"/>
      <c r="BP469" s="339"/>
      <c r="BQ469" s="339"/>
      <c r="BR469" s="339"/>
      <c r="BS469" s="339"/>
      <c r="BT469" s="339"/>
      <c r="BU469" s="339"/>
      <c r="BV469" s="339"/>
      <c r="BW469" s="339"/>
      <c r="BX469" s="339"/>
      <c r="BY469" s="339"/>
      <c r="BZ469" s="339"/>
      <c r="CA469" s="339"/>
      <c r="CB469" s="339"/>
      <c r="CC469" s="339"/>
      <c r="CD469" s="339"/>
      <c r="CE469" s="339"/>
      <c r="CF469" s="339"/>
      <c r="CG469" s="339"/>
      <c r="CH469" s="339"/>
      <c r="CI469" s="339"/>
      <c r="CJ469" s="339"/>
      <c r="CK469" s="339"/>
      <c r="CL469" s="339"/>
      <c r="CM469" s="339"/>
      <c r="CN469" s="339"/>
      <c r="CO469" s="339"/>
      <c r="CP469" s="339"/>
      <c r="CQ469" s="339"/>
      <c r="CR469" s="339"/>
      <c r="CS469" s="339"/>
      <c r="CT469" s="339"/>
      <c r="CU469" s="339"/>
      <c r="CV469" s="339"/>
      <c r="CW469" s="339"/>
      <c r="CX469" s="339"/>
      <c r="CY469" s="339"/>
      <c r="CZ469" s="339"/>
      <c r="DA469" s="339"/>
      <c r="DB469" s="339"/>
      <c r="DC469" s="339"/>
      <c r="DD469" s="339"/>
      <c r="DE469" s="339"/>
      <c r="DF469" s="339"/>
      <c r="DG469" s="339"/>
      <c r="DH469" s="339"/>
      <c r="DI469" s="339"/>
      <c r="DJ469" s="339"/>
      <c r="DK469" s="339"/>
      <c r="DL469" s="339"/>
      <c r="DM469" s="339"/>
      <c r="DN469" s="339"/>
      <c r="DO469" s="339"/>
      <c r="DP469" s="339"/>
      <c r="DQ469" s="339"/>
      <c r="DR469" s="339"/>
      <c r="DS469" s="339"/>
      <c r="DT469" s="339"/>
      <c r="DU469" s="339"/>
      <c r="DV469" s="339"/>
      <c r="DW469" s="339"/>
      <c r="DX469" s="339"/>
      <c r="DY469" s="339"/>
      <c r="DZ469" s="339"/>
      <c r="EA469" s="339"/>
      <c r="EB469" s="339"/>
      <c r="EC469" s="339"/>
      <c r="ED469" s="339"/>
      <c r="EE469" s="339"/>
      <c r="EF469" s="339"/>
      <c r="EG469" s="339"/>
      <c r="EH469" s="339"/>
      <c r="EI469" s="339"/>
      <c r="EJ469" s="339"/>
      <c r="EK469" s="339"/>
      <c r="EL469" s="339"/>
      <c r="EM469" s="339"/>
    </row>
    <row r="470" spans="1:143" s="341" customFormat="1" ht="25.5" hidden="1" customHeight="1">
      <c r="A470" s="371"/>
      <c r="B470" s="371"/>
      <c r="C470" s="371"/>
      <c r="D470" s="371"/>
      <c r="E470" s="371"/>
      <c r="F470" s="371"/>
      <c r="G470" s="371"/>
      <c r="H470" s="371"/>
      <c r="I470" s="371"/>
      <c r="J470" s="371"/>
      <c r="K470" s="371"/>
      <c r="L470" s="371"/>
      <c r="M470" s="371"/>
      <c r="N470" s="371"/>
      <c r="O470" s="371"/>
      <c r="P470" s="371"/>
      <c r="Q470" s="371"/>
      <c r="R470" s="371"/>
      <c r="S470" s="371"/>
      <c r="T470" s="371"/>
      <c r="U470" s="371"/>
      <c r="V470" s="371"/>
      <c r="W470" s="371"/>
      <c r="X470" s="371"/>
      <c r="Y470" s="371"/>
      <c r="Z470" s="371"/>
      <c r="AA470" s="371"/>
      <c r="AB470" s="371"/>
      <c r="AC470" s="371"/>
      <c r="AD470" s="371"/>
      <c r="AE470" s="371"/>
      <c r="AF470" s="371"/>
      <c r="AG470" s="371"/>
      <c r="AH470" s="371"/>
      <c r="AI470" s="339"/>
      <c r="AJ470" s="339"/>
      <c r="AK470" s="339"/>
      <c r="AL470" s="339"/>
      <c r="AM470" s="339"/>
      <c r="AN470" s="339"/>
      <c r="AO470" s="339"/>
      <c r="AP470" s="339"/>
      <c r="AQ470" s="339"/>
      <c r="AR470" s="339"/>
      <c r="AS470" s="339"/>
      <c r="AT470" s="339"/>
      <c r="AU470" s="339"/>
      <c r="AV470" s="339"/>
      <c r="AW470" s="339"/>
      <c r="AX470" s="339"/>
      <c r="AY470" s="339"/>
      <c r="AZ470" s="339"/>
      <c r="BA470" s="339"/>
      <c r="BB470" s="339"/>
      <c r="BC470" s="339"/>
      <c r="BD470" s="339"/>
      <c r="BE470" s="339"/>
      <c r="BF470" s="339"/>
      <c r="BG470" s="339"/>
      <c r="BH470" s="339"/>
      <c r="BI470" s="339"/>
      <c r="BJ470" s="339"/>
      <c r="BK470" s="339"/>
      <c r="BL470" s="339"/>
      <c r="BM470" s="339"/>
      <c r="BN470" s="339"/>
      <c r="BO470" s="339"/>
      <c r="BP470" s="339"/>
      <c r="BQ470" s="339"/>
      <c r="BR470" s="339"/>
      <c r="BS470" s="339"/>
      <c r="BT470" s="339"/>
      <c r="BU470" s="339"/>
      <c r="BV470" s="339"/>
      <c r="BW470" s="339"/>
      <c r="BX470" s="339"/>
      <c r="BY470" s="339"/>
      <c r="BZ470" s="339"/>
      <c r="CA470" s="339"/>
      <c r="CB470" s="339"/>
      <c r="CC470" s="339"/>
      <c r="CD470" s="339"/>
      <c r="CE470" s="339"/>
      <c r="CF470" s="339"/>
      <c r="CG470" s="339"/>
      <c r="CH470" s="339"/>
      <c r="CI470" s="339"/>
      <c r="CJ470" s="339"/>
      <c r="CK470" s="339"/>
      <c r="CL470" s="339"/>
      <c r="CM470" s="339"/>
      <c r="CN470" s="339"/>
      <c r="CO470" s="339"/>
      <c r="CP470" s="339"/>
      <c r="CQ470" s="339"/>
      <c r="CR470" s="339"/>
      <c r="CS470" s="339"/>
      <c r="CT470" s="339"/>
      <c r="CU470" s="339"/>
      <c r="CV470" s="339"/>
      <c r="CW470" s="339"/>
      <c r="CX470" s="339"/>
      <c r="CY470" s="339"/>
      <c r="CZ470" s="339"/>
      <c r="DA470" s="339"/>
      <c r="DB470" s="339"/>
      <c r="DC470" s="339"/>
      <c r="DD470" s="339"/>
      <c r="DE470" s="339"/>
      <c r="DF470" s="339"/>
      <c r="DG470" s="339"/>
      <c r="DH470" s="339"/>
      <c r="DI470" s="339"/>
      <c r="DJ470" s="339"/>
      <c r="DK470" s="339"/>
      <c r="DL470" s="339"/>
      <c r="DM470" s="339"/>
      <c r="DN470" s="339"/>
      <c r="DO470" s="339"/>
      <c r="DP470" s="339"/>
      <c r="DQ470" s="339"/>
      <c r="DR470" s="339"/>
      <c r="DS470" s="339"/>
      <c r="DT470" s="339"/>
      <c r="DU470" s="339"/>
      <c r="DV470" s="339"/>
      <c r="DW470" s="339"/>
      <c r="DX470" s="339"/>
      <c r="DY470" s="339"/>
      <c r="DZ470" s="339"/>
      <c r="EA470" s="339"/>
      <c r="EB470" s="339"/>
      <c r="EC470" s="339"/>
      <c r="ED470" s="339"/>
      <c r="EE470" s="339"/>
      <c r="EF470" s="339"/>
      <c r="EG470" s="339"/>
      <c r="EH470" s="339"/>
      <c r="EI470" s="339"/>
      <c r="EJ470" s="339"/>
      <c r="EK470" s="339"/>
      <c r="EL470" s="339"/>
      <c r="EM470" s="339"/>
    </row>
    <row r="471" spans="1:143" s="341" customFormat="1" ht="25.5" hidden="1" customHeight="1">
      <c r="A471" s="371"/>
      <c r="B471" s="371"/>
      <c r="C471" s="371"/>
      <c r="D471" s="371"/>
      <c r="E471" s="371"/>
      <c r="F471" s="371"/>
      <c r="G471" s="371"/>
      <c r="H471" s="371"/>
      <c r="I471" s="371"/>
      <c r="J471" s="371"/>
      <c r="K471" s="371"/>
      <c r="L471" s="371"/>
      <c r="M471" s="371"/>
      <c r="N471" s="371"/>
      <c r="O471" s="371"/>
      <c r="P471" s="371"/>
      <c r="Q471" s="371"/>
      <c r="R471" s="371"/>
      <c r="S471" s="371"/>
      <c r="T471" s="371"/>
      <c r="U471" s="371"/>
      <c r="V471" s="371"/>
      <c r="W471" s="371"/>
      <c r="X471" s="371"/>
      <c r="Y471" s="371"/>
      <c r="Z471" s="371"/>
      <c r="AA471" s="371"/>
      <c r="AB471" s="371"/>
      <c r="AC471" s="371"/>
      <c r="AD471" s="371"/>
      <c r="AE471" s="371"/>
      <c r="AF471" s="371"/>
      <c r="AG471" s="371"/>
      <c r="AH471" s="371"/>
      <c r="AI471" s="339"/>
      <c r="AJ471" s="339"/>
      <c r="AK471" s="339"/>
      <c r="AL471" s="339"/>
      <c r="AM471" s="339"/>
      <c r="AN471" s="339"/>
      <c r="AO471" s="339"/>
      <c r="AP471" s="339"/>
      <c r="AQ471" s="339"/>
      <c r="AR471" s="339"/>
      <c r="AS471" s="339"/>
      <c r="AT471" s="339"/>
      <c r="AU471" s="339"/>
      <c r="AV471" s="339"/>
      <c r="AW471" s="339"/>
      <c r="AX471" s="339"/>
      <c r="AY471" s="339"/>
      <c r="AZ471" s="339"/>
      <c r="BA471" s="339"/>
      <c r="BB471" s="339"/>
      <c r="BC471" s="339"/>
      <c r="BD471" s="339"/>
      <c r="BE471" s="339"/>
      <c r="BF471" s="339"/>
      <c r="BG471" s="339"/>
      <c r="BH471" s="339"/>
      <c r="BI471" s="339"/>
      <c r="BJ471" s="339"/>
      <c r="BK471" s="339"/>
      <c r="BL471" s="339"/>
      <c r="BM471" s="339"/>
      <c r="BN471" s="339"/>
      <c r="BO471" s="339"/>
      <c r="BP471" s="339"/>
      <c r="BQ471" s="339"/>
      <c r="BR471" s="339"/>
      <c r="BS471" s="339"/>
      <c r="BT471" s="339"/>
      <c r="BU471" s="339"/>
      <c r="BV471" s="339"/>
      <c r="BW471" s="339"/>
      <c r="BX471" s="339"/>
      <c r="BY471" s="339"/>
      <c r="BZ471" s="339"/>
      <c r="CA471" s="339"/>
      <c r="CB471" s="339"/>
      <c r="CC471" s="339"/>
      <c r="CD471" s="339"/>
      <c r="CE471" s="339"/>
      <c r="CF471" s="339"/>
      <c r="CG471" s="339"/>
      <c r="CH471" s="339"/>
      <c r="CI471" s="339"/>
      <c r="CJ471" s="339"/>
      <c r="CK471" s="339"/>
      <c r="CL471" s="339"/>
      <c r="CM471" s="339"/>
      <c r="CN471" s="339"/>
      <c r="CO471" s="339"/>
      <c r="CP471" s="339"/>
      <c r="CQ471" s="339"/>
      <c r="CR471" s="339"/>
      <c r="CS471" s="339"/>
      <c r="CT471" s="339"/>
      <c r="CU471" s="339"/>
      <c r="CV471" s="339"/>
      <c r="CW471" s="339"/>
      <c r="CX471" s="339"/>
      <c r="CY471" s="339"/>
      <c r="CZ471" s="339"/>
      <c r="DA471" s="339"/>
      <c r="DB471" s="339"/>
      <c r="DC471" s="339"/>
      <c r="DD471" s="339"/>
      <c r="DE471" s="339"/>
      <c r="DF471" s="339"/>
      <c r="DG471" s="339"/>
      <c r="DH471" s="339"/>
      <c r="DI471" s="339"/>
      <c r="DJ471" s="339"/>
      <c r="DK471" s="339"/>
      <c r="DL471" s="339"/>
      <c r="DM471" s="339"/>
      <c r="DN471" s="339"/>
      <c r="DO471" s="339"/>
      <c r="DP471" s="339"/>
      <c r="DQ471" s="339"/>
      <c r="DR471" s="339"/>
      <c r="DS471" s="339"/>
      <c r="DT471" s="339"/>
      <c r="DU471" s="339"/>
      <c r="DV471" s="339"/>
      <c r="DW471" s="339"/>
      <c r="DX471" s="339"/>
      <c r="DY471" s="339"/>
      <c r="DZ471" s="339"/>
      <c r="EA471" s="339"/>
      <c r="EB471" s="339"/>
      <c r="EC471" s="339"/>
      <c r="ED471" s="339"/>
      <c r="EE471" s="339"/>
      <c r="EF471" s="339"/>
      <c r="EG471" s="339"/>
      <c r="EH471" s="339"/>
      <c r="EI471" s="339"/>
      <c r="EJ471" s="339"/>
      <c r="EK471" s="339"/>
      <c r="EL471" s="339"/>
      <c r="EM471" s="339"/>
    </row>
    <row r="472" spans="1:143" s="341" customFormat="1" ht="25.5" hidden="1" customHeight="1">
      <c r="A472" s="371"/>
      <c r="B472" s="371"/>
      <c r="C472" s="371"/>
      <c r="D472" s="371"/>
      <c r="E472" s="371"/>
      <c r="F472" s="371"/>
      <c r="G472" s="371"/>
      <c r="H472" s="371"/>
      <c r="I472" s="371"/>
      <c r="J472" s="371"/>
      <c r="K472" s="371"/>
      <c r="L472" s="371"/>
      <c r="M472" s="371"/>
      <c r="N472" s="371"/>
      <c r="O472" s="371"/>
      <c r="P472" s="371"/>
      <c r="Q472" s="371"/>
      <c r="R472" s="371"/>
      <c r="S472" s="371"/>
      <c r="T472" s="371"/>
      <c r="U472" s="371"/>
      <c r="V472" s="371"/>
      <c r="W472" s="371"/>
      <c r="X472" s="371"/>
      <c r="Y472" s="371"/>
      <c r="Z472" s="371"/>
      <c r="AA472" s="371"/>
      <c r="AB472" s="371"/>
      <c r="AC472" s="371"/>
      <c r="AD472" s="371"/>
      <c r="AE472" s="371"/>
      <c r="AF472" s="371"/>
      <c r="AG472" s="371"/>
      <c r="AH472" s="371"/>
      <c r="AI472" s="339"/>
      <c r="AJ472" s="339"/>
      <c r="AK472" s="339"/>
      <c r="AL472" s="339"/>
      <c r="AM472" s="339"/>
      <c r="AN472" s="339"/>
      <c r="AO472" s="339"/>
      <c r="AP472" s="339"/>
      <c r="AQ472" s="339"/>
      <c r="AR472" s="339"/>
      <c r="AS472" s="339"/>
      <c r="AT472" s="339"/>
      <c r="AU472" s="339"/>
      <c r="AV472" s="339"/>
      <c r="AW472" s="339"/>
      <c r="AX472" s="339"/>
      <c r="AY472" s="339"/>
      <c r="AZ472" s="339"/>
      <c r="BA472" s="339"/>
      <c r="BB472" s="339"/>
      <c r="BC472" s="339"/>
      <c r="BD472" s="339"/>
      <c r="BE472" s="339"/>
      <c r="BF472" s="339"/>
      <c r="BG472" s="339"/>
      <c r="BH472" s="339"/>
      <c r="BI472" s="339"/>
      <c r="BJ472" s="339"/>
      <c r="BK472" s="339"/>
      <c r="BL472" s="339"/>
      <c r="BM472" s="339"/>
      <c r="BN472" s="339"/>
      <c r="BO472" s="339"/>
      <c r="BP472" s="339"/>
      <c r="BQ472" s="339"/>
      <c r="BR472" s="339"/>
      <c r="BS472" s="339"/>
      <c r="BT472" s="339"/>
      <c r="BU472" s="339"/>
      <c r="BV472" s="339"/>
      <c r="BW472" s="339"/>
      <c r="BX472" s="339"/>
      <c r="BY472" s="339"/>
      <c r="BZ472" s="339"/>
      <c r="CA472" s="339"/>
      <c r="CB472" s="339"/>
      <c r="CC472" s="339"/>
      <c r="CD472" s="339"/>
      <c r="CE472" s="339"/>
      <c r="CF472" s="339"/>
      <c r="CG472" s="339"/>
      <c r="CH472" s="339"/>
      <c r="CI472" s="339"/>
      <c r="CJ472" s="339"/>
      <c r="CK472" s="339"/>
      <c r="CL472" s="339"/>
      <c r="CM472" s="339"/>
      <c r="CN472" s="339"/>
      <c r="CO472" s="339"/>
      <c r="CP472" s="339"/>
      <c r="CQ472" s="339"/>
      <c r="CR472" s="339"/>
      <c r="CS472" s="339"/>
      <c r="CT472" s="339"/>
      <c r="CU472" s="339"/>
      <c r="CV472" s="339"/>
      <c r="CW472" s="339"/>
      <c r="CX472" s="339"/>
      <c r="CY472" s="339"/>
      <c r="CZ472" s="339"/>
      <c r="DA472" s="339"/>
      <c r="DB472" s="339"/>
      <c r="DC472" s="339"/>
      <c r="DD472" s="339"/>
      <c r="DE472" s="339"/>
      <c r="DF472" s="339"/>
      <c r="DG472" s="339"/>
      <c r="DH472" s="339"/>
      <c r="DI472" s="339"/>
      <c r="DJ472" s="339"/>
      <c r="DK472" s="339"/>
      <c r="DL472" s="339"/>
      <c r="DM472" s="339"/>
      <c r="DN472" s="339"/>
      <c r="DO472" s="339"/>
      <c r="DP472" s="339"/>
      <c r="DQ472" s="339"/>
      <c r="DR472" s="339"/>
      <c r="DS472" s="339"/>
      <c r="DT472" s="339"/>
      <c r="DU472" s="339"/>
      <c r="DV472" s="339"/>
      <c r="DW472" s="339"/>
      <c r="DX472" s="339"/>
      <c r="DY472" s="339"/>
      <c r="DZ472" s="339"/>
      <c r="EA472" s="339"/>
      <c r="EB472" s="339"/>
      <c r="EC472" s="339"/>
      <c r="ED472" s="339"/>
      <c r="EE472" s="339"/>
      <c r="EF472" s="339"/>
      <c r="EG472" s="339"/>
      <c r="EH472" s="339"/>
      <c r="EI472" s="339"/>
      <c r="EJ472" s="339"/>
      <c r="EK472" s="339"/>
      <c r="EL472" s="339"/>
      <c r="EM472" s="339"/>
    </row>
    <row r="473" spans="1:143" s="341" customFormat="1" ht="25.5" hidden="1" customHeight="1">
      <c r="A473" s="371"/>
      <c r="B473" s="371"/>
      <c r="C473" s="371"/>
      <c r="D473" s="371"/>
      <c r="E473" s="371"/>
      <c r="F473" s="371"/>
      <c r="G473" s="371"/>
      <c r="H473" s="371"/>
      <c r="I473" s="371"/>
      <c r="J473" s="371"/>
      <c r="K473" s="371"/>
      <c r="L473" s="371"/>
      <c r="M473" s="371"/>
      <c r="N473" s="371"/>
      <c r="O473" s="371"/>
      <c r="P473" s="371"/>
      <c r="Q473" s="371"/>
      <c r="R473" s="371"/>
      <c r="S473" s="371"/>
      <c r="T473" s="371"/>
      <c r="U473" s="371"/>
      <c r="V473" s="371"/>
      <c r="W473" s="371"/>
      <c r="X473" s="371"/>
      <c r="Y473" s="371"/>
      <c r="Z473" s="371"/>
      <c r="AA473" s="371"/>
      <c r="AB473" s="371"/>
      <c r="AC473" s="371"/>
      <c r="AD473" s="371"/>
      <c r="AE473" s="371"/>
      <c r="AF473" s="371"/>
      <c r="AG473" s="371"/>
      <c r="AH473" s="371"/>
      <c r="AI473" s="339"/>
      <c r="AJ473" s="339"/>
      <c r="AK473" s="339"/>
      <c r="AL473" s="339"/>
      <c r="AM473" s="339"/>
      <c r="AN473" s="339"/>
      <c r="AO473" s="339"/>
      <c r="AP473" s="339"/>
      <c r="AQ473" s="339"/>
      <c r="AR473" s="339"/>
      <c r="AS473" s="339"/>
      <c r="AT473" s="339"/>
      <c r="AU473" s="339"/>
      <c r="AV473" s="339"/>
      <c r="AW473" s="339"/>
      <c r="AX473" s="339"/>
      <c r="AY473" s="339"/>
      <c r="AZ473" s="339"/>
      <c r="BA473" s="339"/>
      <c r="BB473" s="339"/>
      <c r="BC473" s="339"/>
      <c r="BD473" s="339"/>
      <c r="BE473" s="339"/>
      <c r="BF473" s="339"/>
      <c r="BG473" s="339"/>
      <c r="BH473" s="339"/>
      <c r="BI473" s="339"/>
      <c r="BJ473" s="339"/>
      <c r="BK473" s="339"/>
      <c r="BL473" s="339"/>
      <c r="BM473" s="339"/>
      <c r="BN473" s="339"/>
      <c r="BO473" s="339"/>
      <c r="BP473" s="339"/>
      <c r="BQ473" s="339"/>
      <c r="BR473" s="339"/>
      <c r="BS473" s="339"/>
      <c r="BT473" s="339"/>
      <c r="BU473" s="339"/>
      <c r="BV473" s="339"/>
      <c r="BW473" s="339"/>
      <c r="BX473" s="339"/>
      <c r="BY473" s="339"/>
      <c r="BZ473" s="339"/>
      <c r="CA473" s="339"/>
      <c r="CB473" s="339"/>
      <c r="CC473" s="339"/>
      <c r="CD473" s="339"/>
      <c r="CE473" s="339"/>
      <c r="CF473" s="339"/>
      <c r="CG473" s="339"/>
      <c r="CH473" s="339"/>
      <c r="CI473" s="339"/>
      <c r="CJ473" s="339"/>
      <c r="CK473" s="339"/>
      <c r="CL473" s="339"/>
      <c r="CM473" s="339"/>
      <c r="CN473" s="339"/>
      <c r="CO473" s="339"/>
      <c r="CP473" s="339"/>
      <c r="CQ473" s="339"/>
      <c r="CR473" s="339"/>
      <c r="CS473" s="339"/>
      <c r="CT473" s="339"/>
      <c r="CU473" s="339"/>
      <c r="CV473" s="339"/>
      <c r="CW473" s="339"/>
      <c r="CX473" s="339"/>
      <c r="CY473" s="339"/>
      <c r="CZ473" s="339"/>
      <c r="DA473" s="339"/>
      <c r="DB473" s="339"/>
      <c r="DC473" s="339"/>
      <c r="DD473" s="339"/>
      <c r="DE473" s="339"/>
      <c r="DF473" s="339"/>
      <c r="DG473" s="339"/>
      <c r="DH473" s="339"/>
      <c r="DI473" s="339"/>
      <c r="DJ473" s="339"/>
      <c r="DK473" s="339"/>
      <c r="DL473" s="339"/>
      <c r="DM473" s="339"/>
      <c r="DN473" s="339"/>
      <c r="DO473" s="339"/>
      <c r="DP473" s="339"/>
      <c r="DQ473" s="339"/>
      <c r="DR473" s="339"/>
      <c r="DS473" s="339"/>
      <c r="DT473" s="339"/>
      <c r="DU473" s="339"/>
      <c r="DV473" s="339"/>
      <c r="DW473" s="339"/>
      <c r="DX473" s="339"/>
      <c r="DY473" s="339"/>
      <c r="DZ473" s="339"/>
      <c r="EA473" s="339"/>
      <c r="EB473" s="339"/>
      <c r="EC473" s="339"/>
      <c r="ED473" s="339"/>
      <c r="EE473" s="339"/>
      <c r="EF473" s="339"/>
      <c r="EG473" s="339"/>
      <c r="EH473" s="339"/>
      <c r="EI473" s="339"/>
      <c r="EJ473" s="339"/>
      <c r="EK473" s="339"/>
      <c r="EL473" s="339"/>
      <c r="EM473" s="339"/>
    </row>
    <row r="474" spans="1:143" s="341" customFormat="1" ht="25.5" hidden="1" customHeight="1">
      <c r="A474" s="371"/>
      <c r="B474" s="371"/>
      <c r="C474" s="371"/>
      <c r="D474" s="371"/>
      <c r="E474" s="371"/>
      <c r="F474" s="371"/>
      <c r="G474" s="371"/>
      <c r="H474" s="371"/>
      <c r="I474" s="371"/>
      <c r="J474" s="371"/>
      <c r="K474" s="371"/>
      <c r="L474" s="371"/>
      <c r="M474" s="371"/>
      <c r="N474" s="371"/>
      <c r="O474" s="371"/>
      <c r="P474" s="371"/>
      <c r="Q474" s="371"/>
      <c r="R474" s="371"/>
      <c r="S474" s="371"/>
      <c r="T474" s="371"/>
      <c r="U474" s="371"/>
      <c r="V474" s="371"/>
      <c r="W474" s="371"/>
      <c r="X474" s="371"/>
      <c r="Y474" s="371"/>
      <c r="Z474" s="371"/>
      <c r="AA474" s="371"/>
      <c r="AB474" s="371"/>
      <c r="AC474" s="371"/>
      <c r="AD474" s="371"/>
      <c r="AE474" s="371"/>
      <c r="AF474" s="371"/>
      <c r="AG474" s="371"/>
      <c r="AH474" s="371"/>
      <c r="AI474" s="339"/>
      <c r="AJ474" s="339"/>
      <c r="AK474" s="339"/>
      <c r="AL474" s="339"/>
      <c r="AM474" s="339"/>
      <c r="AN474" s="339"/>
      <c r="AO474" s="339"/>
      <c r="AP474" s="339"/>
      <c r="AQ474" s="339"/>
      <c r="AR474" s="339"/>
      <c r="AS474" s="339"/>
      <c r="AT474" s="339"/>
      <c r="AU474" s="339"/>
      <c r="AV474" s="339"/>
      <c r="AW474" s="339"/>
      <c r="AX474" s="339"/>
      <c r="AY474" s="339"/>
      <c r="AZ474" s="339"/>
      <c r="BA474" s="339"/>
      <c r="BB474" s="339"/>
      <c r="BC474" s="339"/>
      <c r="BD474" s="339"/>
      <c r="BE474" s="339"/>
      <c r="BF474" s="339"/>
      <c r="BG474" s="339"/>
      <c r="BH474" s="339"/>
      <c r="BI474" s="339"/>
      <c r="BJ474" s="339"/>
      <c r="BK474" s="339"/>
      <c r="BL474" s="339"/>
      <c r="BM474" s="339"/>
      <c r="BN474" s="339"/>
      <c r="BO474" s="339"/>
      <c r="BP474" s="339"/>
      <c r="BQ474" s="339"/>
      <c r="BR474" s="339"/>
      <c r="BS474" s="339"/>
      <c r="BT474" s="339"/>
      <c r="BU474" s="339"/>
      <c r="BV474" s="339"/>
      <c r="BW474" s="339"/>
      <c r="BX474" s="339"/>
      <c r="BY474" s="339"/>
      <c r="BZ474" s="339"/>
      <c r="CA474" s="339"/>
      <c r="CB474" s="339"/>
      <c r="CC474" s="339"/>
      <c r="CD474" s="339"/>
      <c r="CE474" s="339"/>
      <c r="CF474" s="339"/>
      <c r="CG474" s="339"/>
      <c r="CH474" s="339"/>
      <c r="CI474" s="339"/>
      <c r="CJ474" s="339"/>
      <c r="CK474" s="339"/>
      <c r="CL474" s="339"/>
      <c r="CM474" s="339"/>
      <c r="CN474" s="339"/>
      <c r="CO474" s="339"/>
      <c r="CP474" s="339"/>
      <c r="CQ474" s="339"/>
      <c r="CR474" s="339"/>
      <c r="CS474" s="339"/>
      <c r="CT474" s="339"/>
      <c r="CU474" s="339"/>
      <c r="CV474" s="339"/>
      <c r="CW474" s="339"/>
      <c r="CX474" s="339"/>
      <c r="CY474" s="339"/>
      <c r="CZ474" s="339"/>
      <c r="DA474" s="339"/>
      <c r="DB474" s="339"/>
      <c r="DC474" s="339"/>
      <c r="DD474" s="339"/>
      <c r="DE474" s="339"/>
      <c r="DF474" s="339"/>
      <c r="DG474" s="339"/>
      <c r="DH474" s="339"/>
      <c r="DI474" s="339"/>
      <c r="DJ474" s="339"/>
      <c r="DK474" s="339"/>
      <c r="DL474" s="339"/>
      <c r="DM474" s="339"/>
      <c r="DN474" s="339"/>
      <c r="DO474" s="339"/>
      <c r="DP474" s="339"/>
      <c r="DQ474" s="339"/>
      <c r="DR474" s="339"/>
      <c r="DS474" s="339"/>
      <c r="DT474" s="339"/>
      <c r="DU474" s="339"/>
      <c r="DV474" s="339"/>
      <c r="DW474" s="339"/>
      <c r="DX474" s="339"/>
      <c r="DY474" s="339"/>
      <c r="DZ474" s="339"/>
      <c r="EA474" s="339"/>
      <c r="EB474" s="339"/>
      <c r="EC474" s="339"/>
      <c r="ED474" s="339"/>
      <c r="EE474" s="339"/>
      <c r="EF474" s="339"/>
      <c r="EG474" s="339"/>
      <c r="EH474" s="339"/>
      <c r="EI474" s="339"/>
      <c r="EJ474" s="339"/>
      <c r="EK474" s="339"/>
      <c r="EL474" s="339"/>
      <c r="EM474" s="339"/>
    </row>
    <row r="475" spans="1:143" s="341" customFormat="1" ht="25.5" hidden="1" customHeight="1">
      <c r="A475" s="371"/>
      <c r="B475" s="371"/>
      <c r="C475" s="371"/>
      <c r="D475" s="371"/>
      <c r="E475" s="371"/>
      <c r="F475" s="371"/>
      <c r="G475" s="371"/>
      <c r="H475" s="371"/>
      <c r="I475" s="371"/>
      <c r="J475" s="371"/>
      <c r="K475" s="371"/>
      <c r="L475" s="371"/>
      <c r="M475" s="371"/>
      <c r="N475" s="371"/>
      <c r="O475" s="371"/>
      <c r="P475" s="371"/>
      <c r="Q475" s="371"/>
      <c r="R475" s="371"/>
      <c r="S475" s="371"/>
      <c r="T475" s="371"/>
      <c r="U475" s="371"/>
      <c r="V475" s="371"/>
      <c r="W475" s="371"/>
      <c r="X475" s="371"/>
      <c r="Y475" s="371"/>
      <c r="Z475" s="371"/>
      <c r="AA475" s="371"/>
      <c r="AB475" s="371"/>
      <c r="AC475" s="371"/>
      <c r="AD475" s="371"/>
      <c r="AE475" s="371"/>
      <c r="AF475" s="371"/>
      <c r="AG475" s="371"/>
      <c r="AH475" s="371"/>
      <c r="AI475" s="339"/>
      <c r="AJ475" s="339"/>
      <c r="AK475" s="339"/>
      <c r="AL475" s="339"/>
      <c r="AM475" s="339"/>
      <c r="AN475" s="339"/>
      <c r="AO475" s="339"/>
      <c r="AP475" s="339"/>
      <c r="AQ475" s="339"/>
      <c r="AR475" s="339"/>
      <c r="AS475" s="339"/>
      <c r="AT475" s="339"/>
      <c r="AU475" s="339"/>
      <c r="AV475" s="339"/>
      <c r="AW475" s="339"/>
      <c r="AX475" s="339"/>
      <c r="AY475" s="339"/>
      <c r="AZ475" s="339"/>
      <c r="BA475" s="339"/>
      <c r="BB475" s="339"/>
      <c r="BC475" s="339"/>
      <c r="BD475" s="339"/>
      <c r="BE475" s="339"/>
      <c r="BF475" s="339"/>
      <c r="BG475" s="339"/>
      <c r="BH475" s="339"/>
      <c r="BI475" s="339"/>
      <c r="BJ475" s="339"/>
      <c r="BK475" s="339"/>
      <c r="BL475" s="339"/>
      <c r="BM475" s="339"/>
      <c r="BN475" s="339"/>
      <c r="BO475" s="339"/>
      <c r="BP475" s="339"/>
      <c r="BQ475" s="339"/>
      <c r="BR475" s="339"/>
      <c r="BS475" s="339"/>
      <c r="BT475" s="339"/>
      <c r="BU475" s="339"/>
      <c r="BV475" s="339"/>
      <c r="BW475" s="339"/>
      <c r="BX475" s="339"/>
      <c r="BY475" s="339"/>
      <c r="BZ475" s="339"/>
      <c r="CA475" s="339"/>
      <c r="CB475" s="339"/>
      <c r="CC475" s="339"/>
      <c r="CD475" s="339"/>
      <c r="CE475" s="339"/>
      <c r="CF475" s="339"/>
      <c r="CG475" s="339"/>
      <c r="CH475" s="339"/>
      <c r="CI475" s="339"/>
      <c r="CJ475" s="339"/>
      <c r="CK475" s="339"/>
      <c r="CL475" s="339"/>
      <c r="CM475" s="339"/>
      <c r="CN475" s="339"/>
      <c r="CO475" s="339"/>
      <c r="CP475" s="339"/>
      <c r="CQ475" s="339"/>
      <c r="CR475" s="339"/>
      <c r="CS475" s="339"/>
      <c r="CT475" s="339"/>
      <c r="CU475" s="339"/>
      <c r="CV475" s="339"/>
      <c r="CW475" s="339"/>
      <c r="CX475" s="339"/>
      <c r="CY475" s="339"/>
      <c r="CZ475" s="339"/>
      <c r="DA475" s="339"/>
      <c r="DB475" s="339"/>
      <c r="DC475" s="339"/>
      <c r="DD475" s="339"/>
      <c r="DE475" s="339"/>
      <c r="DF475" s="339"/>
      <c r="DG475" s="339"/>
      <c r="DH475" s="339"/>
      <c r="DI475" s="339"/>
      <c r="DJ475" s="339"/>
      <c r="DK475" s="339"/>
      <c r="DL475" s="339"/>
      <c r="DM475" s="339"/>
      <c r="DN475" s="339"/>
      <c r="DO475" s="339"/>
      <c r="DP475" s="339"/>
      <c r="DQ475" s="339"/>
      <c r="DR475" s="339"/>
      <c r="DS475" s="339"/>
      <c r="DT475" s="339"/>
      <c r="DU475" s="339"/>
      <c r="DV475" s="339"/>
      <c r="DW475" s="339"/>
      <c r="DX475" s="339"/>
      <c r="DY475" s="339"/>
      <c r="DZ475" s="339"/>
      <c r="EA475" s="339"/>
      <c r="EB475" s="339"/>
      <c r="EC475" s="339"/>
      <c r="ED475" s="339"/>
      <c r="EE475" s="339"/>
      <c r="EF475" s="339"/>
      <c r="EG475" s="339"/>
      <c r="EH475" s="339"/>
      <c r="EI475" s="339"/>
      <c r="EJ475" s="339"/>
      <c r="EK475" s="339"/>
      <c r="EL475" s="339"/>
      <c r="EM475" s="339"/>
    </row>
    <row r="476" spans="1:143" s="341" customFormat="1" ht="25.5" hidden="1" customHeight="1">
      <c r="A476" s="371"/>
      <c r="B476" s="371"/>
      <c r="C476" s="371"/>
      <c r="D476" s="371"/>
      <c r="E476" s="371"/>
      <c r="F476" s="371"/>
      <c r="G476" s="371"/>
      <c r="H476" s="371"/>
      <c r="I476" s="371"/>
      <c r="J476" s="371"/>
      <c r="K476" s="371"/>
      <c r="L476" s="371"/>
      <c r="M476" s="371"/>
      <c r="N476" s="371"/>
      <c r="O476" s="371"/>
      <c r="P476" s="371"/>
      <c r="Q476" s="371"/>
      <c r="R476" s="371"/>
      <c r="S476" s="371"/>
      <c r="T476" s="371"/>
      <c r="U476" s="371"/>
      <c r="V476" s="371"/>
      <c r="W476" s="371"/>
      <c r="X476" s="371"/>
      <c r="Y476" s="371"/>
      <c r="Z476" s="371"/>
      <c r="AA476" s="371"/>
      <c r="AB476" s="371"/>
      <c r="AC476" s="371"/>
      <c r="AD476" s="371"/>
      <c r="AE476" s="371"/>
      <c r="AF476" s="371"/>
      <c r="AG476" s="371"/>
      <c r="AH476" s="371"/>
      <c r="AI476" s="339"/>
      <c r="AJ476" s="339"/>
      <c r="AK476" s="339"/>
      <c r="AL476" s="339"/>
      <c r="AM476" s="339"/>
      <c r="AN476" s="339"/>
      <c r="AO476" s="339"/>
      <c r="AP476" s="339"/>
      <c r="AQ476" s="339"/>
      <c r="AR476" s="339"/>
      <c r="AS476" s="339"/>
      <c r="AT476" s="339"/>
      <c r="AU476" s="339"/>
      <c r="AV476" s="339"/>
      <c r="AW476" s="339"/>
      <c r="AX476" s="339"/>
      <c r="AY476" s="339"/>
      <c r="AZ476" s="339"/>
      <c r="BA476" s="339"/>
      <c r="BB476" s="339"/>
      <c r="BC476" s="339"/>
      <c r="BD476" s="339"/>
      <c r="BE476" s="339"/>
      <c r="BF476" s="339"/>
      <c r="BG476" s="339"/>
      <c r="BH476" s="339"/>
      <c r="BI476" s="339"/>
      <c r="BJ476" s="339"/>
      <c r="BK476" s="339"/>
      <c r="BL476" s="339"/>
      <c r="BM476" s="339"/>
      <c r="BN476" s="339"/>
      <c r="BO476" s="339"/>
      <c r="BP476" s="339"/>
      <c r="BQ476" s="339"/>
      <c r="BR476" s="339"/>
      <c r="BS476" s="339"/>
      <c r="BT476" s="339"/>
      <c r="BU476" s="339"/>
      <c r="BV476" s="339"/>
      <c r="BW476" s="339"/>
      <c r="BX476" s="339"/>
      <c r="BY476" s="339"/>
      <c r="BZ476" s="339"/>
      <c r="CA476" s="339"/>
      <c r="CB476" s="339"/>
      <c r="CC476" s="339"/>
      <c r="CD476" s="339"/>
      <c r="CE476" s="339"/>
      <c r="CF476" s="339"/>
      <c r="CG476" s="339"/>
      <c r="CH476" s="339"/>
      <c r="CI476" s="339"/>
      <c r="CJ476" s="339"/>
      <c r="CK476" s="339"/>
      <c r="CL476" s="339"/>
      <c r="CM476" s="339"/>
      <c r="CN476" s="339"/>
      <c r="CO476" s="339"/>
      <c r="CP476" s="339"/>
      <c r="CQ476" s="339"/>
      <c r="CR476" s="339"/>
      <c r="CS476" s="339"/>
      <c r="CT476" s="339"/>
      <c r="CU476" s="339"/>
      <c r="CV476" s="339"/>
      <c r="CW476" s="339"/>
      <c r="CX476" s="339"/>
      <c r="CY476" s="339"/>
      <c r="CZ476" s="339"/>
      <c r="DA476" s="339"/>
      <c r="DB476" s="339"/>
      <c r="DC476" s="339"/>
      <c r="DD476" s="339"/>
      <c r="DE476" s="339"/>
      <c r="DF476" s="339"/>
      <c r="DG476" s="339"/>
      <c r="DH476" s="339"/>
      <c r="DI476" s="339"/>
      <c r="DJ476" s="339"/>
      <c r="DK476" s="339"/>
      <c r="DL476" s="339"/>
      <c r="DM476" s="339"/>
      <c r="DN476" s="339"/>
      <c r="DO476" s="339"/>
      <c r="DP476" s="339"/>
      <c r="DQ476" s="339"/>
      <c r="DR476" s="339"/>
      <c r="DS476" s="339"/>
      <c r="DT476" s="339"/>
      <c r="DU476" s="339"/>
      <c r="DV476" s="339"/>
      <c r="DW476" s="339"/>
      <c r="DX476" s="339"/>
      <c r="DY476" s="339"/>
      <c r="DZ476" s="339"/>
      <c r="EA476" s="339"/>
      <c r="EB476" s="339"/>
      <c r="EC476" s="339"/>
      <c r="ED476" s="339"/>
      <c r="EE476" s="339"/>
      <c r="EF476" s="339"/>
      <c r="EG476" s="339"/>
      <c r="EH476" s="339"/>
      <c r="EI476" s="339"/>
      <c r="EJ476" s="339"/>
      <c r="EK476" s="339"/>
      <c r="EL476" s="339"/>
      <c r="EM476" s="339"/>
    </row>
    <row r="477" spans="1:143" s="341" customFormat="1" ht="25.5" hidden="1" customHeight="1">
      <c r="A477" s="371"/>
      <c r="B477" s="371"/>
      <c r="C477" s="371"/>
      <c r="D477" s="371"/>
      <c r="E477" s="371"/>
      <c r="F477" s="371"/>
      <c r="G477" s="371"/>
      <c r="H477" s="371"/>
      <c r="I477" s="371"/>
      <c r="J477" s="371"/>
      <c r="K477" s="371"/>
      <c r="L477" s="371"/>
      <c r="M477" s="371"/>
      <c r="N477" s="371"/>
      <c r="O477" s="371"/>
      <c r="P477" s="371"/>
      <c r="Q477" s="371"/>
      <c r="R477" s="371"/>
      <c r="S477" s="371"/>
      <c r="T477" s="371"/>
      <c r="U477" s="371"/>
      <c r="V477" s="371"/>
      <c r="W477" s="371"/>
      <c r="X477" s="371"/>
      <c r="Y477" s="371"/>
      <c r="Z477" s="371"/>
      <c r="AA477" s="371"/>
      <c r="AB477" s="371"/>
      <c r="AC477" s="371"/>
      <c r="AD477" s="371"/>
      <c r="AE477" s="371"/>
      <c r="AF477" s="371"/>
      <c r="AG477" s="371"/>
      <c r="AH477" s="371"/>
      <c r="AI477" s="339"/>
      <c r="AJ477" s="339"/>
      <c r="AK477" s="339"/>
      <c r="AL477" s="339"/>
      <c r="AM477" s="339"/>
      <c r="AN477" s="339"/>
      <c r="AO477" s="339"/>
      <c r="AP477" s="339"/>
      <c r="AQ477" s="339"/>
      <c r="AR477" s="339"/>
      <c r="AS477" s="339"/>
      <c r="AT477" s="339"/>
      <c r="AU477" s="339"/>
      <c r="AV477" s="339"/>
      <c r="AW477" s="339"/>
      <c r="AX477" s="339"/>
      <c r="AY477" s="339"/>
      <c r="AZ477" s="339"/>
      <c r="BA477" s="339"/>
      <c r="BB477" s="339"/>
      <c r="BC477" s="339"/>
      <c r="BD477" s="339"/>
      <c r="BE477" s="339"/>
      <c r="BF477" s="339"/>
      <c r="BG477" s="339"/>
      <c r="BH477" s="339"/>
      <c r="BI477" s="339"/>
      <c r="BJ477" s="339"/>
      <c r="BK477" s="339"/>
      <c r="BL477" s="339"/>
      <c r="BM477" s="339"/>
      <c r="BN477" s="339"/>
      <c r="BO477" s="339"/>
      <c r="BP477" s="339"/>
      <c r="BQ477" s="339"/>
      <c r="BR477" s="339"/>
      <c r="BS477" s="339"/>
      <c r="BT477" s="339"/>
      <c r="BU477" s="339"/>
      <c r="BV477" s="339"/>
      <c r="BW477" s="339"/>
      <c r="BX477" s="339"/>
      <c r="BY477" s="339"/>
      <c r="BZ477" s="339"/>
      <c r="CA477" s="339"/>
      <c r="CB477" s="339"/>
      <c r="CC477" s="339"/>
      <c r="CD477" s="339"/>
      <c r="CE477" s="339"/>
      <c r="CF477" s="339"/>
      <c r="CG477" s="339"/>
      <c r="CH477" s="339"/>
      <c r="CI477" s="339"/>
      <c r="CJ477" s="339"/>
      <c r="CK477" s="339"/>
      <c r="CL477" s="339"/>
      <c r="CM477" s="339"/>
      <c r="CN477" s="339"/>
      <c r="CO477" s="339"/>
      <c r="CP477" s="339"/>
      <c r="CQ477" s="339"/>
      <c r="CR477" s="339"/>
      <c r="CS477" s="339"/>
      <c r="CT477" s="339"/>
      <c r="CU477" s="339"/>
      <c r="CV477" s="339"/>
      <c r="CW477" s="339"/>
      <c r="CX477" s="339"/>
      <c r="CY477" s="339"/>
      <c r="CZ477" s="339"/>
      <c r="DA477" s="339"/>
      <c r="DB477" s="339"/>
      <c r="DC477" s="339"/>
      <c r="DD477" s="339"/>
      <c r="DE477" s="339"/>
      <c r="DF477" s="339"/>
      <c r="DG477" s="339"/>
      <c r="DH477" s="339"/>
      <c r="DI477" s="339"/>
      <c r="DJ477" s="339"/>
      <c r="DK477" s="339"/>
      <c r="DL477" s="339"/>
      <c r="DM477" s="339"/>
      <c r="DN477" s="339"/>
      <c r="DO477" s="339"/>
      <c r="DP477" s="339"/>
      <c r="DQ477" s="339"/>
      <c r="DR477" s="339"/>
      <c r="DS477" s="339"/>
      <c r="DT477" s="339"/>
      <c r="DU477" s="339"/>
      <c r="DV477" s="339"/>
      <c r="DW477" s="339"/>
      <c r="DX477" s="339"/>
      <c r="DY477" s="339"/>
      <c r="DZ477" s="339"/>
      <c r="EA477" s="339"/>
      <c r="EB477" s="339"/>
      <c r="EC477" s="339"/>
      <c r="ED477" s="339"/>
      <c r="EE477" s="339"/>
      <c r="EF477" s="339"/>
      <c r="EG477" s="339"/>
      <c r="EH477" s="339"/>
      <c r="EI477" s="339"/>
      <c r="EJ477" s="339"/>
      <c r="EK477" s="339"/>
      <c r="EL477" s="339"/>
      <c r="EM477" s="339"/>
    </row>
    <row r="478" spans="1:143" s="341" customFormat="1" ht="25.5" hidden="1" customHeight="1">
      <c r="A478" s="371"/>
      <c r="B478" s="371"/>
      <c r="C478" s="371"/>
      <c r="D478" s="371"/>
      <c r="E478" s="371"/>
      <c r="F478" s="371"/>
      <c r="G478" s="371"/>
      <c r="H478" s="371"/>
      <c r="I478" s="371"/>
      <c r="J478" s="371"/>
      <c r="K478" s="371"/>
      <c r="L478" s="371"/>
      <c r="M478" s="371"/>
      <c r="N478" s="371"/>
      <c r="O478" s="371"/>
      <c r="P478" s="371"/>
      <c r="Q478" s="371"/>
      <c r="R478" s="371"/>
      <c r="S478" s="371"/>
      <c r="T478" s="371"/>
      <c r="U478" s="371"/>
      <c r="V478" s="371"/>
      <c r="W478" s="371"/>
      <c r="X478" s="371"/>
      <c r="Y478" s="371"/>
      <c r="Z478" s="371"/>
      <c r="AA478" s="371"/>
      <c r="AB478" s="371"/>
      <c r="AC478" s="371"/>
      <c r="AD478" s="371"/>
      <c r="AE478" s="371"/>
      <c r="AF478" s="371"/>
      <c r="AG478" s="371"/>
      <c r="AH478" s="371"/>
      <c r="AI478" s="339"/>
      <c r="AJ478" s="339"/>
      <c r="AK478" s="339"/>
      <c r="AL478" s="339"/>
      <c r="AM478" s="339"/>
      <c r="AN478" s="339"/>
      <c r="AO478" s="339"/>
      <c r="AP478" s="339"/>
      <c r="AQ478" s="339"/>
      <c r="AR478" s="339"/>
      <c r="AS478" s="339"/>
      <c r="AT478" s="339"/>
      <c r="AU478" s="339"/>
      <c r="AV478" s="339"/>
      <c r="AW478" s="339"/>
      <c r="AX478" s="339"/>
      <c r="AY478" s="339"/>
      <c r="AZ478" s="339"/>
      <c r="BA478" s="339"/>
      <c r="BB478" s="339"/>
      <c r="BC478" s="339"/>
      <c r="BD478" s="339"/>
      <c r="BE478" s="339"/>
      <c r="BF478" s="339"/>
      <c r="BG478" s="339"/>
      <c r="BH478" s="339"/>
      <c r="BI478" s="339"/>
      <c r="BJ478" s="339"/>
      <c r="BK478" s="339"/>
      <c r="BL478" s="339"/>
      <c r="BM478" s="339"/>
      <c r="BN478" s="339"/>
      <c r="BO478" s="339"/>
      <c r="BP478" s="339"/>
      <c r="BQ478" s="339"/>
      <c r="BR478" s="339"/>
      <c r="BS478" s="339"/>
      <c r="BT478" s="339"/>
      <c r="BU478" s="339"/>
      <c r="BV478" s="339"/>
      <c r="BW478" s="339"/>
      <c r="BX478" s="339"/>
      <c r="BY478" s="339"/>
      <c r="BZ478" s="339"/>
      <c r="CA478" s="339"/>
      <c r="CB478" s="339"/>
      <c r="CC478" s="339"/>
      <c r="CD478" s="339"/>
      <c r="CE478" s="339"/>
      <c r="CF478" s="339"/>
      <c r="CG478" s="339"/>
      <c r="CH478" s="339"/>
      <c r="CI478" s="339"/>
      <c r="CJ478" s="339"/>
      <c r="CK478" s="339"/>
      <c r="CL478" s="339"/>
      <c r="CM478" s="339"/>
      <c r="CN478" s="339"/>
      <c r="CO478" s="339"/>
      <c r="CP478" s="339"/>
      <c r="CQ478" s="339"/>
      <c r="CR478" s="339"/>
      <c r="CS478" s="339"/>
      <c r="CT478" s="339"/>
      <c r="CU478" s="339"/>
      <c r="CV478" s="339"/>
      <c r="CW478" s="339"/>
      <c r="CX478" s="339"/>
      <c r="CY478" s="339"/>
      <c r="CZ478" s="339"/>
      <c r="DA478" s="339"/>
      <c r="DB478" s="339"/>
      <c r="DC478" s="339"/>
      <c r="DD478" s="339"/>
      <c r="DE478" s="339"/>
      <c r="DF478" s="339"/>
      <c r="DG478" s="339"/>
      <c r="DH478" s="339"/>
      <c r="DI478" s="339"/>
      <c r="DJ478" s="339"/>
      <c r="DK478" s="339"/>
      <c r="DL478" s="339"/>
      <c r="DM478" s="339"/>
      <c r="DN478" s="339"/>
      <c r="DO478" s="339"/>
      <c r="DP478" s="339"/>
      <c r="DQ478" s="339"/>
      <c r="DR478" s="339"/>
      <c r="DS478" s="339"/>
      <c r="DT478" s="339"/>
      <c r="DU478" s="339"/>
      <c r="DV478" s="339"/>
      <c r="DW478" s="339"/>
      <c r="DX478" s="339"/>
      <c r="DY478" s="339"/>
      <c r="DZ478" s="339"/>
      <c r="EA478" s="339"/>
      <c r="EB478" s="339"/>
      <c r="EC478" s="339"/>
      <c r="ED478" s="339"/>
      <c r="EE478" s="339"/>
      <c r="EF478" s="339"/>
      <c r="EG478" s="339"/>
      <c r="EH478" s="339"/>
      <c r="EI478" s="339"/>
      <c r="EJ478" s="339"/>
      <c r="EK478" s="339"/>
      <c r="EL478" s="339"/>
      <c r="EM478" s="339"/>
    </row>
    <row r="479" spans="1:143" s="341" customFormat="1" ht="25.5" hidden="1" customHeight="1">
      <c r="A479" s="371"/>
      <c r="B479" s="371"/>
      <c r="C479" s="371"/>
      <c r="D479" s="371"/>
      <c r="E479" s="371"/>
      <c r="F479" s="371"/>
      <c r="G479" s="371"/>
      <c r="H479" s="371"/>
      <c r="I479" s="371"/>
      <c r="J479" s="371"/>
      <c r="K479" s="371"/>
      <c r="L479" s="371"/>
      <c r="M479" s="371"/>
      <c r="N479" s="371"/>
      <c r="O479" s="371"/>
      <c r="P479" s="371"/>
      <c r="Q479" s="371"/>
      <c r="R479" s="371"/>
      <c r="S479" s="371"/>
      <c r="T479" s="371"/>
      <c r="U479" s="371"/>
      <c r="V479" s="371"/>
      <c r="W479" s="371"/>
      <c r="X479" s="371"/>
      <c r="Y479" s="371"/>
      <c r="Z479" s="371"/>
      <c r="AA479" s="371"/>
      <c r="AB479" s="371"/>
      <c r="AC479" s="371"/>
      <c r="AD479" s="371"/>
      <c r="AE479" s="371"/>
      <c r="AF479" s="371"/>
      <c r="AG479" s="371"/>
      <c r="AH479" s="371"/>
      <c r="AI479" s="339"/>
      <c r="AJ479" s="339"/>
      <c r="AK479" s="339"/>
      <c r="AL479" s="339"/>
      <c r="AM479" s="339"/>
      <c r="AN479" s="339"/>
      <c r="AO479" s="339"/>
      <c r="AP479" s="339"/>
      <c r="AQ479" s="339"/>
      <c r="AR479" s="339"/>
      <c r="AS479" s="339"/>
      <c r="AT479" s="339"/>
      <c r="AU479" s="339"/>
      <c r="AV479" s="339"/>
      <c r="AW479" s="339"/>
      <c r="AX479" s="339"/>
      <c r="AY479" s="339"/>
      <c r="AZ479" s="339"/>
      <c r="BA479" s="339"/>
      <c r="BB479" s="339"/>
      <c r="BC479" s="339"/>
      <c r="BD479" s="339"/>
      <c r="BE479" s="339"/>
      <c r="BF479" s="339"/>
      <c r="BG479" s="339"/>
      <c r="BH479" s="339"/>
      <c r="BI479" s="339"/>
      <c r="BJ479" s="339"/>
      <c r="BK479" s="339"/>
      <c r="BL479" s="339"/>
      <c r="BM479" s="339"/>
      <c r="BN479" s="339"/>
      <c r="BO479" s="339"/>
      <c r="BP479" s="339"/>
      <c r="BQ479" s="339"/>
      <c r="BR479" s="339"/>
      <c r="BS479" s="339"/>
      <c r="BT479" s="339"/>
      <c r="BU479" s="339"/>
      <c r="BV479" s="339"/>
      <c r="BW479" s="339"/>
      <c r="BX479" s="339"/>
      <c r="BY479" s="339"/>
      <c r="BZ479" s="339"/>
      <c r="CA479" s="339"/>
      <c r="CB479" s="339"/>
      <c r="CC479" s="339"/>
      <c r="CD479" s="339"/>
      <c r="CE479" s="339"/>
      <c r="CF479" s="339"/>
      <c r="CG479" s="339"/>
      <c r="CH479" s="339"/>
      <c r="CI479" s="339"/>
      <c r="CJ479" s="339"/>
      <c r="CK479" s="339"/>
      <c r="CL479" s="339"/>
      <c r="CM479" s="339"/>
      <c r="CN479" s="339"/>
      <c r="CO479" s="339"/>
      <c r="CP479" s="339"/>
      <c r="CQ479" s="339"/>
      <c r="CR479" s="339"/>
      <c r="CS479" s="339"/>
      <c r="CT479" s="339"/>
      <c r="CU479" s="339"/>
      <c r="CV479" s="339"/>
      <c r="CW479" s="339"/>
      <c r="CX479" s="339"/>
      <c r="CY479" s="339"/>
      <c r="CZ479" s="339"/>
      <c r="DA479" s="339"/>
      <c r="DB479" s="339"/>
      <c r="DC479" s="339"/>
      <c r="DD479" s="339"/>
      <c r="DE479" s="339"/>
      <c r="DF479" s="339"/>
      <c r="DG479" s="339"/>
      <c r="DH479" s="339"/>
      <c r="DI479" s="339"/>
      <c r="DJ479" s="339"/>
      <c r="DK479" s="339"/>
      <c r="DL479" s="339"/>
      <c r="DM479" s="339"/>
      <c r="DN479" s="339"/>
      <c r="DO479" s="339"/>
      <c r="DP479" s="339"/>
      <c r="DQ479" s="339"/>
      <c r="DR479" s="339"/>
      <c r="DS479" s="339"/>
      <c r="DT479" s="339"/>
      <c r="DU479" s="339"/>
      <c r="DV479" s="339"/>
      <c r="DW479" s="339"/>
      <c r="DX479" s="339"/>
      <c r="DY479" s="339"/>
      <c r="DZ479" s="339"/>
      <c r="EA479" s="339"/>
      <c r="EB479" s="339"/>
      <c r="EC479" s="339"/>
      <c r="ED479" s="339"/>
      <c r="EE479" s="339"/>
      <c r="EF479" s="339"/>
      <c r="EG479" s="339"/>
      <c r="EH479" s="339"/>
      <c r="EI479" s="339"/>
      <c r="EJ479" s="339"/>
      <c r="EK479" s="339"/>
      <c r="EL479" s="339"/>
      <c r="EM479" s="339"/>
    </row>
    <row r="480" spans="1:143" s="341" customFormat="1" ht="25.5" hidden="1" customHeight="1">
      <c r="A480" s="371"/>
      <c r="B480" s="371"/>
      <c r="C480" s="371"/>
      <c r="D480" s="371"/>
      <c r="E480" s="371"/>
      <c r="F480" s="371"/>
      <c r="G480" s="371"/>
      <c r="H480" s="371"/>
      <c r="I480" s="371"/>
      <c r="J480" s="371"/>
      <c r="K480" s="371"/>
      <c r="L480" s="371"/>
      <c r="M480" s="371"/>
      <c r="N480" s="371"/>
      <c r="O480" s="371"/>
      <c r="P480" s="371"/>
      <c r="Q480" s="371"/>
      <c r="R480" s="371"/>
      <c r="S480" s="371"/>
      <c r="T480" s="371"/>
      <c r="U480" s="371"/>
      <c r="V480" s="371"/>
      <c r="W480" s="371"/>
      <c r="X480" s="371"/>
      <c r="Y480" s="371"/>
      <c r="Z480" s="371"/>
      <c r="AA480" s="371"/>
      <c r="AB480" s="371"/>
      <c r="AC480" s="371"/>
      <c r="AD480" s="371"/>
      <c r="AE480" s="371"/>
      <c r="AF480" s="371"/>
      <c r="AG480" s="371"/>
      <c r="AH480" s="371"/>
      <c r="AI480" s="339"/>
      <c r="AJ480" s="339"/>
      <c r="AK480" s="339"/>
      <c r="AL480" s="339"/>
      <c r="AM480" s="339"/>
      <c r="AN480" s="339"/>
      <c r="AO480" s="339"/>
      <c r="AP480" s="339"/>
      <c r="AQ480" s="339"/>
      <c r="AR480" s="339"/>
      <c r="AS480" s="339"/>
      <c r="AT480" s="339"/>
      <c r="AU480" s="339"/>
      <c r="AV480" s="339"/>
      <c r="AW480" s="339"/>
      <c r="AX480" s="339"/>
      <c r="AY480" s="339"/>
      <c r="AZ480" s="339"/>
      <c r="BA480" s="339"/>
      <c r="BB480" s="339"/>
      <c r="BC480" s="339"/>
      <c r="BD480" s="339"/>
      <c r="BE480" s="339"/>
      <c r="BF480" s="339"/>
      <c r="BG480" s="339"/>
      <c r="BH480" s="339"/>
      <c r="BI480" s="339"/>
      <c r="BJ480" s="339"/>
      <c r="BK480" s="339"/>
      <c r="BL480" s="339"/>
      <c r="BM480" s="339"/>
      <c r="BN480" s="339"/>
      <c r="BO480" s="339"/>
      <c r="BP480" s="339"/>
      <c r="BQ480" s="339"/>
      <c r="BR480" s="339"/>
      <c r="BS480" s="339"/>
      <c r="BT480" s="339"/>
      <c r="BU480" s="339"/>
      <c r="BV480" s="339"/>
      <c r="BW480" s="339"/>
      <c r="BX480" s="339"/>
      <c r="BY480" s="339"/>
      <c r="BZ480" s="339"/>
      <c r="CA480" s="339"/>
      <c r="CB480" s="339"/>
      <c r="CC480" s="339"/>
      <c r="CD480" s="339"/>
      <c r="CE480" s="339"/>
      <c r="CF480" s="339"/>
      <c r="CG480" s="339"/>
      <c r="CH480" s="339"/>
      <c r="CI480" s="339"/>
      <c r="CJ480" s="339"/>
      <c r="CK480" s="339"/>
      <c r="CL480" s="339"/>
      <c r="CM480" s="339"/>
      <c r="CN480" s="339"/>
      <c r="CO480" s="339"/>
      <c r="CP480" s="339"/>
      <c r="CQ480" s="339"/>
      <c r="CR480" s="339"/>
      <c r="CS480" s="339"/>
      <c r="CT480" s="339"/>
      <c r="CU480" s="339"/>
      <c r="CV480" s="339"/>
      <c r="CW480" s="339"/>
      <c r="CX480" s="339"/>
      <c r="CY480" s="339"/>
      <c r="CZ480" s="339"/>
      <c r="DA480" s="339"/>
      <c r="DB480" s="339"/>
      <c r="DC480" s="339"/>
      <c r="DD480" s="339"/>
      <c r="DE480" s="339"/>
      <c r="DF480" s="339"/>
      <c r="DG480" s="339"/>
      <c r="DH480" s="339"/>
      <c r="DI480" s="339"/>
      <c r="DJ480" s="339"/>
      <c r="DK480" s="339"/>
      <c r="DL480" s="339"/>
      <c r="DM480" s="339"/>
      <c r="DN480" s="339"/>
      <c r="DO480" s="339"/>
      <c r="DP480" s="339"/>
      <c r="DQ480" s="339"/>
      <c r="DR480" s="339"/>
      <c r="DS480" s="339"/>
      <c r="DT480" s="339"/>
      <c r="DU480" s="339"/>
      <c r="DV480" s="339"/>
      <c r="DW480" s="339"/>
      <c r="DX480" s="339"/>
      <c r="DY480" s="339"/>
      <c r="DZ480" s="339"/>
      <c r="EA480" s="339"/>
      <c r="EB480" s="339"/>
      <c r="EC480" s="339"/>
      <c r="ED480" s="339"/>
      <c r="EE480" s="339"/>
      <c r="EF480" s="339"/>
      <c r="EG480" s="339"/>
      <c r="EH480" s="339"/>
      <c r="EI480" s="339"/>
      <c r="EJ480" s="339"/>
      <c r="EK480" s="339"/>
      <c r="EL480" s="339"/>
      <c r="EM480" s="339"/>
    </row>
    <row r="481" spans="1:143" s="341" customFormat="1" ht="25.5" hidden="1" customHeight="1">
      <c r="A481" s="371"/>
      <c r="B481" s="371"/>
      <c r="C481" s="371"/>
      <c r="D481" s="371"/>
      <c r="E481" s="371"/>
      <c r="F481" s="371"/>
      <c r="G481" s="371"/>
      <c r="H481" s="371"/>
      <c r="I481" s="371"/>
      <c r="J481" s="371"/>
      <c r="K481" s="371"/>
      <c r="L481" s="371"/>
      <c r="M481" s="371"/>
      <c r="N481" s="371"/>
      <c r="O481" s="371"/>
      <c r="P481" s="371"/>
      <c r="Q481" s="371"/>
      <c r="R481" s="371"/>
      <c r="S481" s="371"/>
      <c r="T481" s="371"/>
      <c r="U481" s="371"/>
      <c r="V481" s="371"/>
      <c r="W481" s="371"/>
      <c r="X481" s="371"/>
      <c r="Y481" s="371"/>
      <c r="Z481" s="371"/>
      <c r="AA481" s="371"/>
      <c r="AB481" s="371"/>
      <c r="AC481" s="371"/>
      <c r="AD481" s="371"/>
      <c r="AE481" s="371"/>
      <c r="AF481" s="371"/>
      <c r="AG481" s="371"/>
      <c r="AH481" s="371"/>
      <c r="AI481" s="339"/>
      <c r="AJ481" s="339"/>
      <c r="AK481" s="339"/>
      <c r="AL481" s="339"/>
      <c r="AM481" s="339"/>
      <c r="AN481" s="339"/>
      <c r="AO481" s="339"/>
      <c r="AP481" s="339"/>
      <c r="AQ481" s="339"/>
      <c r="AR481" s="339"/>
      <c r="AS481" s="339"/>
      <c r="AT481" s="339"/>
      <c r="AU481" s="339"/>
      <c r="AV481" s="339"/>
      <c r="AW481" s="339"/>
      <c r="AX481" s="339"/>
      <c r="AY481" s="339"/>
      <c r="AZ481" s="339"/>
      <c r="BA481" s="339"/>
      <c r="BB481" s="339"/>
      <c r="BC481" s="339"/>
      <c r="BD481" s="339"/>
      <c r="BE481" s="339"/>
      <c r="BF481" s="339"/>
      <c r="BG481" s="339"/>
      <c r="BH481" s="339"/>
      <c r="BI481" s="339"/>
      <c r="BJ481" s="339"/>
      <c r="BK481" s="339"/>
      <c r="BL481" s="339"/>
      <c r="BM481" s="339"/>
      <c r="BN481" s="339"/>
      <c r="BO481" s="339"/>
      <c r="BP481" s="339"/>
      <c r="BQ481" s="339"/>
      <c r="BR481" s="339"/>
      <c r="BS481" s="339"/>
      <c r="BT481" s="339"/>
      <c r="BU481" s="339"/>
      <c r="BV481" s="339"/>
      <c r="BW481" s="339"/>
      <c r="BX481" s="339"/>
      <c r="BY481" s="339"/>
      <c r="BZ481" s="339"/>
      <c r="CA481" s="339"/>
      <c r="CB481" s="339"/>
      <c r="CC481" s="339"/>
      <c r="CD481" s="339"/>
      <c r="CE481" s="339"/>
      <c r="CF481" s="339"/>
      <c r="CG481" s="339"/>
      <c r="CH481" s="339"/>
      <c r="CI481" s="339"/>
      <c r="CJ481" s="339"/>
      <c r="CK481" s="339"/>
      <c r="CL481" s="339"/>
      <c r="CM481" s="339"/>
      <c r="CN481" s="339"/>
      <c r="CO481" s="339"/>
      <c r="CP481" s="339"/>
      <c r="CQ481" s="339"/>
      <c r="CR481" s="339"/>
      <c r="CS481" s="339"/>
      <c r="CT481" s="339"/>
      <c r="CU481" s="339"/>
      <c r="CV481" s="339"/>
      <c r="CW481" s="339"/>
      <c r="CX481" s="339"/>
      <c r="CY481" s="339"/>
      <c r="CZ481" s="339"/>
      <c r="DA481" s="339"/>
      <c r="DB481" s="339"/>
      <c r="DC481" s="339"/>
      <c r="DD481" s="339"/>
      <c r="DE481" s="339"/>
      <c r="DF481" s="339"/>
      <c r="DG481" s="339"/>
      <c r="DH481" s="339"/>
      <c r="DI481" s="339"/>
      <c r="DJ481" s="339"/>
      <c r="DK481" s="339"/>
      <c r="DL481" s="339"/>
      <c r="DM481" s="339"/>
      <c r="DN481" s="339"/>
      <c r="DO481" s="339"/>
      <c r="DP481" s="339"/>
      <c r="DQ481" s="339"/>
      <c r="DR481" s="339"/>
      <c r="DS481" s="339"/>
      <c r="DT481" s="339"/>
      <c r="DU481" s="339"/>
      <c r="DV481" s="339"/>
      <c r="DW481" s="339"/>
      <c r="DX481" s="339"/>
      <c r="DY481" s="339"/>
      <c r="DZ481" s="339"/>
      <c r="EA481" s="339"/>
      <c r="EB481" s="339"/>
      <c r="EC481" s="339"/>
      <c r="ED481" s="339"/>
      <c r="EE481" s="339"/>
      <c r="EF481" s="339"/>
      <c r="EG481" s="339"/>
      <c r="EH481" s="339"/>
      <c r="EI481" s="339"/>
      <c r="EJ481" s="339"/>
      <c r="EK481" s="339"/>
      <c r="EL481" s="339"/>
      <c r="EM481" s="339"/>
    </row>
    <row r="482" spans="1:143" s="341" customFormat="1" ht="25.5" hidden="1" customHeight="1">
      <c r="A482" s="371"/>
      <c r="B482" s="371"/>
      <c r="C482" s="371"/>
      <c r="D482" s="371"/>
      <c r="E482" s="371"/>
      <c r="F482" s="371"/>
      <c r="G482" s="371"/>
      <c r="H482" s="371"/>
      <c r="I482" s="371"/>
      <c r="J482" s="371"/>
      <c r="K482" s="371"/>
      <c r="L482" s="371"/>
      <c r="M482" s="371"/>
      <c r="N482" s="371"/>
      <c r="O482" s="371"/>
      <c r="P482" s="371"/>
      <c r="Q482" s="371"/>
      <c r="R482" s="371"/>
      <c r="S482" s="371"/>
      <c r="T482" s="371"/>
      <c r="U482" s="371"/>
      <c r="V482" s="371"/>
      <c r="W482" s="371"/>
      <c r="X482" s="371"/>
      <c r="Y482" s="371"/>
      <c r="Z482" s="371"/>
      <c r="AA482" s="371"/>
      <c r="AB482" s="371"/>
      <c r="AC482" s="371"/>
      <c r="AD482" s="371"/>
      <c r="AE482" s="371"/>
      <c r="AF482" s="371"/>
      <c r="AG482" s="371"/>
      <c r="AH482" s="371"/>
      <c r="AI482" s="339"/>
      <c r="AJ482" s="339"/>
      <c r="AK482" s="339"/>
      <c r="AL482" s="339"/>
      <c r="AM482" s="339"/>
      <c r="AN482" s="339"/>
      <c r="AO482" s="339"/>
      <c r="AP482" s="339"/>
      <c r="AQ482" s="339"/>
      <c r="AR482" s="339"/>
      <c r="AS482" s="339"/>
      <c r="AT482" s="339"/>
      <c r="AU482" s="339"/>
      <c r="AV482" s="339"/>
      <c r="AW482" s="339"/>
      <c r="AX482" s="339"/>
      <c r="AY482" s="339"/>
      <c r="AZ482" s="339"/>
      <c r="BA482" s="339"/>
      <c r="BB482" s="339"/>
      <c r="BC482" s="339"/>
      <c r="BD482" s="339"/>
      <c r="BE482" s="339"/>
      <c r="BF482" s="339"/>
      <c r="BG482" s="339"/>
      <c r="BH482" s="339"/>
      <c r="BI482" s="339"/>
      <c r="BJ482" s="339"/>
      <c r="BK482" s="339"/>
      <c r="BL482" s="339"/>
      <c r="BM482" s="339"/>
      <c r="BN482" s="339"/>
      <c r="BO482" s="339"/>
      <c r="BP482" s="339"/>
      <c r="BQ482" s="339"/>
      <c r="BR482" s="339"/>
      <c r="BS482" s="339"/>
      <c r="BT482" s="339"/>
      <c r="BU482" s="339"/>
      <c r="BV482" s="339"/>
      <c r="BW482" s="339"/>
      <c r="BX482" s="339"/>
      <c r="BY482" s="339"/>
      <c r="BZ482" s="339"/>
      <c r="CA482" s="339"/>
      <c r="CB482" s="339"/>
      <c r="CC482" s="339"/>
      <c r="CD482" s="339"/>
      <c r="CE482" s="339"/>
      <c r="CF482" s="339"/>
      <c r="CG482" s="339"/>
      <c r="CH482" s="339"/>
      <c r="CI482" s="339"/>
      <c r="CJ482" s="339"/>
      <c r="CK482" s="339"/>
      <c r="CL482" s="339"/>
      <c r="CM482" s="339"/>
      <c r="CN482" s="339"/>
      <c r="CO482" s="339"/>
      <c r="CP482" s="339"/>
      <c r="CQ482" s="339"/>
      <c r="CR482" s="339"/>
      <c r="CS482" s="339"/>
      <c r="CT482" s="339"/>
      <c r="CU482" s="339"/>
      <c r="CV482" s="339"/>
      <c r="CW482" s="339"/>
      <c r="CX482" s="339"/>
      <c r="CY482" s="339"/>
      <c r="CZ482" s="339"/>
      <c r="DA482" s="339"/>
      <c r="DB482" s="339"/>
      <c r="DC482" s="339"/>
      <c r="DD482" s="339"/>
      <c r="DE482" s="339"/>
      <c r="DF482" s="339"/>
      <c r="DG482" s="339"/>
      <c r="DH482" s="339"/>
      <c r="DI482" s="339"/>
      <c r="DJ482" s="339"/>
      <c r="DK482" s="339"/>
      <c r="DL482" s="339"/>
      <c r="DM482" s="339"/>
      <c r="DN482" s="339"/>
      <c r="DO482" s="339"/>
      <c r="DP482" s="339"/>
      <c r="DQ482" s="339"/>
      <c r="DR482" s="339"/>
      <c r="DS482" s="339"/>
      <c r="DT482" s="339"/>
      <c r="DU482" s="339"/>
      <c r="DV482" s="339"/>
      <c r="DW482" s="339"/>
      <c r="DX482" s="339"/>
      <c r="DY482" s="339"/>
      <c r="DZ482" s="339"/>
      <c r="EA482" s="339"/>
      <c r="EB482" s="339"/>
      <c r="EC482" s="339"/>
      <c r="ED482" s="339"/>
      <c r="EE482" s="339"/>
      <c r="EF482" s="339"/>
      <c r="EG482" s="339"/>
      <c r="EH482" s="339"/>
      <c r="EI482" s="339"/>
      <c r="EJ482" s="339"/>
      <c r="EK482" s="339"/>
      <c r="EL482" s="339"/>
      <c r="EM482" s="339"/>
    </row>
    <row r="483" spans="1:143" s="341" customFormat="1" ht="25.5" hidden="1" customHeight="1">
      <c r="A483" s="371"/>
      <c r="B483" s="371"/>
      <c r="C483" s="371"/>
      <c r="D483" s="371"/>
      <c r="E483" s="371"/>
      <c r="F483" s="371"/>
      <c r="G483" s="371"/>
      <c r="H483" s="371"/>
      <c r="I483" s="371"/>
      <c r="J483" s="371"/>
      <c r="K483" s="371"/>
      <c r="L483" s="371"/>
      <c r="M483" s="371"/>
      <c r="N483" s="371"/>
      <c r="O483" s="371"/>
      <c r="P483" s="371"/>
      <c r="Q483" s="371"/>
      <c r="R483" s="371"/>
      <c r="S483" s="371"/>
      <c r="T483" s="371"/>
      <c r="U483" s="371"/>
      <c r="V483" s="371"/>
      <c r="W483" s="371"/>
      <c r="X483" s="371"/>
      <c r="Y483" s="371"/>
      <c r="Z483" s="371"/>
      <c r="AA483" s="371"/>
      <c r="AB483" s="371"/>
      <c r="AC483" s="371"/>
      <c r="AD483" s="371"/>
      <c r="AE483" s="371"/>
      <c r="AF483" s="371"/>
      <c r="AG483" s="371"/>
      <c r="AH483" s="371"/>
      <c r="AI483" s="339"/>
      <c r="AJ483" s="339"/>
      <c r="AK483" s="339"/>
      <c r="AL483" s="339"/>
      <c r="AM483" s="339"/>
      <c r="AN483" s="339"/>
      <c r="AO483" s="339"/>
      <c r="AP483" s="339"/>
      <c r="AQ483" s="339"/>
      <c r="AR483" s="339"/>
      <c r="AS483" s="339"/>
      <c r="AT483" s="339"/>
      <c r="AU483" s="339"/>
      <c r="AV483" s="339"/>
      <c r="AW483" s="339"/>
      <c r="AX483" s="339"/>
      <c r="AY483" s="339"/>
      <c r="AZ483" s="339"/>
      <c r="BA483" s="339"/>
      <c r="BB483" s="339"/>
      <c r="BC483" s="339"/>
      <c r="BD483" s="339"/>
      <c r="BE483" s="339"/>
      <c r="BF483" s="339"/>
      <c r="BG483" s="339"/>
      <c r="BH483" s="339"/>
      <c r="BI483" s="339"/>
      <c r="BJ483" s="339"/>
      <c r="BK483" s="339"/>
      <c r="BL483" s="339"/>
      <c r="BM483" s="339"/>
      <c r="BN483" s="339"/>
      <c r="BO483" s="339"/>
      <c r="BP483" s="339"/>
      <c r="BQ483" s="339"/>
      <c r="BR483" s="339"/>
      <c r="BS483" s="339"/>
      <c r="BT483" s="339"/>
      <c r="BU483" s="339"/>
      <c r="BV483" s="339"/>
      <c r="BW483" s="339"/>
      <c r="BX483" s="339"/>
      <c r="BY483" s="339"/>
      <c r="BZ483" s="339"/>
      <c r="CA483" s="339"/>
      <c r="CB483" s="339"/>
      <c r="CC483" s="339"/>
      <c r="CD483" s="339"/>
      <c r="CE483" s="339"/>
      <c r="CF483" s="339"/>
      <c r="CG483" s="339"/>
      <c r="CH483" s="339"/>
      <c r="CI483" s="339"/>
      <c r="CJ483" s="339"/>
      <c r="CK483" s="339"/>
      <c r="CL483" s="339"/>
      <c r="CM483" s="339"/>
      <c r="CN483" s="339"/>
      <c r="CO483" s="339"/>
      <c r="CP483" s="339"/>
      <c r="CQ483" s="339"/>
      <c r="CR483" s="339"/>
      <c r="CS483" s="339"/>
      <c r="CT483" s="339"/>
      <c r="CU483" s="339"/>
      <c r="CV483" s="339"/>
      <c r="CW483" s="339"/>
      <c r="CX483" s="339"/>
      <c r="CY483" s="339"/>
      <c r="CZ483" s="339"/>
      <c r="DA483" s="339"/>
      <c r="DB483" s="339"/>
      <c r="DC483" s="339"/>
      <c r="DD483" s="339"/>
      <c r="DE483" s="339"/>
      <c r="DF483" s="339"/>
      <c r="DG483" s="339"/>
      <c r="DH483" s="339"/>
      <c r="DI483" s="339"/>
      <c r="DJ483" s="339"/>
      <c r="DK483" s="339"/>
      <c r="DL483" s="339"/>
      <c r="DM483" s="339"/>
      <c r="DN483" s="339"/>
      <c r="DO483" s="339"/>
      <c r="DP483" s="339"/>
      <c r="DQ483" s="339"/>
      <c r="DR483" s="339"/>
      <c r="DS483" s="339"/>
      <c r="DT483" s="339"/>
      <c r="DU483" s="339"/>
      <c r="DV483" s="339"/>
      <c r="DW483" s="339"/>
      <c r="DX483" s="339"/>
      <c r="DY483" s="339"/>
      <c r="DZ483" s="339"/>
      <c r="EA483" s="339"/>
      <c r="EB483" s="339"/>
      <c r="EC483" s="339"/>
      <c r="ED483" s="339"/>
      <c r="EE483" s="339"/>
      <c r="EF483" s="339"/>
      <c r="EG483" s="339"/>
      <c r="EH483" s="339"/>
      <c r="EI483" s="339"/>
      <c r="EJ483" s="339"/>
      <c r="EK483" s="339"/>
      <c r="EL483" s="339"/>
      <c r="EM483" s="339"/>
    </row>
    <row r="484" spans="1:143" s="341" customFormat="1" ht="25.5" hidden="1" customHeight="1">
      <c r="A484" s="371"/>
      <c r="B484" s="371"/>
      <c r="C484" s="371"/>
      <c r="D484" s="371"/>
      <c r="E484" s="371"/>
      <c r="F484" s="371"/>
      <c r="G484" s="371"/>
      <c r="H484" s="371"/>
      <c r="I484" s="371"/>
      <c r="J484" s="371"/>
      <c r="K484" s="371"/>
      <c r="L484" s="371"/>
      <c r="M484" s="371"/>
      <c r="N484" s="371"/>
      <c r="O484" s="371"/>
      <c r="P484" s="371"/>
      <c r="Q484" s="371"/>
      <c r="R484" s="371"/>
      <c r="S484" s="371"/>
      <c r="T484" s="371"/>
      <c r="U484" s="371"/>
      <c r="V484" s="371"/>
      <c r="W484" s="371"/>
      <c r="X484" s="371"/>
      <c r="Y484" s="371"/>
      <c r="Z484" s="371"/>
      <c r="AA484" s="371"/>
      <c r="AB484" s="371"/>
      <c r="AC484" s="371"/>
      <c r="AD484" s="371"/>
      <c r="AE484" s="371"/>
      <c r="AF484" s="371"/>
      <c r="AG484" s="371"/>
      <c r="AH484" s="371"/>
      <c r="AI484" s="339"/>
      <c r="AJ484" s="339"/>
      <c r="AK484" s="339"/>
      <c r="AL484" s="339"/>
      <c r="AM484" s="339"/>
      <c r="AN484" s="339"/>
      <c r="AO484" s="339"/>
      <c r="AP484" s="339"/>
      <c r="AQ484" s="339"/>
      <c r="AR484" s="339"/>
      <c r="AS484" s="339"/>
      <c r="AT484" s="339"/>
      <c r="AU484" s="339"/>
      <c r="AV484" s="339"/>
      <c r="AW484" s="339"/>
      <c r="AX484" s="339"/>
      <c r="AY484" s="339"/>
      <c r="AZ484" s="339"/>
      <c r="BA484" s="339"/>
      <c r="BB484" s="339"/>
      <c r="BC484" s="339"/>
      <c r="BD484" s="339"/>
      <c r="BE484" s="339"/>
      <c r="BF484" s="339"/>
      <c r="BG484" s="339"/>
      <c r="BH484" s="339"/>
      <c r="BI484" s="339"/>
      <c r="BJ484" s="339"/>
      <c r="BK484" s="339"/>
      <c r="BL484" s="339"/>
      <c r="BM484" s="339"/>
      <c r="BN484" s="339"/>
      <c r="BO484" s="339"/>
      <c r="BP484" s="339"/>
      <c r="BQ484" s="339"/>
      <c r="BR484" s="339"/>
      <c r="BS484" s="339"/>
      <c r="BT484" s="339"/>
      <c r="BU484" s="339"/>
      <c r="BV484" s="339"/>
      <c r="BW484" s="339"/>
      <c r="BX484" s="339"/>
      <c r="BY484" s="339"/>
      <c r="BZ484" s="339"/>
      <c r="CA484" s="339"/>
      <c r="CB484" s="339"/>
      <c r="CC484" s="339"/>
      <c r="CD484" s="339"/>
      <c r="CE484" s="339"/>
      <c r="CF484" s="339"/>
      <c r="CG484" s="339"/>
      <c r="CH484" s="339"/>
      <c r="CI484" s="339"/>
      <c r="CJ484" s="339"/>
      <c r="CK484" s="339"/>
      <c r="CL484" s="339"/>
      <c r="CM484" s="339"/>
      <c r="CN484" s="339"/>
      <c r="CO484" s="339"/>
      <c r="CP484" s="339"/>
      <c r="CQ484" s="339"/>
      <c r="CR484" s="339"/>
      <c r="CS484" s="339"/>
      <c r="CT484" s="339"/>
      <c r="CU484" s="339"/>
      <c r="CV484" s="339"/>
      <c r="CW484" s="339"/>
      <c r="CX484" s="339"/>
      <c r="CY484" s="339"/>
      <c r="CZ484" s="339"/>
      <c r="DA484" s="339"/>
      <c r="DB484" s="339"/>
      <c r="DC484" s="339"/>
      <c r="DD484" s="339"/>
      <c r="DE484" s="339"/>
      <c r="DF484" s="339"/>
      <c r="DG484" s="339"/>
      <c r="DH484" s="339"/>
      <c r="DI484" s="339"/>
      <c r="DJ484" s="339"/>
      <c r="DK484" s="339"/>
      <c r="DL484" s="339"/>
      <c r="DM484" s="339"/>
      <c r="DN484" s="339"/>
      <c r="DO484" s="339"/>
      <c r="DP484" s="339"/>
      <c r="DQ484" s="339"/>
      <c r="DR484" s="339"/>
      <c r="DS484" s="339"/>
      <c r="DT484" s="339"/>
      <c r="DU484" s="339"/>
      <c r="DV484" s="339"/>
      <c r="DW484" s="339"/>
      <c r="DX484" s="339"/>
      <c r="DY484" s="339"/>
      <c r="DZ484" s="339"/>
      <c r="EA484" s="339"/>
      <c r="EB484" s="339"/>
      <c r="EC484" s="339"/>
      <c r="ED484" s="339"/>
      <c r="EE484" s="339"/>
      <c r="EF484" s="339"/>
      <c r="EG484" s="339"/>
      <c r="EH484" s="339"/>
      <c r="EI484" s="339"/>
      <c r="EJ484" s="339"/>
      <c r="EK484" s="339"/>
      <c r="EL484" s="339"/>
      <c r="EM484" s="339"/>
    </row>
    <row r="485" spans="1:143" s="341" customFormat="1" ht="25.5" hidden="1" customHeight="1">
      <c r="A485" s="371"/>
      <c r="B485" s="371"/>
      <c r="C485" s="371"/>
      <c r="D485" s="371"/>
      <c r="E485" s="371"/>
      <c r="F485" s="371"/>
      <c r="G485" s="371"/>
      <c r="H485" s="371"/>
      <c r="I485" s="371"/>
      <c r="J485" s="371"/>
      <c r="K485" s="371"/>
      <c r="L485" s="371"/>
      <c r="M485" s="371"/>
      <c r="N485" s="371"/>
      <c r="O485" s="371"/>
      <c r="P485" s="371"/>
      <c r="Q485" s="371"/>
      <c r="R485" s="371"/>
      <c r="S485" s="371"/>
      <c r="T485" s="371"/>
      <c r="U485" s="371"/>
      <c r="V485" s="371"/>
      <c r="W485" s="371"/>
      <c r="X485" s="371"/>
      <c r="Y485" s="371"/>
      <c r="Z485" s="371"/>
      <c r="AA485" s="371"/>
      <c r="AB485" s="371"/>
      <c r="AC485" s="371"/>
      <c r="AD485" s="371"/>
      <c r="AE485" s="371"/>
      <c r="AF485" s="371"/>
      <c r="AG485" s="371"/>
      <c r="AH485" s="371"/>
      <c r="AI485" s="339"/>
      <c r="AJ485" s="339"/>
      <c r="AK485" s="339"/>
      <c r="AL485" s="339"/>
      <c r="AM485" s="339"/>
      <c r="AN485" s="339"/>
      <c r="AO485" s="339"/>
      <c r="AP485" s="339"/>
      <c r="AQ485" s="339"/>
      <c r="AR485" s="339"/>
      <c r="AS485" s="339"/>
      <c r="AT485" s="339"/>
      <c r="AU485" s="339"/>
      <c r="AV485" s="339"/>
      <c r="AW485" s="339"/>
      <c r="AX485" s="339"/>
      <c r="AY485" s="339"/>
      <c r="AZ485" s="339"/>
      <c r="BA485" s="339"/>
      <c r="BB485" s="339"/>
      <c r="BC485" s="339"/>
      <c r="BD485" s="339"/>
      <c r="BE485" s="339"/>
      <c r="BF485" s="339"/>
      <c r="BG485" s="339"/>
      <c r="BH485" s="339"/>
      <c r="BI485" s="339"/>
      <c r="BJ485" s="339"/>
      <c r="BK485" s="339"/>
      <c r="BL485" s="339"/>
      <c r="BM485" s="339"/>
      <c r="BN485" s="339"/>
      <c r="BO485" s="339"/>
      <c r="BP485" s="339"/>
      <c r="BQ485" s="339"/>
      <c r="BR485" s="339"/>
      <c r="BS485" s="339"/>
      <c r="BT485" s="339"/>
      <c r="BU485" s="339"/>
      <c r="BV485" s="339"/>
      <c r="BW485" s="339"/>
      <c r="BX485" s="339"/>
      <c r="BY485" s="339"/>
      <c r="BZ485" s="339"/>
      <c r="CA485" s="339"/>
      <c r="CB485" s="339"/>
      <c r="CC485" s="339"/>
      <c r="CD485" s="339"/>
      <c r="CE485" s="339"/>
      <c r="CF485" s="339"/>
      <c r="CG485" s="339"/>
      <c r="CH485" s="339"/>
      <c r="CI485" s="339"/>
      <c r="CJ485" s="339"/>
      <c r="CK485" s="339"/>
      <c r="CL485" s="339"/>
      <c r="CM485" s="339"/>
      <c r="CN485" s="339"/>
      <c r="CO485" s="339"/>
      <c r="CP485" s="339"/>
      <c r="CQ485" s="339"/>
      <c r="CR485" s="339"/>
      <c r="CS485" s="339"/>
      <c r="CT485" s="339"/>
      <c r="CU485" s="339"/>
      <c r="CV485" s="339"/>
      <c r="CW485" s="339"/>
      <c r="CX485" s="339"/>
      <c r="CY485" s="339"/>
      <c r="CZ485" s="339"/>
      <c r="DA485" s="339"/>
      <c r="DB485" s="339"/>
      <c r="DC485" s="339"/>
      <c r="DD485" s="339"/>
      <c r="DE485" s="339"/>
      <c r="DF485" s="339"/>
      <c r="DG485" s="339"/>
      <c r="DH485" s="339"/>
      <c r="DI485" s="339"/>
      <c r="DJ485" s="339"/>
      <c r="DK485" s="339"/>
      <c r="DL485" s="339"/>
      <c r="DM485" s="339"/>
      <c r="DN485" s="339"/>
      <c r="DO485" s="339"/>
      <c r="DP485" s="339"/>
      <c r="DQ485" s="339"/>
      <c r="DR485" s="339"/>
      <c r="DS485" s="339"/>
      <c r="DT485" s="339"/>
      <c r="DU485" s="339"/>
      <c r="DV485" s="339"/>
      <c r="DW485" s="339"/>
      <c r="DX485" s="339"/>
      <c r="DY485" s="339"/>
      <c r="DZ485" s="339"/>
      <c r="EA485" s="339"/>
      <c r="EB485" s="339"/>
      <c r="EC485" s="339"/>
      <c r="ED485" s="339"/>
      <c r="EE485" s="339"/>
      <c r="EF485" s="339"/>
      <c r="EG485" s="339"/>
      <c r="EH485" s="339"/>
      <c r="EI485" s="339"/>
      <c r="EJ485" s="339"/>
      <c r="EK485" s="339"/>
      <c r="EL485" s="339"/>
      <c r="EM485" s="339"/>
    </row>
    <row r="486" spans="1:143" s="341" customFormat="1" ht="25.5" hidden="1" customHeight="1">
      <c r="A486" s="371"/>
      <c r="B486" s="371"/>
      <c r="C486" s="371"/>
      <c r="D486" s="371"/>
      <c r="E486" s="371"/>
      <c r="F486" s="371"/>
      <c r="G486" s="371"/>
      <c r="H486" s="371"/>
      <c r="I486" s="371"/>
      <c r="J486" s="371"/>
      <c r="K486" s="371"/>
      <c r="L486" s="371"/>
      <c r="M486" s="371"/>
      <c r="N486" s="371"/>
      <c r="O486" s="371"/>
      <c r="P486" s="371"/>
      <c r="Q486" s="371"/>
      <c r="R486" s="371"/>
      <c r="S486" s="371"/>
      <c r="T486" s="371"/>
      <c r="U486" s="371"/>
      <c r="V486" s="371"/>
      <c r="W486" s="371"/>
      <c r="X486" s="371"/>
      <c r="Y486" s="371"/>
      <c r="Z486" s="371"/>
      <c r="AA486" s="371"/>
      <c r="AB486" s="371"/>
      <c r="AC486" s="371"/>
      <c r="AD486" s="371"/>
      <c r="AE486" s="371"/>
      <c r="AF486" s="371"/>
      <c r="AG486" s="371"/>
      <c r="AH486" s="371"/>
      <c r="AI486" s="339"/>
      <c r="AJ486" s="339"/>
      <c r="AK486" s="339"/>
      <c r="AL486" s="339"/>
      <c r="AM486" s="339"/>
      <c r="AN486" s="339"/>
      <c r="AO486" s="339"/>
      <c r="AP486" s="339"/>
      <c r="AQ486" s="339"/>
      <c r="AR486" s="339"/>
      <c r="AS486" s="339"/>
      <c r="AT486" s="339"/>
      <c r="AU486" s="339"/>
      <c r="AV486" s="339"/>
      <c r="AW486" s="339"/>
      <c r="AX486" s="339"/>
      <c r="AY486" s="339"/>
      <c r="AZ486" s="339"/>
      <c r="BA486" s="339"/>
      <c r="BB486" s="339"/>
      <c r="BC486" s="339"/>
      <c r="BD486" s="339"/>
      <c r="BE486" s="339"/>
      <c r="BF486" s="339"/>
      <c r="BG486" s="339"/>
      <c r="BH486" s="339"/>
      <c r="BI486" s="339"/>
      <c r="BJ486" s="339"/>
      <c r="BK486" s="339"/>
      <c r="BL486" s="339"/>
      <c r="BM486" s="339"/>
      <c r="BN486" s="339"/>
      <c r="BO486" s="339"/>
      <c r="BP486" s="339"/>
      <c r="BQ486" s="339"/>
      <c r="BR486" s="339"/>
      <c r="BS486" s="339"/>
      <c r="BT486" s="339"/>
      <c r="BU486" s="339"/>
      <c r="BV486" s="339"/>
      <c r="BW486" s="339"/>
      <c r="BX486" s="339"/>
      <c r="BY486" s="339"/>
      <c r="BZ486" s="339"/>
      <c r="CA486" s="339"/>
      <c r="CB486" s="339"/>
      <c r="CC486" s="339"/>
      <c r="CD486" s="339"/>
      <c r="CE486" s="339"/>
      <c r="CF486" s="339"/>
      <c r="CG486" s="339"/>
      <c r="CH486" s="339"/>
      <c r="CI486" s="339"/>
      <c r="CJ486" s="339"/>
      <c r="CK486" s="339"/>
      <c r="CL486" s="339"/>
      <c r="CM486" s="339"/>
      <c r="CN486" s="339"/>
      <c r="CO486" s="339"/>
      <c r="CP486" s="339"/>
      <c r="CQ486" s="339"/>
      <c r="CR486" s="339"/>
      <c r="CS486" s="339"/>
      <c r="CT486" s="339"/>
      <c r="CU486" s="339"/>
      <c r="CV486" s="339"/>
      <c r="CW486" s="339"/>
      <c r="CX486" s="339"/>
      <c r="CY486" s="339"/>
      <c r="CZ486" s="339"/>
      <c r="DA486" s="339"/>
      <c r="DB486" s="339"/>
      <c r="DC486" s="339"/>
      <c r="DD486" s="339"/>
      <c r="DE486" s="339"/>
      <c r="DF486" s="339"/>
      <c r="DG486" s="339"/>
      <c r="DH486" s="339"/>
      <c r="DI486" s="339"/>
      <c r="DJ486" s="339"/>
      <c r="DK486" s="339"/>
      <c r="DL486" s="339"/>
      <c r="DM486" s="339"/>
      <c r="DN486" s="339"/>
      <c r="DO486" s="339"/>
      <c r="DP486" s="339"/>
      <c r="DQ486" s="339"/>
      <c r="DR486" s="339"/>
      <c r="DS486" s="339"/>
      <c r="DT486" s="339"/>
      <c r="DU486" s="339"/>
      <c r="DV486" s="339"/>
      <c r="DW486" s="339"/>
      <c r="DX486" s="339"/>
      <c r="DY486" s="339"/>
      <c r="DZ486" s="339"/>
      <c r="EA486" s="339"/>
      <c r="EB486" s="339"/>
      <c r="EC486" s="339"/>
      <c r="ED486" s="339"/>
      <c r="EE486" s="339"/>
      <c r="EF486" s="339"/>
      <c r="EG486" s="339"/>
      <c r="EH486" s="339"/>
      <c r="EI486" s="339"/>
      <c r="EJ486" s="339"/>
      <c r="EK486" s="339"/>
      <c r="EL486" s="339"/>
      <c r="EM486" s="339"/>
    </row>
    <row r="487" spans="1:143" s="341" customFormat="1" ht="25.5" hidden="1" customHeight="1">
      <c r="A487" s="371"/>
      <c r="B487" s="371"/>
      <c r="C487" s="371"/>
      <c r="D487" s="371"/>
      <c r="E487" s="371"/>
      <c r="F487" s="371"/>
      <c r="G487" s="371"/>
      <c r="H487" s="371"/>
      <c r="I487" s="371"/>
      <c r="J487" s="371"/>
      <c r="K487" s="371"/>
      <c r="L487" s="371"/>
      <c r="M487" s="371"/>
      <c r="N487" s="371"/>
      <c r="O487" s="371"/>
      <c r="P487" s="371"/>
      <c r="Q487" s="371"/>
      <c r="R487" s="371"/>
      <c r="S487" s="371"/>
      <c r="T487" s="371"/>
      <c r="U487" s="371"/>
      <c r="V487" s="371"/>
      <c r="W487" s="371"/>
      <c r="X487" s="371"/>
      <c r="Y487" s="371"/>
      <c r="Z487" s="371"/>
      <c r="AA487" s="371"/>
      <c r="AB487" s="371"/>
      <c r="AC487" s="371"/>
      <c r="AD487" s="371"/>
      <c r="AE487" s="371"/>
      <c r="AF487" s="371"/>
      <c r="AG487" s="371"/>
      <c r="AH487" s="371"/>
      <c r="AI487" s="339"/>
      <c r="AJ487" s="339"/>
      <c r="AK487" s="339"/>
      <c r="AL487" s="339"/>
      <c r="AM487" s="339"/>
      <c r="AN487" s="339"/>
      <c r="AO487" s="339"/>
      <c r="AP487" s="339"/>
      <c r="AQ487" s="339"/>
      <c r="AR487" s="339"/>
      <c r="AS487" s="339"/>
      <c r="AT487" s="339"/>
      <c r="AU487" s="339"/>
      <c r="AV487" s="339"/>
      <c r="AW487" s="339"/>
      <c r="AX487" s="339"/>
      <c r="AY487" s="339"/>
      <c r="AZ487" s="339"/>
      <c r="BA487" s="339"/>
      <c r="BB487" s="339"/>
      <c r="BC487" s="339"/>
      <c r="BD487" s="339"/>
      <c r="BE487" s="339"/>
      <c r="BF487" s="339"/>
      <c r="BG487" s="339"/>
      <c r="BH487" s="339"/>
      <c r="BI487" s="339"/>
      <c r="BJ487" s="339"/>
      <c r="BK487" s="339"/>
      <c r="BL487" s="339"/>
      <c r="BM487" s="339"/>
      <c r="BN487" s="339"/>
      <c r="BO487" s="339"/>
      <c r="BP487" s="339"/>
      <c r="BQ487" s="339"/>
      <c r="BR487" s="339"/>
      <c r="BS487" s="339"/>
      <c r="BT487" s="339"/>
      <c r="BU487" s="339"/>
      <c r="BV487" s="339"/>
      <c r="BW487" s="339"/>
      <c r="BX487" s="339"/>
      <c r="BY487" s="339"/>
      <c r="BZ487" s="339"/>
      <c r="CA487" s="339"/>
      <c r="CB487" s="339"/>
      <c r="CC487" s="339"/>
      <c r="CD487" s="339"/>
      <c r="CE487" s="339"/>
      <c r="CF487" s="339"/>
      <c r="CG487" s="339"/>
      <c r="CH487" s="339"/>
      <c r="CI487" s="339"/>
      <c r="CJ487" s="339"/>
      <c r="CK487" s="339"/>
      <c r="CL487" s="339"/>
      <c r="CM487" s="339"/>
      <c r="CN487" s="339"/>
      <c r="CO487" s="339"/>
      <c r="CP487" s="339"/>
      <c r="CQ487" s="339"/>
      <c r="CR487" s="339"/>
      <c r="CS487" s="339"/>
      <c r="CT487" s="339"/>
      <c r="CU487" s="339"/>
      <c r="CV487" s="339"/>
      <c r="CW487" s="339"/>
      <c r="CX487" s="339"/>
      <c r="CY487" s="339"/>
      <c r="CZ487" s="339"/>
      <c r="DA487" s="339"/>
      <c r="DB487" s="339"/>
      <c r="DC487" s="339"/>
      <c r="DD487" s="339"/>
      <c r="DE487" s="339"/>
      <c r="DF487" s="339"/>
      <c r="DG487" s="339"/>
      <c r="DH487" s="339"/>
      <c r="DI487" s="339"/>
      <c r="DJ487" s="339"/>
      <c r="DK487" s="339"/>
      <c r="DL487" s="339"/>
      <c r="DM487" s="339"/>
      <c r="DN487" s="339"/>
      <c r="DO487" s="339"/>
      <c r="DP487" s="339"/>
      <c r="DQ487" s="339"/>
      <c r="DR487" s="339"/>
      <c r="DS487" s="339"/>
      <c r="DT487" s="339"/>
      <c r="DU487" s="339"/>
      <c r="DV487" s="339"/>
      <c r="DW487" s="339"/>
      <c r="DX487" s="339"/>
      <c r="DY487" s="339"/>
      <c r="DZ487" s="339"/>
      <c r="EA487" s="339"/>
      <c r="EB487" s="339"/>
      <c r="EC487" s="339"/>
      <c r="ED487" s="339"/>
      <c r="EE487" s="339"/>
      <c r="EF487" s="339"/>
      <c r="EG487" s="339"/>
      <c r="EH487" s="339"/>
      <c r="EI487" s="339"/>
      <c r="EJ487" s="339"/>
      <c r="EK487" s="339"/>
      <c r="EL487" s="339"/>
      <c r="EM487" s="339"/>
    </row>
    <row r="488" spans="1:143" s="341" customFormat="1" ht="25.5" hidden="1" customHeight="1">
      <c r="A488" s="371"/>
      <c r="B488" s="371"/>
      <c r="C488" s="371"/>
      <c r="D488" s="371"/>
      <c r="E488" s="371"/>
      <c r="F488" s="371"/>
      <c r="G488" s="371"/>
      <c r="H488" s="371"/>
      <c r="I488" s="371"/>
      <c r="J488" s="371"/>
      <c r="K488" s="371"/>
      <c r="L488" s="371"/>
      <c r="M488" s="371"/>
      <c r="N488" s="371"/>
      <c r="O488" s="371"/>
      <c r="P488" s="371"/>
      <c r="Q488" s="371"/>
      <c r="R488" s="371"/>
      <c r="S488" s="371"/>
      <c r="T488" s="371"/>
      <c r="U488" s="371"/>
      <c r="V488" s="371"/>
      <c r="W488" s="371"/>
      <c r="X488" s="371"/>
      <c r="Y488" s="371"/>
      <c r="Z488" s="371"/>
      <c r="AA488" s="371"/>
      <c r="AB488" s="371"/>
      <c r="AC488" s="371"/>
      <c r="AD488" s="371"/>
      <c r="AE488" s="371"/>
      <c r="AF488" s="371"/>
      <c r="AG488" s="371"/>
      <c r="AH488" s="371"/>
      <c r="AI488" s="339"/>
      <c r="AJ488" s="339"/>
      <c r="AK488" s="339"/>
      <c r="AL488" s="339"/>
      <c r="AM488" s="339"/>
      <c r="AN488" s="339"/>
      <c r="AO488" s="339"/>
      <c r="AP488" s="339"/>
      <c r="AQ488" s="339"/>
      <c r="AR488" s="339"/>
      <c r="AS488" s="339"/>
      <c r="AT488" s="339"/>
      <c r="AU488" s="339"/>
      <c r="AV488" s="339"/>
      <c r="AW488" s="339"/>
      <c r="AX488" s="339"/>
      <c r="AY488" s="339"/>
      <c r="AZ488" s="339"/>
      <c r="BA488" s="339"/>
      <c r="BB488" s="339"/>
      <c r="BC488" s="339"/>
      <c r="BD488" s="339"/>
      <c r="BE488" s="339"/>
      <c r="BF488" s="339"/>
      <c r="BG488" s="339"/>
      <c r="BH488" s="339"/>
      <c r="BI488" s="339"/>
      <c r="BJ488" s="339"/>
      <c r="BK488" s="339"/>
      <c r="BL488" s="339"/>
      <c r="BM488" s="339"/>
      <c r="BN488" s="339"/>
      <c r="BO488" s="339"/>
      <c r="BP488" s="339"/>
      <c r="BQ488" s="339"/>
      <c r="BR488" s="339"/>
      <c r="BS488" s="339"/>
      <c r="BT488" s="339"/>
      <c r="BU488" s="339"/>
      <c r="BV488" s="339"/>
      <c r="BW488" s="339"/>
      <c r="BX488" s="339"/>
      <c r="BY488" s="339"/>
      <c r="BZ488" s="339"/>
      <c r="CA488" s="339"/>
      <c r="CB488" s="339"/>
      <c r="CC488" s="339"/>
      <c r="CD488" s="339"/>
      <c r="CE488" s="339"/>
      <c r="CF488" s="339"/>
      <c r="CG488" s="339"/>
      <c r="CH488" s="339"/>
      <c r="CI488" s="339"/>
      <c r="CJ488" s="339"/>
      <c r="CK488" s="339"/>
      <c r="CL488" s="339"/>
      <c r="CM488" s="339"/>
      <c r="CN488" s="339"/>
      <c r="CO488" s="339"/>
      <c r="CP488" s="339"/>
      <c r="CQ488" s="339"/>
      <c r="CR488" s="339"/>
      <c r="CS488" s="339"/>
      <c r="CT488" s="339"/>
      <c r="CU488" s="339"/>
      <c r="CV488" s="339"/>
      <c r="CW488" s="339"/>
      <c r="CX488" s="339"/>
      <c r="CY488" s="339"/>
      <c r="CZ488" s="339"/>
      <c r="DA488" s="339"/>
      <c r="DB488" s="339"/>
      <c r="DC488" s="339"/>
      <c r="DD488" s="339"/>
      <c r="DE488" s="339"/>
      <c r="DF488" s="339"/>
      <c r="DG488" s="339"/>
      <c r="DH488" s="339"/>
      <c r="DI488" s="339"/>
      <c r="DJ488" s="339"/>
      <c r="DK488" s="339"/>
      <c r="DL488" s="339"/>
      <c r="DM488" s="339"/>
      <c r="DN488" s="339"/>
      <c r="DO488" s="339"/>
      <c r="DP488" s="339"/>
      <c r="DQ488" s="339"/>
      <c r="DR488" s="339"/>
      <c r="DS488" s="339"/>
      <c r="DT488" s="339"/>
      <c r="DU488" s="339"/>
      <c r="DV488" s="339"/>
      <c r="DW488" s="339"/>
      <c r="DX488" s="339"/>
      <c r="DY488" s="339"/>
      <c r="DZ488" s="339"/>
      <c r="EA488" s="339"/>
      <c r="EB488" s="339"/>
      <c r="EC488" s="339"/>
      <c r="ED488" s="339"/>
      <c r="EE488" s="339"/>
      <c r="EF488" s="339"/>
      <c r="EG488" s="339"/>
      <c r="EH488" s="339"/>
      <c r="EI488" s="339"/>
      <c r="EJ488" s="339"/>
      <c r="EK488" s="339"/>
      <c r="EL488" s="339"/>
      <c r="EM488" s="339"/>
    </row>
    <row r="489" spans="1:143" s="341" customFormat="1" ht="25.5" hidden="1" customHeight="1">
      <c r="A489" s="371"/>
      <c r="B489" s="371"/>
      <c r="C489" s="371"/>
      <c r="D489" s="371"/>
      <c r="E489" s="371"/>
      <c r="F489" s="371"/>
      <c r="G489" s="371"/>
      <c r="H489" s="371"/>
      <c r="I489" s="371"/>
      <c r="J489" s="371"/>
      <c r="K489" s="371"/>
      <c r="L489" s="371"/>
      <c r="M489" s="371"/>
      <c r="N489" s="371"/>
      <c r="O489" s="371"/>
      <c r="P489" s="371"/>
      <c r="Q489" s="371"/>
      <c r="R489" s="371"/>
      <c r="S489" s="371"/>
      <c r="T489" s="371"/>
      <c r="U489" s="371"/>
      <c r="V489" s="371"/>
      <c r="W489" s="371"/>
      <c r="X489" s="371"/>
      <c r="Y489" s="371"/>
      <c r="Z489" s="371"/>
      <c r="AA489" s="371"/>
      <c r="AB489" s="371"/>
      <c r="AC489" s="371"/>
      <c r="AD489" s="371"/>
      <c r="AE489" s="371"/>
      <c r="AF489" s="371"/>
      <c r="AG489" s="371"/>
      <c r="AH489" s="371"/>
      <c r="AI489" s="339"/>
      <c r="AJ489" s="339"/>
      <c r="AK489" s="339"/>
      <c r="AL489" s="339"/>
      <c r="AM489" s="339"/>
      <c r="AN489" s="339"/>
      <c r="AO489" s="339"/>
      <c r="AP489" s="339"/>
      <c r="AQ489" s="339"/>
      <c r="AR489" s="339"/>
      <c r="AS489" s="339"/>
      <c r="AT489" s="339"/>
      <c r="AU489" s="339"/>
      <c r="AV489" s="339"/>
      <c r="AW489" s="339"/>
      <c r="AX489" s="339"/>
      <c r="AY489" s="339"/>
      <c r="AZ489" s="339"/>
      <c r="BA489" s="339"/>
      <c r="BB489" s="339"/>
      <c r="BC489" s="339"/>
      <c r="BD489" s="339"/>
      <c r="BE489" s="339"/>
      <c r="BF489" s="339"/>
      <c r="BG489" s="339"/>
      <c r="BH489" s="339"/>
      <c r="BI489" s="339"/>
      <c r="BJ489" s="339"/>
      <c r="BK489" s="339"/>
      <c r="BL489" s="339"/>
      <c r="BM489" s="339"/>
      <c r="BN489" s="339"/>
      <c r="BO489" s="339"/>
      <c r="BP489" s="339"/>
      <c r="BQ489" s="339"/>
      <c r="BR489" s="339"/>
      <c r="BS489" s="339"/>
      <c r="BT489" s="339"/>
      <c r="BU489" s="339"/>
      <c r="BV489" s="339"/>
      <c r="BW489" s="339"/>
      <c r="BX489" s="339"/>
      <c r="BY489" s="339"/>
      <c r="BZ489" s="339"/>
      <c r="CA489" s="339"/>
      <c r="CB489" s="339"/>
      <c r="CC489" s="339"/>
      <c r="CD489" s="339"/>
      <c r="CE489" s="339"/>
      <c r="CF489" s="339"/>
      <c r="CG489" s="339"/>
      <c r="CH489" s="339"/>
      <c r="CI489" s="339"/>
      <c r="CJ489" s="339"/>
      <c r="CK489" s="339"/>
      <c r="CL489" s="339"/>
      <c r="CM489" s="339"/>
      <c r="CN489" s="339"/>
      <c r="CO489" s="339"/>
      <c r="CP489" s="339"/>
      <c r="CQ489" s="339"/>
      <c r="CR489" s="339"/>
      <c r="CS489" s="339"/>
      <c r="CT489" s="339"/>
      <c r="CU489" s="339"/>
      <c r="CV489" s="339"/>
      <c r="CW489" s="339"/>
      <c r="CX489" s="339"/>
      <c r="CY489" s="339"/>
      <c r="CZ489" s="339"/>
      <c r="DA489" s="339"/>
      <c r="DB489" s="339"/>
      <c r="DC489" s="339"/>
      <c r="DD489" s="339"/>
      <c r="DE489" s="339"/>
      <c r="DF489" s="339"/>
      <c r="DG489" s="339"/>
      <c r="DH489" s="339"/>
      <c r="DI489" s="339"/>
      <c r="DJ489" s="339"/>
      <c r="DK489" s="339"/>
      <c r="DL489" s="339"/>
      <c r="DM489" s="339"/>
      <c r="DN489" s="339"/>
      <c r="DO489" s="339"/>
      <c r="DP489" s="339"/>
      <c r="DQ489" s="339"/>
      <c r="DR489" s="339"/>
      <c r="DS489" s="339"/>
      <c r="DT489" s="339"/>
      <c r="DU489" s="339"/>
      <c r="DV489" s="339"/>
      <c r="DW489" s="339"/>
      <c r="DX489" s="339"/>
      <c r="DY489" s="339"/>
      <c r="DZ489" s="339"/>
      <c r="EA489" s="339"/>
      <c r="EB489" s="339"/>
      <c r="EC489" s="339"/>
      <c r="ED489" s="339"/>
      <c r="EE489" s="339"/>
      <c r="EF489" s="339"/>
      <c r="EG489" s="339"/>
      <c r="EH489" s="339"/>
      <c r="EI489" s="339"/>
      <c r="EJ489" s="339"/>
      <c r="EK489" s="339"/>
      <c r="EL489" s="339"/>
      <c r="EM489" s="339"/>
    </row>
    <row r="490" spans="1:143" s="341" customFormat="1" ht="25.5" hidden="1" customHeight="1">
      <c r="A490" s="371"/>
      <c r="B490" s="371"/>
      <c r="C490" s="371"/>
      <c r="D490" s="371"/>
      <c r="E490" s="371"/>
      <c r="F490" s="371"/>
      <c r="G490" s="371"/>
      <c r="H490" s="371"/>
      <c r="I490" s="371"/>
      <c r="J490" s="371"/>
      <c r="K490" s="371"/>
      <c r="L490" s="371"/>
      <c r="M490" s="371"/>
      <c r="N490" s="371"/>
      <c r="O490" s="371"/>
      <c r="P490" s="371"/>
      <c r="Q490" s="371"/>
      <c r="R490" s="371"/>
      <c r="S490" s="371"/>
      <c r="T490" s="371"/>
      <c r="U490" s="371"/>
      <c r="V490" s="371"/>
      <c r="W490" s="371"/>
      <c r="X490" s="371"/>
      <c r="Y490" s="371"/>
      <c r="Z490" s="371"/>
      <c r="AA490" s="371"/>
      <c r="AB490" s="371"/>
      <c r="AC490" s="371"/>
      <c r="AD490" s="371"/>
      <c r="AE490" s="371"/>
      <c r="AF490" s="371"/>
      <c r="AG490" s="371"/>
      <c r="AH490" s="371"/>
      <c r="AI490" s="339"/>
      <c r="AJ490" s="339"/>
      <c r="AK490" s="339"/>
      <c r="AL490" s="339"/>
      <c r="AM490" s="339"/>
      <c r="AN490" s="339"/>
      <c r="AO490" s="339"/>
      <c r="AP490" s="339"/>
      <c r="AQ490" s="339"/>
      <c r="AR490" s="339"/>
      <c r="AS490" s="339"/>
      <c r="AT490" s="339"/>
      <c r="AU490" s="339"/>
      <c r="AV490" s="339"/>
      <c r="AW490" s="339"/>
      <c r="AX490" s="339"/>
      <c r="AY490" s="339"/>
      <c r="AZ490" s="339"/>
      <c r="BA490" s="339"/>
      <c r="BB490" s="339"/>
      <c r="BC490" s="339"/>
      <c r="BD490" s="339"/>
      <c r="BE490" s="339"/>
      <c r="BF490" s="339"/>
      <c r="BG490" s="339"/>
      <c r="BH490" s="339"/>
      <c r="BI490" s="339"/>
      <c r="BJ490" s="339"/>
      <c r="BK490" s="339"/>
      <c r="BL490" s="339"/>
      <c r="BM490" s="339"/>
      <c r="BN490" s="339"/>
      <c r="BO490" s="339"/>
      <c r="BP490" s="339"/>
      <c r="BQ490" s="339"/>
      <c r="BR490" s="339"/>
      <c r="BS490" s="339"/>
      <c r="BT490" s="339"/>
      <c r="BU490" s="339"/>
      <c r="BV490" s="339"/>
      <c r="BW490" s="339"/>
      <c r="BX490" s="339"/>
      <c r="BY490" s="339"/>
      <c r="BZ490" s="339"/>
      <c r="CA490" s="339"/>
      <c r="CB490" s="339"/>
      <c r="CC490" s="339"/>
      <c r="CD490" s="339"/>
      <c r="CE490" s="339"/>
      <c r="CF490" s="339"/>
      <c r="CG490" s="339"/>
      <c r="CH490" s="339"/>
      <c r="CI490" s="339"/>
      <c r="CJ490" s="339"/>
      <c r="CK490" s="339"/>
      <c r="CL490" s="339"/>
      <c r="CM490" s="339"/>
      <c r="CN490" s="339"/>
      <c r="CO490" s="339"/>
      <c r="CP490" s="339"/>
      <c r="CQ490" s="339"/>
      <c r="CR490" s="339"/>
      <c r="CS490" s="339"/>
      <c r="CT490" s="339"/>
      <c r="CU490" s="339"/>
      <c r="CV490" s="339"/>
      <c r="CW490" s="339"/>
      <c r="CX490" s="339"/>
      <c r="CY490" s="339"/>
      <c r="CZ490" s="339"/>
      <c r="DA490" s="339"/>
      <c r="DB490" s="339"/>
      <c r="DC490" s="339"/>
      <c r="DD490" s="339"/>
      <c r="DE490" s="339"/>
      <c r="DF490" s="339"/>
      <c r="DG490" s="339"/>
      <c r="DH490" s="339"/>
      <c r="DI490" s="339"/>
      <c r="DJ490" s="339"/>
      <c r="DK490" s="339"/>
      <c r="DL490" s="339"/>
      <c r="DM490" s="339"/>
      <c r="DN490" s="339"/>
      <c r="DO490" s="339"/>
      <c r="DP490" s="339"/>
      <c r="DQ490" s="339"/>
      <c r="DR490" s="339"/>
      <c r="DS490" s="339"/>
      <c r="DT490" s="339"/>
      <c r="DU490" s="339"/>
      <c r="DV490" s="339"/>
      <c r="DW490" s="339"/>
      <c r="DX490" s="339"/>
      <c r="DY490" s="339"/>
      <c r="DZ490" s="339"/>
      <c r="EA490" s="339"/>
      <c r="EB490" s="339"/>
      <c r="EC490" s="339"/>
      <c r="ED490" s="339"/>
      <c r="EE490" s="339"/>
      <c r="EF490" s="339"/>
      <c r="EG490" s="339"/>
      <c r="EH490" s="339"/>
      <c r="EI490" s="339"/>
      <c r="EJ490" s="339"/>
      <c r="EK490" s="339"/>
      <c r="EL490" s="339"/>
      <c r="EM490" s="339"/>
    </row>
    <row r="491" spans="1:143" s="341" customFormat="1" ht="25.5" hidden="1" customHeight="1">
      <c r="A491" s="371"/>
      <c r="B491" s="371"/>
      <c r="C491" s="371"/>
      <c r="D491" s="371"/>
      <c r="E491" s="371"/>
      <c r="F491" s="371"/>
      <c r="G491" s="371"/>
      <c r="H491" s="371"/>
      <c r="I491" s="371"/>
      <c r="J491" s="371"/>
      <c r="K491" s="371"/>
      <c r="L491" s="371"/>
      <c r="M491" s="371"/>
      <c r="N491" s="371"/>
      <c r="O491" s="371"/>
      <c r="P491" s="371"/>
      <c r="Q491" s="371"/>
      <c r="R491" s="371"/>
      <c r="S491" s="371"/>
      <c r="T491" s="371"/>
      <c r="U491" s="371"/>
      <c r="V491" s="371"/>
      <c r="W491" s="371"/>
      <c r="X491" s="371"/>
      <c r="Y491" s="371"/>
      <c r="Z491" s="371"/>
      <c r="AA491" s="371"/>
      <c r="AB491" s="371"/>
      <c r="AC491" s="371"/>
      <c r="AD491" s="371"/>
      <c r="AE491" s="371"/>
      <c r="AF491" s="371"/>
      <c r="AG491" s="371"/>
      <c r="AH491" s="371"/>
      <c r="AI491" s="339"/>
      <c r="AJ491" s="339"/>
      <c r="AK491" s="339"/>
      <c r="AL491" s="339"/>
      <c r="AM491" s="339"/>
      <c r="AN491" s="339"/>
      <c r="AO491" s="339"/>
      <c r="AP491" s="339"/>
      <c r="AQ491" s="339"/>
      <c r="AR491" s="339"/>
      <c r="AS491" s="339"/>
      <c r="AT491" s="339"/>
      <c r="AU491" s="339"/>
      <c r="AV491" s="339"/>
      <c r="AW491" s="339"/>
      <c r="AX491" s="339"/>
      <c r="AY491" s="339"/>
      <c r="AZ491" s="339"/>
      <c r="BA491" s="339"/>
      <c r="BB491" s="339"/>
      <c r="BC491" s="339"/>
      <c r="BD491" s="339"/>
      <c r="BE491" s="339"/>
      <c r="BF491" s="339"/>
      <c r="BG491" s="339"/>
      <c r="BH491" s="339"/>
      <c r="BI491" s="339"/>
      <c r="BJ491" s="339"/>
      <c r="BK491" s="339"/>
      <c r="BL491" s="339"/>
      <c r="BM491" s="339"/>
      <c r="BN491" s="339"/>
      <c r="BO491" s="339"/>
      <c r="BP491" s="339"/>
      <c r="BQ491" s="339"/>
      <c r="BR491" s="339"/>
      <c r="BS491" s="339"/>
      <c r="BT491" s="339"/>
      <c r="BU491" s="339"/>
      <c r="BV491" s="339"/>
      <c r="BW491" s="339"/>
      <c r="BX491" s="339"/>
      <c r="BY491" s="339"/>
      <c r="BZ491" s="339"/>
      <c r="CA491" s="339"/>
      <c r="CB491" s="339"/>
      <c r="CC491" s="339"/>
      <c r="CD491" s="339"/>
      <c r="CE491" s="339"/>
      <c r="CF491" s="339"/>
      <c r="CG491" s="339"/>
      <c r="CH491" s="339"/>
      <c r="CI491" s="339"/>
      <c r="CJ491" s="339"/>
      <c r="CK491" s="339"/>
      <c r="CL491" s="339"/>
      <c r="CM491" s="339"/>
      <c r="CN491" s="339"/>
      <c r="CO491" s="339"/>
      <c r="CP491" s="339"/>
      <c r="CQ491" s="339"/>
      <c r="CR491" s="339"/>
      <c r="CS491" s="339"/>
      <c r="CT491" s="339"/>
      <c r="CU491" s="339"/>
      <c r="CV491" s="339"/>
      <c r="CW491" s="339"/>
      <c r="CX491" s="339"/>
      <c r="CY491" s="339"/>
      <c r="CZ491" s="339"/>
      <c r="DA491" s="339"/>
      <c r="DB491" s="339"/>
      <c r="DC491" s="339"/>
      <c r="DD491" s="339"/>
      <c r="DE491" s="339"/>
      <c r="DF491" s="339"/>
      <c r="DG491" s="339"/>
      <c r="DH491" s="339"/>
      <c r="DI491" s="339"/>
      <c r="DJ491" s="339"/>
      <c r="DK491" s="339"/>
      <c r="DL491" s="339"/>
      <c r="DM491" s="339"/>
      <c r="DN491" s="339"/>
      <c r="DO491" s="339"/>
      <c r="DP491" s="339"/>
      <c r="DQ491" s="339"/>
      <c r="DR491" s="339"/>
      <c r="DS491" s="339"/>
      <c r="DT491" s="339"/>
      <c r="DU491" s="339"/>
      <c r="DV491" s="339"/>
      <c r="DW491" s="339"/>
      <c r="DX491" s="339"/>
      <c r="DY491" s="339"/>
      <c r="DZ491" s="339"/>
      <c r="EA491" s="339"/>
      <c r="EB491" s="339"/>
      <c r="EC491" s="339"/>
      <c r="ED491" s="339"/>
      <c r="EE491" s="339"/>
      <c r="EF491" s="339"/>
      <c r="EG491" s="339"/>
      <c r="EH491" s="339"/>
      <c r="EI491" s="339"/>
      <c r="EJ491" s="339"/>
      <c r="EK491" s="339"/>
      <c r="EL491" s="339"/>
      <c r="EM491" s="339"/>
    </row>
    <row r="492" spans="1:143" s="341" customFormat="1" ht="25.5" hidden="1" customHeight="1">
      <c r="A492" s="371"/>
      <c r="B492" s="371"/>
      <c r="C492" s="371"/>
      <c r="D492" s="371"/>
      <c r="E492" s="371"/>
      <c r="F492" s="371"/>
      <c r="G492" s="371"/>
      <c r="H492" s="371"/>
      <c r="I492" s="371"/>
      <c r="J492" s="371"/>
      <c r="K492" s="371"/>
      <c r="L492" s="371"/>
      <c r="M492" s="371"/>
      <c r="N492" s="371"/>
      <c r="O492" s="371"/>
      <c r="P492" s="371"/>
      <c r="Q492" s="371"/>
      <c r="R492" s="371"/>
      <c r="S492" s="371"/>
      <c r="T492" s="371"/>
      <c r="U492" s="371"/>
      <c r="V492" s="371"/>
      <c r="W492" s="371"/>
      <c r="X492" s="371"/>
      <c r="Y492" s="371"/>
      <c r="Z492" s="371"/>
      <c r="AA492" s="371"/>
      <c r="AB492" s="371"/>
      <c r="AC492" s="371"/>
      <c r="AD492" s="371"/>
      <c r="AE492" s="371"/>
      <c r="AF492" s="371"/>
      <c r="AG492" s="371"/>
      <c r="AH492" s="371"/>
      <c r="AI492" s="339"/>
      <c r="AJ492" s="339"/>
      <c r="AK492" s="339"/>
      <c r="AL492" s="339"/>
      <c r="AM492" s="339"/>
      <c r="AN492" s="339"/>
      <c r="AO492" s="339"/>
      <c r="AP492" s="339"/>
      <c r="AQ492" s="339"/>
      <c r="AR492" s="339"/>
      <c r="AS492" s="339"/>
      <c r="AT492" s="339"/>
      <c r="AU492" s="339"/>
      <c r="AV492" s="339"/>
      <c r="AW492" s="339"/>
      <c r="AX492" s="339"/>
      <c r="AY492" s="339"/>
      <c r="AZ492" s="339"/>
      <c r="BA492" s="339"/>
      <c r="BB492" s="339"/>
      <c r="BC492" s="339"/>
      <c r="BD492" s="339"/>
      <c r="BE492" s="339"/>
      <c r="BF492" s="339"/>
      <c r="BG492" s="339"/>
      <c r="BH492" s="339"/>
      <c r="BI492" s="339"/>
      <c r="BJ492" s="339"/>
      <c r="BK492" s="339"/>
      <c r="BL492" s="339"/>
      <c r="BM492" s="339"/>
      <c r="BN492" s="339"/>
      <c r="BO492" s="339"/>
      <c r="BP492" s="339"/>
      <c r="BQ492" s="339"/>
      <c r="BR492" s="339"/>
      <c r="BS492" s="339"/>
      <c r="BT492" s="339"/>
      <c r="BU492" s="339"/>
      <c r="BV492" s="339"/>
      <c r="BW492" s="339"/>
      <c r="BX492" s="339"/>
      <c r="BY492" s="339"/>
      <c r="BZ492" s="339"/>
      <c r="CA492" s="339"/>
      <c r="CB492" s="339"/>
      <c r="CC492" s="339"/>
      <c r="CD492" s="339"/>
      <c r="CE492" s="339"/>
      <c r="CF492" s="339"/>
      <c r="CG492" s="339"/>
      <c r="CH492" s="339"/>
      <c r="CI492" s="339"/>
      <c r="CJ492" s="339"/>
      <c r="CK492" s="339"/>
      <c r="CL492" s="339"/>
      <c r="CM492" s="339"/>
      <c r="CN492" s="339"/>
      <c r="CO492" s="339"/>
      <c r="CP492" s="339"/>
      <c r="CQ492" s="339"/>
      <c r="CR492" s="339"/>
      <c r="CS492" s="339"/>
      <c r="CT492" s="339"/>
      <c r="CU492" s="339"/>
      <c r="CV492" s="339"/>
      <c r="CW492" s="339"/>
      <c r="CX492" s="339"/>
      <c r="CY492" s="339"/>
      <c r="CZ492" s="339"/>
      <c r="DA492" s="339"/>
      <c r="DB492" s="339"/>
      <c r="DC492" s="339"/>
      <c r="DD492" s="339"/>
      <c r="DE492" s="339"/>
      <c r="DF492" s="339"/>
      <c r="DG492" s="339"/>
      <c r="DH492" s="339"/>
      <c r="DI492" s="339"/>
      <c r="DJ492" s="339"/>
      <c r="DK492" s="339"/>
      <c r="DL492" s="339"/>
      <c r="DM492" s="339"/>
      <c r="DN492" s="339"/>
      <c r="DO492" s="339"/>
      <c r="DP492" s="339"/>
      <c r="DQ492" s="339"/>
      <c r="DR492" s="339"/>
      <c r="DS492" s="339"/>
      <c r="DT492" s="339"/>
      <c r="DU492" s="339"/>
      <c r="DV492" s="339"/>
      <c r="DW492" s="339"/>
      <c r="DX492" s="339"/>
      <c r="DY492" s="339"/>
      <c r="DZ492" s="339"/>
      <c r="EA492" s="339"/>
      <c r="EB492" s="339"/>
      <c r="EC492" s="339"/>
      <c r="ED492" s="339"/>
      <c r="EE492" s="339"/>
      <c r="EF492" s="339"/>
      <c r="EG492" s="339"/>
      <c r="EH492" s="339"/>
      <c r="EI492" s="339"/>
      <c r="EJ492" s="339"/>
      <c r="EK492" s="339"/>
      <c r="EL492" s="339"/>
      <c r="EM492" s="339"/>
    </row>
    <row r="493" spans="1:143" s="341" customFormat="1" ht="25.5" hidden="1" customHeight="1">
      <c r="A493" s="371"/>
      <c r="B493" s="371"/>
      <c r="C493" s="371"/>
      <c r="D493" s="371"/>
      <c r="E493" s="371"/>
      <c r="F493" s="371"/>
      <c r="G493" s="371"/>
      <c r="H493" s="371"/>
      <c r="I493" s="371"/>
      <c r="J493" s="371"/>
      <c r="K493" s="371"/>
      <c r="L493" s="371"/>
      <c r="M493" s="371"/>
      <c r="N493" s="371"/>
      <c r="O493" s="371"/>
      <c r="P493" s="371"/>
      <c r="Q493" s="371"/>
      <c r="R493" s="371"/>
      <c r="S493" s="371"/>
      <c r="T493" s="371"/>
      <c r="U493" s="371"/>
      <c r="V493" s="371"/>
      <c r="W493" s="371"/>
      <c r="X493" s="371"/>
      <c r="Y493" s="371"/>
      <c r="Z493" s="371"/>
      <c r="AA493" s="371"/>
      <c r="AB493" s="371"/>
      <c r="AC493" s="371"/>
      <c r="AD493" s="371"/>
      <c r="AE493" s="371"/>
      <c r="AF493" s="371"/>
      <c r="AG493" s="371"/>
      <c r="AH493" s="371"/>
      <c r="AI493" s="339"/>
      <c r="AJ493" s="339"/>
      <c r="AK493" s="339"/>
      <c r="AL493" s="339"/>
      <c r="AM493" s="339"/>
      <c r="AN493" s="339"/>
      <c r="AO493" s="339"/>
      <c r="AP493" s="339"/>
      <c r="AQ493" s="339"/>
      <c r="AR493" s="339"/>
      <c r="AS493" s="339"/>
      <c r="AT493" s="339"/>
      <c r="AU493" s="339"/>
      <c r="AV493" s="339"/>
      <c r="AW493" s="339"/>
      <c r="AX493" s="339"/>
      <c r="AY493" s="339"/>
      <c r="AZ493" s="339"/>
      <c r="BA493" s="339"/>
      <c r="BB493" s="339"/>
      <c r="BC493" s="339"/>
      <c r="BD493" s="339"/>
      <c r="BE493" s="339"/>
      <c r="BF493" s="339"/>
      <c r="BG493" s="339"/>
      <c r="BH493" s="339"/>
      <c r="BI493" s="339"/>
      <c r="BJ493" s="339"/>
      <c r="BK493" s="339"/>
      <c r="BL493" s="339"/>
      <c r="BM493" s="339"/>
      <c r="BN493" s="339"/>
      <c r="BO493" s="339"/>
      <c r="BP493" s="339"/>
      <c r="BQ493" s="339"/>
      <c r="BR493" s="339"/>
      <c r="BS493" s="339"/>
      <c r="BT493" s="339"/>
      <c r="BU493" s="339"/>
      <c r="BV493" s="339"/>
      <c r="BW493" s="339"/>
      <c r="BX493" s="339"/>
      <c r="BY493" s="339"/>
      <c r="BZ493" s="339"/>
      <c r="CA493" s="339"/>
      <c r="CB493" s="339"/>
      <c r="CC493" s="339"/>
      <c r="CD493" s="339"/>
      <c r="CE493" s="339"/>
      <c r="CF493" s="339"/>
      <c r="CG493" s="339"/>
      <c r="CH493" s="339"/>
      <c r="CI493" s="339"/>
      <c r="CJ493" s="339"/>
      <c r="CK493" s="339"/>
      <c r="CL493" s="339"/>
      <c r="CM493" s="339"/>
      <c r="CN493" s="339"/>
      <c r="CO493" s="339"/>
      <c r="CP493" s="339"/>
      <c r="CQ493" s="339"/>
      <c r="CR493" s="339"/>
      <c r="CS493" s="339"/>
      <c r="CT493" s="339"/>
      <c r="CU493" s="339"/>
      <c r="CV493" s="339"/>
      <c r="CW493" s="339"/>
      <c r="CX493" s="339"/>
      <c r="CY493" s="339"/>
      <c r="CZ493" s="339"/>
      <c r="DA493" s="339"/>
      <c r="DB493" s="339"/>
      <c r="DC493" s="339"/>
      <c r="DD493" s="339"/>
      <c r="DE493" s="339"/>
      <c r="DF493" s="339"/>
      <c r="DG493" s="339"/>
      <c r="DH493" s="339"/>
      <c r="DI493" s="339"/>
      <c r="DJ493" s="339"/>
      <c r="DK493" s="339"/>
      <c r="DL493" s="339"/>
      <c r="DM493" s="339"/>
      <c r="DN493" s="339"/>
      <c r="DO493" s="339"/>
      <c r="DP493" s="339"/>
      <c r="DQ493" s="339"/>
      <c r="DR493" s="339"/>
      <c r="DS493" s="339"/>
      <c r="DT493" s="339"/>
      <c r="DU493" s="339"/>
      <c r="DV493" s="339"/>
      <c r="DW493" s="339"/>
      <c r="DX493" s="339"/>
      <c r="DY493" s="339"/>
      <c r="DZ493" s="339"/>
      <c r="EA493" s="339"/>
      <c r="EB493" s="339"/>
      <c r="EC493" s="339"/>
      <c r="ED493" s="339"/>
      <c r="EE493" s="339"/>
      <c r="EF493" s="339"/>
      <c r="EG493" s="339"/>
      <c r="EH493" s="339"/>
      <c r="EI493" s="339"/>
      <c r="EJ493" s="339"/>
      <c r="EK493" s="339"/>
      <c r="EL493" s="339"/>
      <c r="EM493" s="339"/>
    </row>
    <row r="494" spans="1:143" s="341" customFormat="1" ht="25.5" hidden="1" customHeight="1">
      <c r="A494" s="371"/>
      <c r="B494" s="371"/>
      <c r="C494" s="371"/>
      <c r="D494" s="371"/>
      <c r="E494" s="371"/>
      <c r="F494" s="371"/>
      <c r="G494" s="371"/>
      <c r="H494" s="371"/>
      <c r="I494" s="371"/>
      <c r="J494" s="371"/>
      <c r="K494" s="371"/>
      <c r="L494" s="371"/>
      <c r="M494" s="371"/>
      <c r="N494" s="371"/>
      <c r="O494" s="371"/>
      <c r="P494" s="371"/>
      <c r="Q494" s="371"/>
      <c r="R494" s="371"/>
      <c r="S494" s="371"/>
      <c r="T494" s="371"/>
      <c r="U494" s="371"/>
      <c r="V494" s="371"/>
      <c r="W494" s="371"/>
      <c r="X494" s="371"/>
      <c r="Y494" s="371"/>
      <c r="Z494" s="371"/>
      <c r="AA494" s="371"/>
      <c r="AB494" s="371"/>
      <c r="AC494" s="371"/>
      <c r="AD494" s="371"/>
      <c r="AE494" s="371"/>
      <c r="AF494" s="371"/>
      <c r="AG494" s="371"/>
      <c r="AH494" s="371"/>
      <c r="AI494" s="339"/>
      <c r="AJ494" s="339"/>
      <c r="AK494" s="339"/>
      <c r="AL494" s="339"/>
      <c r="AM494" s="339"/>
      <c r="AN494" s="339"/>
      <c r="AO494" s="339"/>
      <c r="AP494" s="339"/>
      <c r="AQ494" s="339"/>
      <c r="AR494" s="339"/>
      <c r="AS494" s="339"/>
      <c r="AT494" s="339"/>
      <c r="AU494" s="339"/>
      <c r="AV494" s="339"/>
      <c r="AW494" s="339"/>
      <c r="AX494" s="339"/>
      <c r="AY494" s="339"/>
      <c r="AZ494" s="339"/>
      <c r="BA494" s="339"/>
      <c r="BB494" s="339"/>
      <c r="BC494" s="339"/>
      <c r="BD494" s="339"/>
      <c r="BE494" s="339"/>
      <c r="BF494" s="339"/>
      <c r="BG494" s="339"/>
      <c r="BH494" s="339"/>
      <c r="BI494" s="339"/>
      <c r="BJ494" s="339"/>
      <c r="BK494" s="339"/>
      <c r="BL494" s="339"/>
      <c r="BM494" s="339"/>
      <c r="BN494" s="339"/>
      <c r="BO494" s="339"/>
      <c r="BP494" s="339"/>
      <c r="BQ494" s="339"/>
      <c r="BR494" s="339"/>
      <c r="BS494" s="339"/>
      <c r="BT494" s="339"/>
      <c r="BU494" s="339"/>
      <c r="BV494" s="339"/>
      <c r="BW494" s="339"/>
      <c r="BX494" s="339"/>
      <c r="BY494" s="339"/>
      <c r="BZ494" s="339"/>
      <c r="CA494" s="339"/>
      <c r="CB494" s="339"/>
      <c r="CC494" s="339"/>
      <c r="CD494" s="339"/>
      <c r="CE494" s="339"/>
      <c r="CF494" s="339"/>
      <c r="CG494" s="339"/>
      <c r="CH494" s="339"/>
      <c r="CI494" s="339"/>
      <c r="CJ494" s="339"/>
      <c r="CK494" s="339"/>
      <c r="CL494" s="339"/>
      <c r="CM494" s="339"/>
      <c r="CN494" s="339"/>
      <c r="CO494" s="339"/>
      <c r="CP494" s="339"/>
      <c r="CQ494" s="339"/>
      <c r="CR494" s="339"/>
      <c r="CS494" s="339"/>
      <c r="CT494" s="339"/>
      <c r="CU494" s="339"/>
      <c r="CV494" s="339"/>
      <c r="CW494" s="339"/>
      <c r="CX494" s="339"/>
      <c r="CY494" s="339"/>
      <c r="CZ494" s="339"/>
      <c r="DA494" s="339"/>
      <c r="DB494" s="339"/>
      <c r="DC494" s="339"/>
      <c r="DD494" s="339"/>
      <c r="DE494" s="339"/>
      <c r="DF494" s="339"/>
      <c r="DG494" s="339"/>
      <c r="DH494" s="339"/>
      <c r="DI494" s="339"/>
      <c r="DJ494" s="339"/>
      <c r="DK494" s="339"/>
      <c r="DL494" s="339"/>
      <c r="DM494" s="339"/>
      <c r="DN494" s="339"/>
      <c r="DO494" s="339"/>
      <c r="DP494" s="339"/>
      <c r="DQ494" s="339"/>
      <c r="DR494" s="339"/>
      <c r="DS494" s="339"/>
      <c r="DT494" s="339"/>
      <c r="DU494" s="339"/>
      <c r="DV494" s="339"/>
      <c r="DW494" s="339"/>
      <c r="DX494" s="339"/>
      <c r="DY494" s="339"/>
      <c r="DZ494" s="339"/>
      <c r="EA494" s="339"/>
      <c r="EB494" s="339"/>
      <c r="EC494" s="339"/>
      <c r="ED494" s="339"/>
      <c r="EE494" s="339"/>
      <c r="EF494" s="339"/>
      <c r="EG494" s="339"/>
      <c r="EH494" s="339"/>
      <c r="EI494" s="339"/>
      <c r="EJ494" s="339"/>
      <c r="EK494" s="339"/>
      <c r="EL494" s="339"/>
      <c r="EM494" s="339"/>
    </row>
    <row r="495" spans="1:143" s="341" customFormat="1" ht="25.5" hidden="1" customHeight="1">
      <c r="A495" s="371"/>
      <c r="B495" s="371"/>
      <c r="C495" s="371"/>
      <c r="D495" s="371"/>
      <c r="E495" s="371"/>
      <c r="F495" s="371"/>
      <c r="G495" s="371"/>
      <c r="H495" s="371"/>
      <c r="I495" s="371"/>
      <c r="J495" s="371"/>
      <c r="K495" s="371"/>
      <c r="L495" s="371"/>
      <c r="M495" s="371"/>
      <c r="N495" s="371"/>
      <c r="O495" s="371"/>
      <c r="P495" s="371"/>
      <c r="Q495" s="371"/>
      <c r="R495" s="371"/>
      <c r="S495" s="371"/>
      <c r="T495" s="371"/>
      <c r="U495" s="371"/>
      <c r="V495" s="371"/>
      <c r="W495" s="371"/>
      <c r="X495" s="371"/>
      <c r="Y495" s="371"/>
      <c r="Z495" s="371"/>
      <c r="AA495" s="371"/>
      <c r="AB495" s="371"/>
      <c r="AC495" s="371"/>
      <c r="AD495" s="371"/>
      <c r="AE495" s="371"/>
      <c r="AF495" s="371"/>
      <c r="AG495" s="371"/>
      <c r="AH495" s="371"/>
      <c r="AI495" s="339"/>
      <c r="AJ495" s="339"/>
      <c r="AK495" s="339"/>
      <c r="AL495" s="339"/>
      <c r="AM495" s="339"/>
      <c r="AN495" s="339"/>
      <c r="AO495" s="339"/>
      <c r="AP495" s="339"/>
      <c r="AQ495" s="339"/>
      <c r="AR495" s="339"/>
      <c r="AS495" s="339"/>
      <c r="AT495" s="339"/>
      <c r="AU495" s="339"/>
      <c r="AV495" s="339"/>
      <c r="AW495" s="339"/>
      <c r="AX495" s="339"/>
      <c r="AY495" s="339"/>
      <c r="AZ495" s="339"/>
      <c r="BA495" s="339"/>
      <c r="BB495" s="339"/>
      <c r="BC495" s="339"/>
      <c r="BD495" s="339"/>
      <c r="BE495" s="339"/>
      <c r="BF495" s="339"/>
      <c r="BG495" s="339"/>
      <c r="BH495" s="339"/>
      <c r="BI495" s="339"/>
      <c r="BJ495" s="339"/>
      <c r="BK495" s="339"/>
      <c r="BL495" s="339"/>
      <c r="BM495" s="339"/>
      <c r="BN495" s="339"/>
      <c r="BO495" s="339"/>
      <c r="BP495" s="339"/>
      <c r="BQ495" s="339"/>
      <c r="BR495" s="339"/>
      <c r="BS495" s="339"/>
      <c r="BT495" s="339"/>
      <c r="BU495" s="339"/>
      <c r="BV495" s="339"/>
      <c r="BW495" s="339"/>
      <c r="BX495" s="339"/>
      <c r="BY495" s="339"/>
      <c r="BZ495" s="339"/>
      <c r="CA495" s="339"/>
      <c r="CB495" s="339"/>
      <c r="CC495" s="339"/>
      <c r="CD495" s="339"/>
      <c r="CE495" s="339"/>
      <c r="CF495" s="339"/>
      <c r="CG495" s="339"/>
      <c r="CH495" s="339"/>
      <c r="CI495" s="339"/>
      <c r="CJ495" s="339"/>
      <c r="CK495" s="339"/>
      <c r="CL495" s="339"/>
      <c r="CM495" s="339"/>
      <c r="CN495" s="339"/>
      <c r="CO495" s="339"/>
      <c r="CP495" s="339"/>
      <c r="CQ495" s="339"/>
      <c r="CR495" s="339"/>
      <c r="CS495" s="339"/>
      <c r="CT495" s="339"/>
      <c r="CU495" s="339"/>
      <c r="CV495" s="339"/>
      <c r="CW495" s="339"/>
      <c r="CX495" s="339"/>
      <c r="CY495" s="339"/>
      <c r="CZ495" s="339"/>
      <c r="DA495" s="339"/>
      <c r="DB495" s="339"/>
      <c r="DC495" s="339"/>
      <c r="DD495" s="339"/>
      <c r="DE495" s="339"/>
      <c r="DF495" s="339"/>
      <c r="DG495" s="339"/>
      <c r="DH495" s="339"/>
      <c r="DI495" s="339"/>
      <c r="DJ495" s="339"/>
      <c r="DK495" s="339"/>
      <c r="DL495" s="339"/>
      <c r="DM495" s="339"/>
      <c r="DN495" s="339"/>
      <c r="DO495" s="339"/>
      <c r="DP495" s="339"/>
      <c r="DQ495" s="339"/>
      <c r="DR495" s="339"/>
      <c r="DS495" s="339"/>
      <c r="DT495" s="339"/>
      <c r="DU495" s="339"/>
      <c r="DV495" s="339"/>
      <c r="DW495" s="339"/>
      <c r="DX495" s="339"/>
      <c r="DY495" s="339"/>
      <c r="DZ495" s="339"/>
      <c r="EA495" s="339"/>
      <c r="EB495" s="339"/>
      <c r="EC495" s="339"/>
      <c r="ED495" s="339"/>
      <c r="EE495" s="339"/>
      <c r="EF495" s="339"/>
      <c r="EG495" s="339"/>
      <c r="EH495" s="339"/>
      <c r="EI495" s="339"/>
      <c r="EJ495" s="339"/>
      <c r="EK495" s="339"/>
      <c r="EL495" s="339"/>
      <c r="EM495" s="339"/>
    </row>
    <row r="496" spans="1:143" s="341" customFormat="1" ht="25.5" hidden="1" customHeight="1">
      <c r="A496" s="371"/>
      <c r="B496" s="371"/>
      <c r="C496" s="371"/>
      <c r="D496" s="371"/>
      <c r="E496" s="371"/>
      <c r="F496" s="371"/>
      <c r="G496" s="371"/>
      <c r="H496" s="371"/>
      <c r="I496" s="371"/>
      <c r="J496" s="371"/>
      <c r="K496" s="371"/>
      <c r="L496" s="371"/>
      <c r="M496" s="371"/>
      <c r="N496" s="371"/>
      <c r="O496" s="371"/>
      <c r="P496" s="371"/>
      <c r="Q496" s="371"/>
      <c r="R496" s="371"/>
      <c r="S496" s="371"/>
      <c r="T496" s="371"/>
      <c r="U496" s="371"/>
      <c r="V496" s="371"/>
      <c r="W496" s="371"/>
      <c r="X496" s="371"/>
      <c r="Y496" s="371"/>
      <c r="Z496" s="371"/>
      <c r="AA496" s="371"/>
      <c r="AB496" s="371"/>
      <c r="AC496" s="371"/>
      <c r="AD496" s="371"/>
      <c r="AE496" s="371"/>
      <c r="AF496" s="371"/>
      <c r="AG496" s="371"/>
      <c r="AH496" s="371"/>
      <c r="AI496" s="339"/>
      <c r="AJ496" s="339"/>
      <c r="AK496" s="339"/>
      <c r="AL496" s="339"/>
      <c r="AM496" s="339"/>
      <c r="AN496" s="339"/>
      <c r="AO496" s="339"/>
      <c r="AP496" s="339"/>
      <c r="AQ496" s="339"/>
      <c r="AR496" s="339"/>
      <c r="AS496" s="339"/>
      <c r="AT496" s="339"/>
      <c r="AU496" s="339"/>
      <c r="AV496" s="339"/>
      <c r="AW496" s="339"/>
      <c r="AX496" s="339"/>
      <c r="AY496" s="339"/>
      <c r="AZ496" s="339"/>
      <c r="BA496" s="339"/>
      <c r="BB496" s="339"/>
      <c r="BC496" s="339"/>
      <c r="BD496" s="339"/>
      <c r="BE496" s="339"/>
      <c r="BF496" s="339"/>
      <c r="BG496" s="339"/>
      <c r="BH496" s="339"/>
      <c r="BI496" s="339"/>
      <c r="BJ496" s="339"/>
      <c r="BK496" s="339"/>
      <c r="BL496" s="339"/>
      <c r="BM496" s="339"/>
      <c r="BN496" s="339"/>
      <c r="BO496" s="339"/>
      <c r="BP496" s="339"/>
      <c r="BQ496" s="339"/>
      <c r="BR496" s="339"/>
      <c r="BS496" s="339"/>
      <c r="BT496" s="339"/>
      <c r="BU496" s="339"/>
      <c r="BV496" s="339"/>
      <c r="BW496" s="339"/>
      <c r="BX496" s="339"/>
      <c r="BY496" s="339"/>
      <c r="BZ496" s="339"/>
      <c r="CA496" s="339"/>
      <c r="CB496" s="339"/>
      <c r="CC496" s="339"/>
      <c r="CD496" s="339"/>
      <c r="CE496" s="339"/>
      <c r="CF496" s="339"/>
      <c r="CG496" s="339"/>
      <c r="CH496" s="339"/>
      <c r="CI496" s="339"/>
      <c r="CJ496" s="339"/>
      <c r="CK496" s="339"/>
      <c r="CL496" s="339"/>
      <c r="CM496" s="339"/>
      <c r="CN496" s="339"/>
      <c r="CO496" s="339"/>
      <c r="CP496" s="339"/>
      <c r="CQ496" s="339"/>
      <c r="CR496" s="339"/>
      <c r="CS496" s="339"/>
      <c r="CT496" s="339"/>
      <c r="CU496" s="339"/>
      <c r="CV496" s="339"/>
      <c r="CW496" s="339"/>
      <c r="CX496" s="339"/>
      <c r="CY496" s="339"/>
      <c r="CZ496" s="339"/>
      <c r="DA496" s="339"/>
      <c r="DB496" s="339"/>
      <c r="DC496" s="339"/>
      <c r="DD496" s="339"/>
      <c r="DE496" s="339"/>
      <c r="DF496" s="339"/>
      <c r="DG496" s="339"/>
      <c r="DH496" s="339"/>
      <c r="DI496" s="339"/>
      <c r="DJ496" s="339"/>
      <c r="DK496" s="339"/>
      <c r="DL496" s="339"/>
      <c r="DM496" s="339"/>
      <c r="DN496" s="339"/>
      <c r="DO496" s="339"/>
      <c r="DP496" s="339"/>
      <c r="DQ496" s="339"/>
      <c r="DR496" s="339"/>
      <c r="DS496" s="339"/>
      <c r="DT496" s="339"/>
      <c r="DU496" s="339"/>
      <c r="DV496" s="339"/>
      <c r="DW496" s="339"/>
      <c r="DX496" s="339"/>
      <c r="DY496" s="339"/>
      <c r="DZ496" s="339"/>
      <c r="EA496" s="339"/>
      <c r="EB496" s="339"/>
      <c r="EC496" s="339"/>
      <c r="ED496" s="339"/>
      <c r="EE496" s="339"/>
      <c r="EF496" s="339"/>
      <c r="EG496" s="339"/>
      <c r="EH496" s="339"/>
      <c r="EI496" s="339"/>
      <c r="EJ496" s="339"/>
      <c r="EK496" s="339"/>
      <c r="EL496" s="339"/>
      <c r="EM496" s="339"/>
    </row>
    <row r="497" spans="1:143" s="341" customFormat="1" ht="25.5" hidden="1" customHeight="1">
      <c r="A497" s="371"/>
      <c r="B497" s="371"/>
      <c r="C497" s="371"/>
      <c r="D497" s="371"/>
      <c r="E497" s="371"/>
      <c r="F497" s="371"/>
      <c r="G497" s="371"/>
      <c r="H497" s="371"/>
      <c r="I497" s="371"/>
      <c r="J497" s="371"/>
      <c r="K497" s="371"/>
      <c r="L497" s="371"/>
      <c r="M497" s="371"/>
      <c r="N497" s="371"/>
      <c r="O497" s="371"/>
      <c r="P497" s="371"/>
      <c r="Q497" s="371"/>
      <c r="R497" s="371"/>
      <c r="S497" s="371"/>
      <c r="T497" s="371"/>
      <c r="U497" s="371"/>
      <c r="V497" s="371"/>
      <c r="W497" s="371"/>
      <c r="X497" s="371"/>
      <c r="Y497" s="371"/>
      <c r="Z497" s="371"/>
      <c r="AA497" s="371"/>
      <c r="AB497" s="371"/>
      <c r="AC497" s="371"/>
      <c r="AD497" s="371"/>
      <c r="AE497" s="371"/>
      <c r="AF497" s="371"/>
      <c r="AG497" s="371"/>
      <c r="AH497" s="371"/>
      <c r="AI497" s="339"/>
      <c r="AJ497" s="339"/>
      <c r="AK497" s="339"/>
      <c r="AL497" s="339"/>
      <c r="AM497" s="339"/>
      <c r="AN497" s="339"/>
      <c r="AO497" s="339"/>
      <c r="AP497" s="339"/>
      <c r="AQ497" s="339"/>
      <c r="AR497" s="339"/>
      <c r="AS497" s="339"/>
      <c r="AT497" s="339"/>
      <c r="AU497" s="339"/>
      <c r="AV497" s="339"/>
      <c r="AW497" s="339"/>
      <c r="AX497" s="339"/>
      <c r="AY497" s="339"/>
      <c r="AZ497" s="339"/>
      <c r="BA497" s="339"/>
      <c r="BB497" s="339"/>
      <c r="BC497" s="339"/>
      <c r="BD497" s="339"/>
      <c r="BE497" s="339"/>
      <c r="BF497" s="339"/>
      <c r="BG497" s="339"/>
      <c r="BH497" s="339"/>
      <c r="BI497" s="339"/>
      <c r="BJ497" s="339"/>
      <c r="BK497" s="339"/>
      <c r="BL497" s="339"/>
      <c r="BM497" s="339"/>
      <c r="BN497" s="339"/>
      <c r="BO497" s="339"/>
      <c r="BP497" s="339"/>
      <c r="BQ497" s="339"/>
      <c r="BR497" s="339"/>
      <c r="BS497" s="339"/>
      <c r="BT497" s="339"/>
      <c r="BU497" s="339"/>
      <c r="BV497" s="339"/>
      <c r="BW497" s="339"/>
      <c r="BX497" s="339"/>
      <c r="BY497" s="339"/>
      <c r="BZ497" s="339"/>
      <c r="CA497" s="339"/>
      <c r="CB497" s="339"/>
      <c r="CC497" s="339"/>
      <c r="CD497" s="339"/>
      <c r="CE497" s="339"/>
      <c r="CF497" s="339"/>
      <c r="CG497" s="339"/>
      <c r="CH497" s="339"/>
      <c r="CI497" s="339"/>
      <c r="CJ497" s="339"/>
      <c r="CK497" s="339"/>
      <c r="CL497" s="339"/>
      <c r="CM497" s="339"/>
      <c r="CN497" s="339"/>
      <c r="CO497" s="339"/>
      <c r="CP497" s="339"/>
      <c r="CQ497" s="339"/>
      <c r="CR497" s="339"/>
      <c r="CS497" s="339"/>
      <c r="CT497" s="339"/>
      <c r="CU497" s="339"/>
      <c r="CV497" s="339"/>
      <c r="CW497" s="339"/>
      <c r="CX497" s="339"/>
      <c r="CY497" s="339"/>
      <c r="CZ497" s="339"/>
      <c r="DA497" s="339"/>
      <c r="DB497" s="339"/>
      <c r="DC497" s="339"/>
      <c r="DD497" s="339"/>
      <c r="DE497" s="339"/>
      <c r="DF497" s="339"/>
      <c r="DG497" s="339"/>
      <c r="DH497" s="339"/>
      <c r="DI497" s="339"/>
      <c r="DJ497" s="339"/>
      <c r="DK497" s="339"/>
      <c r="DL497" s="339"/>
      <c r="DM497" s="339"/>
      <c r="DN497" s="339"/>
      <c r="DO497" s="339"/>
      <c r="DP497" s="339"/>
      <c r="DQ497" s="339"/>
      <c r="DR497" s="339"/>
      <c r="DS497" s="339"/>
      <c r="DT497" s="339"/>
      <c r="DU497" s="339"/>
      <c r="DV497" s="339"/>
      <c r="DW497" s="339"/>
      <c r="DX497" s="339"/>
      <c r="DY497" s="339"/>
      <c r="DZ497" s="339"/>
      <c r="EA497" s="339"/>
      <c r="EB497" s="339"/>
      <c r="EC497" s="339"/>
      <c r="ED497" s="339"/>
      <c r="EE497" s="339"/>
      <c r="EF497" s="339"/>
      <c r="EG497" s="339"/>
      <c r="EH497" s="339"/>
      <c r="EI497" s="339"/>
      <c r="EJ497" s="339"/>
      <c r="EK497" s="339"/>
      <c r="EL497" s="339"/>
      <c r="EM497" s="339"/>
    </row>
    <row r="498" spans="1:143" s="341" customFormat="1" ht="25.5" hidden="1" customHeight="1">
      <c r="A498" s="371"/>
      <c r="B498" s="371"/>
      <c r="C498" s="371"/>
      <c r="D498" s="371"/>
      <c r="E498" s="371"/>
      <c r="F498" s="371"/>
      <c r="G498" s="371"/>
      <c r="H498" s="371"/>
      <c r="I498" s="371"/>
      <c r="J498" s="371"/>
      <c r="K498" s="371"/>
      <c r="L498" s="371"/>
      <c r="M498" s="371"/>
      <c r="N498" s="371"/>
      <c r="O498" s="371"/>
      <c r="P498" s="371"/>
      <c r="Q498" s="371"/>
      <c r="R498" s="371"/>
      <c r="S498" s="371"/>
      <c r="T498" s="371"/>
      <c r="U498" s="371"/>
      <c r="V498" s="371"/>
      <c r="W498" s="371"/>
      <c r="X498" s="371"/>
      <c r="Y498" s="371"/>
      <c r="Z498" s="371"/>
      <c r="AA498" s="371"/>
      <c r="AB498" s="371"/>
      <c r="AC498" s="371"/>
      <c r="AD498" s="371"/>
      <c r="AE498" s="371"/>
      <c r="AF498" s="371"/>
      <c r="AG498" s="371"/>
      <c r="AH498" s="371"/>
      <c r="AI498" s="339"/>
      <c r="AJ498" s="339"/>
      <c r="AK498" s="339"/>
      <c r="AL498" s="339"/>
      <c r="AM498" s="339"/>
      <c r="AN498" s="339"/>
      <c r="AO498" s="339"/>
      <c r="AP498" s="339"/>
      <c r="AQ498" s="339"/>
      <c r="AR498" s="339"/>
      <c r="AS498" s="339"/>
      <c r="AT498" s="339"/>
      <c r="AU498" s="339"/>
      <c r="AV498" s="339"/>
      <c r="AW498" s="339"/>
      <c r="AX498" s="339"/>
      <c r="AY498" s="339"/>
      <c r="AZ498" s="339"/>
      <c r="BA498" s="339"/>
      <c r="BB498" s="339"/>
      <c r="BC498" s="339"/>
      <c r="BD498" s="339"/>
      <c r="BE498" s="339"/>
      <c r="BF498" s="339"/>
      <c r="BG498" s="339"/>
      <c r="BH498" s="339"/>
      <c r="BI498" s="339"/>
      <c r="BJ498" s="339"/>
      <c r="BK498" s="339"/>
      <c r="BL498" s="339"/>
      <c r="BM498" s="339"/>
      <c r="BN498" s="339"/>
      <c r="BO498" s="339"/>
      <c r="BP498" s="339"/>
      <c r="BQ498" s="339"/>
      <c r="BR498" s="339"/>
      <c r="BS498" s="339"/>
      <c r="BT498" s="339"/>
      <c r="BU498" s="339"/>
      <c r="BV498" s="339"/>
      <c r="BW498" s="339"/>
      <c r="BX498" s="339"/>
      <c r="BY498" s="339"/>
      <c r="BZ498" s="339"/>
      <c r="CA498" s="339"/>
      <c r="CB498" s="339"/>
      <c r="CC498" s="339"/>
      <c r="CD498" s="339"/>
      <c r="CE498" s="339"/>
      <c r="CF498" s="339"/>
      <c r="CG498" s="339"/>
      <c r="CH498" s="339"/>
      <c r="CI498" s="339"/>
      <c r="CJ498" s="339"/>
      <c r="CK498" s="339"/>
      <c r="CL498" s="339"/>
      <c r="CM498" s="339"/>
      <c r="CN498" s="339"/>
      <c r="CO498" s="339"/>
      <c r="CP498" s="339"/>
      <c r="CQ498" s="339"/>
      <c r="CR498" s="339"/>
      <c r="CS498" s="339"/>
      <c r="CT498" s="339"/>
      <c r="CU498" s="339"/>
      <c r="CV498" s="339"/>
      <c r="CW498" s="339"/>
      <c r="CX498" s="339"/>
      <c r="CY498" s="339"/>
      <c r="CZ498" s="339"/>
      <c r="DA498" s="339"/>
      <c r="DB498" s="339"/>
      <c r="DC498" s="339"/>
      <c r="DD498" s="339"/>
      <c r="DE498" s="339"/>
      <c r="DF498" s="339"/>
      <c r="DG498" s="339"/>
      <c r="DH498" s="339"/>
      <c r="DI498" s="339"/>
      <c r="DJ498" s="339"/>
      <c r="DK498" s="339"/>
      <c r="DL498" s="339"/>
      <c r="DM498" s="339"/>
      <c r="DN498" s="339"/>
      <c r="DO498" s="339"/>
      <c r="DP498" s="339"/>
      <c r="DQ498" s="339"/>
      <c r="DR498" s="339"/>
      <c r="DS498" s="339"/>
      <c r="DT498" s="339"/>
      <c r="DU498" s="339"/>
      <c r="DV498" s="339"/>
      <c r="DW498" s="339"/>
      <c r="DX498" s="339"/>
      <c r="DY498" s="339"/>
      <c r="DZ498" s="339"/>
      <c r="EA498" s="339"/>
      <c r="EB498" s="339"/>
      <c r="EC498" s="339"/>
      <c r="ED498" s="339"/>
      <c r="EE498" s="339"/>
      <c r="EF498" s="339"/>
      <c r="EG498" s="339"/>
      <c r="EH498" s="339"/>
      <c r="EI498" s="339"/>
      <c r="EJ498" s="339"/>
      <c r="EK498" s="339"/>
      <c r="EL498" s="339"/>
      <c r="EM498" s="339"/>
    </row>
    <row r="499" spans="1:143" s="341" customFormat="1" ht="25.5" hidden="1" customHeight="1">
      <c r="A499" s="371"/>
      <c r="B499" s="371"/>
      <c r="C499" s="371"/>
      <c r="D499" s="371"/>
      <c r="E499" s="371"/>
      <c r="F499" s="371"/>
      <c r="G499" s="371"/>
      <c r="H499" s="371"/>
      <c r="I499" s="371"/>
      <c r="J499" s="371"/>
      <c r="K499" s="371"/>
      <c r="L499" s="371"/>
      <c r="M499" s="371"/>
      <c r="N499" s="371"/>
      <c r="O499" s="371"/>
      <c r="P499" s="371"/>
      <c r="Q499" s="371"/>
      <c r="R499" s="371"/>
      <c r="S499" s="371"/>
      <c r="T499" s="371"/>
      <c r="U499" s="371"/>
      <c r="V499" s="371"/>
      <c r="W499" s="371"/>
      <c r="X499" s="371"/>
      <c r="Y499" s="371"/>
      <c r="Z499" s="371"/>
      <c r="AA499" s="371"/>
      <c r="AB499" s="371"/>
      <c r="AC499" s="371"/>
      <c r="AD499" s="371"/>
      <c r="AE499" s="371"/>
      <c r="AF499" s="371"/>
      <c r="AG499" s="371"/>
      <c r="AH499" s="371"/>
      <c r="AI499" s="339"/>
      <c r="AJ499" s="339"/>
      <c r="AK499" s="339"/>
      <c r="AL499" s="339"/>
      <c r="AM499" s="339"/>
      <c r="AN499" s="339"/>
      <c r="AO499" s="339"/>
      <c r="AP499" s="339"/>
      <c r="AQ499" s="339"/>
      <c r="AR499" s="339"/>
      <c r="AS499" s="339"/>
      <c r="AT499" s="339"/>
      <c r="AU499" s="339"/>
      <c r="AV499" s="339"/>
      <c r="AW499" s="339"/>
      <c r="AX499" s="339"/>
      <c r="AY499" s="339"/>
      <c r="AZ499" s="339"/>
      <c r="BA499" s="339"/>
      <c r="BB499" s="339"/>
      <c r="BC499" s="339"/>
      <c r="BD499" s="339"/>
      <c r="BE499" s="339"/>
      <c r="BF499" s="339"/>
      <c r="BG499" s="339"/>
      <c r="BH499" s="339"/>
      <c r="BI499" s="339"/>
      <c r="BJ499" s="339"/>
      <c r="BK499" s="339"/>
      <c r="BL499" s="339"/>
      <c r="BM499" s="339"/>
      <c r="BN499" s="339"/>
      <c r="BO499" s="339"/>
      <c r="BP499" s="339"/>
      <c r="BQ499" s="339"/>
      <c r="BR499" s="339"/>
      <c r="BS499" s="339"/>
      <c r="BT499" s="339"/>
      <c r="BU499" s="339"/>
      <c r="BV499" s="339"/>
      <c r="BW499" s="339"/>
      <c r="BX499" s="339"/>
      <c r="BY499" s="339"/>
      <c r="BZ499" s="339"/>
      <c r="CA499" s="339"/>
      <c r="CB499" s="339"/>
      <c r="CC499" s="339"/>
      <c r="CD499" s="339"/>
      <c r="CE499" s="339"/>
      <c r="CF499" s="339"/>
      <c r="CG499" s="339"/>
      <c r="CH499" s="339"/>
      <c r="CI499" s="339"/>
      <c r="CJ499" s="339"/>
      <c r="CK499" s="339"/>
      <c r="CL499" s="339"/>
      <c r="CM499" s="339"/>
      <c r="CN499" s="339"/>
      <c r="CO499" s="339"/>
      <c r="CP499" s="339"/>
      <c r="CQ499" s="339"/>
      <c r="CR499" s="339"/>
      <c r="CS499" s="339"/>
      <c r="CT499" s="339"/>
      <c r="CU499" s="339"/>
      <c r="CV499" s="339"/>
      <c r="CW499" s="339"/>
      <c r="CX499" s="339"/>
      <c r="CY499" s="339"/>
      <c r="CZ499" s="339"/>
      <c r="DA499" s="339"/>
      <c r="DB499" s="339"/>
      <c r="DC499" s="339"/>
      <c r="DD499" s="339"/>
      <c r="DE499" s="339"/>
      <c r="DF499" s="339"/>
      <c r="DG499" s="339"/>
      <c r="DH499" s="339"/>
      <c r="DI499" s="339"/>
      <c r="DJ499" s="339"/>
      <c r="DK499" s="339"/>
      <c r="DL499" s="339"/>
      <c r="DM499" s="339"/>
      <c r="DN499" s="339"/>
      <c r="DO499" s="339"/>
      <c r="DP499" s="339"/>
      <c r="DQ499" s="339"/>
      <c r="DR499" s="339"/>
      <c r="DS499" s="339"/>
      <c r="DT499" s="339"/>
      <c r="DU499" s="339"/>
      <c r="DV499" s="339"/>
      <c r="DW499" s="339"/>
      <c r="DX499" s="339"/>
      <c r="DY499" s="339"/>
      <c r="DZ499" s="339"/>
      <c r="EA499" s="339"/>
      <c r="EB499" s="339"/>
      <c r="EC499" s="339"/>
      <c r="ED499" s="339"/>
      <c r="EE499" s="339"/>
      <c r="EF499" s="339"/>
      <c r="EG499" s="339"/>
      <c r="EH499" s="339"/>
      <c r="EI499" s="339"/>
      <c r="EJ499" s="339"/>
      <c r="EK499" s="339"/>
      <c r="EL499" s="339"/>
      <c r="EM499" s="339"/>
    </row>
    <row r="500" spans="1:143" s="341" customFormat="1" ht="25.5" hidden="1" customHeight="1">
      <c r="A500" s="371"/>
      <c r="B500" s="371"/>
      <c r="C500" s="371"/>
      <c r="D500" s="371"/>
      <c r="E500" s="371"/>
      <c r="F500" s="371"/>
      <c r="G500" s="371"/>
      <c r="H500" s="371"/>
      <c r="I500" s="371"/>
      <c r="J500" s="371"/>
      <c r="K500" s="371"/>
      <c r="L500" s="371"/>
      <c r="M500" s="371"/>
      <c r="N500" s="371"/>
      <c r="O500" s="371"/>
      <c r="P500" s="371"/>
      <c r="Q500" s="371"/>
      <c r="R500" s="371"/>
      <c r="S500" s="371"/>
      <c r="T500" s="371"/>
      <c r="U500" s="371"/>
      <c r="V500" s="371"/>
      <c r="W500" s="371"/>
      <c r="X500" s="371"/>
      <c r="Y500" s="371"/>
      <c r="Z500" s="371"/>
      <c r="AA500" s="371"/>
      <c r="AB500" s="371"/>
      <c r="AC500" s="371"/>
      <c r="AD500" s="371"/>
      <c r="AE500" s="371"/>
      <c r="AF500" s="371"/>
      <c r="AG500" s="371"/>
      <c r="AH500" s="371"/>
      <c r="AI500" s="339"/>
      <c r="AJ500" s="339"/>
      <c r="AK500" s="339"/>
      <c r="AL500" s="339"/>
      <c r="AM500" s="339"/>
      <c r="AN500" s="339"/>
      <c r="AO500" s="339"/>
      <c r="AP500" s="339"/>
      <c r="AQ500" s="339"/>
      <c r="AR500" s="339"/>
      <c r="AS500" s="339"/>
      <c r="AT500" s="339"/>
      <c r="AU500" s="339"/>
      <c r="AV500" s="339"/>
      <c r="AW500" s="339"/>
      <c r="AX500" s="339"/>
      <c r="AY500" s="339"/>
      <c r="AZ500" s="339"/>
      <c r="BA500" s="339"/>
      <c r="BB500" s="339"/>
      <c r="BC500" s="339"/>
      <c r="BD500" s="339"/>
      <c r="BE500" s="339"/>
      <c r="BF500" s="339"/>
      <c r="BG500" s="339"/>
      <c r="BH500" s="339"/>
      <c r="BI500" s="339"/>
      <c r="BJ500" s="339"/>
      <c r="BK500" s="339"/>
      <c r="BL500" s="339"/>
      <c r="BM500" s="339"/>
      <c r="BN500" s="339"/>
      <c r="BO500" s="339"/>
      <c r="BP500" s="339"/>
      <c r="BQ500" s="339"/>
      <c r="BR500" s="339"/>
      <c r="BS500" s="339"/>
      <c r="BT500" s="339"/>
      <c r="BU500" s="339"/>
      <c r="BV500" s="339"/>
      <c r="BW500" s="339"/>
      <c r="BX500" s="339"/>
      <c r="BY500" s="339"/>
      <c r="BZ500" s="339"/>
      <c r="CA500" s="339"/>
      <c r="CB500" s="339"/>
      <c r="CC500" s="339"/>
      <c r="CD500" s="339"/>
      <c r="CE500" s="339"/>
      <c r="CF500" s="339"/>
      <c r="CG500" s="339"/>
      <c r="CH500" s="339"/>
      <c r="CI500" s="339"/>
      <c r="CJ500" s="339"/>
      <c r="CK500" s="339"/>
      <c r="CL500" s="339"/>
      <c r="CM500" s="339"/>
      <c r="CN500" s="339"/>
      <c r="CO500" s="339"/>
      <c r="CP500" s="339"/>
      <c r="CQ500" s="339"/>
      <c r="CR500" s="339"/>
      <c r="CS500" s="339"/>
      <c r="CT500" s="339"/>
      <c r="CU500" s="339"/>
      <c r="CV500" s="339"/>
      <c r="CW500" s="339"/>
      <c r="CX500" s="339"/>
      <c r="CY500" s="339"/>
      <c r="CZ500" s="339"/>
      <c r="DA500" s="339"/>
      <c r="DB500" s="339"/>
      <c r="DC500" s="339"/>
      <c r="DD500" s="339"/>
      <c r="DE500" s="339"/>
      <c r="DF500" s="339"/>
      <c r="DG500" s="339"/>
      <c r="DH500" s="339"/>
      <c r="DI500" s="339"/>
      <c r="DJ500" s="339"/>
      <c r="DK500" s="339"/>
      <c r="DL500" s="339"/>
      <c r="DM500" s="339"/>
      <c r="DN500" s="339"/>
      <c r="DO500" s="339"/>
      <c r="DP500" s="339"/>
      <c r="DQ500" s="339"/>
      <c r="DR500" s="339"/>
      <c r="DS500" s="339"/>
      <c r="DT500" s="339"/>
      <c r="DU500" s="339"/>
      <c r="DV500" s="339"/>
      <c r="DW500" s="339"/>
      <c r="DX500" s="339"/>
      <c r="DY500" s="339"/>
      <c r="DZ500" s="339"/>
      <c r="EA500" s="339"/>
      <c r="EB500" s="339"/>
      <c r="EC500" s="339"/>
      <c r="ED500" s="339"/>
      <c r="EE500" s="339"/>
      <c r="EF500" s="339"/>
      <c r="EG500" s="339"/>
      <c r="EH500" s="339"/>
      <c r="EI500" s="339"/>
      <c r="EJ500" s="339"/>
      <c r="EK500" s="339"/>
      <c r="EL500" s="339"/>
      <c r="EM500" s="339"/>
    </row>
    <row r="501" spans="1:143" s="341" customFormat="1" ht="25.5" hidden="1" customHeight="1">
      <c r="A501" s="371"/>
      <c r="B501" s="371"/>
      <c r="C501" s="371"/>
      <c r="D501" s="371"/>
      <c r="E501" s="371"/>
      <c r="F501" s="371"/>
      <c r="G501" s="371"/>
      <c r="H501" s="371"/>
      <c r="I501" s="371"/>
      <c r="J501" s="371"/>
      <c r="K501" s="371"/>
      <c r="L501" s="371"/>
      <c r="M501" s="371"/>
      <c r="N501" s="371"/>
      <c r="O501" s="371"/>
      <c r="P501" s="371"/>
      <c r="Q501" s="371"/>
      <c r="R501" s="371"/>
      <c r="S501" s="371"/>
      <c r="T501" s="371"/>
      <c r="U501" s="371"/>
      <c r="V501" s="371"/>
      <c r="W501" s="371"/>
      <c r="X501" s="371"/>
      <c r="Y501" s="371"/>
      <c r="Z501" s="371"/>
      <c r="AA501" s="371"/>
      <c r="AB501" s="371"/>
      <c r="AC501" s="371"/>
      <c r="AD501" s="371"/>
      <c r="AE501" s="371"/>
      <c r="AF501" s="371"/>
      <c r="AG501" s="371"/>
      <c r="AH501" s="371"/>
      <c r="AI501" s="339"/>
      <c r="AJ501" s="339"/>
      <c r="AK501" s="339"/>
      <c r="AL501" s="339"/>
      <c r="AM501" s="339"/>
      <c r="AN501" s="339"/>
      <c r="AO501" s="339"/>
      <c r="AP501" s="339"/>
      <c r="AQ501" s="339"/>
      <c r="AR501" s="339"/>
      <c r="AS501" s="339"/>
      <c r="AT501" s="339"/>
      <c r="AU501" s="339"/>
      <c r="AV501" s="339"/>
      <c r="AW501" s="339"/>
      <c r="AX501" s="339"/>
      <c r="AY501" s="339"/>
      <c r="AZ501" s="339"/>
      <c r="BA501" s="339"/>
      <c r="BB501" s="339"/>
      <c r="BC501" s="339"/>
      <c r="BD501" s="339"/>
      <c r="BE501" s="339"/>
      <c r="BF501" s="339"/>
      <c r="BG501" s="339"/>
      <c r="BH501" s="339"/>
      <c r="BI501" s="339"/>
      <c r="BJ501" s="339"/>
      <c r="BK501" s="339"/>
      <c r="BL501" s="339"/>
      <c r="BM501" s="339"/>
      <c r="BN501" s="339"/>
      <c r="BO501" s="339"/>
      <c r="BP501" s="339"/>
      <c r="BQ501" s="339"/>
      <c r="BR501" s="339"/>
      <c r="BS501" s="339"/>
      <c r="BT501" s="339"/>
      <c r="BU501" s="339"/>
      <c r="BV501" s="339"/>
      <c r="BW501" s="339"/>
      <c r="BX501" s="339"/>
      <c r="BY501" s="339"/>
      <c r="BZ501" s="339"/>
      <c r="CA501" s="339"/>
      <c r="CB501" s="339"/>
      <c r="CC501" s="339"/>
      <c r="CD501" s="339"/>
      <c r="CE501" s="339"/>
      <c r="CF501" s="339"/>
      <c r="CG501" s="339"/>
      <c r="CH501" s="339"/>
      <c r="CI501" s="339"/>
      <c r="CJ501" s="339"/>
      <c r="CK501" s="339"/>
      <c r="CL501" s="339"/>
      <c r="CM501" s="339"/>
      <c r="CN501" s="339"/>
      <c r="CO501" s="339"/>
      <c r="CP501" s="339"/>
      <c r="CQ501" s="339"/>
      <c r="CR501" s="339"/>
      <c r="CS501" s="339"/>
      <c r="CT501" s="339"/>
      <c r="CU501" s="339"/>
      <c r="CV501" s="339"/>
      <c r="CW501" s="339"/>
      <c r="CX501" s="339"/>
      <c r="CY501" s="339"/>
      <c r="CZ501" s="339"/>
      <c r="DA501" s="339"/>
      <c r="DB501" s="339"/>
      <c r="DC501" s="339"/>
      <c r="DD501" s="339"/>
      <c r="DE501" s="339"/>
      <c r="DF501" s="339"/>
      <c r="DG501" s="339"/>
      <c r="DH501" s="339"/>
      <c r="DI501" s="339"/>
      <c r="DJ501" s="339"/>
      <c r="DK501" s="339"/>
      <c r="DL501" s="339"/>
      <c r="DM501" s="339"/>
      <c r="DN501" s="339"/>
      <c r="DO501" s="339"/>
      <c r="DP501" s="339"/>
      <c r="DQ501" s="339"/>
      <c r="DR501" s="339"/>
      <c r="DS501" s="339"/>
      <c r="DT501" s="339"/>
      <c r="DU501" s="339"/>
      <c r="DV501" s="339"/>
      <c r="DW501" s="339"/>
      <c r="DX501" s="339"/>
      <c r="DY501" s="339"/>
      <c r="DZ501" s="339"/>
      <c r="EA501" s="339"/>
      <c r="EB501" s="339"/>
      <c r="EC501" s="339"/>
      <c r="ED501" s="339"/>
      <c r="EE501" s="339"/>
      <c r="EF501" s="339"/>
      <c r="EG501" s="339"/>
      <c r="EH501" s="339"/>
      <c r="EI501" s="339"/>
      <c r="EJ501" s="339"/>
      <c r="EK501" s="339"/>
      <c r="EL501" s="339"/>
      <c r="EM501" s="339"/>
    </row>
    <row r="502" spans="1:143" s="341" customFormat="1" ht="25.5" hidden="1" customHeight="1">
      <c r="A502" s="371"/>
      <c r="B502" s="371"/>
      <c r="C502" s="371"/>
      <c r="D502" s="371"/>
      <c r="E502" s="371"/>
      <c r="F502" s="371"/>
      <c r="G502" s="371"/>
      <c r="H502" s="371"/>
      <c r="I502" s="371"/>
      <c r="J502" s="371"/>
      <c r="K502" s="371"/>
      <c r="L502" s="371"/>
      <c r="M502" s="371"/>
      <c r="N502" s="371"/>
      <c r="O502" s="371"/>
      <c r="P502" s="371"/>
      <c r="Q502" s="371"/>
      <c r="R502" s="371"/>
      <c r="S502" s="371"/>
      <c r="T502" s="371"/>
      <c r="U502" s="371"/>
      <c r="V502" s="371"/>
      <c r="W502" s="371"/>
      <c r="X502" s="371"/>
      <c r="Y502" s="371"/>
      <c r="Z502" s="371"/>
      <c r="AA502" s="371"/>
      <c r="AB502" s="371"/>
      <c r="AC502" s="371"/>
      <c r="AD502" s="371"/>
      <c r="AE502" s="371"/>
      <c r="AF502" s="371"/>
      <c r="AG502" s="371"/>
      <c r="AH502" s="371"/>
      <c r="AI502" s="339"/>
      <c r="AJ502" s="339"/>
      <c r="AK502" s="339"/>
      <c r="AL502" s="339"/>
      <c r="AM502" s="339"/>
      <c r="AN502" s="339"/>
      <c r="AO502" s="339"/>
      <c r="AP502" s="339"/>
      <c r="AQ502" s="339"/>
      <c r="AR502" s="339"/>
      <c r="AS502" s="339"/>
      <c r="AT502" s="339"/>
      <c r="AU502" s="339"/>
      <c r="AV502" s="339"/>
      <c r="AW502" s="339"/>
      <c r="AX502" s="339"/>
      <c r="AY502" s="339"/>
      <c r="AZ502" s="339"/>
      <c r="BA502" s="339"/>
      <c r="BB502" s="339"/>
      <c r="BC502" s="339"/>
      <c r="BD502" s="339"/>
      <c r="BE502" s="339"/>
      <c r="BF502" s="339"/>
      <c r="BG502" s="339"/>
      <c r="BH502" s="339"/>
      <c r="BI502" s="339"/>
      <c r="BJ502" s="339"/>
      <c r="BK502" s="339"/>
      <c r="BL502" s="339"/>
      <c r="BM502" s="339"/>
      <c r="BN502" s="339"/>
      <c r="BO502" s="339"/>
      <c r="BP502" s="339"/>
      <c r="BQ502" s="339"/>
      <c r="BR502" s="339"/>
      <c r="BS502" s="339"/>
      <c r="BT502" s="339"/>
      <c r="BU502" s="339"/>
      <c r="BV502" s="339"/>
      <c r="BW502" s="339"/>
      <c r="BX502" s="339"/>
      <c r="BY502" s="339"/>
      <c r="BZ502" s="339"/>
      <c r="CA502" s="339"/>
      <c r="CB502" s="339"/>
      <c r="CC502" s="339"/>
      <c r="CD502" s="339"/>
      <c r="CE502" s="339"/>
      <c r="CF502" s="339"/>
      <c r="CG502" s="339"/>
      <c r="CH502" s="339"/>
      <c r="CI502" s="339"/>
      <c r="CJ502" s="339"/>
      <c r="CK502" s="339"/>
      <c r="CL502" s="339"/>
      <c r="CM502" s="339"/>
      <c r="CN502" s="339"/>
      <c r="CO502" s="339"/>
      <c r="CP502" s="339"/>
      <c r="CQ502" s="339"/>
      <c r="CR502" s="339"/>
      <c r="CS502" s="339"/>
      <c r="CT502" s="339"/>
      <c r="CU502" s="339"/>
      <c r="CV502" s="339"/>
      <c r="CW502" s="339"/>
      <c r="CX502" s="339"/>
      <c r="CY502" s="339"/>
      <c r="CZ502" s="339"/>
      <c r="DA502" s="339"/>
      <c r="DB502" s="339"/>
      <c r="DC502" s="339"/>
      <c r="DD502" s="339"/>
      <c r="DE502" s="339"/>
      <c r="DF502" s="339"/>
      <c r="DG502" s="339"/>
      <c r="DH502" s="339"/>
      <c r="DI502" s="339"/>
      <c r="DJ502" s="339"/>
      <c r="DK502" s="339"/>
      <c r="DL502" s="339"/>
      <c r="DM502" s="339"/>
      <c r="DN502" s="339"/>
      <c r="DO502" s="339"/>
      <c r="DP502" s="339"/>
      <c r="DQ502" s="339"/>
      <c r="DR502" s="339"/>
      <c r="DS502" s="339"/>
      <c r="DT502" s="339"/>
      <c r="DU502" s="339"/>
      <c r="DV502" s="339"/>
      <c r="DW502" s="339"/>
      <c r="DX502" s="339"/>
      <c r="DY502" s="339"/>
      <c r="DZ502" s="339"/>
      <c r="EA502" s="339"/>
      <c r="EB502" s="339"/>
      <c r="EC502" s="339"/>
      <c r="ED502" s="339"/>
      <c r="EE502" s="339"/>
      <c r="EF502" s="339"/>
      <c r="EG502" s="339"/>
      <c r="EH502" s="339"/>
      <c r="EI502" s="339"/>
      <c r="EJ502" s="339"/>
      <c r="EK502" s="339"/>
      <c r="EL502" s="339"/>
      <c r="EM502" s="339"/>
    </row>
    <row r="503" spans="1:143" s="341" customFormat="1" ht="25.5" hidden="1" customHeight="1">
      <c r="A503" s="371"/>
      <c r="B503" s="371"/>
      <c r="C503" s="371"/>
      <c r="D503" s="371"/>
      <c r="E503" s="371"/>
      <c r="F503" s="371"/>
      <c r="G503" s="371"/>
      <c r="H503" s="371"/>
      <c r="I503" s="371"/>
      <c r="J503" s="371"/>
      <c r="K503" s="371"/>
      <c r="L503" s="371"/>
      <c r="M503" s="371"/>
      <c r="N503" s="371"/>
      <c r="O503" s="371"/>
      <c r="P503" s="371"/>
      <c r="Q503" s="371"/>
      <c r="R503" s="371"/>
      <c r="S503" s="371"/>
      <c r="T503" s="371"/>
      <c r="U503" s="371"/>
      <c r="V503" s="371"/>
      <c r="W503" s="371"/>
      <c r="X503" s="371"/>
      <c r="Y503" s="371"/>
      <c r="Z503" s="371"/>
      <c r="AA503" s="371"/>
      <c r="AB503" s="371"/>
      <c r="AC503" s="371"/>
      <c r="AD503" s="371"/>
      <c r="AE503" s="371"/>
      <c r="AF503" s="371"/>
      <c r="AG503" s="371"/>
      <c r="AH503" s="371"/>
      <c r="AI503" s="339"/>
      <c r="AJ503" s="339"/>
      <c r="AK503" s="339"/>
      <c r="AL503" s="339"/>
      <c r="AM503" s="339"/>
      <c r="AN503" s="339"/>
      <c r="AO503" s="339"/>
      <c r="AP503" s="339"/>
      <c r="AQ503" s="339"/>
      <c r="AR503" s="339"/>
      <c r="AS503" s="339"/>
      <c r="AT503" s="339"/>
      <c r="AU503" s="339"/>
      <c r="AV503" s="339"/>
      <c r="AW503" s="339"/>
      <c r="AX503" s="339"/>
      <c r="AY503" s="339"/>
      <c r="AZ503" s="339"/>
      <c r="BA503" s="339"/>
      <c r="BB503" s="339"/>
      <c r="BC503" s="339"/>
      <c r="BD503" s="339"/>
      <c r="BE503" s="339"/>
      <c r="BF503" s="339"/>
      <c r="BG503" s="339"/>
      <c r="BH503" s="339"/>
      <c r="BI503" s="339"/>
      <c r="BJ503" s="339"/>
      <c r="BK503" s="339"/>
      <c r="BL503" s="339"/>
      <c r="BM503" s="339"/>
      <c r="BN503" s="339"/>
      <c r="BO503" s="339"/>
      <c r="BP503" s="339"/>
      <c r="BQ503" s="339"/>
      <c r="BR503" s="339"/>
      <c r="BS503" s="339"/>
      <c r="BT503" s="339"/>
      <c r="BU503" s="339"/>
      <c r="BV503" s="339"/>
      <c r="BW503" s="339"/>
      <c r="BX503" s="339"/>
      <c r="BY503" s="339"/>
      <c r="BZ503" s="339"/>
      <c r="CA503" s="339"/>
      <c r="CB503" s="339"/>
      <c r="CC503" s="339"/>
      <c r="CD503" s="339"/>
      <c r="CE503" s="339"/>
      <c r="CF503" s="339"/>
      <c r="CG503" s="339"/>
      <c r="CH503" s="339"/>
      <c r="CI503" s="339"/>
      <c r="CJ503" s="339"/>
      <c r="CK503" s="339"/>
      <c r="CL503" s="339"/>
      <c r="CM503" s="339"/>
      <c r="CN503" s="339"/>
      <c r="CO503" s="339"/>
      <c r="CP503" s="339"/>
      <c r="CQ503" s="339"/>
      <c r="CR503" s="339"/>
      <c r="CS503" s="339"/>
      <c r="CT503" s="339"/>
      <c r="CU503" s="339"/>
      <c r="CV503" s="339"/>
      <c r="CW503" s="339"/>
      <c r="CX503" s="339"/>
      <c r="CY503" s="339"/>
      <c r="CZ503" s="339"/>
      <c r="DA503" s="339"/>
      <c r="DB503" s="339"/>
      <c r="DC503" s="339"/>
      <c r="DD503" s="339"/>
      <c r="DE503" s="339"/>
      <c r="DF503" s="339"/>
      <c r="DG503" s="339"/>
      <c r="DH503" s="339"/>
      <c r="DI503" s="339"/>
      <c r="DJ503" s="339"/>
      <c r="DK503" s="339"/>
      <c r="DL503" s="339"/>
      <c r="DM503" s="339"/>
      <c r="DN503" s="339"/>
      <c r="DO503" s="339"/>
      <c r="DP503" s="339"/>
      <c r="DQ503" s="339"/>
      <c r="DR503" s="339"/>
      <c r="DS503" s="339"/>
      <c r="DT503" s="339"/>
      <c r="DU503" s="339"/>
      <c r="DV503" s="339"/>
      <c r="DW503" s="339"/>
      <c r="DX503" s="339"/>
      <c r="DY503" s="339"/>
      <c r="DZ503" s="339"/>
      <c r="EA503" s="339"/>
      <c r="EB503" s="339"/>
      <c r="EC503" s="339"/>
      <c r="ED503" s="339"/>
      <c r="EE503" s="339"/>
      <c r="EF503" s="339"/>
      <c r="EG503" s="339"/>
      <c r="EH503" s="339"/>
      <c r="EI503" s="339"/>
      <c r="EJ503" s="339"/>
      <c r="EK503" s="339"/>
      <c r="EL503" s="339"/>
      <c r="EM503" s="339"/>
    </row>
    <row r="504" spans="1:143" s="341" customFormat="1" ht="25.5" hidden="1" customHeight="1">
      <c r="A504" s="371"/>
      <c r="B504" s="371"/>
      <c r="C504" s="371"/>
      <c r="D504" s="371"/>
      <c r="E504" s="371"/>
      <c r="F504" s="371"/>
      <c r="G504" s="371"/>
      <c r="H504" s="371"/>
      <c r="I504" s="371"/>
      <c r="J504" s="371"/>
      <c r="K504" s="371"/>
      <c r="L504" s="371"/>
      <c r="M504" s="371"/>
      <c r="N504" s="371"/>
      <c r="O504" s="371"/>
      <c r="P504" s="371"/>
      <c r="Q504" s="371"/>
      <c r="R504" s="371"/>
      <c r="S504" s="371"/>
      <c r="T504" s="371"/>
      <c r="U504" s="371"/>
      <c r="V504" s="371"/>
      <c r="W504" s="371"/>
      <c r="X504" s="371"/>
      <c r="Y504" s="371"/>
      <c r="Z504" s="371"/>
      <c r="AA504" s="371"/>
      <c r="AB504" s="371"/>
      <c r="AC504" s="371"/>
      <c r="AD504" s="371"/>
      <c r="AE504" s="371"/>
      <c r="AF504" s="371"/>
      <c r="AG504" s="371"/>
      <c r="AH504" s="371"/>
      <c r="AI504" s="339"/>
      <c r="AJ504" s="339"/>
      <c r="AK504" s="339"/>
      <c r="AL504" s="339"/>
      <c r="AM504" s="339"/>
      <c r="AN504" s="339"/>
      <c r="AO504" s="339"/>
      <c r="AP504" s="339"/>
      <c r="AQ504" s="339"/>
      <c r="AR504" s="339"/>
      <c r="AS504" s="339"/>
      <c r="AT504" s="339"/>
      <c r="AU504" s="339"/>
      <c r="AV504" s="339"/>
      <c r="AW504" s="339"/>
      <c r="AX504" s="339"/>
      <c r="AY504" s="339"/>
      <c r="AZ504" s="339"/>
      <c r="BA504" s="339"/>
      <c r="BB504" s="339"/>
      <c r="BC504" s="339"/>
      <c r="BD504" s="339"/>
      <c r="BE504" s="339"/>
      <c r="BF504" s="339"/>
      <c r="BG504" s="339"/>
      <c r="BH504" s="339"/>
      <c r="BI504" s="339"/>
      <c r="BJ504" s="339"/>
      <c r="BK504" s="339"/>
      <c r="BL504" s="339"/>
      <c r="BM504" s="339"/>
      <c r="BN504" s="339"/>
      <c r="BO504" s="339"/>
      <c r="BP504" s="339"/>
      <c r="BQ504" s="339"/>
      <c r="BR504" s="339"/>
      <c r="BS504" s="339"/>
      <c r="BT504" s="339"/>
      <c r="BU504" s="339"/>
      <c r="BV504" s="339"/>
      <c r="BW504" s="339"/>
      <c r="BX504" s="339"/>
      <c r="BY504" s="339"/>
      <c r="BZ504" s="339"/>
      <c r="CA504" s="339"/>
      <c r="CB504" s="339"/>
      <c r="CC504" s="339"/>
      <c r="CD504" s="339"/>
      <c r="CE504" s="339"/>
      <c r="CF504" s="339"/>
      <c r="CG504" s="339"/>
      <c r="CH504" s="339"/>
      <c r="CI504" s="339"/>
      <c r="CJ504" s="339"/>
      <c r="CK504" s="339"/>
      <c r="CL504" s="339"/>
      <c r="CM504" s="339"/>
      <c r="CN504" s="339"/>
      <c r="CO504" s="339"/>
      <c r="CP504" s="339"/>
      <c r="CQ504" s="339"/>
      <c r="CR504" s="339"/>
      <c r="CS504" s="339"/>
      <c r="CT504" s="339"/>
      <c r="CU504" s="339"/>
      <c r="CV504" s="339"/>
      <c r="CW504" s="339"/>
      <c r="CX504" s="339"/>
      <c r="CY504" s="339"/>
      <c r="CZ504" s="339"/>
      <c r="DA504" s="339"/>
      <c r="DB504" s="339"/>
      <c r="DC504" s="339"/>
      <c r="DD504" s="339"/>
      <c r="DE504" s="339"/>
      <c r="DF504" s="339"/>
      <c r="DG504" s="339"/>
      <c r="DH504" s="339"/>
      <c r="DI504" s="339"/>
      <c r="DJ504" s="339"/>
      <c r="DK504" s="339"/>
      <c r="DL504" s="339"/>
      <c r="DM504" s="339"/>
      <c r="DN504" s="339"/>
      <c r="DO504" s="339"/>
      <c r="DP504" s="339"/>
      <c r="DQ504" s="339"/>
      <c r="DR504" s="339"/>
      <c r="DS504" s="339"/>
      <c r="DT504" s="339"/>
      <c r="DU504" s="339"/>
      <c r="DV504" s="339"/>
      <c r="DW504" s="339"/>
      <c r="DX504" s="339"/>
      <c r="DY504" s="339"/>
      <c r="DZ504" s="339"/>
      <c r="EA504" s="339"/>
      <c r="EB504" s="339"/>
      <c r="EC504" s="339"/>
      <c r="ED504" s="339"/>
      <c r="EE504" s="339"/>
      <c r="EF504" s="339"/>
      <c r="EG504" s="339"/>
      <c r="EH504" s="339"/>
      <c r="EI504" s="339"/>
      <c r="EJ504" s="339"/>
      <c r="EK504" s="339"/>
      <c r="EL504" s="339"/>
      <c r="EM504" s="339"/>
    </row>
    <row r="505" spans="1:143" s="341" customFormat="1" ht="25.5" hidden="1" customHeight="1">
      <c r="A505" s="371"/>
      <c r="B505" s="371"/>
      <c r="C505" s="371"/>
      <c r="D505" s="371"/>
      <c r="E505" s="371"/>
      <c r="F505" s="371"/>
      <c r="G505" s="371"/>
      <c r="H505" s="371"/>
      <c r="I505" s="371"/>
      <c r="J505" s="371"/>
      <c r="K505" s="371"/>
      <c r="L505" s="371"/>
      <c r="M505" s="371"/>
      <c r="N505" s="371"/>
      <c r="O505" s="371"/>
      <c r="P505" s="371"/>
      <c r="Q505" s="371"/>
      <c r="R505" s="371"/>
      <c r="S505" s="371"/>
      <c r="T505" s="371"/>
      <c r="U505" s="371"/>
      <c r="V505" s="371"/>
      <c r="W505" s="371"/>
      <c r="X505" s="371"/>
      <c r="Y505" s="371"/>
      <c r="Z505" s="371"/>
      <c r="AA505" s="371"/>
      <c r="AB505" s="371"/>
      <c r="AC505" s="371"/>
      <c r="AD505" s="371"/>
      <c r="AE505" s="371"/>
      <c r="AF505" s="371"/>
      <c r="AG505" s="371"/>
      <c r="AH505" s="371"/>
      <c r="AI505" s="339"/>
      <c r="AJ505" s="339"/>
      <c r="AK505" s="339"/>
      <c r="AL505" s="339"/>
      <c r="AM505" s="339"/>
      <c r="AN505" s="339"/>
      <c r="AO505" s="339"/>
      <c r="AP505" s="339"/>
      <c r="AQ505" s="339"/>
      <c r="AR505" s="339"/>
      <c r="AS505" s="339"/>
      <c r="AT505" s="339"/>
      <c r="AU505" s="339"/>
      <c r="AV505" s="339"/>
      <c r="AW505" s="339"/>
      <c r="AX505" s="339"/>
      <c r="AY505" s="339"/>
      <c r="AZ505" s="339"/>
      <c r="BA505" s="339"/>
      <c r="BB505" s="339"/>
      <c r="BC505" s="339"/>
      <c r="BD505" s="339"/>
      <c r="BE505" s="339"/>
      <c r="BF505" s="339"/>
      <c r="BG505" s="339"/>
      <c r="BH505" s="339"/>
      <c r="BI505" s="339"/>
      <c r="BJ505" s="339"/>
      <c r="BK505" s="339"/>
      <c r="BL505" s="339"/>
      <c r="BM505" s="339"/>
      <c r="BN505" s="339"/>
      <c r="BO505" s="339"/>
      <c r="BP505" s="339"/>
      <c r="BQ505" s="339"/>
      <c r="BR505" s="339"/>
      <c r="BS505" s="339"/>
      <c r="BT505" s="339"/>
      <c r="BU505" s="339"/>
      <c r="BV505" s="339"/>
      <c r="BW505" s="339"/>
      <c r="BX505" s="339"/>
      <c r="BY505" s="339"/>
      <c r="BZ505" s="339"/>
      <c r="CA505" s="339"/>
      <c r="CB505" s="339"/>
      <c r="CC505" s="339"/>
      <c r="CD505" s="339"/>
      <c r="CE505" s="339"/>
      <c r="CF505" s="339"/>
      <c r="CG505" s="339"/>
      <c r="CH505" s="339"/>
      <c r="CI505" s="339"/>
      <c r="CJ505" s="339"/>
      <c r="CK505" s="339"/>
      <c r="CL505" s="339"/>
      <c r="CM505" s="339"/>
      <c r="CN505" s="339"/>
      <c r="CO505" s="339"/>
      <c r="CP505" s="339"/>
      <c r="CQ505" s="339"/>
      <c r="CR505" s="339"/>
      <c r="CS505" s="339"/>
      <c r="CT505" s="339"/>
      <c r="CU505" s="339"/>
      <c r="CV505" s="339"/>
      <c r="CW505" s="339"/>
      <c r="CX505" s="339"/>
      <c r="CY505" s="339"/>
      <c r="CZ505" s="339"/>
      <c r="DA505" s="339"/>
      <c r="DB505" s="339"/>
      <c r="DC505" s="339"/>
      <c r="DD505" s="339"/>
      <c r="DE505" s="339"/>
      <c r="DF505" s="339"/>
      <c r="DG505" s="339"/>
      <c r="DH505" s="339"/>
      <c r="DI505" s="339"/>
      <c r="DJ505" s="339"/>
      <c r="DK505" s="339"/>
      <c r="DL505" s="339"/>
      <c r="DM505" s="339"/>
      <c r="DN505" s="339"/>
      <c r="DO505" s="339"/>
      <c r="DP505" s="339"/>
      <c r="DQ505" s="339"/>
      <c r="DR505" s="339"/>
      <c r="DS505" s="339"/>
      <c r="DT505" s="339"/>
      <c r="DU505" s="339"/>
      <c r="DV505" s="339"/>
      <c r="DW505" s="339"/>
      <c r="DX505" s="339"/>
      <c r="DY505" s="339"/>
      <c r="DZ505" s="339"/>
      <c r="EA505" s="339"/>
      <c r="EB505" s="339"/>
      <c r="EC505" s="339"/>
      <c r="ED505" s="339"/>
      <c r="EE505" s="339"/>
      <c r="EF505" s="339"/>
      <c r="EG505" s="339"/>
      <c r="EH505" s="339"/>
      <c r="EI505" s="339"/>
      <c r="EJ505" s="339"/>
      <c r="EK505" s="339"/>
      <c r="EL505" s="339"/>
      <c r="EM505" s="339"/>
    </row>
    <row r="506" spans="1:143" s="341" customFormat="1" ht="25.5" hidden="1" customHeight="1">
      <c r="A506" s="371"/>
      <c r="B506" s="371"/>
      <c r="C506" s="371"/>
      <c r="D506" s="371"/>
      <c r="E506" s="371"/>
      <c r="F506" s="371"/>
      <c r="G506" s="371"/>
      <c r="H506" s="371"/>
      <c r="I506" s="371"/>
      <c r="J506" s="371"/>
      <c r="K506" s="371"/>
      <c r="L506" s="371"/>
      <c r="M506" s="371"/>
      <c r="N506" s="371"/>
      <c r="O506" s="371"/>
      <c r="P506" s="371"/>
      <c r="Q506" s="371"/>
      <c r="R506" s="371"/>
      <c r="S506" s="371"/>
      <c r="T506" s="371"/>
      <c r="U506" s="371"/>
      <c r="V506" s="371"/>
      <c r="W506" s="371"/>
      <c r="X506" s="371"/>
      <c r="Y506" s="371"/>
      <c r="Z506" s="371"/>
      <c r="AA506" s="371"/>
      <c r="AB506" s="371"/>
      <c r="AC506" s="371"/>
      <c r="AD506" s="371"/>
      <c r="AE506" s="371"/>
      <c r="AF506" s="371"/>
      <c r="AG506" s="371"/>
      <c r="AH506" s="371"/>
      <c r="AI506" s="339"/>
      <c r="AJ506" s="339"/>
      <c r="AK506" s="339"/>
      <c r="AL506" s="339"/>
      <c r="AM506" s="339"/>
      <c r="AN506" s="339"/>
      <c r="AO506" s="339"/>
      <c r="AP506" s="339"/>
      <c r="AQ506" s="339"/>
      <c r="AR506" s="339"/>
      <c r="AS506" s="339"/>
      <c r="AT506" s="339"/>
      <c r="AU506" s="339"/>
      <c r="AV506" s="339"/>
      <c r="AW506" s="339"/>
      <c r="AX506" s="339"/>
      <c r="AY506" s="339"/>
      <c r="AZ506" s="339"/>
      <c r="BA506" s="339"/>
      <c r="BB506" s="339"/>
      <c r="BC506" s="339"/>
      <c r="BD506" s="339"/>
      <c r="BE506" s="339"/>
      <c r="BF506" s="339"/>
      <c r="BG506" s="339"/>
      <c r="BH506" s="339"/>
      <c r="BI506" s="339"/>
      <c r="BJ506" s="339"/>
      <c r="BK506" s="339"/>
      <c r="BL506" s="339"/>
      <c r="BM506" s="339"/>
      <c r="BN506" s="339"/>
      <c r="BO506" s="339"/>
      <c r="BP506" s="339"/>
      <c r="BQ506" s="339"/>
      <c r="BR506" s="339"/>
      <c r="BS506" s="339"/>
      <c r="BT506" s="339"/>
      <c r="BU506" s="339"/>
      <c r="BV506" s="339"/>
      <c r="BW506" s="339"/>
      <c r="BX506" s="339"/>
      <c r="BY506" s="339"/>
      <c r="BZ506" s="339"/>
      <c r="CA506" s="339"/>
      <c r="CB506" s="339"/>
      <c r="CC506" s="339"/>
      <c r="CD506" s="339"/>
      <c r="CE506" s="339"/>
      <c r="CF506" s="339"/>
      <c r="CG506" s="339"/>
      <c r="CH506" s="339"/>
      <c r="CI506" s="339"/>
      <c r="CJ506" s="339"/>
      <c r="CK506" s="339"/>
      <c r="CL506" s="339"/>
      <c r="CM506" s="339"/>
      <c r="CN506" s="339"/>
      <c r="CO506" s="339"/>
      <c r="CP506" s="339"/>
      <c r="CQ506" s="339"/>
      <c r="CR506" s="339"/>
      <c r="CS506" s="339"/>
      <c r="CT506" s="339"/>
      <c r="CU506" s="339"/>
      <c r="CV506" s="339"/>
      <c r="CW506" s="339"/>
      <c r="CX506" s="339"/>
      <c r="CY506" s="339"/>
      <c r="CZ506" s="339"/>
      <c r="DA506" s="339"/>
      <c r="DB506" s="339"/>
      <c r="DC506" s="339"/>
      <c r="DD506" s="339"/>
      <c r="DE506" s="339"/>
      <c r="DF506" s="339"/>
      <c r="DG506" s="339"/>
      <c r="DH506" s="339"/>
      <c r="DI506" s="339"/>
      <c r="DJ506" s="339"/>
      <c r="DK506" s="339"/>
      <c r="DL506" s="339"/>
      <c r="DM506" s="339"/>
      <c r="DN506" s="339"/>
      <c r="DO506" s="339"/>
      <c r="DP506" s="339"/>
      <c r="DQ506" s="339"/>
      <c r="DR506" s="339"/>
      <c r="DS506" s="339"/>
      <c r="DT506" s="339"/>
      <c r="DU506" s="339"/>
      <c r="DV506" s="339"/>
      <c r="DW506" s="339"/>
      <c r="DX506" s="339"/>
      <c r="DY506" s="339"/>
      <c r="DZ506" s="339"/>
      <c r="EA506" s="339"/>
      <c r="EB506" s="339"/>
      <c r="EC506" s="339"/>
      <c r="ED506" s="339"/>
      <c r="EE506" s="339"/>
      <c r="EF506" s="339"/>
      <c r="EG506" s="339"/>
      <c r="EH506" s="339"/>
      <c r="EI506" s="339"/>
      <c r="EJ506" s="339"/>
      <c r="EK506" s="339"/>
      <c r="EL506" s="339"/>
      <c r="EM506" s="339"/>
    </row>
    <row r="507" spans="1:143" s="341" customFormat="1" ht="25.5" hidden="1" customHeight="1">
      <c r="A507" s="371"/>
      <c r="B507" s="371"/>
      <c r="C507" s="371"/>
      <c r="D507" s="371"/>
      <c r="E507" s="371"/>
      <c r="F507" s="371"/>
      <c r="G507" s="371"/>
      <c r="H507" s="371"/>
      <c r="I507" s="371"/>
      <c r="J507" s="371"/>
      <c r="K507" s="371"/>
      <c r="L507" s="371"/>
      <c r="M507" s="371"/>
      <c r="N507" s="371"/>
      <c r="O507" s="371"/>
      <c r="P507" s="371"/>
      <c r="Q507" s="371"/>
      <c r="R507" s="371"/>
      <c r="S507" s="371"/>
      <c r="T507" s="371"/>
      <c r="U507" s="371"/>
      <c r="V507" s="371"/>
      <c r="W507" s="371"/>
      <c r="X507" s="371"/>
      <c r="Y507" s="371"/>
      <c r="Z507" s="371"/>
      <c r="AA507" s="371"/>
      <c r="AB507" s="371"/>
      <c r="AC507" s="371"/>
      <c r="AD507" s="371"/>
      <c r="AE507" s="371"/>
      <c r="AF507" s="371"/>
      <c r="AG507" s="371"/>
      <c r="AH507" s="371"/>
      <c r="AI507" s="339"/>
      <c r="AJ507" s="339"/>
      <c r="AK507" s="339"/>
      <c r="AL507" s="339"/>
      <c r="AM507" s="339"/>
      <c r="AN507" s="339"/>
      <c r="AO507" s="339"/>
      <c r="AP507" s="339"/>
      <c r="AQ507" s="339"/>
      <c r="AR507" s="339"/>
      <c r="AS507" s="339"/>
      <c r="AT507" s="339"/>
      <c r="AU507" s="339"/>
      <c r="AV507" s="339"/>
      <c r="AW507" s="339"/>
      <c r="AX507" s="339"/>
      <c r="AY507" s="339"/>
      <c r="AZ507" s="339"/>
      <c r="BA507" s="339"/>
      <c r="BB507" s="339"/>
      <c r="BC507" s="339"/>
      <c r="BD507" s="339"/>
      <c r="BE507" s="339"/>
      <c r="BF507" s="339"/>
      <c r="BG507" s="339"/>
      <c r="BH507" s="339"/>
      <c r="BI507" s="339"/>
      <c r="BJ507" s="339"/>
      <c r="BK507" s="339"/>
      <c r="BL507" s="339"/>
      <c r="BM507" s="339"/>
      <c r="BN507" s="339"/>
      <c r="BO507" s="339"/>
      <c r="BP507" s="339"/>
      <c r="BQ507" s="339"/>
      <c r="BR507" s="339"/>
      <c r="BS507" s="339"/>
      <c r="BT507" s="339"/>
      <c r="BU507" s="339"/>
      <c r="BV507" s="339"/>
      <c r="BW507" s="339"/>
      <c r="BX507" s="339"/>
      <c r="BY507" s="339"/>
      <c r="BZ507" s="339"/>
      <c r="CA507" s="339"/>
      <c r="CB507" s="339"/>
      <c r="CC507" s="339"/>
      <c r="CD507" s="339"/>
      <c r="CE507" s="339"/>
      <c r="CF507" s="339"/>
      <c r="CG507" s="339"/>
      <c r="CH507" s="339"/>
      <c r="CI507" s="339"/>
      <c r="CJ507" s="339"/>
      <c r="CK507" s="339"/>
      <c r="CL507" s="339"/>
      <c r="CM507" s="339"/>
      <c r="CN507" s="339"/>
      <c r="CO507" s="339"/>
      <c r="CP507" s="339"/>
      <c r="CQ507" s="339"/>
      <c r="CR507" s="339"/>
      <c r="CS507" s="339"/>
      <c r="CT507" s="339"/>
      <c r="CU507" s="339"/>
      <c r="CV507" s="339"/>
      <c r="CW507" s="339"/>
      <c r="CX507" s="339"/>
      <c r="CY507" s="339"/>
      <c r="CZ507" s="339"/>
      <c r="DA507" s="339"/>
      <c r="DB507" s="339"/>
      <c r="DC507" s="339"/>
      <c r="DD507" s="339"/>
      <c r="DE507" s="339"/>
      <c r="DF507" s="339"/>
      <c r="DG507" s="339"/>
      <c r="DH507" s="339"/>
      <c r="DI507" s="339"/>
      <c r="DJ507" s="339"/>
      <c r="DK507" s="339"/>
      <c r="DL507" s="339"/>
      <c r="DM507" s="339"/>
      <c r="DN507" s="339"/>
      <c r="DO507" s="339"/>
      <c r="DP507" s="339"/>
      <c r="DQ507" s="339"/>
      <c r="DR507" s="339"/>
      <c r="DS507" s="339"/>
      <c r="DT507" s="339"/>
      <c r="DU507" s="339"/>
      <c r="DV507" s="339"/>
      <c r="DW507" s="339"/>
      <c r="DX507" s="339"/>
      <c r="DY507" s="339"/>
      <c r="DZ507" s="339"/>
      <c r="EA507" s="339"/>
      <c r="EB507" s="339"/>
      <c r="EC507" s="339"/>
      <c r="ED507" s="339"/>
      <c r="EE507" s="339"/>
      <c r="EF507" s="339"/>
      <c r="EG507" s="339"/>
      <c r="EH507" s="339"/>
      <c r="EI507" s="339"/>
      <c r="EJ507" s="339"/>
      <c r="EK507" s="339"/>
      <c r="EL507" s="339"/>
      <c r="EM507" s="339"/>
    </row>
    <row r="508" spans="1:143" s="341" customFormat="1" ht="25.5" hidden="1" customHeight="1">
      <c r="A508" s="371"/>
      <c r="B508" s="371"/>
      <c r="C508" s="371"/>
      <c r="D508" s="371"/>
      <c r="E508" s="371"/>
      <c r="F508" s="371"/>
      <c r="G508" s="371"/>
      <c r="H508" s="371"/>
      <c r="I508" s="371"/>
      <c r="J508" s="371"/>
      <c r="K508" s="371"/>
      <c r="L508" s="371"/>
      <c r="M508" s="371"/>
      <c r="N508" s="371"/>
      <c r="O508" s="371"/>
      <c r="P508" s="371"/>
      <c r="Q508" s="371"/>
      <c r="R508" s="371"/>
      <c r="S508" s="371"/>
      <c r="T508" s="371"/>
      <c r="U508" s="371"/>
      <c r="V508" s="371"/>
      <c r="W508" s="371"/>
      <c r="X508" s="371"/>
      <c r="Y508" s="371"/>
      <c r="Z508" s="371"/>
      <c r="AA508" s="371"/>
      <c r="AB508" s="371"/>
      <c r="AC508" s="371"/>
      <c r="AD508" s="371"/>
      <c r="AE508" s="371"/>
      <c r="AF508" s="371"/>
      <c r="AG508" s="371"/>
      <c r="AH508" s="371"/>
      <c r="AI508" s="339"/>
      <c r="AJ508" s="339"/>
      <c r="AK508" s="339"/>
      <c r="AL508" s="339"/>
      <c r="AM508" s="339"/>
      <c r="AN508" s="339"/>
      <c r="AO508" s="339"/>
      <c r="AP508" s="339"/>
      <c r="AQ508" s="339"/>
      <c r="AR508" s="339"/>
      <c r="AS508" s="339"/>
      <c r="AT508" s="339"/>
      <c r="AU508" s="339"/>
      <c r="AV508" s="339"/>
      <c r="AW508" s="339"/>
      <c r="AX508" s="339"/>
      <c r="AY508" s="339"/>
      <c r="AZ508" s="339"/>
      <c r="BA508" s="339"/>
      <c r="BB508" s="339"/>
      <c r="BC508" s="339"/>
      <c r="BD508" s="339"/>
      <c r="BE508" s="339"/>
      <c r="BF508" s="339"/>
      <c r="BG508" s="339"/>
      <c r="BH508" s="339"/>
      <c r="BI508" s="339"/>
      <c r="BJ508" s="339"/>
      <c r="BK508" s="339"/>
      <c r="BL508" s="339"/>
      <c r="BM508" s="339"/>
      <c r="BN508" s="339"/>
      <c r="BO508" s="339"/>
      <c r="BP508" s="339"/>
      <c r="BQ508" s="339"/>
      <c r="BR508" s="339"/>
      <c r="BS508" s="339"/>
      <c r="BT508" s="339"/>
      <c r="BU508" s="339"/>
      <c r="BV508" s="339"/>
      <c r="BW508" s="339"/>
      <c r="BX508" s="339"/>
      <c r="BY508" s="339"/>
      <c r="BZ508" s="339"/>
      <c r="CA508" s="339"/>
      <c r="CB508" s="339"/>
      <c r="CC508" s="339"/>
      <c r="CD508" s="339"/>
      <c r="CE508" s="339"/>
      <c r="CF508" s="339"/>
      <c r="CG508" s="339"/>
      <c r="CH508" s="339"/>
      <c r="CI508" s="339"/>
      <c r="CJ508" s="339"/>
      <c r="CK508" s="339"/>
      <c r="CL508" s="339"/>
      <c r="CM508" s="339"/>
      <c r="CN508" s="339"/>
      <c r="CO508" s="339"/>
      <c r="CP508" s="339"/>
      <c r="CQ508" s="339"/>
      <c r="CR508" s="339"/>
      <c r="CS508" s="339"/>
      <c r="CT508" s="339"/>
      <c r="CU508" s="339"/>
      <c r="CV508" s="339"/>
      <c r="CW508" s="339"/>
      <c r="CX508" s="339"/>
      <c r="CY508" s="339"/>
      <c r="CZ508" s="339"/>
      <c r="DA508" s="339"/>
      <c r="DB508" s="339"/>
      <c r="DC508" s="339"/>
      <c r="DD508" s="339"/>
      <c r="DE508" s="339"/>
      <c r="DF508" s="339"/>
      <c r="DG508" s="339"/>
      <c r="DH508" s="339"/>
      <c r="DI508" s="339"/>
      <c r="DJ508" s="339"/>
      <c r="DK508" s="339"/>
      <c r="DL508" s="339"/>
      <c r="DM508" s="339"/>
      <c r="DN508" s="339"/>
      <c r="DO508" s="339"/>
      <c r="DP508" s="339"/>
      <c r="DQ508" s="339"/>
      <c r="DR508" s="339"/>
      <c r="DS508" s="339"/>
      <c r="DT508" s="339"/>
      <c r="DU508" s="339"/>
      <c r="DV508" s="339"/>
      <c r="DW508" s="339"/>
      <c r="DX508" s="339"/>
      <c r="DY508" s="339"/>
      <c r="DZ508" s="339"/>
      <c r="EA508" s="339"/>
      <c r="EB508" s="339"/>
      <c r="EC508" s="339"/>
      <c r="ED508" s="339"/>
      <c r="EE508" s="339"/>
      <c r="EF508" s="339"/>
      <c r="EG508" s="339"/>
      <c r="EH508" s="339"/>
      <c r="EI508" s="339"/>
      <c r="EJ508" s="339"/>
      <c r="EK508" s="339"/>
      <c r="EL508" s="339"/>
      <c r="EM508" s="339"/>
    </row>
    <row r="509" spans="1:143" s="341" customFormat="1" ht="25.5" hidden="1" customHeight="1">
      <c r="A509" s="371"/>
      <c r="B509" s="371"/>
      <c r="C509" s="371"/>
      <c r="D509" s="371"/>
      <c r="E509" s="371"/>
      <c r="F509" s="371"/>
      <c r="G509" s="371"/>
      <c r="H509" s="371"/>
      <c r="I509" s="371"/>
      <c r="J509" s="371"/>
      <c r="K509" s="371"/>
      <c r="L509" s="371"/>
      <c r="M509" s="371"/>
      <c r="N509" s="371"/>
      <c r="O509" s="371"/>
      <c r="P509" s="371"/>
      <c r="Q509" s="371"/>
      <c r="R509" s="371"/>
      <c r="S509" s="371"/>
      <c r="T509" s="371"/>
      <c r="U509" s="371"/>
      <c r="V509" s="371"/>
      <c r="W509" s="371"/>
      <c r="X509" s="371"/>
      <c r="Y509" s="371"/>
      <c r="Z509" s="371"/>
      <c r="AA509" s="371"/>
      <c r="AB509" s="371"/>
      <c r="AC509" s="371"/>
      <c r="AD509" s="371"/>
      <c r="AE509" s="371"/>
      <c r="AF509" s="371"/>
      <c r="AG509" s="371"/>
      <c r="AH509" s="371"/>
      <c r="AI509" s="339"/>
      <c r="AJ509" s="339"/>
      <c r="AK509" s="339"/>
      <c r="AL509" s="339"/>
      <c r="AM509" s="339"/>
      <c r="AN509" s="339"/>
      <c r="AO509" s="339"/>
      <c r="AP509" s="339"/>
      <c r="AQ509" s="339"/>
      <c r="AR509" s="339"/>
      <c r="AS509" s="339"/>
      <c r="AT509" s="339"/>
      <c r="AU509" s="339"/>
      <c r="AV509" s="339"/>
      <c r="AW509" s="339"/>
      <c r="AX509" s="339"/>
      <c r="AY509" s="339"/>
      <c r="AZ509" s="339"/>
      <c r="BA509" s="339"/>
      <c r="BB509" s="339"/>
      <c r="BC509" s="339"/>
      <c r="BD509" s="339"/>
      <c r="BE509" s="339"/>
      <c r="BF509" s="339"/>
      <c r="BG509" s="339"/>
      <c r="BH509" s="339"/>
      <c r="BI509" s="339"/>
      <c r="BJ509" s="339"/>
      <c r="BK509" s="339"/>
      <c r="BL509" s="339"/>
      <c r="BM509" s="339"/>
      <c r="BN509" s="339"/>
      <c r="BO509" s="339"/>
      <c r="BP509" s="339"/>
      <c r="BQ509" s="339"/>
      <c r="BR509" s="339"/>
      <c r="BS509" s="339"/>
      <c r="BT509" s="339"/>
      <c r="BU509" s="339"/>
      <c r="BV509" s="339"/>
      <c r="BW509" s="339"/>
      <c r="BX509" s="339"/>
      <c r="BY509" s="339"/>
      <c r="BZ509" s="339"/>
      <c r="CA509" s="339"/>
      <c r="CB509" s="339"/>
      <c r="CC509" s="339"/>
      <c r="CD509" s="339"/>
      <c r="CE509" s="339"/>
      <c r="CF509" s="339"/>
      <c r="CG509" s="339"/>
      <c r="CH509" s="339"/>
      <c r="CI509" s="339"/>
      <c r="CJ509" s="339"/>
      <c r="CK509" s="339"/>
      <c r="CL509" s="339"/>
      <c r="CM509" s="339"/>
      <c r="CN509" s="339"/>
      <c r="CO509" s="339"/>
      <c r="CP509" s="339"/>
      <c r="CQ509" s="339"/>
      <c r="CR509" s="339"/>
      <c r="CS509" s="339"/>
      <c r="CT509" s="339"/>
      <c r="CU509" s="339"/>
      <c r="CV509" s="339"/>
      <c r="CW509" s="339"/>
      <c r="CX509" s="339"/>
      <c r="CY509" s="339"/>
      <c r="CZ509" s="339"/>
      <c r="DA509" s="339"/>
      <c r="DB509" s="339"/>
      <c r="DC509" s="339"/>
      <c r="DD509" s="339"/>
      <c r="DE509" s="339"/>
      <c r="DF509" s="339"/>
      <c r="DG509" s="339"/>
      <c r="DH509" s="339"/>
      <c r="DI509" s="339"/>
      <c r="DJ509" s="339"/>
      <c r="DK509" s="339"/>
      <c r="DL509" s="339"/>
      <c r="DM509" s="339"/>
      <c r="DN509" s="339"/>
      <c r="DO509" s="339"/>
      <c r="DP509" s="339"/>
      <c r="DQ509" s="339"/>
      <c r="DR509" s="339"/>
      <c r="DS509" s="339"/>
      <c r="DT509" s="339"/>
      <c r="DU509" s="339"/>
      <c r="DV509" s="339"/>
      <c r="DW509" s="339"/>
      <c r="DX509" s="339"/>
      <c r="DY509" s="339"/>
      <c r="DZ509" s="339"/>
      <c r="EA509" s="339"/>
      <c r="EB509" s="339"/>
      <c r="EC509" s="339"/>
      <c r="ED509" s="339"/>
      <c r="EE509" s="339"/>
      <c r="EF509" s="339"/>
      <c r="EG509" s="339"/>
      <c r="EH509" s="339"/>
      <c r="EI509" s="339"/>
      <c r="EJ509" s="339"/>
      <c r="EK509" s="339"/>
      <c r="EL509" s="339"/>
      <c r="EM509" s="339"/>
    </row>
    <row r="510" spans="1:143" s="341" customFormat="1" ht="25.5" hidden="1" customHeight="1">
      <c r="A510" s="371"/>
      <c r="B510" s="371"/>
      <c r="C510" s="371"/>
      <c r="D510" s="371"/>
      <c r="E510" s="371"/>
      <c r="F510" s="371"/>
      <c r="G510" s="371"/>
      <c r="H510" s="371"/>
      <c r="I510" s="371"/>
      <c r="J510" s="371"/>
      <c r="K510" s="371"/>
      <c r="L510" s="371"/>
      <c r="M510" s="371"/>
      <c r="N510" s="371"/>
      <c r="O510" s="371"/>
      <c r="P510" s="371"/>
      <c r="Q510" s="371"/>
      <c r="R510" s="371"/>
      <c r="S510" s="371"/>
      <c r="T510" s="371"/>
      <c r="U510" s="371"/>
      <c r="V510" s="371"/>
      <c r="W510" s="371"/>
      <c r="X510" s="371"/>
      <c r="Y510" s="371"/>
      <c r="Z510" s="371"/>
      <c r="AA510" s="371"/>
      <c r="AB510" s="371"/>
      <c r="AC510" s="371"/>
      <c r="AD510" s="371"/>
      <c r="AE510" s="371"/>
      <c r="AF510" s="371"/>
      <c r="AG510" s="371"/>
      <c r="AH510" s="371"/>
      <c r="AI510" s="339"/>
      <c r="AJ510" s="339"/>
      <c r="AK510" s="339"/>
      <c r="AL510" s="339"/>
      <c r="AM510" s="339"/>
      <c r="AN510" s="339"/>
      <c r="AO510" s="339"/>
      <c r="AP510" s="339"/>
      <c r="AQ510" s="339"/>
      <c r="AR510" s="339"/>
      <c r="AS510" s="339"/>
      <c r="AT510" s="339"/>
      <c r="AU510" s="339"/>
      <c r="AV510" s="339"/>
      <c r="AW510" s="339"/>
      <c r="AX510" s="339"/>
      <c r="AY510" s="339"/>
      <c r="AZ510" s="339"/>
      <c r="BA510" s="339"/>
      <c r="BB510" s="339"/>
      <c r="BC510" s="339"/>
      <c r="BD510" s="339"/>
      <c r="BE510" s="339"/>
      <c r="BF510" s="339"/>
      <c r="BG510" s="339"/>
      <c r="BH510" s="339"/>
      <c r="BI510" s="339"/>
      <c r="BJ510" s="339"/>
      <c r="BK510" s="339"/>
      <c r="BL510" s="339"/>
      <c r="BM510" s="339"/>
      <c r="BN510" s="339"/>
      <c r="BO510" s="339"/>
      <c r="BP510" s="339"/>
      <c r="BQ510" s="339"/>
      <c r="BR510" s="339"/>
      <c r="BS510" s="339"/>
      <c r="BT510" s="339"/>
      <c r="BU510" s="339"/>
      <c r="BV510" s="339"/>
      <c r="BW510" s="339"/>
      <c r="BX510" s="339"/>
      <c r="BY510" s="339"/>
      <c r="BZ510" s="339"/>
      <c r="CA510" s="339"/>
      <c r="CB510" s="339"/>
      <c r="CC510" s="339"/>
      <c r="CD510" s="339"/>
      <c r="CE510" s="339"/>
      <c r="CF510" s="339"/>
      <c r="CG510" s="339"/>
      <c r="CH510" s="339"/>
      <c r="CI510" s="339"/>
      <c r="CJ510" s="339"/>
      <c r="CK510" s="339"/>
      <c r="CL510" s="339"/>
      <c r="CM510" s="339"/>
      <c r="CN510" s="339"/>
      <c r="CO510" s="339"/>
      <c r="CP510" s="339"/>
      <c r="CQ510" s="339"/>
      <c r="CR510" s="339"/>
      <c r="CS510" s="339"/>
      <c r="CT510" s="339"/>
      <c r="CU510" s="339"/>
      <c r="CV510" s="339"/>
      <c r="CW510" s="339"/>
      <c r="CX510" s="339"/>
      <c r="CY510" s="339"/>
      <c r="CZ510" s="339"/>
      <c r="DA510" s="339"/>
      <c r="DB510" s="339"/>
      <c r="DC510" s="339"/>
      <c r="DD510" s="339"/>
      <c r="DE510" s="339"/>
      <c r="DF510" s="339"/>
      <c r="DG510" s="339"/>
      <c r="DH510" s="339"/>
      <c r="DI510" s="339"/>
      <c r="DJ510" s="339"/>
      <c r="DK510" s="339"/>
      <c r="DL510" s="339"/>
      <c r="DM510" s="339"/>
      <c r="DN510" s="339"/>
      <c r="DO510" s="339"/>
      <c r="DP510" s="339"/>
      <c r="DQ510" s="339"/>
      <c r="DR510" s="339"/>
      <c r="DS510" s="339"/>
      <c r="DT510" s="339"/>
      <c r="DU510" s="339"/>
      <c r="DV510" s="339"/>
      <c r="DW510" s="339"/>
      <c r="DX510" s="339"/>
      <c r="DY510" s="339"/>
      <c r="DZ510" s="339"/>
      <c r="EA510" s="339"/>
      <c r="EB510" s="339"/>
      <c r="EC510" s="339"/>
      <c r="ED510" s="339"/>
      <c r="EE510" s="339"/>
      <c r="EF510" s="339"/>
      <c r="EG510" s="339"/>
      <c r="EH510" s="339"/>
      <c r="EI510" s="339"/>
      <c r="EJ510" s="339"/>
      <c r="EK510" s="339"/>
      <c r="EL510" s="339"/>
      <c r="EM510" s="339"/>
    </row>
    <row r="511" spans="1:143" s="341" customFormat="1" ht="25.5" hidden="1" customHeight="1">
      <c r="A511" s="371"/>
      <c r="B511" s="371"/>
      <c r="C511" s="371"/>
      <c r="D511" s="371"/>
      <c r="E511" s="371"/>
      <c r="F511" s="371"/>
      <c r="G511" s="371"/>
      <c r="H511" s="371"/>
      <c r="I511" s="371"/>
      <c r="J511" s="371"/>
      <c r="K511" s="371"/>
      <c r="L511" s="371"/>
      <c r="M511" s="371"/>
      <c r="N511" s="371"/>
      <c r="O511" s="371"/>
      <c r="P511" s="371"/>
      <c r="Q511" s="371"/>
      <c r="R511" s="371"/>
      <c r="S511" s="371"/>
      <c r="T511" s="371"/>
      <c r="U511" s="371"/>
      <c r="V511" s="371"/>
      <c r="W511" s="371"/>
      <c r="X511" s="371"/>
      <c r="Y511" s="371"/>
      <c r="Z511" s="371"/>
      <c r="AA511" s="371"/>
      <c r="AB511" s="371"/>
      <c r="AC511" s="371"/>
      <c r="AD511" s="371"/>
      <c r="AE511" s="371"/>
      <c r="AF511" s="371"/>
      <c r="AG511" s="371"/>
      <c r="AH511" s="371"/>
      <c r="AI511" s="339"/>
      <c r="AJ511" s="339"/>
      <c r="AK511" s="339"/>
      <c r="AL511" s="339"/>
      <c r="AM511" s="339"/>
      <c r="AN511" s="339"/>
      <c r="AO511" s="339"/>
      <c r="AP511" s="339"/>
      <c r="AQ511" s="339"/>
      <c r="AR511" s="339"/>
      <c r="AS511" s="339"/>
      <c r="AT511" s="339"/>
      <c r="AU511" s="339"/>
      <c r="AV511" s="339"/>
      <c r="AW511" s="339"/>
      <c r="AX511" s="339"/>
      <c r="AY511" s="339"/>
      <c r="AZ511" s="339"/>
      <c r="BA511" s="339"/>
      <c r="BB511" s="339"/>
      <c r="BC511" s="339"/>
      <c r="BD511" s="339"/>
      <c r="BE511" s="339"/>
      <c r="BF511" s="339"/>
      <c r="BG511" s="339"/>
      <c r="BH511" s="339"/>
      <c r="BI511" s="339"/>
      <c r="BJ511" s="339"/>
      <c r="BK511" s="339"/>
      <c r="BL511" s="339"/>
      <c r="BM511" s="339"/>
      <c r="BN511" s="339"/>
      <c r="BO511" s="339"/>
      <c r="BP511" s="339"/>
      <c r="BQ511" s="339"/>
      <c r="BR511" s="339"/>
      <c r="BS511" s="339"/>
      <c r="BT511" s="339"/>
      <c r="BU511" s="339"/>
      <c r="BV511" s="339"/>
      <c r="BW511" s="339"/>
      <c r="BX511" s="339"/>
      <c r="BY511" s="339"/>
      <c r="BZ511" s="339"/>
      <c r="CA511" s="339"/>
      <c r="CB511" s="339"/>
      <c r="CC511" s="339"/>
      <c r="CD511" s="339"/>
      <c r="CE511" s="339"/>
      <c r="CF511" s="339"/>
      <c r="CG511" s="339"/>
      <c r="CH511" s="339"/>
      <c r="CI511" s="339"/>
      <c r="CJ511" s="339"/>
      <c r="CK511" s="339"/>
      <c r="CL511" s="339"/>
      <c r="CM511" s="339"/>
      <c r="CN511" s="339"/>
      <c r="CO511" s="339"/>
      <c r="CP511" s="339"/>
      <c r="CQ511" s="339"/>
      <c r="CR511" s="339"/>
      <c r="CS511" s="339"/>
      <c r="CT511" s="339"/>
      <c r="CU511" s="339"/>
      <c r="CV511" s="339"/>
      <c r="CW511" s="339"/>
      <c r="CX511" s="339"/>
      <c r="CY511" s="339"/>
      <c r="CZ511" s="339"/>
      <c r="DA511" s="339"/>
      <c r="DB511" s="339"/>
      <c r="DC511" s="339"/>
      <c r="DD511" s="339"/>
      <c r="DE511" s="339"/>
      <c r="DF511" s="339"/>
      <c r="DG511" s="339"/>
      <c r="DH511" s="339"/>
      <c r="DI511" s="339"/>
      <c r="DJ511" s="339"/>
      <c r="DK511" s="339"/>
      <c r="DL511" s="339"/>
      <c r="DM511" s="339"/>
      <c r="DN511" s="339"/>
      <c r="DO511" s="339"/>
      <c r="DP511" s="339"/>
      <c r="DQ511" s="339"/>
      <c r="DR511" s="339"/>
      <c r="DS511" s="339"/>
      <c r="DT511" s="339"/>
      <c r="DU511" s="339"/>
      <c r="DV511" s="339"/>
      <c r="DW511" s="339"/>
      <c r="DX511" s="339"/>
      <c r="DY511" s="339"/>
      <c r="DZ511" s="339"/>
      <c r="EA511" s="339"/>
      <c r="EB511" s="339"/>
      <c r="EC511" s="339"/>
      <c r="ED511" s="339"/>
      <c r="EE511" s="339"/>
      <c r="EF511" s="339"/>
      <c r="EG511" s="339"/>
      <c r="EH511" s="339"/>
      <c r="EI511" s="339"/>
      <c r="EJ511" s="339"/>
      <c r="EK511" s="339"/>
      <c r="EL511" s="339"/>
      <c r="EM511" s="339"/>
    </row>
    <row r="512" spans="1:143" s="341" customFormat="1" ht="25.5" hidden="1" customHeight="1">
      <c r="A512" s="371"/>
      <c r="B512" s="371"/>
      <c r="C512" s="371"/>
      <c r="D512" s="371"/>
      <c r="E512" s="371"/>
      <c r="F512" s="371"/>
      <c r="G512" s="371"/>
      <c r="H512" s="371"/>
      <c r="I512" s="371"/>
      <c r="J512" s="371"/>
      <c r="K512" s="371"/>
      <c r="L512" s="371"/>
      <c r="M512" s="371"/>
      <c r="N512" s="371"/>
      <c r="O512" s="371"/>
      <c r="P512" s="371"/>
      <c r="Q512" s="371"/>
      <c r="R512" s="371"/>
      <c r="S512" s="371"/>
      <c r="T512" s="371"/>
      <c r="U512" s="371"/>
      <c r="V512" s="371"/>
      <c r="W512" s="371"/>
      <c r="X512" s="371"/>
      <c r="Y512" s="371"/>
      <c r="Z512" s="371"/>
      <c r="AA512" s="371"/>
      <c r="AB512" s="371"/>
      <c r="AC512" s="371"/>
      <c r="AD512" s="371"/>
      <c r="AE512" s="371"/>
      <c r="AF512" s="371"/>
      <c r="AG512" s="371"/>
      <c r="AH512" s="371"/>
      <c r="AI512" s="339"/>
      <c r="AJ512" s="339"/>
      <c r="AK512" s="339"/>
      <c r="AL512" s="339"/>
      <c r="AM512" s="339"/>
      <c r="AN512" s="339"/>
      <c r="AO512" s="339"/>
      <c r="AP512" s="339"/>
      <c r="AQ512" s="339"/>
      <c r="AR512" s="339"/>
      <c r="AS512" s="339"/>
      <c r="AT512" s="339"/>
      <c r="AU512" s="339"/>
      <c r="AV512" s="339"/>
      <c r="AW512" s="339"/>
      <c r="AX512" s="339"/>
      <c r="AY512" s="339"/>
      <c r="AZ512" s="339"/>
      <c r="BA512" s="339"/>
      <c r="BB512" s="339"/>
      <c r="BC512" s="339"/>
      <c r="BD512" s="339"/>
      <c r="BE512" s="339"/>
      <c r="BF512" s="339"/>
      <c r="BG512" s="339"/>
      <c r="BH512" s="339"/>
      <c r="BI512" s="339"/>
      <c r="BJ512" s="339"/>
      <c r="BK512" s="339"/>
      <c r="BL512" s="339"/>
      <c r="BM512" s="339"/>
      <c r="BN512" s="339"/>
      <c r="BO512" s="339"/>
      <c r="BP512" s="339"/>
      <c r="BQ512" s="339"/>
      <c r="BR512" s="339"/>
      <c r="BS512" s="339"/>
      <c r="BT512" s="339"/>
      <c r="BU512" s="339"/>
      <c r="BV512" s="339"/>
      <c r="BW512" s="339"/>
      <c r="BX512" s="339"/>
      <c r="BY512" s="339"/>
      <c r="BZ512" s="339"/>
      <c r="CA512" s="339"/>
      <c r="CB512" s="339"/>
      <c r="CC512" s="339"/>
      <c r="CD512" s="339"/>
      <c r="CE512" s="339"/>
      <c r="CF512" s="339"/>
      <c r="CG512" s="339"/>
      <c r="CH512" s="339"/>
      <c r="CI512" s="339"/>
      <c r="CJ512" s="339"/>
      <c r="CK512" s="339"/>
      <c r="CL512" s="339"/>
      <c r="CM512" s="339"/>
      <c r="CN512" s="339"/>
      <c r="CO512" s="339"/>
      <c r="CP512" s="339"/>
      <c r="CQ512" s="339"/>
      <c r="CR512" s="339"/>
      <c r="CS512" s="339"/>
      <c r="CT512" s="339"/>
      <c r="CU512" s="339"/>
      <c r="CV512" s="339"/>
      <c r="CW512" s="339"/>
      <c r="CX512" s="339"/>
      <c r="CY512" s="339"/>
      <c r="CZ512" s="339"/>
      <c r="DA512" s="339"/>
      <c r="DB512" s="339"/>
      <c r="DC512" s="339"/>
      <c r="DD512" s="339"/>
      <c r="DE512" s="339"/>
      <c r="DF512" s="339"/>
      <c r="DG512" s="339"/>
      <c r="DH512" s="339"/>
      <c r="DI512" s="339"/>
      <c r="DJ512" s="339"/>
      <c r="DK512" s="339"/>
      <c r="DL512" s="339"/>
      <c r="DM512" s="339"/>
      <c r="DN512" s="339"/>
      <c r="DO512" s="339"/>
      <c r="DP512" s="339"/>
      <c r="DQ512" s="339"/>
      <c r="DR512" s="339"/>
      <c r="DS512" s="339"/>
      <c r="DT512" s="339"/>
      <c r="DU512" s="339"/>
      <c r="DV512" s="339"/>
      <c r="DW512" s="339"/>
      <c r="DX512" s="339"/>
      <c r="DY512" s="339"/>
      <c r="DZ512" s="339"/>
      <c r="EA512" s="339"/>
      <c r="EB512" s="339"/>
      <c r="EC512" s="339"/>
      <c r="ED512" s="339"/>
      <c r="EE512" s="339"/>
      <c r="EF512" s="339"/>
      <c r="EG512" s="339"/>
      <c r="EH512" s="339"/>
      <c r="EI512" s="339"/>
      <c r="EJ512" s="339"/>
      <c r="EK512" s="339"/>
      <c r="EL512" s="339"/>
      <c r="EM512" s="339"/>
    </row>
    <row r="513" spans="1:143" s="341" customFormat="1" ht="25.5" hidden="1" customHeight="1">
      <c r="A513" s="371"/>
      <c r="B513" s="371"/>
      <c r="C513" s="371"/>
      <c r="D513" s="371"/>
      <c r="E513" s="371"/>
      <c r="F513" s="371"/>
      <c r="G513" s="371"/>
      <c r="H513" s="371"/>
      <c r="I513" s="371"/>
      <c r="J513" s="371"/>
      <c r="K513" s="371"/>
      <c r="L513" s="371"/>
      <c r="M513" s="371"/>
      <c r="N513" s="371"/>
      <c r="O513" s="371"/>
      <c r="P513" s="371"/>
      <c r="Q513" s="371"/>
      <c r="R513" s="371"/>
      <c r="S513" s="371"/>
      <c r="T513" s="371"/>
      <c r="U513" s="371"/>
      <c r="V513" s="371"/>
      <c r="W513" s="371"/>
      <c r="X513" s="371"/>
      <c r="Y513" s="371"/>
      <c r="Z513" s="371"/>
      <c r="AA513" s="371"/>
      <c r="AB513" s="371"/>
      <c r="AC513" s="371"/>
      <c r="AD513" s="371"/>
      <c r="AE513" s="371"/>
      <c r="AF513" s="371"/>
      <c r="AG513" s="371"/>
      <c r="AH513" s="371"/>
      <c r="AI513" s="339"/>
      <c r="AJ513" s="339"/>
      <c r="AK513" s="339"/>
      <c r="AL513" s="339"/>
      <c r="AM513" s="339"/>
      <c r="AN513" s="339"/>
      <c r="AO513" s="339"/>
      <c r="AP513" s="339"/>
      <c r="AQ513" s="339"/>
      <c r="AR513" s="339"/>
      <c r="AS513" s="339"/>
      <c r="AT513" s="339"/>
      <c r="AU513" s="339"/>
      <c r="AV513" s="339"/>
      <c r="AW513" s="339"/>
      <c r="AX513" s="339"/>
      <c r="AY513" s="339"/>
      <c r="AZ513" s="339"/>
      <c r="BA513" s="339"/>
      <c r="BB513" s="339"/>
      <c r="BC513" s="339"/>
      <c r="BD513" s="339"/>
      <c r="BE513" s="339"/>
      <c r="BF513" s="339"/>
      <c r="BG513" s="339"/>
      <c r="BH513" s="339"/>
      <c r="BI513" s="339"/>
      <c r="BJ513" s="339"/>
      <c r="BK513" s="339"/>
      <c r="BL513" s="339"/>
      <c r="BM513" s="339"/>
      <c r="BN513" s="339"/>
      <c r="BO513" s="339"/>
      <c r="BP513" s="339"/>
      <c r="BQ513" s="339"/>
      <c r="BR513" s="339"/>
      <c r="BS513" s="339"/>
      <c r="BT513" s="339"/>
      <c r="BU513" s="339"/>
      <c r="BV513" s="339"/>
      <c r="BW513" s="339"/>
      <c r="BX513" s="339"/>
      <c r="BY513" s="339"/>
      <c r="BZ513" s="339"/>
      <c r="CA513" s="339"/>
      <c r="CB513" s="339"/>
      <c r="CC513" s="339"/>
      <c r="CD513" s="339"/>
      <c r="CE513" s="339"/>
      <c r="CF513" s="339"/>
      <c r="CG513" s="339"/>
      <c r="CH513" s="339"/>
      <c r="CI513" s="339"/>
      <c r="CJ513" s="339"/>
      <c r="CK513" s="339"/>
      <c r="CL513" s="339"/>
      <c r="CM513" s="339"/>
      <c r="CN513" s="339"/>
      <c r="CO513" s="339"/>
      <c r="CP513" s="339"/>
      <c r="CQ513" s="339"/>
      <c r="CR513" s="339"/>
      <c r="CS513" s="339"/>
      <c r="CT513" s="339"/>
      <c r="CU513" s="339"/>
      <c r="CV513" s="339"/>
      <c r="CW513" s="339"/>
      <c r="CX513" s="339"/>
      <c r="CY513" s="339"/>
      <c r="CZ513" s="339"/>
      <c r="DA513" s="339"/>
      <c r="DB513" s="339"/>
      <c r="DC513" s="339"/>
      <c r="DD513" s="339"/>
      <c r="DE513" s="339"/>
      <c r="DF513" s="339"/>
      <c r="DG513" s="339"/>
      <c r="DH513" s="339"/>
      <c r="DI513" s="339"/>
      <c r="DJ513" s="339"/>
      <c r="DK513" s="339"/>
      <c r="DL513" s="339"/>
      <c r="DM513" s="339"/>
      <c r="DN513" s="339"/>
      <c r="DO513" s="339"/>
      <c r="DP513" s="339"/>
      <c r="DQ513" s="339"/>
      <c r="DR513" s="339"/>
      <c r="DS513" s="339"/>
      <c r="DT513" s="339"/>
      <c r="DU513" s="339"/>
      <c r="DV513" s="339"/>
      <c r="DW513" s="339"/>
      <c r="DX513" s="339"/>
      <c r="DY513" s="339"/>
      <c r="DZ513" s="339"/>
      <c r="EA513" s="339"/>
      <c r="EB513" s="339"/>
      <c r="EC513" s="339"/>
      <c r="ED513" s="339"/>
      <c r="EE513" s="339"/>
      <c r="EF513" s="339"/>
      <c r="EG513" s="339"/>
      <c r="EH513" s="339"/>
      <c r="EI513" s="339"/>
      <c r="EJ513" s="339"/>
      <c r="EK513" s="339"/>
      <c r="EL513" s="339"/>
      <c r="EM513" s="339"/>
    </row>
    <row r="514" spans="1:143" s="341" customFormat="1" ht="25.5" hidden="1" customHeight="1">
      <c r="A514" s="371"/>
      <c r="B514" s="371"/>
      <c r="C514" s="371"/>
      <c r="D514" s="371"/>
      <c r="E514" s="371"/>
      <c r="F514" s="371"/>
      <c r="G514" s="371"/>
      <c r="H514" s="371"/>
      <c r="I514" s="371"/>
      <c r="J514" s="371"/>
      <c r="K514" s="371"/>
      <c r="L514" s="371"/>
      <c r="M514" s="371"/>
      <c r="N514" s="371"/>
      <c r="O514" s="371"/>
      <c r="P514" s="371"/>
      <c r="Q514" s="371"/>
      <c r="R514" s="371"/>
      <c r="S514" s="371"/>
      <c r="T514" s="371"/>
      <c r="U514" s="371"/>
      <c r="V514" s="371"/>
      <c r="W514" s="371"/>
      <c r="X514" s="371"/>
      <c r="Y514" s="371"/>
      <c r="Z514" s="371"/>
      <c r="AA514" s="371"/>
      <c r="AB514" s="371"/>
      <c r="AC514" s="371"/>
      <c r="AD514" s="371"/>
      <c r="AE514" s="371"/>
      <c r="AF514" s="371"/>
      <c r="AG514" s="371"/>
      <c r="AH514" s="371"/>
      <c r="AI514" s="339"/>
      <c r="AJ514" s="339"/>
      <c r="AK514" s="339"/>
      <c r="AL514" s="339"/>
      <c r="AM514" s="339"/>
      <c r="AN514" s="339"/>
      <c r="AO514" s="339"/>
      <c r="AP514" s="339"/>
      <c r="AQ514" s="339"/>
      <c r="AR514" s="339"/>
      <c r="AS514" s="339"/>
      <c r="AT514" s="339"/>
      <c r="AU514" s="339"/>
      <c r="AV514" s="339"/>
      <c r="AW514" s="339"/>
      <c r="AX514" s="339"/>
      <c r="AY514" s="339"/>
      <c r="AZ514" s="339"/>
      <c r="BA514" s="339"/>
      <c r="BB514" s="339"/>
      <c r="BC514" s="339"/>
      <c r="BD514" s="339"/>
      <c r="BE514" s="339"/>
      <c r="BF514" s="339"/>
      <c r="BG514" s="339"/>
      <c r="BH514" s="339"/>
      <c r="BI514" s="339"/>
      <c r="BJ514" s="339"/>
      <c r="BK514" s="339"/>
      <c r="BL514" s="339"/>
      <c r="BM514" s="339"/>
      <c r="BN514" s="339"/>
      <c r="BO514" s="339"/>
      <c r="BP514" s="339"/>
      <c r="BQ514" s="339"/>
      <c r="BR514" s="339"/>
      <c r="BS514" s="339"/>
      <c r="BT514" s="339"/>
      <c r="BU514" s="339"/>
      <c r="BV514" s="339"/>
      <c r="BW514" s="339"/>
      <c r="BX514" s="339"/>
      <c r="BY514" s="339"/>
      <c r="BZ514" s="339"/>
      <c r="CA514" s="339"/>
      <c r="CB514" s="339"/>
      <c r="CC514" s="339"/>
      <c r="CD514" s="339"/>
      <c r="CE514" s="339"/>
      <c r="CF514" s="339"/>
      <c r="CG514" s="339"/>
      <c r="CH514" s="339"/>
      <c r="CI514" s="339"/>
      <c r="CJ514" s="339"/>
      <c r="CK514" s="339"/>
      <c r="CL514" s="339"/>
      <c r="CM514" s="339"/>
      <c r="CN514" s="339"/>
      <c r="CO514" s="339"/>
      <c r="CP514" s="339"/>
      <c r="CQ514" s="339"/>
      <c r="CR514" s="339"/>
      <c r="CS514" s="339"/>
      <c r="CT514" s="339"/>
      <c r="CU514" s="339"/>
      <c r="CV514" s="339"/>
      <c r="CW514" s="339"/>
      <c r="CX514" s="339"/>
      <c r="CY514" s="339"/>
      <c r="CZ514" s="339"/>
      <c r="DA514" s="339"/>
      <c r="DB514" s="339"/>
      <c r="DC514" s="339"/>
      <c r="DD514" s="339"/>
      <c r="DE514" s="339"/>
      <c r="DF514" s="339"/>
      <c r="DG514" s="339"/>
      <c r="DH514" s="339"/>
      <c r="DI514" s="339"/>
      <c r="DJ514" s="339"/>
      <c r="DK514" s="339"/>
      <c r="DL514" s="339"/>
      <c r="DM514" s="339"/>
      <c r="DN514" s="339"/>
      <c r="DO514" s="339"/>
      <c r="DP514" s="339"/>
      <c r="DQ514" s="339"/>
      <c r="DR514" s="339"/>
      <c r="DS514" s="339"/>
      <c r="DT514" s="339"/>
      <c r="DU514" s="339"/>
      <c r="DV514" s="339"/>
      <c r="DW514" s="339"/>
      <c r="DX514" s="339"/>
      <c r="DY514" s="339"/>
      <c r="DZ514" s="339"/>
      <c r="EA514" s="339"/>
      <c r="EB514" s="339"/>
      <c r="EC514" s="339"/>
      <c r="ED514" s="339"/>
      <c r="EE514" s="339"/>
      <c r="EF514" s="339"/>
      <c r="EG514" s="339"/>
      <c r="EH514" s="339"/>
      <c r="EI514" s="339"/>
      <c r="EJ514" s="339"/>
      <c r="EK514" s="339"/>
      <c r="EL514" s="339"/>
      <c r="EM514" s="339"/>
    </row>
    <row r="515" spans="1:143" s="341" customFormat="1" ht="25.5" hidden="1" customHeight="1">
      <c r="A515" s="371"/>
      <c r="B515" s="371"/>
      <c r="C515" s="371"/>
      <c r="D515" s="371"/>
      <c r="E515" s="371"/>
      <c r="F515" s="371"/>
      <c r="G515" s="371"/>
      <c r="H515" s="371"/>
      <c r="I515" s="371"/>
      <c r="J515" s="371"/>
      <c r="K515" s="371"/>
      <c r="L515" s="371"/>
      <c r="M515" s="371"/>
      <c r="N515" s="371"/>
      <c r="O515" s="371"/>
      <c r="P515" s="371"/>
      <c r="Q515" s="371"/>
      <c r="R515" s="371"/>
      <c r="S515" s="371"/>
      <c r="T515" s="371"/>
      <c r="U515" s="371"/>
      <c r="V515" s="371"/>
      <c r="W515" s="371"/>
      <c r="X515" s="371"/>
      <c r="Y515" s="371"/>
      <c r="Z515" s="371"/>
      <c r="AA515" s="371"/>
      <c r="AB515" s="371"/>
      <c r="AC515" s="371"/>
      <c r="AD515" s="371"/>
      <c r="AE515" s="371"/>
      <c r="AF515" s="371"/>
      <c r="AG515" s="371"/>
      <c r="AH515" s="371"/>
      <c r="AI515" s="339"/>
      <c r="AJ515" s="339"/>
      <c r="AK515" s="339"/>
      <c r="AL515" s="339"/>
      <c r="AM515" s="339"/>
      <c r="AN515" s="339"/>
      <c r="AO515" s="339"/>
      <c r="AP515" s="339"/>
      <c r="AQ515" s="339"/>
      <c r="AR515" s="339"/>
      <c r="AS515" s="339"/>
      <c r="AT515" s="339"/>
      <c r="AU515" s="339"/>
      <c r="AV515" s="339"/>
      <c r="AW515" s="339"/>
      <c r="AX515" s="339"/>
      <c r="AY515" s="339"/>
      <c r="AZ515" s="339"/>
      <c r="BA515" s="339"/>
      <c r="BB515" s="339"/>
      <c r="BC515" s="339"/>
      <c r="BD515" s="339"/>
      <c r="BE515" s="339"/>
      <c r="BF515" s="339"/>
      <c r="BG515" s="339"/>
      <c r="BH515" s="339"/>
      <c r="BI515" s="339"/>
      <c r="BJ515" s="339"/>
      <c r="BK515" s="339"/>
      <c r="BL515" s="339"/>
      <c r="BM515" s="339"/>
      <c r="BN515" s="339"/>
      <c r="BO515" s="339"/>
      <c r="BP515" s="339"/>
      <c r="BQ515" s="339"/>
      <c r="BR515" s="339"/>
      <c r="BS515" s="339"/>
      <c r="BT515" s="339"/>
      <c r="BU515" s="339"/>
      <c r="BV515" s="339"/>
      <c r="BW515" s="339"/>
      <c r="BX515" s="339"/>
      <c r="BY515" s="339"/>
      <c r="BZ515" s="339"/>
      <c r="CA515" s="339"/>
      <c r="CB515" s="339"/>
      <c r="CC515" s="339"/>
      <c r="CD515" s="339"/>
      <c r="CE515" s="339"/>
      <c r="CF515" s="339"/>
      <c r="CG515" s="339"/>
      <c r="CH515" s="339"/>
      <c r="CI515" s="339"/>
      <c r="CJ515" s="339"/>
      <c r="CK515" s="339"/>
      <c r="CL515" s="339"/>
      <c r="CM515" s="339"/>
      <c r="CN515" s="339"/>
      <c r="CO515" s="339"/>
      <c r="CP515" s="339"/>
      <c r="CQ515" s="339"/>
      <c r="CR515" s="339"/>
      <c r="CS515" s="339"/>
      <c r="CT515" s="339"/>
      <c r="CU515" s="339"/>
      <c r="CV515" s="339"/>
      <c r="CW515" s="339"/>
      <c r="CX515" s="339"/>
      <c r="CY515" s="339"/>
      <c r="CZ515" s="339"/>
      <c r="DA515" s="339"/>
      <c r="DB515" s="339"/>
      <c r="DC515" s="339"/>
      <c r="DD515" s="339"/>
      <c r="DE515" s="339"/>
      <c r="DF515" s="339"/>
      <c r="DG515" s="339"/>
      <c r="DH515" s="339"/>
      <c r="DI515" s="339"/>
      <c r="DJ515" s="339"/>
      <c r="DK515" s="339"/>
      <c r="DL515" s="339"/>
      <c r="DM515" s="339"/>
      <c r="DN515" s="339"/>
      <c r="DO515" s="339"/>
      <c r="DP515" s="339"/>
      <c r="DQ515" s="339"/>
      <c r="DR515" s="339"/>
      <c r="DS515" s="339"/>
      <c r="DT515" s="339"/>
      <c r="DU515" s="339"/>
      <c r="DV515" s="339"/>
      <c r="DW515" s="339"/>
      <c r="DX515" s="339"/>
      <c r="DY515" s="339"/>
      <c r="DZ515" s="339"/>
      <c r="EA515" s="339"/>
      <c r="EB515" s="339"/>
      <c r="EC515" s="339"/>
      <c r="ED515" s="339"/>
      <c r="EE515" s="339"/>
      <c r="EF515" s="339"/>
      <c r="EG515" s="339"/>
      <c r="EH515" s="339"/>
      <c r="EI515" s="339"/>
      <c r="EJ515" s="339"/>
      <c r="EK515" s="339"/>
      <c r="EL515" s="339"/>
      <c r="EM515" s="339"/>
    </row>
    <row r="516" spans="1:143" s="341" customFormat="1" ht="25.5" hidden="1" customHeight="1">
      <c r="A516" s="371"/>
      <c r="B516" s="371"/>
      <c r="C516" s="371"/>
      <c r="D516" s="371"/>
      <c r="E516" s="371"/>
      <c r="F516" s="371"/>
      <c r="G516" s="371"/>
      <c r="H516" s="371"/>
      <c r="I516" s="371"/>
      <c r="J516" s="371"/>
      <c r="K516" s="371"/>
      <c r="L516" s="371"/>
      <c r="M516" s="371"/>
      <c r="N516" s="371"/>
      <c r="O516" s="371"/>
      <c r="P516" s="371"/>
      <c r="Q516" s="371"/>
      <c r="R516" s="371"/>
      <c r="S516" s="371"/>
      <c r="T516" s="371"/>
      <c r="U516" s="371"/>
      <c r="V516" s="371"/>
      <c r="W516" s="371"/>
      <c r="X516" s="371"/>
      <c r="Y516" s="371"/>
      <c r="Z516" s="371"/>
      <c r="AA516" s="371"/>
      <c r="AB516" s="371"/>
      <c r="AC516" s="371"/>
      <c r="AD516" s="371"/>
      <c r="AE516" s="371"/>
      <c r="AF516" s="371"/>
      <c r="AG516" s="371"/>
      <c r="AH516" s="371"/>
      <c r="AI516" s="339"/>
      <c r="AJ516" s="339"/>
      <c r="AK516" s="339"/>
      <c r="AL516" s="339"/>
      <c r="AM516" s="339"/>
      <c r="AN516" s="339"/>
      <c r="AO516" s="339"/>
      <c r="AP516" s="339"/>
      <c r="AQ516" s="339"/>
      <c r="AR516" s="339"/>
      <c r="AS516" s="339"/>
      <c r="AT516" s="339"/>
      <c r="AU516" s="339"/>
      <c r="AV516" s="339"/>
      <c r="AW516" s="339"/>
      <c r="AX516" s="339"/>
      <c r="AY516" s="339"/>
      <c r="AZ516" s="339"/>
      <c r="BA516" s="339"/>
      <c r="BB516" s="339"/>
      <c r="BC516" s="339"/>
      <c r="BD516" s="339"/>
      <c r="BE516" s="339"/>
      <c r="BF516" s="339"/>
      <c r="BG516" s="339"/>
      <c r="BH516" s="339"/>
      <c r="BI516" s="339"/>
      <c r="BJ516" s="339"/>
      <c r="BK516" s="339"/>
      <c r="BL516" s="339"/>
      <c r="BM516" s="339"/>
      <c r="BN516" s="339"/>
      <c r="BO516" s="339"/>
      <c r="BP516" s="339"/>
      <c r="BQ516" s="339"/>
      <c r="BR516" s="339"/>
      <c r="BS516" s="339"/>
      <c r="BT516" s="339"/>
      <c r="BU516" s="339"/>
      <c r="BV516" s="339"/>
      <c r="BW516" s="339"/>
      <c r="BX516" s="339"/>
      <c r="BY516" s="339"/>
      <c r="BZ516" s="339"/>
      <c r="CA516" s="339"/>
      <c r="CB516" s="339"/>
      <c r="CC516" s="339"/>
      <c r="CD516" s="339"/>
      <c r="CE516" s="339"/>
      <c r="CF516" s="339"/>
      <c r="CG516" s="339"/>
      <c r="CH516" s="339"/>
      <c r="CI516" s="339"/>
      <c r="CJ516" s="339"/>
      <c r="CK516" s="339"/>
      <c r="CL516" s="339"/>
      <c r="CM516" s="339"/>
      <c r="CN516" s="339"/>
      <c r="CO516" s="339"/>
      <c r="CP516" s="339"/>
      <c r="CQ516" s="339"/>
      <c r="CR516" s="339"/>
      <c r="CS516" s="339"/>
      <c r="CT516" s="339"/>
      <c r="CU516" s="339"/>
      <c r="CV516" s="339"/>
      <c r="CW516" s="339"/>
      <c r="CX516" s="339"/>
      <c r="CY516" s="339"/>
      <c r="CZ516" s="339"/>
      <c r="DA516" s="339"/>
      <c r="DB516" s="339"/>
      <c r="DC516" s="339"/>
      <c r="DD516" s="339"/>
      <c r="DE516" s="339"/>
      <c r="DF516" s="339"/>
      <c r="DG516" s="339"/>
      <c r="DH516" s="339"/>
      <c r="DI516" s="339"/>
      <c r="DJ516" s="339"/>
      <c r="DK516" s="339"/>
      <c r="DL516" s="339"/>
      <c r="DM516" s="339"/>
      <c r="DN516" s="339"/>
      <c r="DO516" s="339"/>
      <c r="DP516" s="339"/>
      <c r="DQ516" s="339"/>
      <c r="DR516" s="339"/>
      <c r="DS516" s="339"/>
      <c r="DT516" s="339"/>
      <c r="DU516" s="339"/>
      <c r="DV516" s="339"/>
      <c r="DW516" s="339"/>
      <c r="DX516" s="339"/>
      <c r="DY516" s="339"/>
      <c r="DZ516" s="339"/>
      <c r="EA516" s="339"/>
      <c r="EB516" s="339"/>
      <c r="EC516" s="339"/>
      <c r="ED516" s="339"/>
      <c r="EE516" s="339"/>
      <c r="EF516" s="339"/>
      <c r="EG516" s="339"/>
      <c r="EH516" s="339"/>
      <c r="EI516" s="339"/>
      <c r="EJ516" s="339"/>
      <c r="EK516" s="339"/>
      <c r="EL516" s="339"/>
      <c r="EM516" s="339"/>
    </row>
    <row r="517" spans="1:143" s="341" customFormat="1" ht="25.5" hidden="1" customHeight="1">
      <c r="A517" s="371"/>
      <c r="B517" s="371"/>
      <c r="C517" s="371"/>
      <c r="D517" s="371"/>
      <c r="E517" s="371"/>
      <c r="F517" s="371"/>
      <c r="G517" s="371"/>
      <c r="H517" s="371"/>
      <c r="I517" s="371"/>
      <c r="J517" s="371"/>
      <c r="K517" s="371"/>
      <c r="L517" s="371"/>
      <c r="M517" s="371"/>
      <c r="N517" s="371"/>
      <c r="O517" s="371"/>
      <c r="P517" s="371"/>
      <c r="Q517" s="371"/>
      <c r="R517" s="371"/>
      <c r="S517" s="371"/>
      <c r="T517" s="371"/>
      <c r="U517" s="371"/>
      <c r="V517" s="371"/>
      <c r="W517" s="371"/>
      <c r="X517" s="371"/>
      <c r="Y517" s="371"/>
      <c r="Z517" s="371"/>
      <c r="AA517" s="371"/>
      <c r="AB517" s="371"/>
      <c r="AC517" s="371"/>
      <c r="AD517" s="371"/>
      <c r="AE517" s="371"/>
      <c r="AF517" s="371"/>
      <c r="AG517" s="371"/>
      <c r="AH517" s="371"/>
      <c r="AI517" s="339"/>
      <c r="AJ517" s="339"/>
      <c r="AK517" s="339"/>
      <c r="AL517" s="339"/>
      <c r="AM517" s="339"/>
      <c r="AN517" s="339"/>
      <c r="AO517" s="339"/>
      <c r="AP517" s="339"/>
      <c r="AQ517" s="339"/>
      <c r="AR517" s="339"/>
      <c r="AS517" s="339"/>
      <c r="AT517" s="339"/>
      <c r="AU517" s="339"/>
      <c r="AV517" s="339"/>
      <c r="AW517" s="339"/>
      <c r="AX517" s="339"/>
      <c r="AY517" s="339"/>
      <c r="AZ517" s="339"/>
      <c r="BA517" s="339"/>
      <c r="BB517" s="339"/>
      <c r="BC517" s="339"/>
      <c r="BD517" s="339"/>
      <c r="BE517" s="339"/>
      <c r="BF517" s="339"/>
      <c r="BG517" s="339"/>
      <c r="BH517" s="339"/>
      <c r="BI517" s="339"/>
      <c r="BJ517" s="339"/>
      <c r="BK517" s="339"/>
      <c r="BL517" s="339"/>
      <c r="BM517" s="339"/>
      <c r="BN517" s="339"/>
      <c r="BO517" s="339"/>
      <c r="BP517" s="339"/>
      <c r="BQ517" s="339"/>
      <c r="BR517" s="339"/>
      <c r="BS517" s="339"/>
      <c r="BT517" s="339"/>
      <c r="BU517" s="339"/>
      <c r="BV517" s="339"/>
      <c r="BW517" s="339"/>
      <c r="BX517" s="339"/>
      <c r="BY517" s="339"/>
      <c r="BZ517" s="339"/>
      <c r="CA517" s="339"/>
      <c r="CB517" s="339"/>
      <c r="CC517" s="339"/>
      <c r="CD517" s="339"/>
      <c r="CE517" s="339"/>
      <c r="CF517" s="339"/>
      <c r="CG517" s="339"/>
      <c r="CH517" s="339"/>
      <c r="CI517" s="339"/>
      <c r="CJ517" s="339"/>
      <c r="CK517" s="339"/>
      <c r="CL517" s="339"/>
      <c r="CM517" s="339"/>
      <c r="CN517" s="339"/>
      <c r="CO517" s="339"/>
      <c r="CP517" s="339"/>
      <c r="CQ517" s="339"/>
      <c r="CR517" s="339"/>
      <c r="CS517" s="339"/>
      <c r="CT517" s="339"/>
      <c r="CU517" s="339"/>
      <c r="CV517" s="339"/>
      <c r="CW517" s="339"/>
      <c r="CX517" s="339"/>
      <c r="CY517" s="339"/>
      <c r="CZ517" s="339"/>
      <c r="DA517" s="339"/>
      <c r="DB517" s="339"/>
      <c r="DC517" s="339"/>
      <c r="DD517" s="339"/>
      <c r="DE517" s="339"/>
      <c r="DF517" s="339"/>
      <c r="DG517" s="339"/>
      <c r="DH517" s="339"/>
      <c r="DI517" s="339"/>
      <c r="DJ517" s="339"/>
      <c r="DK517" s="339"/>
      <c r="DL517" s="339"/>
      <c r="DM517" s="339"/>
      <c r="DN517" s="339"/>
      <c r="DO517" s="339"/>
      <c r="DP517" s="339"/>
      <c r="DQ517" s="339"/>
      <c r="DR517" s="339"/>
      <c r="DS517" s="339"/>
      <c r="DT517" s="339"/>
      <c r="DU517" s="339"/>
      <c r="DV517" s="339"/>
      <c r="DW517" s="339"/>
      <c r="DX517" s="339"/>
      <c r="DY517" s="339"/>
      <c r="DZ517" s="339"/>
      <c r="EA517" s="339"/>
      <c r="EB517" s="339"/>
      <c r="EC517" s="339"/>
      <c r="ED517" s="339"/>
      <c r="EE517" s="339"/>
      <c r="EF517" s="339"/>
      <c r="EG517" s="339"/>
      <c r="EH517" s="339"/>
      <c r="EI517" s="339"/>
      <c r="EJ517" s="339"/>
      <c r="EK517" s="339"/>
      <c r="EL517" s="339"/>
      <c r="EM517" s="339"/>
    </row>
    <row r="518" spans="1:143" s="341" customFormat="1" ht="25.5" hidden="1" customHeight="1">
      <c r="A518" s="371"/>
      <c r="B518" s="371"/>
      <c r="C518" s="371"/>
      <c r="D518" s="371"/>
      <c r="E518" s="371"/>
      <c r="F518" s="371"/>
      <c r="G518" s="371"/>
      <c r="H518" s="371"/>
      <c r="I518" s="371"/>
      <c r="J518" s="371"/>
      <c r="K518" s="371"/>
      <c r="L518" s="371"/>
      <c r="M518" s="371"/>
      <c r="N518" s="371"/>
      <c r="O518" s="371"/>
      <c r="P518" s="371"/>
      <c r="Q518" s="371"/>
      <c r="R518" s="371"/>
      <c r="S518" s="371"/>
      <c r="T518" s="371"/>
      <c r="U518" s="371"/>
      <c r="V518" s="371"/>
      <c r="W518" s="371"/>
      <c r="X518" s="371"/>
      <c r="Y518" s="371"/>
      <c r="Z518" s="371"/>
      <c r="AA518" s="371"/>
      <c r="AB518" s="371"/>
      <c r="AC518" s="371"/>
      <c r="AD518" s="371"/>
      <c r="AE518" s="371"/>
      <c r="AF518" s="371"/>
      <c r="AG518" s="371"/>
      <c r="AH518" s="371"/>
      <c r="AI518" s="339"/>
      <c r="AJ518" s="339"/>
      <c r="AK518" s="339"/>
      <c r="AL518" s="339"/>
      <c r="AM518" s="339"/>
      <c r="AN518" s="339"/>
      <c r="AO518" s="339"/>
      <c r="AP518" s="339"/>
      <c r="AQ518" s="339"/>
      <c r="AR518" s="339"/>
      <c r="AS518" s="339"/>
      <c r="AT518" s="339"/>
      <c r="AU518" s="339"/>
      <c r="AV518" s="339"/>
      <c r="AW518" s="339"/>
      <c r="AX518" s="339"/>
      <c r="AY518" s="339"/>
      <c r="AZ518" s="339"/>
      <c r="BA518" s="339"/>
      <c r="BB518" s="339"/>
      <c r="BC518" s="339"/>
      <c r="BD518" s="339"/>
      <c r="BE518" s="339"/>
      <c r="BF518" s="339"/>
      <c r="BG518" s="339"/>
      <c r="BH518" s="339"/>
      <c r="BI518" s="339"/>
      <c r="BJ518" s="339"/>
      <c r="BK518" s="339"/>
      <c r="BL518" s="339"/>
      <c r="BM518" s="339"/>
      <c r="BN518" s="339"/>
      <c r="BO518" s="339"/>
      <c r="BP518" s="339"/>
      <c r="BQ518" s="339"/>
      <c r="BR518" s="339"/>
      <c r="BS518" s="339"/>
      <c r="BT518" s="339"/>
      <c r="BU518" s="339"/>
      <c r="BV518" s="339"/>
      <c r="BW518" s="339"/>
      <c r="BX518" s="339"/>
      <c r="BY518" s="339"/>
      <c r="BZ518" s="339"/>
      <c r="CA518" s="339"/>
      <c r="CB518" s="339"/>
      <c r="CC518" s="339"/>
      <c r="CD518" s="339"/>
      <c r="CE518" s="339"/>
      <c r="CF518" s="339"/>
      <c r="CG518" s="339"/>
      <c r="CH518" s="339"/>
      <c r="CI518" s="339"/>
      <c r="CJ518" s="339"/>
      <c r="CK518" s="339"/>
      <c r="CL518" s="339"/>
      <c r="CM518" s="339"/>
      <c r="CN518" s="339"/>
      <c r="CO518" s="339"/>
      <c r="CP518" s="339"/>
      <c r="CQ518" s="339"/>
      <c r="CR518" s="339"/>
      <c r="CS518" s="339"/>
      <c r="CT518" s="339"/>
      <c r="CU518" s="339"/>
      <c r="CV518" s="339"/>
      <c r="CW518" s="339"/>
      <c r="CX518" s="339"/>
      <c r="CY518" s="339"/>
      <c r="CZ518" s="339"/>
      <c r="DA518" s="339"/>
      <c r="DB518" s="339"/>
      <c r="DC518" s="339"/>
      <c r="DD518" s="339"/>
      <c r="DE518" s="339"/>
      <c r="DF518" s="339"/>
      <c r="DG518" s="339"/>
      <c r="DH518" s="339"/>
      <c r="DI518" s="339"/>
      <c r="DJ518" s="339"/>
      <c r="DK518" s="339"/>
      <c r="DL518" s="339"/>
      <c r="DM518" s="339"/>
      <c r="DN518" s="339"/>
      <c r="DO518" s="339"/>
      <c r="DP518" s="339"/>
      <c r="DQ518" s="339"/>
      <c r="DR518" s="339"/>
      <c r="DS518" s="339"/>
      <c r="DT518" s="339"/>
      <c r="DU518" s="339"/>
      <c r="DV518" s="339"/>
      <c r="DW518" s="339"/>
      <c r="DX518" s="339"/>
      <c r="DY518" s="339"/>
      <c r="DZ518" s="339"/>
      <c r="EA518" s="339"/>
      <c r="EB518" s="339"/>
      <c r="EC518" s="339"/>
      <c r="ED518" s="339"/>
      <c r="EE518" s="339"/>
      <c r="EF518" s="339"/>
      <c r="EG518" s="339"/>
      <c r="EH518" s="339"/>
      <c r="EI518" s="339"/>
      <c r="EJ518" s="339"/>
      <c r="EK518" s="339"/>
      <c r="EL518" s="339"/>
      <c r="EM518" s="339"/>
    </row>
    <row r="519" spans="1:143" s="341" customFormat="1" ht="25.5" hidden="1" customHeight="1">
      <c r="A519" s="371"/>
      <c r="B519" s="371"/>
      <c r="C519" s="371"/>
      <c r="D519" s="371"/>
      <c r="E519" s="371"/>
      <c r="F519" s="371"/>
      <c r="G519" s="371"/>
      <c r="H519" s="371"/>
      <c r="I519" s="371"/>
      <c r="J519" s="371"/>
      <c r="K519" s="371"/>
      <c r="L519" s="371"/>
      <c r="M519" s="371"/>
      <c r="N519" s="371"/>
      <c r="O519" s="371"/>
      <c r="P519" s="371"/>
      <c r="Q519" s="371"/>
      <c r="R519" s="371"/>
      <c r="S519" s="371"/>
      <c r="T519" s="371"/>
      <c r="U519" s="371"/>
      <c r="V519" s="371"/>
      <c r="W519" s="371"/>
      <c r="X519" s="371"/>
      <c r="Y519" s="371"/>
      <c r="Z519" s="371"/>
      <c r="AA519" s="371"/>
      <c r="AB519" s="371"/>
      <c r="AC519" s="371"/>
      <c r="AD519" s="371"/>
      <c r="AE519" s="371"/>
      <c r="AF519" s="371"/>
      <c r="AG519" s="371"/>
      <c r="AH519" s="371"/>
      <c r="AI519" s="339"/>
      <c r="AJ519" s="339"/>
      <c r="AK519" s="339"/>
      <c r="AL519" s="339"/>
      <c r="AM519" s="339"/>
      <c r="AN519" s="339"/>
      <c r="AO519" s="339"/>
      <c r="AP519" s="339"/>
      <c r="AQ519" s="339"/>
      <c r="AR519" s="339"/>
      <c r="AS519" s="339"/>
      <c r="AT519" s="339"/>
      <c r="AU519" s="339"/>
      <c r="AV519" s="339"/>
      <c r="AW519" s="339"/>
      <c r="AX519" s="339"/>
      <c r="AY519" s="339"/>
      <c r="AZ519" s="339"/>
      <c r="BA519" s="339"/>
      <c r="BB519" s="339"/>
      <c r="BC519" s="339"/>
      <c r="BD519" s="339"/>
      <c r="BE519" s="339"/>
      <c r="BF519" s="339"/>
      <c r="BG519" s="339"/>
      <c r="BH519" s="339"/>
      <c r="BI519" s="339"/>
      <c r="BJ519" s="339"/>
      <c r="BK519" s="339"/>
      <c r="BL519" s="339"/>
      <c r="BM519" s="339"/>
      <c r="BN519" s="339"/>
      <c r="BO519" s="339"/>
      <c r="BP519" s="339"/>
      <c r="BQ519" s="339"/>
      <c r="BR519" s="339"/>
      <c r="BS519" s="339"/>
      <c r="BT519" s="339"/>
      <c r="BU519" s="339"/>
      <c r="BV519" s="339"/>
      <c r="BW519" s="339"/>
      <c r="BX519" s="339"/>
      <c r="BY519" s="339"/>
      <c r="BZ519" s="339"/>
      <c r="CA519" s="339"/>
      <c r="CB519" s="339"/>
      <c r="CC519" s="339"/>
      <c r="CD519" s="339"/>
      <c r="CE519" s="339"/>
      <c r="CF519" s="339"/>
      <c r="CG519" s="339"/>
      <c r="CH519" s="339"/>
      <c r="CI519" s="339"/>
      <c r="CJ519" s="339"/>
      <c r="CK519" s="339"/>
      <c r="CL519" s="339"/>
      <c r="CM519" s="339"/>
      <c r="CN519" s="339"/>
      <c r="CO519" s="339"/>
      <c r="CP519" s="339"/>
      <c r="CQ519" s="339"/>
      <c r="CR519" s="339"/>
      <c r="CS519" s="339"/>
      <c r="CT519" s="339"/>
      <c r="CU519" s="339"/>
      <c r="CV519" s="339"/>
      <c r="CW519" s="339"/>
      <c r="CX519" s="339"/>
      <c r="CY519" s="339"/>
      <c r="CZ519" s="339"/>
      <c r="DA519" s="339"/>
      <c r="DB519" s="339"/>
      <c r="DC519" s="339"/>
      <c r="DD519" s="339"/>
      <c r="DE519" s="339"/>
      <c r="DF519" s="339"/>
      <c r="DG519" s="339"/>
      <c r="DH519" s="339"/>
      <c r="DI519" s="339"/>
      <c r="DJ519" s="339"/>
      <c r="DK519" s="339"/>
      <c r="DL519" s="339"/>
      <c r="DM519" s="339"/>
      <c r="DN519" s="339"/>
      <c r="DO519" s="339"/>
      <c r="DP519" s="339"/>
      <c r="DQ519" s="339"/>
      <c r="DR519" s="339"/>
      <c r="DS519" s="339"/>
      <c r="DT519" s="339"/>
      <c r="DU519" s="339"/>
      <c r="DV519" s="339"/>
      <c r="DW519" s="339"/>
      <c r="DX519" s="339"/>
      <c r="DY519" s="339"/>
      <c r="DZ519" s="339"/>
      <c r="EA519" s="339"/>
      <c r="EB519" s="339"/>
      <c r="EC519" s="339"/>
      <c r="ED519" s="339"/>
      <c r="EE519" s="339"/>
      <c r="EF519" s="339"/>
      <c r="EG519" s="339"/>
      <c r="EH519" s="339"/>
      <c r="EI519" s="339"/>
      <c r="EJ519" s="339"/>
      <c r="EK519" s="339"/>
      <c r="EL519" s="339"/>
      <c r="EM519" s="339"/>
    </row>
    <row r="520" spans="1:143" s="341" customFormat="1" ht="25.5" hidden="1" customHeight="1">
      <c r="A520" s="371"/>
      <c r="B520" s="371"/>
      <c r="C520" s="371"/>
      <c r="D520" s="371"/>
      <c r="E520" s="371"/>
      <c r="F520" s="371"/>
      <c r="G520" s="371"/>
      <c r="H520" s="371"/>
      <c r="I520" s="371"/>
      <c r="J520" s="371"/>
      <c r="K520" s="371"/>
      <c r="L520" s="371"/>
      <c r="M520" s="371"/>
      <c r="N520" s="371"/>
      <c r="O520" s="371"/>
      <c r="P520" s="371"/>
      <c r="Q520" s="371"/>
      <c r="R520" s="371"/>
      <c r="S520" s="371"/>
      <c r="T520" s="371"/>
      <c r="U520" s="371"/>
      <c r="V520" s="371"/>
      <c r="W520" s="371"/>
      <c r="X520" s="371"/>
      <c r="Y520" s="371"/>
      <c r="Z520" s="371"/>
      <c r="AA520" s="371"/>
      <c r="AB520" s="371"/>
      <c r="AC520" s="371"/>
      <c r="AD520" s="371"/>
      <c r="AE520" s="371"/>
      <c r="AF520" s="371"/>
      <c r="AG520" s="371"/>
      <c r="AH520" s="371"/>
      <c r="AI520" s="339"/>
      <c r="AJ520" s="339"/>
      <c r="AK520" s="339"/>
      <c r="AL520" s="339"/>
      <c r="AM520" s="339"/>
      <c r="AN520" s="339"/>
      <c r="AO520" s="339"/>
      <c r="AP520" s="339"/>
      <c r="AQ520" s="339"/>
      <c r="AR520" s="339"/>
      <c r="AS520" s="339"/>
      <c r="AT520" s="339"/>
      <c r="AU520" s="339"/>
      <c r="AV520" s="339"/>
      <c r="AW520" s="339"/>
      <c r="AX520" s="339"/>
      <c r="AY520" s="339"/>
      <c r="AZ520" s="339"/>
      <c r="BA520" s="339"/>
      <c r="BB520" s="339"/>
      <c r="BC520" s="339"/>
      <c r="BD520" s="339"/>
      <c r="BE520" s="339"/>
      <c r="BF520" s="339"/>
      <c r="BG520" s="339"/>
      <c r="BH520" s="339"/>
      <c r="BI520" s="339"/>
      <c r="BJ520" s="339"/>
      <c r="BK520" s="339"/>
      <c r="BL520" s="339"/>
      <c r="BM520" s="339"/>
      <c r="BN520" s="339"/>
      <c r="BO520" s="339"/>
      <c r="BP520" s="339"/>
      <c r="BQ520" s="339"/>
      <c r="BR520" s="339"/>
      <c r="BS520" s="339"/>
      <c r="BT520" s="339"/>
      <c r="BU520" s="339"/>
      <c r="BV520" s="339"/>
      <c r="BW520" s="339"/>
      <c r="BX520" s="339"/>
      <c r="BY520" s="339"/>
      <c r="BZ520" s="339"/>
      <c r="CA520" s="339"/>
      <c r="CB520" s="339"/>
      <c r="CC520" s="339"/>
      <c r="CD520" s="339"/>
      <c r="CE520" s="339"/>
      <c r="CF520" s="339"/>
      <c r="CG520" s="339"/>
      <c r="CH520" s="339"/>
      <c r="CI520" s="339"/>
      <c r="CJ520" s="339"/>
      <c r="CK520" s="339"/>
      <c r="CL520" s="339"/>
      <c r="CM520" s="339"/>
      <c r="CN520" s="339"/>
      <c r="CO520" s="339"/>
      <c r="CP520" s="339"/>
      <c r="CQ520" s="339"/>
      <c r="CR520" s="339"/>
      <c r="CS520" s="339"/>
      <c r="CT520" s="339"/>
      <c r="CU520" s="339"/>
      <c r="CV520" s="339"/>
      <c r="CW520" s="339"/>
      <c r="CX520" s="339"/>
      <c r="CY520" s="339"/>
      <c r="CZ520" s="339"/>
      <c r="DA520" s="339"/>
      <c r="DB520" s="339"/>
      <c r="DC520" s="339"/>
      <c r="DD520" s="339"/>
      <c r="DE520" s="339"/>
      <c r="DF520" s="339"/>
      <c r="DG520" s="339"/>
      <c r="DH520" s="339"/>
      <c r="DI520" s="339"/>
      <c r="DJ520" s="339"/>
      <c r="DK520" s="339"/>
      <c r="DL520" s="339"/>
      <c r="DM520" s="339"/>
      <c r="DN520" s="339"/>
      <c r="DO520" s="339"/>
      <c r="DP520" s="339"/>
      <c r="DQ520" s="339"/>
      <c r="DR520" s="339"/>
      <c r="DS520" s="339"/>
      <c r="DT520" s="339"/>
      <c r="DU520" s="339"/>
      <c r="DV520" s="339"/>
      <c r="DW520" s="339"/>
      <c r="DX520" s="339"/>
      <c r="DY520" s="339"/>
      <c r="DZ520" s="339"/>
      <c r="EA520" s="339"/>
      <c r="EB520" s="339"/>
      <c r="EC520" s="339"/>
      <c r="ED520" s="339"/>
      <c r="EE520" s="339"/>
      <c r="EF520" s="339"/>
      <c r="EG520" s="339"/>
      <c r="EH520" s="339"/>
      <c r="EI520" s="339"/>
      <c r="EJ520" s="339"/>
      <c r="EK520" s="339"/>
      <c r="EL520" s="339"/>
      <c r="EM520" s="339"/>
    </row>
    <row r="521" spans="1:143" s="341" customFormat="1" ht="25.5" hidden="1" customHeight="1">
      <c r="A521" s="371"/>
      <c r="B521" s="371"/>
      <c r="C521" s="371"/>
      <c r="D521" s="371"/>
      <c r="E521" s="371"/>
      <c r="F521" s="371"/>
      <c r="G521" s="371"/>
      <c r="H521" s="371"/>
      <c r="I521" s="371"/>
      <c r="J521" s="371"/>
      <c r="K521" s="371"/>
      <c r="L521" s="371"/>
      <c r="M521" s="371"/>
      <c r="N521" s="371"/>
      <c r="O521" s="371"/>
      <c r="P521" s="371"/>
      <c r="Q521" s="371"/>
      <c r="R521" s="371"/>
      <c r="S521" s="371"/>
      <c r="T521" s="371"/>
      <c r="U521" s="371"/>
      <c r="V521" s="371"/>
      <c r="W521" s="371"/>
      <c r="X521" s="371"/>
      <c r="Y521" s="371"/>
      <c r="Z521" s="371"/>
      <c r="AA521" s="371"/>
      <c r="AB521" s="371"/>
      <c r="AC521" s="371"/>
      <c r="AD521" s="371"/>
      <c r="AE521" s="371"/>
      <c r="AF521" s="371"/>
      <c r="AG521" s="371"/>
      <c r="AH521" s="371"/>
      <c r="AI521" s="339"/>
      <c r="AJ521" s="339"/>
      <c r="AK521" s="339"/>
      <c r="AL521" s="339"/>
      <c r="AM521" s="339"/>
      <c r="AN521" s="339"/>
      <c r="AO521" s="339"/>
      <c r="AP521" s="339"/>
      <c r="AQ521" s="339"/>
      <c r="AR521" s="339"/>
      <c r="AS521" s="339"/>
      <c r="AT521" s="339"/>
      <c r="AU521" s="339"/>
      <c r="AV521" s="339"/>
      <c r="AW521" s="339"/>
      <c r="AX521" s="339"/>
      <c r="AY521" s="339"/>
      <c r="AZ521" s="339"/>
      <c r="BA521" s="339"/>
      <c r="BB521" s="339"/>
      <c r="BC521" s="339"/>
      <c r="BD521" s="339"/>
      <c r="BE521" s="339"/>
      <c r="BF521" s="339"/>
      <c r="BG521" s="339"/>
      <c r="BH521" s="339"/>
      <c r="BI521" s="339"/>
      <c r="BJ521" s="339"/>
      <c r="BK521" s="339"/>
      <c r="BL521" s="339"/>
      <c r="BM521" s="339"/>
      <c r="BN521" s="339"/>
      <c r="BO521" s="339"/>
      <c r="BP521" s="339"/>
      <c r="BQ521" s="339"/>
      <c r="BR521" s="339"/>
      <c r="BS521" s="339"/>
      <c r="BT521" s="339"/>
      <c r="BU521" s="339"/>
      <c r="BV521" s="339"/>
      <c r="BW521" s="339"/>
      <c r="BX521" s="339"/>
      <c r="BY521" s="339"/>
      <c r="BZ521" s="339"/>
      <c r="CA521" s="339"/>
      <c r="CB521" s="339"/>
      <c r="CC521" s="339"/>
      <c r="CD521" s="339"/>
      <c r="CE521" s="339"/>
      <c r="CF521" s="339"/>
      <c r="CG521" s="339"/>
      <c r="CH521" s="339"/>
      <c r="CI521" s="339"/>
      <c r="CJ521" s="339"/>
      <c r="CK521" s="339"/>
      <c r="CL521" s="339"/>
      <c r="CM521" s="339"/>
      <c r="CN521" s="339"/>
      <c r="CO521" s="339"/>
      <c r="CP521" s="339"/>
      <c r="CQ521" s="339"/>
      <c r="CR521" s="339"/>
      <c r="CS521" s="339"/>
      <c r="CT521" s="339"/>
      <c r="CU521" s="339"/>
      <c r="CV521" s="339"/>
      <c r="CW521" s="339"/>
      <c r="CX521" s="339"/>
      <c r="CY521" s="339"/>
      <c r="CZ521" s="339"/>
      <c r="DA521" s="339"/>
      <c r="DB521" s="339"/>
      <c r="DC521" s="339"/>
      <c r="DD521" s="339"/>
      <c r="DE521" s="339"/>
      <c r="DF521" s="339"/>
      <c r="DG521" s="339"/>
      <c r="DH521" s="339"/>
      <c r="DI521" s="339"/>
      <c r="DJ521" s="339"/>
      <c r="DK521" s="339"/>
      <c r="DL521" s="339"/>
      <c r="DM521" s="339"/>
      <c r="DN521" s="339"/>
      <c r="DO521" s="339"/>
      <c r="DP521" s="339"/>
      <c r="DQ521" s="339"/>
      <c r="DR521" s="339"/>
      <c r="DS521" s="339"/>
      <c r="DT521" s="339"/>
      <c r="DU521" s="339"/>
      <c r="DV521" s="339"/>
      <c r="DW521" s="339"/>
      <c r="DX521" s="339"/>
      <c r="DY521" s="339"/>
      <c r="DZ521" s="339"/>
      <c r="EA521" s="339"/>
      <c r="EB521" s="339"/>
      <c r="EC521" s="339"/>
      <c r="ED521" s="339"/>
      <c r="EE521" s="339"/>
      <c r="EF521" s="339"/>
      <c r="EG521" s="339"/>
      <c r="EH521" s="339"/>
      <c r="EI521" s="339"/>
      <c r="EJ521" s="339"/>
      <c r="EK521" s="339"/>
      <c r="EL521" s="339"/>
      <c r="EM521" s="339"/>
    </row>
    <row r="522" spans="1:143" s="341" customFormat="1" ht="25.5" hidden="1" customHeight="1">
      <c r="A522" s="371"/>
      <c r="B522" s="371"/>
      <c r="C522" s="371"/>
      <c r="D522" s="371"/>
      <c r="E522" s="371"/>
      <c r="F522" s="371"/>
      <c r="G522" s="371"/>
      <c r="H522" s="371"/>
      <c r="I522" s="371"/>
      <c r="J522" s="371"/>
      <c r="K522" s="371"/>
      <c r="L522" s="371"/>
      <c r="M522" s="371"/>
      <c r="N522" s="371"/>
      <c r="O522" s="371"/>
      <c r="P522" s="371"/>
      <c r="Q522" s="371"/>
      <c r="R522" s="371"/>
      <c r="S522" s="371"/>
      <c r="T522" s="371"/>
      <c r="U522" s="371"/>
      <c r="V522" s="371"/>
      <c r="W522" s="371"/>
      <c r="X522" s="371"/>
      <c r="Y522" s="371"/>
      <c r="Z522" s="371"/>
      <c r="AA522" s="371"/>
      <c r="AB522" s="371"/>
      <c r="AC522" s="371"/>
      <c r="AD522" s="371"/>
      <c r="AE522" s="371"/>
      <c r="AF522" s="371"/>
      <c r="AG522" s="371"/>
      <c r="AH522" s="371"/>
      <c r="AI522" s="339"/>
      <c r="AJ522" s="339"/>
      <c r="AK522" s="339"/>
      <c r="AL522" s="339"/>
      <c r="AM522" s="339"/>
      <c r="AN522" s="339"/>
      <c r="AO522" s="339"/>
      <c r="AP522" s="339"/>
      <c r="AQ522" s="339"/>
      <c r="AR522" s="339"/>
      <c r="AS522" s="339"/>
      <c r="AT522" s="339"/>
      <c r="AU522" s="339"/>
      <c r="AV522" s="339"/>
      <c r="AW522" s="339"/>
      <c r="AX522" s="339"/>
      <c r="AY522" s="339"/>
      <c r="AZ522" s="339"/>
      <c r="BA522" s="339"/>
      <c r="BB522" s="339"/>
      <c r="BC522" s="339"/>
      <c r="BD522" s="339"/>
      <c r="BE522" s="339"/>
      <c r="BF522" s="339"/>
      <c r="BG522" s="339"/>
      <c r="BH522" s="339"/>
      <c r="BI522" s="339"/>
      <c r="BJ522" s="339"/>
      <c r="BK522" s="339"/>
      <c r="BL522" s="339"/>
      <c r="BM522" s="339"/>
      <c r="BN522" s="339"/>
      <c r="BO522" s="339"/>
      <c r="BP522" s="339"/>
      <c r="BQ522" s="339"/>
      <c r="BR522" s="339"/>
      <c r="BS522" s="339"/>
      <c r="BT522" s="339"/>
      <c r="BU522" s="339"/>
      <c r="BV522" s="339"/>
      <c r="BW522" s="339"/>
      <c r="BX522" s="339"/>
      <c r="BY522" s="339"/>
      <c r="BZ522" s="339"/>
      <c r="CA522" s="339"/>
      <c r="CB522" s="339"/>
      <c r="CC522" s="339"/>
      <c r="CD522" s="339"/>
      <c r="CE522" s="339"/>
      <c r="CF522" s="339"/>
      <c r="CG522" s="339"/>
      <c r="CH522" s="339"/>
      <c r="CI522" s="339"/>
      <c r="CJ522" s="339"/>
      <c r="CK522" s="339"/>
      <c r="CL522" s="339"/>
      <c r="CM522" s="339"/>
      <c r="CN522" s="339"/>
      <c r="CO522" s="339"/>
      <c r="CP522" s="339"/>
      <c r="CQ522" s="339"/>
      <c r="CR522" s="339"/>
      <c r="CS522" s="339"/>
      <c r="CT522" s="339"/>
      <c r="CU522" s="339"/>
      <c r="CV522" s="339"/>
      <c r="CW522" s="339"/>
      <c r="CX522" s="339"/>
      <c r="CY522" s="339"/>
      <c r="CZ522" s="339"/>
      <c r="DA522" s="339"/>
      <c r="DB522" s="339"/>
      <c r="DC522" s="339"/>
      <c r="DD522" s="339"/>
      <c r="DE522" s="339"/>
      <c r="DF522" s="339"/>
      <c r="DG522" s="339"/>
      <c r="DH522" s="339"/>
      <c r="DI522" s="339"/>
      <c r="DJ522" s="339"/>
      <c r="DK522" s="339"/>
      <c r="DL522" s="339"/>
      <c r="DM522" s="339"/>
      <c r="DN522" s="339"/>
      <c r="DO522" s="339"/>
      <c r="DP522" s="339"/>
      <c r="DQ522" s="339"/>
      <c r="DR522" s="339"/>
      <c r="DS522" s="339"/>
      <c r="DT522" s="339"/>
      <c r="DU522" s="339"/>
      <c r="DV522" s="339"/>
      <c r="DW522" s="339"/>
      <c r="DX522" s="339"/>
      <c r="DY522" s="339"/>
      <c r="DZ522" s="339"/>
      <c r="EA522" s="339"/>
      <c r="EB522" s="339"/>
      <c r="EC522" s="339"/>
      <c r="ED522" s="339"/>
      <c r="EE522" s="339"/>
      <c r="EF522" s="339"/>
      <c r="EG522" s="339"/>
      <c r="EH522" s="339"/>
      <c r="EI522" s="339"/>
      <c r="EJ522" s="339"/>
      <c r="EK522" s="339"/>
      <c r="EL522" s="339"/>
      <c r="EM522" s="339"/>
    </row>
    <row r="523" spans="1:143" s="341" customFormat="1" ht="25.5" hidden="1" customHeight="1">
      <c r="A523" s="371"/>
      <c r="B523" s="371"/>
      <c r="C523" s="371"/>
      <c r="D523" s="371"/>
      <c r="E523" s="371"/>
      <c r="F523" s="371"/>
      <c r="G523" s="371"/>
      <c r="H523" s="371"/>
      <c r="I523" s="371"/>
      <c r="J523" s="371"/>
      <c r="K523" s="371"/>
      <c r="L523" s="371"/>
      <c r="M523" s="371"/>
      <c r="N523" s="371"/>
      <c r="O523" s="371"/>
      <c r="P523" s="371"/>
      <c r="Q523" s="371"/>
      <c r="R523" s="371"/>
      <c r="S523" s="371"/>
      <c r="T523" s="371"/>
      <c r="U523" s="371"/>
      <c r="V523" s="371"/>
      <c r="W523" s="371"/>
      <c r="X523" s="371"/>
      <c r="Y523" s="371"/>
      <c r="Z523" s="371"/>
      <c r="AA523" s="371"/>
      <c r="AB523" s="371"/>
      <c r="AC523" s="371"/>
      <c r="AD523" s="371"/>
      <c r="AE523" s="371"/>
      <c r="AF523" s="371"/>
      <c r="AG523" s="371"/>
      <c r="AH523" s="371"/>
      <c r="AI523" s="339"/>
      <c r="AJ523" s="339"/>
      <c r="AK523" s="339"/>
      <c r="AL523" s="339"/>
      <c r="AM523" s="339"/>
      <c r="AN523" s="339"/>
      <c r="AO523" s="339"/>
      <c r="AP523" s="339"/>
      <c r="AQ523" s="339"/>
      <c r="AR523" s="339"/>
      <c r="AS523" s="339"/>
      <c r="AT523" s="339"/>
      <c r="AU523" s="339"/>
      <c r="AV523" s="339"/>
      <c r="AW523" s="339"/>
      <c r="AX523" s="339"/>
      <c r="AY523" s="339"/>
      <c r="AZ523" s="339"/>
      <c r="BA523" s="339"/>
      <c r="BB523" s="339"/>
      <c r="BC523" s="339"/>
      <c r="BD523" s="339"/>
      <c r="BE523" s="339"/>
      <c r="BF523" s="339"/>
      <c r="BG523" s="339"/>
      <c r="BH523" s="339"/>
      <c r="BI523" s="339"/>
      <c r="BJ523" s="339"/>
      <c r="BK523" s="339"/>
      <c r="BL523" s="339"/>
      <c r="BM523" s="339"/>
      <c r="BN523" s="339"/>
      <c r="BO523" s="339"/>
      <c r="BP523" s="339"/>
      <c r="BQ523" s="339"/>
      <c r="BR523" s="339"/>
      <c r="BS523" s="339"/>
      <c r="BT523" s="339"/>
      <c r="BU523" s="339"/>
      <c r="BV523" s="339"/>
      <c r="BW523" s="339"/>
      <c r="BX523" s="339"/>
      <c r="BY523" s="339"/>
      <c r="BZ523" s="339"/>
      <c r="CA523" s="339"/>
      <c r="CB523" s="339"/>
      <c r="CC523" s="339"/>
      <c r="CD523" s="339"/>
      <c r="CE523" s="339"/>
      <c r="CF523" s="339"/>
      <c r="CG523" s="339"/>
      <c r="CH523" s="339"/>
      <c r="CI523" s="339"/>
      <c r="CJ523" s="339"/>
      <c r="CK523" s="339"/>
      <c r="CL523" s="339"/>
      <c r="CM523" s="339"/>
      <c r="CN523" s="339"/>
      <c r="CO523" s="339"/>
      <c r="CP523" s="339"/>
      <c r="CQ523" s="339"/>
      <c r="CR523" s="339"/>
      <c r="CS523" s="339"/>
      <c r="CT523" s="339"/>
      <c r="CU523" s="339"/>
      <c r="CV523" s="339"/>
      <c r="CW523" s="339"/>
      <c r="CX523" s="339"/>
      <c r="CY523" s="339"/>
      <c r="CZ523" s="339"/>
      <c r="DA523" s="339"/>
      <c r="DB523" s="339"/>
      <c r="DC523" s="339"/>
      <c r="DD523" s="339"/>
      <c r="DE523" s="339"/>
      <c r="DF523" s="339"/>
      <c r="DG523" s="339"/>
      <c r="DH523" s="339"/>
      <c r="DI523" s="339"/>
      <c r="DJ523" s="339"/>
      <c r="DK523" s="339"/>
      <c r="DL523" s="339"/>
      <c r="DM523" s="339"/>
      <c r="DN523" s="339"/>
      <c r="DO523" s="339"/>
      <c r="DP523" s="339"/>
      <c r="DQ523" s="339"/>
      <c r="DR523" s="339"/>
      <c r="DS523" s="339"/>
      <c r="DT523" s="339"/>
      <c r="DU523" s="339"/>
      <c r="DV523" s="339"/>
      <c r="DW523" s="339"/>
      <c r="DX523" s="339"/>
      <c r="DY523" s="339"/>
      <c r="DZ523" s="339"/>
      <c r="EA523" s="339"/>
      <c r="EB523" s="339"/>
      <c r="EC523" s="339"/>
      <c r="ED523" s="339"/>
      <c r="EE523" s="339"/>
      <c r="EF523" s="339"/>
      <c r="EG523" s="339"/>
      <c r="EH523" s="339"/>
      <c r="EI523" s="339"/>
      <c r="EJ523" s="339"/>
      <c r="EK523" s="339"/>
      <c r="EL523" s="339"/>
      <c r="EM523" s="339"/>
    </row>
    <row r="524" spans="1:143" s="341" customFormat="1" ht="25.5" hidden="1" customHeight="1">
      <c r="A524" s="371"/>
      <c r="B524" s="371"/>
      <c r="C524" s="371"/>
      <c r="D524" s="371"/>
      <c r="E524" s="371"/>
      <c r="F524" s="371"/>
      <c r="G524" s="371"/>
      <c r="H524" s="371"/>
      <c r="I524" s="371"/>
      <c r="J524" s="371"/>
      <c r="K524" s="371"/>
      <c r="L524" s="371"/>
      <c r="M524" s="371"/>
      <c r="N524" s="371"/>
      <c r="O524" s="371"/>
      <c r="P524" s="371"/>
      <c r="Q524" s="371"/>
      <c r="R524" s="371"/>
      <c r="S524" s="371"/>
      <c r="T524" s="371"/>
      <c r="U524" s="371"/>
      <c r="V524" s="371"/>
      <c r="W524" s="371"/>
      <c r="X524" s="371"/>
      <c r="Y524" s="371"/>
      <c r="Z524" s="371"/>
      <c r="AA524" s="371"/>
      <c r="AB524" s="371"/>
      <c r="AC524" s="371"/>
      <c r="AD524" s="371"/>
      <c r="AE524" s="371"/>
      <c r="AF524" s="371"/>
      <c r="AG524" s="371"/>
      <c r="AH524" s="371"/>
      <c r="AI524" s="339"/>
      <c r="AJ524" s="339"/>
      <c r="AK524" s="339"/>
      <c r="AL524" s="339"/>
      <c r="AM524" s="339"/>
      <c r="AN524" s="339"/>
      <c r="AO524" s="339"/>
      <c r="AP524" s="339"/>
      <c r="AQ524" s="339"/>
      <c r="AR524" s="339"/>
      <c r="AS524" s="339"/>
      <c r="AT524" s="339"/>
      <c r="AU524" s="339"/>
      <c r="AV524" s="339"/>
      <c r="AW524" s="339"/>
      <c r="AX524" s="339"/>
      <c r="AY524" s="339"/>
      <c r="AZ524" s="339"/>
      <c r="BA524" s="339"/>
      <c r="BB524" s="339"/>
      <c r="BC524" s="339"/>
      <c r="BD524" s="339"/>
      <c r="BE524" s="339"/>
      <c r="BF524" s="339"/>
      <c r="BG524" s="339"/>
      <c r="BH524" s="339"/>
      <c r="BI524" s="339"/>
      <c r="BJ524" s="339"/>
      <c r="BK524" s="339"/>
      <c r="BL524" s="339"/>
      <c r="BM524" s="339"/>
      <c r="BN524" s="339"/>
      <c r="BO524" s="339"/>
      <c r="BP524" s="339"/>
      <c r="BQ524" s="339"/>
      <c r="BR524" s="339"/>
      <c r="BS524" s="339"/>
      <c r="BT524" s="339"/>
      <c r="BU524" s="339"/>
      <c r="BV524" s="339"/>
      <c r="BW524" s="339"/>
      <c r="BX524" s="339"/>
      <c r="BY524" s="339"/>
      <c r="BZ524" s="339"/>
      <c r="CA524" s="339"/>
      <c r="CB524" s="339"/>
      <c r="CC524" s="339"/>
      <c r="CD524" s="339"/>
      <c r="CE524" s="339"/>
      <c r="CF524" s="339"/>
      <c r="CG524" s="339"/>
      <c r="CH524" s="339"/>
      <c r="CI524" s="339"/>
      <c r="CJ524" s="339"/>
      <c r="CK524" s="339"/>
      <c r="CL524" s="339"/>
      <c r="CM524" s="339"/>
      <c r="CN524" s="339"/>
      <c r="CO524" s="339"/>
      <c r="CP524" s="339"/>
      <c r="CQ524" s="339"/>
      <c r="CR524" s="339"/>
      <c r="CS524" s="339"/>
      <c r="CT524" s="339"/>
      <c r="CU524" s="339"/>
      <c r="CV524" s="339"/>
      <c r="CW524" s="339"/>
      <c r="CX524" s="339"/>
      <c r="CY524" s="339"/>
      <c r="CZ524" s="339"/>
      <c r="DA524" s="339"/>
      <c r="DB524" s="339"/>
      <c r="DC524" s="339"/>
      <c r="DD524" s="339"/>
      <c r="DE524" s="339"/>
      <c r="DF524" s="339"/>
      <c r="DG524" s="339"/>
      <c r="DH524" s="339"/>
      <c r="DI524" s="339"/>
      <c r="DJ524" s="339"/>
      <c r="DK524" s="339"/>
      <c r="DL524" s="339"/>
      <c r="DM524" s="339"/>
      <c r="DN524" s="339"/>
      <c r="DO524" s="339"/>
      <c r="DP524" s="339"/>
      <c r="DQ524" s="339"/>
      <c r="DR524" s="339"/>
      <c r="DS524" s="339"/>
      <c r="DT524" s="339"/>
      <c r="DU524" s="339"/>
      <c r="DV524" s="339"/>
      <c r="DW524" s="339"/>
      <c r="DX524" s="339"/>
      <c r="DY524" s="339"/>
      <c r="DZ524" s="339"/>
      <c r="EA524" s="339"/>
      <c r="EB524" s="339"/>
      <c r="EC524" s="339"/>
      <c r="ED524" s="339"/>
      <c r="EE524" s="339"/>
      <c r="EF524" s="339"/>
      <c r="EG524" s="339"/>
      <c r="EH524" s="339"/>
      <c r="EI524" s="339"/>
      <c r="EJ524" s="339"/>
      <c r="EK524" s="339"/>
      <c r="EL524" s="339"/>
      <c r="EM524" s="339"/>
    </row>
    <row r="525" spans="1:143" s="341" customFormat="1" ht="25.5" hidden="1" customHeight="1">
      <c r="A525" s="371"/>
      <c r="B525" s="371"/>
      <c r="C525" s="371"/>
      <c r="D525" s="371"/>
      <c r="E525" s="371"/>
      <c r="F525" s="371"/>
      <c r="G525" s="371"/>
      <c r="H525" s="371"/>
      <c r="I525" s="371"/>
      <c r="J525" s="371"/>
      <c r="K525" s="371"/>
      <c r="L525" s="371"/>
      <c r="M525" s="371"/>
      <c r="N525" s="371"/>
      <c r="O525" s="371"/>
      <c r="P525" s="371"/>
      <c r="Q525" s="371"/>
      <c r="R525" s="371"/>
      <c r="S525" s="371"/>
      <c r="T525" s="371"/>
      <c r="U525" s="371"/>
      <c r="V525" s="371"/>
      <c r="W525" s="371"/>
      <c r="X525" s="371"/>
      <c r="Y525" s="371"/>
      <c r="Z525" s="371"/>
      <c r="AA525" s="371"/>
      <c r="AB525" s="371"/>
      <c r="AC525" s="371"/>
      <c r="AD525" s="371"/>
      <c r="AE525" s="371"/>
      <c r="AF525" s="371"/>
      <c r="AG525" s="371"/>
      <c r="AH525" s="371"/>
      <c r="AI525" s="339"/>
      <c r="AJ525" s="339"/>
      <c r="AK525" s="339"/>
      <c r="AL525" s="339"/>
      <c r="AM525" s="339"/>
      <c r="AN525" s="339"/>
      <c r="AO525" s="339"/>
      <c r="AP525" s="339"/>
      <c r="AQ525" s="339"/>
      <c r="AR525" s="339"/>
      <c r="AS525" s="339"/>
      <c r="AT525" s="339"/>
      <c r="AU525" s="339"/>
      <c r="AV525" s="339"/>
      <c r="AW525" s="339"/>
      <c r="AX525" s="339"/>
      <c r="AY525" s="339"/>
      <c r="AZ525" s="339"/>
      <c r="BA525" s="339"/>
      <c r="BB525" s="339"/>
      <c r="BC525" s="339"/>
      <c r="BD525" s="339"/>
      <c r="BE525" s="339"/>
      <c r="BF525" s="339"/>
      <c r="BG525" s="339"/>
      <c r="BH525" s="339"/>
      <c r="BI525" s="339"/>
      <c r="BJ525" s="339"/>
      <c r="BK525" s="339"/>
      <c r="BL525" s="339"/>
      <c r="BM525" s="339"/>
      <c r="BN525" s="339"/>
      <c r="BO525" s="339"/>
      <c r="BP525" s="339"/>
      <c r="BQ525" s="339"/>
      <c r="BR525" s="339"/>
      <c r="BS525" s="339"/>
      <c r="BT525" s="339"/>
      <c r="BU525" s="339"/>
      <c r="BV525" s="339"/>
      <c r="BW525" s="339"/>
      <c r="BX525" s="339"/>
      <c r="BY525" s="339"/>
      <c r="BZ525" s="339"/>
      <c r="CA525" s="339"/>
      <c r="CB525" s="339"/>
      <c r="CC525" s="339"/>
      <c r="CD525" s="339"/>
      <c r="CE525" s="339"/>
      <c r="CF525" s="339"/>
      <c r="CG525" s="339"/>
      <c r="CH525" s="339"/>
      <c r="CI525" s="339"/>
      <c r="CJ525" s="339"/>
      <c r="CK525" s="339"/>
      <c r="CL525" s="339"/>
      <c r="CM525" s="339"/>
      <c r="CN525" s="339"/>
      <c r="CO525" s="339"/>
      <c r="CP525" s="339"/>
      <c r="CQ525" s="339"/>
      <c r="CR525" s="339"/>
      <c r="CS525" s="339"/>
      <c r="CT525" s="339"/>
      <c r="CU525" s="339"/>
      <c r="CV525" s="339"/>
      <c r="CW525" s="339"/>
      <c r="CX525" s="339"/>
      <c r="CY525" s="339"/>
      <c r="CZ525" s="339"/>
      <c r="DA525" s="339"/>
      <c r="DB525" s="339"/>
      <c r="DC525" s="339"/>
      <c r="DD525" s="339"/>
      <c r="DE525" s="339"/>
      <c r="DF525" s="339"/>
      <c r="DG525" s="339"/>
      <c r="DH525" s="339"/>
      <c r="DI525" s="339"/>
      <c r="DJ525" s="339"/>
      <c r="DK525" s="339"/>
      <c r="DL525" s="339"/>
      <c r="DM525" s="339"/>
      <c r="DN525" s="339"/>
      <c r="DO525" s="339"/>
      <c r="DP525" s="339"/>
      <c r="DQ525" s="339"/>
      <c r="DR525" s="339"/>
      <c r="DS525" s="339"/>
      <c r="DT525" s="339"/>
      <c r="DU525" s="339"/>
      <c r="DV525" s="339"/>
      <c r="DW525" s="339"/>
      <c r="DX525" s="339"/>
      <c r="DY525" s="339"/>
      <c r="DZ525" s="339"/>
      <c r="EA525" s="339"/>
      <c r="EB525" s="339"/>
      <c r="EC525" s="339"/>
      <c r="ED525" s="339"/>
      <c r="EE525" s="339"/>
      <c r="EF525" s="339"/>
      <c r="EG525" s="339"/>
      <c r="EH525" s="339"/>
      <c r="EI525" s="339"/>
      <c r="EJ525" s="339"/>
      <c r="EK525" s="339"/>
      <c r="EL525" s="339"/>
      <c r="EM525" s="339"/>
    </row>
    <row r="526" spans="1:143" s="341" customFormat="1" ht="25.5" hidden="1" customHeight="1">
      <c r="A526" s="371"/>
      <c r="B526" s="371"/>
      <c r="C526" s="371"/>
      <c r="D526" s="371"/>
      <c r="E526" s="371"/>
      <c r="F526" s="371"/>
      <c r="G526" s="371"/>
      <c r="H526" s="371"/>
      <c r="I526" s="371"/>
      <c r="J526" s="371"/>
      <c r="K526" s="371"/>
      <c r="L526" s="371"/>
      <c r="M526" s="371"/>
      <c r="N526" s="371"/>
      <c r="O526" s="371"/>
      <c r="P526" s="371"/>
      <c r="Q526" s="371"/>
      <c r="R526" s="371"/>
      <c r="S526" s="371"/>
      <c r="T526" s="371"/>
      <c r="U526" s="371"/>
      <c r="V526" s="371"/>
      <c r="W526" s="371"/>
      <c r="X526" s="371"/>
      <c r="Y526" s="371"/>
      <c r="Z526" s="371"/>
      <c r="AA526" s="371"/>
      <c r="AB526" s="371"/>
      <c r="AC526" s="371"/>
      <c r="AD526" s="371"/>
      <c r="AE526" s="371"/>
      <c r="AF526" s="371"/>
      <c r="AG526" s="371"/>
      <c r="AH526" s="371"/>
      <c r="AI526" s="339"/>
      <c r="AJ526" s="339"/>
      <c r="AK526" s="339"/>
      <c r="AL526" s="339"/>
      <c r="AM526" s="339"/>
      <c r="AN526" s="339"/>
      <c r="AO526" s="339"/>
      <c r="AP526" s="339"/>
      <c r="AQ526" s="339"/>
      <c r="AR526" s="339"/>
      <c r="AS526" s="339"/>
      <c r="AT526" s="339"/>
      <c r="AU526" s="339"/>
      <c r="AV526" s="339"/>
      <c r="AW526" s="339"/>
      <c r="AX526" s="339"/>
      <c r="AY526" s="339"/>
      <c r="AZ526" s="339"/>
      <c r="BA526" s="339"/>
      <c r="BB526" s="339"/>
      <c r="BC526" s="339"/>
      <c r="BD526" s="339"/>
      <c r="BE526" s="339"/>
      <c r="BF526" s="339"/>
      <c r="BG526" s="339"/>
      <c r="BH526" s="339"/>
      <c r="BI526" s="339"/>
      <c r="BJ526" s="339"/>
      <c r="BK526" s="339"/>
      <c r="BL526" s="339"/>
      <c r="BM526" s="339"/>
      <c r="BN526" s="339"/>
      <c r="BO526" s="339"/>
      <c r="BP526" s="339"/>
      <c r="BQ526" s="339"/>
      <c r="BR526" s="339"/>
      <c r="BS526" s="339"/>
      <c r="BT526" s="339"/>
      <c r="BU526" s="339"/>
      <c r="BV526" s="339"/>
      <c r="BW526" s="339"/>
      <c r="BX526" s="339"/>
      <c r="BY526" s="339"/>
      <c r="BZ526" s="339"/>
      <c r="CA526" s="339"/>
      <c r="CB526" s="339"/>
      <c r="CC526" s="339"/>
      <c r="CD526" s="339"/>
      <c r="CE526" s="339"/>
      <c r="CF526" s="339"/>
      <c r="CG526" s="339"/>
      <c r="CH526" s="339"/>
      <c r="CI526" s="339"/>
      <c r="CJ526" s="339"/>
      <c r="CK526" s="339"/>
      <c r="CL526" s="339"/>
      <c r="CM526" s="339"/>
      <c r="CN526" s="339"/>
      <c r="CO526" s="339"/>
      <c r="CP526" s="339"/>
      <c r="CQ526" s="339"/>
      <c r="CR526" s="339"/>
      <c r="CS526" s="339"/>
      <c r="CT526" s="339"/>
      <c r="CU526" s="339"/>
      <c r="CV526" s="339"/>
      <c r="CW526" s="339"/>
      <c r="CX526" s="339"/>
      <c r="CY526" s="339"/>
      <c r="CZ526" s="339"/>
      <c r="DA526" s="339"/>
      <c r="DB526" s="339"/>
      <c r="DC526" s="339"/>
      <c r="DD526" s="339"/>
      <c r="DE526" s="339"/>
      <c r="DF526" s="339"/>
      <c r="DG526" s="339"/>
      <c r="DH526" s="339"/>
      <c r="DI526" s="339"/>
      <c r="DJ526" s="339"/>
      <c r="DK526" s="339"/>
      <c r="DL526" s="339"/>
      <c r="DM526" s="339"/>
      <c r="DN526" s="339"/>
      <c r="DO526" s="339"/>
      <c r="DP526" s="339"/>
      <c r="DQ526" s="339"/>
      <c r="DR526" s="339"/>
      <c r="DS526" s="339"/>
      <c r="DT526" s="339"/>
      <c r="DU526" s="339"/>
      <c r="DV526" s="339"/>
      <c r="DW526" s="339"/>
      <c r="DX526" s="339"/>
      <c r="DY526" s="339"/>
      <c r="DZ526" s="339"/>
      <c r="EA526" s="339"/>
      <c r="EB526" s="339"/>
      <c r="EC526" s="339"/>
      <c r="ED526" s="339"/>
      <c r="EE526" s="339"/>
      <c r="EF526" s="339"/>
      <c r="EG526" s="339"/>
      <c r="EH526" s="339"/>
      <c r="EI526" s="339"/>
      <c r="EJ526" s="339"/>
      <c r="EK526" s="339"/>
      <c r="EL526" s="339"/>
      <c r="EM526" s="339"/>
    </row>
    <row r="527" spans="1:143" s="341" customFormat="1" ht="25.5" hidden="1" customHeight="1">
      <c r="A527" s="371"/>
      <c r="B527" s="371"/>
      <c r="C527" s="371"/>
      <c r="D527" s="371"/>
      <c r="E527" s="371"/>
      <c r="F527" s="371"/>
      <c r="G527" s="371"/>
      <c r="H527" s="371"/>
      <c r="I527" s="371"/>
      <c r="J527" s="371"/>
      <c r="K527" s="371"/>
      <c r="L527" s="371"/>
      <c r="M527" s="371"/>
      <c r="N527" s="371"/>
      <c r="O527" s="371"/>
      <c r="P527" s="371"/>
      <c r="Q527" s="371"/>
      <c r="R527" s="371"/>
      <c r="S527" s="371"/>
      <c r="T527" s="371"/>
      <c r="U527" s="371"/>
      <c r="V527" s="371"/>
      <c r="W527" s="371"/>
      <c r="X527" s="371"/>
      <c r="Y527" s="371"/>
      <c r="Z527" s="371"/>
      <c r="AA527" s="371"/>
      <c r="AB527" s="371"/>
      <c r="AC527" s="371"/>
      <c r="AD527" s="371"/>
      <c r="AE527" s="371"/>
      <c r="AF527" s="371"/>
      <c r="AG527" s="371"/>
      <c r="AH527" s="371"/>
      <c r="AI527" s="339"/>
      <c r="AJ527" s="339"/>
      <c r="AK527" s="339"/>
      <c r="AL527" s="339"/>
      <c r="AM527" s="339"/>
      <c r="AN527" s="339"/>
      <c r="AO527" s="339"/>
      <c r="AP527" s="339"/>
      <c r="AQ527" s="339"/>
      <c r="AR527" s="339"/>
      <c r="AS527" s="339"/>
      <c r="AT527" s="339"/>
      <c r="AU527" s="339"/>
      <c r="AV527" s="339"/>
      <c r="AW527" s="339"/>
      <c r="AX527" s="339"/>
      <c r="AY527" s="339"/>
      <c r="AZ527" s="339"/>
      <c r="BA527" s="339"/>
      <c r="BB527" s="339"/>
      <c r="BC527" s="339"/>
      <c r="BD527" s="339"/>
      <c r="BE527" s="339"/>
      <c r="BF527" s="339"/>
      <c r="BG527" s="339"/>
      <c r="BH527" s="339"/>
      <c r="BI527" s="339"/>
      <c r="BJ527" s="339"/>
      <c r="BK527" s="339"/>
      <c r="BL527" s="339"/>
      <c r="BM527" s="339"/>
      <c r="BN527" s="339"/>
      <c r="BO527" s="339"/>
      <c r="BP527" s="339"/>
      <c r="BQ527" s="339"/>
      <c r="BR527" s="339"/>
      <c r="BS527" s="339"/>
      <c r="BT527" s="339"/>
      <c r="BU527" s="339"/>
      <c r="BV527" s="339"/>
      <c r="BW527" s="339"/>
      <c r="BX527" s="339"/>
      <c r="BY527" s="339"/>
      <c r="BZ527" s="339"/>
      <c r="CA527" s="339"/>
      <c r="CB527" s="339"/>
      <c r="CC527" s="339"/>
      <c r="CD527" s="339"/>
      <c r="CE527" s="339"/>
      <c r="CF527" s="339"/>
      <c r="CG527" s="339"/>
      <c r="CH527" s="339"/>
      <c r="CI527" s="339"/>
      <c r="CJ527" s="339"/>
      <c r="CK527" s="339"/>
      <c r="CL527" s="339"/>
      <c r="CM527" s="339"/>
      <c r="CN527" s="339"/>
      <c r="CO527" s="339"/>
      <c r="CP527" s="339"/>
      <c r="CQ527" s="339"/>
      <c r="CR527" s="339"/>
      <c r="CS527" s="339"/>
      <c r="CT527" s="339"/>
      <c r="CU527" s="339"/>
      <c r="CV527" s="339"/>
      <c r="CW527" s="339"/>
      <c r="CX527" s="339"/>
      <c r="CY527" s="339"/>
      <c r="CZ527" s="339"/>
      <c r="DA527" s="339"/>
      <c r="DB527" s="339"/>
      <c r="DC527" s="339"/>
      <c r="DD527" s="339"/>
      <c r="DE527" s="339"/>
      <c r="DF527" s="339"/>
      <c r="DG527" s="339"/>
      <c r="DH527" s="339"/>
      <c r="DI527" s="339"/>
      <c r="DJ527" s="339"/>
      <c r="DK527" s="339"/>
      <c r="DL527" s="339"/>
      <c r="DM527" s="339"/>
      <c r="DN527" s="339"/>
      <c r="DO527" s="339"/>
      <c r="DP527" s="339"/>
      <c r="DQ527" s="339"/>
      <c r="DR527" s="339"/>
      <c r="DS527" s="339"/>
      <c r="DT527" s="339"/>
      <c r="DU527" s="339"/>
      <c r="DV527" s="339"/>
      <c r="DW527" s="339"/>
      <c r="DX527" s="339"/>
      <c r="DY527" s="339"/>
      <c r="DZ527" s="339"/>
      <c r="EA527" s="339"/>
      <c r="EB527" s="339"/>
      <c r="EC527" s="339"/>
      <c r="ED527" s="339"/>
      <c r="EE527" s="339"/>
      <c r="EF527" s="339"/>
      <c r="EG527" s="339"/>
      <c r="EH527" s="339"/>
      <c r="EI527" s="339"/>
      <c r="EJ527" s="339"/>
      <c r="EK527" s="339"/>
      <c r="EL527" s="339"/>
      <c r="EM527" s="339"/>
    </row>
    <row r="528" spans="1:143" s="341" customFormat="1" ht="25.5" hidden="1" customHeight="1">
      <c r="A528" s="371"/>
      <c r="B528" s="371"/>
      <c r="C528" s="371"/>
      <c r="D528" s="371"/>
      <c r="E528" s="371"/>
      <c r="F528" s="371"/>
      <c r="G528" s="371"/>
      <c r="H528" s="371"/>
      <c r="I528" s="371"/>
      <c r="J528" s="371"/>
      <c r="K528" s="371"/>
      <c r="L528" s="371"/>
      <c r="M528" s="371"/>
      <c r="N528" s="371"/>
      <c r="O528" s="371"/>
      <c r="P528" s="371"/>
      <c r="Q528" s="371"/>
      <c r="R528" s="371"/>
      <c r="S528" s="371"/>
      <c r="T528" s="371"/>
      <c r="U528" s="371"/>
      <c r="V528" s="371"/>
      <c r="W528" s="371"/>
      <c r="X528" s="371"/>
      <c r="Y528" s="371"/>
      <c r="Z528" s="371"/>
      <c r="AA528" s="371"/>
      <c r="AB528" s="371"/>
      <c r="AC528" s="371"/>
      <c r="AD528" s="371"/>
      <c r="AE528" s="371"/>
      <c r="AF528" s="371"/>
      <c r="AG528" s="371"/>
      <c r="AH528" s="371"/>
      <c r="AI528" s="339"/>
      <c r="AJ528" s="339"/>
      <c r="AK528" s="339"/>
      <c r="AL528" s="339"/>
      <c r="AM528" s="339"/>
      <c r="AN528" s="339"/>
      <c r="AO528" s="339"/>
      <c r="AP528" s="339"/>
      <c r="AQ528" s="339"/>
      <c r="AR528" s="339"/>
      <c r="AS528" s="339"/>
      <c r="AT528" s="339"/>
      <c r="AU528" s="339"/>
      <c r="AV528" s="339"/>
      <c r="AW528" s="339"/>
      <c r="AX528" s="339"/>
      <c r="AY528" s="339"/>
      <c r="AZ528" s="339"/>
      <c r="BA528" s="339"/>
      <c r="BB528" s="339"/>
      <c r="BC528" s="339"/>
      <c r="BD528" s="339"/>
      <c r="BE528" s="339"/>
      <c r="BF528" s="339"/>
      <c r="BG528" s="339"/>
      <c r="BH528" s="339"/>
      <c r="BI528" s="339"/>
      <c r="BJ528" s="339"/>
      <c r="BK528" s="339"/>
      <c r="BL528" s="339"/>
      <c r="BM528" s="339"/>
      <c r="BN528" s="339"/>
      <c r="BO528" s="339"/>
      <c r="BP528" s="339"/>
      <c r="BQ528" s="339"/>
      <c r="BR528" s="339"/>
      <c r="BS528" s="339"/>
      <c r="BT528" s="339"/>
      <c r="BU528" s="339"/>
      <c r="BV528" s="339"/>
      <c r="BW528" s="339"/>
      <c r="BX528" s="339"/>
      <c r="BY528" s="339"/>
      <c r="BZ528" s="339"/>
      <c r="CA528" s="339"/>
      <c r="CB528" s="339"/>
      <c r="CC528" s="339"/>
      <c r="CD528" s="339"/>
      <c r="CE528" s="339"/>
      <c r="CF528" s="339"/>
      <c r="CG528" s="339"/>
      <c r="CH528" s="339"/>
      <c r="CI528" s="339"/>
      <c r="CJ528" s="339"/>
      <c r="CK528" s="339"/>
      <c r="CL528" s="339"/>
      <c r="CM528" s="339"/>
      <c r="CN528" s="339"/>
      <c r="CO528" s="339"/>
      <c r="CP528" s="339"/>
      <c r="CQ528" s="339"/>
      <c r="CR528" s="339"/>
      <c r="CS528" s="339"/>
      <c r="CT528" s="339"/>
      <c r="CU528" s="339"/>
      <c r="CV528" s="339"/>
      <c r="CW528" s="339"/>
      <c r="CX528" s="339"/>
      <c r="CY528" s="339"/>
      <c r="CZ528" s="339"/>
      <c r="DA528" s="339"/>
      <c r="DB528" s="339"/>
      <c r="DC528" s="339"/>
      <c r="DD528" s="339"/>
      <c r="DE528" s="339"/>
      <c r="DF528" s="339"/>
      <c r="DG528" s="339"/>
      <c r="DH528" s="339"/>
      <c r="DI528" s="339"/>
      <c r="DJ528" s="339"/>
      <c r="DK528" s="339"/>
      <c r="DL528" s="339"/>
      <c r="DM528" s="339"/>
      <c r="DN528" s="339"/>
      <c r="DO528" s="339"/>
      <c r="DP528" s="339"/>
      <c r="DQ528" s="339"/>
      <c r="DR528" s="339"/>
      <c r="DS528" s="339"/>
      <c r="DT528" s="339"/>
      <c r="DU528" s="339"/>
      <c r="DV528" s="339"/>
      <c r="DW528" s="339"/>
      <c r="DX528" s="339"/>
      <c r="DY528" s="339"/>
      <c r="DZ528" s="339"/>
      <c r="EA528" s="339"/>
      <c r="EB528" s="339"/>
      <c r="EC528" s="339"/>
      <c r="ED528" s="339"/>
      <c r="EE528" s="339"/>
      <c r="EF528" s="339"/>
      <c r="EG528" s="339"/>
      <c r="EH528" s="339"/>
      <c r="EI528" s="339"/>
      <c r="EJ528" s="339"/>
      <c r="EK528" s="339"/>
      <c r="EL528" s="339"/>
      <c r="EM528" s="339"/>
    </row>
    <row r="529" spans="1:143" s="341" customFormat="1" ht="25.5" hidden="1" customHeight="1">
      <c r="A529" s="371"/>
      <c r="B529" s="371"/>
      <c r="C529" s="371"/>
      <c r="D529" s="371"/>
      <c r="E529" s="371"/>
      <c r="F529" s="371"/>
      <c r="G529" s="371"/>
      <c r="H529" s="371"/>
      <c r="I529" s="371"/>
      <c r="J529" s="371"/>
      <c r="K529" s="371"/>
      <c r="L529" s="371"/>
      <c r="M529" s="371"/>
      <c r="N529" s="371"/>
      <c r="O529" s="371"/>
      <c r="P529" s="371"/>
      <c r="Q529" s="371"/>
      <c r="R529" s="371"/>
      <c r="S529" s="371"/>
      <c r="T529" s="371"/>
      <c r="U529" s="371"/>
      <c r="V529" s="371"/>
      <c r="W529" s="371"/>
      <c r="X529" s="371"/>
      <c r="Y529" s="371"/>
      <c r="Z529" s="371"/>
      <c r="AA529" s="371"/>
      <c r="AB529" s="371"/>
      <c r="AC529" s="371"/>
      <c r="AD529" s="371"/>
      <c r="AE529" s="371"/>
      <c r="AF529" s="371"/>
      <c r="AG529" s="371"/>
      <c r="AH529" s="371"/>
      <c r="AI529" s="339"/>
      <c r="AJ529" s="339"/>
      <c r="AK529" s="339"/>
      <c r="AL529" s="339"/>
      <c r="AM529" s="339"/>
      <c r="AN529" s="339"/>
      <c r="AO529" s="339"/>
      <c r="AP529" s="339"/>
      <c r="AQ529" s="339"/>
      <c r="AR529" s="339"/>
      <c r="AS529" s="339"/>
      <c r="AT529" s="339"/>
      <c r="AU529" s="339"/>
      <c r="AV529" s="339"/>
      <c r="AW529" s="339"/>
      <c r="AX529" s="339"/>
      <c r="AY529" s="339"/>
      <c r="AZ529" s="339"/>
      <c r="BA529" s="339"/>
      <c r="BB529" s="339"/>
      <c r="BC529" s="339"/>
      <c r="BD529" s="339"/>
      <c r="BE529" s="339"/>
      <c r="BF529" s="339"/>
      <c r="BG529" s="339"/>
      <c r="BH529" s="339"/>
      <c r="BI529" s="339"/>
      <c r="BJ529" s="339"/>
      <c r="BK529" s="339"/>
      <c r="BL529" s="339"/>
      <c r="BM529" s="339"/>
      <c r="BN529" s="339"/>
      <c r="BO529" s="339"/>
      <c r="BP529" s="339"/>
      <c r="BQ529" s="339"/>
      <c r="BR529" s="339"/>
      <c r="BS529" s="339"/>
      <c r="BT529" s="339"/>
      <c r="BU529" s="339"/>
      <c r="BV529" s="339"/>
      <c r="BW529" s="339"/>
      <c r="BX529" s="339"/>
      <c r="BY529" s="339"/>
      <c r="BZ529" s="339"/>
      <c r="CA529" s="339"/>
      <c r="CB529" s="339"/>
      <c r="CC529" s="339"/>
      <c r="CD529" s="339"/>
      <c r="CE529" s="339"/>
      <c r="CF529" s="339"/>
      <c r="CG529" s="339"/>
      <c r="CH529" s="339"/>
      <c r="CI529" s="339"/>
      <c r="CJ529" s="339"/>
      <c r="CK529" s="339"/>
      <c r="CL529" s="339"/>
      <c r="CM529" s="339"/>
      <c r="CN529" s="339"/>
      <c r="CO529" s="339"/>
      <c r="CP529" s="339"/>
      <c r="CQ529" s="339"/>
      <c r="CR529" s="339"/>
      <c r="CS529" s="339"/>
      <c r="CT529" s="339"/>
      <c r="CU529" s="339"/>
      <c r="CV529" s="339"/>
      <c r="CW529" s="339"/>
      <c r="CX529" s="339"/>
      <c r="CY529" s="339"/>
      <c r="CZ529" s="339"/>
      <c r="DA529" s="339"/>
      <c r="DB529" s="339"/>
      <c r="DC529" s="339"/>
      <c r="DD529" s="339"/>
      <c r="DE529" s="339"/>
      <c r="DF529" s="339"/>
      <c r="DG529" s="339"/>
      <c r="DH529" s="339"/>
      <c r="DI529" s="339"/>
      <c r="DJ529" s="339"/>
      <c r="DK529" s="339"/>
      <c r="DL529" s="339"/>
      <c r="DM529" s="339"/>
      <c r="DN529" s="339"/>
      <c r="DO529" s="339"/>
      <c r="DP529" s="339"/>
      <c r="DQ529" s="339"/>
      <c r="DR529" s="339"/>
      <c r="DS529" s="339"/>
      <c r="DT529" s="339"/>
      <c r="DU529" s="339"/>
      <c r="DV529" s="339"/>
      <c r="DW529" s="339"/>
      <c r="DX529" s="339"/>
      <c r="DY529" s="339"/>
      <c r="DZ529" s="339"/>
      <c r="EA529" s="339"/>
      <c r="EB529" s="339"/>
      <c r="EC529" s="339"/>
      <c r="ED529" s="339"/>
      <c r="EE529" s="339"/>
      <c r="EF529" s="339"/>
      <c r="EG529" s="339"/>
      <c r="EH529" s="339"/>
      <c r="EI529" s="339"/>
      <c r="EJ529" s="339"/>
      <c r="EK529" s="339"/>
      <c r="EL529" s="339"/>
      <c r="EM529" s="339"/>
    </row>
    <row r="530" spans="1:143" s="341" customFormat="1" ht="25.5" hidden="1" customHeight="1">
      <c r="A530" s="371"/>
      <c r="B530" s="371"/>
      <c r="C530" s="371"/>
      <c r="D530" s="371"/>
      <c r="E530" s="371"/>
      <c r="F530" s="371"/>
      <c r="G530" s="371"/>
      <c r="H530" s="371"/>
      <c r="I530" s="371"/>
      <c r="J530" s="371"/>
      <c r="K530" s="371"/>
      <c r="L530" s="371"/>
      <c r="M530" s="371"/>
      <c r="N530" s="371"/>
      <c r="O530" s="371"/>
      <c r="P530" s="371"/>
      <c r="Q530" s="371"/>
      <c r="R530" s="371"/>
      <c r="S530" s="371"/>
      <c r="T530" s="371"/>
      <c r="U530" s="371"/>
      <c r="V530" s="371"/>
      <c r="W530" s="371"/>
      <c r="X530" s="371"/>
      <c r="Y530" s="371"/>
      <c r="Z530" s="371"/>
      <c r="AA530" s="371"/>
      <c r="AB530" s="371"/>
      <c r="AC530" s="371"/>
      <c r="AD530" s="371"/>
      <c r="AE530" s="371"/>
      <c r="AF530" s="371"/>
      <c r="AG530" s="371"/>
      <c r="AH530" s="371"/>
      <c r="AI530" s="339"/>
      <c r="AJ530" s="339"/>
      <c r="AK530" s="339"/>
      <c r="AL530" s="339"/>
      <c r="AM530" s="339"/>
      <c r="AN530" s="339"/>
      <c r="AO530" s="339"/>
      <c r="AP530" s="339"/>
      <c r="AQ530" s="339"/>
      <c r="AR530" s="339"/>
      <c r="AS530" s="339"/>
      <c r="AT530" s="339"/>
      <c r="AU530" s="339"/>
      <c r="AV530" s="339"/>
      <c r="AW530" s="339"/>
      <c r="AX530" s="339"/>
      <c r="AY530" s="339"/>
      <c r="AZ530" s="339"/>
      <c r="BA530" s="339"/>
      <c r="BB530" s="339"/>
      <c r="BC530" s="339"/>
      <c r="BD530" s="339"/>
      <c r="BE530" s="339"/>
      <c r="BF530" s="339"/>
      <c r="BG530" s="339"/>
      <c r="BH530" s="339"/>
      <c r="BI530" s="339"/>
      <c r="BJ530" s="339"/>
      <c r="BK530" s="339"/>
      <c r="BL530" s="339"/>
      <c r="BM530" s="339"/>
      <c r="BN530" s="339"/>
      <c r="BO530" s="339"/>
      <c r="BP530" s="339"/>
      <c r="BQ530" s="339"/>
      <c r="BR530" s="339"/>
      <c r="BS530" s="339"/>
      <c r="BT530" s="339"/>
      <c r="BU530" s="339"/>
      <c r="BV530" s="339"/>
      <c r="BW530" s="339"/>
      <c r="BX530" s="339"/>
      <c r="BY530" s="339"/>
      <c r="BZ530" s="339"/>
      <c r="CA530" s="339"/>
      <c r="CB530" s="339"/>
      <c r="CC530" s="339"/>
      <c r="CD530" s="339"/>
      <c r="CE530" s="339"/>
      <c r="CF530" s="339"/>
      <c r="CG530" s="339"/>
      <c r="CH530" s="339"/>
      <c r="CI530" s="339"/>
      <c r="CJ530" s="339"/>
      <c r="CK530" s="339"/>
      <c r="CL530" s="339"/>
      <c r="CM530" s="339"/>
      <c r="CN530" s="339"/>
      <c r="CO530" s="339"/>
      <c r="CP530" s="339"/>
      <c r="CQ530" s="339"/>
      <c r="CR530" s="339"/>
      <c r="CS530" s="339"/>
      <c r="CT530" s="339"/>
      <c r="CU530" s="339"/>
      <c r="CV530" s="339"/>
      <c r="CW530" s="339"/>
      <c r="CX530" s="339"/>
      <c r="CY530" s="339"/>
      <c r="CZ530" s="339"/>
      <c r="DA530" s="339"/>
      <c r="DB530" s="339"/>
      <c r="DC530" s="339"/>
      <c r="DD530" s="339"/>
      <c r="DE530" s="339"/>
      <c r="DF530" s="339"/>
      <c r="DG530" s="339"/>
      <c r="DH530" s="339"/>
      <c r="DI530" s="339"/>
      <c r="DJ530" s="339"/>
      <c r="DK530" s="339"/>
      <c r="DL530" s="339"/>
      <c r="DM530" s="339"/>
      <c r="DN530" s="339"/>
      <c r="DO530" s="339"/>
      <c r="DP530" s="339"/>
      <c r="DQ530" s="339"/>
      <c r="DR530" s="339"/>
      <c r="DS530" s="339"/>
      <c r="DT530" s="339"/>
      <c r="DU530" s="339"/>
      <c r="DV530" s="339"/>
      <c r="DW530" s="339"/>
      <c r="DX530" s="339"/>
      <c r="DY530" s="339"/>
      <c r="DZ530" s="339"/>
      <c r="EA530" s="339"/>
      <c r="EB530" s="339"/>
      <c r="EC530" s="339"/>
      <c r="ED530" s="339"/>
      <c r="EE530" s="339"/>
      <c r="EF530" s="339"/>
      <c r="EG530" s="339"/>
      <c r="EH530" s="339"/>
      <c r="EI530" s="339"/>
      <c r="EJ530" s="339"/>
      <c r="EK530" s="339"/>
      <c r="EL530" s="339"/>
      <c r="EM530" s="339"/>
    </row>
    <row r="531" spans="1:143" s="341" customFormat="1" ht="25.5" hidden="1" customHeight="1">
      <c r="A531" s="371"/>
      <c r="B531" s="371"/>
      <c r="C531" s="371"/>
      <c r="D531" s="371"/>
      <c r="E531" s="371"/>
      <c r="F531" s="371"/>
      <c r="G531" s="371"/>
      <c r="H531" s="371"/>
      <c r="I531" s="371"/>
      <c r="J531" s="371"/>
      <c r="K531" s="371"/>
      <c r="L531" s="371"/>
      <c r="M531" s="371"/>
      <c r="N531" s="371"/>
      <c r="O531" s="371"/>
      <c r="P531" s="371"/>
      <c r="Q531" s="371"/>
      <c r="R531" s="371"/>
      <c r="S531" s="371"/>
      <c r="T531" s="371"/>
      <c r="U531" s="371"/>
      <c r="V531" s="371"/>
      <c r="W531" s="371"/>
      <c r="X531" s="371"/>
      <c r="Y531" s="371"/>
      <c r="Z531" s="371"/>
      <c r="AA531" s="371"/>
      <c r="AB531" s="371"/>
      <c r="AC531" s="371"/>
      <c r="AD531" s="371"/>
      <c r="AE531" s="371"/>
      <c r="AF531" s="371"/>
      <c r="AG531" s="371"/>
      <c r="AH531" s="371"/>
      <c r="AI531" s="339"/>
      <c r="AJ531" s="339"/>
      <c r="AK531" s="339"/>
      <c r="AL531" s="339"/>
      <c r="AM531" s="339"/>
      <c r="AN531" s="339"/>
      <c r="AO531" s="339"/>
      <c r="AP531" s="339"/>
      <c r="AQ531" s="339"/>
      <c r="AR531" s="339"/>
      <c r="AS531" s="339"/>
      <c r="AT531" s="339"/>
      <c r="AU531" s="339"/>
      <c r="AV531" s="339"/>
      <c r="AW531" s="339"/>
      <c r="AX531" s="339"/>
      <c r="AY531" s="339"/>
      <c r="AZ531" s="339"/>
      <c r="BA531" s="339"/>
      <c r="BB531" s="339"/>
      <c r="BC531" s="339"/>
      <c r="BD531" s="339"/>
      <c r="BE531" s="339"/>
      <c r="BF531" s="339"/>
      <c r="BG531" s="339"/>
      <c r="BH531" s="339"/>
      <c r="BI531" s="339"/>
      <c r="BJ531" s="339"/>
      <c r="BK531" s="339"/>
      <c r="BL531" s="339"/>
      <c r="BM531" s="339"/>
      <c r="BN531" s="339"/>
      <c r="BO531" s="339"/>
      <c r="BP531" s="339"/>
      <c r="BQ531" s="339"/>
      <c r="BR531" s="339"/>
      <c r="BS531" s="339"/>
      <c r="BT531" s="339"/>
      <c r="BU531" s="339"/>
      <c r="BV531" s="339"/>
      <c r="BW531" s="339"/>
      <c r="BX531" s="339"/>
      <c r="BY531" s="339"/>
      <c r="BZ531" s="339"/>
      <c r="CA531" s="339"/>
      <c r="CB531" s="339"/>
      <c r="CC531" s="339"/>
      <c r="CD531" s="339"/>
      <c r="CE531" s="339"/>
      <c r="CF531" s="339"/>
      <c r="CG531" s="339"/>
      <c r="CH531" s="339"/>
      <c r="CI531" s="339"/>
      <c r="CJ531" s="339"/>
      <c r="CK531" s="339"/>
      <c r="CL531" s="339"/>
      <c r="CM531" s="339"/>
      <c r="CN531" s="339"/>
      <c r="CO531" s="339"/>
      <c r="CP531" s="339"/>
      <c r="CQ531" s="339"/>
      <c r="CR531" s="339"/>
      <c r="CS531" s="339"/>
      <c r="CT531" s="339"/>
      <c r="CU531" s="339"/>
      <c r="CV531" s="339"/>
      <c r="CW531" s="339"/>
      <c r="CX531" s="339"/>
      <c r="CY531" s="339"/>
      <c r="CZ531" s="339"/>
      <c r="DA531" s="339"/>
      <c r="DB531" s="339"/>
      <c r="DC531" s="339"/>
      <c r="DD531" s="339"/>
      <c r="DE531" s="339"/>
      <c r="DF531" s="339"/>
      <c r="DG531" s="339"/>
      <c r="DH531" s="339"/>
      <c r="DI531" s="339"/>
      <c r="DJ531" s="339"/>
      <c r="DK531" s="339"/>
      <c r="DL531" s="339"/>
      <c r="DM531" s="339"/>
      <c r="DN531" s="339"/>
      <c r="DO531" s="339"/>
      <c r="DP531" s="339"/>
      <c r="DQ531" s="339"/>
      <c r="DR531" s="339"/>
      <c r="DS531" s="339"/>
      <c r="DT531" s="339"/>
      <c r="DU531" s="339"/>
      <c r="DV531" s="339"/>
      <c r="DW531" s="339"/>
      <c r="DX531" s="339"/>
      <c r="DY531" s="339"/>
      <c r="DZ531" s="339"/>
      <c r="EA531" s="339"/>
      <c r="EB531" s="339"/>
      <c r="EC531" s="339"/>
      <c r="ED531" s="339"/>
      <c r="EE531" s="339"/>
      <c r="EF531" s="339"/>
      <c r="EG531" s="339"/>
      <c r="EH531" s="339"/>
      <c r="EI531" s="339"/>
      <c r="EJ531" s="339"/>
      <c r="EK531" s="339"/>
      <c r="EL531" s="339"/>
      <c r="EM531" s="339"/>
    </row>
    <row r="532" spans="1:143" s="341" customFormat="1" ht="25.5" hidden="1" customHeight="1">
      <c r="A532" s="371"/>
      <c r="B532" s="371"/>
      <c r="C532" s="371"/>
      <c r="D532" s="371"/>
      <c r="E532" s="371"/>
      <c r="F532" s="371"/>
      <c r="G532" s="371"/>
      <c r="H532" s="371"/>
      <c r="I532" s="371"/>
      <c r="J532" s="371"/>
      <c r="K532" s="371"/>
      <c r="L532" s="371"/>
      <c r="M532" s="371"/>
      <c r="N532" s="371"/>
      <c r="O532" s="371"/>
      <c r="P532" s="371"/>
      <c r="Q532" s="371"/>
      <c r="R532" s="371"/>
      <c r="S532" s="371"/>
      <c r="T532" s="371"/>
      <c r="U532" s="371"/>
      <c r="V532" s="371"/>
      <c r="W532" s="371"/>
      <c r="X532" s="371"/>
      <c r="Y532" s="371"/>
      <c r="Z532" s="371"/>
      <c r="AA532" s="371"/>
      <c r="AB532" s="371"/>
      <c r="AC532" s="371"/>
      <c r="AD532" s="371"/>
      <c r="AE532" s="371"/>
      <c r="AF532" s="371"/>
      <c r="AG532" s="371"/>
      <c r="AH532" s="371"/>
      <c r="AI532" s="339"/>
      <c r="AJ532" s="339"/>
      <c r="AK532" s="339"/>
      <c r="AL532" s="339"/>
      <c r="AM532" s="339"/>
      <c r="AN532" s="339"/>
      <c r="AO532" s="339"/>
      <c r="AP532" s="339"/>
      <c r="AQ532" s="339"/>
      <c r="AR532" s="339"/>
      <c r="AS532" s="339"/>
      <c r="AT532" s="339"/>
      <c r="AU532" s="339"/>
      <c r="AV532" s="339"/>
      <c r="AW532" s="339"/>
      <c r="AX532" s="339"/>
      <c r="AY532" s="339"/>
      <c r="AZ532" s="339"/>
      <c r="BA532" s="339"/>
      <c r="BB532" s="339"/>
      <c r="BC532" s="339"/>
      <c r="BD532" s="339"/>
      <c r="BE532" s="339"/>
      <c r="BF532" s="339"/>
      <c r="BG532" s="339"/>
      <c r="BH532" s="339"/>
      <c r="BI532" s="339"/>
      <c r="BJ532" s="339"/>
      <c r="BK532" s="339"/>
      <c r="BL532" s="339"/>
      <c r="BM532" s="339"/>
      <c r="BN532" s="339"/>
      <c r="BO532" s="339"/>
      <c r="BP532" s="339"/>
      <c r="BQ532" s="339"/>
      <c r="BR532" s="339"/>
      <c r="BS532" s="339"/>
      <c r="BT532" s="339"/>
      <c r="BU532" s="339"/>
      <c r="BV532" s="339"/>
      <c r="BW532" s="339"/>
      <c r="BX532" s="339"/>
      <c r="BY532" s="339"/>
      <c r="BZ532" s="339"/>
      <c r="CA532" s="339"/>
      <c r="CB532" s="339"/>
      <c r="CC532" s="339"/>
      <c r="CD532" s="339"/>
      <c r="CE532" s="339"/>
      <c r="CF532" s="339"/>
      <c r="CG532" s="339"/>
      <c r="CH532" s="339"/>
      <c r="CI532" s="339"/>
      <c r="CJ532" s="339"/>
      <c r="CK532" s="339"/>
      <c r="CL532" s="339"/>
      <c r="CM532" s="339"/>
      <c r="CN532" s="339"/>
      <c r="CO532" s="339"/>
      <c r="CP532" s="339"/>
      <c r="CQ532" s="339"/>
      <c r="CR532" s="339"/>
      <c r="CS532" s="339"/>
      <c r="CT532" s="339"/>
      <c r="CU532" s="339"/>
      <c r="CV532" s="339"/>
      <c r="CW532" s="339"/>
      <c r="CX532" s="339"/>
      <c r="CY532" s="339"/>
      <c r="CZ532" s="339"/>
      <c r="DA532" s="339"/>
      <c r="DB532" s="339"/>
      <c r="DC532" s="339"/>
      <c r="DD532" s="339"/>
      <c r="DE532" s="339"/>
      <c r="DF532" s="339"/>
      <c r="DG532" s="339"/>
      <c r="DH532" s="339"/>
      <c r="DI532" s="339"/>
      <c r="DJ532" s="339"/>
      <c r="DK532" s="339"/>
      <c r="DL532" s="339"/>
      <c r="DM532" s="339"/>
      <c r="DN532" s="339"/>
      <c r="DO532" s="339"/>
      <c r="DP532" s="339"/>
      <c r="DQ532" s="339"/>
      <c r="DR532" s="339"/>
      <c r="DS532" s="339"/>
      <c r="DT532" s="339"/>
      <c r="DU532" s="339"/>
      <c r="DV532" s="339"/>
      <c r="DW532" s="339"/>
      <c r="DX532" s="339"/>
      <c r="DY532" s="339"/>
      <c r="DZ532" s="339"/>
      <c r="EA532" s="339"/>
      <c r="EB532" s="339"/>
      <c r="EC532" s="339"/>
      <c r="ED532" s="339"/>
      <c r="EE532" s="339"/>
      <c r="EF532" s="339"/>
      <c r="EG532" s="339"/>
      <c r="EH532" s="339"/>
      <c r="EI532" s="339"/>
      <c r="EJ532" s="339"/>
      <c r="EK532" s="339"/>
      <c r="EL532" s="339"/>
      <c r="EM532" s="339"/>
    </row>
    <row r="533" spans="1:143" s="341" customFormat="1" ht="25.5" hidden="1" customHeight="1">
      <c r="A533" s="371"/>
      <c r="B533" s="371"/>
      <c r="C533" s="371"/>
      <c r="D533" s="371"/>
      <c r="E533" s="371"/>
      <c r="F533" s="371"/>
      <c r="G533" s="371"/>
      <c r="H533" s="371"/>
      <c r="I533" s="371"/>
      <c r="J533" s="371"/>
      <c r="K533" s="371"/>
      <c r="L533" s="371"/>
      <c r="M533" s="371"/>
      <c r="N533" s="371"/>
      <c r="O533" s="371"/>
      <c r="P533" s="371"/>
      <c r="Q533" s="371"/>
      <c r="R533" s="371"/>
      <c r="S533" s="371"/>
      <c r="T533" s="371"/>
      <c r="U533" s="371"/>
      <c r="V533" s="371"/>
      <c r="W533" s="371"/>
      <c r="X533" s="371"/>
      <c r="Y533" s="371"/>
      <c r="Z533" s="371"/>
      <c r="AA533" s="371"/>
      <c r="AB533" s="371"/>
      <c r="AC533" s="371"/>
      <c r="AD533" s="371"/>
      <c r="AE533" s="371"/>
      <c r="AF533" s="371"/>
      <c r="AG533" s="371"/>
      <c r="AH533" s="371"/>
      <c r="AI533" s="339"/>
      <c r="AJ533" s="339"/>
      <c r="AK533" s="339"/>
      <c r="AL533" s="339"/>
      <c r="AM533" s="339"/>
      <c r="AN533" s="339"/>
      <c r="AO533" s="339"/>
      <c r="AP533" s="339"/>
      <c r="AQ533" s="339"/>
      <c r="AR533" s="339"/>
      <c r="AS533" s="339"/>
      <c r="AT533" s="339"/>
      <c r="AU533" s="339"/>
      <c r="AV533" s="339"/>
      <c r="AW533" s="339"/>
      <c r="AX533" s="339"/>
      <c r="AY533" s="339"/>
      <c r="AZ533" s="339"/>
      <c r="BA533" s="339"/>
      <c r="BB533" s="339"/>
      <c r="BC533" s="339"/>
      <c r="BD533" s="339"/>
      <c r="BE533" s="339"/>
      <c r="BF533" s="339"/>
      <c r="BG533" s="339"/>
      <c r="BH533" s="339"/>
      <c r="BI533" s="339"/>
      <c r="BJ533" s="339"/>
      <c r="BK533" s="339"/>
      <c r="BL533" s="339"/>
      <c r="BM533" s="339"/>
      <c r="BN533" s="339"/>
      <c r="BO533" s="339"/>
      <c r="BP533" s="339"/>
      <c r="BQ533" s="339"/>
      <c r="BR533" s="339"/>
      <c r="BS533" s="339"/>
      <c r="BT533" s="339"/>
      <c r="BU533" s="339"/>
      <c r="BV533" s="339"/>
      <c r="BW533" s="339"/>
      <c r="BX533" s="339"/>
      <c r="BY533" s="339"/>
      <c r="BZ533" s="339"/>
      <c r="CA533" s="339"/>
      <c r="CB533" s="339"/>
      <c r="CC533" s="339"/>
      <c r="CD533" s="339"/>
      <c r="CE533" s="339"/>
      <c r="CF533" s="339"/>
      <c r="CG533" s="339"/>
      <c r="CH533" s="339"/>
      <c r="CI533" s="339"/>
      <c r="CJ533" s="339"/>
      <c r="CK533" s="339"/>
      <c r="CL533" s="339"/>
      <c r="CM533" s="339"/>
      <c r="CN533" s="339"/>
      <c r="CO533" s="339"/>
      <c r="CP533" s="339"/>
      <c r="CQ533" s="339"/>
      <c r="CR533" s="339"/>
      <c r="CS533" s="339"/>
      <c r="CT533" s="339"/>
      <c r="CU533" s="339"/>
      <c r="CV533" s="339"/>
      <c r="CW533" s="339"/>
      <c r="CX533" s="339"/>
      <c r="CY533" s="339"/>
      <c r="CZ533" s="339"/>
      <c r="DA533" s="339"/>
      <c r="DB533" s="339"/>
      <c r="DC533" s="339"/>
      <c r="DD533" s="339"/>
      <c r="DE533" s="339"/>
      <c r="DF533" s="339"/>
      <c r="DG533" s="339"/>
      <c r="DH533" s="339"/>
      <c r="DI533" s="339"/>
      <c r="DJ533" s="339"/>
      <c r="DK533" s="339"/>
      <c r="DL533" s="339"/>
      <c r="DM533" s="339"/>
      <c r="DN533" s="339"/>
      <c r="DO533" s="339"/>
      <c r="DP533" s="339"/>
      <c r="DQ533" s="339"/>
      <c r="DR533" s="339"/>
      <c r="DS533" s="339"/>
      <c r="DT533" s="339"/>
      <c r="DU533" s="339"/>
      <c r="DV533" s="339"/>
      <c r="DW533" s="339"/>
      <c r="DX533" s="339"/>
      <c r="DY533" s="339"/>
      <c r="DZ533" s="339"/>
      <c r="EA533" s="339"/>
      <c r="EB533" s="339"/>
      <c r="EC533" s="339"/>
      <c r="ED533" s="339"/>
      <c r="EE533" s="339"/>
      <c r="EF533" s="339"/>
      <c r="EG533" s="339"/>
      <c r="EH533" s="339"/>
      <c r="EI533" s="339"/>
      <c r="EJ533" s="339"/>
      <c r="EK533" s="339"/>
      <c r="EL533" s="339"/>
      <c r="EM533" s="339"/>
    </row>
    <row r="534" spans="1:143" s="341" customFormat="1" ht="25.5" hidden="1" customHeight="1">
      <c r="A534" s="371"/>
      <c r="B534" s="371"/>
      <c r="C534" s="371"/>
      <c r="D534" s="371"/>
      <c r="E534" s="371"/>
      <c r="F534" s="371"/>
      <c r="G534" s="371"/>
      <c r="H534" s="371"/>
      <c r="I534" s="371"/>
      <c r="J534" s="371"/>
      <c r="K534" s="371"/>
      <c r="L534" s="371"/>
      <c r="M534" s="371"/>
      <c r="N534" s="371"/>
      <c r="O534" s="371"/>
      <c r="P534" s="371"/>
      <c r="Q534" s="371"/>
      <c r="R534" s="371"/>
      <c r="S534" s="371"/>
      <c r="T534" s="371"/>
      <c r="U534" s="371"/>
      <c r="V534" s="371"/>
      <c r="W534" s="371"/>
      <c r="X534" s="371"/>
      <c r="Y534" s="371"/>
      <c r="Z534" s="371"/>
      <c r="AA534" s="371"/>
      <c r="AB534" s="371"/>
      <c r="AC534" s="371"/>
      <c r="AD534" s="371"/>
      <c r="AE534" s="371"/>
      <c r="AF534" s="371"/>
      <c r="AG534" s="371"/>
      <c r="AH534" s="371"/>
      <c r="AI534" s="339"/>
      <c r="AJ534" s="339"/>
      <c r="AK534" s="339"/>
      <c r="AL534" s="339"/>
      <c r="AM534" s="339"/>
      <c r="AN534" s="339"/>
      <c r="AO534" s="339"/>
      <c r="AP534" s="339"/>
      <c r="AQ534" s="339"/>
      <c r="AR534" s="339"/>
      <c r="AS534" s="339"/>
      <c r="AT534" s="339"/>
      <c r="AU534" s="339"/>
      <c r="AV534" s="339"/>
      <c r="AW534" s="339"/>
      <c r="AX534" s="339"/>
      <c r="AY534" s="339"/>
      <c r="AZ534" s="339"/>
      <c r="BA534" s="339"/>
      <c r="BB534" s="339"/>
      <c r="BC534" s="339"/>
      <c r="BD534" s="339"/>
      <c r="BE534" s="339"/>
      <c r="BF534" s="339"/>
      <c r="BG534" s="339"/>
      <c r="BH534" s="339"/>
      <c r="BI534" s="339"/>
      <c r="BJ534" s="339"/>
      <c r="BK534" s="339"/>
      <c r="BL534" s="339"/>
      <c r="BM534" s="339"/>
      <c r="BN534" s="339"/>
      <c r="BO534" s="339"/>
      <c r="BP534" s="339"/>
      <c r="BQ534" s="339"/>
      <c r="BR534" s="339"/>
      <c r="BS534" s="339"/>
      <c r="BT534" s="339"/>
      <c r="BU534" s="339"/>
      <c r="BV534" s="339"/>
      <c r="BW534" s="339"/>
      <c r="BX534" s="339"/>
      <c r="BY534" s="339"/>
      <c r="BZ534" s="339"/>
      <c r="CA534" s="339"/>
      <c r="CB534" s="339"/>
      <c r="CC534" s="339"/>
      <c r="CD534" s="339"/>
      <c r="CE534" s="339"/>
      <c r="CF534" s="339"/>
      <c r="CG534" s="339"/>
      <c r="CH534" s="339"/>
      <c r="CI534" s="339"/>
      <c r="CJ534" s="339"/>
      <c r="CK534" s="339"/>
      <c r="CL534" s="339"/>
      <c r="CM534" s="339"/>
      <c r="CN534" s="339"/>
      <c r="CO534" s="339"/>
      <c r="CP534" s="339"/>
      <c r="CQ534" s="339"/>
      <c r="CR534" s="339"/>
      <c r="CS534" s="339"/>
      <c r="CT534" s="339"/>
      <c r="CU534" s="339"/>
      <c r="CV534" s="339"/>
      <c r="CW534" s="339"/>
      <c r="CX534" s="339"/>
      <c r="CY534" s="339"/>
      <c r="CZ534" s="339"/>
      <c r="DA534" s="339"/>
      <c r="DB534" s="339"/>
      <c r="DC534" s="339"/>
      <c r="DD534" s="339"/>
      <c r="DE534" s="339"/>
      <c r="DF534" s="339"/>
      <c r="DG534" s="339"/>
      <c r="DH534" s="339"/>
      <c r="DI534" s="339"/>
      <c r="DJ534" s="339"/>
      <c r="DK534" s="339"/>
      <c r="DL534" s="339"/>
      <c r="DM534" s="339"/>
      <c r="DN534" s="339"/>
      <c r="DO534" s="339"/>
      <c r="DP534" s="339"/>
      <c r="DQ534" s="339"/>
      <c r="DR534" s="339"/>
      <c r="DS534" s="339"/>
      <c r="DT534" s="339"/>
      <c r="DU534" s="339"/>
      <c r="DV534" s="339"/>
      <c r="DW534" s="339"/>
      <c r="DX534" s="339"/>
      <c r="DY534" s="339"/>
      <c r="DZ534" s="339"/>
      <c r="EA534" s="339"/>
      <c r="EB534" s="339"/>
      <c r="EC534" s="339"/>
      <c r="ED534" s="339"/>
      <c r="EE534" s="339"/>
      <c r="EF534" s="339"/>
      <c r="EG534" s="339"/>
      <c r="EH534" s="339"/>
      <c r="EI534" s="339"/>
      <c r="EJ534" s="339"/>
      <c r="EK534" s="339"/>
      <c r="EL534" s="339"/>
      <c r="EM534" s="339"/>
    </row>
    <row r="535" spans="1:143" s="341" customFormat="1" ht="25.5" hidden="1" customHeight="1">
      <c r="A535" s="371"/>
      <c r="B535" s="371"/>
      <c r="C535" s="371"/>
      <c r="D535" s="371"/>
      <c r="E535" s="371"/>
      <c r="F535" s="371"/>
      <c r="G535" s="371"/>
      <c r="H535" s="371"/>
      <c r="I535" s="371"/>
      <c r="J535" s="371"/>
      <c r="K535" s="371"/>
      <c r="L535" s="371"/>
      <c r="M535" s="371"/>
      <c r="N535" s="371"/>
      <c r="O535" s="371"/>
      <c r="P535" s="371"/>
      <c r="Q535" s="371"/>
      <c r="R535" s="371"/>
      <c r="S535" s="371"/>
      <c r="T535" s="371"/>
      <c r="U535" s="371"/>
      <c r="V535" s="371"/>
      <c r="W535" s="371"/>
      <c r="X535" s="371"/>
      <c r="Y535" s="371"/>
      <c r="Z535" s="371"/>
      <c r="AA535" s="371"/>
      <c r="AB535" s="371"/>
      <c r="AC535" s="371"/>
      <c r="AD535" s="371"/>
      <c r="AE535" s="371"/>
      <c r="AF535" s="371"/>
      <c r="AG535" s="371"/>
      <c r="AH535" s="371"/>
      <c r="AI535" s="339"/>
      <c r="AJ535" s="339"/>
      <c r="AK535" s="339"/>
      <c r="AL535" s="339"/>
      <c r="AM535" s="339"/>
      <c r="AN535" s="339"/>
      <c r="AO535" s="339"/>
      <c r="AP535" s="339"/>
      <c r="AQ535" s="339"/>
      <c r="AR535" s="339"/>
      <c r="AS535" s="339"/>
      <c r="AT535" s="339"/>
      <c r="AU535" s="339"/>
      <c r="AV535" s="339"/>
      <c r="AW535" s="339"/>
      <c r="AX535" s="339"/>
      <c r="AY535" s="339"/>
      <c r="AZ535" s="339"/>
      <c r="BA535" s="339"/>
      <c r="BB535" s="339"/>
      <c r="BC535" s="339"/>
      <c r="BD535" s="339"/>
      <c r="BE535" s="339"/>
      <c r="BF535" s="339"/>
      <c r="BG535" s="339"/>
      <c r="BH535" s="339"/>
      <c r="BI535" s="339"/>
      <c r="BJ535" s="339"/>
      <c r="BK535" s="339"/>
      <c r="BL535" s="339"/>
      <c r="BM535" s="339"/>
      <c r="BN535" s="339"/>
      <c r="BO535" s="339"/>
      <c r="BP535" s="339"/>
      <c r="BQ535" s="339"/>
      <c r="BR535" s="339"/>
      <c r="BS535" s="339"/>
      <c r="BT535" s="339"/>
      <c r="BU535" s="339"/>
      <c r="BV535" s="339"/>
      <c r="BW535" s="339"/>
      <c r="BX535" s="339"/>
      <c r="BY535" s="339"/>
      <c r="BZ535" s="339"/>
      <c r="CA535" s="339"/>
      <c r="CB535" s="339"/>
      <c r="CC535" s="339"/>
      <c r="CD535" s="339"/>
      <c r="CE535" s="339"/>
      <c r="CF535" s="339"/>
      <c r="CG535" s="339"/>
      <c r="CH535" s="339"/>
      <c r="CI535" s="339"/>
      <c r="CJ535" s="339"/>
      <c r="CK535" s="339"/>
      <c r="CL535" s="339"/>
      <c r="CM535" s="339"/>
      <c r="CN535" s="339"/>
      <c r="CO535" s="339"/>
      <c r="CP535" s="339"/>
      <c r="CQ535" s="339"/>
      <c r="CR535" s="339"/>
      <c r="CS535" s="339"/>
      <c r="CT535" s="339"/>
      <c r="CU535" s="339"/>
      <c r="CV535" s="339"/>
      <c r="CW535" s="339"/>
      <c r="CX535" s="339"/>
      <c r="CY535" s="339"/>
      <c r="CZ535" s="339"/>
      <c r="DA535" s="339"/>
      <c r="DB535" s="339"/>
      <c r="DC535" s="339"/>
      <c r="DD535" s="339"/>
      <c r="DE535" s="339"/>
      <c r="DF535" s="339"/>
      <c r="DG535" s="339"/>
      <c r="DH535" s="339"/>
      <c r="DI535" s="339"/>
      <c r="DJ535" s="339"/>
      <c r="DK535" s="339"/>
      <c r="DL535" s="339"/>
      <c r="DM535" s="339"/>
      <c r="DN535" s="339"/>
      <c r="DO535" s="339"/>
      <c r="DP535" s="339"/>
      <c r="DQ535" s="339"/>
      <c r="DR535" s="339"/>
      <c r="DS535" s="339"/>
      <c r="DT535" s="339"/>
      <c r="DU535" s="339"/>
      <c r="DV535" s="339"/>
      <c r="DW535" s="339"/>
      <c r="DX535" s="339"/>
      <c r="DY535" s="339"/>
      <c r="DZ535" s="339"/>
      <c r="EA535" s="339"/>
      <c r="EB535" s="339"/>
      <c r="EC535" s="339"/>
      <c r="ED535" s="339"/>
      <c r="EE535" s="339"/>
      <c r="EF535" s="339"/>
      <c r="EG535" s="339"/>
      <c r="EH535" s="339"/>
      <c r="EI535" s="339"/>
      <c r="EJ535" s="339"/>
      <c r="EK535" s="339"/>
      <c r="EL535" s="339"/>
      <c r="EM535" s="339"/>
    </row>
    <row r="536" spans="1:143" s="341" customFormat="1" ht="25.5" hidden="1" customHeight="1">
      <c r="A536" s="371"/>
      <c r="B536" s="371"/>
      <c r="C536" s="371"/>
      <c r="D536" s="371"/>
      <c r="E536" s="371"/>
      <c r="F536" s="371"/>
      <c r="G536" s="371"/>
      <c r="H536" s="371"/>
      <c r="I536" s="371"/>
      <c r="J536" s="371"/>
      <c r="K536" s="371"/>
      <c r="L536" s="371"/>
      <c r="M536" s="371"/>
      <c r="N536" s="371"/>
      <c r="O536" s="371"/>
      <c r="P536" s="371"/>
      <c r="Q536" s="371"/>
      <c r="R536" s="371"/>
      <c r="S536" s="371"/>
      <c r="T536" s="371"/>
      <c r="U536" s="371"/>
      <c r="V536" s="371"/>
      <c r="W536" s="371"/>
      <c r="X536" s="371"/>
      <c r="Y536" s="371"/>
      <c r="Z536" s="371"/>
      <c r="AA536" s="371"/>
      <c r="AB536" s="371"/>
      <c r="AC536" s="371"/>
      <c r="AD536" s="371"/>
      <c r="AE536" s="371"/>
      <c r="AF536" s="371"/>
      <c r="AG536" s="371"/>
      <c r="AH536" s="371"/>
      <c r="AI536" s="339"/>
      <c r="AJ536" s="339"/>
      <c r="AK536" s="339"/>
      <c r="AL536" s="339"/>
      <c r="AM536" s="339"/>
      <c r="AN536" s="339"/>
      <c r="AO536" s="339"/>
      <c r="AP536" s="339"/>
      <c r="AQ536" s="339"/>
      <c r="AR536" s="339"/>
      <c r="AS536" s="339"/>
      <c r="AT536" s="339"/>
      <c r="AU536" s="339"/>
      <c r="AV536" s="339"/>
      <c r="AW536" s="339"/>
      <c r="AX536" s="339"/>
      <c r="AY536" s="339"/>
      <c r="AZ536" s="339"/>
      <c r="BA536" s="339"/>
      <c r="BB536" s="339"/>
      <c r="BC536" s="339"/>
      <c r="BD536" s="339"/>
      <c r="BE536" s="339"/>
      <c r="BF536" s="339"/>
      <c r="BG536" s="339"/>
      <c r="BH536" s="339"/>
      <c r="BI536" s="339"/>
      <c r="BJ536" s="339"/>
      <c r="BK536" s="339"/>
      <c r="BL536" s="339"/>
      <c r="BM536" s="339"/>
      <c r="BN536" s="339"/>
      <c r="BO536" s="339"/>
      <c r="BP536" s="339"/>
      <c r="BQ536" s="339"/>
      <c r="BR536" s="339"/>
      <c r="BS536" s="339"/>
      <c r="BT536" s="339"/>
      <c r="BU536" s="339"/>
      <c r="BV536" s="339"/>
      <c r="BW536" s="339"/>
      <c r="BX536" s="339"/>
      <c r="BY536" s="339"/>
      <c r="BZ536" s="339"/>
      <c r="CA536" s="339"/>
      <c r="CB536" s="339"/>
      <c r="CC536" s="339"/>
      <c r="CD536" s="339"/>
      <c r="CE536" s="339"/>
      <c r="CF536" s="339"/>
      <c r="CG536" s="339"/>
      <c r="CH536" s="339"/>
      <c r="CI536" s="339"/>
      <c r="CJ536" s="339"/>
      <c r="CK536" s="339"/>
      <c r="CL536" s="339"/>
      <c r="CM536" s="339"/>
      <c r="CN536" s="339"/>
      <c r="CO536" s="339"/>
      <c r="CP536" s="339"/>
      <c r="CQ536" s="339"/>
      <c r="CR536" s="339"/>
      <c r="CS536" s="339"/>
      <c r="CT536" s="339"/>
      <c r="CU536" s="339"/>
      <c r="CV536" s="339"/>
      <c r="CW536" s="339"/>
      <c r="CX536" s="339"/>
      <c r="CY536" s="339"/>
      <c r="CZ536" s="339"/>
      <c r="DA536" s="339"/>
      <c r="DB536" s="339"/>
      <c r="DC536" s="339"/>
      <c r="DD536" s="339"/>
      <c r="DE536" s="339"/>
      <c r="DF536" s="339"/>
      <c r="DG536" s="339"/>
      <c r="DH536" s="339"/>
      <c r="DI536" s="339"/>
      <c r="DJ536" s="339"/>
      <c r="DK536" s="339"/>
      <c r="DL536" s="339"/>
      <c r="DM536" s="339"/>
      <c r="DN536" s="339"/>
      <c r="DO536" s="339"/>
      <c r="DP536" s="339"/>
      <c r="DQ536" s="339"/>
      <c r="DR536" s="339"/>
      <c r="DS536" s="339"/>
      <c r="DT536" s="339"/>
      <c r="DU536" s="339"/>
      <c r="DV536" s="339"/>
      <c r="DW536" s="339"/>
      <c r="DX536" s="339"/>
      <c r="DY536" s="339"/>
      <c r="DZ536" s="339"/>
      <c r="EA536" s="339"/>
      <c r="EB536" s="339"/>
      <c r="EC536" s="339"/>
      <c r="ED536" s="339"/>
      <c r="EE536" s="339"/>
      <c r="EF536" s="339"/>
      <c r="EG536" s="339"/>
      <c r="EH536" s="339"/>
      <c r="EI536" s="339"/>
      <c r="EJ536" s="339"/>
      <c r="EK536" s="339"/>
      <c r="EL536" s="339"/>
      <c r="EM536" s="339"/>
    </row>
    <row r="537" spans="1:143" s="341" customFormat="1" ht="25.5" hidden="1" customHeight="1">
      <c r="A537" s="371"/>
      <c r="B537" s="371"/>
      <c r="C537" s="371"/>
      <c r="D537" s="371"/>
      <c r="E537" s="371"/>
      <c r="F537" s="371"/>
      <c r="G537" s="371"/>
      <c r="H537" s="371"/>
      <c r="I537" s="371"/>
      <c r="J537" s="371"/>
      <c r="K537" s="371"/>
      <c r="L537" s="371"/>
      <c r="M537" s="371"/>
      <c r="N537" s="371"/>
      <c r="O537" s="371"/>
      <c r="P537" s="371"/>
      <c r="Q537" s="371"/>
      <c r="R537" s="371"/>
      <c r="S537" s="371"/>
      <c r="T537" s="371"/>
      <c r="U537" s="371"/>
      <c r="V537" s="371"/>
      <c r="W537" s="371"/>
      <c r="X537" s="371"/>
      <c r="Y537" s="371"/>
      <c r="Z537" s="371"/>
      <c r="AA537" s="371"/>
      <c r="AB537" s="371"/>
      <c r="AC537" s="371"/>
      <c r="AD537" s="371"/>
      <c r="AE537" s="371"/>
      <c r="AF537" s="371"/>
      <c r="AG537" s="371"/>
      <c r="AH537" s="371"/>
      <c r="AI537" s="339"/>
      <c r="AJ537" s="339"/>
      <c r="AK537" s="339"/>
      <c r="AL537" s="339"/>
      <c r="AM537" s="339"/>
      <c r="AN537" s="339"/>
      <c r="AO537" s="339"/>
      <c r="AP537" s="339"/>
      <c r="AQ537" s="339"/>
      <c r="AR537" s="339"/>
      <c r="AS537" s="339"/>
      <c r="AT537" s="339"/>
      <c r="AU537" s="339"/>
      <c r="AV537" s="339"/>
      <c r="AW537" s="339"/>
      <c r="AX537" s="339"/>
      <c r="AY537" s="339"/>
      <c r="AZ537" s="339"/>
      <c r="BA537" s="339"/>
      <c r="BB537" s="339"/>
      <c r="BC537" s="339"/>
      <c r="BD537" s="339"/>
      <c r="BE537" s="339"/>
      <c r="BF537" s="339"/>
      <c r="BG537" s="339"/>
      <c r="BH537" s="339"/>
      <c r="BI537" s="339"/>
      <c r="BJ537" s="339"/>
      <c r="BK537" s="339"/>
      <c r="BL537" s="339"/>
      <c r="BM537" s="339"/>
      <c r="BN537" s="339"/>
      <c r="BO537" s="339"/>
      <c r="BP537" s="339"/>
      <c r="BQ537" s="339"/>
      <c r="BR537" s="339"/>
      <c r="BS537" s="339"/>
      <c r="BT537" s="339"/>
      <c r="BU537" s="339"/>
      <c r="BV537" s="339"/>
      <c r="BW537" s="339"/>
      <c r="BX537" s="339"/>
      <c r="BY537" s="339"/>
      <c r="BZ537" s="339"/>
      <c r="CA537" s="339"/>
      <c r="CB537" s="339"/>
      <c r="CC537" s="339"/>
      <c r="CD537" s="339"/>
      <c r="CE537" s="339"/>
      <c r="CF537" s="339"/>
      <c r="CG537" s="339"/>
      <c r="CH537" s="339"/>
      <c r="CI537" s="339"/>
      <c r="CJ537" s="339"/>
      <c r="CK537" s="339"/>
      <c r="CL537" s="339"/>
      <c r="CM537" s="339"/>
      <c r="CN537" s="339"/>
      <c r="CO537" s="339"/>
      <c r="CP537" s="339"/>
      <c r="CQ537" s="339"/>
      <c r="CR537" s="339"/>
      <c r="CS537" s="339"/>
      <c r="CT537" s="339"/>
      <c r="CU537" s="339"/>
      <c r="CV537" s="339"/>
      <c r="CW537" s="339"/>
      <c r="CX537" s="339"/>
      <c r="CY537" s="339"/>
      <c r="CZ537" s="339"/>
      <c r="DA537" s="339"/>
      <c r="DB537" s="339"/>
      <c r="DC537" s="339"/>
      <c r="DD537" s="339"/>
      <c r="DE537" s="339"/>
      <c r="DF537" s="339"/>
      <c r="DG537" s="339"/>
      <c r="DH537" s="339"/>
      <c r="DI537" s="339"/>
      <c r="DJ537" s="339"/>
      <c r="DK537" s="339"/>
      <c r="DL537" s="339"/>
      <c r="DM537" s="339"/>
      <c r="DN537" s="339"/>
      <c r="DO537" s="339"/>
      <c r="DP537" s="339"/>
      <c r="DQ537" s="339"/>
      <c r="DR537" s="339"/>
      <c r="DS537" s="339"/>
      <c r="DT537" s="339"/>
      <c r="DU537" s="339"/>
      <c r="DV537" s="339"/>
      <c r="DW537" s="339"/>
      <c r="DX537" s="339"/>
      <c r="DY537" s="339"/>
      <c r="DZ537" s="339"/>
      <c r="EA537" s="339"/>
      <c r="EB537" s="339"/>
      <c r="EC537" s="339"/>
      <c r="ED537" s="339"/>
      <c r="EE537" s="339"/>
      <c r="EF537" s="339"/>
      <c r="EG537" s="339"/>
      <c r="EH537" s="339"/>
      <c r="EI537" s="339"/>
      <c r="EJ537" s="339"/>
      <c r="EK537" s="339"/>
      <c r="EL537" s="339"/>
      <c r="EM537" s="339"/>
    </row>
    <row r="538" spans="1:143" s="341" customFormat="1" ht="25.5" hidden="1" customHeight="1">
      <c r="A538" s="371"/>
      <c r="B538" s="371"/>
      <c r="C538" s="371"/>
      <c r="D538" s="371"/>
      <c r="E538" s="371"/>
      <c r="F538" s="371"/>
      <c r="G538" s="371"/>
      <c r="H538" s="371"/>
      <c r="I538" s="371"/>
      <c r="J538" s="371"/>
      <c r="K538" s="371"/>
      <c r="L538" s="371"/>
      <c r="M538" s="371"/>
      <c r="N538" s="371"/>
      <c r="O538" s="371"/>
      <c r="P538" s="371"/>
      <c r="Q538" s="371"/>
      <c r="R538" s="371"/>
      <c r="S538" s="371"/>
      <c r="T538" s="371"/>
      <c r="U538" s="371"/>
      <c r="V538" s="371"/>
      <c r="W538" s="371"/>
      <c r="X538" s="371"/>
      <c r="Y538" s="371"/>
      <c r="Z538" s="371"/>
      <c r="AA538" s="371"/>
      <c r="AB538" s="371"/>
      <c r="AC538" s="371"/>
      <c r="AD538" s="371"/>
      <c r="AE538" s="371"/>
      <c r="AF538" s="371"/>
      <c r="AG538" s="371"/>
      <c r="AH538" s="371"/>
      <c r="AI538" s="339"/>
      <c r="AJ538" s="339"/>
      <c r="AK538" s="339"/>
      <c r="AL538" s="339"/>
      <c r="AM538" s="339"/>
      <c r="AN538" s="339"/>
      <c r="AO538" s="339"/>
      <c r="AP538" s="339"/>
      <c r="AQ538" s="339"/>
      <c r="AR538" s="339"/>
      <c r="AS538" s="339"/>
      <c r="AT538" s="339"/>
      <c r="AU538" s="339"/>
      <c r="AV538" s="339"/>
      <c r="AW538" s="339"/>
      <c r="AX538" s="339"/>
      <c r="AY538" s="339"/>
      <c r="AZ538" s="339"/>
      <c r="BA538" s="339"/>
      <c r="BB538" s="339"/>
      <c r="BC538" s="339"/>
      <c r="BD538" s="339"/>
      <c r="BE538" s="339"/>
      <c r="BF538" s="339"/>
      <c r="BG538" s="339"/>
      <c r="BH538" s="339"/>
      <c r="BI538" s="339"/>
      <c r="BJ538" s="339"/>
      <c r="BK538" s="339"/>
      <c r="BL538" s="339"/>
      <c r="BM538" s="339"/>
      <c r="BN538" s="339"/>
      <c r="BO538" s="339"/>
      <c r="BP538" s="339"/>
      <c r="BQ538" s="339"/>
      <c r="BR538" s="339"/>
      <c r="BS538" s="339"/>
      <c r="BT538" s="339"/>
      <c r="BU538" s="339"/>
      <c r="BV538" s="339"/>
      <c r="BW538" s="339"/>
      <c r="BX538" s="339"/>
      <c r="BY538" s="339"/>
      <c r="BZ538" s="339"/>
      <c r="CA538" s="339"/>
      <c r="CB538" s="339"/>
      <c r="CC538" s="339"/>
      <c r="CD538" s="339"/>
      <c r="CE538" s="339"/>
      <c r="CF538" s="339"/>
      <c r="CG538" s="339"/>
      <c r="CH538" s="339"/>
      <c r="CI538" s="339"/>
      <c r="CJ538" s="339"/>
      <c r="CK538" s="339"/>
      <c r="CL538" s="339"/>
      <c r="CM538" s="339"/>
      <c r="CN538" s="339"/>
      <c r="CO538" s="339"/>
      <c r="CP538" s="339"/>
      <c r="CQ538" s="339"/>
      <c r="CR538" s="339"/>
      <c r="CS538" s="339"/>
      <c r="CT538" s="339"/>
      <c r="CU538" s="339"/>
      <c r="CV538" s="339"/>
      <c r="CW538" s="339"/>
      <c r="CX538" s="339"/>
      <c r="CY538" s="339"/>
      <c r="CZ538" s="339"/>
      <c r="DA538" s="339"/>
      <c r="DB538" s="339"/>
      <c r="DC538" s="339"/>
      <c r="DD538" s="339"/>
      <c r="DE538" s="339"/>
      <c r="DF538" s="339"/>
      <c r="DG538" s="339"/>
      <c r="DH538" s="339"/>
      <c r="DI538" s="339"/>
      <c r="DJ538" s="339"/>
      <c r="DK538" s="339"/>
      <c r="DL538" s="339"/>
      <c r="DM538" s="339"/>
      <c r="DN538" s="339"/>
      <c r="DO538" s="339"/>
      <c r="DP538" s="339"/>
      <c r="DQ538" s="339"/>
      <c r="DR538" s="339"/>
      <c r="DS538" s="339"/>
      <c r="DT538" s="339"/>
      <c r="DU538" s="339"/>
      <c r="DV538" s="339"/>
      <c r="DW538" s="339"/>
      <c r="DX538" s="339"/>
      <c r="DY538" s="339"/>
      <c r="DZ538" s="339"/>
      <c r="EA538" s="339"/>
      <c r="EB538" s="339"/>
      <c r="EC538" s="339"/>
      <c r="ED538" s="339"/>
      <c r="EE538" s="339"/>
      <c r="EF538" s="339"/>
      <c r="EG538" s="339"/>
      <c r="EH538" s="339"/>
      <c r="EI538" s="339"/>
      <c r="EJ538" s="339"/>
      <c r="EK538" s="339"/>
      <c r="EL538" s="339"/>
      <c r="EM538" s="339"/>
    </row>
    <row r="539" spans="1:143" s="341" customFormat="1" ht="25.5" hidden="1" customHeight="1">
      <c r="A539" s="371"/>
      <c r="B539" s="371"/>
      <c r="C539" s="371"/>
      <c r="D539" s="371"/>
      <c r="E539" s="371"/>
      <c r="F539" s="371"/>
      <c r="G539" s="371"/>
      <c r="H539" s="371"/>
      <c r="I539" s="371"/>
      <c r="J539" s="371"/>
      <c r="K539" s="371"/>
      <c r="L539" s="371"/>
      <c r="M539" s="371"/>
      <c r="N539" s="371"/>
      <c r="O539" s="371"/>
      <c r="P539" s="371"/>
      <c r="Q539" s="371"/>
      <c r="R539" s="371"/>
      <c r="S539" s="371"/>
      <c r="T539" s="371"/>
      <c r="U539" s="371"/>
      <c r="V539" s="371"/>
      <c r="W539" s="371"/>
      <c r="X539" s="371"/>
      <c r="Y539" s="371"/>
      <c r="Z539" s="371"/>
      <c r="AA539" s="371"/>
      <c r="AB539" s="371"/>
      <c r="AC539" s="371"/>
      <c r="AD539" s="371"/>
      <c r="AE539" s="371"/>
      <c r="AF539" s="371"/>
      <c r="AG539" s="371"/>
      <c r="AH539" s="371"/>
      <c r="AI539" s="339"/>
      <c r="AJ539" s="339"/>
      <c r="AK539" s="339"/>
      <c r="AL539" s="339"/>
      <c r="AM539" s="339"/>
      <c r="AN539" s="339"/>
      <c r="AO539" s="339"/>
      <c r="AP539" s="339"/>
      <c r="AQ539" s="339"/>
      <c r="AR539" s="339"/>
      <c r="AS539" s="339"/>
      <c r="AT539" s="339"/>
      <c r="AU539" s="339"/>
      <c r="AV539" s="339"/>
      <c r="AW539" s="339"/>
      <c r="AX539" s="339"/>
      <c r="AY539" s="339"/>
      <c r="AZ539" s="339"/>
      <c r="BA539" s="339"/>
      <c r="BB539" s="339"/>
      <c r="BC539" s="339"/>
      <c r="BD539" s="339"/>
      <c r="BE539" s="339"/>
      <c r="BF539" s="339"/>
      <c r="BG539" s="339"/>
      <c r="BH539" s="339"/>
      <c r="BI539" s="339"/>
      <c r="BJ539" s="339"/>
      <c r="BK539" s="339"/>
      <c r="BL539" s="339"/>
      <c r="BM539" s="339"/>
      <c r="BN539" s="339"/>
      <c r="BO539" s="339"/>
      <c r="BP539" s="339"/>
      <c r="BQ539" s="339"/>
      <c r="BR539" s="339"/>
      <c r="BS539" s="339"/>
      <c r="BT539" s="339"/>
      <c r="BU539" s="339"/>
      <c r="BV539" s="339"/>
      <c r="BW539" s="339"/>
      <c r="BX539" s="339"/>
      <c r="BY539" s="339"/>
      <c r="BZ539" s="339"/>
      <c r="CA539" s="339"/>
      <c r="CB539" s="339"/>
      <c r="CC539" s="339"/>
      <c r="CD539" s="339"/>
      <c r="CE539" s="339"/>
      <c r="CF539" s="339"/>
      <c r="CG539" s="339"/>
      <c r="CH539" s="339"/>
      <c r="CI539" s="339"/>
      <c r="CJ539" s="339"/>
      <c r="CK539" s="339"/>
      <c r="CL539" s="339"/>
      <c r="CM539" s="339"/>
      <c r="CN539" s="339"/>
      <c r="CO539" s="339"/>
      <c r="CP539" s="339"/>
      <c r="CQ539" s="339"/>
      <c r="CR539" s="339"/>
      <c r="CS539" s="339"/>
      <c r="CT539" s="339"/>
      <c r="CU539" s="339"/>
      <c r="CV539" s="339"/>
      <c r="CW539" s="339"/>
      <c r="CX539" s="339"/>
      <c r="CY539" s="339"/>
      <c r="CZ539" s="339"/>
      <c r="DA539" s="339"/>
      <c r="DB539" s="339"/>
      <c r="DC539" s="339"/>
      <c r="DD539" s="339"/>
      <c r="DE539" s="339"/>
      <c r="DF539" s="339"/>
      <c r="DG539" s="339"/>
      <c r="DH539" s="339"/>
      <c r="DI539" s="339"/>
      <c r="DJ539" s="339"/>
      <c r="DK539" s="339"/>
      <c r="DL539" s="339"/>
      <c r="DM539" s="339"/>
      <c r="DN539" s="339"/>
      <c r="DO539" s="339"/>
      <c r="DP539" s="339"/>
      <c r="DQ539" s="339"/>
      <c r="DR539" s="339"/>
      <c r="DS539" s="339"/>
      <c r="DT539" s="339"/>
      <c r="DU539" s="339"/>
      <c r="DV539" s="339"/>
      <c r="DW539" s="339"/>
      <c r="DX539" s="339"/>
      <c r="DY539" s="339"/>
      <c r="DZ539" s="339"/>
      <c r="EA539" s="339"/>
      <c r="EB539" s="339"/>
      <c r="EC539" s="339"/>
      <c r="ED539" s="339"/>
      <c r="EE539" s="339"/>
      <c r="EF539" s="339"/>
      <c r="EG539" s="339"/>
      <c r="EH539" s="339"/>
      <c r="EI539" s="339"/>
      <c r="EJ539" s="339"/>
      <c r="EK539" s="339"/>
      <c r="EL539" s="339"/>
      <c r="EM539" s="339"/>
    </row>
    <row r="540" spans="1:143" s="341" customFormat="1" ht="25.5" hidden="1" customHeight="1">
      <c r="A540" s="371"/>
      <c r="B540" s="371"/>
      <c r="C540" s="371"/>
      <c r="D540" s="371"/>
      <c r="E540" s="371"/>
      <c r="F540" s="371"/>
      <c r="G540" s="371"/>
      <c r="H540" s="371"/>
      <c r="I540" s="371"/>
      <c r="J540" s="371"/>
      <c r="K540" s="371"/>
      <c r="L540" s="371"/>
      <c r="M540" s="371"/>
      <c r="N540" s="371"/>
      <c r="O540" s="371"/>
      <c r="P540" s="371"/>
      <c r="Q540" s="371"/>
      <c r="R540" s="371"/>
      <c r="S540" s="371"/>
      <c r="T540" s="371"/>
      <c r="U540" s="371"/>
      <c r="V540" s="371"/>
      <c r="W540" s="371"/>
      <c r="X540" s="371"/>
      <c r="Y540" s="371"/>
      <c r="Z540" s="371"/>
      <c r="AA540" s="371"/>
      <c r="AB540" s="371"/>
      <c r="AC540" s="371"/>
      <c r="AD540" s="371"/>
      <c r="AE540" s="371"/>
      <c r="AF540" s="371"/>
      <c r="AG540" s="371"/>
      <c r="AH540" s="371"/>
      <c r="AI540" s="339"/>
      <c r="AJ540" s="339"/>
      <c r="AK540" s="339"/>
      <c r="AL540" s="339"/>
      <c r="AM540" s="339"/>
      <c r="AN540" s="339"/>
      <c r="AO540" s="339"/>
      <c r="AP540" s="339"/>
      <c r="AQ540" s="339"/>
      <c r="AR540" s="339"/>
      <c r="AS540" s="339"/>
      <c r="AT540" s="339"/>
      <c r="AU540" s="339"/>
      <c r="AV540" s="339"/>
      <c r="AW540" s="339"/>
      <c r="AX540" s="339"/>
      <c r="AY540" s="339"/>
      <c r="AZ540" s="339"/>
      <c r="BA540" s="339"/>
      <c r="BB540" s="339"/>
      <c r="BC540" s="339"/>
      <c r="BD540" s="339"/>
      <c r="BE540" s="339"/>
      <c r="BF540" s="339"/>
      <c r="BG540" s="339"/>
      <c r="BH540" s="339"/>
      <c r="BI540" s="339"/>
      <c r="BJ540" s="339"/>
      <c r="BK540" s="339"/>
      <c r="BL540" s="339"/>
      <c r="BM540" s="339"/>
      <c r="BN540" s="339"/>
      <c r="BO540" s="339"/>
      <c r="BP540" s="339"/>
      <c r="BQ540" s="339"/>
      <c r="BR540" s="339"/>
      <c r="BS540" s="339"/>
      <c r="BT540" s="339"/>
      <c r="BU540" s="339"/>
      <c r="BV540" s="339"/>
      <c r="BW540" s="339"/>
      <c r="BX540" s="339"/>
      <c r="BY540" s="339"/>
      <c r="BZ540" s="339"/>
      <c r="CA540" s="339"/>
      <c r="CB540" s="339"/>
      <c r="CC540" s="339"/>
      <c r="CD540" s="339"/>
      <c r="CE540" s="339"/>
      <c r="CF540" s="339"/>
      <c r="CG540" s="339"/>
      <c r="CH540" s="339"/>
      <c r="CI540" s="339"/>
      <c r="CJ540" s="339"/>
      <c r="CK540" s="339"/>
      <c r="CL540" s="339"/>
      <c r="CM540" s="339"/>
      <c r="CN540" s="339"/>
      <c r="CO540" s="339"/>
      <c r="CP540" s="339"/>
      <c r="CQ540" s="339"/>
      <c r="CR540" s="339"/>
      <c r="CS540" s="339"/>
      <c r="CT540" s="339"/>
      <c r="CU540" s="339"/>
      <c r="CV540" s="339"/>
      <c r="CW540" s="339"/>
      <c r="CX540" s="339"/>
      <c r="CY540" s="339"/>
      <c r="CZ540" s="339"/>
      <c r="DA540" s="339"/>
      <c r="DB540" s="339"/>
      <c r="DC540" s="339"/>
      <c r="DD540" s="339"/>
      <c r="DE540" s="339"/>
      <c r="DF540" s="339"/>
      <c r="DG540" s="339"/>
      <c r="DH540" s="339"/>
      <c r="DI540" s="339"/>
      <c r="DJ540" s="339"/>
      <c r="DK540" s="339"/>
      <c r="DL540" s="339"/>
      <c r="DM540" s="339"/>
      <c r="DN540" s="339"/>
      <c r="DO540" s="339"/>
      <c r="DP540" s="339"/>
      <c r="DQ540" s="339"/>
      <c r="DR540" s="339"/>
      <c r="DS540" s="339"/>
      <c r="DT540" s="339"/>
      <c r="DU540" s="339"/>
      <c r="DV540" s="339"/>
      <c r="DW540" s="339"/>
      <c r="DX540" s="339"/>
      <c r="DY540" s="339"/>
      <c r="DZ540" s="339"/>
      <c r="EA540" s="339"/>
      <c r="EB540" s="339"/>
      <c r="EC540" s="339"/>
      <c r="ED540" s="339"/>
      <c r="EE540" s="339"/>
      <c r="EF540" s="339"/>
      <c r="EG540" s="339"/>
      <c r="EH540" s="339"/>
      <c r="EI540" s="339"/>
      <c r="EJ540" s="339"/>
      <c r="EK540" s="339"/>
      <c r="EL540" s="339"/>
      <c r="EM540" s="339"/>
    </row>
    <row r="541" spans="1:143" s="341" customFormat="1" ht="25.5" hidden="1" customHeight="1">
      <c r="A541" s="371"/>
      <c r="B541" s="371"/>
      <c r="C541" s="371"/>
      <c r="D541" s="371"/>
      <c r="E541" s="371"/>
      <c r="F541" s="371"/>
      <c r="G541" s="371"/>
      <c r="H541" s="371"/>
      <c r="I541" s="371"/>
      <c r="J541" s="371"/>
      <c r="K541" s="371"/>
      <c r="L541" s="371"/>
      <c r="M541" s="371"/>
      <c r="N541" s="371"/>
      <c r="O541" s="371"/>
      <c r="P541" s="371"/>
      <c r="Q541" s="371"/>
      <c r="R541" s="371"/>
      <c r="S541" s="371"/>
      <c r="T541" s="371"/>
      <c r="U541" s="371"/>
      <c r="V541" s="371"/>
      <c r="W541" s="371"/>
      <c r="X541" s="371"/>
      <c r="Y541" s="371"/>
      <c r="Z541" s="371"/>
      <c r="AA541" s="371"/>
      <c r="AB541" s="371"/>
      <c r="AC541" s="371"/>
      <c r="AD541" s="371"/>
      <c r="AE541" s="371"/>
      <c r="AF541" s="371"/>
      <c r="AG541" s="371"/>
      <c r="AH541" s="371"/>
      <c r="AI541" s="339"/>
      <c r="AJ541" s="339"/>
      <c r="AK541" s="339"/>
      <c r="AL541" s="339"/>
      <c r="AM541" s="339"/>
      <c r="AN541" s="339"/>
      <c r="AO541" s="339"/>
      <c r="AP541" s="339"/>
      <c r="AQ541" s="339"/>
      <c r="AR541" s="339"/>
      <c r="AS541" s="339"/>
      <c r="AT541" s="339"/>
      <c r="AU541" s="339"/>
      <c r="AV541" s="339"/>
      <c r="AW541" s="339"/>
      <c r="AX541" s="339"/>
      <c r="AY541" s="339"/>
      <c r="AZ541" s="339"/>
      <c r="BA541" s="339"/>
      <c r="BB541" s="339"/>
      <c r="BC541" s="339"/>
      <c r="BD541" s="339"/>
      <c r="BE541" s="339"/>
      <c r="BF541" s="339"/>
      <c r="BG541" s="339"/>
      <c r="BH541" s="339"/>
      <c r="BI541" s="339"/>
      <c r="BJ541" s="339"/>
      <c r="BK541" s="339"/>
      <c r="BL541" s="339"/>
      <c r="BM541" s="339"/>
      <c r="BN541" s="339"/>
      <c r="BO541" s="339"/>
      <c r="BP541" s="339"/>
      <c r="BQ541" s="339"/>
      <c r="BR541" s="339"/>
      <c r="BS541" s="339"/>
      <c r="BT541" s="339"/>
      <c r="BU541" s="339"/>
      <c r="BV541" s="339"/>
      <c r="BW541" s="339"/>
      <c r="BX541" s="339"/>
      <c r="BY541" s="339"/>
      <c r="BZ541" s="339"/>
      <c r="CA541" s="339"/>
      <c r="CB541" s="339"/>
      <c r="CC541" s="339"/>
      <c r="CD541" s="339"/>
      <c r="CE541" s="339"/>
      <c r="CF541" s="339"/>
      <c r="CG541" s="339"/>
      <c r="CH541" s="339"/>
      <c r="CI541" s="339"/>
      <c r="CJ541" s="339"/>
      <c r="CK541" s="339"/>
      <c r="CL541" s="339"/>
      <c r="CM541" s="339"/>
      <c r="CN541" s="339"/>
      <c r="CO541" s="339"/>
      <c r="CP541" s="339"/>
      <c r="CQ541" s="339"/>
      <c r="CR541" s="339"/>
      <c r="CS541" s="339"/>
      <c r="CT541" s="339"/>
      <c r="CU541" s="339"/>
      <c r="CV541" s="339"/>
      <c r="CW541" s="339"/>
      <c r="CX541" s="339"/>
      <c r="CY541" s="339"/>
      <c r="CZ541" s="339"/>
      <c r="DA541" s="339"/>
      <c r="DB541" s="339"/>
      <c r="DC541" s="339"/>
      <c r="DD541" s="339"/>
      <c r="DE541" s="339"/>
      <c r="DF541" s="339"/>
      <c r="DG541" s="339"/>
      <c r="DH541" s="339"/>
      <c r="DI541" s="339"/>
      <c r="DJ541" s="339"/>
      <c r="DK541" s="339"/>
      <c r="DL541" s="339"/>
      <c r="DM541" s="339"/>
      <c r="DN541" s="339"/>
      <c r="DO541" s="339"/>
      <c r="DP541" s="339"/>
      <c r="DQ541" s="339"/>
      <c r="DR541" s="339"/>
      <c r="DS541" s="339"/>
      <c r="DT541" s="339"/>
      <c r="DU541" s="339"/>
      <c r="DV541" s="339"/>
      <c r="DW541" s="339"/>
      <c r="DX541" s="339"/>
      <c r="DY541" s="339"/>
      <c r="DZ541" s="339"/>
      <c r="EA541" s="339"/>
      <c r="EB541" s="339"/>
      <c r="EC541" s="339"/>
      <c r="ED541" s="339"/>
      <c r="EE541" s="339"/>
      <c r="EF541" s="339"/>
      <c r="EG541" s="339"/>
      <c r="EH541" s="339"/>
      <c r="EI541" s="339"/>
      <c r="EJ541" s="339"/>
      <c r="EK541" s="339"/>
      <c r="EL541" s="339"/>
      <c r="EM541" s="339"/>
    </row>
    <row r="542" spans="1:143" s="341" customFormat="1" ht="25.5" hidden="1" customHeight="1">
      <c r="A542" s="371"/>
      <c r="B542" s="371"/>
      <c r="C542" s="371"/>
      <c r="D542" s="371"/>
      <c r="E542" s="371"/>
      <c r="F542" s="371"/>
      <c r="G542" s="371"/>
      <c r="H542" s="371"/>
      <c r="I542" s="371"/>
      <c r="J542" s="371"/>
      <c r="K542" s="371"/>
      <c r="L542" s="371"/>
      <c r="M542" s="371"/>
      <c r="N542" s="371"/>
      <c r="O542" s="371"/>
      <c r="P542" s="371"/>
      <c r="Q542" s="371"/>
      <c r="R542" s="371"/>
      <c r="S542" s="371"/>
      <c r="T542" s="371"/>
      <c r="U542" s="371"/>
      <c r="V542" s="371"/>
      <c r="W542" s="371"/>
      <c r="X542" s="371"/>
      <c r="Y542" s="371"/>
      <c r="Z542" s="371"/>
      <c r="AA542" s="371"/>
      <c r="AB542" s="371"/>
      <c r="AC542" s="371"/>
      <c r="AD542" s="371"/>
      <c r="AE542" s="371"/>
      <c r="AF542" s="371"/>
      <c r="AG542" s="371"/>
      <c r="AH542" s="371"/>
      <c r="AI542" s="339"/>
      <c r="AJ542" s="339"/>
      <c r="AK542" s="339"/>
      <c r="AL542" s="339"/>
      <c r="AM542" s="339"/>
      <c r="AN542" s="339"/>
      <c r="AO542" s="339"/>
      <c r="AP542" s="339"/>
      <c r="AQ542" s="339"/>
      <c r="AR542" s="339"/>
      <c r="AS542" s="339"/>
      <c r="AT542" s="339"/>
      <c r="AU542" s="339"/>
      <c r="AV542" s="339"/>
      <c r="AW542" s="339"/>
      <c r="AX542" s="339"/>
      <c r="AY542" s="339"/>
      <c r="AZ542" s="339"/>
      <c r="BA542" s="339"/>
      <c r="BB542" s="339"/>
      <c r="BC542" s="339"/>
      <c r="BD542" s="339"/>
      <c r="BE542" s="339"/>
      <c r="BF542" s="339"/>
      <c r="BG542" s="339"/>
      <c r="BH542" s="339"/>
      <c r="BI542" s="339"/>
      <c r="BJ542" s="339"/>
      <c r="BK542" s="339"/>
      <c r="BL542" s="339"/>
      <c r="BM542" s="339"/>
      <c r="BN542" s="339"/>
      <c r="BO542" s="339"/>
      <c r="BP542" s="339"/>
      <c r="BQ542" s="339"/>
      <c r="BR542" s="339"/>
      <c r="BS542" s="339"/>
      <c r="BT542" s="339"/>
      <c r="BU542" s="339"/>
      <c r="BV542" s="339"/>
      <c r="BW542" s="339"/>
      <c r="BX542" s="339"/>
      <c r="BY542" s="339"/>
      <c r="BZ542" s="339"/>
      <c r="CA542" s="339"/>
      <c r="CB542" s="339"/>
      <c r="CC542" s="339"/>
      <c r="CD542" s="339"/>
      <c r="CE542" s="339"/>
      <c r="CF542" s="339"/>
      <c r="CG542" s="339"/>
      <c r="CH542" s="339"/>
      <c r="CI542" s="339"/>
      <c r="CJ542" s="339"/>
      <c r="CK542" s="339"/>
      <c r="CL542" s="339"/>
      <c r="CM542" s="339"/>
      <c r="CN542" s="339"/>
      <c r="CO542" s="339"/>
      <c r="CP542" s="339"/>
      <c r="CQ542" s="339"/>
      <c r="CR542" s="339"/>
      <c r="CS542" s="339"/>
      <c r="CT542" s="339"/>
      <c r="CU542" s="339"/>
      <c r="CV542" s="339"/>
      <c r="CW542" s="339"/>
      <c r="CX542" s="339"/>
      <c r="CY542" s="339"/>
      <c r="CZ542" s="339"/>
      <c r="DA542" s="339"/>
      <c r="DB542" s="339"/>
      <c r="DC542" s="339"/>
      <c r="DD542" s="339"/>
      <c r="DE542" s="339"/>
      <c r="DF542" s="339"/>
      <c r="DG542" s="339"/>
      <c r="DH542" s="339"/>
      <c r="DI542" s="339"/>
      <c r="DJ542" s="339"/>
      <c r="DK542" s="339"/>
      <c r="DL542" s="339"/>
      <c r="DM542" s="339"/>
      <c r="DN542" s="339"/>
      <c r="DO542" s="339"/>
      <c r="DP542" s="339"/>
      <c r="DQ542" s="339"/>
      <c r="DR542" s="339"/>
      <c r="DS542" s="339"/>
      <c r="DT542" s="339"/>
      <c r="DU542" s="339"/>
      <c r="DV542" s="339"/>
      <c r="DW542" s="339"/>
      <c r="DX542" s="339"/>
      <c r="DY542" s="339"/>
      <c r="DZ542" s="339"/>
      <c r="EA542" s="339"/>
      <c r="EB542" s="339"/>
      <c r="EC542" s="339"/>
      <c r="ED542" s="339"/>
      <c r="EE542" s="339"/>
      <c r="EF542" s="339"/>
      <c r="EG542" s="339"/>
      <c r="EH542" s="339"/>
      <c r="EI542" s="339"/>
      <c r="EJ542" s="339"/>
      <c r="EK542" s="339"/>
      <c r="EL542" s="339"/>
      <c r="EM542" s="339"/>
    </row>
    <row r="543" spans="1:143" s="341" customFormat="1" ht="25.5" hidden="1" customHeight="1">
      <c r="A543" s="371"/>
      <c r="B543" s="371"/>
      <c r="C543" s="371"/>
      <c r="D543" s="371"/>
      <c r="E543" s="371"/>
      <c r="F543" s="371"/>
      <c r="G543" s="371"/>
      <c r="H543" s="371"/>
      <c r="I543" s="371"/>
      <c r="J543" s="371"/>
      <c r="K543" s="371"/>
      <c r="L543" s="371"/>
      <c r="M543" s="371"/>
      <c r="N543" s="371"/>
      <c r="O543" s="371"/>
      <c r="P543" s="371"/>
      <c r="Q543" s="371"/>
      <c r="R543" s="371"/>
      <c r="S543" s="371"/>
      <c r="T543" s="371"/>
      <c r="U543" s="371"/>
      <c r="V543" s="371"/>
      <c r="W543" s="371"/>
      <c r="X543" s="371"/>
      <c r="Y543" s="371"/>
      <c r="Z543" s="371"/>
      <c r="AA543" s="371"/>
      <c r="AB543" s="371"/>
      <c r="AC543" s="371"/>
      <c r="AD543" s="371"/>
      <c r="AE543" s="371"/>
      <c r="AF543" s="371"/>
      <c r="AG543" s="371"/>
      <c r="AH543" s="371"/>
      <c r="AI543" s="339"/>
      <c r="AJ543" s="339"/>
      <c r="AK543" s="339"/>
      <c r="AL543" s="339"/>
      <c r="AM543" s="339"/>
      <c r="AN543" s="339"/>
      <c r="AO543" s="339"/>
      <c r="AP543" s="339"/>
      <c r="AQ543" s="339"/>
      <c r="AR543" s="339"/>
      <c r="AS543" s="339"/>
      <c r="AT543" s="339"/>
      <c r="AU543" s="339"/>
      <c r="AV543" s="339"/>
      <c r="AW543" s="339"/>
      <c r="AX543" s="339"/>
      <c r="AY543" s="339"/>
      <c r="AZ543" s="339"/>
      <c r="BA543" s="339"/>
      <c r="BB543" s="339"/>
      <c r="BC543" s="339"/>
      <c r="BD543" s="339"/>
      <c r="BE543" s="339"/>
      <c r="BF543" s="339"/>
      <c r="BG543" s="339"/>
      <c r="BH543" s="339"/>
      <c r="BI543" s="339"/>
      <c r="BJ543" s="339"/>
      <c r="BK543" s="339"/>
      <c r="BL543" s="339"/>
      <c r="BM543" s="339"/>
      <c r="BN543" s="339"/>
      <c r="BO543" s="339"/>
      <c r="BP543" s="339"/>
      <c r="BQ543" s="339"/>
      <c r="BR543" s="339"/>
      <c r="BS543" s="339"/>
      <c r="BT543" s="339"/>
      <c r="BU543" s="339"/>
      <c r="BV543" s="339"/>
      <c r="BW543" s="339"/>
      <c r="BX543" s="339"/>
      <c r="BY543" s="339"/>
      <c r="BZ543" s="339"/>
      <c r="CA543" s="339"/>
      <c r="CB543" s="339"/>
      <c r="CC543" s="339"/>
      <c r="CD543" s="339"/>
      <c r="CE543" s="339"/>
      <c r="CF543" s="339"/>
      <c r="CG543" s="339"/>
      <c r="CH543" s="339"/>
      <c r="CI543" s="339"/>
      <c r="CJ543" s="339"/>
      <c r="CK543" s="339"/>
      <c r="CL543" s="339"/>
      <c r="CM543" s="339"/>
      <c r="CN543" s="339"/>
      <c r="CO543" s="339"/>
      <c r="CP543" s="339"/>
      <c r="CQ543" s="339"/>
      <c r="CR543" s="339"/>
      <c r="CS543" s="339"/>
      <c r="CT543" s="339"/>
      <c r="CU543" s="339"/>
      <c r="CV543" s="339"/>
      <c r="CW543" s="339"/>
      <c r="CX543" s="339"/>
      <c r="CY543" s="339"/>
      <c r="CZ543" s="339"/>
      <c r="DA543" s="339"/>
      <c r="DB543" s="339"/>
      <c r="DC543" s="339"/>
      <c r="DD543" s="339"/>
      <c r="DE543" s="339"/>
      <c r="DF543" s="339"/>
      <c r="DG543" s="339"/>
      <c r="DH543" s="339"/>
      <c r="DI543" s="339"/>
      <c r="DJ543" s="339"/>
      <c r="DK543" s="339"/>
      <c r="DL543" s="339"/>
      <c r="DM543" s="339"/>
      <c r="DN543" s="339"/>
      <c r="DO543" s="339"/>
      <c r="DP543" s="339"/>
      <c r="DQ543" s="339"/>
      <c r="DR543" s="339"/>
      <c r="DS543" s="339"/>
      <c r="DT543" s="339"/>
      <c r="DU543" s="339"/>
      <c r="DV543" s="339"/>
      <c r="DW543" s="339"/>
      <c r="DX543" s="339"/>
      <c r="DY543" s="339"/>
      <c r="DZ543" s="339"/>
      <c r="EA543" s="339"/>
      <c r="EB543" s="339"/>
      <c r="EC543" s="339"/>
      <c r="ED543" s="339"/>
      <c r="EE543" s="339"/>
      <c r="EF543" s="339"/>
      <c r="EG543" s="339"/>
      <c r="EH543" s="339"/>
      <c r="EI543" s="339"/>
      <c r="EJ543" s="339"/>
      <c r="EK543" s="339"/>
      <c r="EL543" s="339"/>
      <c r="EM543" s="339"/>
    </row>
    <row r="544" spans="1:143" s="341" customFormat="1" ht="25.5" hidden="1" customHeight="1">
      <c r="A544" s="371"/>
      <c r="B544" s="371"/>
      <c r="C544" s="371"/>
      <c r="D544" s="371"/>
      <c r="E544" s="371"/>
      <c r="F544" s="371"/>
      <c r="G544" s="371"/>
      <c r="H544" s="371"/>
      <c r="I544" s="371"/>
      <c r="J544" s="371"/>
      <c r="K544" s="371"/>
      <c r="L544" s="371"/>
      <c r="M544" s="371"/>
      <c r="N544" s="371"/>
      <c r="O544" s="371"/>
      <c r="P544" s="371"/>
      <c r="Q544" s="371"/>
      <c r="R544" s="371"/>
      <c r="S544" s="371"/>
      <c r="T544" s="371"/>
      <c r="U544" s="371"/>
      <c r="V544" s="371"/>
      <c r="W544" s="371"/>
      <c r="X544" s="371"/>
      <c r="Y544" s="371"/>
      <c r="Z544" s="371"/>
      <c r="AA544" s="371"/>
      <c r="AB544" s="371"/>
      <c r="AC544" s="371"/>
      <c r="AD544" s="371"/>
      <c r="AE544" s="371"/>
      <c r="AF544" s="371"/>
      <c r="AG544" s="371"/>
      <c r="AH544" s="371"/>
      <c r="AI544" s="339"/>
      <c r="AJ544" s="339"/>
      <c r="AK544" s="339"/>
      <c r="AL544" s="339"/>
      <c r="AM544" s="339"/>
      <c r="AN544" s="339"/>
      <c r="AO544" s="339"/>
      <c r="AP544" s="339"/>
      <c r="AQ544" s="339"/>
      <c r="AR544" s="339"/>
      <c r="AS544" s="339"/>
      <c r="AT544" s="339"/>
      <c r="AU544" s="339"/>
      <c r="AV544" s="339"/>
      <c r="AW544" s="339"/>
      <c r="AX544" s="339"/>
      <c r="AY544" s="339"/>
      <c r="AZ544" s="339"/>
      <c r="BA544" s="339"/>
      <c r="BB544" s="339"/>
      <c r="BC544" s="339"/>
      <c r="BD544" s="339"/>
      <c r="BE544" s="339"/>
      <c r="BF544" s="339"/>
      <c r="BG544" s="339"/>
      <c r="BH544" s="339"/>
      <c r="BI544" s="339"/>
      <c r="BJ544" s="339"/>
      <c r="BK544" s="339"/>
      <c r="BL544" s="339"/>
      <c r="BM544" s="339"/>
      <c r="BN544" s="339"/>
      <c r="BO544" s="339"/>
      <c r="BP544" s="339"/>
      <c r="BQ544" s="339"/>
      <c r="BR544" s="339"/>
      <c r="BS544" s="339"/>
      <c r="BT544" s="339"/>
      <c r="BU544" s="339"/>
      <c r="BV544" s="339"/>
      <c r="BW544" s="339"/>
      <c r="BX544" s="339"/>
      <c r="BY544" s="339"/>
      <c r="BZ544" s="339"/>
      <c r="CA544" s="339"/>
      <c r="CB544" s="339"/>
      <c r="CC544" s="339"/>
      <c r="CD544" s="339"/>
      <c r="CE544" s="339"/>
      <c r="CF544" s="339"/>
      <c r="CG544" s="339"/>
      <c r="CH544" s="339"/>
      <c r="CI544" s="339"/>
      <c r="CJ544" s="339"/>
      <c r="CK544" s="339"/>
      <c r="CL544" s="339"/>
      <c r="CM544" s="339"/>
      <c r="CN544" s="339"/>
      <c r="CO544" s="339"/>
      <c r="CP544" s="339"/>
      <c r="CQ544" s="339"/>
      <c r="CR544" s="339"/>
      <c r="CS544" s="339"/>
      <c r="CT544" s="339"/>
      <c r="CU544" s="339"/>
      <c r="CV544" s="339"/>
      <c r="CW544" s="339"/>
      <c r="CX544" s="339"/>
      <c r="CY544" s="339"/>
      <c r="CZ544" s="339"/>
      <c r="DA544" s="339"/>
      <c r="DB544" s="339"/>
      <c r="DC544" s="339"/>
      <c r="DD544" s="339"/>
      <c r="DE544" s="339"/>
      <c r="DF544" s="339"/>
      <c r="DG544" s="339"/>
      <c r="DH544" s="339"/>
      <c r="DI544" s="339"/>
      <c r="DJ544" s="339"/>
      <c r="DK544" s="339"/>
      <c r="DL544" s="339"/>
      <c r="DM544" s="339"/>
      <c r="DN544" s="339"/>
      <c r="DO544" s="339"/>
      <c r="DP544" s="339"/>
      <c r="DQ544" s="339"/>
      <c r="DR544" s="339"/>
      <c r="DS544" s="339"/>
      <c r="DT544" s="339"/>
      <c r="DU544" s="339"/>
      <c r="DV544" s="339"/>
      <c r="DW544" s="339"/>
      <c r="DX544" s="339"/>
      <c r="DY544" s="339"/>
      <c r="DZ544" s="339"/>
      <c r="EA544" s="339"/>
      <c r="EB544" s="339"/>
      <c r="EC544" s="339"/>
      <c r="ED544" s="339"/>
      <c r="EE544" s="339"/>
      <c r="EF544" s="339"/>
      <c r="EG544" s="339"/>
      <c r="EH544" s="339"/>
      <c r="EI544" s="339"/>
      <c r="EJ544" s="339"/>
      <c r="EK544" s="339"/>
      <c r="EL544" s="339"/>
      <c r="EM544" s="339"/>
    </row>
    <row r="545" spans="1:143" s="341" customFormat="1" ht="25.5" hidden="1" customHeight="1">
      <c r="A545" s="371"/>
      <c r="B545" s="371"/>
      <c r="C545" s="371"/>
      <c r="D545" s="371"/>
      <c r="E545" s="371"/>
      <c r="F545" s="371"/>
      <c r="G545" s="371"/>
      <c r="H545" s="371"/>
      <c r="I545" s="371"/>
      <c r="J545" s="371"/>
      <c r="K545" s="371"/>
      <c r="L545" s="371"/>
      <c r="M545" s="371"/>
      <c r="N545" s="371"/>
      <c r="O545" s="371"/>
      <c r="P545" s="371"/>
      <c r="Q545" s="371"/>
      <c r="R545" s="371"/>
      <c r="S545" s="371"/>
      <c r="T545" s="371"/>
      <c r="U545" s="371"/>
      <c r="V545" s="371"/>
      <c r="W545" s="371"/>
      <c r="X545" s="371"/>
      <c r="Y545" s="371"/>
      <c r="Z545" s="371"/>
      <c r="AA545" s="371"/>
      <c r="AB545" s="371"/>
      <c r="AC545" s="371"/>
      <c r="AD545" s="371"/>
      <c r="AE545" s="371"/>
      <c r="AF545" s="371"/>
      <c r="AG545" s="371"/>
      <c r="AH545" s="371"/>
      <c r="AI545" s="339"/>
      <c r="AJ545" s="339"/>
      <c r="AK545" s="339"/>
      <c r="AL545" s="339"/>
      <c r="AM545" s="339"/>
      <c r="AN545" s="339"/>
      <c r="AO545" s="339"/>
      <c r="AP545" s="339"/>
      <c r="AQ545" s="339"/>
      <c r="AR545" s="339"/>
      <c r="AS545" s="339"/>
      <c r="AT545" s="339"/>
      <c r="AU545" s="339"/>
      <c r="AV545" s="339"/>
      <c r="AW545" s="339"/>
      <c r="AX545" s="339"/>
      <c r="AY545" s="339"/>
      <c r="AZ545" s="339"/>
      <c r="BA545" s="339"/>
      <c r="BB545" s="339"/>
      <c r="BC545" s="339"/>
      <c r="BD545" s="339"/>
      <c r="BE545" s="339"/>
      <c r="BF545" s="339"/>
      <c r="BG545" s="339"/>
      <c r="BH545" s="339"/>
      <c r="BI545" s="339"/>
      <c r="BJ545" s="339"/>
      <c r="BK545" s="339"/>
      <c r="BL545" s="339"/>
      <c r="BM545" s="339"/>
      <c r="BN545" s="339"/>
      <c r="BO545" s="339"/>
      <c r="BP545" s="339"/>
      <c r="BQ545" s="339"/>
      <c r="BR545" s="339"/>
      <c r="BS545" s="339"/>
      <c r="BT545" s="339"/>
      <c r="BU545" s="339"/>
      <c r="BV545" s="339"/>
      <c r="BW545" s="339"/>
      <c r="BX545" s="339"/>
      <c r="BY545" s="339"/>
      <c r="BZ545" s="339"/>
      <c r="CA545" s="339"/>
      <c r="CB545" s="339"/>
      <c r="CC545" s="339"/>
      <c r="CD545" s="339"/>
      <c r="CE545" s="339"/>
      <c r="CF545" s="339"/>
      <c r="CG545" s="339"/>
      <c r="CH545" s="339"/>
      <c r="CI545" s="339"/>
      <c r="CJ545" s="339"/>
      <c r="CK545" s="339"/>
      <c r="CL545" s="339"/>
      <c r="CM545" s="339"/>
      <c r="CN545" s="339"/>
      <c r="CO545" s="339"/>
      <c r="CP545" s="339"/>
      <c r="CQ545" s="339"/>
      <c r="CR545" s="339"/>
      <c r="CS545" s="339"/>
      <c r="CT545" s="339"/>
      <c r="CU545" s="339"/>
      <c r="CV545" s="339"/>
      <c r="CW545" s="339"/>
      <c r="CX545" s="339"/>
      <c r="CY545" s="339"/>
      <c r="CZ545" s="339"/>
      <c r="DA545" s="339"/>
      <c r="DB545" s="339"/>
      <c r="DC545" s="339"/>
      <c r="DD545" s="339"/>
      <c r="DE545" s="339"/>
      <c r="DF545" s="339"/>
      <c r="DG545" s="339"/>
      <c r="DH545" s="339"/>
      <c r="DI545" s="339"/>
      <c r="DJ545" s="339"/>
      <c r="DK545" s="339"/>
      <c r="DL545" s="339"/>
      <c r="DM545" s="339"/>
      <c r="DN545" s="339"/>
      <c r="DO545" s="339"/>
      <c r="DP545" s="339"/>
      <c r="DQ545" s="339"/>
      <c r="DR545" s="339"/>
      <c r="DS545" s="339"/>
      <c r="DT545" s="339"/>
      <c r="DU545" s="339"/>
      <c r="DV545" s="339"/>
      <c r="DW545" s="339"/>
      <c r="DX545" s="339"/>
      <c r="DY545" s="339"/>
      <c r="DZ545" s="339"/>
      <c r="EA545" s="339"/>
      <c r="EB545" s="339"/>
      <c r="EC545" s="339"/>
      <c r="ED545" s="339"/>
      <c r="EE545" s="339"/>
      <c r="EF545" s="339"/>
      <c r="EG545" s="339"/>
      <c r="EH545" s="339"/>
      <c r="EI545" s="339"/>
      <c r="EJ545" s="339"/>
      <c r="EK545" s="339"/>
      <c r="EL545" s="339"/>
      <c r="EM545" s="339"/>
    </row>
    <row r="546" spans="1:143" s="341" customFormat="1" ht="25.5" hidden="1" customHeight="1">
      <c r="A546" s="371"/>
      <c r="B546" s="371"/>
      <c r="C546" s="371"/>
      <c r="D546" s="371"/>
      <c r="E546" s="371"/>
      <c r="F546" s="371"/>
      <c r="G546" s="371"/>
      <c r="H546" s="371"/>
      <c r="I546" s="371"/>
      <c r="J546" s="371"/>
      <c r="K546" s="371"/>
      <c r="L546" s="371"/>
      <c r="M546" s="371"/>
      <c r="N546" s="371"/>
      <c r="O546" s="371"/>
      <c r="P546" s="371"/>
      <c r="Q546" s="371"/>
      <c r="R546" s="371"/>
      <c r="S546" s="371"/>
      <c r="T546" s="371"/>
      <c r="U546" s="371"/>
      <c r="V546" s="371"/>
      <c r="W546" s="371"/>
      <c r="X546" s="371"/>
      <c r="Y546" s="371"/>
      <c r="Z546" s="371"/>
      <c r="AA546" s="371"/>
      <c r="AB546" s="371"/>
      <c r="AC546" s="371"/>
      <c r="AD546" s="371"/>
      <c r="AE546" s="371"/>
      <c r="AF546" s="371"/>
      <c r="AG546" s="371"/>
      <c r="AH546" s="371"/>
      <c r="AI546" s="339"/>
      <c r="AJ546" s="339"/>
      <c r="AK546" s="339"/>
      <c r="AL546" s="339"/>
      <c r="AM546" s="339"/>
      <c r="AN546" s="339"/>
      <c r="AO546" s="339"/>
      <c r="AP546" s="339"/>
      <c r="AQ546" s="339"/>
      <c r="AR546" s="339"/>
      <c r="AS546" s="339"/>
      <c r="AT546" s="339"/>
      <c r="AU546" s="339"/>
      <c r="AV546" s="339"/>
      <c r="AW546" s="339"/>
      <c r="AX546" s="339"/>
      <c r="AY546" s="339"/>
      <c r="AZ546" s="339"/>
      <c r="BA546" s="339"/>
      <c r="BB546" s="339"/>
      <c r="BC546" s="339"/>
      <c r="BD546" s="339"/>
      <c r="BE546" s="339"/>
      <c r="BF546" s="339"/>
      <c r="BG546" s="339"/>
      <c r="BH546" s="339"/>
      <c r="BI546" s="339"/>
      <c r="BJ546" s="339"/>
      <c r="BK546" s="339"/>
      <c r="BL546" s="339"/>
      <c r="BM546" s="339"/>
      <c r="BN546" s="339"/>
      <c r="BO546" s="339"/>
      <c r="BP546" s="339"/>
      <c r="BQ546" s="339"/>
      <c r="BR546" s="339"/>
      <c r="BS546" s="339"/>
      <c r="BT546" s="339"/>
      <c r="BU546" s="339"/>
      <c r="BV546" s="339"/>
      <c r="BW546" s="339"/>
      <c r="BX546" s="339"/>
      <c r="BY546" s="339"/>
      <c r="BZ546" s="339"/>
      <c r="CA546" s="339"/>
      <c r="CB546" s="339"/>
      <c r="CC546" s="339"/>
      <c r="CD546" s="339"/>
      <c r="CE546" s="339"/>
      <c r="CF546" s="339"/>
      <c r="CG546" s="339"/>
      <c r="CH546" s="339"/>
      <c r="CI546" s="339"/>
      <c r="CJ546" s="339"/>
      <c r="CK546" s="339"/>
      <c r="CL546" s="339"/>
      <c r="CM546" s="339"/>
      <c r="CN546" s="339"/>
      <c r="CO546" s="339"/>
      <c r="CP546" s="339"/>
      <c r="CQ546" s="339"/>
      <c r="CR546" s="339"/>
      <c r="CS546" s="339"/>
      <c r="CT546" s="339"/>
      <c r="CU546" s="339"/>
      <c r="CV546" s="339"/>
      <c r="CW546" s="339"/>
      <c r="CX546" s="339"/>
      <c r="CY546" s="339"/>
      <c r="CZ546" s="339"/>
      <c r="DA546" s="339"/>
      <c r="DB546" s="339"/>
      <c r="DC546" s="339"/>
      <c r="DD546" s="339"/>
      <c r="DE546" s="339"/>
      <c r="DF546" s="339"/>
      <c r="DG546" s="339"/>
      <c r="DH546" s="339"/>
      <c r="DI546" s="339"/>
      <c r="DJ546" s="339"/>
      <c r="DK546" s="339"/>
      <c r="DL546" s="339"/>
      <c r="DM546" s="339"/>
      <c r="DN546" s="339"/>
      <c r="DO546" s="339"/>
      <c r="DP546" s="339"/>
      <c r="DQ546" s="339"/>
      <c r="DR546" s="339"/>
      <c r="DS546" s="339"/>
      <c r="DT546" s="339"/>
      <c r="DU546" s="339"/>
      <c r="DV546" s="339"/>
      <c r="DW546" s="339"/>
      <c r="DX546" s="339"/>
      <c r="DY546" s="339"/>
      <c r="DZ546" s="339"/>
      <c r="EA546" s="339"/>
      <c r="EB546" s="339"/>
      <c r="EC546" s="339"/>
      <c r="ED546" s="339"/>
      <c r="EE546" s="339"/>
      <c r="EF546" s="339"/>
      <c r="EG546" s="339"/>
      <c r="EH546" s="339"/>
      <c r="EI546" s="339"/>
      <c r="EJ546" s="339"/>
      <c r="EK546" s="339"/>
      <c r="EL546" s="339"/>
      <c r="EM546" s="339"/>
    </row>
    <row r="547" spans="1:143" s="341" customFormat="1" ht="25.5" hidden="1" customHeight="1">
      <c r="A547" s="371"/>
      <c r="B547" s="371"/>
      <c r="C547" s="371"/>
      <c r="D547" s="371"/>
      <c r="E547" s="371"/>
      <c r="F547" s="371"/>
      <c r="G547" s="371"/>
      <c r="H547" s="371"/>
      <c r="I547" s="371"/>
      <c r="J547" s="371"/>
      <c r="K547" s="371"/>
      <c r="L547" s="371"/>
      <c r="M547" s="371"/>
      <c r="N547" s="371"/>
      <c r="O547" s="371"/>
      <c r="P547" s="371"/>
      <c r="Q547" s="371"/>
      <c r="R547" s="371"/>
      <c r="S547" s="371"/>
      <c r="T547" s="371"/>
      <c r="U547" s="371"/>
      <c r="V547" s="371"/>
      <c r="W547" s="371"/>
      <c r="X547" s="371"/>
      <c r="Y547" s="371"/>
      <c r="Z547" s="371"/>
      <c r="AA547" s="371"/>
      <c r="AB547" s="371"/>
      <c r="AC547" s="371"/>
      <c r="AD547" s="371"/>
      <c r="AE547" s="371"/>
      <c r="AF547" s="371"/>
      <c r="AG547" s="371"/>
      <c r="AH547" s="371"/>
      <c r="AI547" s="339"/>
      <c r="AJ547" s="339"/>
      <c r="AK547" s="339"/>
      <c r="AL547" s="339"/>
      <c r="AM547" s="339"/>
      <c r="AN547" s="339"/>
      <c r="AO547" s="339"/>
      <c r="AP547" s="339"/>
      <c r="AQ547" s="339"/>
      <c r="AR547" s="339"/>
      <c r="AS547" s="339"/>
      <c r="AT547" s="339"/>
      <c r="AU547" s="339"/>
      <c r="AV547" s="339"/>
      <c r="AW547" s="339"/>
      <c r="AX547" s="339"/>
      <c r="AY547" s="339"/>
      <c r="AZ547" s="339"/>
      <c r="BA547" s="339"/>
      <c r="BB547" s="339"/>
      <c r="BC547" s="339"/>
      <c r="BD547" s="339"/>
      <c r="BE547" s="339"/>
      <c r="BF547" s="339"/>
      <c r="BG547" s="339"/>
      <c r="BH547" s="339"/>
      <c r="BI547" s="339"/>
      <c r="BJ547" s="339"/>
      <c r="BK547" s="339"/>
      <c r="BL547" s="339"/>
      <c r="BM547" s="339"/>
      <c r="BN547" s="339"/>
      <c r="BO547" s="339"/>
      <c r="BP547" s="339"/>
      <c r="BQ547" s="339"/>
      <c r="BR547" s="339"/>
      <c r="BS547" s="339"/>
      <c r="BT547" s="339"/>
      <c r="BU547" s="339"/>
      <c r="BV547" s="339"/>
      <c r="BW547" s="339"/>
      <c r="BX547" s="339"/>
      <c r="BY547" s="339"/>
      <c r="BZ547" s="339"/>
      <c r="CA547" s="339"/>
      <c r="CB547" s="339"/>
      <c r="CC547" s="339"/>
      <c r="CD547" s="339"/>
      <c r="CE547" s="339"/>
      <c r="CF547" s="339"/>
      <c r="CG547" s="339"/>
      <c r="CH547" s="339"/>
      <c r="CI547" s="339"/>
      <c r="CJ547" s="339"/>
      <c r="CK547" s="339"/>
      <c r="CL547" s="339"/>
      <c r="CM547" s="339"/>
      <c r="CN547" s="339"/>
      <c r="CO547" s="339"/>
      <c r="CP547" s="339"/>
      <c r="CQ547" s="339"/>
      <c r="CR547" s="339"/>
      <c r="CS547" s="339"/>
      <c r="CT547" s="339"/>
      <c r="CU547" s="339"/>
      <c r="CV547" s="339"/>
      <c r="CW547" s="339"/>
      <c r="CX547" s="339"/>
      <c r="CY547" s="339"/>
      <c r="CZ547" s="339"/>
      <c r="DA547" s="339"/>
      <c r="DB547" s="339"/>
      <c r="DC547" s="339"/>
      <c r="DD547" s="339"/>
      <c r="DE547" s="339"/>
      <c r="DF547" s="339"/>
      <c r="DG547" s="339"/>
      <c r="DH547" s="339"/>
      <c r="DI547" s="339"/>
      <c r="DJ547" s="339"/>
      <c r="DK547" s="339"/>
      <c r="DL547" s="339"/>
      <c r="DM547" s="339"/>
      <c r="DN547" s="339"/>
      <c r="DO547" s="339"/>
      <c r="DP547" s="339"/>
      <c r="DQ547" s="339"/>
      <c r="DR547" s="339"/>
      <c r="DS547" s="339"/>
      <c r="DT547" s="339"/>
      <c r="DU547" s="339"/>
      <c r="DV547" s="339"/>
      <c r="DW547" s="339"/>
      <c r="DX547" s="339"/>
      <c r="DY547" s="339"/>
      <c r="DZ547" s="339"/>
      <c r="EA547" s="339"/>
      <c r="EB547" s="339"/>
      <c r="EC547" s="339"/>
      <c r="ED547" s="339"/>
      <c r="EE547" s="339"/>
      <c r="EF547" s="339"/>
      <c r="EG547" s="339"/>
      <c r="EH547" s="339"/>
      <c r="EI547" s="339"/>
      <c r="EJ547" s="339"/>
      <c r="EK547" s="339"/>
      <c r="EL547" s="339"/>
      <c r="EM547" s="339"/>
    </row>
    <row r="548" spans="1:143" s="341" customFormat="1" ht="25.5" hidden="1" customHeight="1">
      <c r="A548" s="371"/>
      <c r="B548" s="371"/>
      <c r="C548" s="371"/>
      <c r="D548" s="371"/>
      <c r="E548" s="371"/>
      <c r="F548" s="371"/>
      <c r="G548" s="371"/>
      <c r="H548" s="371"/>
      <c r="I548" s="371"/>
      <c r="J548" s="371"/>
      <c r="K548" s="371"/>
      <c r="L548" s="371"/>
      <c r="M548" s="371"/>
      <c r="N548" s="371"/>
      <c r="O548" s="371"/>
      <c r="P548" s="371"/>
      <c r="Q548" s="371"/>
      <c r="R548" s="371"/>
      <c r="S548" s="371"/>
      <c r="T548" s="371"/>
      <c r="U548" s="371"/>
      <c r="V548" s="371"/>
      <c r="W548" s="371"/>
      <c r="X548" s="371"/>
      <c r="Y548" s="371"/>
      <c r="Z548" s="371"/>
      <c r="AA548" s="371"/>
      <c r="AB548" s="371"/>
      <c r="AC548" s="371"/>
      <c r="AD548" s="371"/>
      <c r="AE548" s="371"/>
      <c r="AF548" s="371"/>
      <c r="AG548" s="371"/>
      <c r="AH548" s="371"/>
      <c r="AI548" s="339"/>
      <c r="AJ548" s="339"/>
      <c r="AK548" s="339"/>
      <c r="AL548" s="339"/>
      <c r="AM548" s="339"/>
      <c r="AN548" s="339"/>
      <c r="AO548" s="339"/>
      <c r="AP548" s="339"/>
      <c r="AQ548" s="339"/>
      <c r="AR548" s="339"/>
      <c r="AS548" s="339"/>
      <c r="AT548" s="339"/>
      <c r="AU548" s="339"/>
      <c r="AV548" s="339"/>
      <c r="AW548" s="339"/>
      <c r="AX548" s="339"/>
      <c r="AY548" s="339"/>
      <c r="AZ548" s="339"/>
      <c r="BA548" s="339"/>
      <c r="BB548" s="339"/>
      <c r="BC548" s="339"/>
      <c r="BD548" s="339"/>
      <c r="BE548" s="339"/>
      <c r="BF548" s="339"/>
      <c r="BG548" s="339"/>
      <c r="BH548" s="339"/>
      <c r="BI548" s="339"/>
      <c r="BJ548" s="339"/>
      <c r="BK548" s="339"/>
      <c r="BL548" s="339"/>
      <c r="BM548" s="339"/>
      <c r="BN548" s="339"/>
      <c r="BO548" s="339"/>
      <c r="BP548" s="339"/>
      <c r="BQ548" s="339"/>
      <c r="BR548" s="339"/>
      <c r="BS548" s="339"/>
      <c r="BT548" s="339"/>
      <c r="BU548" s="339"/>
      <c r="BV548" s="339"/>
      <c r="BW548" s="339"/>
      <c r="BX548" s="339"/>
      <c r="BY548" s="339"/>
      <c r="BZ548" s="339"/>
      <c r="CA548" s="339"/>
      <c r="CB548" s="339"/>
      <c r="CC548" s="339"/>
      <c r="CD548" s="339"/>
      <c r="CE548" s="339"/>
      <c r="CF548" s="339"/>
      <c r="CG548" s="339"/>
      <c r="CH548" s="339"/>
      <c r="CI548" s="339"/>
      <c r="CJ548" s="339"/>
      <c r="CK548" s="339"/>
      <c r="CL548" s="339"/>
      <c r="CM548" s="339"/>
      <c r="CN548" s="339"/>
      <c r="CO548" s="339"/>
      <c r="CP548" s="339"/>
      <c r="CQ548" s="339"/>
      <c r="CR548" s="339"/>
      <c r="CS548" s="339"/>
      <c r="CT548" s="339"/>
      <c r="CU548" s="339"/>
      <c r="CV548" s="339"/>
      <c r="CW548" s="339"/>
      <c r="CX548" s="339"/>
      <c r="CY548" s="339"/>
      <c r="CZ548" s="339"/>
      <c r="DA548" s="339"/>
      <c r="DB548" s="339"/>
      <c r="DC548" s="339"/>
      <c r="DD548" s="339"/>
      <c r="DE548" s="339"/>
      <c r="DF548" s="339"/>
      <c r="DG548" s="339"/>
      <c r="DH548" s="339"/>
      <c r="DI548" s="339"/>
      <c r="DJ548" s="339"/>
      <c r="DK548" s="339"/>
      <c r="DL548" s="339"/>
      <c r="DM548" s="339"/>
      <c r="DN548" s="339"/>
      <c r="DO548" s="339"/>
      <c r="DP548" s="339"/>
      <c r="DQ548" s="339"/>
      <c r="DR548" s="339"/>
      <c r="DS548" s="339"/>
      <c r="DT548" s="339"/>
      <c r="DU548" s="339"/>
      <c r="DV548" s="339"/>
      <c r="DW548" s="339"/>
      <c r="DX548" s="339"/>
      <c r="DY548" s="339"/>
      <c r="DZ548" s="339"/>
      <c r="EA548" s="339"/>
      <c r="EB548" s="339"/>
      <c r="EC548" s="339"/>
      <c r="ED548" s="339"/>
      <c r="EE548" s="339"/>
      <c r="EF548" s="339"/>
      <c r="EG548" s="339"/>
      <c r="EH548" s="339"/>
      <c r="EI548" s="339"/>
      <c r="EJ548" s="339"/>
      <c r="EK548" s="339"/>
      <c r="EL548" s="339"/>
      <c r="EM548" s="339"/>
    </row>
    <row r="549" spans="1:143" s="341" customFormat="1" ht="25.5" hidden="1" customHeight="1">
      <c r="A549" s="371"/>
      <c r="B549" s="371"/>
      <c r="C549" s="371"/>
      <c r="D549" s="371"/>
      <c r="E549" s="371"/>
      <c r="F549" s="371"/>
      <c r="G549" s="371"/>
      <c r="H549" s="371"/>
      <c r="I549" s="371"/>
      <c r="J549" s="371"/>
      <c r="K549" s="371"/>
      <c r="L549" s="371"/>
      <c r="M549" s="371"/>
      <c r="N549" s="371"/>
      <c r="O549" s="371"/>
      <c r="P549" s="371"/>
      <c r="Q549" s="371"/>
      <c r="R549" s="371"/>
      <c r="S549" s="371"/>
      <c r="T549" s="371"/>
      <c r="U549" s="371"/>
      <c r="V549" s="371"/>
      <c r="W549" s="371"/>
      <c r="X549" s="371"/>
      <c r="Y549" s="371"/>
      <c r="Z549" s="371"/>
      <c r="AA549" s="371"/>
      <c r="AB549" s="371"/>
      <c r="AC549" s="371"/>
      <c r="AD549" s="371"/>
      <c r="AE549" s="371"/>
      <c r="AF549" s="371"/>
      <c r="AG549" s="371"/>
      <c r="AH549" s="371"/>
      <c r="AI549" s="339"/>
      <c r="AJ549" s="339"/>
      <c r="AK549" s="339"/>
      <c r="AL549" s="339"/>
      <c r="AM549" s="339"/>
      <c r="AN549" s="339"/>
      <c r="AO549" s="339"/>
      <c r="AP549" s="339"/>
      <c r="AQ549" s="339"/>
      <c r="AR549" s="339"/>
      <c r="AS549" s="339"/>
      <c r="AT549" s="339"/>
      <c r="AU549" s="339"/>
      <c r="AV549" s="339"/>
      <c r="AW549" s="339"/>
      <c r="AX549" s="339"/>
      <c r="AY549" s="339"/>
      <c r="AZ549" s="339"/>
      <c r="BA549" s="339"/>
      <c r="BB549" s="339"/>
      <c r="BC549" s="339"/>
      <c r="BD549" s="339"/>
      <c r="BE549" s="339"/>
      <c r="BF549" s="339"/>
      <c r="BG549" s="339"/>
      <c r="BH549" s="339"/>
      <c r="BI549" s="339"/>
      <c r="BJ549" s="339"/>
      <c r="BK549" s="339"/>
      <c r="BL549" s="339"/>
      <c r="BM549" s="339"/>
      <c r="BN549" s="339"/>
      <c r="BO549" s="339"/>
      <c r="BP549" s="339"/>
      <c r="BQ549" s="339"/>
      <c r="BR549" s="339"/>
      <c r="BS549" s="339"/>
      <c r="BT549" s="339"/>
      <c r="BU549" s="339"/>
      <c r="BV549" s="339"/>
      <c r="BW549" s="339"/>
      <c r="BX549" s="339"/>
      <c r="BY549" s="339"/>
      <c r="BZ549" s="339"/>
      <c r="CA549" s="339"/>
      <c r="CB549" s="339"/>
      <c r="CC549" s="339"/>
      <c r="CD549" s="339"/>
      <c r="CE549" s="339"/>
      <c r="CF549" s="339"/>
      <c r="CG549" s="339"/>
      <c r="CH549" s="339"/>
      <c r="CI549" s="339"/>
      <c r="CJ549" s="339"/>
      <c r="CK549" s="339"/>
      <c r="CL549" s="339"/>
      <c r="CM549" s="339"/>
      <c r="CN549" s="339"/>
      <c r="CO549" s="339"/>
      <c r="CP549" s="339"/>
      <c r="CQ549" s="339"/>
      <c r="CR549" s="339"/>
      <c r="CS549" s="339"/>
      <c r="CT549" s="339"/>
      <c r="CU549" s="339"/>
      <c r="CV549" s="339"/>
      <c r="CW549" s="339"/>
      <c r="CX549" s="339"/>
      <c r="CY549" s="339"/>
      <c r="CZ549" s="339"/>
      <c r="DA549" s="339"/>
      <c r="DB549" s="339"/>
      <c r="DC549" s="339"/>
      <c r="DD549" s="339"/>
      <c r="DE549" s="339"/>
      <c r="DF549" s="339"/>
      <c r="DG549" s="339"/>
      <c r="DH549" s="339"/>
      <c r="DI549" s="339"/>
      <c r="DJ549" s="339"/>
      <c r="DK549" s="339"/>
      <c r="DL549" s="339"/>
      <c r="DM549" s="339"/>
      <c r="DN549" s="339"/>
      <c r="DO549" s="339"/>
      <c r="DP549" s="339"/>
      <c r="DQ549" s="339"/>
      <c r="DR549" s="339"/>
      <c r="DS549" s="339"/>
      <c r="DT549" s="339"/>
      <c r="DU549" s="339"/>
      <c r="DV549" s="339"/>
      <c r="DW549" s="339"/>
      <c r="DX549" s="339"/>
      <c r="DY549" s="339"/>
      <c r="DZ549" s="339"/>
      <c r="EA549" s="339"/>
      <c r="EB549" s="339"/>
      <c r="EC549" s="339"/>
      <c r="ED549" s="339"/>
      <c r="EE549" s="339"/>
      <c r="EF549" s="339"/>
      <c r="EG549" s="339"/>
      <c r="EH549" s="339"/>
      <c r="EI549" s="339"/>
      <c r="EJ549" s="339"/>
      <c r="EK549" s="339"/>
      <c r="EL549" s="339"/>
      <c r="EM549" s="339"/>
    </row>
    <row r="550" spans="1:143" s="341" customFormat="1" ht="25.5" hidden="1" customHeight="1">
      <c r="A550" s="371"/>
      <c r="B550" s="371"/>
      <c r="C550" s="371"/>
      <c r="D550" s="371"/>
      <c r="E550" s="371"/>
      <c r="F550" s="371"/>
      <c r="G550" s="371"/>
      <c r="H550" s="371"/>
      <c r="I550" s="371"/>
      <c r="J550" s="371"/>
      <c r="K550" s="371"/>
      <c r="L550" s="371"/>
      <c r="M550" s="371"/>
      <c r="N550" s="371"/>
      <c r="O550" s="371"/>
      <c r="P550" s="371"/>
      <c r="Q550" s="371"/>
      <c r="R550" s="371"/>
      <c r="S550" s="371"/>
      <c r="T550" s="371"/>
      <c r="U550" s="371"/>
      <c r="V550" s="371"/>
      <c r="W550" s="371"/>
      <c r="X550" s="371"/>
      <c r="Y550" s="371"/>
      <c r="Z550" s="371"/>
      <c r="AA550" s="371"/>
      <c r="AB550" s="371"/>
      <c r="AC550" s="371"/>
      <c r="AD550" s="371"/>
      <c r="AE550" s="371"/>
      <c r="AF550" s="371"/>
      <c r="AG550" s="371"/>
      <c r="AH550" s="371"/>
      <c r="AI550" s="339"/>
      <c r="AJ550" s="339"/>
      <c r="AK550" s="339"/>
      <c r="AL550" s="339"/>
      <c r="AM550" s="339"/>
      <c r="AN550" s="339"/>
      <c r="AO550" s="339"/>
      <c r="AP550" s="339"/>
      <c r="AQ550" s="339"/>
      <c r="AR550" s="339"/>
      <c r="AS550" s="339"/>
      <c r="AT550" s="339"/>
      <c r="AU550" s="339"/>
      <c r="AV550" s="339"/>
      <c r="AW550" s="339"/>
      <c r="AX550" s="339"/>
      <c r="AY550" s="339"/>
      <c r="AZ550" s="339"/>
      <c r="BA550" s="339"/>
      <c r="BB550" s="339"/>
      <c r="BC550" s="339"/>
      <c r="BD550" s="339"/>
      <c r="BE550" s="339"/>
      <c r="BF550" s="339"/>
      <c r="BG550" s="339"/>
      <c r="BH550" s="339"/>
      <c r="BI550" s="339"/>
      <c r="BJ550" s="339"/>
      <c r="BK550" s="339"/>
      <c r="BL550" s="339"/>
      <c r="BM550" s="339"/>
      <c r="BN550" s="339"/>
      <c r="BO550" s="339"/>
      <c r="BP550" s="339"/>
      <c r="BQ550" s="339"/>
      <c r="BR550" s="339"/>
      <c r="BS550" s="339"/>
      <c r="BT550" s="339"/>
      <c r="BU550" s="339"/>
      <c r="BV550" s="339"/>
      <c r="BW550" s="339"/>
      <c r="BX550" s="339"/>
      <c r="BY550" s="339"/>
      <c r="BZ550" s="339"/>
      <c r="CA550" s="339"/>
      <c r="CB550" s="339"/>
      <c r="CC550" s="339"/>
      <c r="CD550" s="339"/>
      <c r="CE550" s="339"/>
      <c r="CF550" s="339"/>
      <c r="CG550" s="339"/>
      <c r="CH550" s="339"/>
      <c r="CI550" s="339"/>
      <c r="CJ550" s="339"/>
      <c r="CK550" s="339"/>
      <c r="CL550" s="339"/>
      <c r="CM550" s="339"/>
      <c r="CN550" s="339"/>
      <c r="CO550" s="339"/>
      <c r="CP550" s="339"/>
      <c r="CQ550" s="339"/>
      <c r="CR550" s="339"/>
      <c r="CS550" s="339"/>
      <c r="CT550" s="339"/>
      <c r="CU550" s="339"/>
      <c r="CV550" s="339"/>
      <c r="CW550" s="339"/>
      <c r="CX550" s="339"/>
      <c r="CY550" s="339"/>
      <c r="CZ550" s="339"/>
      <c r="DA550" s="339"/>
      <c r="DB550" s="339"/>
      <c r="DC550" s="339"/>
      <c r="DD550" s="339"/>
      <c r="DE550" s="339"/>
      <c r="DF550" s="339"/>
      <c r="DG550" s="339"/>
      <c r="DH550" s="339"/>
      <c r="DI550" s="339"/>
      <c r="DJ550" s="339"/>
      <c r="DK550" s="339"/>
      <c r="DL550" s="339"/>
      <c r="DM550" s="339"/>
      <c r="DN550" s="339"/>
      <c r="DO550" s="339"/>
      <c r="DP550" s="339"/>
      <c r="DQ550" s="339"/>
      <c r="DR550" s="339"/>
      <c r="DS550" s="339"/>
      <c r="DT550" s="339"/>
      <c r="DU550" s="339"/>
      <c r="DV550" s="339"/>
      <c r="DW550" s="339"/>
      <c r="DX550" s="339"/>
      <c r="DY550" s="339"/>
      <c r="DZ550" s="339"/>
      <c r="EA550" s="339"/>
      <c r="EB550" s="339"/>
      <c r="EC550" s="339"/>
      <c r="ED550" s="339"/>
      <c r="EE550" s="339"/>
      <c r="EF550" s="339"/>
      <c r="EG550" s="339"/>
      <c r="EH550" s="339"/>
      <c r="EI550" s="339"/>
      <c r="EJ550" s="339"/>
      <c r="EK550" s="339"/>
      <c r="EL550" s="339"/>
      <c r="EM550" s="339"/>
    </row>
    <row r="551" spans="1:143" s="341" customFormat="1" ht="25.5" hidden="1" customHeight="1">
      <c r="A551" s="371"/>
      <c r="B551" s="371"/>
      <c r="C551" s="371"/>
      <c r="D551" s="371"/>
      <c r="E551" s="371"/>
      <c r="F551" s="371"/>
      <c r="G551" s="371"/>
      <c r="H551" s="371"/>
      <c r="I551" s="371"/>
      <c r="J551" s="371"/>
      <c r="K551" s="371"/>
      <c r="L551" s="371"/>
      <c r="M551" s="371"/>
      <c r="N551" s="371"/>
      <c r="O551" s="371"/>
      <c r="P551" s="371"/>
      <c r="Q551" s="371"/>
      <c r="R551" s="371"/>
      <c r="S551" s="371"/>
      <c r="T551" s="371"/>
      <c r="U551" s="371"/>
      <c r="V551" s="371"/>
      <c r="W551" s="371"/>
      <c r="X551" s="371"/>
      <c r="Y551" s="371"/>
      <c r="Z551" s="371"/>
      <c r="AA551" s="371"/>
      <c r="AB551" s="371"/>
      <c r="AC551" s="371"/>
      <c r="AD551" s="371"/>
      <c r="AE551" s="371"/>
      <c r="AF551" s="371"/>
      <c r="AG551" s="371"/>
      <c r="AH551" s="371"/>
      <c r="AI551" s="339"/>
      <c r="AJ551" s="339"/>
      <c r="AK551" s="339"/>
      <c r="AL551" s="339"/>
      <c r="AM551" s="339"/>
      <c r="AN551" s="339"/>
      <c r="AO551" s="339"/>
      <c r="AP551" s="339"/>
      <c r="AQ551" s="339"/>
      <c r="AR551" s="339"/>
      <c r="AS551" s="339"/>
      <c r="AT551" s="339"/>
      <c r="AU551" s="339"/>
      <c r="AV551" s="339"/>
      <c r="AW551" s="339"/>
      <c r="AX551" s="339"/>
      <c r="AY551" s="339"/>
      <c r="AZ551" s="339"/>
      <c r="BA551" s="339"/>
      <c r="BB551" s="339"/>
      <c r="BC551" s="339"/>
      <c r="BD551" s="339"/>
      <c r="BE551" s="339"/>
      <c r="BF551" s="339"/>
      <c r="BG551" s="339"/>
      <c r="BH551" s="339"/>
      <c r="BI551" s="339"/>
      <c r="BJ551" s="339"/>
      <c r="BK551" s="339"/>
      <c r="BL551" s="339"/>
      <c r="BM551" s="339"/>
      <c r="BN551" s="339"/>
      <c r="BO551" s="339"/>
      <c r="BP551" s="339"/>
      <c r="BQ551" s="339"/>
      <c r="BR551" s="339"/>
      <c r="BS551" s="339"/>
      <c r="BT551" s="339"/>
      <c r="BU551" s="339"/>
      <c r="BV551" s="339"/>
      <c r="BW551" s="339"/>
      <c r="BX551" s="339"/>
      <c r="BY551" s="339"/>
      <c r="BZ551" s="339"/>
      <c r="CA551" s="339"/>
      <c r="CB551" s="339"/>
      <c r="CC551" s="339"/>
      <c r="CD551" s="339"/>
      <c r="CE551" s="339"/>
      <c r="CF551" s="339"/>
      <c r="CG551" s="339"/>
      <c r="CH551" s="339"/>
      <c r="CI551" s="339"/>
      <c r="CJ551" s="339"/>
      <c r="CK551" s="339"/>
      <c r="CL551" s="339"/>
      <c r="CM551" s="339"/>
      <c r="CN551" s="339"/>
      <c r="CO551" s="339"/>
      <c r="CP551" s="339"/>
      <c r="CQ551" s="339"/>
      <c r="CR551" s="339"/>
      <c r="CS551" s="339"/>
      <c r="CT551" s="339"/>
      <c r="CU551" s="339"/>
      <c r="CV551" s="339"/>
      <c r="CW551" s="339"/>
      <c r="CX551" s="339"/>
      <c r="CY551" s="339"/>
      <c r="CZ551" s="339"/>
      <c r="DA551" s="339"/>
      <c r="DB551" s="339"/>
      <c r="DC551" s="339"/>
      <c r="DD551" s="339"/>
      <c r="DE551" s="339"/>
      <c r="DF551" s="339"/>
      <c r="DG551" s="339"/>
      <c r="DH551" s="339"/>
      <c r="DI551" s="339"/>
      <c r="DJ551" s="339"/>
      <c r="DK551" s="339"/>
      <c r="DL551" s="339"/>
      <c r="DM551" s="339"/>
      <c r="DN551" s="339"/>
      <c r="DO551" s="339"/>
      <c r="DP551" s="339"/>
      <c r="DQ551" s="339"/>
      <c r="DR551" s="339"/>
      <c r="DS551" s="339"/>
      <c r="DT551" s="339"/>
      <c r="DU551" s="339"/>
      <c r="DV551" s="339"/>
      <c r="DW551" s="339"/>
      <c r="DX551" s="339"/>
      <c r="DY551" s="339"/>
      <c r="DZ551" s="339"/>
      <c r="EA551" s="339"/>
      <c r="EB551" s="339"/>
      <c r="EC551" s="339"/>
      <c r="ED551" s="339"/>
      <c r="EE551" s="339"/>
      <c r="EF551" s="339"/>
      <c r="EG551" s="339"/>
      <c r="EH551" s="339"/>
      <c r="EI551" s="339"/>
      <c r="EJ551" s="339"/>
      <c r="EK551" s="339"/>
      <c r="EL551" s="339"/>
      <c r="EM551" s="339"/>
    </row>
    <row r="552" spans="1:143" s="341" customFormat="1" ht="25.5" hidden="1" customHeight="1">
      <c r="A552" s="371"/>
      <c r="B552" s="371"/>
      <c r="C552" s="371"/>
      <c r="D552" s="371"/>
      <c r="E552" s="371"/>
      <c r="F552" s="371"/>
      <c r="G552" s="371"/>
      <c r="H552" s="371"/>
      <c r="I552" s="371"/>
      <c r="J552" s="371"/>
      <c r="K552" s="371"/>
      <c r="L552" s="371"/>
      <c r="M552" s="371"/>
      <c r="N552" s="371"/>
      <c r="O552" s="371"/>
      <c r="P552" s="371"/>
      <c r="Q552" s="371"/>
      <c r="R552" s="371"/>
      <c r="S552" s="371"/>
      <c r="T552" s="371"/>
      <c r="U552" s="371"/>
      <c r="V552" s="371"/>
      <c r="W552" s="371"/>
      <c r="X552" s="371"/>
      <c r="Y552" s="371"/>
      <c r="Z552" s="371"/>
      <c r="AA552" s="371"/>
      <c r="AB552" s="371"/>
      <c r="AC552" s="371"/>
      <c r="AD552" s="371"/>
      <c r="AE552" s="371"/>
      <c r="AF552" s="371"/>
      <c r="AG552" s="371"/>
      <c r="AH552" s="371"/>
      <c r="AI552" s="339"/>
      <c r="AJ552" s="339"/>
      <c r="AK552" s="339"/>
      <c r="AL552" s="339"/>
      <c r="AM552" s="339"/>
      <c r="AN552" s="339"/>
      <c r="AO552" s="339"/>
      <c r="AP552" s="339"/>
      <c r="AQ552" s="339"/>
      <c r="AR552" s="339"/>
      <c r="AS552" s="339"/>
      <c r="AT552" s="339"/>
      <c r="AU552" s="339"/>
      <c r="AV552" s="339"/>
      <c r="AW552" s="339"/>
      <c r="AX552" s="339"/>
      <c r="AY552" s="339"/>
      <c r="AZ552" s="339"/>
      <c r="BA552" s="339"/>
      <c r="BB552" s="339"/>
      <c r="BC552" s="339"/>
      <c r="BD552" s="339"/>
      <c r="BE552" s="339"/>
      <c r="BF552" s="339"/>
      <c r="BG552" s="339"/>
      <c r="BH552" s="339"/>
      <c r="BI552" s="339"/>
      <c r="BJ552" s="339"/>
      <c r="BK552" s="339"/>
      <c r="BL552" s="339"/>
      <c r="BM552" s="339"/>
      <c r="BN552" s="339"/>
      <c r="BO552" s="339"/>
      <c r="BP552" s="339"/>
      <c r="BQ552" s="339"/>
      <c r="BR552" s="339"/>
      <c r="BS552" s="339"/>
      <c r="BT552" s="339"/>
      <c r="BU552" s="339"/>
      <c r="BV552" s="339"/>
      <c r="BW552" s="339"/>
      <c r="BX552" s="339"/>
      <c r="BY552" s="339"/>
      <c r="BZ552" s="339"/>
      <c r="CA552" s="339"/>
      <c r="CB552" s="339"/>
      <c r="CC552" s="339"/>
      <c r="CD552" s="339"/>
      <c r="CE552" s="339"/>
      <c r="CF552" s="339"/>
      <c r="CG552" s="339"/>
      <c r="CH552" s="339"/>
      <c r="CI552" s="339"/>
      <c r="CJ552" s="339"/>
      <c r="CK552" s="339"/>
      <c r="CL552" s="339"/>
      <c r="CM552" s="339"/>
      <c r="CN552" s="339"/>
      <c r="CO552" s="339"/>
      <c r="CP552" s="339"/>
      <c r="CQ552" s="339"/>
      <c r="CR552" s="339"/>
      <c r="CS552" s="339"/>
      <c r="CT552" s="339"/>
      <c r="CU552" s="339"/>
      <c r="CV552" s="339"/>
      <c r="CW552" s="339"/>
      <c r="CX552" s="339"/>
      <c r="CY552" s="339"/>
      <c r="CZ552" s="339"/>
      <c r="DA552" s="339"/>
      <c r="DB552" s="339"/>
      <c r="DC552" s="339"/>
      <c r="DD552" s="339"/>
      <c r="DE552" s="339"/>
      <c r="DF552" s="339"/>
      <c r="DG552" s="339"/>
      <c r="DH552" s="339"/>
      <c r="DI552" s="339"/>
      <c r="DJ552" s="339"/>
      <c r="DK552" s="339"/>
      <c r="DL552" s="339"/>
      <c r="DM552" s="339"/>
      <c r="DN552" s="339"/>
      <c r="DO552" s="339"/>
      <c r="DP552" s="339"/>
      <c r="DQ552" s="339"/>
      <c r="DR552" s="339"/>
      <c r="DS552" s="339"/>
      <c r="DT552" s="339"/>
      <c r="DU552" s="339"/>
      <c r="DV552" s="339"/>
      <c r="DW552" s="339"/>
      <c r="DX552" s="339"/>
      <c r="DY552" s="339"/>
      <c r="DZ552" s="339"/>
      <c r="EA552" s="339"/>
      <c r="EB552" s="339"/>
      <c r="EC552" s="339"/>
      <c r="ED552" s="339"/>
      <c r="EE552" s="339"/>
      <c r="EF552" s="339"/>
      <c r="EG552" s="339"/>
      <c r="EH552" s="339"/>
      <c r="EI552" s="339"/>
      <c r="EJ552" s="339"/>
      <c r="EK552" s="339"/>
      <c r="EL552" s="339"/>
      <c r="EM552" s="339"/>
    </row>
    <row r="553" spans="1:143" s="341" customFormat="1" ht="25.5" hidden="1" customHeight="1">
      <c r="A553" s="371"/>
      <c r="B553" s="371"/>
      <c r="C553" s="371"/>
      <c r="D553" s="371"/>
      <c r="E553" s="371"/>
      <c r="F553" s="371"/>
      <c r="G553" s="371"/>
      <c r="H553" s="371"/>
      <c r="I553" s="371"/>
      <c r="J553" s="371"/>
      <c r="K553" s="371"/>
      <c r="L553" s="371"/>
      <c r="M553" s="371"/>
      <c r="N553" s="371"/>
      <c r="O553" s="371"/>
      <c r="P553" s="371"/>
      <c r="Q553" s="371"/>
      <c r="R553" s="371"/>
      <c r="S553" s="371"/>
      <c r="T553" s="371"/>
      <c r="U553" s="371"/>
      <c r="V553" s="371"/>
      <c r="W553" s="371"/>
      <c r="X553" s="371"/>
      <c r="Y553" s="371"/>
      <c r="Z553" s="371"/>
      <c r="AA553" s="371"/>
      <c r="AB553" s="371"/>
      <c r="AC553" s="371"/>
      <c r="AD553" s="371"/>
      <c r="AE553" s="371"/>
      <c r="AF553" s="371"/>
      <c r="AG553" s="371"/>
      <c r="AH553" s="371"/>
      <c r="AI553" s="339"/>
      <c r="AJ553" s="339"/>
      <c r="AK553" s="339"/>
      <c r="AL553" s="339"/>
      <c r="AM553" s="339"/>
      <c r="AN553" s="339"/>
      <c r="AO553" s="339"/>
      <c r="AP553" s="339"/>
      <c r="AQ553" s="339"/>
      <c r="AR553" s="339"/>
      <c r="AS553" s="339"/>
      <c r="AT553" s="339"/>
      <c r="AU553" s="339"/>
      <c r="AV553" s="339"/>
      <c r="AW553" s="339"/>
      <c r="AX553" s="339"/>
      <c r="AY553" s="339"/>
      <c r="AZ553" s="339"/>
      <c r="BA553" s="339"/>
      <c r="BB553" s="339"/>
      <c r="BC553" s="339"/>
      <c r="BD553" s="339"/>
      <c r="BE553" s="339"/>
      <c r="BF553" s="339"/>
      <c r="BG553" s="339"/>
      <c r="BH553" s="339"/>
      <c r="BI553" s="339"/>
      <c r="BJ553" s="339"/>
      <c r="BK553" s="339"/>
      <c r="BL553" s="339"/>
      <c r="BM553" s="339"/>
      <c r="BN553" s="339"/>
      <c r="BO553" s="339"/>
      <c r="BP553" s="339"/>
      <c r="BQ553" s="339"/>
      <c r="BR553" s="339"/>
      <c r="BS553" s="339"/>
      <c r="BT553" s="339"/>
      <c r="BU553" s="339"/>
      <c r="BV553" s="339"/>
      <c r="BW553" s="339"/>
      <c r="BX553" s="339"/>
      <c r="BY553" s="339"/>
      <c r="BZ553" s="339"/>
      <c r="CA553" s="339"/>
      <c r="CB553" s="339"/>
      <c r="CC553" s="339"/>
      <c r="CD553" s="339"/>
      <c r="CE553" s="339"/>
      <c r="CF553" s="339"/>
      <c r="CG553" s="339"/>
      <c r="CH553" s="339"/>
      <c r="CI553" s="339"/>
      <c r="CJ553" s="339"/>
      <c r="CK553" s="339"/>
      <c r="CL553" s="339"/>
      <c r="CM553" s="339"/>
      <c r="CN553" s="339"/>
      <c r="CO553" s="339"/>
      <c r="CP553" s="339"/>
      <c r="CQ553" s="339"/>
      <c r="CR553" s="339"/>
      <c r="CS553" s="339"/>
      <c r="CT553" s="339"/>
      <c r="CU553" s="339"/>
      <c r="CV553" s="339"/>
      <c r="CW553" s="339"/>
      <c r="CX553" s="339"/>
      <c r="CY553" s="339"/>
      <c r="CZ553" s="339"/>
      <c r="DA553" s="339"/>
      <c r="DB553" s="339"/>
      <c r="DC553" s="339"/>
      <c r="DD553" s="339"/>
      <c r="DE553" s="339"/>
      <c r="DF553" s="339"/>
      <c r="DG553" s="339"/>
      <c r="DH553" s="339"/>
      <c r="DI553" s="339"/>
      <c r="DJ553" s="339"/>
      <c r="DK553" s="339"/>
      <c r="DL553" s="339"/>
      <c r="DM553" s="339"/>
      <c r="DN553" s="339"/>
      <c r="DO553" s="339"/>
      <c r="DP553" s="339"/>
      <c r="DQ553" s="339"/>
      <c r="DR553" s="339"/>
      <c r="DS553" s="339"/>
      <c r="DT553" s="339"/>
      <c r="DU553" s="339"/>
      <c r="DV553" s="339"/>
      <c r="DW553" s="339"/>
      <c r="DX553" s="339"/>
      <c r="DY553" s="339"/>
      <c r="DZ553" s="339"/>
      <c r="EA553" s="339"/>
      <c r="EB553" s="339"/>
      <c r="EC553" s="339"/>
      <c r="ED553" s="339"/>
      <c r="EE553" s="339"/>
      <c r="EF553" s="339"/>
      <c r="EG553" s="339"/>
      <c r="EH553" s="339"/>
      <c r="EI553" s="339"/>
      <c r="EJ553" s="339"/>
      <c r="EK553" s="339"/>
      <c r="EL553" s="339"/>
      <c r="EM553" s="339"/>
    </row>
    <row r="554" spans="1:143" s="341" customFormat="1" ht="25.5" hidden="1" customHeight="1">
      <c r="A554" s="371"/>
      <c r="B554" s="371"/>
      <c r="C554" s="371"/>
      <c r="D554" s="371"/>
      <c r="E554" s="371"/>
      <c r="F554" s="371"/>
      <c r="G554" s="371"/>
      <c r="H554" s="371"/>
      <c r="I554" s="371"/>
      <c r="J554" s="371"/>
      <c r="K554" s="371"/>
      <c r="L554" s="371"/>
      <c r="M554" s="371"/>
      <c r="N554" s="371"/>
      <c r="O554" s="371"/>
      <c r="P554" s="371"/>
      <c r="Q554" s="371"/>
      <c r="R554" s="371"/>
      <c r="S554" s="371"/>
      <c r="T554" s="371"/>
      <c r="U554" s="371"/>
      <c r="V554" s="371"/>
      <c r="W554" s="371"/>
      <c r="X554" s="371"/>
      <c r="Y554" s="371"/>
      <c r="Z554" s="371"/>
      <c r="AA554" s="371"/>
      <c r="AB554" s="371"/>
      <c r="AC554" s="371"/>
      <c r="AD554" s="371"/>
      <c r="AE554" s="371"/>
      <c r="AF554" s="371"/>
      <c r="AG554" s="371"/>
      <c r="AH554" s="371"/>
      <c r="AI554" s="339"/>
      <c r="AJ554" s="339"/>
      <c r="AK554" s="339"/>
      <c r="AL554" s="339"/>
      <c r="AM554" s="339"/>
      <c r="AN554" s="339"/>
      <c r="AO554" s="339"/>
      <c r="AP554" s="339"/>
      <c r="AQ554" s="339"/>
      <c r="AR554" s="339"/>
      <c r="AS554" s="339"/>
      <c r="AT554" s="339"/>
      <c r="AU554" s="339"/>
      <c r="AV554" s="339"/>
      <c r="AW554" s="339"/>
      <c r="AX554" s="339"/>
      <c r="AY554" s="339"/>
      <c r="AZ554" s="339"/>
      <c r="BA554" s="339"/>
      <c r="BB554" s="339"/>
      <c r="BC554" s="339"/>
      <c r="BD554" s="339"/>
      <c r="BE554" s="339"/>
      <c r="BF554" s="339"/>
      <c r="BG554" s="339"/>
      <c r="BH554" s="339"/>
      <c r="BI554" s="339"/>
      <c r="BJ554" s="339"/>
      <c r="BK554" s="339"/>
      <c r="BL554" s="339"/>
      <c r="BM554" s="339"/>
      <c r="BN554" s="339"/>
      <c r="BO554" s="339"/>
      <c r="BP554" s="339"/>
      <c r="BQ554" s="339"/>
      <c r="BR554" s="339"/>
      <c r="BS554" s="339"/>
      <c r="BT554" s="339"/>
      <c r="BU554" s="339"/>
      <c r="BV554" s="339"/>
      <c r="BW554" s="339"/>
      <c r="BX554" s="339"/>
      <c r="BY554" s="339"/>
      <c r="BZ554" s="339"/>
      <c r="CA554" s="339"/>
      <c r="CB554" s="339"/>
      <c r="CC554" s="339"/>
      <c r="CD554" s="339"/>
      <c r="CE554" s="339"/>
      <c r="CF554" s="339"/>
      <c r="CG554" s="339"/>
      <c r="CH554" s="339"/>
      <c r="CI554" s="339"/>
      <c r="CJ554" s="339"/>
      <c r="CK554" s="339"/>
      <c r="CL554" s="339"/>
      <c r="CM554" s="339"/>
      <c r="CN554" s="339"/>
      <c r="CO554" s="339"/>
      <c r="CP554" s="339"/>
      <c r="CQ554" s="339"/>
      <c r="CR554" s="339"/>
      <c r="CS554" s="339"/>
      <c r="CT554" s="339"/>
      <c r="CU554" s="339"/>
      <c r="CV554" s="339"/>
      <c r="CW554" s="339"/>
      <c r="CX554" s="339"/>
      <c r="CY554" s="339"/>
      <c r="CZ554" s="339"/>
      <c r="DA554" s="339"/>
      <c r="DB554" s="339"/>
      <c r="DC554" s="339"/>
      <c r="DD554" s="339"/>
      <c r="DE554" s="339"/>
      <c r="DF554" s="339"/>
      <c r="DG554" s="339"/>
      <c r="DH554" s="339"/>
      <c r="DI554" s="339"/>
      <c r="DJ554" s="339"/>
      <c r="DK554" s="339"/>
      <c r="DL554" s="339"/>
      <c r="DM554" s="339"/>
      <c r="DN554" s="339"/>
      <c r="DO554" s="339"/>
      <c r="DP554" s="339"/>
      <c r="DQ554" s="339"/>
      <c r="DR554" s="339"/>
      <c r="DS554" s="339"/>
      <c r="DT554" s="339"/>
      <c r="DU554" s="339"/>
      <c r="DV554" s="339"/>
      <c r="DW554" s="339"/>
      <c r="DX554" s="339"/>
      <c r="DY554" s="339"/>
      <c r="DZ554" s="339"/>
      <c r="EA554" s="339"/>
      <c r="EB554" s="339"/>
      <c r="EC554" s="339"/>
      <c r="ED554" s="339"/>
      <c r="EE554" s="339"/>
      <c r="EF554" s="339"/>
      <c r="EG554" s="339"/>
      <c r="EH554" s="339"/>
      <c r="EI554" s="339"/>
      <c r="EJ554" s="339"/>
      <c r="EK554" s="339"/>
      <c r="EL554" s="339"/>
      <c r="EM554" s="339"/>
    </row>
    <row r="555" spans="1:143" s="341" customFormat="1" ht="25.5" hidden="1" customHeight="1">
      <c r="A555" s="371"/>
      <c r="B555" s="371"/>
      <c r="C555" s="371"/>
      <c r="D555" s="371"/>
      <c r="E555" s="371"/>
      <c r="F555" s="371"/>
      <c r="G555" s="371"/>
      <c r="H555" s="371"/>
      <c r="I555" s="371"/>
      <c r="J555" s="371"/>
      <c r="K555" s="371"/>
      <c r="L555" s="371"/>
      <c r="M555" s="371"/>
      <c r="N555" s="371"/>
      <c r="O555" s="371"/>
      <c r="P555" s="371"/>
      <c r="Q555" s="371"/>
      <c r="R555" s="371"/>
      <c r="S555" s="371"/>
      <c r="T555" s="371"/>
      <c r="U555" s="371"/>
      <c r="V555" s="371"/>
      <c r="W555" s="371"/>
      <c r="X555" s="371"/>
      <c r="Y555" s="371"/>
      <c r="Z555" s="371"/>
      <c r="AA555" s="371"/>
      <c r="AB555" s="371"/>
      <c r="AC555" s="371"/>
      <c r="AD555" s="371"/>
      <c r="AE555" s="371"/>
      <c r="AF555" s="371"/>
      <c r="AG555" s="371"/>
      <c r="AH555" s="371"/>
      <c r="AI555" s="339"/>
      <c r="AJ555" s="339"/>
      <c r="AK555" s="339"/>
      <c r="AL555" s="339"/>
      <c r="AM555" s="339"/>
      <c r="AN555" s="339"/>
      <c r="AO555" s="339"/>
      <c r="AP555" s="339"/>
      <c r="AQ555" s="339"/>
      <c r="AR555" s="339"/>
      <c r="AS555" s="339"/>
      <c r="AT555" s="339"/>
      <c r="AU555" s="339"/>
      <c r="AV555" s="339"/>
      <c r="AW555" s="339"/>
      <c r="AX555" s="339"/>
      <c r="AY555" s="339"/>
      <c r="AZ555" s="339"/>
      <c r="BA555" s="339"/>
      <c r="BB555" s="339"/>
      <c r="BC555" s="339"/>
      <c r="BD555" s="339"/>
      <c r="BE555" s="339"/>
      <c r="BF555" s="339"/>
      <c r="BG555" s="339"/>
      <c r="BH555" s="339"/>
      <c r="BI555" s="339"/>
      <c r="BJ555" s="339"/>
      <c r="BK555" s="339"/>
      <c r="BL555" s="339"/>
      <c r="BM555" s="339"/>
      <c r="BN555" s="339"/>
      <c r="BO555" s="339"/>
      <c r="BP555" s="339"/>
      <c r="BQ555" s="339"/>
      <c r="BR555" s="339"/>
      <c r="BS555" s="339"/>
      <c r="BT555" s="339"/>
      <c r="BU555" s="339"/>
      <c r="BV555" s="339"/>
      <c r="BW555" s="339"/>
      <c r="BX555" s="339"/>
      <c r="BY555" s="339"/>
      <c r="BZ555" s="339"/>
      <c r="CA555" s="339"/>
      <c r="CB555" s="339"/>
      <c r="CC555" s="339"/>
      <c r="CD555" s="339"/>
      <c r="CE555" s="339"/>
      <c r="CF555" s="339"/>
      <c r="CG555" s="339"/>
      <c r="CH555" s="339"/>
      <c r="CI555" s="339"/>
      <c r="CJ555" s="339"/>
      <c r="CK555" s="339"/>
      <c r="CL555" s="339"/>
      <c r="CM555" s="339"/>
      <c r="CN555" s="339"/>
      <c r="CO555" s="339"/>
      <c r="CP555" s="339"/>
      <c r="CQ555" s="339"/>
      <c r="CR555" s="339"/>
      <c r="CS555" s="339"/>
      <c r="CT555" s="339"/>
      <c r="CU555" s="339"/>
      <c r="CV555" s="339"/>
      <c r="CW555" s="339"/>
      <c r="CX555" s="339"/>
      <c r="CY555" s="339"/>
      <c r="CZ555" s="339"/>
      <c r="DA555" s="339"/>
      <c r="DB555" s="339"/>
      <c r="DC555" s="339"/>
      <c r="DD555" s="339"/>
      <c r="DE555" s="339"/>
      <c r="DF555" s="339"/>
      <c r="DG555" s="339"/>
      <c r="DH555" s="339"/>
      <c r="DI555" s="339"/>
      <c r="DJ555" s="339"/>
      <c r="DK555" s="339"/>
      <c r="DL555" s="339"/>
      <c r="DM555" s="339"/>
      <c r="DN555" s="339"/>
      <c r="DO555" s="339"/>
      <c r="DP555" s="339"/>
      <c r="DQ555" s="339"/>
      <c r="DR555" s="339"/>
      <c r="DS555" s="339"/>
      <c r="DT555" s="339"/>
      <c r="DU555" s="339"/>
      <c r="DV555" s="339"/>
      <c r="DW555" s="339"/>
      <c r="DX555" s="339"/>
      <c r="DY555" s="339"/>
      <c r="DZ555" s="339"/>
      <c r="EA555" s="339"/>
      <c r="EB555" s="339"/>
      <c r="EC555" s="339"/>
      <c r="ED555" s="339"/>
      <c r="EE555" s="339"/>
      <c r="EF555" s="339"/>
      <c r="EG555" s="339"/>
      <c r="EH555" s="339"/>
      <c r="EI555" s="339"/>
      <c r="EJ555" s="339"/>
      <c r="EK555" s="339"/>
      <c r="EL555" s="339"/>
      <c r="EM555" s="339"/>
    </row>
    <row r="556" spans="1:143" s="341" customFormat="1" ht="25.5" hidden="1" customHeight="1">
      <c r="A556" s="371"/>
      <c r="B556" s="371"/>
      <c r="C556" s="371"/>
      <c r="D556" s="371"/>
      <c r="E556" s="371"/>
      <c r="F556" s="371"/>
      <c r="G556" s="371"/>
      <c r="H556" s="371"/>
      <c r="I556" s="371"/>
      <c r="J556" s="371"/>
      <c r="K556" s="371"/>
      <c r="L556" s="371"/>
      <c r="M556" s="371"/>
      <c r="N556" s="371"/>
      <c r="O556" s="371"/>
      <c r="P556" s="371"/>
      <c r="Q556" s="371"/>
      <c r="R556" s="371"/>
      <c r="S556" s="371"/>
      <c r="T556" s="371"/>
      <c r="U556" s="371"/>
      <c r="V556" s="371"/>
      <c r="W556" s="371"/>
      <c r="X556" s="371"/>
      <c r="Y556" s="371"/>
      <c r="Z556" s="371"/>
      <c r="AA556" s="371"/>
      <c r="AB556" s="371"/>
      <c r="AC556" s="371"/>
      <c r="AD556" s="371"/>
      <c r="AE556" s="371"/>
      <c r="AF556" s="371"/>
      <c r="AG556" s="371"/>
      <c r="AH556" s="371"/>
      <c r="AI556" s="339"/>
      <c r="AJ556" s="339"/>
      <c r="AK556" s="339"/>
      <c r="AL556" s="339"/>
      <c r="AM556" s="339"/>
      <c r="AN556" s="339"/>
      <c r="AO556" s="339"/>
      <c r="AP556" s="339"/>
      <c r="AQ556" s="339"/>
      <c r="AR556" s="339"/>
      <c r="AS556" s="339"/>
      <c r="AT556" s="339"/>
      <c r="AU556" s="339"/>
      <c r="AV556" s="339"/>
      <c r="AW556" s="339"/>
      <c r="AX556" s="339"/>
      <c r="AY556" s="339"/>
      <c r="AZ556" s="339"/>
      <c r="BA556" s="339"/>
      <c r="BB556" s="339"/>
      <c r="BC556" s="339"/>
      <c r="BD556" s="339"/>
      <c r="BE556" s="339"/>
      <c r="BF556" s="339"/>
      <c r="BG556" s="339"/>
      <c r="BH556" s="339"/>
      <c r="BI556" s="339"/>
      <c r="BJ556" s="339"/>
      <c r="BK556" s="339"/>
      <c r="BL556" s="339"/>
      <c r="BM556" s="339"/>
      <c r="BN556" s="339"/>
      <c r="BO556" s="339"/>
      <c r="BP556" s="339"/>
      <c r="BQ556" s="339"/>
      <c r="BR556" s="339"/>
      <c r="BS556" s="339"/>
      <c r="BT556" s="339"/>
      <c r="BU556" s="339"/>
      <c r="BV556" s="339"/>
      <c r="BW556" s="339"/>
      <c r="BX556" s="339"/>
      <c r="BY556" s="339"/>
      <c r="BZ556" s="339"/>
      <c r="CA556" s="339"/>
      <c r="CB556" s="339"/>
      <c r="CC556" s="339"/>
      <c r="CD556" s="339"/>
      <c r="CE556" s="339"/>
      <c r="CF556" s="339"/>
      <c r="CG556" s="339"/>
      <c r="CH556" s="339"/>
      <c r="CI556" s="339"/>
      <c r="CJ556" s="339"/>
      <c r="CK556" s="339"/>
      <c r="CL556" s="339"/>
      <c r="CM556" s="339"/>
      <c r="CN556" s="339"/>
      <c r="CO556" s="339"/>
      <c r="CP556" s="339"/>
      <c r="CQ556" s="339"/>
      <c r="CR556" s="339"/>
      <c r="CS556" s="339"/>
      <c r="CT556" s="339"/>
      <c r="CU556" s="339"/>
      <c r="CV556" s="339"/>
      <c r="CW556" s="339"/>
      <c r="CX556" s="339"/>
      <c r="CY556" s="339"/>
      <c r="CZ556" s="339"/>
      <c r="DA556" s="339"/>
      <c r="DB556" s="339"/>
      <c r="DC556" s="339"/>
      <c r="DD556" s="339"/>
      <c r="DE556" s="339"/>
      <c r="DF556" s="339"/>
      <c r="DG556" s="339"/>
      <c r="DH556" s="339"/>
      <c r="DI556" s="339"/>
      <c r="DJ556" s="339"/>
      <c r="DK556" s="339"/>
      <c r="DL556" s="339"/>
      <c r="DM556" s="339"/>
      <c r="DN556" s="339"/>
      <c r="DO556" s="339"/>
      <c r="DP556" s="339"/>
      <c r="DQ556" s="339"/>
      <c r="DR556" s="339"/>
      <c r="DS556" s="339"/>
      <c r="DT556" s="339"/>
      <c r="DU556" s="339"/>
      <c r="DV556" s="339"/>
      <c r="DW556" s="339"/>
      <c r="DX556" s="339"/>
      <c r="DY556" s="339"/>
      <c r="DZ556" s="339"/>
      <c r="EA556" s="339"/>
      <c r="EB556" s="339"/>
      <c r="EC556" s="339"/>
      <c r="ED556" s="339"/>
      <c r="EE556" s="339"/>
      <c r="EF556" s="339"/>
      <c r="EG556" s="339"/>
      <c r="EH556" s="339"/>
      <c r="EI556" s="339"/>
      <c r="EJ556" s="339"/>
      <c r="EK556" s="339"/>
      <c r="EL556" s="339"/>
      <c r="EM556" s="339"/>
    </row>
    <row r="557" spans="1:143" s="341" customFormat="1" ht="25.5" hidden="1" customHeight="1">
      <c r="A557" s="371"/>
      <c r="B557" s="371"/>
      <c r="C557" s="371"/>
      <c r="D557" s="371"/>
      <c r="E557" s="371"/>
      <c r="F557" s="371"/>
      <c r="G557" s="371"/>
      <c r="H557" s="371"/>
      <c r="I557" s="371"/>
      <c r="J557" s="371"/>
      <c r="K557" s="371"/>
      <c r="L557" s="371"/>
      <c r="M557" s="371"/>
      <c r="N557" s="371"/>
      <c r="O557" s="371"/>
      <c r="P557" s="371"/>
      <c r="Q557" s="371"/>
      <c r="R557" s="371"/>
      <c r="S557" s="371"/>
      <c r="T557" s="371"/>
      <c r="U557" s="371"/>
      <c r="V557" s="371"/>
      <c r="W557" s="371"/>
      <c r="X557" s="371"/>
      <c r="Y557" s="371"/>
      <c r="Z557" s="371"/>
      <c r="AA557" s="371"/>
      <c r="AB557" s="371"/>
      <c r="AC557" s="371"/>
      <c r="AD557" s="371"/>
      <c r="AE557" s="371"/>
      <c r="AF557" s="371"/>
      <c r="AG557" s="371"/>
      <c r="AH557" s="371"/>
      <c r="AI557" s="339"/>
      <c r="AJ557" s="339"/>
      <c r="AK557" s="339"/>
      <c r="AL557" s="339"/>
      <c r="AM557" s="339"/>
      <c r="AN557" s="339"/>
      <c r="AO557" s="339"/>
      <c r="AP557" s="339"/>
      <c r="AQ557" s="339"/>
      <c r="AR557" s="339"/>
      <c r="AS557" s="339"/>
      <c r="AT557" s="339"/>
      <c r="AU557" s="339"/>
      <c r="AV557" s="339"/>
      <c r="AW557" s="339"/>
      <c r="AX557" s="339"/>
      <c r="AY557" s="339"/>
      <c r="AZ557" s="339"/>
      <c r="BA557" s="339"/>
      <c r="BB557" s="339"/>
      <c r="BC557" s="339"/>
      <c r="BD557" s="339"/>
      <c r="BE557" s="339"/>
      <c r="BF557" s="339"/>
      <c r="BG557" s="339"/>
      <c r="BH557" s="339"/>
      <c r="BI557" s="339"/>
      <c r="BJ557" s="339"/>
      <c r="BK557" s="339"/>
      <c r="BL557" s="339"/>
      <c r="BM557" s="339"/>
      <c r="BN557" s="339"/>
      <c r="BO557" s="339"/>
      <c r="BP557" s="339"/>
      <c r="BQ557" s="339"/>
      <c r="BR557" s="339"/>
      <c r="BS557" s="339"/>
      <c r="BT557" s="339"/>
      <c r="BU557" s="339"/>
      <c r="BV557" s="339"/>
      <c r="BW557" s="339"/>
      <c r="BX557" s="339"/>
      <c r="BY557" s="339"/>
      <c r="BZ557" s="339"/>
      <c r="CA557" s="339"/>
      <c r="CB557" s="339"/>
      <c r="CC557" s="339"/>
      <c r="CD557" s="339"/>
      <c r="CE557" s="339"/>
      <c r="CF557" s="339"/>
      <c r="CG557" s="339"/>
      <c r="CH557" s="339"/>
      <c r="CI557" s="339"/>
      <c r="CJ557" s="339"/>
      <c r="CK557" s="339"/>
      <c r="CL557" s="339"/>
      <c r="CM557" s="339"/>
      <c r="CN557" s="339"/>
      <c r="CO557" s="339"/>
      <c r="CP557" s="339"/>
      <c r="CQ557" s="339"/>
      <c r="CR557" s="339"/>
      <c r="CS557" s="339"/>
      <c r="CT557" s="339"/>
      <c r="CU557" s="339"/>
      <c r="CV557" s="339"/>
      <c r="CW557" s="339"/>
      <c r="CX557" s="339"/>
      <c r="CY557" s="339"/>
      <c r="CZ557" s="339"/>
      <c r="DA557" s="339"/>
      <c r="DB557" s="339"/>
      <c r="DC557" s="339"/>
      <c r="DD557" s="339"/>
      <c r="DE557" s="339"/>
      <c r="DF557" s="339"/>
      <c r="DG557" s="339"/>
      <c r="DH557" s="339"/>
      <c r="DI557" s="339"/>
      <c r="DJ557" s="339"/>
      <c r="DK557" s="339"/>
      <c r="DL557" s="339"/>
      <c r="DM557" s="339"/>
      <c r="DN557" s="339"/>
      <c r="DO557" s="339"/>
      <c r="DP557" s="339"/>
      <c r="DQ557" s="339"/>
      <c r="DR557" s="339"/>
      <c r="DS557" s="339"/>
      <c r="DT557" s="339"/>
      <c r="DU557" s="339"/>
      <c r="DV557" s="339"/>
      <c r="DW557" s="339"/>
      <c r="DX557" s="339"/>
      <c r="DY557" s="339"/>
      <c r="DZ557" s="339"/>
      <c r="EA557" s="339"/>
      <c r="EB557" s="339"/>
      <c r="EC557" s="339"/>
      <c r="ED557" s="339"/>
      <c r="EE557" s="339"/>
      <c r="EF557" s="339"/>
      <c r="EG557" s="339"/>
      <c r="EH557" s="339"/>
      <c r="EI557" s="339"/>
      <c r="EJ557" s="339"/>
      <c r="EK557" s="339"/>
      <c r="EL557" s="339"/>
      <c r="EM557" s="339"/>
    </row>
    <row r="558" spans="1:143" s="341" customFormat="1" ht="25.5" hidden="1" customHeight="1">
      <c r="A558" s="371"/>
      <c r="B558" s="371"/>
      <c r="C558" s="371"/>
      <c r="D558" s="371"/>
      <c r="E558" s="371"/>
      <c r="F558" s="371"/>
      <c r="G558" s="371"/>
      <c r="H558" s="371"/>
      <c r="I558" s="371"/>
      <c r="J558" s="371"/>
      <c r="K558" s="371"/>
      <c r="L558" s="371"/>
      <c r="M558" s="371"/>
      <c r="N558" s="371"/>
      <c r="O558" s="371"/>
      <c r="P558" s="371"/>
      <c r="Q558" s="371"/>
      <c r="R558" s="371"/>
      <c r="S558" s="371"/>
      <c r="T558" s="371"/>
      <c r="U558" s="371"/>
      <c r="V558" s="371"/>
      <c r="W558" s="371"/>
      <c r="X558" s="371"/>
      <c r="Y558" s="371"/>
      <c r="Z558" s="371"/>
      <c r="AA558" s="371"/>
      <c r="AB558" s="371"/>
      <c r="AC558" s="371"/>
      <c r="AD558" s="371"/>
      <c r="AE558" s="371"/>
      <c r="AF558" s="371"/>
      <c r="AG558" s="371"/>
      <c r="AH558" s="371"/>
      <c r="AI558" s="339"/>
      <c r="AJ558" s="339"/>
      <c r="AK558" s="339"/>
      <c r="AL558" s="339"/>
      <c r="AM558" s="339"/>
      <c r="AN558" s="339"/>
      <c r="AO558" s="339"/>
      <c r="AP558" s="339"/>
      <c r="AQ558" s="339"/>
      <c r="AR558" s="339"/>
      <c r="AS558" s="339"/>
      <c r="AT558" s="339"/>
      <c r="AU558" s="339"/>
      <c r="AV558" s="339"/>
      <c r="AW558" s="339"/>
      <c r="AX558" s="339"/>
      <c r="AY558" s="339"/>
      <c r="AZ558" s="339"/>
      <c r="BA558" s="339"/>
      <c r="BB558" s="339"/>
      <c r="BC558" s="339"/>
      <c r="BD558" s="339"/>
      <c r="BE558" s="339"/>
      <c r="BF558" s="339"/>
      <c r="BG558" s="339"/>
      <c r="BH558" s="339"/>
      <c r="BI558" s="339"/>
      <c r="BJ558" s="339"/>
      <c r="BK558" s="339"/>
      <c r="BL558" s="339"/>
      <c r="BM558" s="339"/>
      <c r="BN558" s="339"/>
      <c r="BO558" s="339"/>
      <c r="BP558" s="339"/>
      <c r="BQ558" s="339"/>
      <c r="BR558" s="339"/>
      <c r="BS558" s="339"/>
      <c r="BT558" s="339"/>
      <c r="BU558" s="339"/>
      <c r="BV558" s="339"/>
      <c r="BW558" s="339"/>
      <c r="BX558" s="339"/>
      <c r="BY558" s="339"/>
      <c r="BZ558" s="339"/>
      <c r="CA558" s="339"/>
      <c r="CB558" s="339"/>
      <c r="CC558" s="339"/>
      <c r="CD558" s="339"/>
      <c r="CE558" s="339"/>
      <c r="CF558" s="339"/>
      <c r="CG558" s="339"/>
      <c r="CH558" s="339"/>
      <c r="CI558" s="339"/>
      <c r="CJ558" s="339"/>
      <c r="CK558" s="339"/>
      <c r="CL558" s="339"/>
      <c r="CM558" s="339"/>
      <c r="CN558" s="339"/>
      <c r="CO558" s="339"/>
      <c r="CP558" s="339"/>
      <c r="CQ558" s="339"/>
      <c r="CR558" s="339"/>
      <c r="CS558" s="339"/>
      <c r="CT558" s="339"/>
      <c r="CU558" s="339"/>
      <c r="CV558" s="339"/>
      <c r="CW558" s="339"/>
      <c r="CX558" s="339"/>
      <c r="CY558" s="339"/>
      <c r="CZ558" s="339"/>
      <c r="DA558" s="339"/>
      <c r="DB558" s="339"/>
      <c r="DC558" s="339"/>
      <c r="DD558" s="339"/>
      <c r="DE558" s="339"/>
      <c r="DF558" s="339"/>
      <c r="DG558" s="339"/>
      <c r="DH558" s="339"/>
      <c r="DI558" s="339"/>
      <c r="DJ558" s="339"/>
      <c r="DK558" s="339"/>
      <c r="DL558" s="339"/>
      <c r="DM558" s="339"/>
      <c r="DN558" s="339"/>
      <c r="DO558" s="339"/>
      <c r="DP558" s="339"/>
      <c r="DQ558" s="339"/>
      <c r="DR558" s="339"/>
      <c r="DS558" s="339"/>
      <c r="DT558" s="339"/>
      <c r="DU558" s="339"/>
      <c r="DV558" s="339"/>
      <c r="DW558" s="339"/>
      <c r="DX558" s="339"/>
      <c r="DY558" s="339"/>
      <c r="DZ558" s="339"/>
      <c r="EA558" s="339"/>
      <c r="EB558" s="339"/>
      <c r="EC558" s="339"/>
      <c r="ED558" s="339"/>
      <c r="EE558" s="339"/>
      <c r="EF558" s="339"/>
      <c r="EG558" s="339"/>
      <c r="EH558" s="339"/>
      <c r="EI558" s="339"/>
      <c r="EJ558" s="339"/>
      <c r="EK558" s="339"/>
      <c r="EL558" s="339"/>
      <c r="EM558" s="339"/>
    </row>
    <row r="559" spans="1:143" s="341" customFormat="1" ht="25.5" hidden="1" customHeight="1">
      <c r="A559" s="371"/>
      <c r="B559" s="371"/>
      <c r="C559" s="371"/>
      <c r="D559" s="371"/>
      <c r="E559" s="371"/>
      <c r="F559" s="371"/>
      <c r="G559" s="371"/>
      <c r="H559" s="371"/>
      <c r="I559" s="371"/>
      <c r="J559" s="371"/>
      <c r="K559" s="371"/>
      <c r="L559" s="371"/>
      <c r="M559" s="371"/>
      <c r="N559" s="371"/>
      <c r="O559" s="371"/>
      <c r="P559" s="371"/>
      <c r="Q559" s="371"/>
      <c r="R559" s="371"/>
      <c r="S559" s="371"/>
      <c r="T559" s="371"/>
      <c r="U559" s="371"/>
      <c r="V559" s="371"/>
      <c r="W559" s="371"/>
      <c r="X559" s="371"/>
      <c r="Y559" s="371"/>
      <c r="Z559" s="371"/>
      <c r="AA559" s="371"/>
      <c r="AB559" s="371"/>
      <c r="AC559" s="371"/>
      <c r="AD559" s="371"/>
      <c r="AE559" s="371"/>
      <c r="AF559" s="371"/>
      <c r="AG559" s="371"/>
      <c r="AH559" s="371"/>
      <c r="AI559" s="339"/>
      <c r="AJ559" s="339"/>
      <c r="AK559" s="339"/>
      <c r="AL559" s="339"/>
      <c r="AM559" s="339"/>
      <c r="AN559" s="339"/>
      <c r="AO559" s="339"/>
      <c r="AP559" s="339"/>
      <c r="AQ559" s="339"/>
      <c r="AR559" s="339"/>
      <c r="AS559" s="339"/>
      <c r="AT559" s="339"/>
      <c r="AU559" s="339"/>
      <c r="AV559" s="339"/>
      <c r="AW559" s="339"/>
      <c r="AX559" s="339"/>
      <c r="AY559" s="339"/>
      <c r="AZ559" s="339"/>
      <c r="BA559" s="339"/>
      <c r="BB559" s="339"/>
      <c r="BC559" s="339"/>
      <c r="BD559" s="339"/>
      <c r="BE559" s="339"/>
      <c r="BF559" s="339"/>
      <c r="BG559" s="339"/>
      <c r="BH559" s="339"/>
      <c r="BI559" s="339"/>
      <c r="BJ559" s="339"/>
      <c r="BK559" s="339"/>
      <c r="BL559" s="339"/>
      <c r="BM559" s="339"/>
      <c r="BN559" s="339"/>
      <c r="BO559" s="339"/>
      <c r="BP559" s="339"/>
      <c r="BQ559" s="339"/>
      <c r="BR559" s="339"/>
      <c r="BS559" s="339"/>
      <c r="BT559" s="339"/>
      <c r="BU559" s="339"/>
      <c r="BV559" s="339"/>
      <c r="BW559" s="339"/>
      <c r="BX559" s="339"/>
      <c r="BY559" s="339"/>
      <c r="BZ559" s="339"/>
      <c r="CA559" s="339"/>
      <c r="CB559" s="339"/>
      <c r="CC559" s="339"/>
      <c r="CD559" s="339"/>
      <c r="CE559" s="339"/>
      <c r="CF559" s="339"/>
      <c r="CG559" s="339"/>
      <c r="CH559" s="339"/>
      <c r="CI559" s="339"/>
      <c r="CJ559" s="339"/>
      <c r="CK559" s="339"/>
      <c r="CL559" s="339"/>
      <c r="CM559" s="339"/>
      <c r="CN559" s="339"/>
      <c r="CO559" s="339"/>
      <c r="CP559" s="339"/>
      <c r="CQ559" s="339"/>
      <c r="CR559" s="339"/>
      <c r="CS559" s="339"/>
      <c r="CT559" s="339"/>
      <c r="CU559" s="339"/>
      <c r="CV559" s="339"/>
      <c r="CW559" s="339"/>
      <c r="CX559" s="339"/>
      <c r="CY559" s="339"/>
      <c r="CZ559" s="339"/>
      <c r="DA559" s="339"/>
      <c r="DB559" s="339"/>
      <c r="DC559" s="339"/>
      <c r="DD559" s="339"/>
      <c r="DE559" s="339"/>
      <c r="DF559" s="339"/>
      <c r="DG559" s="339"/>
      <c r="DH559" s="339"/>
      <c r="DI559" s="339"/>
      <c r="DJ559" s="339"/>
      <c r="DK559" s="339"/>
      <c r="DL559" s="339"/>
      <c r="DM559" s="339"/>
      <c r="DN559" s="339"/>
      <c r="DO559" s="339"/>
      <c r="DP559" s="339"/>
      <c r="DQ559" s="339"/>
      <c r="DR559" s="339"/>
      <c r="DS559" s="339"/>
      <c r="DT559" s="339"/>
      <c r="DU559" s="339"/>
      <c r="DV559" s="339"/>
      <c r="DW559" s="339"/>
      <c r="DX559" s="339"/>
      <c r="DY559" s="339"/>
      <c r="DZ559" s="339"/>
      <c r="EA559" s="339"/>
      <c r="EB559" s="339"/>
      <c r="EC559" s="339"/>
      <c r="ED559" s="339"/>
      <c r="EE559" s="339"/>
      <c r="EF559" s="339"/>
      <c r="EG559" s="339"/>
      <c r="EH559" s="339"/>
      <c r="EI559" s="339"/>
      <c r="EJ559" s="339"/>
      <c r="EK559" s="339"/>
      <c r="EL559" s="339"/>
      <c r="EM559" s="339"/>
    </row>
    <row r="560" spans="1:143" s="341" customFormat="1" ht="25.5" hidden="1" customHeight="1">
      <c r="A560" s="371"/>
      <c r="B560" s="371"/>
      <c r="C560" s="371"/>
      <c r="D560" s="371"/>
      <c r="E560" s="371"/>
      <c r="F560" s="371"/>
      <c r="G560" s="371"/>
      <c r="H560" s="371"/>
      <c r="I560" s="371"/>
      <c r="J560" s="371"/>
      <c r="K560" s="371"/>
      <c r="L560" s="371"/>
      <c r="M560" s="371"/>
      <c r="N560" s="371"/>
      <c r="O560" s="371"/>
      <c r="P560" s="371"/>
      <c r="Q560" s="371"/>
      <c r="R560" s="371"/>
      <c r="S560" s="371"/>
      <c r="T560" s="371"/>
      <c r="U560" s="371"/>
      <c r="V560" s="371"/>
      <c r="W560" s="371"/>
      <c r="X560" s="371"/>
      <c r="Y560" s="371"/>
      <c r="Z560" s="371"/>
      <c r="AA560" s="371"/>
      <c r="AB560" s="371"/>
      <c r="AC560" s="371"/>
      <c r="AD560" s="371"/>
      <c r="AE560" s="371"/>
      <c r="AF560" s="371"/>
      <c r="AG560" s="371"/>
      <c r="AH560" s="371"/>
      <c r="AI560" s="339"/>
      <c r="AJ560" s="339"/>
      <c r="AK560" s="339"/>
      <c r="AL560" s="339"/>
      <c r="AM560" s="339"/>
      <c r="AN560" s="339"/>
      <c r="AO560" s="339"/>
      <c r="AP560" s="339"/>
      <c r="AQ560" s="339"/>
      <c r="AR560" s="339"/>
      <c r="AS560" s="339"/>
      <c r="AT560" s="339"/>
      <c r="AU560" s="339"/>
      <c r="AV560" s="339"/>
      <c r="AW560" s="339"/>
      <c r="AX560" s="339"/>
      <c r="AY560" s="339"/>
      <c r="AZ560" s="339"/>
      <c r="BA560" s="339"/>
      <c r="BB560" s="339"/>
      <c r="BC560" s="339"/>
      <c r="BD560" s="339"/>
      <c r="BE560" s="339"/>
      <c r="BF560" s="339"/>
      <c r="BG560" s="339"/>
      <c r="BH560" s="339"/>
      <c r="BI560" s="339"/>
      <c r="BJ560" s="339"/>
      <c r="BK560" s="339"/>
      <c r="BL560" s="339"/>
      <c r="BM560" s="339"/>
      <c r="BN560" s="339"/>
      <c r="BO560" s="339"/>
      <c r="BP560" s="339"/>
      <c r="BQ560" s="339"/>
      <c r="BR560" s="339"/>
      <c r="BS560" s="339"/>
      <c r="BT560" s="339"/>
      <c r="BU560" s="339"/>
      <c r="BV560" s="339"/>
      <c r="BW560" s="339"/>
      <c r="BX560" s="339"/>
      <c r="BY560" s="339"/>
      <c r="BZ560" s="339"/>
      <c r="CA560" s="339"/>
      <c r="CB560" s="339"/>
      <c r="CC560" s="339"/>
      <c r="CD560" s="339"/>
      <c r="CE560" s="339"/>
      <c r="CF560" s="339"/>
      <c r="CG560" s="339"/>
      <c r="CH560" s="339"/>
      <c r="CI560" s="339"/>
      <c r="CJ560" s="339"/>
      <c r="CK560" s="339"/>
      <c r="CL560" s="339"/>
      <c r="CM560" s="339"/>
      <c r="CN560" s="339"/>
      <c r="CO560" s="339"/>
      <c r="CP560" s="339"/>
      <c r="CQ560" s="339"/>
      <c r="CR560" s="339"/>
      <c r="CS560" s="339"/>
      <c r="CT560" s="339"/>
      <c r="CU560" s="339"/>
      <c r="CV560" s="339"/>
      <c r="CW560" s="339"/>
      <c r="CX560" s="339"/>
      <c r="CY560" s="339"/>
      <c r="CZ560" s="339"/>
      <c r="DA560" s="339"/>
      <c r="DB560" s="339"/>
      <c r="DC560" s="339"/>
      <c r="DD560" s="339"/>
      <c r="DE560" s="339"/>
      <c r="DF560" s="339"/>
      <c r="DG560" s="339"/>
      <c r="DH560" s="339"/>
      <c r="DI560" s="339"/>
      <c r="DJ560" s="339"/>
      <c r="DK560" s="339"/>
      <c r="DL560" s="339"/>
      <c r="DM560" s="339"/>
      <c r="DN560" s="339"/>
      <c r="DO560" s="339"/>
      <c r="DP560" s="339"/>
      <c r="DQ560" s="339"/>
      <c r="DR560" s="339"/>
      <c r="DS560" s="339"/>
      <c r="DT560" s="339"/>
      <c r="DU560" s="339"/>
      <c r="DV560" s="339"/>
      <c r="DW560" s="339"/>
      <c r="DX560" s="339"/>
      <c r="DY560" s="339"/>
      <c r="DZ560" s="339"/>
      <c r="EA560" s="339"/>
      <c r="EB560" s="339"/>
      <c r="EC560" s="339"/>
      <c r="ED560" s="339"/>
      <c r="EE560" s="339"/>
      <c r="EF560" s="339"/>
      <c r="EG560" s="339"/>
      <c r="EH560" s="339"/>
      <c r="EI560" s="339"/>
      <c r="EJ560" s="339"/>
      <c r="EK560" s="339"/>
      <c r="EL560" s="339"/>
      <c r="EM560" s="339"/>
    </row>
    <row r="561" spans="1:143" s="341" customFormat="1" ht="25.5" hidden="1" customHeight="1">
      <c r="A561" s="371"/>
      <c r="B561" s="371"/>
      <c r="C561" s="371"/>
      <c r="D561" s="371"/>
      <c r="E561" s="371"/>
      <c r="F561" s="371"/>
      <c r="G561" s="371"/>
      <c r="H561" s="371"/>
      <c r="I561" s="371"/>
      <c r="J561" s="371"/>
      <c r="K561" s="371"/>
      <c r="L561" s="371"/>
      <c r="M561" s="371"/>
      <c r="N561" s="371"/>
      <c r="O561" s="371"/>
      <c r="P561" s="371"/>
      <c r="Q561" s="371"/>
      <c r="R561" s="371"/>
      <c r="S561" s="371"/>
      <c r="T561" s="371"/>
      <c r="U561" s="371"/>
      <c r="V561" s="371"/>
      <c r="W561" s="371"/>
      <c r="X561" s="371"/>
      <c r="Y561" s="371"/>
      <c r="Z561" s="371"/>
      <c r="AA561" s="371"/>
      <c r="AB561" s="371"/>
      <c r="AC561" s="371"/>
      <c r="AD561" s="371"/>
      <c r="AE561" s="371"/>
      <c r="AF561" s="371"/>
      <c r="AG561" s="371"/>
      <c r="AH561" s="371"/>
      <c r="AI561" s="339"/>
      <c r="AJ561" s="339"/>
      <c r="AK561" s="339"/>
      <c r="AL561" s="339"/>
      <c r="AM561" s="339"/>
      <c r="AN561" s="339"/>
      <c r="AO561" s="339"/>
      <c r="AP561" s="339"/>
      <c r="AQ561" s="339"/>
      <c r="AR561" s="339"/>
      <c r="AS561" s="339"/>
      <c r="AT561" s="339"/>
      <c r="AU561" s="339"/>
      <c r="AV561" s="339"/>
      <c r="AW561" s="339"/>
      <c r="AX561" s="339"/>
      <c r="AY561" s="339"/>
      <c r="AZ561" s="339"/>
      <c r="BA561" s="339"/>
      <c r="BB561" s="339"/>
      <c r="BC561" s="339"/>
      <c r="BD561" s="339"/>
      <c r="BE561" s="339"/>
      <c r="BF561" s="339"/>
      <c r="BG561" s="339"/>
      <c r="BH561" s="339"/>
      <c r="BI561" s="339"/>
      <c r="BJ561" s="339"/>
      <c r="BK561" s="339"/>
      <c r="BL561" s="339"/>
      <c r="BM561" s="339"/>
      <c r="BN561" s="339"/>
      <c r="BO561" s="339"/>
      <c r="BP561" s="339"/>
      <c r="BQ561" s="339"/>
      <c r="BR561" s="339"/>
      <c r="BS561" s="339"/>
      <c r="BT561" s="339"/>
      <c r="BU561" s="339"/>
      <c r="BV561" s="339"/>
      <c r="BW561" s="339"/>
      <c r="BX561" s="339"/>
      <c r="BY561" s="339"/>
      <c r="BZ561" s="339"/>
      <c r="CA561" s="339"/>
      <c r="CB561" s="339"/>
      <c r="CC561" s="339"/>
      <c r="CD561" s="339"/>
      <c r="CE561" s="339"/>
      <c r="CF561" s="339"/>
      <c r="CG561" s="339"/>
      <c r="CH561" s="339"/>
      <c r="CI561" s="339"/>
      <c r="CJ561" s="339"/>
      <c r="CK561" s="339"/>
      <c r="CL561" s="339"/>
      <c r="CM561" s="339"/>
      <c r="CN561" s="339"/>
      <c r="CO561" s="339"/>
      <c r="CP561" s="339"/>
      <c r="CQ561" s="339"/>
      <c r="CR561" s="339"/>
      <c r="CS561" s="339"/>
      <c r="CT561" s="339"/>
      <c r="CU561" s="339"/>
      <c r="CV561" s="339"/>
      <c r="CW561" s="339"/>
      <c r="CX561" s="339"/>
      <c r="CY561" s="339"/>
      <c r="CZ561" s="339"/>
      <c r="DA561" s="339"/>
      <c r="DB561" s="339"/>
      <c r="DC561" s="339"/>
      <c r="DD561" s="339"/>
      <c r="DE561" s="339"/>
      <c r="DF561" s="339"/>
      <c r="DG561" s="339"/>
      <c r="DH561" s="339"/>
      <c r="DI561" s="339"/>
      <c r="DJ561" s="339"/>
      <c r="DK561" s="339"/>
      <c r="DL561" s="339"/>
      <c r="DM561" s="339"/>
      <c r="DN561" s="339"/>
      <c r="DO561" s="339"/>
      <c r="DP561" s="339"/>
      <c r="DQ561" s="339"/>
      <c r="DR561" s="339"/>
      <c r="DS561" s="339"/>
      <c r="DT561" s="339"/>
      <c r="DU561" s="339"/>
      <c r="DV561" s="339"/>
      <c r="DW561" s="339"/>
      <c r="DX561" s="339"/>
      <c r="DY561" s="339"/>
      <c r="DZ561" s="339"/>
      <c r="EA561" s="339"/>
      <c r="EB561" s="339"/>
      <c r="EC561" s="339"/>
      <c r="ED561" s="339"/>
      <c r="EE561" s="339"/>
      <c r="EF561" s="339"/>
      <c r="EG561" s="339"/>
      <c r="EH561" s="339"/>
      <c r="EI561" s="339"/>
      <c r="EJ561" s="339"/>
      <c r="EK561" s="339"/>
      <c r="EL561" s="339"/>
      <c r="EM561" s="339"/>
    </row>
    <row r="562" spans="1:143" s="341" customFormat="1" ht="25.5" hidden="1" customHeight="1">
      <c r="A562" s="371"/>
      <c r="B562" s="371"/>
      <c r="C562" s="371"/>
      <c r="D562" s="371"/>
      <c r="E562" s="371"/>
      <c r="F562" s="371"/>
      <c r="G562" s="371"/>
      <c r="H562" s="371"/>
      <c r="I562" s="371"/>
      <c r="J562" s="371"/>
      <c r="K562" s="371"/>
      <c r="L562" s="371"/>
      <c r="M562" s="371"/>
      <c r="N562" s="371"/>
      <c r="O562" s="371"/>
      <c r="P562" s="371"/>
      <c r="Q562" s="371"/>
      <c r="R562" s="371"/>
      <c r="S562" s="371"/>
      <c r="T562" s="371"/>
      <c r="U562" s="371"/>
      <c r="V562" s="371"/>
      <c r="W562" s="371"/>
      <c r="X562" s="371"/>
      <c r="Y562" s="371"/>
      <c r="Z562" s="371"/>
      <c r="AA562" s="371"/>
      <c r="AB562" s="371"/>
      <c r="AC562" s="371"/>
      <c r="AD562" s="371"/>
      <c r="AE562" s="371"/>
      <c r="AF562" s="371"/>
      <c r="AG562" s="371"/>
      <c r="AH562" s="371"/>
      <c r="AI562" s="339"/>
      <c r="AJ562" s="339"/>
      <c r="AK562" s="339"/>
      <c r="AL562" s="339"/>
      <c r="AM562" s="339"/>
      <c r="AN562" s="339"/>
      <c r="AO562" s="339"/>
      <c r="AP562" s="339"/>
      <c r="AQ562" s="339"/>
      <c r="AR562" s="339"/>
      <c r="AS562" s="339"/>
      <c r="AT562" s="339"/>
      <c r="AU562" s="339"/>
      <c r="AV562" s="339"/>
      <c r="AW562" s="339"/>
      <c r="AX562" s="339"/>
      <c r="AY562" s="339"/>
      <c r="AZ562" s="339"/>
      <c r="BA562" s="339"/>
      <c r="BB562" s="339"/>
      <c r="BC562" s="339"/>
      <c r="BD562" s="339"/>
      <c r="BE562" s="339"/>
      <c r="BF562" s="339"/>
      <c r="BG562" s="339"/>
      <c r="BH562" s="339"/>
      <c r="BI562" s="339"/>
      <c r="BJ562" s="339"/>
      <c r="BK562" s="339"/>
      <c r="BL562" s="339"/>
      <c r="BM562" s="339"/>
      <c r="BN562" s="339"/>
      <c r="BO562" s="339"/>
      <c r="BP562" s="339"/>
      <c r="BQ562" s="339"/>
      <c r="BR562" s="339"/>
      <c r="BS562" s="339"/>
      <c r="BT562" s="339"/>
      <c r="BU562" s="339"/>
      <c r="BV562" s="339"/>
      <c r="BW562" s="339"/>
      <c r="BX562" s="339"/>
      <c r="BY562" s="339"/>
      <c r="BZ562" s="339"/>
      <c r="CA562" s="339"/>
      <c r="CB562" s="339"/>
      <c r="CC562" s="339"/>
      <c r="CD562" s="339"/>
      <c r="CE562" s="339"/>
      <c r="CF562" s="339"/>
      <c r="CG562" s="339"/>
      <c r="CH562" s="339"/>
      <c r="CI562" s="339"/>
      <c r="CJ562" s="339"/>
      <c r="CK562" s="339"/>
      <c r="CL562" s="339"/>
      <c r="CM562" s="339"/>
      <c r="CN562" s="339"/>
      <c r="CO562" s="339"/>
      <c r="CP562" s="339"/>
      <c r="CQ562" s="339"/>
      <c r="CR562" s="339"/>
      <c r="CS562" s="339"/>
      <c r="CT562" s="339"/>
      <c r="CU562" s="339"/>
      <c r="CV562" s="339"/>
      <c r="CW562" s="339"/>
      <c r="CX562" s="339"/>
      <c r="CY562" s="339"/>
      <c r="CZ562" s="339"/>
      <c r="DA562" s="339"/>
      <c r="DB562" s="339"/>
      <c r="DC562" s="339"/>
      <c r="DD562" s="339"/>
      <c r="DE562" s="339"/>
      <c r="DF562" s="339"/>
      <c r="DG562" s="339"/>
      <c r="DH562" s="339"/>
      <c r="DI562" s="339"/>
      <c r="DJ562" s="339"/>
      <c r="DK562" s="339"/>
      <c r="DL562" s="339"/>
      <c r="DM562" s="339"/>
      <c r="DN562" s="339"/>
      <c r="DO562" s="339"/>
      <c r="DP562" s="339"/>
      <c r="DQ562" s="339"/>
      <c r="DR562" s="339"/>
      <c r="DS562" s="339"/>
      <c r="DT562" s="339"/>
      <c r="DU562" s="339"/>
      <c r="DV562" s="339"/>
      <c r="DW562" s="339"/>
      <c r="DX562" s="339"/>
      <c r="DY562" s="339"/>
      <c r="DZ562" s="339"/>
      <c r="EA562" s="339"/>
      <c r="EB562" s="339"/>
      <c r="EC562" s="339"/>
      <c r="ED562" s="339"/>
      <c r="EE562" s="339"/>
      <c r="EF562" s="339"/>
      <c r="EG562" s="339"/>
      <c r="EH562" s="339"/>
      <c r="EI562" s="339"/>
      <c r="EJ562" s="339"/>
      <c r="EK562" s="339"/>
      <c r="EL562" s="339"/>
      <c r="EM562" s="339"/>
    </row>
    <row r="563" spans="1:143" s="341" customFormat="1" ht="25.5" hidden="1" customHeight="1">
      <c r="A563" s="371"/>
      <c r="B563" s="371"/>
      <c r="C563" s="371"/>
      <c r="D563" s="371"/>
      <c r="E563" s="371"/>
      <c r="F563" s="371"/>
      <c r="G563" s="371"/>
      <c r="H563" s="371"/>
      <c r="I563" s="371"/>
      <c r="J563" s="371"/>
      <c r="K563" s="371"/>
      <c r="L563" s="371"/>
      <c r="M563" s="371"/>
      <c r="N563" s="371"/>
      <c r="O563" s="371"/>
      <c r="P563" s="371"/>
      <c r="Q563" s="371"/>
      <c r="R563" s="371"/>
      <c r="S563" s="371"/>
      <c r="T563" s="371"/>
      <c r="U563" s="371"/>
      <c r="V563" s="371"/>
      <c r="W563" s="371"/>
      <c r="X563" s="371"/>
      <c r="Y563" s="371"/>
      <c r="Z563" s="371"/>
      <c r="AA563" s="371"/>
      <c r="AB563" s="371"/>
      <c r="AC563" s="371"/>
      <c r="AD563" s="371"/>
      <c r="AE563" s="371"/>
      <c r="AF563" s="371"/>
      <c r="AG563" s="371"/>
      <c r="AH563" s="371"/>
      <c r="AI563" s="339"/>
      <c r="AJ563" s="339"/>
      <c r="AK563" s="339"/>
      <c r="AL563" s="339"/>
      <c r="AM563" s="339"/>
      <c r="AN563" s="339"/>
      <c r="AO563" s="339"/>
      <c r="AP563" s="339"/>
      <c r="AQ563" s="339"/>
      <c r="AR563" s="339"/>
      <c r="AS563" s="339"/>
      <c r="AT563" s="339"/>
      <c r="AU563" s="339"/>
      <c r="AV563" s="339"/>
      <c r="AW563" s="339"/>
      <c r="AX563" s="339"/>
      <c r="AY563" s="339"/>
      <c r="AZ563" s="339"/>
      <c r="BA563" s="339"/>
      <c r="BB563" s="339"/>
      <c r="BC563" s="339"/>
      <c r="BD563" s="339"/>
      <c r="BE563" s="339"/>
      <c r="BF563" s="339"/>
      <c r="BG563" s="339"/>
      <c r="BH563" s="339"/>
      <c r="BI563" s="339"/>
      <c r="BJ563" s="339"/>
      <c r="BK563" s="339"/>
      <c r="BL563" s="339"/>
      <c r="BM563" s="339"/>
      <c r="BN563" s="339"/>
      <c r="BO563" s="339"/>
      <c r="BP563" s="339"/>
      <c r="BQ563" s="339"/>
      <c r="BR563" s="339"/>
      <c r="BS563" s="339"/>
      <c r="BT563" s="339"/>
      <c r="BU563" s="339"/>
      <c r="BV563" s="339"/>
      <c r="BW563" s="339"/>
      <c r="BX563" s="339"/>
      <c r="BY563" s="339"/>
      <c r="BZ563" s="339"/>
      <c r="CA563" s="339"/>
      <c r="CB563" s="339"/>
      <c r="CC563" s="339"/>
      <c r="CD563" s="339"/>
      <c r="CE563" s="339"/>
      <c r="CF563" s="339"/>
      <c r="CG563" s="339"/>
      <c r="CH563" s="339"/>
      <c r="CI563" s="339"/>
      <c r="CJ563" s="339"/>
      <c r="CK563" s="339"/>
      <c r="CL563" s="339"/>
      <c r="CM563" s="339"/>
      <c r="CN563" s="339"/>
      <c r="CO563" s="339"/>
      <c r="CP563" s="339"/>
      <c r="CQ563" s="339"/>
      <c r="CR563" s="339"/>
      <c r="CS563" s="339"/>
      <c r="CT563" s="339"/>
      <c r="CU563" s="339"/>
      <c r="CV563" s="339"/>
      <c r="CW563" s="339"/>
      <c r="CX563" s="339"/>
      <c r="CY563" s="339"/>
      <c r="CZ563" s="339"/>
      <c r="DA563" s="339"/>
      <c r="DB563" s="339"/>
      <c r="DC563" s="339"/>
      <c r="DD563" s="339"/>
      <c r="DE563" s="339"/>
      <c r="DF563" s="339"/>
      <c r="DG563" s="339"/>
      <c r="DH563" s="339"/>
      <c r="DI563" s="339"/>
      <c r="DJ563" s="339"/>
      <c r="DK563" s="339"/>
      <c r="DL563" s="339"/>
      <c r="DM563" s="339"/>
      <c r="DN563" s="339"/>
      <c r="DO563" s="339"/>
      <c r="DP563" s="339"/>
      <c r="DQ563" s="339"/>
      <c r="DR563" s="339"/>
      <c r="DS563" s="339"/>
      <c r="DT563" s="339"/>
      <c r="DU563" s="339"/>
      <c r="DV563" s="339"/>
      <c r="DW563" s="339"/>
      <c r="DX563" s="339"/>
      <c r="DY563" s="339"/>
      <c r="DZ563" s="339"/>
      <c r="EA563" s="339"/>
      <c r="EB563" s="339"/>
      <c r="EC563" s="339"/>
      <c r="ED563" s="339"/>
      <c r="EE563" s="339"/>
      <c r="EF563" s="339"/>
      <c r="EG563" s="339"/>
      <c r="EH563" s="339"/>
      <c r="EI563" s="339"/>
      <c r="EJ563" s="339"/>
      <c r="EK563" s="339"/>
      <c r="EL563" s="339"/>
      <c r="EM563" s="339"/>
    </row>
    <row r="564" spans="1:143" s="341" customFormat="1" ht="25.5" hidden="1" customHeight="1">
      <c r="A564" s="371"/>
      <c r="B564" s="371"/>
      <c r="C564" s="371"/>
      <c r="D564" s="371"/>
      <c r="E564" s="371"/>
      <c r="F564" s="371"/>
      <c r="G564" s="371"/>
      <c r="H564" s="371"/>
      <c r="I564" s="371"/>
      <c r="J564" s="371"/>
      <c r="K564" s="371"/>
      <c r="L564" s="371"/>
      <c r="M564" s="371"/>
      <c r="N564" s="371"/>
      <c r="O564" s="371"/>
      <c r="P564" s="371"/>
      <c r="Q564" s="371"/>
      <c r="R564" s="371"/>
      <c r="S564" s="371"/>
      <c r="T564" s="371"/>
      <c r="U564" s="371"/>
      <c r="V564" s="371"/>
      <c r="W564" s="371"/>
      <c r="X564" s="371"/>
      <c r="Y564" s="371"/>
      <c r="Z564" s="371"/>
      <c r="AA564" s="371"/>
      <c r="AB564" s="371"/>
      <c r="AC564" s="371"/>
      <c r="AD564" s="371"/>
      <c r="AE564" s="371"/>
      <c r="AF564" s="371"/>
      <c r="AG564" s="371"/>
      <c r="AH564" s="371"/>
      <c r="AI564" s="339"/>
      <c r="AJ564" s="339"/>
      <c r="AK564" s="339"/>
      <c r="AL564" s="339"/>
      <c r="AM564" s="339"/>
      <c r="AN564" s="339"/>
      <c r="AO564" s="339"/>
      <c r="AP564" s="339"/>
      <c r="AQ564" s="339"/>
      <c r="AR564" s="339"/>
      <c r="AS564" s="339"/>
      <c r="AT564" s="339"/>
      <c r="AU564" s="339"/>
      <c r="AV564" s="339"/>
      <c r="AW564" s="339"/>
      <c r="AX564" s="339"/>
      <c r="AY564" s="339"/>
      <c r="AZ564" s="339"/>
      <c r="BA564" s="339"/>
      <c r="BB564" s="339"/>
      <c r="BC564" s="339"/>
      <c r="BD564" s="339"/>
      <c r="BE564" s="339"/>
      <c r="BF564" s="339"/>
      <c r="BG564" s="339"/>
      <c r="BH564" s="339"/>
      <c r="BI564" s="339"/>
      <c r="BJ564" s="339"/>
      <c r="BK564" s="339"/>
      <c r="BL564" s="339"/>
      <c r="BM564" s="339"/>
      <c r="BN564" s="339"/>
      <c r="BO564" s="339"/>
      <c r="BP564" s="339"/>
      <c r="BQ564" s="339"/>
      <c r="BR564" s="339"/>
      <c r="BS564" s="339"/>
      <c r="BT564" s="339"/>
      <c r="BU564" s="339"/>
      <c r="BV564" s="339"/>
      <c r="BW564" s="339"/>
      <c r="BX564" s="339"/>
      <c r="BY564" s="339"/>
      <c r="BZ564" s="339"/>
      <c r="CA564" s="339"/>
      <c r="CB564" s="339"/>
      <c r="CC564" s="339"/>
      <c r="CD564" s="339"/>
      <c r="CE564" s="339"/>
      <c r="CF564" s="339"/>
      <c r="CG564" s="339"/>
      <c r="CH564" s="339"/>
      <c r="CI564" s="339"/>
      <c r="CJ564" s="339"/>
      <c r="CK564" s="339"/>
      <c r="CL564" s="339"/>
      <c r="CM564" s="339"/>
      <c r="CN564" s="339"/>
      <c r="CO564" s="339"/>
      <c r="CP564" s="339"/>
      <c r="CQ564" s="339"/>
      <c r="CR564" s="339"/>
      <c r="CS564" s="339"/>
      <c r="CT564" s="339"/>
      <c r="CU564" s="339"/>
      <c r="CV564" s="339"/>
      <c r="CW564" s="339"/>
      <c r="CX564" s="339"/>
      <c r="CY564" s="339"/>
      <c r="CZ564" s="339"/>
      <c r="DA564" s="339"/>
      <c r="DB564" s="339"/>
      <c r="DC564" s="339"/>
      <c r="DD564" s="339"/>
      <c r="DE564" s="339"/>
      <c r="DF564" s="339"/>
      <c r="DG564" s="339"/>
      <c r="DH564" s="339"/>
      <c r="DI564" s="339"/>
      <c r="DJ564" s="339"/>
      <c r="DK564" s="339"/>
      <c r="DL564" s="339"/>
      <c r="DM564" s="339"/>
      <c r="DN564" s="339"/>
      <c r="DO564" s="339"/>
      <c r="DP564" s="339"/>
      <c r="DQ564" s="339"/>
      <c r="DR564" s="339"/>
      <c r="DS564" s="339"/>
      <c r="DT564" s="339"/>
      <c r="DU564" s="339"/>
      <c r="DV564" s="339"/>
      <c r="DW564" s="339"/>
      <c r="DX564" s="339"/>
      <c r="DY564" s="339"/>
      <c r="DZ564" s="339"/>
      <c r="EA564" s="339"/>
      <c r="EB564" s="339"/>
      <c r="EC564" s="339"/>
      <c r="ED564" s="339"/>
      <c r="EE564" s="339"/>
      <c r="EF564" s="339"/>
      <c r="EG564" s="339"/>
      <c r="EH564" s="339"/>
      <c r="EI564" s="339"/>
      <c r="EJ564" s="339"/>
      <c r="EK564" s="339"/>
      <c r="EL564" s="339"/>
      <c r="EM564" s="339"/>
    </row>
    <row r="565" spans="1:143" s="341" customFormat="1" ht="25.5" hidden="1" customHeight="1">
      <c r="A565" s="371"/>
      <c r="B565" s="371"/>
      <c r="C565" s="371"/>
      <c r="D565" s="371"/>
      <c r="E565" s="371"/>
      <c r="F565" s="371"/>
      <c r="G565" s="371"/>
      <c r="H565" s="371"/>
      <c r="I565" s="371"/>
      <c r="J565" s="371"/>
      <c r="K565" s="371"/>
      <c r="L565" s="371"/>
      <c r="M565" s="371"/>
      <c r="N565" s="371"/>
      <c r="O565" s="371"/>
      <c r="P565" s="371"/>
      <c r="Q565" s="371"/>
      <c r="R565" s="371"/>
      <c r="S565" s="371"/>
      <c r="T565" s="371"/>
      <c r="U565" s="371"/>
      <c r="V565" s="371"/>
      <c r="W565" s="371"/>
      <c r="X565" s="371"/>
      <c r="Y565" s="371"/>
      <c r="Z565" s="371"/>
      <c r="AA565" s="371"/>
      <c r="AB565" s="371"/>
      <c r="AC565" s="371"/>
      <c r="AD565" s="371"/>
      <c r="AE565" s="371"/>
      <c r="AF565" s="371"/>
      <c r="AG565" s="371"/>
      <c r="AH565" s="371"/>
      <c r="AI565" s="339"/>
      <c r="AJ565" s="339"/>
      <c r="AK565" s="339"/>
      <c r="AL565" s="339"/>
      <c r="AM565" s="339"/>
      <c r="AN565" s="339"/>
      <c r="AO565" s="339"/>
      <c r="AP565" s="339"/>
      <c r="AQ565" s="339"/>
      <c r="AR565" s="339"/>
      <c r="AS565" s="339"/>
      <c r="AT565" s="339"/>
      <c r="AU565" s="339"/>
      <c r="AV565" s="339"/>
      <c r="AW565" s="339"/>
      <c r="AX565" s="339"/>
      <c r="AY565" s="339"/>
      <c r="AZ565" s="339"/>
      <c r="BA565" s="339"/>
      <c r="BB565" s="339"/>
      <c r="BC565" s="339"/>
      <c r="BD565" s="339"/>
      <c r="BE565" s="339"/>
      <c r="BF565" s="339"/>
      <c r="BG565" s="339"/>
      <c r="BH565" s="339"/>
      <c r="BI565" s="339"/>
      <c r="BJ565" s="339"/>
      <c r="BK565" s="339"/>
      <c r="BL565" s="339"/>
      <c r="BM565" s="339"/>
      <c r="BN565" s="339"/>
      <c r="BO565" s="339"/>
      <c r="BP565" s="339"/>
      <c r="BQ565" s="339"/>
      <c r="BR565" s="339"/>
      <c r="BS565" s="339"/>
      <c r="BT565" s="339"/>
      <c r="BU565" s="339"/>
      <c r="BV565" s="339"/>
      <c r="BW565" s="339"/>
      <c r="BX565" s="339"/>
      <c r="BY565" s="339"/>
      <c r="BZ565" s="339"/>
      <c r="CA565" s="339"/>
      <c r="CB565" s="339"/>
      <c r="CC565" s="339"/>
      <c r="CD565" s="339"/>
      <c r="CE565" s="339"/>
      <c r="CF565" s="339"/>
      <c r="CG565" s="339"/>
      <c r="CH565" s="339"/>
      <c r="CI565" s="339"/>
      <c r="CJ565" s="339"/>
      <c r="CK565" s="339"/>
      <c r="CL565" s="339"/>
      <c r="CM565" s="339"/>
      <c r="CN565" s="339"/>
      <c r="CO565" s="339"/>
      <c r="CP565" s="339"/>
      <c r="CQ565" s="339"/>
      <c r="CR565" s="339"/>
      <c r="CS565" s="339"/>
      <c r="CT565" s="339"/>
      <c r="CU565" s="339"/>
      <c r="CV565" s="339"/>
      <c r="CW565" s="339"/>
      <c r="CX565" s="339"/>
      <c r="CY565" s="339"/>
      <c r="CZ565" s="339"/>
      <c r="DA565" s="339"/>
      <c r="DB565" s="339"/>
      <c r="DC565" s="339"/>
      <c r="DD565" s="339"/>
      <c r="DE565" s="339"/>
      <c r="DF565" s="339"/>
      <c r="DG565" s="339"/>
      <c r="DH565" s="339"/>
      <c r="DI565" s="339"/>
      <c r="DJ565" s="339"/>
      <c r="DK565" s="339"/>
      <c r="DL565" s="339"/>
      <c r="DM565" s="339"/>
      <c r="DN565" s="339"/>
      <c r="DO565" s="339"/>
      <c r="DP565" s="339"/>
      <c r="DQ565" s="339"/>
      <c r="DR565" s="339"/>
      <c r="DS565" s="339"/>
      <c r="DT565" s="339"/>
      <c r="DU565" s="339"/>
      <c r="DV565" s="339"/>
      <c r="DW565" s="339"/>
      <c r="DX565" s="339"/>
      <c r="DY565" s="339"/>
      <c r="DZ565" s="339"/>
      <c r="EA565" s="339"/>
      <c r="EB565" s="339"/>
      <c r="EC565" s="339"/>
      <c r="ED565" s="339"/>
      <c r="EE565" s="339"/>
      <c r="EF565" s="339"/>
      <c r="EG565" s="339"/>
      <c r="EH565" s="339"/>
      <c r="EI565" s="339"/>
      <c r="EJ565" s="339"/>
      <c r="EK565" s="339"/>
      <c r="EL565" s="339"/>
      <c r="EM565" s="339"/>
    </row>
    <row r="566" spans="1:143" s="341" customFormat="1" ht="25.5" hidden="1" customHeight="1">
      <c r="A566" s="371"/>
      <c r="B566" s="371"/>
      <c r="C566" s="371"/>
      <c r="D566" s="371"/>
      <c r="E566" s="371"/>
      <c r="F566" s="371"/>
      <c r="G566" s="371"/>
      <c r="H566" s="371"/>
      <c r="I566" s="371"/>
      <c r="J566" s="371"/>
      <c r="K566" s="371"/>
      <c r="L566" s="371"/>
      <c r="M566" s="371"/>
      <c r="N566" s="371"/>
      <c r="O566" s="371"/>
      <c r="P566" s="371"/>
      <c r="Q566" s="371"/>
      <c r="R566" s="371"/>
      <c r="S566" s="371"/>
      <c r="T566" s="371"/>
      <c r="U566" s="371"/>
      <c r="V566" s="371"/>
      <c r="W566" s="371"/>
      <c r="X566" s="371"/>
      <c r="Y566" s="371"/>
      <c r="Z566" s="371"/>
      <c r="AA566" s="371"/>
      <c r="AB566" s="371"/>
      <c r="AC566" s="371"/>
      <c r="AD566" s="371"/>
      <c r="AE566" s="371"/>
      <c r="AF566" s="371"/>
      <c r="AG566" s="371"/>
      <c r="AH566" s="371"/>
      <c r="AI566" s="339"/>
      <c r="AJ566" s="339"/>
      <c r="AK566" s="339"/>
      <c r="AL566" s="339"/>
      <c r="AM566" s="339"/>
      <c r="AN566" s="339"/>
      <c r="AO566" s="339"/>
      <c r="AP566" s="339"/>
      <c r="AQ566" s="339"/>
      <c r="AR566" s="339"/>
      <c r="AS566" s="339"/>
      <c r="AT566" s="339"/>
      <c r="AU566" s="339"/>
      <c r="AV566" s="339"/>
      <c r="AW566" s="339"/>
      <c r="AX566" s="339"/>
      <c r="AY566" s="339"/>
      <c r="AZ566" s="339"/>
      <c r="BA566" s="339"/>
      <c r="BB566" s="339"/>
      <c r="BC566" s="339"/>
      <c r="BD566" s="339"/>
      <c r="BE566" s="339"/>
      <c r="BF566" s="339"/>
      <c r="BG566" s="339"/>
      <c r="BH566" s="339"/>
      <c r="BI566" s="339"/>
      <c r="BJ566" s="339"/>
      <c r="BK566" s="339"/>
      <c r="BL566" s="339"/>
      <c r="BM566" s="339"/>
      <c r="BN566" s="339"/>
      <c r="BO566" s="339"/>
      <c r="BP566" s="339"/>
      <c r="BQ566" s="339"/>
      <c r="BR566" s="339"/>
      <c r="BS566" s="339"/>
      <c r="BT566" s="339"/>
      <c r="BU566" s="339"/>
      <c r="BV566" s="339"/>
      <c r="BW566" s="339"/>
      <c r="BX566" s="339"/>
      <c r="BY566" s="339"/>
      <c r="BZ566" s="339"/>
      <c r="CA566" s="339"/>
      <c r="CB566" s="339"/>
      <c r="CC566" s="339"/>
      <c r="CD566" s="339"/>
      <c r="CE566" s="339"/>
      <c r="CF566" s="339"/>
      <c r="CG566" s="339"/>
      <c r="CH566" s="339"/>
      <c r="CI566" s="339"/>
      <c r="CJ566" s="339"/>
      <c r="CK566" s="339"/>
      <c r="CL566" s="339"/>
      <c r="CM566" s="339"/>
      <c r="CN566" s="339"/>
      <c r="CO566" s="339"/>
      <c r="CP566" s="339"/>
      <c r="CQ566" s="339"/>
      <c r="CR566" s="339"/>
      <c r="CS566" s="339"/>
      <c r="CT566" s="339"/>
      <c r="CU566" s="339"/>
      <c r="CV566" s="339"/>
      <c r="CW566" s="339"/>
      <c r="CX566" s="339"/>
      <c r="CY566" s="339"/>
      <c r="CZ566" s="339"/>
      <c r="DA566" s="339"/>
      <c r="DB566" s="339"/>
      <c r="DC566" s="339"/>
      <c r="DD566" s="339"/>
      <c r="DE566" s="339"/>
      <c r="DF566" s="339"/>
      <c r="DG566" s="339"/>
      <c r="DH566" s="339"/>
      <c r="DI566" s="339"/>
      <c r="DJ566" s="339"/>
      <c r="DK566" s="339"/>
      <c r="DL566" s="339"/>
      <c r="DM566" s="339"/>
      <c r="DN566" s="339"/>
      <c r="DO566" s="339"/>
      <c r="DP566" s="339"/>
      <c r="DQ566" s="339"/>
      <c r="DR566" s="339"/>
      <c r="DS566" s="339"/>
      <c r="DT566" s="339"/>
      <c r="DU566" s="339"/>
      <c r="DV566" s="339"/>
      <c r="DW566" s="339"/>
      <c r="DX566" s="339"/>
      <c r="DY566" s="339"/>
      <c r="DZ566" s="339"/>
      <c r="EA566" s="339"/>
      <c r="EB566" s="339"/>
      <c r="EC566" s="339"/>
      <c r="ED566" s="339"/>
      <c r="EE566" s="339"/>
      <c r="EF566" s="339"/>
      <c r="EG566" s="339"/>
      <c r="EH566" s="339"/>
      <c r="EI566" s="339"/>
      <c r="EJ566" s="339"/>
      <c r="EK566" s="339"/>
      <c r="EL566" s="339"/>
      <c r="EM566" s="339"/>
    </row>
    <row r="567" spans="1:143" s="341" customFormat="1" ht="25.5" hidden="1" customHeight="1">
      <c r="A567" s="371"/>
      <c r="B567" s="371"/>
      <c r="C567" s="371"/>
      <c r="D567" s="371"/>
      <c r="E567" s="371"/>
      <c r="F567" s="371"/>
      <c r="G567" s="371"/>
      <c r="H567" s="371"/>
      <c r="I567" s="371"/>
      <c r="J567" s="371"/>
      <c r="K567" s="371"/>
      <c r="L567" s="371"/>
      <c r="M567" s="371"/>
      <c r="N567" s="371"/>
      <c r="O567" s="371"/>
      <c r="P567" s="371"/>
      <c r="Q567" s="371"/>
      <c r="R567" s="371"/>
      <c r="S567" s="371"/>
      <c r="T567" s="371"/>
      <c r="U567" s="371"/>
      <c r="V567" s="371"/>
      <c r="W567" s="371"/>
      <c r="X567" s="371"/>
      <c r="Y567" s="371"/>
      <c r="Z567" s="371"/>
      <c r="AA567" s="371"/>
      <c r="AB567" s="371"/>
      <c r="AC567" s="371"/>
      <c r="AD567" s="371"/>
      <c r="AE567" s="371"/>
      <c r="AF567" s="371"/>
      <c r="AG567" s="371"/>
      <c r="AH567" s="371"/>
      <c r="AI567" s="339"/>
      <c r="AJ567" s="339"/>
      <c r="AK567" s="339"/>
      <c r="AL567" s="339"/>
      <c r="AM567" s="339"/>
      <c r="AN567" s="339"/>
      <c r="AO567" s="339"/>
      <c r="AP567" s="339"/>
      <c r="AQ567" s="339"/>
      <c r="AR567" s="339"/>
      <c r="AS567" s="339"/>
      <c r="AT567" s="339"/>
      <c r="AU567" s="339"/>
      <c r="AV567" s="339"/>
      <c r="AW567" s="339"/>
      <c r="AX567" s="339"/>
      <c r="AY567" s="339"/>
      <c r="AZ567" s="339"/>
      <c r="BA567" s="339"/>
      <c r="BB567" s="339"/>
      <c r="BC567" s="339"/>
      <c r="BD567" s="339"/>
      <c r="BE567" s="339"/>
      <c r="BF567" s="339"/>
      <c r="BG567" s="339"/>
      <c r="BH567" s="339"/>
      <c r="BI567" s="339"/>
      <c r="BJ567" s="339"/>
      <c r="BK567" s="339"/>
      <c r="BL567" s="339"/>
      <c r="BM567" s="339"/>
      <c r="BN567" s="339"/>
      <c r="BO567" s="339"/>
      <c r="BP567" s="339"/>
      <c r="BQ567" s="339"/>
      <c r="BR567" s="339"/>
      <c r="BS567" s="339"/>
      <c r="BT567" s="339"/>
      <c r="BU567" s="339"/>
      <c r="BV567" s="339"/>
      <c r="BW567" s="339"/>
      <c r="BX567" s="339"/>
      <c r="BY567" s="339"/>
      <c r="BZ567" s="339"/>
      <c r="CA567" s="339"/>
      <c r="CB567" s="339"/>
      <c r="CC567" s="339"/>
      <c r="CD567" s="339"/>
      <c r="CE567" s="339"/>
      <c r="CF567" s="339"/>
      <c r="CG567" s="339"/>
      <c r="CH567" s="339"/>
      <c r="CI567" s="339"/>
      <c r="CJ567" s="339"/>
      <c r="CK567" s="339"/>
      <c r="CL567" s="339"/>
      <c r="CM567" s="339"/>
      <c r="CN567" s="339"/>
      <c r="CO567" s="339"/>
      <c r="CP567" s="339"/>
      <c r="CQ567" s="339"/>
      <c r="CR567" s="339"/>
      <c r="CS567" s="339"/>
      <c r="CT567" s="339"/>
      <c r="CU567" s="339"/>
      <c r="CV567" s="339"/>
      <c r="CW567" s="339"/>
      <c r="CX567" s="339"/>
      <c r="CY567" s="339"/>
      <c r="CZ567" s="339"/>
      <c r="DA567" s="339"/>
      <c r="DB567" s="339"/>
      <c r="DC567" s="339"/>
      <c r="DD567" s="339"/>
      <c r="DE567" s="339"/>
      <c r="DF567" s="339"/>
      <c r="DG567" s="339"/>
      <c r="DH567" s="339"/>
      <c r="DI567" s="339"/>
      <c r="DJ567" s="339"/>
      <c r="DK567" s="339"/>
      <c r="DL567" s="339"/>
      <c r="DM567" s="339"/>
      <c r="DN567" s="339"/>
      <c r="DO567" s="339"/>
      <c r="DP567" s="339"/>
      <c r="DQ567" s="339"/>
      <c r="DR567" s="339"/>
      <c r="DS567" s="339"/>
      <c r="DT567" s="339"/>
      <c r="DU567" s="339"/>
      <c r="DV567" s="339"/>
      <c r="DW567" s="339"/>
      <c r="DX567" s="339"/>
      <c r="DY567" s="339"/>
      <c r="DZ567" s="339"/>
      <c r="EA567" s="339"/>
      <c r="EB567" s="339"/>
      <c r="EC567" s="339"/>
      <c r="ED567" s="339"/>
      <c r="EE567" s="339"/>
      <c r="EF567" s="339"/>
      <c r="EG567" s="339"/>
      <c r="EH567" s="339"/>
      <c r="EI567" s="339"/>
      <c r="EJ567" s="339"/>
      <c r="EK567" s="339"/>
      <c r="EL567" s="339"/>
      <c r="EM567" s="339"/>
    </row>
    <row r="568" spans="1:143" s="341" customFormat="1" ht="25.5" hidden="1" customHeight="1">
      <c r="A568" s="371"/>
      <c r="B568" s="371"/>
      <c r="C568" s="371"/>
      <c r="D568" s="371"/>
      <c r="E568" s="371"/>
      <c r="F568" s="371"/>
      <c r="G568" s="371"/>
      <c r="H568" s="371"/>
      <c r="I568" s="371"/>
      <c r="J568" s="371"/>
      <c r="K568" s="371"/>
      <c r="L568" s="371"/>
      <c r="M568" s="371"/>
      <c r="N568" s="371"/>
      <c r="O568" s="371"/>
      <c r="P568" s="371"/>
      <c r="Q568" s="371"/>
      <c r="R568" s="371"/>
      <c r="S568" s="371"/>
      <c r="T568" s="371"/>
      <c r="U568" s="371"/>
      <c r="V568" s="371"/>
      <c r="W568" s="371"/>
      <c r="X568" s="371"/>
      <c r="Y568" s="371"/>
      <c r="Z568" s="371"/>
      <c r="AA568" s="371"/>
      <c r="AB568" s="371"/>
      <c r="AC568" s="371"/>
      <c r="AD568" s="371"/>
      <c r="AE568" s="371"/>
      <c r="AF568" s="371"/>
      <c r="AG568" s="371"/>
      <c r="AH568" s="371"/>
      <c r="AI568" s="339"/>
      <c r="AJ568" s="339"/>
      <c r="AK568" s="339"/>
      <c r="AL568" s="339"/>
      <c r="AM568" s="339"/>
      <c r="AN568" s="339"/>
      <c r="AO568" s="339"/>
      <c r="AP568" s="339"/>
      <c r="AQ568" s="339"/>
      <c r="AR568" s="339"/>
      <c r="AS568" s="339"/>
      <c r="AT568" s="339"/>
      <c r="AU568" s="339"/>
      <c r="AV568" s="339"/>
      <c r="AW568" s="339"/>
      <c r="AX568" s="339"/>
      <c r="AY568" s="339"/>
      <c r="AZ568" s="339"/>
      <c r="BA568" s="339"/>
      <c r="BB568" s="339"/>
      <c r="BC568" s="339"/>
      <c r="BD568" s="339"/>
      <c r="BE568" s="339"/>
      <c r="BF568" s="339"/>
      <c r="BG568" s="339"/>
      <c r="BH568" s="339"/>
      <c r="BI568" s="339"/>
      <c r="BJ568" s="339"/>
      <c r="BK568" s="339"/>
      <c r="BL568" s="339"/>
      <c r="BM568" s="339"/>
      <c r="BN568" s="339"/>
      <c r="BO568" s="339"/>
      <c r="BP568" s="339"/>
      <c r="BQ568" s="339"/>
      <c r="BR568" s="339"/>
      <c r="BS568" s="339"/>
      <c r="BT568" s="339"/>
      <c r="BU568" s="339"/>
      <c r="BV568" s="339"/>
      <c r="BW568" s="339"/>
      <c r="BX568" s="339"/>
      <c r="BY568" s="339"/>
      <c r="BZ568" s="339"/>
      <c r="CA568" s="339"/>
      <c r="CB568" s="339"/>
      <c r="CC568" s="339"/>
      <c r="CD568" s="339"/>
      <c r="CE568" s="339"/>
      <c r="CF568" s="339"/>
      <c r="CG568" s="339"/>
      <c r="CH568" s="339"/>
      <c r="CI568" s="339"/>
      <c r="CJ568" s="339"/>
      <c r="CK568" s="339"/>
      <c r="CL568" s="339"/>
      <c r="CM568" s="339"/>
      <c r="CN568" s="339"/>
      <c r="CO568" s="339"/>
      <c r="CP568" s="339"/>
      <c r="CQ568" s="339"/>
      <c r="CR568" s="339"/>
      <c r="CS568" s="339"/>
      <c r="CT568" s="339"/>
      <c r="CU568" s="339"/>
      <c r="CV568" s="339"/>
      <c r="CW568" s="339"/>
      <c r="CX568" s="339"/>
      <c r="CY568" s="339"/>
      <c r="CZ568" s="339"/>
      <c r="DA568" s="339"/>
      <c r="DB568" s="339"/>
      <c r="DC568" s="339"/>
      <c r="DD568" s="339"/>
      <c r="DE568" s="339"/>
      <c r="DF568" s="339"/>
      <c r="DG568" s="339"/>
      <c r="DH568" s="339"/>
      <c r="DI568" s="339"/>
      <c r="DJ568" s="339"/>
      <c r="DK568" s="339"/>
      <c r="DL568" s="339"/>
      <c r="DM568" s="339"/>
      <c r="DN568" s="339"/>
      <c r="DO568" s="339"/>
      <c r="DP568" s="339"/>
      <c r="DQ568" s="339"/>
      <c r="DR568" s="339"/>
      <c r="DS568" s="339"/>
      <c r="DT568" s="339"/>
      <c r="DU568" s="339"/>
      <c r="DV568" s="339"/>
      <c r="DW568" s="339"/>
      <c r="DX568" s="339"/>
      <c r="DY568" s="339"/>
      <c r="DZ568" s="339"/>
      <c r="EA568" s="339"/>
      <c r="EB568" s="339"/>
      <c r="EC568" s="339"/>
      <c r="ED568" s="339"/>
      <c r="EE568" s="339"/>
      <c r="EF568" s="339"/>
      <c r="EG568" s="339"/>
      <c r="EH568" s="339"/>
      <c r="EI568" s="339"/>
      <c r="EJ568" s="339"/>
      <c r="EK568" s="339"/>
      <c r="EL568" s="339"/>
      <c r="EM568" s="339"/>
    </row>
    <row r="569" spans="1:143" s="341" customFormat="1" ht="25.5" hidden="1" customHeight="1">
      <c r="A569" s="371"/>
      <c r="B569" s="371"/>
      <c r="C569" s="371"/>
      <c r="D569" s="371"/>
      <c r="E569" s="371"/>
      <c r="F569" s="371"/>
      <c r="G569" s="371"/>
      <c r="H569" s="371"/>
      <c r="I569" s="371"/>
      <c r="J569" s="371"/>
      <c r="K569" s="371"/>
      <c r="L569" s="371"/>
      <c r="M569" s="371"/>
      <c r="N569" s="371"/>
      <c r="O569" s="371"/>
      <c r="P569" s="371"/>
      <c r="Q569" s="371"/>
      <c r="R569" s="371"/>
      <c r="S569" s="371"/>
      <c r="T569" s="371"/>
      <c r="U569" s="371"/>
      <c r="V569" s="371"/>
      <c r="W569" s="371"/>
      <c r="X569" s="371"/>
      <c r="Y569" s="371"/>
      <c r="Z569" s="371"/>
      <c r="AA569" s="371"/>
      <c r="AB569" s="371"/>
      <c r="AC569" s="371"/>
      <c r="AD569" s="371"/>
      <c r="AE569" s="371"/>
      <c r="AF569" s="371"/>
      <c r="AG569" s="371"/>
      <c r="AH569" s="371"/>
      <c r="AI569" s="339"/>
      <c r="AJ569" s="339"/>
      <c r="AK569" s="339"/>
      <c r="AL569" s="339"/>
      <c r="AM569" s="339"/>
      <c r="AN569" s="339"/>
      <c r="AO569" s="339"/>
      <c r="AP569" s="339"/>
      <c r="AQ569" s="339"/>
      <c r="AR569" s="339"/>
      <c r="AS569" s="339"/>
      <c r="AT569" s="339"/>
      <c r="AU569" s="339"/>
      <c r="AV569" s="339"/>
      <c r="AW569" s="339"/>
      <c r="AX569" s="339"/>
      <c r="AY569" s="339"/>
      <c r="AZ569" s="339"/>
      <c r="BA569" s="339"/>
      <c r="BB569" s="339"/>
      <c r="BC569" s="339"/>
      <c r="BD569" s="339"/>
      <c r="BE569" s="339"/>
      <c r="BF569" s="339"/>
      <c r="BG569" s="339"/>
      <c r="BH569" s="339"/>
      <c r="BI569" s="339"/>
      <c r="BJ569" s="339"/>
      <c r="BK569" s="339"/>
      <c r="BL569" s="339"/>
      <c r="BM569" s="339"/>
      <c r="BN569" s="339"/>
      <c r="BO569" s="339"/>
      <c r="BP569" s="339"/>
      <c r="BQ569" s="339"/>
      <c r="BR569" s="339"/>
      <c r="BS569" s="339"/>
      <c r="BT569" s="339"/>
      <c r="BU569" s="339"/>
      <c r="BV569" s="339"/>
      <c r="BW569" s="339"/>
      <c r="BX569" s="339"/>
      <c r="BY569" s="339"/>
      <c r="BZ569" s="339"/>
      <c r="CA569" s="339"/>
      <c r="CB569" s="339"/>
      <c r="CC569" s="339"/>
      <c r="CD569" s="339"/>
      <c r="CE569" s="339"/>
      <c r="CF569" s="339"/>
      <c r="CG569" s="339"/>
      <c r="CH569" s="339"/>
      <c r="CI569" s="339"/>
      <c r="CJ569" s="339"/>
      <c r="CK569" s="339"/>
      <c r="CL569" s="339"/>
      <c r="CM569" s="339"/>
      <c r="CN569" s="339"/>
      <c r="CO569" s="339"/>
      <c r="CP569" s="339"/>
      <c r="CQ569" s="339"/>
      <c r="CR569" s="339"/>
      <c r="CS569" s="339"/>
      <c r="CT569" s="339"/>
      <c r="CU569" s="339"/>
      <c r="CV569" s="339"/>
      <c r="CW569" s="339"/>
      <c r="CX569" s="339"/>
      <c r="CY569" s="339"/>
      <c r="CZ569" s="339"/>
      <c r="DA569" s="339"/>
      <c r="DB569" s="339"/>
      <c r="DC569" s="339"/>
      <c r="DD569" s="339"/>
      <c r="DE569" s="339"/>
      <c r="DF569" s="339"/>
      <c r="DG569" s="339"/>
      <c r="DH569" s="339"/>
      <c r="DI569" s="339"/>
      <c r="DJ569" s="339"/>
      <c r="DK569" s="339"/>
      <c r="DL569" s="339"/>
      <c r="DM569" s="339"/>
      <c r="DN569" s="339"/>
      <c r="DO569" s="339"/>
      <c r="DP569" s="339"/>
      <c r="DQ569" s="339"/>
      <c r="DR569" s="339"/>
      <c r="DS569" s="339"/>
      <c r="DT569" s="339"/>
      <c r="DU569" s="339"/>
      <c r="DV569" s="339"/>
      <c r="DW569" s="339"/>
      <c r="DX569" s="339"/>
      <c r="DY569" s="339"/>
      <c r="DZ569" s="339"/>
      <c r="EA569" s="339"/>
      <c r="EB569" s="339"/>
      <c r="EC569" s="339"/>
      <c r="ED569" s="339"/>
      <c r="EE569" s="339"/>
      <c r="EF569" s="339"/>
      <c r="EG569" s="339"/>
      <c r="EH569" s="339"/>
      <c r="EI569" s="339"/>
      <c r="EJ569" s="339"/>
      <c r="EK569" s="339"/>
      <c r="EL569" s="339"/>
      <c r="EM569" s="339"/>
    </row>
    <row r="570" spans="1:143" s="341" customFormat="1" ht="25.5" hidden="1" customHeight="1">
      <c r="A570" s="371"/>
      <c r="B570" s="371"/>
      <c r="C570" s="371"/>
      <c r="D570" s="371"/>
      <c r="E570" s="371"/>
      <c r="F570" s="371"/>
      <c r="G570" s="371"/>
      <c r="H570" s="371"/>
      <c r="I570" s="371"/>
      <c r="J570" s="371"/>
      <c r="K570" s="371"/>
      <c r="L570" s="371"/>
      <c r="M570" s="371"/>
      <c r="N570" s="371"/>
      <c r="O570" s="371"/>
      <c r="P570" s="371"/>
      <c r="Q570" s="371"/>
      <c r="R570" s="371"/>
      <c r="S570" s="371"/>
      <c r="T570" s="371"/>
      <c r="U570" s="371"/>
      <c r="V570" s="371"/>
      <c r="W570" s="371"/>
      <c r="X570" s="371"/>
      <c r="Y570" s="371"/>
      <c r="Z570" s="371"/>
      <c r="AA570" s="371"/>
      <c r="AB570" s="371"/>
      <c r="AC570" s="371"/>
      <c r="AD570" s="371"/>
      <c r="AE570" s="371"/>
      <c r="AF570" s="371"/>
      <c r="AG570" s="371"/>
      <c r="AH570" s="371"/>
      <c r="AI570" s="339"/>
      <c r="AJ570" s="339"/>
      <c r="AK570" s="339"/>
      <c r="AL570" s="339"/>
      <c r="AM570" s="339"/>
      <c r="AN570" s="339"/>
      <c r="AO570" s="339"/>
      <c r="AP570" s="339"/>
      <c r="AQ570" s="339"/>
      <c r="AR570" s="339"/>
      <c r="AS570" s="339"/>
      <c r="AT570" s="339"/>
      <c r="AU570" s="339"/>
      <c r="AV570" s="339"/>
      <c r="AW570" s="339"/>
      <c r="AX570" s="339"/>
      <c r="AY570" s="339"/>
      <c r="AZ570" s="339"/>
      <c r="BA570" s="339"/>
      <c r="BB570" s="339"/>
      <c r="BC570" s="339"/>
      <c r="BD570" s="339"/>
      <c r="BE570" s="339"/>
      <c r="BF570" s="339"/>
      <c r="BG570" s="339"/>
      <c r="BH570" s="339"/>
      <c r="BI570" s="339"/>
      <c r="BJ570" s="339"/>
      <c r="BK570" s="339"/>
      <c r="BL570" s="339"/>
      <c r="BM570" s="339"/>
      <c r="BN570" s="339"/>
      <c r="BO570" s="339"/>
      <c r="BP570" s="339"/>
      <c r="BQ570" s="339"/>
      <c r="BR570" s="339"/>
      <c r="BS570" s="339"/>
      <c r="BT570" s="339"/>
      <c r="BU570" s="339"/>
      <c r="BV570" s="339"/>
      <c r="BW570" s="339"/>
      <c r="BX570" s="339"/>
      <c r="BY570" s="339"/>
      <c r="BZ570" s="339"/>
      <c r="CA570" s="339"/>
      <c r="CB570" s="339"/>
      <c r="CC570" s="339"/>
      <c r="CD570" s="339"/>
      <c r="CE570" s="339"/>
      <c r="CF570" s="339"/>
      <c r="CG570" s="339"/>
      <c r="CH570" s="339"/>
      <c r="CI570" s="339"/>
      <c r="CJ570" s="339"/>
      <c r="CK570" s="339"/>
      <c r="CL570" s="339"/>
      <c r="CM570" s="339"/>
      <c r="CN570" s="339"/>
      <c r="CO570" s="339"/>
      <c r="CP570" s="339"/>
      <c r="CQ570" s="339"/>
      <c r="CR570" s="339"/>
      <c r="CS570" s="339"/>
      <c r="CT570" s="339"/>
      <c r="CU570" s="339"/>
      <c r="CV570" s="339"/>
      <c r="CW570" s="339"/>
      <c r="CX570" s="339"/>
      <c r="CY570" s="339"/>
      <c r="CZ570" s="339"/>
      <c r="DA570" s="339"/>
      <c r="DB570" s="339"/>
      <c r="DC570" s="339"/>
      <c r="DD570" s="339"/>
      <c r="DE570" s="339"/>
      <c r="DF570" s="339"/>
      <c r="DG570" s="339"/>
      <c r="DH570" s="339"/>
      <c r="DI570" s="339"/>
      <c r="DJ570" s="339"/>
      <c r="DK570" s="339"/>
      <c r="DL570" s="339"/>
      <c r="DM570" s="339"/>
      <c r="DN570" s="339"/>
      <c r="DO570" s="339"/>
      <c r="DP570" s="339"/>
      <c r="DQ570" s="339"/>
      <c r="DR570" s="339"/>
      <c r="DS570" s="339"/>
      <c r="DT570" s="339"/>
      <c r="DU570" s="339"/>
      <c r="DV570" s="339"/>
      <c r="DW570" s="339"/>
      <c r="DX570" s="339"/>
      <c r="DY570" s="339"/>
      <c r="DZ570" s="339"/>
      <c r="EA570" s="339"/>
      <c r="EB570" s="339"/>
      <c r="EC570" s="339"/>
      <c r="ED570" s="339"/>
      <c r="EE570" s="339"/>
      <c r="EF570" s="339"/>
      <c r="EG570" s="339"/>
      <c r="EH570" s="339"/>
      <c r="EI570" s="339"/>
      <c r="EJ570" s="339"/>
      <c r="EK570" s="339"/>
      <c r="EL570" s="339"/>
      <c r="EM570" s="339"/>
    </row>
    <row r="571" spans="1:143" s="341" customFormat="1" ht="25.5" hidden="1" customHeight="1">
      <c r="A571" s="371"/>
      <c r="B571" s="371"/>
      <c r="C571" s="371"/>
      <c r="D571" s="371"/>
      <c r="E571" s="371"/>
      <c r="F571" s="371"/>
      <c r="G571" s="371"/>
      <c r="H571" s="371"/>
      <c r="I571" s="371"/>
      <c r="J571" s="371"/>
      <c r="K571" s="371"/>
      <c r="L571" s="371"/>
      <c r="M571" s="371"/>
      <c r="N571" s="371"/>
      <c r="O571" s="371"/>
      <c r="P571" s="371"/>
      <c r="Q571" s="371"/>
      <c r="R571" s="371"/>
      <c r="S571" s="371"/>
      <c r="T571" s="371"/>
      <c r="U571" s="371"/>
      <c r="V571" s="371"/>
      <c r="W571" s="371"/>
      <c r="X571" s="371"/>
      <c r="Y571" s="371"/>
      <c r="Z571" s="371"/>
      <c r="AA571" s="371"/>
      <c r="AB571" s="371"/>
      <c r="AC571" s="371"/>
      <c r="AD571" s="371"/>
      <c r="AE571" s="371"/>
      <c r="AF571" s="371"/>
      <c r="AG571" s="371"/>
      <c r="AH571" s="371"/>
      <c r="AI571" s="339"/>
      <c r="AJ571" s="339"/>
      <c r="AK571" s="339"/>
      <c r="AL571" s="339"/>
      <c r="AM571" s="339"/>
      <c r="AN571" s="339"/>
      <c r="AO571" s="339"/>
      <c r="AP571" s="339"/>
      <c r="AQ571" s="339"/>
      <c r="AR571" s="339"/>
      <c r="AS571" s="339"/>
      <c r="AT571" s="339"/>
      <c r="AU571" s="339"/>
      <c r="AV571" s="339"/>
      <c r="AW571" s="339"/>
      <c r="AX571" s="339"/>
      <c r="AY571" s="339"/>
      <c r="AZ571" s="339"/>
      <c r="BA571" s="339"/>
      <c r="BB571" s="339"/>
      <c r="BC571" s="339"/>
      <c r="BD571" s="339"/>
      <c r="BE571" s="339"/>
      <c r="BF571" s="339"/>
      <c r="BG571" s="339"/>
      <c r="BH571" s="339"/>
      <c r="BI571" s="339"/>
      <c r="BJ571" s="339"/>
      <c r="BK571" s="339"/>
      <c r="BL571" s="339"/>
      <c r="BM571" s="339"/>
      <c r="BN571" s="339"/>
      <c r="BO571" s="339"/>
      <c r="BP571" s="339"/>
      <c r="BQ571" s="339"/>
      <c r="BR571" s="339"/>
      <c r="BS571" s="339"/>
      <c r="BT571" s="339"/>
      <c r="BU571" s="339"/>
      <c r="BV571" s="339"/>
      <c r="BW571" s="339"/>
      <c r="BX571" s="339"/>
      <c r="BY571" s="339"/>
      <c r="BZ571" s="339"/>
      <c r="CA571" s="339"/>
      <c r="CB571" s="339"/>
      <c r="CC571" s="339"/>
      <c r="CD571" s="339"/>
      <c r="CE571" s="339"/>
      <c r="CF571" s="339"/>
      <c r="CG571" s="339"/>
      <c r="CH571" s="339"/>
      <c r="CI571" s="339"/>
      <c r="CJ571" s="339"/>
      <c r="CK571" s="339"/>
      <c r="CL571" s="339"/>
      <c r="CM571" s="339"/>
      <c r="CN571" s="339"/>
      <c r="CO571" s="339"/>
      <c r="CP571" s="339"/>
      <c r="CQ571" s="339"/>
      <c r="CR571" s="339"/>
      <c r="CS571" s="339"/>
      <c r="CT571" s="339"/>
      <c r="CU571" s="339"/>
      <c r="CV571" s="339"/>
      <c r="CW571" s="339"/>
      <c r="CX571" s="339"/>
      <c r="CY571" s="339"/>
      <c r="CZ571" s="339"/>
      <c r="DA571" s="339"/>
      <c r="DB571" s="339"/>
      <c r="DC571" s="339"/>
      <c r="DD571" s="339"/>
      <c r="DE571" s="339"/>
      <c r="DF571" s="339"/>
      <c r="DG571" s="339"/>
      <c r="DH571" s="339"/>
      <c r="DI571" s="339"/>
      <c r="DJ571" s="339"/>
      <c r="DK571" s="339"/>
      <c r="DL571" s="339"/>
      <c r="DM571" s="339"/>
      <c r="DN571" s="339"/>
      <c r="DO571" s="339"/>
      <c r="DP571" s="339"/>
      <c r="DQ571" s="339"/>
      <c r="DR571" s="339"/>
      <c r="DS571" s="339"/>
      <c r="DT571" s="339"/>
      <c r="DU571" s="339"/>
      <c r="DV571" s="339"/>
      <c r="DW571" s="339"/>
      <c r="DX571" s="339"/>
      <c r="DY571" s="339"/>
      <c r="DZ571" s="339"/>
      <c r="EA571" s="339"/>
      <c r="EB571" s="339"/>
      <c r="EC571" s="339"/>
      <c r="ED571" s="339"/>
      <c r="EE571" s="339"/>
      <c r="EF571" s="339"/>
      <c r="EG571" s="339"/>
      <c r="EH571" s="339"/>
      <c r="EI571" s="339"/>
      <c r="EJ571" s="339"/>
      <c r="EK571" s="339"/>
      <c r="EL571" s="339"/>
      <c r="EM571" s="339"/>
    </row>
    <row r="572" spans="1:143" s="341" customFormat="1" ht="25.5" hidden="1" customHeight="1">
      <c r="A572" s="371"/>
      <c r="B572" s="371"/>
      <c r="C572" s="371"/>
      <c r="D572" s="371"/>
      <c r="E572" s="371"/>
      <c r="F572" s="371"/>
      <c r="G572" s="371"/>
      <c r="H572" s="371"/>
      <c r="I572" s="371"/>
      <c r="J572" s="371"/>
      <c r="K572" s="371"/>
      <c r="L572" s="371"/>
      <c r="M572" s="371"/>
      <c r="N572" s="371"/>
      <c r="O572" s="371"/>
      <c r="P572" s="371"/>
      <c r="Q572" s="371"/>
      <c r="R572" s="371"/>
      <c r="S572" s="371"/>
      <c r="T572" s="371"/>
      <c r="U572" s="371"/>
      <c r="V572" s="371"/>
      <c r="W572" s="371"/>
      <c r="X572" s="371"/>
      <c r="Y572" s="371"/>
      <c r="Z572" s="371"/>
      <c r="AA572" s="371"/>
      <c r="AB572" s="371"/>
      <c r="AC572" s="371"/>
      <c r="AD572" s="371"/>
      <c r="AE572" s="371"/>
      <c r="AF572" s="371"/>
      <c r="AG572" s="371"/>
      <c r="AH572" s="371"/>
      <c r="AI572" s="339"/>
      <c r="AJ572" s="339"/>
      <c r="AK572" s="339"/>
      <c r="AL572" s="339"/>
      <c r="AM572" s="339"/>
      <c r="AN572" s="339"/>
      <c r="AO572" s="339"/>
      <c r="AP572" s="339"/>
      <c r="AQ572" s="339"/>
      <c r="AR572" s="339"/>
      <c r="AS572" s="339"/>
      <c r="AT572" s="339"/>
      <c r="AU572" s="339"/>
      <c r="AV572" s="339"/>
      <c r="AW572" s="339"/>
      <c r="AX572" s="339"/>
      <c r="AY572" s="339"/>
      <c r="AZ572" s="339"/>
      <c r="BA572" s="339"/>
      <c r="BB572" s="339"/>
      <c r="BC572" s="339"/>
      <c r="BD572" s="339"/>
      <c r="BE572" s="339"/>
      <c r="BF572" s="339"/>
      <c r="BG572" s="339"/>
      <c r="BH572" s="339"/>
      <c r="BI572" s="339"/>
      <c r="BJ572" s="339"/>
      <c r="BK572" s="339"/>
      <c r="BL572" s="339"/>
      <c r="BM572" s="339"/>
      <c r="BN572" s="339"/>
      <c r="BO572" s="339"/>
      <c r="BP572" s="339"/>
      <c r="BQ572" s="339"/>
      <c r="BR572" s="339"/>
      <c r="BS572" s="339"/>
      <c r="BT572" s="339"/>
      <c r="BU572" s="339"/>
      <c r="BV572" s="339"/>
      <c r="BW572" s="339"/>
      <c r="BX572" s="339"/>
      <c r="BY572" s="339"/>
      <c r="BZ572" s="339"/>
      <c r="CA572" s="339"/>
      <c r="CB572" s="339"/>
      <c r="CC572" s="339"/>
      <c r="CD572" s="339"/>
      <c r="CE572" s="339"/>
      <c r="CF572" s="339"/>
      <c r="CG572" s="339"/>
      <c r="CH572" s="339"/>
      <c r="CI572" s="339"/>
      <c r="CJ572" s="339"/>
      <c r="CK572" s="339"/>
      <c r="CL572" s="339"/>
      <c r="CM572" s="339"/>
      <c r="CN572" s="339"/>
      <c r="CO572" s="339"/>
      <c r="CP572" s="339"/>
      <c r="CQ572" s="339"/>
      <c r="CR572" s="339"/>
      <c r="CS572" s="339"/>
      <c r="CT572" s="339"/>
      <c r="CU572" s="339"/>
      <c r="CV572" s="339"/>
      <c r="CW572" s="339"/>
      <c r="CX572" s="339"/>
      <c r="CY572" s="339"/>
      <c r="CZ572" s="339"/>
      <c r="DA572" s="339"/>
      <c r="DB572" s="339"/>
      <c r="DC572" s="339"/>
      <c r="DD572" s="339"/>
      <c r="DE572" s="339"/>
      <c r="DF572" s="339"/>
      <c r="DG572" s="339"/>
      <c r="DH572" s="339"/>
      <c r="DI572" s="339"/>
      <c r="DJ572" s="339"/>
      <c r="DK572" s="339"/>
      <c r="DL572" s="339"/>
      <c r="DM572" s="339"/>
      <c r="DN572" s="339"/>
      <c r="DO572" s="339"/>
      <c r="DP572" s="339"/>
      <c r="DQ572" s="339"/>
      <c r="DR572" s="339"/>
      <c r="DS572" s="339"/>
      <c r="DT572" s="339"/>
      <c r="DU572" s="339"/>
      <c r="DV572" s="339"/>
      <c r="DW572" s="339"/>
      <c r="DX572" s="339"/>
      <c r="DY572" s="339"/>
      <c r="DZ572" s="339"/>
      <c r="EA572" s="339"/>
      <c r="EB572" s="339"/>
      <c r="EC572" s="339"/>
      <c r="ED572" s="339"/>
      <c r="EE572" s="339"/>
      <c r="EF572" s="339"/>
      <c r="EG572" s="339"/>
      <c r="EH572" s="339"/>
      <c r="EI572" s="339"/>
      <c r="EJ572" s="339"/>
      <c r="EK572" s="339"/>
      <c r="EL572" s="339"/>
      <c r="EM572" s="339"/>
    </row>
    <row r="573" spans="1:143" s="341" customFormat="1" ht="25.5" hidden="1" customHeight="1">
      <c r="A573" s="371"/>
      <c r="B573" s="371"/>
      <c r="C573" s="371"/>
      <c r="D573" s="371"/>
      <c r="E573" s="371"/>
      <c r="F573" s="371"/>
      <c r="G573" s="371"/>
      <c r="H573" s="371"/>
      <c r="I573" s="371"/>
      <c r="J573" s="371"/>
      <c r="K573" s="371"/>
      <c r="L573" s="371"/>
      <c r="M573" s="371"/>
      <c r="N573" s="371"/>
      <c r="O573" s="371"/>
      <c r="P573" s="371"/>
      <c r="Q573" s="371"/>
      <c r="R573" s="371"/>
      <c r="S573" s="371"/>
      <c r="T573" s="371"/>
      <c r="U573" s="371"/>
      <c r="V573" s="371"/>
      <c r="W573" s="371"/>
      <c r="X573" s="371"/>
      <c r="Y573" s="371"/>
      <c r="Z573" s="371"/>
      <c r="AA573" s="371"/>
      <c r="AB573" s="371"/>
      <c r="AC573" s="371"/>
      <c r="AD573" s="371"/>
      <c r="AE573" s="371"/>
      <c r="AF573" s="371"/>
      <c r="AG573" s="371"/>
      <c r="AH573" s="371"/>
      <c r="AI573" s="339"/>
      <c r="AJ573" s="339"/>
      <c r="AK573" s="339"/>
      <c r="AL573" s="339"/>
      <c r="AM573" s="339"/>
      <c r="AN573" s="339"/>
      <c r="AO573" s="339"/>
      <c r="AP573" s="339"/>
      <c r="AQ573" s="339"/>
      <c r="AR573" s="339"/>
      <c r="AS573" s="339"/>
      <c r="AT573" s="339"/>
      <c r="AU573" s="339"/>
      <c r="AV573" s="339"/>
      <c r="AW573" s="339"/>
      <c r="AX573" s="339"/>
      <c r="AY573" s="339"/>
      <c r="AZ573" s="339"/>
      <c r="BA573" s="339"/>
      <c r="BB573" s="339"/>
      <c r="BC573" s="339"/>
      <c r="BD573" s="339"/>
      <c r="BE573" s="339"/>
      <c r="BF573" s="339"/>
      <c r="BG573" s="339"/>
      <c r="BH573" s="339"/>
      <c r="BI573" s="339"/>
      <c r="BJ573" s="339"/>
      <c r="BK573" s="339"/>
      <c r="BL573" s="339"/>
      <c r="BM573" s="339"/>
      <c r="BN573" s="339"/>
      <c r="BO573" s="339"/>
      <c r="BP573" s="339"/>
      <c r="BQ573" s="339"/>
      <c r="BR573" s="339"/>
      <c r="BS573" s="339"/>
      <c r="BT573" s="339"/>
      <c r="BU573" s="339"/>
      <c r="BV573" s="339"/>
      <c r="BW573" s="339"/>
      <c r="BX573" s="339"/>
      <c r="BY573" s="339"/>
      <c r="BZ573" s="339"/>
      <c r="CA573" s="339"/>
      <c r="CB573" s="339"/>
      <c r="CC573" s="339"/>
      <c r="CD573" s="339"/>
      <c r="CE573" s="339"/>
      <c r="CF573" s="339"/>
      <c r="CG573" s="339"/>
      <c r="CH573" s="339"/>
      <c r="CI573" s="339"/>
      <c r="CJ573" s="339"/>
      <c r="CK573" s="339"/>
      <c r="CL573" s="339"/>
      <c r="CM573" s="339"/>
      <c r="CN573" s="339"/>
      <c r="CO573" s="339"/>
      <c r="CP573" s="339"/>
      <c r="CQ573" s="339"/>
      <c r="CR573" s="339"/>
      <c r="CS573" s="339"/>
      <c r="CT573" s="339"/>
      <c r="CU573" s="339"/>
      <c r="CV573" s="339"/>
      <c r="CW573" s="339"/>
      <c r="CX573" s="339"/>
      <c r="CY573" s="339"/>
      <c r="CZ573" s="339"/>
      <c r="DA573" s="339"/>
      <c r="DB573" s="339"/>
      <c r="DC573" s="339"/>
      <c r="DD573" s="339"/>
      <c r="DE573" s="339"/>
      <c r="DF573" s="339"/>
      <c r="DG573" s="339"/>
      <c r="DH573" s="339"/>
      <c r="DI573" s="339"/>
      <c r="DJ573" s="339"/>
      <c r="DK573" s="339"/>
      <c r="DL573" s="339"/>
      <c r="DM573" s="339"/>
      <c r="DN573" s="339"/>
      <c r="DO573" s="339"/>
      <c r="DP573" s="339"/>
      <c r="DQ573" s="339"/>
      <c r="DR573" s="339"/>
      <c r="DS573" s="339"/>
      <c r="DT573" s="339"/>
      <c r="DU573" s="339"/>
      <c r="DV573" s="339"/>
      <c r="DW573" s="339"/>
      <c r="DX573" s="339"/>
      <c r="DY573" s="339"/>
      <c r="DZ573" s="339"/>
      <c r="EA573" s="339"/>
      <c r="EB573" s="339"/>
      <c r="EC573" s="339"/>
      <c r="ED573" s="339"/>
      <c r="EE573" s="339"/>
      <c r="EF573" s="339"/>
      <c r="EG573" s="339"/>
      <c r="EH573" s="339"/>
      <c r="EI573" s="339"/>
      <c r="EJ573" s="339"/>
      <c r="EK573" s="339"/>
      <c r="EL573" s="339"/>
      <c r="EM573" s="339"/>
    </row>
    <row r="574" spans="1:143" s="341" customFormat="1" ht="25.5" hidden="1" customHeight="1">
      <c r="A574" s="371"/>
      <c r="B574" s="371"/>
      <c r="C574" s="371"/>
      <c r="D574" s="371"/>
      <c r="E574" s="371"/>
      <c r="F574" s="371"/>
      <c r="G574" s="371"/>
      <c r="H574" s="371"/>
      <c r="I574" s="371"/>
      <c r="J574" s="371"/>
      <c r="K574" s="371"/>
      <c r="L574" s="371"/>
      <c r="M574" s="371"/>
      <c r="N574" s="371"/>
      <c r="O574" s="371"/>
      <c r="P574" s="371"/>
      <c r="Q574" s="371"/>
      <c r="R574" s="371"/>
      <c r="S574" s="371"/>
      <c r="T574" s="371"/>
      <c r="U574" s="371"/>
      <c r="V574" s="371"/>
      <c r="W574" s="371"/>
      <c r="X574" s="371"/>
      <c r="Y574" s="371"/>
      <c r="Z574" s="371"/>
      <c r="AA574" s="371"/>
      <c r="AB574" s="371"/>
      <c r="AC574" s="371"/>
      <c r="AD574" s="371"/>
      <c r="AE574" s="371"/>
      <c r="AF574" s="371"/>
      <c r="AG574" s="371"/>
      <c r="AH574" s="371"/>
      <c r="AI574" s="339"/>
      <c r="AJ574" s="339"/>
      <c r="AK574" s="339"/>
      <c r="AL574" s="339"/>
      <c r="AM574" s="339"/>
      <c r="AN574" s="339"/>
      <c r="AO574" s="339"/>
      <c r="AP574" s="339"/>
      <c r="AQ574" s="339"/>
      <c r="AR574" s="339"/>
      <c r="AS574" s="339"/>
      <c r="AT574" s="339"/>
      <c r="AU574" s="339"/>
      <c r="AV574" s="339"/>
      <c r="AW574" s="339"/>
      <c r="AX574" s="339"/>
      <c r="AY574" s="339"/>
      <c r="AZ574" s="339"/>
      <c r="BA574" s="339"/>
      <c r="BB574" s="339"/>
      <c r="BC574" s="339"/>
      <c r="BD574" s="339"/>
      <c r="BE574" s="339"/>
      <c r="BF574" s="339"/>
      <c r="BG574" s="339"/>
      <c r="BH574" s="339"/>
      <c r="BI574" s="339"/>
      <c r="BJ574" s="339"/>
      <c r="BK574" s="339"/>
      <c r="BL574" s="339"/>
      <c r="BM574" s="339"/>
      <c r="BN574" s="339"/>
      <c r="BO574" s="339"/>
      <c r="BP574" s="339"/>
      <c r="BQ574" s="339"/>
      <c r="BR574" s="339"/>
      <c r="BS574" s="339"/>
      <c r="BT574" s="339"/>
      <c r="BU574" s="339"/>
      <c r="BV574" s="339"/>
      <c r="BW574" s="339"/>
      <c r="BX574" s="339"/>
      <c r="BY574" s="339"/>
      <c r="BZ574" s="339"/>
      <c r="CA574" s="339"/>
      <c r="CB574" s="339"/>
      <c r="CC574" s="339"/>
      <c r="CD574" s="339"/>
      <c r="CE574" s="339"/>
      <c r="CF574" s="339"/>
      <c r="CG574" s="339"/>
      <c r="CH574" s="339"/>
      <c r="CI574" s="339"/>
      <c r="CJ574" s="339"/>
      <c r="CK574" s="339"/>
      <c r="CL574" s="339"/>
      <c r="CM574" s="339"/>
      <c r="CN574" s="339"/>
      <c r="CO574" s="339"/>
      <c r="CP574" s="339"/>
      <c r="CQ574" s="339"/>
      <c r="CR574" s="339"/>
      <c r="CS574" s="339"/>
      <c r="CT574" s="339"/>
      <c r="CU574" s="339"/>
      <c r="CV574" s="339"/>
      <c r="CW574" s="339"/>
      <c r="CX574" s="339"/>
      <c r="CY574" s="339"/>
      <c r="CZ574" s="339"/>
      <c r="DA574" s="339"/>
      <c r="DB574" s="339"/>
      <c r="DC574" s="339"/>
      <c r="DD574" s="339"/>
      <c r="DE574" s="339"/>
      <c r="DF574" s="339"/>
      <c r="DG574" s="339"/>
      <c r="DH574" s="339"/>
      <c r="DI574" s="339"/>
      <c r="DJ574" s="339"/>
      <c r="DK574" s="339"/>
      <c r="DL574" s="339"/>
      <c r="DM574" s="339"/>
      <c r="DN574" s="339"/>
      <c r="DO574" s="339"/>
      <c r="DP574" s="339"/>
      <c r="DQ574" s="339"/>
      <c r="DR574" s="339"/>
      <c r="DS574" s="339"/>
      <c r="DT574" s="339"/>
      <c r="DU574" s="339"/>
      <c r="DV574" s="339"/>
      <c r="DW574" s="339"/>
      <c r="DX574" s="339"/>
      <c r="DY574" s="339"/>
      <c r="DZ574" s="339"/>
      <c r="EA574" s="339"/>
      <c r="EB574" s="339"/>
      <c r="EC574" s="339"/>
      <c r="ED574" s="339"/>
      <c r="EE574" s="339"/>
      <c r="EF574" s="339"/>
      <c r="EG574" s="339"/>
      <c r="EH574" s="339"/>
      <c r="EI574" s="339"/>
      <c r="EJ574" s="339"/>
      <c r="EK574" s="339"/>
      <c r="EL574" s="339"/>
      <c r="EM574" s="339"/>
    </row>
    <row r="575" spans="1:143" s="341" customFormat="1" ht="25.5" hidden="1" customHeight="1">
      <c r="A575" s="371"/>
      <c r="B575" s="371"/>
      <c r="C575" s="371"/>
      <c r="D575" s="371"/>
      <c r="E575" s="371"/>
      <c r="F575" s="371"/>
      <c r="G575" s="371"/>
      <c r="H575" s="371"/>
      <c r="I575" s="371"/>
      <c r="J575" s="371"/>
      <c r="K575" s="371"/>
      <c r="L575" s="371"/>
      <c r="M575" s="371"/>
      <c r="N575" s="371"/>
      <c r="O575" s="371"/>
      <c r="P575" s="371"/>
      <c r="Q575" s="371"/>
      <c r="R575" s="371"/>
      <c r="S575" s="371"/>
      <c r="T575" s="371"/>
      <c r="U575" s="371"/>
      <c r="V575" s="371"/>
      <c r="W575" s="371"/>
      <c r="X575" s="371"/>
      <c r="Y575" s="371"/>
      <c r="Z575" s="371"/>
      <c r="AA575" s="371"/>
      <c r="AB575" s="371"/>
      <c r="AC575" s="371"/>
      <c r="AD575" s="371"/>
      <c r="AE575" s="371"/>
      <c r="AF575" s="371"/>
      <c r="AG575" s="371"/>
      <c r="AH575" s="371"/>
      <c r="AI575" s="339"/>
      <c r="AJ575" s="339"/>
      <c r="AK575" s="339"/>
      <c r="AL575" s="339"/>
      <c r="AM575" s="339"/>
      <c r="AN575" s="339"/>
      <c r="AO575" s="339"/>
      <c r="AP575" s="339"/>
      <c r="AQ575" s="339"/>
      <c r="AR575" s="339"/>
      <c r="AS575" s="339"/>
      <c r="AT575" s="339"/>
      <c r="AU575" s="339"/>
      <c r="AV575" s="339"/>
      <c r="AW575" s="339"/>
      <c r="AX575" s="339"/>
      <c r="AY575" s="339"/>
      <c r="AZ575" s="339"/>
      <c r="BA575" s="339"/>
      <c r="BB575" s="339"/>
      <c r="BC575" s="339"/>
      <c r="BD575" s="339"/>
      <c r="BE575" s="339"/>
      <c r="BF575" s="339"/>
      <c r="BG575" s="339"/>
      <c r="BH575" s="339"/>
      <c r="BI575" s="339"/>
      <c r="BJ575" s="339"/>
      <c r="BK575" s="339"/>
      <c r="BL575" s="339"/>
      <c r="BM575" s="339"/>
      <c r="BN575" s="339"/>
      <c r="BO575" s="339"/>
      <c r="BP575" s="339"/>
      <c r="BQ575" s="339"/>
      <c r="BR575" s="339"/>
      <c r="BS575" s="339"/>
      <c r="BT575" s="339"/>
      <c r="BU575" s="339"/>
      <c r="BV575" s="339"/>
      <c r="BW575" s="339"/>
      <c r="BX575" s="339"/>
      <c r="BY575" s="339"/>
      <c r="BZ575" s="339"/>
      <c r="CA575" s="339"/>
      <c r="CB575" s="339"/>
      <c r="CC575" s="339"/>
      <c r="CD575" s="339"/>
      <c r="CE575" s="339"/>
      <c r="CF575" s="339"/>
      <c r="CG575" s="339"/>
      <c r="CH575" s="339"/>
      <c r="CI575" s="339"/>
      <c r="CJ575" s="339"/>
      <c r="CK575" s="339"/>
      <c r="CL575" s="339"/>
      <c r="CM575" s="339"/>
      <c r="CN575" s="339"/>
      <c r="CO575" s="339"/>
      <c r="CP575" s="339"/>
      <c r="CQ575" s="339"/>
      <c r="CR575" s="339"/>
      <c r="CS575" s="339"/>
      <c r="CT575" s="339"/>
      <c r="CU575" s="339"/>
      <c r="CV575" s="339"/>
      <c r="CW575" s="339"/>
      <c r="CX575" s="339"/>
      <c r="CY575" s="339"/>
      <c r="CZ575" s="339"/>
      <c r="DA575" s="339"/>
      <c r="DB575" s="339"/>
      <c r="DC575" s="339"/>
      <c r="DD575" s="339"/>
      <c r="DE575" s="339"/>
      <c r="DF575" s="339"/>
      <c r="DG575" s="339"/>
      <c r="DH575" s="339"/>
      <c r="DI575" s="339"/>
      <c r="DJ575" s="339"/>
      <c r="DK575" s="339"/>
      <c r="DL575" s="339"/>
      <c r="DM575" s="339"/>
      <c r="DN575" s="339"/>
      <c r="DO575" s="339"/>
      <c r="DP575" s="339"/>
      <c r="DQ575" s="339"/>
      <c r="DR575" s="339"/>
      <c r="DS575" s="339"/>
      <c r="DT575" s="339"/>
      <c r="DU575" s="339"/>
      <c r="DV575" s="339"/>
      <c r="DW575" s="339"/>
      <c r="DX575" s="339"/>
      <c r="DY575" s="339"/>
      <c r="DZ575" s="339"/>
      <c r="EA575" s="339"/>
      <c r="EB575" s="339"/>
      <c r="EC575" s="339"/>
      <c r="ED575" s="339"/>
      <c r="EE575" s="339"/>
      <c r="EF575" s="339"/>
      <c r="EG575" s="339"/>
      <c r="EH575" s="339"/>
      <c r="EI575" s="339"/>
      <c r="EJ575" s="339"/>
      <c r="EK575" s="339"/>
      <c r="EL575" s="339"/>
      <c r="EM575" s="339"/>
    </row>
    <row r="576" spans="1:143" s="341" customFormat="1" ht="25.5" hidden="1" customHeight="1">
      <c r="A576" s="371"/>
      <c r="B576" s="371"/>
      <c r="C576" s="371"/>
      <c r="D576" s="371"/>
      <c r="E576" s="371"/>
      <c r="F576" s="371"/>
      <c r="G576" s="371"/>
      <c r="H576" s="371"/>
      <c r="I576" s="371"/>
      <c r="J576" s="371"/>
      <c r="K576" s="371"/>
      <c r="L576" s="371"/>
      <c r="M576" s="371"/>
      <c r="N576" s="371"/>
      <c r="O576" s="371"/>
      <c r="P576" s="371"/>
      <c r="Q576" s="371"/>
      <c r="R576" s="371"/>
      <c r="S576" s="371"/>
      <c r="T576" s="371"/>
      <c r="U576" s="371"/>
      <c r="V576" s="371"/>
      <c r="W576" s="371"/>
      <c r="X576" s="371"/>
      <c r="Y576" s="371"/>
      <c r="Z576" s="371"/>
      <c r="AA576" s="371"/>
      <c r="AB576" s="371"/>
      <c r="AC576" s="371"/>
      <c r="AD576" s="371"/>
      <c r="AE576" s="371"/>
      <c r="AF576" s="371"/>
      <c r="AG576" s="371"/>
      <c r="AH576" s="371"/>
      <c r="AI576" s="339"/>
      <c r="AJ576" s="339"/>
      <c r="AK576" s="339"/>
      <c r="AL576" s="339"/>
      <c r="AM576" s="339"/>
      <c r="AN576" s="339"/>
      <c r="AO576" s="339"/>
      <c r="AP576" s="339"/>
      <c r="AQ576" s="339"/>
      <c r="AR576" s="339"/>
      <c r="AS576" s="339"/>
      <c r="AT576" s="339"/>
      <c r="AU576" s="339"/>
      <c r="AV576" s="339"/>
      <c r="AW576" s="339"/>
      <c r="AX576" s="339"/>
      <c r="AY576" s="339"/>
      <c r="AZ576" s="339"/>
      <c r="BA576" s="339"/>
      <c r="BB576" s="339"/>
      <c r="BC576" s="339"/>
      <c r="BD576" s="339"/>
      <c r="BE576" s="339"/>
      <c r="BF576" s="339"/>
      <c r="BG576" s="339"/>
      <c r="BH576" s="339"/>
      <c r="BI576" s="339"/>
      <c r="BJ576" s="339"/>
      <c r="BK576" s="339"/>
      <c r="BL576" s="339"/>
      <c r="BM576" s="339"/>
      <c r="BN576" s="339"/>
      <c r="BO576" s="339"/>
      <c r="BP576" s="339"/>
      <c r="BQ576" s="339"/>
      <c r="BR576" s="339"/>
      <c r="BS576" s="339"/>
      <c r="BT576" s="339"/>
      <c r="BU576" s="339"/>
      <c r="BV576" s="339"/>
      <c r="BW576" s="339"/>
      <c r="BX576" s="339"/>
      <c r="BY576" s="339"/>
      <c r="BZ576" s="339"/>
      <c r="CA576" s="339"/>
      <c r="CB576" s="339"/>
      <c r="CC576" s="339"/>
      <c r="CD576" s="339"/>
      <c r="CE576" s="339"/>
      <c r="CF576" s="339"/>
      <c r="CG576" s="339"/>
      <c r="CH576" s="339"/>
      <c r="CI576" s="339"/>
      <c r="CJ576" s="339"/>
      <c r="CK576" s="339"/>
      <c r="CL576" s="339"/>
      <c r="CM576" s="339"/>
      <c r="CN576" s="339"/>
      <c r="CO576" s="339"/>
      <c r="CP576" s="339"/>
      <c r="CQ576" s="339"/>
      <c r="CR576" s="339"/>
      <c r="CS576" s="339"/>
      <c r="CT576" s="339"/>
      <c r="CU576" s="339"/>
      <c r="CV576" s="339"/>
      <c r="CW576" s="339"/>
      <c r="CX576" s="339"/>
      <c r="CY576" s="339"/>
      <c r="CZ576" s="339"/>
      <c r="DA576" s="339"/>
      <c r="DB576" s="339"/>
      <c r="DC576" s="339"/>
      <c r="DD576" s="339"/>
      <c r="DE576" s="339"/>
      <c r="DF576" s="339"/>
      <c r="DG576" s="339"/>
      <c r="DH576" s="339"/>
      <c r="DI576" s="339"/>
      <c r="DJ576" s="339"/>
      <c r="DK576" s="339"/>
      <c r="DL576" s="339"/>
      <c r="DM576" s="339"/>
      <c r="DN576" s="339"/>
      <c r="DO576" s="339"/>
      <c r="DP576" s="339"/>
      <c r="DQ576" s="339"/>
      <c r="DR576" s="339"/>
      <c r="DS576" s="339"/>
      <c r="DT576" s="339"/>
      <c r="DU576" s="339"/>
      <c r="DV576" s="339"/>
      <c r="DW576" s="339"/>
      <c r="DX576" s="339"/>
      <c r="DY576" s="339"/>
      <c r="DZ576" s="339"/>
      <c r="EA576" s="339"/>
      <c r="EB576" s="339"/>
      <c r="EC576" s="339"/>
      <c r="ED576" s="339"/>
      <c r="EE576" s="339"/>
      <c r="EF576" s="339"/>
      <c r="EG576" s="339"/>
      <c r="EH576" s="339"/>
      <c r="EI576" s="339"/>
      <c r="EJ576" s="339"/>
      <c r="EK576" s="339"/>
      <c r="EL576" s="339"/>
      <c r="EM576" s="339"/>
    </row>
    <row r="577" spans="1:143" s="341" customFormat="1" ht="25.5" hidden="1" customHeight="1">
      <c r="A577" s="371"/>
      <c r="B577" s="371"/>
      <c r="C577" s="371"/>
      <c r="D577" s="371"/>
      <c r="E577" s="371"/>
      <c r="F577" s="371"/>
      <c r="G577" s="371"/>
      <c r="H577" s="371"/>
      <c r="I577" s="371"/>
      <c r="J577" s="371"/>
      <c r="K577" s="371"/>
      <c r="L577" s="371"/>
      <c r="M577" s="371"/>
      <c r="N577" s="371"/>
      <c r="O577" s="371"/>
      <c r="P577" s="371"/>
      <c r="Q577" s="371"/>
      <c r="R577" s="371"/>
      <c r="S577" s="371"/>
      <c r="T577" s="371"/>
      <c r="U577" s="371"/>
      <c r="V577" s="371"/>
      <c r="W577" s="371"/>
      <c r="X577" s="371"/>
      <c r="Y577" s="371"/>
      <c r="Z577" s="371"/>
      <c r="AA577" s="371"/>
      <c r="AB577" s="371"/>
      <c r="AC577" s="371"/>
      <c r="AD577" s="371"/>
      <c r="AE577" s="371"/>
      <c r="AF577" s="371"/>
      <c r="AG577" s="371"/>
      <c r="AH577" s="371"/>
      <c r="AI577" s="339"/>
      <c r="AJ577" s="339"/>
      <c r="AK577" s="339"/>
      <c r="AL577" s="339"/>
      <c r="AM577" s="339"/>
      <c r="AN577" s="339"/>
      <c r="AO577" s="339"/>
      <c r="AP577" s="339"/>
      <c r="AQ577" s="339"/>
      <c r="AR577" s="339"/>
      <c r="AS577" s="339"/>
      <c r="AT577" s="339"/>
      <c r="AU577" s="339"/>
      <c r="AV577" s="339"/>
      <c r="AW577" s="339"/>
      <c r="AX577" s="339"/>
      <c r="AY577" s="339"/>
      <c r="AZ577" s="339"/>
      <c r="BA577" s="339"/>
      <c r="BB577" s="339"/>
      <c r="BC577" s="339"/>
      <c r="BD577" s="339"/>
      <c r="BE577" s="339"/>
      <c r="BF577" s="339"/>
      <c r="BG577" s="339"/>
      <c r="BH577" s="339"/>
      <c r="BI577" s="339"/>
      <c r="BJ577" s="339"/>
      <c r="BK577" s="339"/>
      <c r="BL577" s="339"/>
      <c r="BM577" s="339"/>
      <c r="BN577" s="339"/>
      <c r="BO577" s="339"/>
      <c r="BP577" s="339"/>
      <c r="BQ577" s="339"/>
      <c r="BR577" s="339"/>
      <c r="BS577" s="339"/>
      <c r="BT577" s="339"/>
      <c r="BU577" s="339"/>
      <c r="BV577" s="339"/>
      <c r="BW577" s="339"/>
      <c r="BX577" s="339"/>
      <c r="BY577" s="339"/>
      <c r="BZ577" s="339"/>
      <c r="CA577" s="339"/>
      <c r="CB577" s="339"/>
      <c r="CC577" s="339"/>
      <c r="CD577" s="339"/>
      <c r="CE577" s="339"/>
      <c r="CF577" s="339"/>
      <c r="CG577" s="339"/>
      <c r="CH577" s="339"/>
      <c r="CI577" s="339"/>
      <c r="CJ577" s="339"/>
      <c r="CK577" s="339"/>
      <c r="CL577" s="339"/>
      <c r="CM577" s="339"/>
      <c r="CN577" s="339"/>
      <c r="CO577" s="339"/>
      <c r="CP577" s="339"/>
      <c r="CQ577" s="339"/>
      <c r="CR577" s="339"/>
      <c r="CS577" s="339"/>
      <c r="CT577" s="339"/>
      <c r="CU577" s="339"/>
      <c r="CV577" s="339"/>
      <c r="CW577" s="339"/>
      <c r="CX577" s="339"/>
      <c r="CY577" s="339"/>
      <c r="CZ577" s="339"/>
      <c r="DA577" s="339"/>
      <c r="DB577" s="339"/>
      <c r="DC577" s="339"/>
      <c r="DD577" s="339"/>
      <c r="DE577" s="339"/>
      <c r="DF577" s="339"/>
      <c r="DG577" s="339"/>
      <c r="DH577" s="339"/>
      <c r="DI577" s="339"/>
      <c r="DJ577" s="339"/>
      <c r="DK577" s="339"/>
      <c r="DL577" s="339"/>
      <c r="DM577" s="339"/>
      <c r="DN577" s="339"/>
      <c r="DO577" s="339"/>
      <c r="DP577" s="339"/>
      <c r="DQ577" s="339"/>
      <c r="DR577" s="339"/>
      <c r="DS577" s="339"/>
      <c r="DT577" s="339"/>
      <c r="DU577" s="339"/>
      <c r="DV577" s="339"/>
      <c r="DW577" s="339"/>
      <c r="DX577" s="339"/>
      <c r="DY577" s="339"/>
      <c r="DZ577" s="339"/>
      <c r="EA577" s="339"/>
      <c r="EB577" s="339"/>
      <c r="EC577" s="339"/>
      <c r="ED577" s="339"/>
      <c r="EE577" s="339"/>
      <c r="EF577" s="339"/>
      <c r="EG577" s="339"/>
      <c r="EH577" s="339"/>
      <c r="EI577" s="339"/>
      <c r="EJ577" s="339"/>
      <c r="EK577" s="339"/>
      <c r="EL577" s="339"/>
      <c r="EM577" s="339"/>
    </row>
    <row r="578" spans="1:143" s="341" customFormat="1" ht="25.5" hidden="1" customHeight="1">
      <c r="A578" s="371"/>
      <c r="B578" s="371"/>
      <c r="C578" s="371"/>
      <c r="D578" s="371"/>
      <c r="E578" s="371"/>
      <c r="F578" s="371"/>
      <c r="G578" s="371"/>
      <c r="H578" s="371"/>
      <c r="I578" s="371"/>
      <c r="J578" s="371"/>
      <c r="K578" s="371"/>
      <c r="L578" s="371"/>
      <c r="M578" s="371"/>
      <c r="N578" s="371"/>
      <c r="O578" s="371"/>
      <c r="P578" s="371"/>
      <c r="Q578" s="371"/>
      <c r="R578" s="371"/>
      <c r="S578" s="371"/>
      <c r="T578" s="371"/>
      <c r="U578" s="371"/>
      <c r="V578" s="371"/>
      <c r="W578" s="371"/>
      <c r="X578" s="371"/>
      <c r="Y578" s="371"/>
      <c r="Z578" s="371"/>
      <c r="AA578" s="371"/>
      <c r="AB578" s="371"/>
      <c r="AC578" s="371"/>
      <c r="AD578" s="371"/>
      <c r="AE578" s="371"/>
      <c r="AF578" s="371"/>
      <c r="AG578" s="371"/>
      <c r="AH578" s="371"/>
      <c r="AI578" s="339"/>
      <c r="AJ578" s="339"/>
      <c r="AK578" s="339"/>
      <c r="AL578" s="339"/>
      <c r="AM578" s="339"/>
      <c r="AN578" s="339"/>
      <c r="AO578" s="339"/>
      <c r="AP578" s="339"/>
      <c r="AQ578" s="339"/>
      <c r="AR578" s="339"/>
      <c r="AS578" s="339"/>
      <c r="AT578" s="339"/>
      <c r="AU578" s="339"/>
      <c r="AV578" s="339"/>
      <c r="AW578" s="339"/>
      <c r="AX578" s="339"/>
      <c r="AY578" s="339"/>
      <c r="AZ578" s="339"/>
      <c r="BA578" s="339"/>
      <c r="BB578" s="339"/>
      <c r="BC578" s="339"/>
      <c r="BD578" s="339"/>
      <c r="BE578" s="339"/>
      <c r="BF578" s="339"/>
      <c r="BG578" s="339"/>
      <c r="BH578" s="339"/>
      <c r="BI578" s="339"/>
      <c r="BJ578" s="339"/>
      <c r="BK578" s="339"/>
      <c r="BL578" s="339"/>
      <c r="BM578" s="339"/>
      <c r="BN578" s="339"/>
      <c r="BO578" s="339"/>
      <c r="BP578" s="339"/>
      <c r="BQ578" s="339"/>
      <c r="BR578" s="339"/>
      <c r="BS578" s="339"/>
      <c r="BT578" s="339"/>
      <c r="BU578" s="339"/>
      <c r="BV578" s="339"/>
      <c r="BW578" s="339"/>
      <c r="BX578" s="339"/>
      <c r="BY578" s="339"/>
      <c r="BZ578" s="339"/>
      <c r="CA578" s="339"/>
      <c r="CB578" s="339"/>
      <c r="CC578" s="339"/>
      <c r="CD578" s="339"/>
      <c r="CE578" s="339"/>
      <c r="CF578" s="339"/>
      <c r="CG578" s="339"/>
      <c r="CH578" s="339"/>
      <c r="CI578" s="339"/>
      <c r="CJ578" s="339"/>
      <c r="CK578" s="339"/>
      <c r="CL578" s="339"/>
      <c r="CM578" s="339"/>
      <c r="CN578" s="339"/>
      <c r="CO578" s="339"/>
      <c r="CP578" s="339"/>
      <c r="CQ578" s="339"/>
      <c r="CR578" s="339"/>
      <c r="CS578" s="339"/>
      <c r="CT578" s="339"/>
      <c r="CU578" s="339"/>
      <c r="CV578" s="339"/>
      <c r="CW578" s="339"/>
      <c r="CX578" s="339"/>
      <c r="CY578" s="339"/>
      <c r="CZ578" s="339"/>
      <c r="DA578" s="339"/>
      <c r="DB578" s="339"/>
      <c r="DC578" s="339"/>
      <c r="DD578" s="339"/>
      <c r="DE578" s="339"/>
      <c r="DF578" s="339"/>
      <c r="DG578" s="339"/>
      <c r="DH578" s="339"/>
      <c r="DI578" s="339"/>
      <c r="DJ578" s="339"/>
      <c r="DK578" s="339"/>
      <c r="DL578" s="339"/>
      <c r="DM578" s="339"/>
      <c r="DN578" s="339"/>
      <c r="DO578" s="339"/>
      <c r="DP578" s="339"/>
      <c r="DQ578" s="339"/>
      <c r="DR578" s="339"/>
      <c r="DS578" s="339"/>
      <c r="DT578" s="339"/>
      <c r="DU578" s="339"/>
      <c r="DV578" s="339"/>
      <c r="DW578" s="339"/>
      <c r="DX578" s="339"/>
      <c r="DY578" s="339"/>
      <c r="DZ578" s="339"/>
      <c r="EA578" s="339"/>
      <c r="EB578" s="339"/>
      <c r="EC578" s="339"/>
      <c r="ED578" s="339"/>
      <c r="EE578" s="339"/>
      <c r="EF578" s="339"/>
      <c r="EG578" s="339"/>
      <c r="EH578" s="339"/>
      <c r="EI578" s="339"/>
      <c r="EJ578" s="339"/>
      <c r="EK578" s="339"/>
      <c r="EL578" s="339"/>
      <c r="EM578" s="339"/>
    </row>
    <row r="579" spans="1:143" s="341" customFormat="1" ht="25.5" hidden="1" customHeight="1">
      <c r="A579" s="371"/>
      <c r="B579" s="371"/>
      <c r="C579" s="371"/>
      <c r="D579" s="371"/>
      <c r="E579" s="371"/>
      <c r="F579" s="371"/>
      <c r="G579" s="371"/>
      <c r="H579" s="371"/>
      <c r="I579" s="371"/>
      <c r="J579" s="371"/>
      <c r="K579" s="371"/>
      <c r="L579" s="371"/>
      <c r="M579" s="371"/>
      <c r="N579" s="371"/>
      <c r="O579" s="371"/>
      <c r="P579" s="371"/>
      <c r="Q579" s="371"/>
      <c r="R579" s="371"/>
      <c r="S579" s="371"/>
      <c r="T579" s="371"/>
      <c r="U579" s="371"/>
      <c r="V579" s="371"/>
      <c r="W579" s="371"/>
      <c r="X579" s="371"/>
      <c r="Y579" s="371"/>
      <c r="Z579" s="371"/>
      <c r="AA579" s="371"/>
      <c r="AB579" s="371"/>
      <c r="AC579" s="371"/>
      <c r="AD579" s="371"/>
      <c r="AE579" s="371"/>
      <c r="AF579" s="371"/>
      <c r="AG579" s="371"/>
      <c r="AH579" s="371"/>
      <c r="AI579" s="339"/>
      <c r="AJ579" s="339"/>
      <c r="AK579" s="339"/>
      <c r="AL579" s="339"/>
      <c r="AM579" s="339"/>
      <c r="AN579" s="339"/>
      <c r="AO579" s="339"/>
      <c r="AP579" s="339"/>
      <c r="AQ579" s="339"/>
      <c r="AR579" s="339"/>
      <c r="AS579" s="339"/>
      <c r="AT579" s="339"/>
      <c r="AU579" s="339"/>
      <c r="AV579" s="339"/>
      <c r="AW579" s="339"/>
      <c r="AX579" s="339"/>
      <c r="AY579" s="339"/>
      <c r="AZ579" s="339"/>
      <c r="BA579" s="339"/>
      <c r="BB579" s="339"/>
      <c r="BC579" s="339"/>
      <c r="BD579" s="339"/>
      <c r="BE579" s="339"/>
      <c r="BF579" s="339"/>
      <c r="BG579" s="339"/>
      <c r="BH579" s="339"/>
      <c r="BI579" s="339"/>
      <c r="BJ579" s="339"/>
      <c r="BK579" s="339"/>
      <c r="BL579" s="339"/>
      <c r="BM579" s="339"/>
      <c r="BN579" s="339"/>
      <c r="BO579" s="339"/>
      <c r="BP579" s="339"/>
      <c r="BQ579" s="339"/>
      <c r="BR579" s="339"/>
      <c r="BS579" s="339"/>
      <c r="BT579" s="339"/>
      <c r="BU579" s="339"/>
      <c r="BV579" s="339"/>
      <c r="BW579" s="339"/>
      <c r="BX579" s="339"/>
      <c r="BY579" s="339"/>
      <c r="BZ579" s="339"/>
      <c r="CA579" s="339"/>
      <c r="CB579" s="339"/>
      <c r="CC579" s="339"/>
      <c r="CD579" s="339"/>
      <c r="CE579" s="339"/>
      <c r="CF579" s="339"/>
      <c r="CG579" s="339"/>
      <c r="CH579" s="339"/>
      <c r="CI579" s="339"/>
      <c r="CJ579" s="339"/>
      <c r="CK579" s="339"/>
      <c r="CL579" s="339"/>
      <c r="CM579" s="339"/>
      <c r="CN579" s="339"/>
      <c r="CO579" s="339"/>
      <c r="CP579" s="339"/>
      <c r="CQ579" s="339"/>
      <c r="CR579" s="339"/>
      <c r="CS579" s="339"/>
      <c r="CT579" s="339"/>
      <c r="CU579" s="339"/>
      <c r="CV579" s="339"/>
      <c r="CW579" s="339"/>
      <c r="CX579" s="339"/>
      <c r="CY579" s="339"/>
      <c r="CZ579" s="339"/>
      <c r="DA579" s="339"/>
      <c r="DB579" s="339"/>
      <c r="DC579" s="339"/>
      <c r="DD579" s="339"/>
      <c r="DE579" s="339"/>
      <c r="DF579" s="339"/>
      <c r="DG579" s="339"/>
      <c r="DH579" s="339"/>
      <c r="DI579" s="339"/>
      <c r="DJ579" s="339"/>
      <c r="DK579" s="339"/>
      <c r="DL579" s="339"/>
      <c r="DM579" s="339"/>
      <c r="DN579" s="339"/>
      <c r="DO579" s="339"/>
      <c r="DP579" s="339"/>
      <c r="DQ579" s="339"/>
      <c r="DR579" s="339"/>
      <c r="DS579" s="339"/>
      <c r="DT579" s="339"/>
      <c r="DU579" s="339"/>
      <c r="DV579" s="339"/>
      <c r="DW579" s="339"/>
      <c r="DX579" s="339"/>
      <c r="DY579" s="339"/>
      <c r="DZ579" s="339"/>
      <c r="EA579" s="339"/>
      <c r="EB579" s="339"/>
      <c r="EC579" s="339"/>
      <c r="ED579" s="339"/>
      <c r="EE579" s="339"/>
      <c r="EF579" s="339"/>
      <c r="EG579" s="339"/>
      <c r="EH579" s="339"/>
      <c r="EI579" s="339"/>
      <c r="EJ579" s="339"/>
      <c r="EK579" s="339"/>
      <c r="EL579" s="339"/>
      <c r="EM579" s="339"/>
    </row>
    <row r="580" spans="1:143" s="341" customFormat="1" ht="25.5" hidden="1" customHeight="1">
      <c r="A580" s="371"/>
      <c r="B580" s="371"/>
      <c r="C580" s="371"/>
      <c r="D580" s="371"/>
      <c r="E580" s="371"/>
      <c r="F580" s="371"/>
      <c r="G580" s="371"/>
      <c r="H580" s="371"/>
      <c r="I580" s="371"/>
      <c r="J580" s="371"/>
      <c r="K580" s="371"/>
      <c r="L580" s="371"/>
      <c r="M580" s="371"/>
      <c r="N580" s="371"/>
      <c r="O580" s="371"/>
      <c r="P580" s="371"/>
      <c r="Q580" s="371"/>
      <c r="R580" s="371"/>
      <c r="S580" s="371"/>
      <c r="T580" s="371"/>
      <c r="U580" s="371"/>
      <c r="V580" s="371"/>
      <c r="W580" s="371"/>
      <c r="X580" s="371"/>
      <c r="Y580" s="371"/>
      <c r="Z580" s="371"/>
      <c r="AA580" s="371"/>
      <c r="AB580" s="371"/>
      <c r="AC580" s="371"/>
      <c r="AD580" s="371"/>
      <c r="AE580" s="371"/>
      <c r="AF580" s="371"/>
      <c r="AG580" s="371"/>
      <c r="AH580" s="371"/>
      <c r="AI580" s="339"/>
      <c r="AJ580" s="339"/>
      <c r="AK580" s="339"/>
      <c r="AL580" s="339"/>
      <c r="AM580" s="339"/>
      <c r="AN580" s="339"/>
      <c r="AO580" s="339"/>
      <c r="AP580" s="339"/>
      <c r="AQ580" s="339"/>
      <c r="AR580" s="339"/>
      <c r="AS580" s="339"/>
      <c r="AT580" s="339"/>
      <c r="AU580" s="339"/>
      <c r="AV580" s="339"/>
      <c r="AW580" s="339"/>
      <c r="AX580" s="339"/>
      <c r="AY580" s="339"/>
      <c r="AZ580" s="339"/>
      <c r="BA580" s="339"/>
      <c r="BB580" s="339"/>
      <c r="BC580" s="339"/>
      <c r="BD580" s="339"/>
      <c r="BE580" s="339"/>
      <c r="BF580" s="339"/>
      <c r="BG580" s="339"/>
      <c r="BH580" s="339"/>
      <c r="BI580" s="339"/>
      <c r="BJ580" s="339"/>
      <c r="BK580" s="339"/>
      <c r="BL580" s="339"/>
      <c r="BM580" s="339"/>
      <c r="BN580" s="339"/>
      <c r="BO580" s="339"/>
      <c r="BP580" s="339"/>
      <c r="BQ580" s="339"/>
      <c r="BR580" s="339"/>
      <c r="BS580" s="339"/>
      <c r="BT580" s="339"/>
      <c r="BU580" s="339"/>
      <c r="BV580" s="339"/>
      <c r="BW580" s="339"/>
      <c r="BX580" s="339"/>
      <c r="BY580" s="339"/>
      <c r="BZ580" s="339"/>
      <c r="CA580" s="339"/>
      <c r="CB580" s="339"/>
      <c r="CC580" s="339"/>
      <c r="CD580" s="339"/>
      <c r="CE580" s="339"/>
      <c r="CF580" s="339"/>
      <c r="CG580" s="339"/>
      <c r="CH580" s="339"/>
      <c r="CI580" s="339"/>
      <c r="CJ580" s="339"/>
      <c r="CK580" s="339"/>
      <c r="CL580" s="339"/>
      <c r="CM580" s="339"/>
      <c r="CN580" s="339"/>
      <c r="CO580" s="339"/>
      <c r="CP580" s="339"/>
      <c r="CQ580" s="339"/>
      <c r="CR580" s="339"/>
      <c r="CS580" s="339"/>
      <c r="CT580" s="339"/>
      <c r="CU580" s="339"/>
      <c r="CV580" s="339"/>
      <c r="CW580" s="339"/>
      <c r="CX580" s="339"/>
      <c r="CY580" s="339"/>
      <c r="CZ580" s="339"/>
      <c r="DA580" s="339"/>
      <c r="DB580" s="339"/>
      <c r="DC580" s="339"/>
      <c r="DD580" s="339"/>
      <c r="DE580" s="339"/>
      <c r="DF580" s="339"/>
      <c r="DG580" s="339"/>
      <c r="DH580" s="339"/>
      <c r="DI580" s="339"/>
      <c r="DJ580" s="339"/>
      <c r="DK580" s="339"/>
      <c r="DL580" s="339"/>
      <c r="DM580" s="339"/>
      <c r="DN580" s="339"/>
      <c r="DO580" s="339"/>
      <c r="DP580" s="339"/>
      <c r="DQ580" s="339"/>
      <c r="DR580" s="339"/>
      <c r="DS580" s="339"/>
      <c r="DT580" s="339"/>
      <c r="DU580" s="339"/>
      <c r="DV580" s="339"/>
      <c r="DW580" s="339"/>
      <c r="DX580" s="339"/>
      <c r="DY580" s="339"/>
      <c r="DZ580" s="339"/>
      <c r="EA580" s="339"/>
      <c r="EB580" s="339"/>
      <c r="EC580" s="339"/>
      <c r="ED580" s="339"/>
      <c r="EE580" s="339"/>
      <c r="EF580" s="339"/>
      <c r="EG580" s="339"/>
      <c r="EH580" s="339"/>
      <c r="EI580" s="339"/>
      <c r="EJ580" s="339"/>
      <c r="EK580" s="339"/>
      <c r="EL580" s="339"/>
      <c r="EM580" s="339"/>
    </row>
    <row r="581" spans="1:143" s="341" customFormat="1" ht="25.5" hidden="1" customHeight="1">
      <c r="A581" s="371"/>
      <c r="B581" s="371"/>
      <c r="C581" s="371"/>
      <c r="D581" s="371"/>
      <c r="E581" s="371"/>
      <c r="F581" s="371"/>
      <c r="G581" s="371"/>
      <c r="H581" s="371"/>
      <c r="I581" s="371"/>
      <c r="J581" s="371"/>
      <c r="K581" s="371"/>
      <c r="L581" s="371"/>
      <c r="M581" s="371"/>
      <c r="N581" s="371"/>
      <c r="O581" s="371"/>
      <c r="P581" s="371"/>
      <c r="Q581" s="371"/>
      <c r="R581" s="371"/>
      <c r="S581" s="371"/>
      <c r="T581" s="371"/>
      <c r="U581" s="371"/>
      <c r="V581" s="371"/>
      <c r="W581" s="371"/>
      <c r="X581" s="371"/>
      <c r="Y581" s="371"/>
      <c r="Z581" s="371"/>
      <c r="AA581" s="371"/>
      <c r="AB581" s="371"/>
      <c r="AC581" s="371"/>
      <c r="AD581" s="371"/>
      <c r="AE581" s="371"/>
      <c r="AF581" s="371"/>
      <c r="AG581" s="371"/>
      <c r="AH581" s="371"/>
      <c r="AI581" s="339"/>
      <c r="AJ581" s="339"/>
      <c r="AK581" s="339"/>
      <c r="AL581" s="339"/>
      <c r="AM581" s="339"/>
      <c r="AN581" s="339"/>
      <c r="AO581" s="339"/>
      <c r="AP581" s="339"/>
      <c r="AQ581" s="339"/>
      <c r="AR581" s="339"/>
      <c r="AS581" s="339"/>
      <c r="AT581" s="339"/>
      <c r="AU581" s="339"/>
      <c r="AV581" s="339"/>
      <c r="AW581" s="339"/>
      <c r="AX581" s="339"/>
      <c r="AY581" s="339"/>
      <c r="AZ581" s="339"/>
      <c r="BA581" s="339"/>
      <c r="BB581" s="339"/>
      <c r="BC581" s="339"/>
      <c r="BD581" s="339"/>
      <c r="BE581" s="339"/>
      <c r="BF581" s="339"/>
      <c r="BG581" s="339"/>
      <c r="BH581" s="339"/>
      <c r="BI581" s="339"/>
      <c r="BJ581" s="339"/>
      <c r="BK581" s="339"/>
      <c r="BL581" s="339"/>
      <c r="BM581" s="339"/>
      <c r="BN581" s="339"/>
      <c r="BO581" s="339"/>
      <c r="BP581" s="339"/>
      <c r="BQ581" s="339"/>
      <c r="BR581" s="339"/>
      <c r="BS581" s="339"/>
      <c r="BT581" s="339"/>
      <c r="BU581" s="339"/>
      <c r="BV581" s="339"/>
      <c r="BW581" s="339"/>
      <c r="BX581" s="339"/>
      <c r="BY581" s="339"/>
      <c r="BZ581" s="339"/>
      <c r="CA581" s="339"/>
      <c r="CB581" s="339"/>
      <c r="CC581" s="339"/>
      <c r="CD581" s="339"/>
      <c r="CE581" s="339"/>
      <c r="CF581" s="339"/>
      <c r="CG581" s="339"/>
      <c r="CH581" s="339"/>
      <c r="CI581" s="339"/>
      <c r="CJ581" s="339"/>
      <c r="CK581" s="339"/>
      <c r="CL581" s="339"/>
      <c r="CM581" s="339"/>
      <c r="CN581" s="339"/>
      <c r="CO581" s="339"/>
      <c r="CP581" s="339"/>
      <c r="CQ581" s="339"/>
      <c r="CR581" s="339"/>
      <c r="CS581" s="339"/>
      <c r="CT581" s="339"/>
      <c r="CU581" s="339"/>
      <c r="CV581" s="339"/>
      <c r="CW581" s="339"/>
      <c r="CX581" s="339"/>
      <c r="CY581" s="339"/>
      <c r="CZ581" s="339"/>
      <c r="DA581" s="339"/>
      <c r="DB581" s="339"/>
      <c r="DC581" s="339"/>
      <c r="DD581" s="339"/>
      <c r="DE581" s="339"/>
      <c r="DF581" s="339"/>
      <c r="DG581" s="339"/>
      <c r="DH581" s="339"/>
      <c r="DI581" s="339"/>
      <c r="DJ581" s="339"/>
      <c r="DK581" s="339"/>
      <c r="DL581" s="339"/>
      <c r="DM581" s="339"/>
      <c r="DN581" s="339"/>
      <c r="DO581" s="339"/>
      <c r="DP581" s="339"/>
      <c r="DQ581" s="339"/>
      <c r="DR581" s="339"/>
      <c r="DS581" s="339"/>
      <c r="DT581" s="339"/>
      <c r="DU581" s="339"/>
      <c r="DV581" s="339"/>
      <c r="DW581" s="339"/>
      <c r="DX581" s="339"/>
      <c r="DY581" s="339"/>
      <c r="DZ581" s="339"/>
      <c r="EA581" s="339"/>
      <c r="EB581" s="339"/>
      <c r="EC581" s="339"/>
      <c r="ED581" s="339"/>
      <c r="EE581" s="339"/>
      <c r="EF581" s="339"/>
      <c r="EG581" s="339"/>
      <c r="EH581" s="339"/>
      <c r="EI581" s="339"/>
      <c r="EJ581" s="339"/>
      <c r="EK581" s="339"/>
      <c r="EL581" s="339"/>
      <c r="EM581" s="339"/>
    </row>
    <row r="582" spans="1:143" s="341" customFormat="1" ht="25.5" hidden="1" customHeight="1">
      <c r="A582" s="371"/>
      <c r="B582" s="371"/>
      <c r="C582" s="371"/>
      <c r="D582" s="371"/>
      <c r="E582" s="371"/>
      <c r="F582" s="371"/>
      <c r="G582" s="371"/>
      <c r="H582" s="371"/>
      <c r="I582" s="371"/>
      <c r="J582" s="371"/>
      <c r="K582" s="371"/>
      <c r="L582" s="371"/>
      <c r="M582" s="371"/>
      <c r="N582" s="371"/>
      <c r="O582" s="371"/>
      <c r="P582" s="371"/>
      <c r="Q582" s="371"/>
      <c r="R582" s="371"/>
      <c r="S582" s="371"/>
      <c r="T582" s="371"/>
      <c r="U582" s="371"/>
      <c r="V582" s="371"/>
      <c r="W582" s="371"/>
      <c r="X582" s="371"/>
      <c r="Y582" s="371"/>
      <c r="Z582" s="371"/>
      <c r="AA582" s="371"/>
      <c r="AB582" s="371"/>
      <c r="AC582" s="371"/>
      <c r="AD582" s="371"/>
      <c r="AE582" s="371"/>
      <c r="AF582" s="371"/>
      <c r="AG582" s="371"/>
      <c r="AH582" s="371"/>
      <c r="AI582" s="339"/>
      <c r="AJ582" s="339"/>
      <c r="AK582" s="339"/>
      <c r="AL582" s="339"/>
      <c r="AM582" s="339"/>
      <c r="AN582" s="339"/>
      <c r="AO582" s="339"/>
      <c r="AP582" s="339"/>
      <c r="AQ582" s="339"/>
      <c r="AR582" s="339"/>
      <c r="AS582" s="339"/>
      <c r="AT582" s="339"/>
      <c r="AU582" s="339"/>
      <c r="AV582" s="339"/>
      <c r="AW582" s="339"/>
      <c r="AX582" s="339"/>
      <c r="AY582" s="339"/>
      <c r="AZ582" s="339"/>
      <c r="BA582" s="339"/>
      <c r="BB582" s="339"/>
      <c r="BC582" s="339"/>
      <c r="BD582" s="339"/>
      <c r="BE582" s="339"/>
      <c r="BF582" s="339"/>
      <c r="BG582" s="339"/>
      <c r="BH582" s="339"/>
      <c r="BI582" s="339"/>
      <c r="BJ582" s="339"/>
      <c r="BK582" s="339"/>
      <c r="BL582" s="339"/>
      <c r="BM582" s="339"/>
      <c r="BN582" s="339"/>
      <c r="BO582" s="339"/>
      <c r="BP582" s="339"/>
      <c r="BQ582" s="339"/>
      <c r="BR582" s="339"/>
      <c r="BS582" s="339"/>
      <c r="BT582" s="339"/>
      <c r="BU582" s="339"/>
      <c r="BV582" s="339"/>
      <c r="BW582" s="339"/>
      <c r="BX582" s="339"/>
      <c r="BY582" s="339"/>
      <c r="BZ582" s="339"/>
      <c r="CA582" s="339"/>
      <c r="CB582" s="339"/>
      <c r="CC582" s="339"/>
      <c r="CD582" s="339"/>
      <c r="CE582" s="339"/>
      <c r="CF582" s="339"/>
      <c r="CG582" s="339"/>
      <c r="CH582" s="339"/>
      <c r="CI582" s="339"/>
      <c r="CJ582" s="339"/>
      <c r="CK582" s="339"/>
      <c r="CL582" s="339"/>
      <c r="CM582" s="339"/>
      <c r="CN582" s="339"/>
      <c r="CO582" s="339"/>
      <c r="CP582" s="339"/>
      <c r="CQ582" s="339"/>
      <c r="CR582" s="339"/>
      <c r="CS582" s="339"/>
      <c r="CT582" s="339"/>
      <c r="CU582" s="339"/>
      <c r="CV582" s="339"/>
      <c r="CW582" s="339"/>
      <c r="CX582" s="339"/>
      <c r="CY582" s="339"/>
      <c r="CZ582" s="339"/>
      <c r="DA582" s="339"/>
      <c r="DB582" s="339"/>
      <c r="DC582" s="339"/>
      <c r="DD582" s="339"/>
      <c r="DE582" s="339"/>
      <c r="DF582" s="339"/>
      <c r="DG582" s="339"/>
      <c r="DH582" s="339"/>
      <c r="DI582" s="339"/>
      <c r="DJ582" s="339"/>
      <c r="DK582" s="339"/>
      <c r="DL582" s="339"/>
      <c r="DM582" s="339"/>
      <c r="DN582" s="339"/>
      <c r="DO582" s="339"/>
      <c r="DP582" s="339"/>
      <c r="DQ582" s="339"/>
      <c r="DR582" s="339"/>
      <c r="DS582" s="339"/>
      <c r="DT582" s="339"/>
      <c r="DU582" s="339"/>
      <c r="DV582" s="339"/>
      <c r="DW582" s="339"/>
      <c r="DX582" s="339"/>
      <c r="DY582" s="339"/>
      <c r="DZ582" s="339"/>
      <c r="EA582" s="339"/>
      <c r="EB582" s="339"/>
      <c r="EC582" s="339"/>
      <c r="ED582" s="339"/>
      <c r="EE582" s="339"/>
      <c r="EF582" s="339"/>
      <c r="EG582" s="339"/>
      <c r="EH582" s="339"/>
      <c r="EI582" s="339"/>
      <c r="EJ582" s="339"/>
      <c r="EK582" s="339"/>
      <c r="EL582" s="339"/>
      <c r="EM582" s="339"/>
    </row>
    <row r="583" spans="1:143" s="341" customFormat="1" ht="25.5" hidden="1" customHeight="1">
      <c r="A583" s="371"/>
      <c r="B583" s="371"/>
      <c r="C583" s="371"/>
      <c r="D583" s="371"/>
      <c r="E583" s="371"/>
      <c r="F583" s="371"/>
      <c r="G583" s="371"/>
      <c r="H583" s="371"/>
      <c r="I583" s="371"/>
      <c r="J583" s="371"/>
      <c r="K583" s="371"/>
      <c r="L583" s="371"/>
      <c r="M583" s="371"/>
      <c r="N583" s="371"/>
      <c r="O583" s="371"/>
      <c r="P583" s="371"/>
      <c r="Q583" s="371"/>
      <c r="R583" s="371"/>
      <c r="S583" s="371"/>
      <c r="T583" s="371"/>
      <c r="U583" s="371"/>
      <c r="V583" s="371"/>
      <c r="W583" s="371"/>
      <c r="X583" s="371"/>
      <c r="Y583" s="371"/>
      <c r="Z583" s="371"/>
      <c r="AA583" s="371"/>
      <c r="AB583" s="371"/>
      <c r="AC583" s="371"/>
      <c r="AD583" s="371"/>
      <c r="AE583" s="371"/>
      <c r="AF583" s="371"/>
      <c r="AG583" s="371"/>
      <c r="AH583" s="371"/>
      <c r="AI583" s="339"/>
      <c r="AJ583" s="339"/>
      <c r="AK583" s="339"/>
      <c r="AL583" s="339"/>
      <c r="AM583" s="339"/>
      <c r="AN583" s="339"/>
      <c r="AO583" s="339"/>
      <c r="AP583" s="339"/>
      <c r="AQ583" s="339"/>
      <c r="AR583" s="339"/>
      <c r="AS583" s="339"/>
      <c r="AT583" s="339"/>
      <c r="AU583" s="339"/>
      <c r="AV583" s="339"/>
      <c r="AW583" s="339"/>
      <c r="AX583" s="339"/>
      <c r="AY583" s="339"/>
      <c r="AZ583" s="339"/>
      <c r="BA583" s="339"/>
      <c r="BB583" s="339"/>
      <c r="BC583" s="339"/>
      <c r="BD583" s="339"/>
      <c r="BE583" s="339"/>
      <c r="BF583" s="339"/>
      <c r="BG583" s="339"/>
      <c r="BH583" s="339"/>
      <c r="BI583" s="339"/>
      <c r="BJ583" s="339"/>
      <c r="BK583" s="339"/>
      <c r="BL583" s="339"/>
      <c r="BM583" s="339"/>
      <c r="BN583" s="339"/>
      <c r="BO583" s="339"/>
      <c r="BP583" s="339"/>
      <c r="BQ583" s="339"/>
      <c r="BR583" s="339"/>
      <c r="BS583" s="339"/>
      <c r="BT583" s="339"/>
      <c r="BU583" s="339"/>
      <c r="BV583" s="339"/>
      <c r="BW583" s="339"/>
      <c r="BX583" s="339"/>
      <c r="BY583" s="339"/>
      <c r="BZ583" s="339"/>
      <c r="CA583" s="339"/>
      <c r="CB583" s="339"/>
      <c r="CC583" s="339"/>
      <c r="CD583" s="339"/>
      <c r="CE583" s="339"/>
      <c r="CF583" s="339"/>
      <c r="CG583" s="339"/>
      <c r="CH583" s="339"/>
      <c r="CI583" s="339"/>
      <c r="CJ583" s="339"/>
      <c r="CK583" s="339"/>
      <c r="CL583" s="339"/>
      <c r="CM583" s="339"/>
      <c r="CN583" s="339"/>
      <c r="CO583" s="339"/>
      <c r="CP583" s="339"/>
      <c r="CQ583" s="339"/>
      <c r="CR583" s="339"/>
      <c r="CS583" s="339"/>
      <c r="CT583" s="339"/>
      <c r="CU583" s="339"/>
      <c r="CV583" s="339"/>
      <c r="CW583" s="339"/>
      <c r="CX583" s="339"/>
      <c r="CY583" s="339"/>
      <c r="CZ583" s="339"/>
      <c r="DA583" s="339"/>
      <c r="DB583" s="339"/>
      <c r="DC583" s="339"/>
      <c r="DD583" s="339"/>
      <c r="DE583" s="339"/>
      <c r="DF583" s="339"/>
      <c r="DG583" s="339"/>
      <c r="DH583" s="339"/>
      <c r="DI583" s="339"/>
      <c r="DJ583" s="339"/>
      <c r="DK583" s="339"/>
      <c r="DL583" s="339"/>
      <c r="DM583" s="339"/>
      <c r="DN583" s="339"/>
      <c r="DO583" s="339"/>
      <c r="DP583" s="339"/>
      <c r="DQ583" s="339"/>
      <c r="DR583" s="339"/>
      <c r="DS583" s="339"/>
      <c r="DT583" s="339"/>
      <c r="DU583" s="339"/>
      <c r="DV583" s="339"/>
      <c r="DW583" s="339"/>
      <c r="DX583" s="339"/>
      <c r="DY583" s="339"/>
      <c r="DZ583" s="339"/>
      <c r="EA583" s="339"/>
      <c r="EB583" s="339"/>
      <c r="EC583" s="339"/>
      <c r="ED583" s="339"/>
      <c r="EE583" s="339"/>
      <c r="EF583" s="339"/>
      <c r="EG583" s="339"/>
      <c r="EH583" s="339"/>
      <c r="EI583" s="339"/>
      <c r="EJ583" s="339"/>
      <c r="EK583" s="339"/>
      <c r="EL583" s="339"/>
      <c r="EM583" s="339"/>
    </row>
    <row r="584" spans="1:143" s="341" customFormat="1" ht="25.5" hidden="1" customHeight="1">
      <c r="A584" s="371"/>
      <c r="B584" s="371"/>
      <c r="C584" s="371"/>
      <c r="D584" s="371"/>
      <c r="E584" s="371"/>
      <c r="F584" s="371"/>
      <c r="G584" s="371"/>
      <c r="H584" s="371"/>
      <c r="I584" s="371"/>
      <c r="J584" s="371"/>
      <c r="K584" s="371"/>
      <c r="L584" s="371"/>
      <c r="M584" s="371"/>
      <c r="N584" s="371"/>
      <c r="O584" s="371"/>
      <c r="P584" s="371"/>
      <c r="Q584" s="371"/>
      <c r="R584" s="371"/>
      <c r="S584" s="371"/>
      <c r="T584" s="371"/>
      <c r="U584" s="371"/>
      <c r="V584" s="371"/>
      <c r="W584" s="371"/>
      <c r="X584" s="371"/>
      <c r="Y584" s="371"/>
      <c r="Z584" s="371"/>
      <c r="AA584" s="371"/>
      <c r="AB584" s="371"/>
      <c r="AC584" s="371"/>
      <c r="AD584" s="371"/>
      <c r="AE584" s="371"/>
      <c r="AF584" s="371"/>
      <c r="AG584" s="371"/>
      <c r="AH584" s="371"/>
      <c r="AI584" s="339"/>
      <c r="AJ584" s="339"/>
      <c r="AK584" s="339"/>
      <c r="AL584" s="339"/>
      <c r="AM584" s="339"/>
      <c r="AN584" s="339"/>
      <c r="AO584" s="339"/>
      <c r="AP584" s="339"/>
      <c r="AQ584" s="339"/>
      <c r="AR584" s="339"/>
      <c r="AS584" s="339"/>
      <c r="AT584" s="339"/>
      <c r="AU584" s="339"/>
      <c r="AV584" s="339"/>
      <c r="AW584" s="339"/>
      <c r="AX584" s="339"/>
      <c r="AY584" s="339"/>
      <c r="AZ584" s="339"/>
      <c r="BA584" s="339"/>
      <c r="BB584" s="339"/>
      <c r="BC584" s="339"/>
      <c r="BD584" s="339"/>
      <c r="BE584" s="339"/>
      <c r="BF584" s="339"/>
      <c r="BG584" s="339"/>
      <c r="BH584" s="339"/>
      <c r="BI584" s="339"/>
      <c r="BJ584" s="339"/>
      <c r="BK584" s="339"/>
      <c r="BL584" s="339"/>
      <c r="BM584" s="339"/>
      <c r="BN584" s="339"/>
      <c r="BO584" s="339"/>
      <c r="BP584" s="339"/>
      <c r="BQ584" s="339"/>
      <c r="BR584" s="339"/>
      <c r="BS584" s="339"/>
      <c r="BT584" s="339"/>
      <c r="BU584" s="339"/>
      <c r="BV584" s="339"/>
      <c r="BW584" s="339"/>
      <c r="BX584" s="339"/>
      <c r="BY584" s="339"/>
      <c r="BZ584" s="339"/>
      <c r="CA584" s="339"/>
      <c r="CB584" s="339"/>
      <c r="CC584" s="339"/>
      <c r="CD584" s="339"/>
      <c r="CE584" s="339"/>
      <c r="CF584" s="339"/>
      <c r="CG584" s="339"/>
      <c r="CH584" s="339"/>
      <c r="CI584" s="339"/>
      <c r="CJ584" s="339"/>
      <c r="CK584" s="339"/>
      <c r="CL584" s="339"/>
      <c r="CM584" s="339"/>
      <c r="CN584" s="339"/>
      <c r="CO584" s="339"/>
      <c r="CP584" s="339"/>
      <c r="CQ584" s="339"/>
      <c r="CR584" s="339"/>
      <c r="CS584" s="339"/>
      <c r="CT584" s="339"/>
      <c r="CU584" s="339"/>
      <c r="CV584" s="339"/>
      <c r="CW584" s="339"/>
      <c r="CX584" s="339"/>
      <c r="CY584" s="339"/>
      <c r="CZ584" s="339"/>
      <c r="DA584" s="339"/>
      <c r="DB584" s="339"/>
      <c r="DC584" s="339"/>
      <c r="DD584" s="339"/>
      <c r="DE584" s="339"/>
      <c r="DF584" s="339"/>
      <c r="DG584" s="339"/>
      <c r="DH584" s="339"/>
      <c r="DI584" s="339"/>
      <c r="DJ584" s="339"/>
      <c r="DK584" s="339"/>
      <c r="DL584" s="339"/>
      <c r="DM584" s="339"/>
      <c r="DN584" s="339"/>
      <c r="DO584" s="339"/>
      <c r="DP584" s="339"/>
      <c r="DQ584" s="339"/>
      <c r="DR584" s="339"/>
      <c r="DS584" s="339"/>
      <c r="DT584" s="339"/>
      <c r="DU584" s="339"/>
      <c r="DV584" s="339"/>
      <c r="DW584" s="339"/>
      <c r="DX584" s="339"/>
      <c r="DY584" s="339"/>
      <c r="DZ584" s="339"/>
      <c r="EA584" s="339"/>
      <c r="EB584" s="339"/>
      <c r="EC584" s="339"/>
      <c r="ED584" s="339"/>
      <c r="EE584" s="339"/>
      <c r="EF584" s="339"/>
      <c r="EG584" s="339"/>
      <c r="EH584" s="339"/>
      <c r="EI584" s="339"/>
      <c r="EJ584" s="339"/>
      <c r="EK584" s="339"/>
      <c r="EL584" s="339"/>
      <c r="EM584" s="339"/>
    </row>
    <row r="585" spans="1:143" s="341" customFormat="1" ht="25.5" hidden="1" customHeight="1">
      <c r="A585" s="371"/>
      <c r="B585" s="371"/>
      <c r="C585" s="371"/>
      <c r="D585" s="371"/>
      <c r="E585" s="371"/>
      <c r="F585" s="371"/>
      <c r="G585" s="371"/>
      <c r="H585" s="371"/>
      <c r="I585" s="371"/>
      <c r="J585" s="371"/>
      <c r="K585" s="371"/>
      <c r="L585" s="371"/>
      <c r="M585" s="371"/>
      <c r="N585" s="371"/>
      <c r="O585" s="371"/>
      <c r="P585" s="371"/>
      <c r="Q585" s="371"/>
      <c r="R585" s="371"/>
      <c r="S585" s="371"/>
      <c r="T585" s="371"/>
      <c r="U585" s="371"/>
      <c r="V585" s="371"/>
      <c r="W585" s="371"/>
      <c r="X585" s="371"/>
      <c r="Y585" s="371"/>
      <c r="Z585" s="371"/>
      <c r="AA585" s="371"/>
      <c r="AB585" s="371"/>
      <c r="AC585" s="371"/>
      <c r="AD585" s="371"/>
      <c r="AE585" s="371"/>
      <c r="AF585" s="371"/>
      <c r="AG585" s="371"/>
      <c r="AH585" s="371"/>
      <c r="AI585" s="339"/>
      <c r="AJ585" s="339"/>
      <c r="AK585" s="339"/>
      <c r="AL585" s="339"/>
      <c r="AM585" s="339"/>
      <c r="AN585" s="339"/>
      <c r="AO585" s="339"/>
      <c r="AP585" s="339"/>
      <c r="AQ585" s="339"/>
      <c r="AR585" s="339"/>
      <c r="AS585" s="339"/>
      <c r="AT585" s="339"/>
      <c r="AU585" s="339"/>
      <c r="AV585" s="339"/>
      <c r="AW585" s="339"/>
      <c r="AX585" s="339"/>
      <c r="AY585" s="339"/>
      <c r="AZ585" s="339"/>
      <c r="BA585" s="339"/>
      <c r="BB585" s="339"/>
      <c r="BC585" s="339"/>
      <c r="BD585" s="339"/>
      <c r="BE585" s="339"/>
      <c r="BF585" s="339"/>
      <c r="BG585" s="339"/>
      <c r="BH585" s="339"/>
      <c r="BI585" s="339"/>
      <c r="BJ585" s="339"/>
      <c r="BK585" s="339"/>
      <c r="BL585" s="339"/>
      <c r="BM585" s="339"/>
      <c r="BN585" s="339"/>
      <c r="BO585" s="339"/>
      <c r="BP585" s="339"/>
      <c r="BQ585" s="339"/>
      <c r="BR585" s="339"/>
      <c r="BS585" s="339"/>
      <c r="BT585" s="339"/>
      <c r="BU585" s="339"/>
      <c r="BV585" s="339"/>
      <c r="BW585" s="339"/>
      <c r="BX585" s="339"/>
      <c r="BY585" s="339"/>
      <c r="BZ585" s="339"/>
      <c r="CA585" s="339"/>
      <c r="CB585" s="339"/>
      <c r="CC585" s="339"/>
      <c r="CD585" s="339"/>
      <c r="CE585" s="339"/>
      <c r="CF585" s="339"/>
      <c r="CG585" s="339"/>
      <c r="CH585" s="339"/>
      <c r="CI585" s="339"/>
      <c r="CJ585" s="339"/>
      <c r="CK585" s="339"/>
      <c r="CL585" s="339"/>
      <c r="CM585" s="339"/>
      <c r="CN585" s="339"/>
      <c r="CO585" s="339"/>
      <c r="CP585" s="339"/>
      <c r="CQ585" s="339"/>
      <c r="CR585" s="339"/>
      <c r="CS585" s="339"/>
      <c r="CT585" s="339"/>
      <c r="CU585" s="339"/>
      <c r="CV585" s="339"/>
      <c r="CW585" s="339"/>
      <c r="CX585" s="339"/>
      <c r="CY585" s="339"/>
      <c r="CZ585" s="339"/>
      <c r="DA585" s="339"/>
      <c r="DB585" s="339"/>
      <c r="DC585" s="339"/>
      <c r="DD585" s="339"/>
      <c r="DE585" s="339"/>
      <c r="DF585" s="339"/>
      <c r="DG585" s="339"/>
      <c r="DH585" s="339"/>
      <c r="DI585" s="339"/>
      <c r="DJ585" s="339"/>
      <c r="DK585" s="339"/>
      <c r="DL585" s="339"/>
      <c r="DM585" s="339"/>
      <c r="DN585" s="339"/>
      <c r="DO585" s="339"/>
      <c r="DP585" s="339"/>
      <c r="DQ585" s="339"/>
      <c r="DR585" s="339"/>
      <c r="DS585" s="339"/>
      <c r="DT585" s="339"/>
      <c r="DU585" s="339"/>
      <c r="DV585" s="339"/>
      <c r="DW585" s="339"/>
      <c r="DX585" s="339"/>
      <c r="DY585" s="339"/>
      <c r="DZ585" s="339"/>
      <c r="EA585" s="339"/>
      <c r="EB585" s="339"/>
      <c r="EC585" s="339"/>
      <c r="ED585" s="339"/>
      <c r="EE585" s="339"/>
      <c r="EF585" s="339"/>
      <c r="EG585" s="339"/>
      <c r="EH585" s="339"/>
      <c r="EI585" s="339"/>
      <c r="EJ585" s="339"/>
      <c r="EK585" s="339"/>
      <c r="EL585" s="339"/>
      <c r="EM585" s="339"/>
    </row>
    <row r="586" spans="1:143" s="341" customFormat="1" ht="25.5" hidden="1" customHeight="1">
      <c r="A586" s="371"/>
      <c r="B586" s="371"/>
      <c r="C586" s="371"/>
      <c r="D586" s="371"/>
      <c r="E586" s="371"/>
      <c r="F586" s="371"/>
      <c r="G586" s="371"/>
      <c r="H586" s="371"/>
      <c r="I586" s="371"/>
      <c r="J586" s="371"/>
      <c r="K586" s="371"/>
      <c r="L586" s="371"/>
      <c r="M586" s="371"/>
      <c r="N586" s="371"/>
      <c r="O586" s="371"/>
      <c r="P586" s="371"/>
      <c r="Q586" s="371"/>
      <c r="R586" s="371"/>
      <c r="S586" s="371"/>
      <c r="T586" s="371"/>
      <c r="U586" s="371"/>
      <c r="V586" s="371"/>
      <c r="W586" s="371"/>
      <c r="X586" s="371"/>
      <c r="Y586" s="371"/>
      <c r="Z586" s="371"/>
      <c r="AA586" s="371"/>
      <c r="AB586" s="371"/>
      <c r="AC586" s="371"/>
      <c r="AD586" s="371"/>
      <c r="AE586" s="371"/>
      <c r="AF586" s="371"/>
      <c r="AG586" s="371"/>
      <c r="AH586" s="371"/>
      <c r="AI586" s="339"/>
      <c r="AJ586" s="339"/>
      <c r="AK586" s="339"/>
      <c r="AL586" s="339"/>
      <c r="AM586" s="339"/>
      <c r="AN586" s="339"/>
      <c r="AO586" s="339"/>
      <c r="AP586" s="339"/>
      <c r="AQ586" s="339"/>
      <c r="AR586" s="339"/>
      <c r="AS586" s="339"/>
      <c r="AT586" s="339"/>
      <c r="AU586" s="339"/>
      <c r="AV586" s="339"/>
      <c r="AW586" s="339"/>
      <c r="AX586" s="339"/>
      <c r="AY586" s="339"/>
      <c r="AZ586" s="339"/>
      <c r="BA586" s="339"/>
      <c r="BB586" s="339"/>
      <c r="BC586" s="339"/>
      <c r="BD586" s="339"/>
      <c r="BE586" s="339"/>
      <c r="BF586" s="339"/>
      <c r="BG586" s="339"/>
      <c r="BH586" s="339"/>
      <c r="BI586" s="339"/>
      <c r="BJ586" s="339"/>
      <c r="BK586" s="339"/>
      <c r="BL586" s="339"/>
      <c r="BM586" s="339"/>
      <c r="BN586" s="339"/>
      <c r="BO586" s="339"/>
      <c r="BP586" s="339"/>
      <c r="BQ586" s="339"/>
      <c r="BR586" s="339"/>
      <c r="BS586" s="339"/>
      <c r="BT586" s="339"/>
      <c r="BU586" s="339"/>
      <c r="BV586" s="339"/>
      <c r="BW586" s="339"/>
      <c r="BX586" s="339"/>
      <c r="BY586" s="339"/>
      <c r="BZ586" s="339"/>
      <c r="CA586" s="339"/>
      <c r="CB586" s="339"/>
      <c r="CC586" s="339"/>
      <c r="CD586" s="339"/>
      <c r="CE586" s="339"/>
      <c r="CF586" s="339"/>
      <c r="CG586" s="339"/>
      <c r="CH586" s="339"/>
      <c r="CI586" s="339"/>
      <c r="CJ586" s="339"/>
      <c r="CK586" s="339"/>
      <c r="CL586" s="339"/>
      <c r="CM586" s="339"/>
      <c r="CN586" s="339"/>
      <c r="CO586" s="339"/>
      <c r="CP586" s="339"/>
      <c r="CQ586" s="339"/>
      <c r="CR586" s="339"/>
      <c r="CS586" s="339"/>
      <c r="CT586" s="339"/>
      <c r="CU586" s="339"/>
      <c r="CV586" s="339"/>
      <c r="CW586" s="339"/>
      <c r="CX586" s="339"/>
      <c r="CY586" s="339"/>
      <c r="CZ586" s="339"/>
      <c r="DA586" s="339"/>
      <c r="DB586" s="339"/>
      <c r="DC586" s="339"/>
      <c r="DD586" s="339"/>
      <c r="DE586" s="339"/>
      <c r="DF586" s="339"/>
      <c r="DG586" s="339"/>
      <c r="DH586" s="339"/>
      <c r="DI586" s="339"/>
      <c r="DJ586" s="339"/>
      <c r="DK586" s="339"/>
      <c r="DL586" s="339"/>
      <c r="DM586" s="339"/>
      <c r="DN586" s="339"/>
      <c r="DO586" s="339"/>
      <c r="DP586" s="339"/>
      <c r="DQ586" s="339"/>
      <c r="DR586" s="339"/>
      <c r="DS586" s="339"/>
      <c r="DT586" s="339"/>
      <c r="DU586" s="339"/>
      <c r="DV586" s="339"/>
      <c r="DW586" s="339"/>
      <c r="DX586" s="339"/>
      <c r="DY586" s="339"/>
      <c r="DZ586" s="339"/>
      <c r="EA586" s="339"/>
      <c r="EB586" s="339"/>
      <c r="EC586" s="339"/>
      <c r="ED586" s="339"/>
      <c r="EE586" s="339"/>
      <c r="EF586" s="339"/>
      <c r="EG586" s="339"/>
      <c r="EH586" s="339"/>
      <c r="EI586" s="339"/>
      <c r="EJ586" s="339"/>
      <c r="EK586" s="339"/>
      <c r="EL586" s="339"/>
      <c r="EM586" s="339"/>
    </row>
    <row r="587" spans="1:143" s="341" customFormat="1" ht="25.5" hidden="1" customHeight="1">
      <c r="A587" s="371"/>
      <c r="B587" s="371"/>
      <c r="C587" s="371"/>
      <c r="D587" s="371"/>
      <c r="E587" s="371"/>
      <c r="F587" s="371"/>
      <c r="G587" s="371"/>
      <c r="H587" s="371"/>
      <c r="I587" s="371"/>
      <c r="J587" s="371"/>
      <c r="K587" s="371"/>
      <c r="L587" s="371"/>
      <c r="M587" s="371"/>
      <c r="N587" s="371"/>
      <c r="O587" s="371"/>
      <c r="P587" s="371"/>
      <c r="Q587" s="371"/>
      <c r="R587" s="371"/>
      <c r="S587" s="371"/>
      <c r="T587" s="371"/>
      <c r="U587" s="371"/>
      <c r="V587" s="371"/>
      <c r="W587" s="371"/>
      <c r="X587" s="371"/>
      <c r="Y587" s="371"/>
      <c r="Z587" s="371"/>
      <c r="AA587" s="371"/>
      <c r="AB587" s="371"/>
      <c r="AC587" s="371"/>
      <c r="AD587" s="371"/>
      <c r="AE587" s="371"/>
      <c r="AF587" s="371"/>
      <c r="AG587" s="371"/>
      <c r="AH587" s="371"/>
      <c r="AI587" s="339"/>
      <c r="AJ587" s="339"/>
      <c r="AK587" s="339"/>
      <c r="AL587" s="339"/>
      <c r="AM587" s="339"/>
      <c r="AN587" s="339"/>
      <c r="AO587" s="339"/>
      <c r="AP587" s="339"/>
      <c r="AQ587" s="339"/>
      <c r="AR587" s="339"/>
      <c r="AS587" s="339"/>
      <c r="AT587" s="339"/>
      <c r="AU587" s="339"/>
      <c r="AV587" s="339"/>
      <c r="AW587" s="339"/>
      <c r="AX587" s="339"/>
      <c r="AY587" s="339"/>
      <c r="AZ587" s="339"/>
      <c r="BA587" s="339"/>
      <c r="BB587" s="339"/>
      <c r="BC587" s="339"/>
      <c r="BD587" s="339"/>
      <c r="BE587" s="339"/>
      <c r="BF587" s="339"/>
      <c r="BG587" s="339"/>
      <c r="BH587" s="339"/>
      <c r="BI587" s="339"/>
      <c r="BJ587" s="339"/>
      <c r="BK587" s="339"/>
      <c r="BL587" s="339"/>
      <c r="BM587" s="339"/>
      <c r="BN587" s="339"/>
      <c r="BO587" s="339"/>
      <c r="BP587" s="339"/>
      <c r="BQ587" s="339"/>
      <c r="BR587" s="339"/>
      <c r="BS587" s="339"/>
      <c r="BT587" s="339"/>
      <c r="BU587" s="339"/>
      <c r="BV587" s="339"/>
      <c r="BW587" s="339"/>
      <c r="BX587" s="339"/>
      <c r="BY587" s="339"/>
      <c r="BZ587" s="339"/>
      <c r="CA587" s="339"/>
      <c r="CB587" s="339"/>
      <c r="CC587" s="339"/>
      <c r="CD587" s="339"/>
      <c r="CE587" s="339"/>
      <c r="CF587" s="339"/>
      <c r="CG587" s="339"/>
      <c r="CH587" s="339"/>
      <c r="CI587" s="339"/>
      <c r="CJ587" s="339"/>
      <c r="CK587" s="339"/>
      <c r="CL587" s="339"/>
      <c r="CM587" s="339"/>
      <c r="CN587" s="339"/>
      <c r="CO587" s="339"/>
      <c r="CP587" s="339"/>
      <c r="CQ587" s="339"/>
      <c r="CR587" s="339"/>
      <c r="CS587" s="339"/>
      <c r="CT587" s="339"/>
      <c r="CU587" s="339"/>
      <c r="CV587" s="339"/>
      <c r="CW587" s="339"/>
      <c r="CX587" s="339"/>
      <c r="CY587" s="339"/>
      <c r="CZ587" s="339"/>
      <c r="DA587" s="339"/>
      <c r="DB587" s="339"/>
      <c r="DC587" s="339"/>
      <c r="DD587" s="339"/>
      <c r="DE587" s="339"/>
      <c r="DF587" s="339"/>
      <c r="DG587" s="339"/>
      <c r="DH587" s="339"/>
      <c r="DI587" s="339"/>
      <c r="DJ587" s="339"/>
      <c r="DK587" s="339"/>
      <c r="DL587" s="339"/>
      <c r="DM587" s="339"/>
      <c r="DN587" s="339"/>
      <c r="DO587" s="339"/>
      <c r="DP587" s="339"/>
      <c r="DQ587" s="339"/>
      <c r="DR587" s="339"/>
      <c r="DS587" s="339"/>
      <c r="DT587" s="339"/>
      <c r="DU587" s="339"/>
      <c r="DV587" s="339"/>
      <c r="DW587" s="339"/>
      <c r="DX587" s="339"/>
      <c r="DY587" s="339"/>
      <c r="DZ587" s="339"/>
      <c r="EA587" s="339"/>
      <c r="EB587" s="339"/>
      <c r="EC587" s="339"/>
      <c r="ED587" s="339"/>
      <c r="EE587" s="339"/>
      <c r="EF587" s="339"/>
      <c r="EG587" s="339"/>
      <c r="EH587" s="339"/>
      <c r="EI587" s="339"/>
      <c r="EJ587" s="339"/>
      <c r="EK587" s="339"/>
      <c r="EL587" s="339"/>
      <c r="EM587" s="339"/>
    </row>
    <row r="588" spans="1:143" s="341" customFormat="1" ht="25.5" hidden="1" customHeight="1">
      <c r="A588" s="371"/>
      <c r="B588" s="371"/>
      <c r="C588" s="371"/>
      <c r="D588" s="371"/>
      <c r="E588" s="371"/>
      <c r="F588" s="371"/>
      <c r="G588" s="371"/>
      <c r="H588" s="371"/>
      <c r="I588" s="371"/>
      <c r="J588" s="371"/>
      <c r="K588" s="371"/>
      <c r="L588" s="371"/>
      <c r="M588" s="371"/>
      <c r="N588" s="371"/>
      <c r="O588" s="371"/>
      <c r="P588" s="371"/>
      <c r="Q588" s="371"/>
      <c r="R588" s="371"/>
      <c r="S588" s="371"/>
      <c r="T588" s="371"/>
      <c r="U588" s="371"/>
      <c r="V588" s="371"/>
      <c r="W588" s="371"/>
      <c r="X588" s="371"/>
      <c r="Y588" s="371"/>
      <c r="Z588" s="371"/>
      <c r="AA588" s="371"/>
      <c r="AB588" s="371"/>
      <c r="AC588" s="371"/>
      <c r="AD588" s="371"/>
      <c r="AE588" s="371"/>
      <c r="AF588" s="371"/>
      <c r="AG588" s="371"/>
      <c r="AH588" s="371"/>
      <c r="AI588" s="339"/>
      <c r="AJ588" s="339"/>
      <c r="AK588" s="339"/>
      <c r="AL588" s="339"/>
      <c r="AM588" s="339"/>
      <c r="AN588" s="339"/>
      <c r="AO588" s="339"/>
      <c r="AP588" s="339"/>
      <c r="AQ588" s="339"/>
      <c r="AR588" s="339"/>
      <c r="AS588" s="339"/>
      <c r="AT588" s="339"/>
      <c r="AU588" s="339"/>
      <c r="AV588" s="339"/>
      <c r="AW588" s="339"/>
      <c r="AX588" s="339"/>
      <c r="AY588" s="339"/>
      <c r="AZ588" s="339"/>
      <c r="BA588" s="339"/>
      <c r="BB588" s="339"/>
      <c r="BC588" s="339"/>
      <c r="BD588" s="339"/>
      <c r="BE588" s="339"/>
      <c r="BF588" s="339"/>
      <c r="BG588" s="339"/>
      <c r="BH588" s="339"/>
      <c r="BI588" s="339"/>
      <c r="BJ588" s="339"/>
      <c r="BK588" s="339"/>
      <c r="BL588" s="339"/>
      <c r="BM588" s="339"/>
      <c r="BN588" s="339"/>
      <c r="BO588" s="339"/>
      <c r="BP588" s="339"/>
      <c r="BQ588" s="339"/>
      <c r="BR588" s="339"/>
      <c r="BS588" s="339"/>
      <c r="BT588" s="339"/>
      <c r="BU588" s="339"/>
      <c r="BV588" s="339"/>
      <c r="BW588" s="339"/>
      <c r="BX588" s="339"/>
      <c r="BY588" s="339"/>
      <c r="BZ588" s="339"/>
      <c r="CA588" s="339"/>
      <c r="CB588" s="339"/>
      <c r="CC588" s="339"/>
      <c r="CD588" s="339"/>
      <c r="CE588" s="339"/>
      <c r="CF588" s="339"/>
      <c r="CG588" s="339"/>
      <c r="CH588" s="339"/>
      <c r="CI588" s="339"/>
      <c r="CJ588" s="339"/>
      <c r="CK588" s="339"/>
      <c r="CL588" s="339"/>
      <c r="CM588" s="339"/>
      <c r="CN588" s="339"/>
      <c r="CO588" s="339"/>
      <c r="CP588" s="339"/>
      <c r="CQ588" s="339"/>
      <c r="CR588" s="339"/>
      <c r="CS588" s="339"/>
      <c r="CT588" s="339"/>
      <c r="CU588" s="339"/>
      <c r="CV588" s="339"/>
      <c r="CW588" s="339"/>
      <c r="CX588" s="339"/>
      <c r="CY588" s="339"/>
      <c r="CZ588" s="339"/>
      <c r="DA588" s="339"/>
      <c r="DB588" s="339"/>
      <c r="DC588" s="339"/>
      <c r="DD588" s="339"/>
      <c r="DE588" s="339"/>
      <c r="DF588" s="339"/>
      <c r="DG588" s="339"/>
      <c r="DH588" s="339"/>
      <c r="DI588" s="339"/>
      <c r="DJ588" s="339"/>
      <c r="DK588" s="339"/>
      <c r="DL588" s="339"/>
      <c r="DM588" s="339"/>
      <c r="DN588" s="339"/>
      <c r="DO588" s="339"/>
      <c r="DP588" s="339"/>
      <c r="DQ588" s="339"/>
      <c r="DR588" s="339"/>
      <c r="DS588" s="339"/>
      <c r="DT588" s="339"/>
      <c r="DU588" s="339"/>
      <c r="DV588" s="339"/>
      <c r="DW588" s="339"/>
      <c r="DX588" s="339"/>
      <c r="DY588" s="339"/>
      <c r="DZ588" s="339"/>
      <c r="EA588" s="339"/>
      <c r="EB588" s="339"/>
      <c r="EC588" s="339"/>
      <c r="ED588" s="339"/>
      <c r="EE588" s="339"/>
      <c r="EF588" s="339"/>
      <c r="EG588" s="339"/>
      <c r="EH588" s="339"/>
      <c r="EI588" s="339"/>
      <c r="EJ588" s="339"/>
      <c r="EK588" s="339"/>
      <c r="EL588" s="339"/>
      <c r="EM588" s="339"/>
    </row>
    <row r="589" spans="1:143" s="341" customFormat="1" ht="25.5" hidden="1" customHeight="1">
      <c r="A589" s="371"/>
      <c r="B589" s="371"/>
      <c r="C589" s="371"/>
      <c r="D589" s="371"/>
      <c r="E589" s="371"/>
      <c r="F589" s="371"/>
      <c r="G589" s="371"/>
      <c r="H589" s="371"/>
      <c r="I589" s="371"/>
      <c r="J589" s="371"/>
      <c r="K589" s="371"/>
      <c r="L589" s="371"/>
      <c r="M589" s="371"/>
      <c r="N589" s="371"/>
      <c r="O589" s="371"/>
      <c r="P589" s="371"/>
      <c r="Q589" s="371"/>
      <c r="R589" s="371"/>
      <c r="S589" s="371"/>
      <c r="T589" s="371"/>
      <c r="U589" s="371"/>
      <c r="V589" s="371"/>
      <c r="W589" s="371"/>
      <c r="X589" s="371"/>
      <c r="Y589" s="371"/>
      <c r="Z589" s="371"/>
      <c r="AA589" s="371"/>
      <c r="AB589" s="371"/>
      <c r="AC589" s="371"/>
      <c r="AD589" s="371"/>
      <c r="AE589" s="371"/>
      <c r="AF589" s="371"/>
      <c r="AG589" s="371"/>
      <c r="AH589" s="371"/>
      <c r="AI589" s="339"/>
      <c r="AJ589" s="339"/>
      <c r="AK589" s="339"/>
      <c r="AL589" s="339"/>
      <c r="AM589" s="339"/>
      <c r="AN589" s="339"/>
      <c r="AO589" s="339"/>
      <c r="AP589" s="339"/>
      <c r="AQ589" s="339"/>
      <c r="AR589" s="339"/>
      <c r="AS589" s="339"/>
      <c r="AT589" s="339"/>
      <c r="AU589" s="339"/>
      <c r="AV589" s="339"/>
      <c r="AW589" s="339"/>
      <c r="AX589" s="339"/>
      <c r="AY589" s="339"/>
      <c r="AZ589" s="339"/>
      <c r="BA589" s="339"/>
      <c r="BB589" s="339"/>
      <c r="BC589" s="339"/>
      <c r="BD589" s="339"/>
      <c r="BE589" s="339"/>
      <c r="BF589" s="339"/>
      <c r="BG589" s="339"/>
      <c r="BH589" s="339"/>
      <c r="BI589" s="339"/>
      <c r="BJ589" s="339"/>
      <c r="BK589" s="339"/>
      <c r="BL589" s="339"/>
      <c r="BM589" s="339"/>
      <c r="BN589" s="339"/>
      <c r="BO589" s="339"/>
      <c r="BP589" s="339"/>
      <c r="BQ589" s="339"/>
      <c r="BR589" s="339"/>
      <c r="BS589" s="339"/>
      <c r="BT589" s="339"/>
      <c r="BU589" s="339"/>
      <c r="BV589" s="339"/>
      <c r="BW589" s="339"/>
      <c r="BX589" s="339"/>
      <c r="BY589" s="339"/>
      <c r="BZ589" s="339"/>
      <c r="CA589" s="339"/>
      <c r="CB589" s="339"/>
      <c r="CC589" s="339"/>
      <c r="CD589" s="339"/>
      <c r="CE589" s="339"/>
      <c r="CF589" s="339"/>
      <c r="CG589" s="339"/>
      <c r="CH589" s="339"/>
      <c r="CI589" s="339"/>
      <c r="CJ589" s="339"/>
      <c r="CK589" s="339"/>
      <c r="CL589" s="339"/>
      <c r="CM589" s="339"/>
      <c r="CN589" s="339"/>
      <c r="CO589" s="339"/>
      <c r="CP589" s="339"/>
      <c r="CQ589" s="339"/>
      <c r="CR589" s="339"/>
      <c r="CS589" s="339"/>
      <c r="CT589" s="339"/>
      <c r="CU589" s="339"/>
      <c r="CV589" s="339"/>
      <c r="CW589" s="339"/>
      <c r="CX589" s="339"/>
      <c r="CY589" s="339"/>
      <c r="CZ589" s="339"/>
      <c r="DA589" s="339"/>
      <c r="DB589" s="339"/>
      <c r="DC589" s="339"/>
      <c r="DD589" s="339"/>
      <c r="DE589" s="339"/>
      <c r="DF589" s="339"/>
      <c r="DG589" s="339"/>
      <c r="DH589" s="339"/>
      <c r="DI589" s="339"/>
      <c r="DJ589" s="339"/>
      <c r="DK589" s="339"/>
      <c r="DL589" s="339"/>
      <c r="DM589" s="339"/>
      <c r="DN589" s="339"/>
      <c r="DO589" s="339"/>
      <c r="DP589" s="339"/>
      <c r="DQ589" s="339"/>
      <c r="DR589" s="339"/>
      <c r="DS589" s="339"/>
      <c r="DT589" s="339"/>
      <c r="DU589" s="339"/>
      <c r="DV589" s="339"/>
      <c r="DW589" s="339"/>
      <c r="DX589" s="339"/>
      <c r="DY589" s="339"/>
      <c r="DZ589" s="339"/>
      <c r="EA589" s="339"/>
      <c r="EB589" s="339"/>
      <c r="EC589" s="339"/>
      <c r="ED589" s="339"/>
      <c r="EE589" s="339"/>
      <c r="EF589" s="339"/>
      <c r="EG589" s="339"/>
      <c r="EH589" s="339"/>
      <c r="EI589" s="339"/>
      <c r="EJ589" s="339"/>
      <c r="EK589" s="339"/>
      <c r="EL589" s="339"/>
      <c r="EM589" s="339"/>
    </row>
    <row r="590" spans="1:143" s="341" customFormat="1" ht="25.5" hidden="1" customHeight="1">
      <c r="A590" s="371"/>
      <c r="B590" s="371"/>
      <c r="C590" s="371"/>
      <c r="D590" s="371"/>
      <c r="E590" s="371"/>
      <c r="F590" s="371"/>
      <c r="G590" s="371"/>
      <c r="H590" s="371"/>
      <c r="I590" s="371"/>
      <c r="J590" s="371"/>
      <c r="K590" s="371"/>
      <c r="L590" s="371"/>
      <c r="M590" s="371"/>
      <c r="N590" s="371"/>
      <c r="O590" s="371"/>
      <c r="P590" s="371"/>
      <c r="Q590" s="371"/>
      <c r="R590" s="371"/>
      <c r="S590" s="371"/>
      <c r="T590" s="371"/>
      <c r="U590" s="371"/>
      <c r="V590" s="371"/>
      <c r="W590" s="371"/>
      <c r="X590" s="371"/>
      <c r="Y590" s="371"/>
      <c r="Z590" s="371"/>
      <c r="AA590" s="371"/>
      <c r="AB590" s="371"/>
      <c r="AC590" s="371"/>
      <c r="AD590" s="371"/>
      <c r="AE590" s="371"/>
      <c r="AF590" s="371"/>
      <c r="AG590" s="371"/>
      <c r="AH590" s="371"/>
      <c r="AI590" s="339"/>
      <c r="AJ590" s="339"/>
      <c r="AK590" s="339"/>
      <c r="AL590" s="339"/>
      <c r="AM590" s="339"/>
      <c r="AN590" s="339"/>
      <c r="AO590" s="339"/>
      <c r="AP590" s="339"/>
      <c r="AQ590" s="339"/>
      <c r="AR590" s="339"/>
      <c r="AS590" s="339"/>
      <c r="AT590" s="339"/>
      <c r="AU590" s="339"/>
      <c r="AV590" s="339"/>
      <c r="AW590" s="339"/>
      <c r="AX590" s="339"/>
      <c r="AY590" s="339"/>
      <c r="AZ590" s="339"/>
      <c r="BA590" s="339"/>
      <c r="BB590" s="339"/>
      <c r="BC590" s="339"/>
      <c r="BD590" s="339"/>
      <c r="BE590" s="339"/>
      <c r="BF590" s="339"/>
      <c r="BG590" s="339"/>
      <c r="BH590" s="339"/>
      <c r="BI590" s="339"/>
      <c r="BJ590" s="339"/>
      <c r="BK590" s="339"/>
      <c r="BL590" s="339"/>
      <c r="BM590" s="339"/>
      <c r="BN590" s="339"/>
      <c r="BO590" s="339"/>
      <c r="BP590" s="339"/>
      <c r="BQ590" s="339"/>
      <c r="BR590" s="339"/>
      <c r="BS590" s="339"/>
      <c r="BT590" s="339"/>
      <c r="BU590" s="339"/>
      <c r="BV590" s="339"/>
      <c r="BW590" s="339"/>
      <c r="BX590" s="339"/>
      <c r="BY590" s="339"/>
      <c r="BZ590" s="339"/>
      <c r="CA590" s="339"/>
      <c r="CB590" s="339"/>
      <c r="CC590" s="339"/>
      <c r="CD590" s="339"/>
      <c r="CE590" s="339"/>
      <c r="CF590" s="339"/>
      <c r="CG590" s="339"/>
      <c r="CH590" s="339"/>
      <c r="CI590" s="339"/>
      <c r="CJ590" s="339"/>
      <c r="CK590" s="339"/>
      <c r="CL590" s="339"/>
      <c r="CM590" s="339"/>
      <c r="CN590" s="339"/>
      <c r="CO590" s="339"/>
      <c r="CP590" s="339"/>
      <c r="CQ590" s="339"/>
      <c r="CR590" s="339"/>
      <c r="CS590" s="339"/>
      <c r="CT590" s="339"/>
      <c r="CU590" s="339"/>
      <c r="CV590" s="339"/>
      <c r="CW590" s="339"/>
      <c r="CX590" s="339"/>
      <c r="CY590" s="339"/>
      <c r="CZ590" s="339"/>
      <c r="DA590" s="339"/>
      <c r="DB590" s="339"/>
      <c r="DC590" s="339"/>
      <c r="DD590" s="339"/>
      <c r="DE590" s="339"/>
      <c r="DF590" s="339"/>
      <c r="DG590" s="339"/>
      <c r="DH590" s="339"/>
      <c r="DI590" s="339"/>
      <c r="DJ590" s="339"/>
      <c r="DK590" s="339"/>
      <c r="DL590" s="339"/>
      <c r="DM590" s="339"/>
      <c r="DN590" s="339"/>
      <c r="DO590" s="339"/>
      <c r="DP590" s="339"/>
      <c r="DQ590" s="339"/>
      <c r="DR590" s="339"/>
      <c r="DS590" s="339"/>
      <c r="DT590" s="339"/>
      <c r="DU590" s="339"/>
      <c r="DV590" s="339"/>
      <c r="DW590" s="339"/>
      <c r="DX590" s="339"/>
      <c r="DY590" s="339"/>
      <c r="DZ590" s="339"/>
      <c r="EA590" s="339"/>
      <c r="EB590" s="339"/>
      <c r="EC590" s="339"/>
      <c r="ED590" s="339"/>
      <c r="EE590" s="339"/>
      <c r="EF590" s="339"/>
      <c r="EG590" s="339"/>
      <c r="EH590" s="339"/>
      <c r="EI590" s="339"/>
      <c r="EJ590" s="339"/>
      <c r="EK590" s="339"/>
      <c r="EL590" s="339"/>
      <c r="EM590" s="339"/>
    </row>
    <row r="591" spans="1:143" s="341" customFormat="1" ht="25.5" hidden="1" customHeight="1">
      <c r="A591" s="371"/>
      <c r="B591" s="371"/>
      <c r="C591" s="371"/>
      <c r="D591" s="371"/>
      <c r="E591" s="371"/>
      <c r="F591" s="371"/>
      <c r="G591" s="371"/>
      <c r="H591" s="371"/>
      <c r="I591" s="371"/>
      <c r="J591" s="371"/>
      <c r="K591" s="371"/>
      <c r="L591" s="371"/>
      <c r="M591" s="371"/>
      <c r="N591" s="371"/>
      <c r="O591" s="371"/>
      <c r="P591" s="371"/>
      <c r="Q591" s="371"/>
      <c r="R591" s="371"/>
      <c r="S591" s="371"/>
      <c r="T591" s="371"/>
      <c r="U591" s="371"/>
      <c r="V591" s="371"/>
      <c r="W591" s="371"/>
      <c r="X591" s="371"/>
      <c r="Y591" s="371"/>
      <c r="Z591" s="371"/>
      <c r="AA591" s="371"/>
      <c r="AB591" s="371"/>
      <c r="AC591" s="371"/>
      <c r="AD591" s="371"/>
      <c r="AE591" s="371"/>
      <c r="AF591" s="371"/>
      <c r="AG591" s="371"/>
      <c r="AH591" s="371"/>
      <c r="AI591" s="339"/>
      <c r="AJ591" s="339"/>
      <c r="AK591" s="339"/>
      <c r="AL591" s="339"/>
      <c r="AM591" s="339"/>
      <c r="AN591" s="339"/>
      <c r="AO591" s="339"/>
      <c r="AP591" s="339"/>
      <c r="AQ591" s="339"/>
      <c r="AR591" s="339"/>
      <c r="AS591" s="339"/>
      <c r="AT591" s="339"/>
      <c r="AU591" s="339"/>
      <c r="AV591" s="339"/>
      <c r="AW591" s="339"/>
      <c r="AX591" s="339"/>
      <c r="AY591" s="339"/>
      <c r="AZ591" s="339"/>
      <c r="BA591" s="339"/>
      <c r="BB591" s="339"/>
      <c r="BC591" s="339"/>
      <c r="BD591" s="339"/>
      <c r="BE591" s="339"/>
      <c r="BF591" s="339"/>
      <c r="BG591" s="339"/>
      <c r="BH591" s="339"/>
      <c r="BI591" s="339"/>
      <c r="BJ591" s="339"/>
      <c r="BK591" s="339"/>
      <c r="BL591" s="339"/>
      <c r="BM591" s="339"/>
      <c r="BN591" s="339"/>
      <c r="BO591" s="339"/>
      <c r="BP591" s="339"/>
      <c r="BQ591" s="339"/>
      <c r="BR591" s="339"/>
      <c r="BS591" s="339"/>
      <c r="BT591" s="339"/>
      <c r="BU591" s="339"/>
      <c r="BV591" s="339"/>
      <c r="BW591" s="339"/>
      <c r="BX591" s="339"/>
      <c r="BY591" s="339"/>
      <c r="BZ591" s="339"/>
      <c r="CA591" s="339"/>
      <c r="CB591" s="339"/>
      <c r="CC591" s="339"/>
      <c r="CD591" s="339"/>
      <c r="CE591" s="339"/>
      <c r="CF591" s="339"/>
      <c r="CG591" s="339"/>
      <c r="CH591" s="339"/>
      <c r="CI591" s="339"/>
      <c r="CJ591" s="339"/>
      <c r="CK591" s="339"/>
      <c r="CL591" s="339"/>
      <c r="CM591" s="339"/>
      <c r="CN591" s="339"/>
      <c r="CO591" s="339"/>
      <c r="CP591" s="339"/>
      <c r="CQ591" s="339"/>
      <c r="CR591" s="339"/>
      <c r="CS591" s="339"/>
      <c r="CT591" s="339"/>
      <c r="CU591" s="339"/>
      <c r="CV591" s="339"/>
      <c r="CW591" s="339"/>
      <c r="CX591" s="339"/>
      <c r="CY591" s="339"/>
      <c r="CZ591" s="339"/>
      <c r="DA591" s="339"/>
      <c r="DB591" s="339"/>
      <c r="DC591" s="339"/>
      <c r="DD591" s="339"/>
      <c r="DE591" s="339"/>
      <c r="DF591" s="339"/>
      <c r="DG591" s="339"/>
      <c r="DH591" s="339"/>
      <c r="DI591" s="339"/>
      <c r="DJ591" s="339"/>
      <c r="DK591" s="339"/>
      <c r="DL591" s="339"/>
      <c r="DM591" s="339"/>
      <c r="DN591" s="339"/>
      <c r="DO591" s="339"/>
      <c r="DP591" s="339"/>
      <c r="DQ591" s="339"/>
      <c r="DR591" s="339"/>
      <c r="DS591" s="339"/>
      <c r="DT591" s="339"/>
      <c r="DU591" s="339"/>
      <c r="DV591" s="339"/>
      <c r="DW591" s="339"/>
      <c r="DX591" s="339"/>
      <c r="DY591" s="339"/>
      <c r="DZ591" s="339"/>
      <c r="EA591" s="339"/>
      <c r="EB591" s="339"/>
      <c r="EC591" s="339"/>
      <c r="ED591" s="339"/>
      <c r="EE591" s="339"/>
      <c r="EF591" s="339"/>
      <c r="EG591" s="339"/>
      <c r="EH591" s="339"/>
      <c r="EI591" s="339"/>
      <c r="EJ591" s="339"/>
      <c r="EK591" s="339"/>
      <c r="EL591" s="339"/>
      <c r="EM591" s="339"/>
    </row>
    <row r="592" spans="1:143" s="341" customFormat="1" ht="25.5" hidden="1" customHeight="1">
      <c r="A592" s="371"/>
      <c r="B592" s="371"/>
      <c r="C592" s="371"/>
      <c r="D592" s="371"/>
      <c r="E592" s="371"/>
      <c r="F592" s="371"/>
      <c r="G592" s="371"/>
      <c r="H592" s="371"/>
      <c r="I592" s="371"/>
      <c r="J592" s="371"/>
      <c r="K592" s="371"/>
      <c r="L592" s="371"/>
      <c r="M592" s="371"/>
      <c r="N592" s="371"/>
      <c r="O592" s="371"/>
      <c r="P592" s="371"/>
      <c r="Q592" s="371"/>
      <c r="R592" s="371"/>
      <c r="S592" s="371"/>
      <c r="T592" s="371"/>
      <c r="U592" s="371"/>
      <c r="V592" s="371"/>
      <c r="W592" s="371"/>
      <c r="X592" s="371"/>
      <c r="Y592" s="371"/>
      <c r="Z592" s="371"/>
      <c r="AA592" s="371"/>
      <c r="AB592" s="371"/>
      <c r="AC592" s="371"/>
      <c r="AD592" s="371"/>
      <c r="AE592" s="371"/>
      <c r="AF592" s="371"/>
      <c r="AG592" s="371"/>
      <c r="AH592" s="371"/>
      <c r="AI592" s="339"/>
      <c r="AJ592" s="339"/>
      <c r="AK592" s="339"/>
      <c r="AL592" s="339"/>
      <c r="AM592" s="339"/>
      <c r="AN592" s="339"/>
      <c r="AO592" s="339"/>
      <c r="AP592" s="339"/>
      <c r="AQ592" s="339"/>
      <c r="AR592" s="339"/>
      <c r="AS592" s="339"/>
      <c r="AT592" s="339"/>
      <c r="AU592" s="339"/>
      <c r="AV592" s="339"/>
      <c r="AW592" s="339"/>
      <c r="AX592" s="339"/>
      <c r="AY592" s="339"/>
      <c r="AZ592" s="339"/>
      <c r="BA592" s="339"/>
      <c r="BB592" s="339"/>
      <c r="BC592" s="339"/>
      <c r="BD592" s="339"/>
      <c r="BE592" s="339"/>
      <c r="BF592" s="339"/>
      <c r="BG592" s="339"/>
      <c r="BH592" s="339"/>
      <c r="BI592" s="339"/>
      <c r="BJ592" s="339"/>
      <c r="BK592" s="339"/>
      <c r="BL592" s="339"/>
      <c r="BM592" s="339"/>
      <c r="BN592" s="339"/>
      <c r="BO592" s="339"/>
      <c r="BP592" s="339"/>
      <c r="BQ592" s="339"/>
      <c r="BR592" s="339"/>
      <c r="BS592" s="339"/>
      <c r="BT592" s="339"/>
      <c r="BU592" s="339"/>
      <c r="BV592" s="339"/>
      <c r="BW592" s="339"/>
      <c r="BX592" s="339"/>
      <c r="BY592" s="339"/>
      <c r="BZ592" s="339"/>
      <c r="CA592" s="339"/>
      <c r="CB592" s="339"/>
      <c r="CC592" s="339"/>
      <c r="CD592" s="339"/>
      <c r="CE592" s="339"/>
      <c r="CF592" s="339"/>
      <c r="CG592" s="339"/>
      <c r="CH592" s="339"/>
      <c r="CI592" s="339"/>
      <c r="CJ592" s="339"/>
      <c r="CK592" s="339"/>
      <c r="CL592" s="339"/>
      <c r="CM592" s="339"/>
      <c r="CN592" s="339"/>
      <c r="CO592" s="339"/>
      <c r="CP592" s="339"/>
      <c r="CQ592" s="339"/>
      <c r="CR592" s="339"/>
      <c r="CS592" s="339"/>
      <c r="CT592" s="339"/>
      <c r="CU592" s="339"/>
      <c r="CV592" s="339"/>
      <c r="CW592" s="339"/>
      <c r="CX592" s="339"/>
      <c r="CY592" s="339"/>
      <c r="CZ592" s="339"/>
      <c r="DA592" s="339"/>
      <c r="DB592" s="339"/>
      <c r="DC592" s="339"/>
      <c r="DD592" s="339"/>
      <c r="DE592" s="339"/>
      <c r="DF592" s="339"/>
      <c r="DG592" s="339"/>
      <c r="DH592" s="339"/>
      <c r="DI592" s="339"/>
      <c r="DJ592" s="339"/>
      <c r="DK592" s="339"/>
      <c r="DL592" s="339"/>
      <c r="DM592" s="339"/>
      <c r="DN592" s="339"/>
      <c r="DO592" s="339"/>
      <c r="DP592" s="339"/>
      <c r="DQ592" s="339"/>
      <c r="DR592" s="339"/>
      <c r="DS592" s="339"/>
      <c r="DT592" s="339"/>
      <c r="DU592" s="339"/>
      <c r="DV592" s="339"/>
      <c r="DW592" s="339"/>
      <c r="DX592" s="339"/>
      <c r="DY592" s="339"/>
      <c r="DZ592" s="339"/>
      <c r="EA592" s="339"/>
      <c r="EB592" s="339"/>
      <c r="EC592" s="339"/>
      <c r="ED592" s="339"/>
      <c r="EE592" s="339"/>
      <c r="EF592" s="339"/>
      <c r="EG592" s="339"/>
      <c r="EH592" s="339"/>
      <c r="EI592" s="339"/>
      <c r="EJ592" s="339"/>
      <c r="EK592" s="339"/>
      <c r="EL592" s="339"/>
      <c r="EM592" s="339"/>
    </row>
    <row r="593" spans="1:143" s="341" customFormat="1" ht="25.5" hidden="1" customHeight="1">
      <c r="A593" s="371"/>
      <c r="B593" s="371"/>
      <c r="C593" s="371"/>
      <c r="D593" s="371"/>
      <c r="E593" s="371"/>
      <c r="F593" s="371"/>
      <c r="G593" s="371"/>
      <c r="H593" s="371"/>
      <c r="I593" s="371"/>
      <c r="J593" s="371"/>
      <c r="K593" s="371"/>
      <c r="L593" s="371"/>
      <c r="M593" s="371"/>
      <c r="N593" s="371"/>
      <c r="O593" s="371"/>
      <c r="P593" s="371"/>
      <c r="Q593" s="371"/>
      <c r="R593" s="371"/>
      <c r="S593" s="371"/>
      <c r="T593" s="371"/>
      <c r="U593" s="371"/>
      <c r="V593" s="371"/>
      <c r="W593" s="371"/>
      <c r="X593" s="371"/>
      <c r="Y593" s="371"/>
      <c r="Z593" s="371"/>
      <c r="AA593" s="371"/>
      <c r="AB593" s="371"/>
      <c r="AC593" s="371"/>
      <c r="AD593" s="371"/>
      <c r="AE593" s="371"/>
      <c r="AF593" s="371"/>
      <c r="AG593" s="371"/>
      <c r="AH593" s="371"/>
      <c r="AI593" s="339"/>
      <c r="AJ593" s="339"/>
      <c r="AK593" s="339"/>
      <c r="AL593" s="339"/>
      <c r="AM593" s="339"/>
      <c r="AN593" s="339"/>
      <c r="AO593" s="339"/>
      <c r="AP593" s="339"/>
      <c r="AQ593" s="339"/>
      <c r="AR593" s="339"/>
      <c r="AS593" s="339"/>
      <c r="AT593" s="339"/>
      <c r="AU593" s="339"/>
      <c r="AV593" s="339"/>
      <c r="AW593" s="339"/>
      <c r="AX593" s="339"/>
      <c r="AY593" s="339"/>
      <c r="AZ593" s="339"/>
      <c r="BA593" s="339"/>
      <c r="BB593" s="339"/>
      <c r="BC593" s="339"/>
      <c r="BD593" s="339"/>
      <c r="BE593" s="339"/>
      <c r="BF593" s="339"/>
      <c r="BG593" s="339"/>
      <c r="BH593" s="339"/>
      <c r="BI593" s="339"/>
      <c r="BJ593" s="339"/>
      <c r="BK593" s="339"/>
      <c r="BL593" s="339"/>
      <c r="BM593" s="339"/>
      <c r="BN593" s="339"/>
      <c r="BO593" s="339"/>
      <c r="BP593" s="339"/>
      <c r="BQ593" s="339"/>
      <c r="BR593" s="339"/>
      <c r="BS593" s="339"/>
      <c r="BT593" s="339"/>
      <c r="BU593" s="339"/>
      <c r="BV593" s="339"/>
      <c r="BW593" s="339"/>
      <c r="BX593" s="339"/>
      <c r="BY593" s="339"/>
      <c r="BZ593" s="339"/>
      <c r="CA593" s="339"/>
      <c r="CB593" s="339"/>
      <c r="CC593" s="339"/>
      <c r="CD593" s="339"/>
      <c r="CE593" s="339"/>
      <c r="CF593" s="339"/>
      <c r="CG593" s="339"/>
      <c r="CH593" s="339"/>
      <c r="CI593" s="339"/>
      <c r="CJ593" s="339"/>
      <c r="CK593" s="339"/>
      <c r="CL593" s="339"/>
      <c r="CM593" s="339"/>
      <c r="CN593" s="339"/>
      <c r="CO593" s="339"/>
      <c r="CP593" s="339"/>
      <c r="CQ593" s="339"/>
      <c r="CR593" s="339"/>
      <c r="CS593" s="339"/>
      <c r="CT593" s="339"/>
      <c r="CU593" s="339"/>
      <c r="CV593" s="339"/>
      <c r="CW593" s="339"/>
      <c r="CX593" s="339"/>
      <c r="CY593" s="339"/>
      <c r="CZ593" s="339"/>
      <c r="DA593" s="339"/>
      <c r="DB593" s="339"/>
      <c r="DC593" s="339"/>
      <c r="DD593" s="339"/>
      <c r="DE593" s="339"/>
      <c r="DF593" s="339"/>
      <c r="DG593" s="339"/>
      <c r="DH593" s="339"/>
      <c r="DI593" s="339"/>
      <c r="DJ593" s="339"/>
      <c r="DK593" s="339"/>
      <c r="DL593" s="339"/>
      <c r="DM593" s="339"/>
      <c r="DN593" s="339"/>
      <c r="DO593" s="339"/>
      <c r="DP593" s="339"/>
      <c r="DQ593" s="339"/>
      <c r="DR593" s="339"/>
      <c r="DS593" s="339"/>
      <c r="DT593" s="339"/>
      <c r="DU593" s="339"/>
      <c r="DV593" s="339"/>
      <c r="DW593" s="339"/>
      <c r="DX593" s="339"/>
      <c r="DY593" s="339"/>
      <c r="DZ593" s="339"/>
      <c r="EA593" s="339"/>
      <c r="EB593" s="339"/>
      <c r="EC593" s="339"/>
      <c r="ED593" s="339"/>
      <c r="EE593" s="339"/>
      <c r="EF593" s="339"/>
      <c r="EG593" s="339"/>
      <c r="EH593" s="339"/>
      <c r="EI593" s="339"/>
      <c r="EJ593" s="339"/>
      <c r="EK593" s="339"/>
      <c r="EL593" s="339"/>
      <c r="EM593" s="339"/>
    </row>
    <row r="594" spans="1:143" s="341" customFormat="1" ht="25.5" hidden="1" customHeight="1">
      <c r="A594" s="371"/>
      <c r="B594" s="371"/>
      <c r="C594" s="371"/>
      <c r="D594" s="371"/>
      <c r="E594" s="371"/>
      <c r="F594" s="371"/>
      <c r="G594" s="371"/>
      <c r="H594" s="371"/>
      <c r="I594" s="371"/>
      <c r="J594" s="371"/>
      <c r="K594" s="371"/>
      <c r="L594" s="371"/>
      <c r="M594" s="371"/>
      <c r="N594" s="371"/>
      <c r="O594" s="371"/>
      <c r="P594" s="371"/>
      <c r="Q594" s="371"/>
      <c r="R594" s="371"/>
      <c r="S594" s="371"/>
      <c r="T594" s="371"/>
      <c r="U594" s="371"/>
      <c r="V594" s="371"/>
      <c r="W594" s="371"/>
      <c r="X594" s="371"/>
      <c r="Y594" s="371"/>
      <c r="Z594" s="371"/>
      <c r="AA594" s="371"/>
      <c r="AB594" s="371"/>
      <c r="AC594" s="371"/>
      <c r="AD594" s="371"/>
      <c r="AE594" s="371"/>
      <c r="AF594" s="371"/>
      <c r="AG594" s="371"/>
      <c r="AH594" s="371"/>
      <c r="AI594" s="339"/>
      <c r="AJ594" s="339"/>
      <c r="AK594" s="339"/>
      <c r="AL594" s="339"/>
      <c r="AM594" s="339"/>
      <c r="AN594" s="339"/>
      <c r="AO594" s="339"/>
      <c r="AP594" s="339"/>
      <c r="AQ594" s="339"/>
      <c r="AR594" s="339"/>
      <c r="AS594" s="339"/>
      <c r="AT594" s="339"/>
      <c r="AU594" s="339"/>
      <c r="AV594" s="339"/>
      <c r="AW594" s="339"/>
      <c r="AX594" s="339"/>
      <c r="AY594" s="339"/>
      <c r="AZ594" s="339"/>
      <c r="BA594" s="339"/>
      <c r="BB594" s="339"/>
      <c r="BC594" s="339"/>
      <c r="BD594" s="339"/>
      <c r="BE594" s="339"/>
      <c r="BF594" s="339"/>
      <c r="BG594" s="339"/>
      <c r="BH594" s="339"/>
      <c r="BI594" s="339"/>
      <c r="BJ594" s="339"/>
      <c r="BK594" s="339"/>
      <c r="BL594" s="339"/>
      <c r="BM594" s="339"/>
      <c r="BN594" s="339"/>
      <c r="BO594" s="339"/>
      <c r="BP594" s="339"/>
      <c r="BQ594" s="339"/>
      <c r="BR594" s="339"/>
      <c r="BS594" s="339"/>
      <c r="BT594" s="339"/>
      <c r="BU594" s="339"/>
      <c r="BV594" s="339"/>
      <c r="BW594" s="339"/>
      <c r="BX594" s="339"/>
      <c r="BY594" s="339"/>
      <c r="BZ594" s="339"/>
      <c r="CA594" s="339"/>
      <c r="CB594" s="339"/>
      <c r="CC594" s="339"/>
      <c r="CD594" s="339"/>
      <c r="CE594" s="339"/>
      <c r="CF594" s="339"/>
      <c r="CG594" s="339"/>
      <c r="CH594" s="339"/>
      <c r="CI594" s="339"/>
      <c r="CJ594" s="339"/>
      <c r="CK594" s="339"/>
      <c r="CL594" s="339"/>
      <c r="CM594" s="339"/>
      <c r="CN594" s="339"/>
      <c r="CO594" s="339"/>
      <c r="CP594" s="339"/>
      <c r="CQ594" s="339"/>
      <c r="CR594" s="339"/>
      <c r="CS594" s="339"/>
      <c r="CT594" s="339"/>
      <c r="CU594" s="339"/>
      <c r="CV594" s="339"/>
      <c r="CW594" s="339"/>
      <c r="CX594" s="339"/>
      <c r="CY594" s="339"/>
      <c r="CZ594" s="339"/>
      <c r="DA594" s="339"/>
      <c r="DB594" s="339"/>
      <c r="DC594" s="339"/>
      <c r="DD594" s="339"/>
      <c r="DE594" s="339"/>
      <c r="DF594" s="339"/>
      <c r="DG594" s="339"/>
      <c r="DH594" s="339"/>
      <c r="DI594" s="339"/>
      <c r="DJ594" s="339"/>
      <c r="DK594" s="339"/>
      <c r="DL594" s="339"/>
      <c r="DM594" s="339"/>
      <c r="DN594" s="339"/>
      <c r="DO594" s="339"/>
      <c r="DP594" s="339"/>
      <c r="DQ594" s="339"/>
      <c r="DR594" s="339"/>
      <c r="DS594" s="339"/>
      <c r="DT594" s="339"/>
      <c r="DU594" s="339"/>
      <c r="DV594" s="339"/>
      <c r="DW594" s="339"/>
      <c r="DX594" s="339"/>
      <c r="DY594" s="339"/>
      <c r="DZ594" s="339"/>
      <c r="EA594" s="339"/>
      <c r="EB594" s="339"/>
      <c r="EC594" s="339"/>
      <c r="ED594" s="339"/>
      <c r="EE594" s="339"/>
      <c r="EF594" s="339"/>
      <c r="EG594" s="339"/>
      <c r="EH594" s="339"/>
      <c r="EI594" s="339"/>
      <c r="EJ594" s="339"/>
      <c r="EK594" s="339"/>
      <c r="EL594" s="339"/>
      <c r="EM594" s="339"/>
    </row>
    <row r="595" spans="1:143" s="341" customFormat="1" ht="25.5" hidden="1" customHeight="1">
      <c r="A595" s="371"/>
      <c r="B595" s="371"/>
      <c r="C595" s="371"/>
      <c r="D595" s="371"/>
      <c r="E595" s="371"/>
      <c r="F595" s="371"/>
      <c r="G595" s="371"/>
      <c r="H595" s="371"/>
      <c r="I595" s="371"/>
      <c r="J595" s="371"/>
      <c r="K595" s="371"/>
      <c r="L595" s="371"/>
      <c r="M595" s="371"/>
      <c r="N595" s="371"/>
      <c r="O595" s="371"/>
      <c r="P595" s="371"/>
      <c r="Q595" s="371"/>
      <c r="R595" s="371"/>
      <c r="S595" s="371"/>
      <c r="T595" s="371"/>
      <c r="U595" s="371"/>
      <c r="V595" s="371"/>
      <c r="W595" s="371"/>
      <c r="X595" s="371"/>
      <c r="Y595" s="371"/>
      <c r="Z595" s="371"/>
      <c r="AA595" s="371"/>
      <c r="AB595" s="371"/>
      <c r="AC595" s="371"/>
      <c r="AD595" s="371"/>
      <c r="AE595" s="371"/>
      <c r="AF595" s="371"/>
      <c r="AG595" s="371"/>
      <c r="AH595" s="371"/>
      <c r="AI595" s="339"/>
      <c r="AJ595" s="339"/>
      <c r="AK595" s="339"/>
      <c r="AL595" s="339"/>
      <c r="AM595" s="339"/>
      <c r="AN595" s="339"/>
      <c r="AO595" s="339"/>
      <c r="AP595" s="339"/>
      <c r="AQ595" s="339"/>
      <c r="AR595" s="339"/>
      <c r="AS595" s="339"/>
      <c r="AT595" s="339"/>
      <c r="AU595" s="339"/>
      <c r="AV595" s="339"/>
      <c r="AW595" s="339"/>
      <c r="AX595" s="339"/>
      <c r="AY595" s="339"/>
      <c r="AZ595" s="339"/>
      <c r="BA595" s="339"/>
      <c r="BB595" s="339"/>
      <c r="BC595" s="339"/>
      <c r="BD595" s="339"/>
      <c r="BE595" s="339"/>
      <c r="BF595" s="339"/>
      <c r="BG595" s="339"/>
      <c r="BH595" s="339"/>
      <c r="BI595" s="339"/>
      <c r="BJ595" s="339"/>
      <c r="BK595" s="339"/>
      <c r="BL595" s="339"/>
      <c r="BM595" s="339"/>
      <c r="BN595" s="339"/>
      <c r="BO595" s="339"/>
      <c r="BP595" s="339"/>
      <c r="BQ595" s="339"/>
      <c r="BR595" s="339"/>
      <c r="BS595" s="339"/>
      <c r="BT595" s="339"/>
      <c r="BU595" s="339"/>
      <c r="BV595" s="339"/>
      <c r="BW595" s="339"/>
      <c r="BX595" s="339"/>
      <c r="BY595" s="339"/>
      <c r="BZ595" s="339"/>
      <c r="CA595" s="339"/>
      <c r="CB595" s="339"/>
      <c r="CC595" s="339"/>
      <c r="CD595" s="339"/>
      <c r="CE595" s="339"/>
      <c r="CF595" s="339"/>
      <c r="CG595" s="339"/>
      <c r="CH595" s="339"/>
      <c r="CI595" s="339"/>
      <c r="CJ595" s="339"/>
      <c r="CK595" s="339"/>
      <c r="CL595" s="339"/>
      <c r="CM595" s="339"/>
      <c r="CN595" s="339"/>
      <c r="CO595" s="339"/>
      <c r="CP595" s="339"/>
      <c r="CQ595" s="339"/>
      <c r="CR595" s="339"/>
      <c r="CS595" s="339"/>
      <c r="CT595" s="339"/>
      <c r="CU595" s="339"/>
      <c r="CV595" s="339"/>
      <c r="CW595" s="339"/>
      <c r="CX595" s="339"/>
      <c r="CY595" s="339"/>
      <c r="CZ595" s="339"/>
      <c r="DA595" s="339"/>
      <c r="DB595" s="339"/>
      <c r="DC595" s="339"/>
      <c r="DD595" s="339"/>
      <c r="DE595" s="339"/>
      <c r="DF595" s="339"/>
      <c r="DG595" s="339"/>
      <c r="DH595" s="339"/>
      <c r="DI595" s="339"/>
      <c r="DJ595" s="339"/>
      <c r="DK595" s="339"/>
      <c r="DL595" s="339"/>
      <c r="DM595" s="339"/>
      <c r="DN595" s="339"/>
      <c r="DO595" s="339"/>
      <c r="DP595" s="339"/>
      <c r="DQ595" s="339"/>
      <c r="DR595" s="339"/>
      <c r="DS595" s="339"/>
      <c r="DT595" s="339"/>
      <c r="DU595" s="339"/>
      <c r="DV595" s="339"/>
      <c r="DW595" s="339"/>
      <c r="DX595" s="339"/>
      <c r="DY595" s="339"/>
      <c r="DZ595" s="339"/>
      <c r="EA595" s="339"/>
      <c r="EB595" s="339"/>
      <c r="EC595" s="339"/>
      <c r="ED595" s="339"/>
      <c r="EE595" s="339"/>
      <c r="EF595" s="339"/>
      <c r="EG595" s="339"/>
      <c r="EH595" s="339"/>
      <c r="EI595" s="339"/>
      <c r="EJ595" s="339"/>
      <c r="EK595" s="339"/>
      <c r="EL595" s="339"/>
      <c r="EM595" s="339"/>
    </row>
    <row r="596" spans="1:143" s="341" customFormat="1" ht="25.5" hidden="1" customHeight="1">
      <c r="A596" s="371"/>
      <c r="B596" s="371"/>
      <c r="C596" s="371"/>
      <c r="D596" s="371"/>
      <c r="E596" s="371"/>
      <c r="F596" s="371"/>
      <c r="G596" s="371"/>
      <c r="H596" s="371"/>
      <c r="I596" s="371"/>
      <c r="J596" s="371"/>
      <c r="K596" s="371"/>
      <c r="L596" s="371"/>
      <c r="M596" s="371"/>
      <c r="N596" s="371"/>
      <c r="O596" s="371"/>
      <c r="P596" s="371"/>
      <c r="Q596" s="371"/>
      <c r="R596" s="371"/>
      <c r="S596" s="371"/>
      <c r="T596" s="371"/>
      <c r="U596" s="371"/>
      <c r="V596" s="371"/>
      <c r="W596" s="371"/>
      <c r="X596" s="371"/>
      <c r="Y596" s="371"/>
      <c r="Z596" s="371"/>
      <c r="AA596" s="371"/>
      <c r="AB596" s="371"/>
      <c r="AC596" s="371"/>
      <c r="AD596" s="371"/>
      <c r="AE596" s="371"/>
      <c r="AF596" s="371"/>
      <c r="AG596" s="371"/>
      <c r="AH596" s="371"/>
      <c r="AI596" s="339"/>
      <c r="AJ596" s="339"/>
      <c r="AK596" s="339"/>
      <c r="AL596" s="339"/>
      <c r="AM596" s="339"/>
      <c r="AN596" s="339"/>
      <c r="AO596" s="339"/>
      <c r="AP596" s="339"/>
      <c r="AQ596" s="339"/>
      <c r="AR596" s="339"/>
      <c r="AS596" s="339"/>
      <c r="AT596" s="339"/>
      <c r="AU596" s="339"/>
      <c r="AV596" s="339"/>
      <c r="AW596" s="339"/>
      <c r="AX596" s="339"/>
      <c r="AY596" s="339"/>
      <c r="AZ596" s="339"/>
      <c r="BA596" s="339"/>
      <c r="BB596" s="339"/>
      <c r="BC596" s="339"/>
      <c r="BD596" s="339"/>
      <c r="BE596" s="339"/>
      <c r="BF596" s="339"/>
      <c r="BG596" s="339"/>
      <c r="BH596" s="339"/>
      <c r="BI596" s="339"/>
      <c r="BJ596" s="339"/>
      <c r="BK596" s="339"/>
      <c r="BL596" s="339"/>
      <c r="BM596" s="339"/>
      <c r="BN596" s="339"/>
      <c r="BO596" s="339"/>
      <c r="BP596" s="339"/>
      <c r="BQ596" s="339"/>
      <c r="BR596" s="339"/>
      <c r="BS596" s="339"/>
      <c r="BT596" s="339"/>
      <c r="BU596" s="339"/>
      <c r="BV596" s="339"/>
      <c r="BW596" s="339"/>
      <c r="BX596" s="339"/>
      <c r="BY596" s="339"/>
      <c r="BZ596" s="339"/>
      <c r="CA596" s="339"/>
      <c r="CB596" s="339"/>
      <c r="CC596" s="339"/>
      <c r="CD596" s="339"/>
      <c r="CE596" s="339"/>
      <c r="CF596" s="339"/>
      <c r="CG596" s="339"/>
      <c r="CH596" s="339"/>
      <c r="CI596" s="339"/>
      <c r="CJ596" s="339"/>
      <c r="CK596" s="339"/>
      <c r="CL596" s="339"/>
      <c r="CM596" s="339"/>
      <c r="CN596" s="339"/>
      <c r="CO596" s="339"/>
      <c r="CP596" s="339"/>
      <c r="CQ596" s="339"/>
      <c r="CR596" s="339"/>
      <c r="CS596" s="339"/>
      <c r="CT596" s="339"/>
      <c r="CU596" s="339"/>
      <c r="CV596" s="339"/>
      <c r="CW596" s="339"/>
      <c r="CX596" s="339"/>
      <c r="CY596" s="339"/>
      <c r="CZ596" s="339"/>
      <c r="DA596" s="339"/>
      <c r="DB596" s="339"/>
      <c r="DC596" s="339"/>
      <c r="DD596" s="339"/>
      <c r="DE596" s="339"/>
      <c r="DF596" s="339"/>
      <c r="DG596" s="339"/>
      <c r="DH596" s="339"/>
      <c r="DI596" s="339"/>
      <c r="DJ596" s="339"/>
      <c r="DK596" s="339"/>
      <c r="DL596" s="339"/>
      <c r="DM596" s="339"/>
      <c r="DN596" s="339"/>
      <c r="DO596" s="339"/>
      <c r="DP596" s="339"/>
      <c r="DQ596" s="339"/>
      <c r="DR596" s="339"/>
      <c r="DS596" s="339"/>
      <c r="DT596" s="339"/>
      <c r="DU596" s="339"/>
      <c r="DV596" s="339"/>
      <c r="DW596" s="339"/>
      <c r="DX596" s="339"/>
      <c r="DY596" s="339"/>
      <c r="DZ596" s="339"/>
      <c r="EA596" s="339"/>
      <c r="EB596" s="339"/>
      <c r="EC596" s="339"/>
      <c r="ED596" s="339"/>
      <c r="EE596" s="339"/>
      <c r="EF596" s="339"/>
      <c r="EG596" s="339"/>
      <c r="EH596" s="339"/>
      <c r="EI596" s="339"/>
      <c r="EJ596" s="339"/>
      <c r="EK596" s="339"/>
      <c r="EL596" s="339"/>
      <c r="EM596" s="339"/>
    </row>
    <row r="597" spans="1:143" s="341" customFormat="1" ht="25.5" hidden="1" customHeight="1">
      <c r="A597" s="371"/>
      <c r="B597" s="371"/>
      <c r="C597" s="371"/>
      <c r="D597" s="371"/>
      <c r="E597" s="371"/>
      <c r="F597" s="371"/>
      <c r="G597" s="371"/>
      <c r="H597" s="371"/>
      <c r="I597" s="371"/>
      <c r="J597" s="371"/>
      <c r="K597" s="371"/>
      <c r="L597" s="371"/>
      <c r="M597" s="371"/>
      <c r="N597" s="371"/>
      <c r="O597" s="371"/>
      <c r="P597" s="371"/>
      <c r="Q597" s="371"/>
      <c r="R597" s="371"/>
      <c r="S597" s="371"/>
      <c r="T597" s="371"/>
      <c r="U597" s="371"/>
      <c r="V597" s="371"/>
      <c r="W597" s="371"/>
      <c r="X597" s="371"/>
      <c r="Y597" s="371"/>
      <c r="Z597" s="371"/>
      <c r="AA597" s="371"/>
      <c r="AB597" s="371"/>
      <c r="AC597" s="371"/>
      <c r="AD597" s="371"/>
      <c r="AE597" s="371"/>
      <c r="AF597" s="371"/>
      <c r="AG597" s="371"/>
      <c r="AH597" s="371"/>
      <c r="AI597" s="339"/>
      <c r="AJ597" s="339"/>
      <c r="AK597" s="339"/>
      <c r="AL597" s="339"/>
      <c r="AM597" s="339"/>
      <c r="AN597" s="339"/>
      <c r="AO597" s="339"/>
      <c r="AP597" s="339"/>
      <c r="AQ597" s="339"/>
      <c r="AR597" s="339"/>
      <c r="AS597" s="339"/>
      <c r="AT597" s="339"/>
      <c r="AU597" s="339"/>
      <c r="AV597" s="339"/>
      <c r="AW597" s="339"/>
      <c r="AX597" s="339"/>
      <c r="AY597" s="339"/>
      <c r="AZ597" s="339"/>
      <c r="BA597" s="339"/>
      <c r="BB597" s="339"/>
      <c r="BC597" s="339"/>
      <c r="BD597" s="339"/>
      <c r="BE597" s="339"/>
      <c r="BF597" s="339"/>
      <c r="BG597" s="339"/>
      <c r="BH597" s="339"/>
      <c r="BI597" s="339"/>
      <c r="BJ597" s="339"/>
      <c r="BK597" s="339"/>
      <c r="BL597" s="339"/>
      <c r="BM597" s="339"/>
      <c r="BN597" s="339"/>
      <c r="BO597" s="339"/>
      <c r="BP597" s="339"/>
      <c r="BQ597" s="339"/>
      <c r="BR597" s="339"/>
      <c r="BS597" s="339"/>
      <c r="BT597" s="339"/>
      <c r="BU597" s="339"/>
      <c r="BV597" s="339"/>
      <c r="BW597" s="339"/>
      <c r="BX597" s="339"/>
      <c r="BY597" s="339"/>
      <c r="BZ597" s="339"/>
      <c r="CA597" s="339"/>
      <c r="CB597" s="339"/>
      <c r="CC597" s="339"/>
      <c r="CD597" s="339"/>
      <c r="CE597" s="339"/>
      <c r="CF597" s="339"/>
      <c r="CG597" s="339"/>
      <c r="CH597" s="339"/>
      <c r="CI597" s="339"/>
      <c r="CJ597" s="339"/>
      <c r="CK597" s="339"/>
      <c r="CL597" s="339"/>
      <c r="CM597" s="339"/>
      <c r="CN597" s="339"/>
      <c r="CO597" s="339"/>
      <c r="CP597" s="339"/>
      <c r="CQ597" s="339"/>
      <c r="CR597" s="339"/>
      <c r="CS597" s="339"/>
      <c r="CT597" s="339"/>
      <c r="CU597" s="339"/>
      <c r="CV597" s="339"/>
      <c r="CW597" s="339"/>
      <c r="CX597" s="339"/>
      <c r="CY597" s="339"/>
      <c r="CZ597" s="339"/>
      <c r="DA597" s="339"/>
      <c r="DB597" s="339"/>
      <c r="DC597" s="339"/>
      <c r="DD597" s="339"/>
      <c r="DE597" s="339"/>
      <c r="DF597" s="339"/>
      <c r="DG597" s="339"/>
      <c r="DH597" s="339"/>
      <c r="DI597" s="339"/>
      <c r="DJ597" s="339"/>
      <c r="DK597" s="339"/>
      <c r="DL597" s="339"/>
      <c r="DM597" s="339"/>
      <c r="DN597" s="339"/>
      <c r="DO597" s="339"/>
      <c r="DP597" s="339"/>
      <c r="DQ597" s="339"/>
      <c r="DR597" s="339"/>
      <c r="DS597" s="339"/>
      <c r="DT597" s="339"/>
      <c r="DU597" s="339"/>
      <c r="DV597" s="339"/>
      <c r="DW597" s="339"/>
      <c r="DX597" s="339"/>
      <c r="DY597" s="339"/>
      <c r="DZ597" s="339"/>
      <c r="EA597" s="339"/>
      <c r="EB597" s="339"/>
      <c r="EC597" s="339"/>
      <c r="ED597" s="339"/>
      <c r="EE597" s="339"/>
      <c r="EF597" s="339"/>
      <c r="EG597" s="339"/>
      <c r="EH597" s="339"/>
      <c r="EI597" s="339"/>
      <c r="EJ597" s="339"/>
      <c r="EK597" s="339"/>
      <c r="EL597" s="339"/>
      <c r="EM597" s="339"/>
    </row>
    <row r="598" spans="1:143" s="341" customFormat="1" ht="25.5" hidden="1" customHeight="1">
      <c r="A598" s="371"/>
      <c r="B598" s="371"/>
      <c r="C598" s="371"/>
      <c r="D598" s="371"/>
      <c r="E598" s="371"/>
      <c r="F598" s="371"/>
      <c r="G598" s="371"/>
      <c r="H598" s="371"/>
      <c r="I598" s="371"/>
      <c r="J598" s="371"/>
      <c r="K598" s="371"/>
      <c r="L598" s="371"/>
      <c r="M598" s="371"/>
      <c r="N598" s="371"/>
      <c r="O598" s="371"/>
      <c r="P598" s="371"/>
      <c r="Q598" s="371"/>
      <c r="R598" s="371"/>
      <c r="S598" s="371"/>
      <c r="T598" s="371"/>
      <c r="U598" s="371"/>
      <c r="V598" s="371"/>
      <c r="W598" s="371"/>
      <c r="X598" s="371"/>
      <c r="Y598" s="371"/>
      <c r="Z598" s="371"/>
      <c r="AA598" s="371"/>
      <c r="AB598" s="371"/>
      <c r="AC598" s="371"/>
      <c r="AD598" s="371"/>
      <c r="AE598" s="371"/>
      <c r="AF598" s="371"/>
      <c r="AG598" s="371"/>
      <c r="AH598" s="371"/>
      <c r="AI598" s="339"/>
      <c r="AJ598" s="339"/>
      <c r="AK598" s="339"/>
      <c r="AL598" s="339"/>
      <c r="AM598" s="339"/>
      <c r="AN598" s="339"/>
      <c r="AO598" s="339"/>
      <c r="AP598" s="339"/>
      <c r="AQ598" s="339"/>
      <c r="AR598" s="339"/>
      <c r="AS598" s="339"/>
      <c r="AT598" s="339"/>
      <c r="AU598" s="339"/>
      <c r="AV598" s="339"/>
      <c r="AW598" s="339"/>
      <c r="AX598" s="339"/>
      <c r="AY598" s="339"/>
      <c r="AZ598" s="339"/>
      <c r="BA598" s="339"/>
      <c r="BB598" s="339"/>
      <c r="BC598" s="339"/>
      <c r="BD598" s="339"/>
      <c r="BE598" s="339"/>
      <c r="BF598" s="339"/>
      <c r="BG598" s="339"/>
      <c r="BH598" s="339"/>
      <c r="BI598" s="339"/>
      <c r="BJ598" s="339"/>
      <c r="BK598" s="339"/>
      <c r="BL598" s="339"/>
      <c r="BM598" s="339"/>
      <c r="BN598" s="339"/>
      <c r="BO598" s="339"/>
      <c r="BP598" s="339"/>
      <c r="BQ598" s="339"/>
      <c r="BR598" s="339"/>
      <c r="BS598" s="339"/>
      <c r="BT598" s="339"/>
      <c r="BU598" s="339"/>
      <c r="BV598" s="339"/>
      <c r="BW598" s="339"/>
      <c r="BX598" s="339"/>
      <c r="BY598" s="339"/>
      <c r="BZ598" s="339"/>
      <c r="CA598" s="339"/>
      <c r="CB598" s="339"/>
      <c r="CC598" s="339"/>
      <c r="CD598" s="339"/>
      <c r="CE598" s="339"/>
      <c r="CF598" s="339"/>
      <c r="CG598" s="339"/>
      <c r="CH598" s="339"/>
      <c r="CI598" s="339"/>
      <c r="CJ598" s="339"/>
      <c r="CK598" s="339"/>
      <c r="CL598" s="339"/>
      <c r="CM598" s="339"/>
      <c r="CN598" s="339"/>
      <c r="CO598" s="339"/>
      <c r="CP598" s="339"/>
      <c r="CQ598" s="339"/>
      <c r="CR598" s="339"/>
      <c r="CS598" s="339"/>
      <c r="CT598" s="339"/>
      <c r="CU598" s="339"/>
      <c r="CV598" s="339"/>
      <c r="CW598" s="339"/>
      <c r="CX598" s="339"/>
      <c r="CY598" s="339"/>
      <c r="CZ598" s="339"/>
      <c r="DA598" s="339"/>
      <c r="DB598" s="339"/>
      <c r="DC598" s="339"/>
      <c r="DD598" s="339"/>
      <c r="DE598" s="339"/>
      <c r="DF598" s="339"/>
      <c r="DG598" s="339"/>
      <c r="DH598" s="339"/>
      <c r="DI598" s="339"/>
      <c r="DJ598" s="339"/>
      <c r="DK598" s="339"/>
      <c r="DL598" s="339"/>
      <c r="DM598" s="339"/>
      <c r="DN598" s="339"/>
      <c r="DO598" s="339"/>
      <c r="DP598" s="339"/>
      <c r="DQ598" s="339"/>
      <c r="DR598" s="339"/>
      <c r="DS598" s="339"/>
      <c r="DT598" s="339"/>
      <c r="DU598" s="339"/>
      <c r="DV598" s="339"/>
      <c r="DW598" s="339"/>
      <c r="DX598" s="339"/>
      <c r="DY598" s="339"/>
      <c r="DZ598" s="339"/>
      <c r="EA598" s="339"/>
      <c r="EB598" s="339"/>
      <c r="EC598" s="339"/>
      <c r="ED598" s="339"/>
      <c r="EE598" s="339"/>
      <c r="EF598" s="339"/>
      <c r="EG598" s="339"/>
      <c r="EH598" s="339"/>
      <c r="EI598" s="339"/>
      <c r="EJ598" s="339"/>
      <c r="EK598" s="339"/>
      <c r="EL598" s="339"/>
      <c r="EM598" s="339"/>
    </row>
    <row r="599" spans="1:143" s="341" customFormat="1" ht="25.5" hidden="1" customHeight="1">
      <c r="A599" s="371"/>
      <c r="B599" s="371"/>
      <c r="C599" s="371"/>
      <c r="D599" s="371"/>
      <c r="E599" s="371"/>
      <c r="F599" s="371"/>
      <c r="G599" s="371"/>
      <c r="H599" s="371"/>
      <c r="I599" s="371"/>
      <c r="J599" s="371"/>
      <c r="K599" s="371"/>
      <c r="L599" s="371"/>
      <c r="M599" s="371"/>
      <c r="N599" s="371"/>
      <c r="O599" s="371"/>
      <c r="P599" s="371"/>
      <c r="Q599" s="371"/>
      <c r="R599" s="371"/>
      <c r="S599" s="371"/>
      <c r="T599" s="371"/>
      <c r="U599" s="371"/>
      <c r="V599" s="371"/>
      <c r="W599" s="371"/>
      <c r="X599" s="371"/>
      <c r="Y599" s="371"/>
      <c r="Z599" s="371"/>
      <c r="AA599" s="371"/>
      <c r="AB599" s="371"/>
      <c r="AC599" s="371"/>
      <c r="AD599" s="371"/>
      <c r="AE599" s="371"/>
      <c r="AF599" s="371"/>
      <c r="AG599" s="371"/>
      <c r="AH599" s="371"/>
      <c r="AI599" s="339"/>
      <c r="AJ599" s="339"/>
      <c r="AK599" s="339"/>
      <c r="AL599" s="339"/>
      <c r="AM599" s="339"/>
      <c r="AN599" s="339"/>
      <c r="AO599" s="339"/>
      <c r="AP599" s="339"/>
      <c r="AQ599" s="339"/>
      <c r="AR599" s="339"/>
      <c r="AS599" s="339"/>
      <c r="AT599" s="339"/>
      <c r="AU599" s="339"/>
      <c r="AV599" s="339"/>
      <c r="AW599" s="339"/>
      <c r="AX599" s="339"/>
      <c r="AY599" s="339"/>
      <c r="AZ599" s="339"/>
      <c r="BA599" s="339"/>
      <c r="BB599" s="339"/>
      <c r="BC599" s="339"/>
      <c r="BD599" s="339"/>
      <c r="BE599" s="339"/>
      <c r="BF599" s="339"/>
      <c r="BG599" s="339"/>
      <c r="BH599" s="339"/>
      <c r="BI599" s="339"/>
      <c r="BJ599" s="339"/>
      <c r="BK599" s="339"/>
      <c r="BL599" s="339"/>
      <c r="BM599" s="339"/>
      <c r="BN599" s="339"/>
      <c r="BO599" s="339"/>
      <c r="BP599" s="339"/>
      <c r="BQ599" s="339"/>
      <c r="BR599" s="339"/>
      <c r="BS599" s="339"/>
      <c r="BT599" s="339"/>
      <c r="BU599" s="339"/>
      <c r="BV599" s="339"/>
      <c r="BW599" s="339"/>
      <c r="BX599" s="339"/>
      <c r="BY599" s="339"/>
      <c r="BZ599" s="339"/>
      <c r="CA599" s="339"/>
      <c r="CB599" s="339"/>
      <c r="CC599" s="339"/>
      <c r="CD599" s="339"/>
      <c r="CE599" s="339"/>
      <c r="CF599" s="339"/>
      <c r="CG599" s="339"/>
      <c r="CH599" s="339"/>
      <c r="CI599" s="339"/>
      <c r="CJ599" s="339"/>
      <c r="CK599" s="339"/>
      <c r="CL599" s="339"/>
      <c r="CM599" s="339"/>
      <c r="CN599" s="339"/>
      <c r="CO599" s="339"/>
      <c r="CP599" s="339"/>
      <c r="CQ599" s="339"/>
      <c r="CR599" s="339"/>
      <c r="CS599" s="339"/>
      <c r="CT599" s="339"/>
      <c r="CU599" s="339"/>
      <c r="CV599" s="339"/>
      <c r="CW599" s="339"/>
      <c r="CX599" s="339"/>
      <c r="CY599" s="339"/>
      <c r="CZ599" s="339"/>
      <c r="DA599" s="339"/>
      <c r="DB599" s="339"/>
      <c r="DC599" s="339"/>
      <c r="DD599" s="339"/>
      <c r="DE599" s="339"/>
      <c r="DF599" s="339"/>
      <c r="DG599" s="339"/>
      <c r="DH599" s="339"/>
      <c r="DI599" s="339"/>
      <c r="DJ599" s="339"/>
      <c r="DK599" s="339"/>
      <c r="DL599" s="339"/>
      <c r="DM599" s="339"/>
      <c r="DN599" s="339"/>
      <c r="DO599" s="339"/>
      <c r="DP599" s="339"/>
      <c r="DQ599" s="339"/>
      <c r="DR599" s="339"/>
      <c r="DS599" s="339"/>
      <c r="DT599" s="339"/>
      <c r="DU599" s="339"/>
      <c r="DV599" s="339"/>
      <c r="DW599" s="339"/>
      <c r="DX599" s="339"/>
      <c r="DY599" s="339"/>
      <c r="DZ599" s="339"/>
      <c r="EA599" s="339"/>
      <c r="EB599" s="339"/>
      <c r="EC599" s="339"/>
      <c r="ED599" s="339"/>
      <c r="EE599" s="339"/>
      <c r="EF599" s="339"/>
      <c r="EG599" s="339"/>
      <c r="EH599" s="339"/>
      <c r="EI599" s="339"/>
      <c r="EJ599" s="339"/>
      <c r="EK599" s="339"/>
      <c r="EL599" s="339"/>
      <c r="EM599" s="339"/>
    </row>
    <row r="600" spans="1:143" s="341" customFormat="1" ht="25.5" hidden="1" customHeight="1">
      <c r="A600" s="371"/>
      <c r="B600" s="371"/>
      <c r="C600" s="371"/>
      <c r="D600" s="371"/>
      <c r="E600" s="371"/>
      <c r="F600" s="371"/>
      <c r="G600" s="371"/>
      <c r="H600" s="371"/>
      <c r="I600" s="371"/>
      <c r="J600" s="371"/>
      <c r="K600" s="371"/>
      <c r="L600" s="371"/>
      <c r="M600" s="371"/>
      <c r="N600" s="371"/>
      <c r="O600" s="371"/>
      <c r="P600" s="371"/>
      <c r="Q600" s="371"/>
      <c r="R600" s="371"/>
      <c r="S600" s="371"/>
      <c r="T600" s="371"/>
      <c r="U600" s="371"/>
      <c r="V600" s="371"/>
      <c r="W600" s="371"/>
      <c r="X600" s="371"/>
      <c r="Y600" s="371"/>
      <c r="Z600" s="371"/>
      <c r="AA600" s="371"/>
      <c r="AB600" s="371"/>
      <c r="AC600" s="371"/>
      <c r="AD600" s="371"/>
      <c r="AE600" s="371"/>
      <c r="AF600" s="371"/>
      <c r="AG600" s="371"/>
      <c r="AH600" s="371"/>
      <c r="AI600" s="339"/>
      <c r="AJ600" s="339"/>
      <c r="AK600" s="339"/>
      <c r="AL600" s="339"/>
      <c r="AM600" s="339"/>
      <c r="AN600" s="339"/>
      <c r="AO600" s="339"/>
      <c r="AP600" s="339"/>
      <c r="AQ600" s="339"/>
      <c r="AR600" s="339"/>
      <c r="AS600" s="339"/>
      <c r="AT600" s="339"/>
      <c r="AU600" s="339"/>
      <c r="AV600" s="339"/>
      <c r="AW600" s="339"/>
      <c r="AX600" s="339"/>
      <c r="AY600" s="339"/>
      <c r="AZ600" s="339"/>
      <c r="BA600" s="339"/>
      <c r="BB600" s="339"/>
      <c r="BC600" s="339"/>
      <c r="BD600" s="339"/>
      <c r="BE600" s="339"/>
      <c r="BF600" s="339"/>
      <c r="BG600" s="339"/>
      <c r="BH600" s="339"/>
      <c r="BI600" s="339"/>
      <c r="BJ600" s="339"/>
      <c r="BK600" s="339"/>
      <c r="BL600" s="339"/>
      <c r="BM600" s="339"/>
      <c r="BN600" s="339"/>
      <c r="BO600" s="339"/>
      <c r="BP600" s="339"/>
      <c r="BQ600" s="339"/>
      <c r="BR600" s="339"/>
      <c r="BS600" s="339"/>
      <c r="BT600" s="339"/>
      <c r="BU600" s="339"/>
      <c r="BV600" s="339"/>
      <c r="BW600" s="339"/>
      <c r="BX600" s="339"/>
      <c r="BY600" s="339"/>
      <c r="BZ600" s="339"/>
      <c r="CA600" s="339"/>
      <c r="CB600" s="339"/>
      <c r="CC600" s="339"/>
      <c r="CD600" s="339"/>
      <c r="CE600" s="339"/>
      <c r="CF600" s="339"/>
      <c r="CG600" s="339"/>
      <c r="CH600" s="339"/>
      <c r="CI600" s="339"/>
      <c r="CJ600" s="339"/>
      <c r="CK600" s="339"/>
      <c r="CL600" s="339"/>
      <c r="CM600" s="339"/>
      <c r="CN600" s="339"/>
      <c r="CO600" s="339"/>
      <c r="CP600" s="339"/>
      <c r="CQ600" s="339"/>
      <c r="CR600" s="339"/>
      <c r="CS600" s="339"/>
      <c r="CT600" s="339"/>
      <c r="CU600" s="339"/>
      <c r="CV600" s="339"/>
      <c r="CW600" s="339"/>
      <c r="CX600" s="339"/>
      <c r="CY600" s="339"/>
      <c r="CZ600" s="339"/>
      <c r="DA600" s="339"/>
      <c r="DB600" s="339"/>
      <c r="DC600" s="339"/>
      <c r="DD600" s="339"/>
      <c r="DE600" s="339"/>
      <c r="DF600" s="339"/>
      <c r="DG600" s="339"/>
      <c r="DH600" s="339"/>
      <c r="DI600" s="339"/>
      <c r="DJ600" s="339"/>
      <c r="DK600" s="339"/>
      <c r="DL600" s="339"/>
      <c r="DM600" s="339"/>
      <c r="DN600" s="339"/>
      <c r="DO600" s="339"/>
      <c r="DP600" s="339"/>
      <c r="DQ600" s="339"/>
      <c r="DR600" s="339"/>
      <c r="DS600" s="339"/>
      <c r="DT600" s="339"/>
      <c r="DU600" s="339"/>
      <c r="DV600" s="339"/>
      <c r="DW600" s="339"/>
      <c r="DX600" s="339"/>
      <c r="DY600" s="339"/>
      <c r="DZ600" s="339"/>
      <c r="EA600" s="339"/>
      <c r="EB600" s="339"/>
      <c r="EC600" s="339"/>
      <c r="ED600" s="339"/>
      <c r="EE600" s="339"/>
      <c r="EF600" s="339"/>
      <c r="EG600" s="339"/>
      <c r="EH600" s="339"/>
      <c r="EI600" s="339"/>
      <c r="EJ600" s="339"/>
      <c r="EK600" s="339"/>
      <c r="EL600" s="339"/>
      <c r="EM600" s="339"/>
    </row>
    <row r="601" spans="1:143" s="341" customFormat="1" ht="25.5" hidden="1" customHeight="1">
      <c r="A601" s="371"/>
      <c r="B601" s="371"/>
      <c r="C601" s="371"/>
      <c r="D601" s="371"/>
      <c r="E601" s="371"/>
      <c r="F601" s="371"/>
      <c r="G601" s="371"/>
      <c r="H601" s="371"/>
      <c r="I601" s="371"/>
      <c r="J601" s="371"/>
      <c r="K601" s="371"/>
      <c r="L601" s="371"/>
      <c r="M601" s="371"/>
      <c r="N601" s="371"/>
      <c r="O601" s="371"/>
      <c r="P601" s="371"/>
      <c r="Q601" s="371"/>
      <c r="R601" s="371"/>
      <c r="S601" s="371"/>
      <c r="T601" s="371"/>
      <c r="U601" s="371"/>
      <c r="V601" s="371"/>
      <c r="W601" s="371"/>
      <c r="X601" s="371"/>
      <c r="Y601" s="371"/>
      <c r="Z601" s="371"/>
      <c r="AA601" s="371"/>
      <c r="AB601" s="371"/>
      <c r="AC601" s="371"/>
      <c r="AD601" s="371"/>
      <c r="AE601" s="371"/>
      <c r="AF601" s="371"/>
      <c r="AG601" s="371"/>
      <c r="AH601" s="371"/>
      <c r="AI601" s="339"/>
      <c r="AJ601" s="339"/>
      <c r="AK601" s="339"/>
      <c r="AL601" s="339"/>
      <c r="AM601" s="339"/>
      <c r="AN601" s="339"/>
      <c r="AO601" s="339"/>
      <c r="AP601" s="339"/>
      <c r="AQ601" s="339"/>
      <c r="AR601" s="339"/>
      <c r="AS601" s="339"/>
      <c r="AT601" s="339"/>
      <c r="AU601" s="339"/>
      <c r="AV601" s="339"/>
      <c r="AW601" s="339"/>
      <c r="AX601" s="339"/>
      <c r="AY601" s="339"/>
      <c r="AZ601" s="339"/>
      <c r="BA601" s="339"/>
      <c r="BB601" s="339"/>
      <c r="BC601" s="339"/>
      <c r="BD601" s="339"/>
      <c r="BE601" s="339"/>
      <c r="BF601" s="339"/>
      <c r="BG601" s="339"/>
      <c r="BH601" s="339"/>
      <c r="BI601" s="339"/>
      <c r="BJ601" s="339"/>
      <c r="BK601" s="339"/>
      <c r="BL601" s="339"/>
      <c r="BM601" s="339"/>
      <c r="BN601" s="339"/>
      <c r="BO601" s="339"/>
      <c r="BP601" s="339"/>
      <c r="BQ601" s="339"/>
      <c r="BR601" s="339"/>
      <c r="BS601" s="339"/>
      <c r="BT601" s="339"/>
      <c r="BU601" s="339"/>
      <c r="BV601" s="339"/>
      <c r="BW601" s="339"/>
      <c r="BX601" s="339"/>
      <c r="BY601" s="339"/>
      <c r="BZ601" s="339"/>
      <c r="CA601" s="339"/>
      <c r="CB601" s="339"/>
      <c r="CC601" s="339"/>
      <c r="CD601" s="339"/>
      <c r="CE601" s="339"/>
      <c r="CF601" s="339"/>
      <c r="CG601" s="339"/>
      <c r="CH601" s="339"/>
      <c r="CI601" s="339"/>
      <c r="CJ601" s="339"/>
      <c r="CK601" s="339"/>
      <c r="CL601" s="339"/>
      <c r="CM601" s="339"/>
      <c r="CN601" s="339"/>
      <c r="CO601" s="339"/>
      <c r="CP601" s="339"/>
      <c r="CQ601" s="339"/>
      <c r="CR601" s="339"/>
      <c r="CS601" s="339"/>
      <c r="CT601" s="339"/>
      <c r="CU601" s="339"/>
      <c r="CV601" s="339"/>
      <c r="CW601" s="339"/>
      <c r="CX601" s="339"/>
      <c r="CY601" s="339"/>
      <c r="CZ601" s="339"/>
      <c r="DA601" s="339"/>
      <c r="DB601" s="339"/>
      <c r="DC601" s="339"/>
      <c r="DD601" s="339"/>
      <c r="DE601" s="339"/>
      <c r="DF601" s="339"/>
      <c r="DG601" s="339"/>
      <c r="DH601" s="339"/>
      <c r="DI601" s="339"/>
      <c r="DJ601" s="339"/>
      <c r="DK601" s="339"/>
      <c r="DL601" s="339"/>
      <c r="DM601" s="339"/>
      <c r="DN601" s="339"/>
      <c r="DO601" s="339"/>
      <c r="DP601" s="339"/>
      <c r="DQ601" s="339"/>
      <c r="DR601" s="339"/>
      <c r="DS601" s="339"/>
      <c r="DT601" s="339"/>
      <c r="DU601" s="339"/>
      <c r="DV601" s="339"/>
      <c r="DW601" s="339"/>
      <c r="DX601" s="339"/>
      <c r="DY601" s="339"/>
      <c r="DZ601" s="339"/>
      <c r="EA601" s="339"/>
      <c r="EB601" s="339"/>
      <c r="EC601" s="339"/>
      <c r="ED601" s="339"/>
      <c r="EE601" s="339"/>
      <c r="EF601" s="339"/>
      <c r="EG601" s="339"/>
      <c r="EH601" s="339"/>
      <c r="EI601" s="339"/>
      <c r="EJ601" s="339"/>
      <c r="EK601" s="339"/>
      <c r="EL601" s="339"/>
      <c r="EM601" s="339"/>
    </row>
    <row r="602" spans="1:143" s="341" customFormat="1" ht="25.5" hidden="1" customHeight="1">
      <c r="A602" s="371"/>
      <c r="B602" s="371"/>
      <c r="C602" s="371"/>
      <c r="D602" s="371"/>
      <c r="E602" s="371"/>
      <c r="F602" s="371"/>
      <c r="G602" s="371"/>
      <c r="H602" s="371"/>
      <c r="I602" s="371"/>
      <c r="J602" s="371"/>
      <c r="K602" s="371"/>
      <c r="L602" s="371"/>
      <c r="M602" s="371"/>
      <c r="N602" s="371"/>
      <c r="O602" s="371"/>
      <c r="P602" s="371"/>
      <c r="Q602" s="371"/>
      <c r="R602" s="371"/>
      <c r="S602" s="371"/>
      <c r="T602" s="371"/>
      <c r="U602" s="371"/>
      <c r="V602" s="371"/>
      <c r="W602" s="371"/>
      <c r="X602" s="371"/>
      <c r="Y602" s="371"/>
      <c r="Z602" s="371"/>
      <c r="AA602" s="371"/>
      <c r="AB602" s="371"/>
      <c r="AC602" s="371"/>
      <c r="AD602" s="371"/>
      <c r="AE602" s="371"/>
      <c r="AF602" s="371"/>
      <c r="AG602" s="371"/>
      <c r="AH602" s="371"/>
      <c r="AI602" s="339"/>
      <c r="AJ602" s="339"/>
      <c r="AK602" s="339"/>
      <c r="AL602" s="339"/>
      <c r="AM602" s="339"/>
      <c r="AN602" s="339"/>
      <c r="AO602" s="339"/>
      <c r="AP602" s="339"/>
      <c r="AQ602" s="339"/>
      <c r="AR602" s="339"/>
      <c r="AS602" s="339"/>
      <c r="AT602" s="339"/>
      <c r="AU602" s="339"/>
      <c r="AV602" s="339"/>
      <c r="AW602" s="339"/>
      <c r="AX602" s="339"/>
      <c r="AY602" s="339"/>
      <c r="AZ602" s="339"/>
      <c r="BA602" s="339"/>
      <c r="BB602" s="339"/>
      <c r="BC602" s="339"/>
      <c r="BD602" s="339"/>
      <c r="BE602" s="339"/>
      <c r="BF602" s="339"/>
      <c r="BG602" s="339"/>
      <c r="BH602" s="339"/>
      <c r="BI602" s="339"/>
      <c r="BJ602" s="339"/>
      <c r="BK602" s="339"/>
      <c r="BL602" s="339"/>
      <c r="BM602" s="339"/>
      <c r="BN602" s="339"/>
      <c r="BO602" s="339"/>
      <c r="BP602" s="339"/>
      <c r="BQ602" s="339"/>
      <c r="BR602" s="339"/>
      <c r="BS602" s="339"/>
      <c r="BT602" s="339"/>
      <c r="BU602" s="339"/>
      <c r="BV602" s="339"/>
      <c r="BW602" s="339"/>
      <c r="BX602" s="339"/>
      <c r="BY602" s="339"/>
      <c r="BZ602" s="339"/>
      <c r="CA602" s="339"/>
      <c r="CB602" s="339"/>
      <c r="CC602" s="339"/>
      <c r="CD602" s="339"/>
      <c r="CE602" s="339"/>
      <c r="CF602" s="339"/>
      <c r="CG602" s="339"/>
      <c r="CH602" s="339"/>
      <c r="CI602" s="339"/>
      <c r="CJ602" s="339"/>
      <c r="CK602" s="339"/>
      <c r="CL602" s="339"/>
      <c r="CM602" s="339"/>
      <c r="CN602" s="339"/>
      <c r="CO602" s="339"/>
      <c r="CP602" s="339"/>
      <c r="CQ602" s="339"/>
      <c r="CR602" s="339"/>
      <c r="CS602" s="339"/>
      <c r="CT602" s="339"/>
      <c r="CU602" s="339"/>
      <c r="CV602" s="339"/>
      <c r="CW602" s="339"/>
      <c r="CX602" s="339"/>
      <c r="CY602" s="339"/>
      <c r="CZ602" s="339"/>
      <c r="DA602" s="339"/>
      <c r="DB602" s="339"/>
      <c r="DC602" s="339"/>
      <c r="DD602" s="339"/>
      <c r="DE602" s="339"/>
      <c r="DF602" s="339"/>
      <c r="DG602" s="339"/>
      <c r="DH602" s="339"/>
      <c r="DI602" s="339"/>
      <c r="DJ602" s="339"/>
      <c r="DK602" s="339"/>
      <c r="DL602" s="339"/>
      <c r="DM602" s="339"/>
      <c r="DN602" s="339"/>
      <c r="DO602" s="339"/>
      <c r="DP602" s="339"/>
      <c r="DQ602" s="339"/>
      <c r="DR602" s="339"/>
      <c r="DS602" s="339"/>
      <c r="DT602" s="339"/>
      <c r="DU602" s="339"/>
      <c r="DV602" s="339"/>
      <c r="DW602" s="339"/>
      <c r="DX602" s="339"/>
      <c r="DY602" s="339"/>
      <c r="DZ602" s="339"/>
      <c r="EA602" s="339"/>
      <c r="EB602" s="339"/>
      <c r="EC602" s="339"/>
      <c r="ED602" s="339"/>
      <c r="EE602" s="339"/>
      <c r="EF602" s="339"/>
      <c r="EG602" s="339"/>
      <c r="EH602" s="339"/>
      <c r="EI602" s="339"/>
      <c r="EJ602" s="339"/>
      <c r="EK602" s="339"/>
      <c r="EL602" s="339"/>
      <c r="EM602" s="339"/>
    </row>
    <row r="603" spans="1:143" s="341" customFormat="1" ht="25.5" hidden="1" customHeight="1">
      <c r="A603" s="371"/>
      <c r="B603" s="371"/>
      <c r="C603" s="371"/>
      <c r="D603" s="371"/>
      <c r="E603" s="371"/>
      <c r="F603" s="371"/>
      <c r="G603" s="371"/>
      <c r="H603" s="371"/>
      <c r="I603" s="371"/>
      <c r="J603" s="371"/>
      <c r="K603" s="371"/>
      <c r="L603" s="371"/>
      <c r="M603" s="371"/>
      <c r="N603" s="371"/>
      <c r="O603" s="371"/>
      <c r="P603" s="371"/>
      <c r="Q603" s="371"/>
      <c r="R603" s="371"/>
      <c r="S603" s="371"/>
      <c r="T603" s="371"/>
      <c r="U603" s="371"/>
      <c r="V603" s="371"/>
      <c r="W603" s="371"/>
      <c r="X603" s="371"/>
      <c r="Y603" s="371"/>
      <c r="Z603" s="371"/>
      <c r="AA603" s="371"/>
      <c r="AB603" s="371"/>
      <c r="AC603" s="371"/>
      <c r="AD603" s="371"/>
      <c r="AE603" s="371"/>
      <c r="AF603" s="371"/>
      <c r="AG603" s="371"/>
      <c r="AH603" s="371"/>
      <c r="AI603" s="339"/>
      <c r="AJ603" s="339"/>
      <c r="AK603" s="339"/>
      <c r="AL603" s="339"/>
      <c r="AM603" s="339"/>
      <c r="AN603" s="339"/>
      <c r="AO603" s="339"/>
      <c r="AP603" s="339"/>
      <c r="AQ603" s="339"/>
      <c r="AR603" s="339"/>
      <c r="AS603" s="339"/>
      <c r="AT603" s="339"/>
      <c r="AU603" s="339"/>
      <c r="AV603" s="339"/>
      <c r="AW603" s="339"/>
      <c r="AX603" s="339"/>
      <c r="AY603" s="339"/>
      <c r="AZ603" s="339"/>
      <c r="BA603" s="339"/>
      <c r="BB603" s="339"/>
      <c r="BC603" s="339"/>
      <c r="BD603" s="339"/>
      <c r="BE603" s="339"/>
      <c r="BF603" s="339"/>
      <c r="BG603" s="339"/>
      <c r="BH603" s="339"/>
      <c r="BI603" s="339"/>
      <c r="BJ603" s="339"/>
      <c r="BK603" s="339"/>
      <c r="BL603" s="339"/>
      <c r="BM603" s="339"/>
      <c r="BN603" s="339"/>
      <c r="BO603" s="339"/>
      <c r="BP603" s="339"/>
      <c r="BQ603" s="339"/>
      <c r="BR603" s="339"/>
      <c r="BS603" s="339"/>
      <c r="BT603" s="339"/>
      <c r="BU603" s="339"/>
      <c r="BV603" s="339"/>
      <c r="BW603" s="339"/>
      <c r="BX603" s="339"/>
      <c r="BY603" s="339"/>
      <c r="BZ603" s="339"/>
      <c r="CA603" s="339"/>
      <c r="CB603" s="339"/>
      <c r="CC603" s="339"/>
      <c r="CD603" s="339"/>
      <c r="CE603" s="339"/>
      <c r="CF603" s="339"/>
      <c r="CG603" s="339"/>
      <c r="CH603" s="339"/>
      <c r="CI603" s="339"/>
      <c r="CJ603" s="339"/>
      <c r="CK603" s="339"/>
      <c r="CL603" s="339"/>
      <c r="CM603" s="339"/>
      <c r="CN603" s="339"/>
      <c r="CO603" s="339"/>
      <c r="CP603" s="339"/>
      <c r="CQ603" s="339"/>
      <c r="CR603" s="339"/>
      <c r="CS603" s="339"/>
      <c r="CT603" s="339"/>
      <c r="CU603" s="339"/>
      <c r="CV603" s="339"/>
      <c r="CW603" s="339"/>
      <c r="CX603" s="339"/>
      <c r="CY603" s="339"/>
      <c r="CZ603" s="339"/>
      <c r="DA603" s="339"/>
      <c r="DB603" s="339"/>
      <c r="DC603" s="339"/>
      <c r="DD603" s="339"/>
      <c r="DE603" s="339"/>
      <c r="DF603" s="339"/>
      <c r="DG603" s="339"/>
      <c r="DH603" s="339"/>
      <c r="DI603" s="339"/>
      <c r="DJ603" s="339"/>
      <c r="DK603" s="339"/>
      <c r="DL603" s="339"/>
      <c r="DM603" s="339"/>
      <c r="DN603" s="339"/>
      <c r="DO603" s="339"/>
      <c r="DP603" s="339"/>
      <c r="DQ603" s="339"/>
      <c r="DR603" s="339"/>
      <c r="DS603" s="339"/>
      <c r="DT603" s="339"/>
      <c r="DU603" s="339"/>
      <c r="DV603" s="339"/>
      <c r="DW603" s="339"/>
      <c r="DX603" s="339"/>
      <c r="DY603" s="339"/>
      <c r="DZ603" s="339"/>
      <c r="EA603" s="339"/>
      <c r="EB603" s="339"/>
      <c r="EC603" s="339"/>
      <c r="ED603" s="339"/>
      <c r="EE603" s="339"/>
      <c r="EF603" s="339"/>
      <c r="EG603" s="339"/>
      <c r="EH603" s="339"/>
      <c r="EI603" s="339"/>
      <c r="EJ603" s="339"/>
      <c r="EK603" s="339"/>
      <c r="EL603" s="339"/>
      <c r="EM603" s="339"/>
    </row>
    <row r="604" spans="1:143" s="341" customFormat="1" ht="25.5" hidden="1" customHeight="1">
      <c r="A604" s="371"/>
      <c r="B604" s="371"/>
      <c r="C604" s="371"/>
      <c r="D604" s="371"/>
      <c r="E604" s="371"/>
      <c r="F604" s="371"/>
      <c r="G604" s="371"/>
      <c r="H604" s="371"/>
      <c r="I604" s="371"/>
      <c r="J604" s="371"/>
      <c r="K604" s="371"/>
      <c r="L604" s="371"/>
      <c r="M604" s="371"/>
      <c r="N604" s="371"/>
      <c r="O604" s="371"/>
      <c r="P604" s="371"/>
      <c r="Q604" s="371"/>
      <c r="R604" s="371"/>
      <c r="S604" s="371"/>
      <c r="T604" s="371"/>
      <c r="U604" s="371"/>
      <c r="V604" s="371"/>
      <c r="W604" s="371"/>
      <c r="X604" s="371"/>
      <c r="Y604" s="371"/>
      <c r="Z604" s="371"/>
      <c r="AA604" s="371"/>
      <c r="AB604" s="371"/>
      <c r="AC604" s="371"/>
      <c r="AD604" s="371"/>
      <c r="AE604" s="371"/>
      <c r="AF604" s="371"/>
      <c r="AG604" s="371"/>
      <c r="AH604" s="371"/>
      <c r="AI604" s="339"/>
      <c r="AJ604" s="339"/>
      <c r="AK604" s="339"/>
      <c r="AL604" s="339"/>
      <c r="AM604" s="339"/>
      <c r="AN604" s="339"/>
      <c r="AO604" s="339"/>
      <c r="AP604" s="339"/>
      <c r="AQ604" s="339"/>
      <c r="AR604" s="339"/>
      <c r="AS604" s="339"/>
      <c r="AT604" s="339"/>
      <c r="AU604" s="339"/>
      <c r="AV604" s="339"/>
      <c r="AW604" s="339"/>
      <c r="AX604" s="339"/>
      <c r="AY604" s="339"/>
      <c r="AZ604" s="339"/>
      <c r="BA604" s="339"/>
      <c r="BB604" s="339"/>
      <c r="BC604" s="339"/>
      <c r="BD604" s="339"/>
      <c r="BE604" s="339"/>
      <c r="BF604" s="339"/>
      <c r="BG604" s="339"/>
      <c r="BH604" s="339"/>
      <c r="BI604" s="339"/>
      <c r="BJ604" s="339"/>
      <c r="BK604" s="339"/>
      <c r="BL604" s="339"/>
      <c r="BM604" s="339"/>
      <c r="BN604" s="339"/>
      <c r="BO604" s="339"/>
      <c r="BP604" s="339"/>
      <c r="BQ604" s="339"/>
      <c r="BR604" s="339"/>
      <c r="BS604" s="339"/>
      <c r="BT604" s="339"/>
      <c r="BU604" s="339"/>
      <c r="BV604" s="339"/>
      <c r="BW604" s="339"/>
      <c r="BX604" s="339"/>
      <c r="BY604" s="339"/>
      <c r="BZ604" s="339"/>
      <c r="CA604" s="339"/>
      <c r="CB604" s="339"/>
      <c r="CC604" s="339"/>
      <c r="CD604" s="339"/>
      <c r="CE604" s="339"/>
      <c r="CF604" s="339"/>
      <c r="CG604" s="339"/>
      <c r="CH604" s="339"/>
      <c r="CI604" s="339"/>
      <c r="CJ604" s="339"/>
      <c r="CK604" s="339"/>
      <c r="CL604" s="339"/>
      <c r="CM604" s="339"/>
      <c r="CN604" s="339"/>
      <c r="CO604" s="339"/>
      <c r="CP604" s="339"/>
      <c r="CQ604" s="339"/>
      <c r="CR604" s="339"/>
      <c r="CS604" s="339"/>
      <c r="CT604" s="339"/>
      <c r="CU604" s="339"/>
      <c r="CV604" s="339"/>
      <c r="CW604" s="339"/>
      <c r="CX604" s="339"/>
      <c r="CY604" s="339"/>
      <c r="CZ604" s="339"/>
      <c r="DA604" s="339"/>
      <c r="DB604" s="339"/>
      <c r="DC604" s="339"/>
      <c r="DD604" s="339"/>
      <c r="DE604" s="339"/>
      <c r="DF604" s="339"/>
      <c r="DG604" s="339"/>
      <c r="DH604" s="339"/>
      <c r="DI604" s="339"/>
      <c r="DJ604" s="339"/>
      <c r="DK604" s="339"/>
      <c r="DL604" s="339"/>
      <c r="DM604" s="339"/>
      <c r="DN604" s="339"/>
      <c r="DO604" s="339"/>
      <c r="DP604" s="339"/>
      <c r="DQ604" s="339"/>
      <c r="DR604" s="339"/>
      <c r="DS604" s="339"/>
      <c r="DT604" s="339"/>
      <c r="DU604" s="339"/>
      <c r="DV604" s="339"/>
      <c r="DW604" s="339"/>
      <c r="DX604" s="339"/>
      <c r="DY604" s="339"/>
      <c r="DZ604" s="339"/>
      <c r="EA604" s="339"/>
      <c r="EB604" s="339"/>
      <c r="EC604" s="339"/>
      <c r="ED604" s="339"/>
      <c r="EE604" s="339"/>
      <c r="EF604" s="339"/>
      <c r="EG604" s="339"/>
      <c r="EH604" s="339"/>
      <c r="EI604" s="339"/>
      <c r="EJ604" s="339"/>
      <c r="EK604" s="339"/>
      <c r="EL604" s="339"/>
      <c r="EM604" s="339"/>
    </row>
    <row r="605" spans="1:143" s="341" customFormat="1" ht="25.5" hidden="1" customHeight="1">
      <c r="A605" s="371"/>
      <c r="B605" s="371"/>
      <c r="C605" s="371"/>
      <c r="D605" s="371"/>
      <c r="E605" s="371"/>
      <c r="F605" s="371"/>
      <c r="G605" s="371"/>
      <c r="H605" s="371"/>
      <c r="I605" s="371"/>
      <c r="J605" s="371"/>
      <c r="K605" s="371"/>
      <c r="L605" s="371"/>
      <c r="M605" s="371"/>
      <c r="N605" s="371"/>
      <c r="O605" s="371"/>
      <c r="P605" s="371"/>
      <c r="Q605" s="371"/>
      <c r="R605" s="371"/>
      <c r="S605" s="371"/>
      <c r="T605" s="371"/>
      <c r="U605" s="371"/>
      <c r="V605" s="371"/>
      <c r="W605" s="371"/>
      <c r="X605" s="371"/>
      <c r="Y605" s="371"/>
      <c r="Z605" s="371"/>
      <c r="AA605" s="371"/>
      <c r="AB605" s="371"/>
      <c r="AC605" s="371"/>
      <c r="AD605" s="371"/>
      <c r="AE605" s="371"/>
      <c r="AF605" s="371"/>
      <c r="AG605" s="371"/>
      <c r="AH605" s="371"/>
      <c r="AI605" s="339"/>
      <c r="AJ605" s="339"/>
      <c r="AK605" s="339"/>
      <c r="AL605" s="339"/>
      <c r="AM605" s="339"/>
      <c r="AN605" s="339"/>
      <c r="AO605" s="339"/>
      <c r="AP605" s="339"/>
      <c r="AQ605" s="339"/>
      <c r="AR605" s="339"/>
      <c r="AS605" s="339"/>
      <c r="AT605" s="339"/>
      <c r="AU605" s="339"/>
      <c r="AV605" s="339"/>
      <c r="AW605" s="339"/>
      <c r="AX605" s="339"/>
      <c r="AY605" s="339"/>
      <c r="AZ605" s="339"/>
      <c r="BA605" s="339"/>
      <c r="BB605" s="339"/>
      <c r="BC605" s="339"/>
      <c r="BD605" s="339"/>
      <c r="BE605" s="339"/>
      <c r="BF605" s="339"/>
      <c r="BG605" s="339"/>
      <c r="BH605" s="339"/>
      <c r="BI605" s="339"/>
      <c r="BJ605" s="339"/>
      <c r="BK605" s="339"/>
      <c r="BL605" s="339"/>
      <c r="BM605" s="339"/>
      <c r="BN605" s="339"/>
      <c r="BO605" s="339"/>
      <c r="BP605" s="339"/>
      <c r="BQ605" s="339"/>
      <c r="BR605" s="339"/>
      <c r="BS605" s="339"/>
      <c r="BT605" s="339"/>
      <c r="BU605" s="339"/>
      <c r="BV605" s="339"/>
      <c r="BW605" s="339"/>
      <c r="BX605" s="339"/>
      <c r="BY605" s="339"/>
      <c r="BZ605" s="339"/>
      <c r="CA605" s="339"/>
      <c r="CB605" s="339"/>
      <c r="CC605" s="339"/>
      <c r="CD605" s="339"/>
      <c r="CE605" s="339"/>
      <c r="CF605" s="339"/>
      <c r="CG605" s="339"/>
      <c r="CH605" s="339"/>
      <c r="CI605" s="339"/>
      <c r="CJ605" s="339"/>
      <c r="CK605" s="339"/>
      <c r="CL605" s="339"/>
      <c r="CM605" s="339"/>
      <c r="CN605" s="339"/>
      <c r="CO605" s="339"/>
      <c r="CP605" s="339"/>
      <c r="CQ605" s="339"/>
      <c r="CR605" s="339"/>
      <c r="CS605" s="339"/>
      <c r="CT605" s="339"/>
      <c r="CU605" s="339"/>
      <c r="CV605" s="339"/>
      <c r="CW605" s="339"/>
      <c r="CX605" s="339"/>
      <c r="CY605" s="339"/>
      <c r="CZ605" s="339"/>
      <c r="DA605" s="339"/>
      <c r="DB605" s="339"/>
      <c r="DC605" s="339"/>
      <c r="DD605" s="339"/>
      <c r="DE605" s="339"/>
      <c r="DF605" s="339"/>
      <c r="DG605" s="339"/>
      <c r="DH605" s="339"/>
      <c r="DI605" s="339"/>
      <c r="DJ605" s="339"/>
      <c r="DK605" s="339"/>
      <c r="DL605" s="339"/>
      <c r="DM605" s="339"/>
      <c r="DN605" s="339"/>
      <c r="DO605" s="339"/>
      <c r="DP605" s="339"/>
      <c r="DQ605" s="339"/>
      <c r="DR605" s="339"/>
      <c r="DS605" s="339"/>
      <c r="DT605" s="339"/>
      <c r="DU605" s="339"/>
      <c r="DV605" s="339"/>
      <c r="DW605" s="339"/>
      <c r="DX605" s="339"/>
      <c r="DY605" s="339"/>
      <c r="DZ605" s="339"/>
      <c r="EA605" s="339"/>
      <c r="EB605" s="339"/>
      <c r="EC605" s="339"/>
      <c r="ED605" s="339"/>
      <c r="EE605" s="339"/>
      <c r="EF605" s="339"/>
      <c r="EG605" s="339"/>
      <c r="EH605" s="339"/>
      <c r="EI605" s="339"/>
      <c r="EJ605" s="339"/>
      <c r="EK605" s="339"/>
      <c r="EL605" s="339"/>
      <c r="EM605" s="339"/>
    </row>
    <row r="606" spans="1:143" s="341" customFormat="1" ht="25.5" hidden="1" customHeight="1">
      <c r="A606" s="371"/>
      <c r="B606" s="371"/>
      <c r="C606" s="371"/>
      <c r="D606" s="371"/>
      <c r="E606" s="371"/>
      <c r="F606" s="371"/>
      <c r="G606" s="371"/>
      <c r="H606" s="371"/>
      <c r="I606" s="371"/>
      <c r="J606" s="371"/>
      <c r="K606" s="371"/>
      <c r="L606" s="371"/>
      <c r="M606" s="371"/>
      <c r="N606" s="371"/>
      <c r="O606" s="371"/>
      <c r="P606" s="371"/>
      <c r="Q606" s="371"/>
      <c r="R606" s="371"/>
      <c r="S606" s="371"/>
      <c r="T606" s="371"/>
      <c r="U606" s="371"/>
      <c r="V606" s="371"/>
      <c r="W606" s="371"/>
      <c r="X606" s="371"/>
      <c r="Y606" s="371"/>
      <c r="Z606" s="371"/>
      <c r="AA606" s="371"/>
      <c r="AB606" s="371"/>
      <c r="AC606" s="371"/>
      <c r="AD606" s="371"/>
      <c r="AE606" s="371"/>
      <c r="AF606" s="371"/>
      <c r="AG606" s="371"/>
      <c r="AH606" s="371"/>
      <c r="AI606" s="339"/>
      <c r="AJ606" s="339"/>
      <c r="AK606" s="339"/>
      <c r="AL606" s="339"/>
      <c r="AM606" s="339"/>
      <c r="AN606" s="339"/>
      <c r="AO606" s="339"/>
      <c r="AP606" s="339"/>
      <c r="AQ606" s="339"/>
      <c r="AR606" s="339"/>
      <c r="AS606" s="339"/>
      <c r="AT606" s="339"/>
      <c r="AU606" s="339"/>
      <c r="AV606" s="339"/>
      <c r="AW606" s="339"/>
      <c r="AX606" s="339"/>
      <c r="AY606" s="339"/>
      <c r="AZ606" s="339"/>
      <c r="BA606" s="339"/>
      <c r="BB606" s="339"/>
      <c r="BC606" s="339"/>
      <c r="BD606" s="339"/>
      <c r="BE606" s="339"/>
      <c r="BF606" s="339"/>
      <c r="BG606" s="339"/>
      <c r="BH606" s="339"/>
      <c r="BI606" s="339"/>
      <c r="BJ606" s="339"/>
      <c r="BK606" s="339"/>
      <c r="BL606" s="339"/>
      <c r="BM606" s="339"/>
      <c r="BN606" s="339"/>
      <c r="BO606" s="339"/>
      <c r="BP606" s="339"/>
      <c r="BQ606" s="339"/>
      <c r="BR606" s="339"/>
      <c r="BS606" s="339"/>
      <c r="BT606" s="339"/>
      <c r="BU606" s="339"/>
      <c r="BV606" s="339"/>
      <c r="BW606" s="339"/>
      <c r="BX606" s="339"/>
      <c r="BY606" s="339"/>
      <c r="BZ606" s="339"/>
      <c r="CA606" s="339"/>
      <c r="CB606" s="339"/>
      <c r="CC606" s="339"/>
      <c r="CD606" s="339"/>
      <c r="CE606" s="339"/>
      <c r="CF606" s="339"/>
      <c r="CG606" s="339"/>
      <c r="CH606" s="339"/>
      <c r="CI606" s="339"/>
      <c r="CJ606" s="339"/>
      <c r="CK606" s="339"/>
      <c r="CL606" s="339"/>
      <c r="CM606" s="339"/>
      <c r="CN606" s="339"/>
      <c r="CO606" s="339"/>
      <c r="CP606" s="339"/>
      <c r="CQ606" s="339"/>
      <c r="CR606" s="339"/>
      <c r="CS606" s="339"/>
      <c r="CT606" s="339"/>
      <c r="CU606" s="339"/>
      <c r="CV606" s="339"/>
      <c r="CW606" s="339"/>
      <c r="CX606" s="339"/>
      <c r="CY606" s="339"/>
      <c r="CZ606" s="339"/>
      <c r="DA606" s="339"/>
      <c r="DB606" s="339"/>
      <c r="DC606" s="339"/>
      <c r="DD606" s="339"/>
      <c r="DE606" s="339"/>
      <c r="DF606" s="339"/>
      <c r="DG606" s="339"/>
      <c r="DH606" s="339"/>
      <c r="DI606" s="339"/>
      <c r="DJ606" s="339"/>
      <c r="DK606" s="339"/>
      <c r="DL606" s="339"/>
      <c r="DM606" s="339"/>
      <c r="DN606" s="339"/>
      <c r="DO606" s="339"/>
      <c r="DP606" s="339"/>
      <c r="DQ606" s="339"/>
      <c r="DR606" s="339"/>
      <c r="DS606" s="339"/>
      <c r="DT606" s="339"/>
      <c r="DU606" s="339"/>
      <c r="DV606" s="339"/>
      <c r="DW606" s="339"/>
      <c r="DX606" s="339"/>
      <c r="DY606" s="339"/>
      <c r="DZ606" s="339"/>
      <c r="EA606" s="339"/>
      <c r="EB606" s="339"/>
      <c r="EC606" s="339"/>
      <c r="ED606" s="339"/>
      <c r="EE606" s="339"/>
      <c r="EF606" s="339"/>
      <c r="EG606" s="339"/>
      <c r="EH606" s="339"/>
      <c r="EI606" s="339"/>
      <c r="EJ606" s="339"/>
      <c r="EK606" s="339"/>
      <c r="EL606" s="339"/>
      <c r="EM606" s="339"/>
    </row>
    <row r="607" spans="1:143" s="341" customFormat="1" ht="25.5" hidden="1" customHeight="1">
      <c r="A607" s="371"/>
      <c r="B607" s="371"/>
      <c r="C607" s="371"/>
      <c r="D607" s="371"/>
      <c r="E607" s="371"/>
      <c r="F607" s="371"/>
      <c r="G607" s="371"/>
      <c r="H607" s="371"/>
      <c r="I607" s="371"/>
      <c r="J607" s="371"/>
      <c r="K607" s="371"/>
      <c r="L607" s="371"/>
      <c r="M607" s="371"/>
      <c r="N607" s="371"/>
      <c r="O607" s="371"/>
      <c r="P607" s="371"/>
      <c r="Q607" s="371"/>
      <c r="R607" s="371"/>
      <c r="S607" s="371"/>
      <c r="T607" s="371"/>
      <c r="U607" s="371"/>
      <c r="V607" s="371"/>
      <c r="W607" s="371"/>
      <c r="X607" s="371"/>
      <c r="Y607" s="371"/>
      <c r="Z607" s="371"/>
      <c r="AA607" s="371"/>
      <c r="AB607" s="371"/>
      <c r="AC607" s="371"/>
      <c r="AD607" s="371"/>
      <c r="AE607" s="371"/>
      <c r="AF607" s="371"/>
      <c r="AG607" s="371"/>
      <c r="AH607" s="371"/>
      <c r="AI607" s="339"/>
      <c r="AJ607" s="339"/>
      <c r="AK607" s="339"/>
      <c r="AL607" s="339"/>
      <c r="AM607" s="339"/>
      <c r="AN607" s="339"/>
      <c r="AO607" s="339"/>
      <c r="AP607" s="339"/>
      <c r="AQ607" s="339"/>
      <c r="AR607" s="339"/>
      <c r="AS607" s="339"/>
      <c r="AT607" s="339"/>
      <c r="AU607" s="339"/>
      <c r="AV607" s="339"/>
      <c r="AW607" s="339"/>
      <c r="AX607" s="339"/>
      <c r="AY607" s="339"/>
      <c r="AZ607" s="339"/>
      <c r="BA607" s="339"/>
      <c r="BB607" s="339"/>
      <c r="BC607" s="339"/>
      <c r="BD607" s="339"/>
      <c r="BE607" s="339"/>
      <c r="BF607" s="339"/>
      <c r="BG607" s="339"/>
      <c r="BH607" s="339"/>
      <c r="BI607" s="339"/>
      <c r="BJ607" s="339"/>
      <c r="BK607" s="339"/>
      <c r="BL607" s="339"/>
      <c r="BM607" s="339"/>
      <c r="BN607" s="339"/>
      <c r="BO607" s="339"/>
      <c r="BP607" s="339"/>
      <c r="BQ607" s="339"/>
      <c r="BR607" s="339"/>
      <c r="BS607" s="339"/>
      <c r="BT607" s="339"/>
      <c r="BU607" s="339"/>
      <c r="BV607" s="339"/>
      <c r="BW607" s="339"/>
      <c r="BX607" s="339"/>
      <c r="BY607" s="339"/>
      <c r="BZ607" s="339"/>
      <c r="CA607" s="339"/>
      <c r="CB607" s="339"/>
      <c r="CC607" s="339"/>
      <c r="CD607" s="339"/>
      <c r="CE607" s="339"/>
      <c r="CF607" s="339"/>
      <c r="CG607" s="339"/>
      <c r="CH607" s="339"/>
      <c r="CI607" s="339"/>
      <c r="CJ607" s="339"/>
      <c r="CK607" s="339"/>
      <c r="CL607" s="339"/>
      <c r="CM607" s="339"/>
      <c r="CN607" s="339"/>
      <c r="CO607" s="339"/>
      <c r="CP607" s="339"/>
      <c r="CQ607" s="339"/>
      <c r="CR607" s="339"/>
      <c r="CS607" s="339"/>
      <c r="CT607" s="339"/>
      <c r="CU607" s="339"/>
      <c r="CV607" s="339"/>
      <c r="CW607" s="339"/>
      <c r="CX607" s="339"/>
      <c r="CY607" s="339"/>
      <c r="CZ607" s="339"/>
      <c r="DA607" s="339"/>
      <c r="DB607" s="339"/>
      <c r="DC607" s="339"/>
      <c r="DD607" s="339"/>
      <c r="DE607" s="339"/>
      <c r="DF607" s="339"/>
      <c r="DG607" s="339"/>
      <c r="DH607" s="339"/>
      <c r="DI607" s="339"/>
      <c r="DJ607" s="339"/>
      <c r="DK607" s="339"/>
      <c r="DL607" s="339"/>
      <c r="DM607" s="339"/>
      <c r="DN607" s="339"/>
      <c r="DO607" s="339"/>
      <c r="DP607" s="339"/>
      <c r="DQ607" s="339"/>
      <c r="DR607" s="339"/>
      <c r="DS607" s="339"/>
      <c r="DT607" s="339"/>
      <c r="DU607" s="339"/>
      <c r="DV607" s="339"/>
      <c r="DW607" s="339"/>
      <c r="DX607" s="339"/>
      <c r="DY607" s="339"/>
      <c r="DZ607" s="339"/>
      <c r="EA607" s="339"/>
      <c r="EB607" s="339"/>
      <c r="EC607" s="339"/>
      <c r="ED607" s="339"/>
      <c r="EE607" s="339"/>
      <c r="EF607" s="339"/>
      <c r="EG607" s="339"/>
      <c r="EH607" s="339"/>
      <c r="EI607" s="339"/>
      <c r="EJ607" s="339"/>
      <c r="EK607" s="339"/>
      <c r="EL607" s="339"/>
      <c r="EM607" s="339"/>
    </row>
    <row r="608" spans="1:143" s="341" customFormat="1" ht="25.5" hidden="1" customHeight="1">
      <c r="A608" s="371"/>
      <c r="B608" s="371"/>
      <c r="C608" s="371"/>
      <c r="D608" s="371"/>
      <c r="E608" s="371"/>
      <c r="F608" s="371"/>
      <c r="G608" s="371"/>
      <c r="H608" s="371"/>
      <c r="I608" s="371"/>
      <c r="J608" s="371"/>
      <c r="K608" s="371"/>
      <c r="L608" s="371"/>
      <c r="M608" s="371"/>
      <c r="N608" s="371"/>
      <c r="O608" s="371"/>
      <c r="P608" s="371"/>
      <c r="Q608" s="371"/>
      <c r="R608" s="371"/>
      <c r="S608" s="371"/>
      <c r="T608" s="371"/>
      <c r="U608" s="371"/>
      <c r="V608" s="371"/>
      <c r="W608" s="371"/>
      <c r="X608" s="371"/>
      <c r="Y608" s="371"/>
      <c r="Z608" s="371"/>
      <c r="AA608" s="371"/>
      <c r="AB608" s="371"/>
      <c r="AC608" s="371"/>
      <c r="AD608" s="371"/>
      <c r="AE608" s="371"/>
      <c r="AF608" s="371"/>
      <c r="AG608" s="371"/>
      <c r="AH608" s="371"/>
      <c r="AI608" s="339"/>
      <c r="AJ608" s="339"/>
      <c r="AK608" s="339"/>
      <c r="AL608" s="339"/>
      <c r="AM608" s="339"/>
      <c r="AN608" s="339"/>
      <c r="AO608" s="339"/>
      <c r="AP608" s="339"/>
      <c r="AQ608" s="339"/>
      <c r="AR608" s="339"/>
      <c r="AS608" s="339"/>
      <c r="AT608" s="339"/>
      <c r="AU608" s="339"/>
      <c r="AV608" s="339"/>
      <c r="AW608" s="339"/>
      <c r="AX608" s="339"/>
      <c r="AY608" s="339"/>
      <c r="AZ608" s="339"/>
      <c r="BA608" s="339"/>
      <c r="BB608" s="339"/>
      <c r="BC608" s="339"/>
      <c r="BD608" s="339"/>
      <c r="BE608" s="339"/>
      <c r="BF608" s="339"/>
      <c r="BG608" s="339"/>
      <c r="BH608" s="339"/>
      <c r="BI608" s="339"/>
      <c r="BJ608" s="339"/>
      <c r="BK608" s="339"/>
      <c r="BL608" s="339"/>
      <c r="BM608" s="339"/>
      <c r="BN608" s="339"/>
      <c r="BO608" s="339"/>
      <c r="BP608" s="339"/>
      <c r="BQ608" s="339"/>
      <c r="BR608" s="339"/>
      <c r="BS608" s="339"/>
      <c r="BT608" s="339"/>
      <c r="BU608" s="339"/>
      <c r="BV608" s="339"/>
      <c r="BW608" s="339"/>
      <c r="BX608" s="339"/>
      <c r="BY608" s="339"/>
      <c r="BZ608" s="339"/>
      <c r="CA608" s="339"/>
      <c r="CB608" s="339"/>
      <c r="CC608" s="339"/>
      <c r="CD608" s="339"/>
      <c r="CE608" s="339"/>
      <c r="CF608" s="339"/>
      <c r="CG608" s="339"/>
      <c r="CH608" s="339"/>
      <c r="CI608" s="339"/>
      <c r="CJ608" s="339"/>
      <c r="CK608" s="339"/>
      <c r="CL608" s="339"/>
      <c r="CM608" s="339"/>
      <c r="CN608" s="339"/>
      <c r="CO608" s="339"/>
      <c r="CP608" s="339"/>
      <c r="CQ608" s="339"/>
      <c r="CR608" s="339"/>
      <c r="CS608" s="339"/>
      <c r="CT608" s="339"/>
      <c r="CU608" s="339"/>
      <c r="CV608" s="339"/>
      <c r="CW608" s="339"/>
      <c r="CX608" s="339"/>
      <c r="CY608" s="339"/>
      <c r="CZ608" s="339"/>
      <c r="DA608" s="339"/>
      <c r="DB608" s="339"/>
      <c r="DC608" s="339"/>
      <c r="DD608" s="339"/>
      <c r="DE608" s="339"/>
      <c r="DF608" s="339"/>
      <c r="DG608" s="339"/>
      <c r="DH608" s="339"/>
      <c r="DI608" s="339"/>
      <c r="DJ608" s="339"/>
      <c r="DK608" s="339"/>
      <c r="DL608" s="339"/>
      <c r="DM608" s="339"/>
      <c r="DN608" s="339"/>
      <c r="DO608" s="339"/>
      <c r="DP608" s="339"/>
      <c r="DQ608" s="339"/>
      <c r="DR608" s="339"/>
      <c r="DS608" s="339"/>
      <c r="DT608" s="339"/>
      <c r="DU608" s="339"/>
      <c r="DV608" s="339"/>
      <c r="DW608" s="339"/>
      <c r="DX608" s="339"/>
      <c r="DY608" s="339"/>
      <c r="DZ608" s="339"/>
      <c r="EA608" s="339"/>
      <c r="EB608" s="339"/>
      <c r="EC608" s="339"/>
      <c r="ED608" s="339"/>
      <c r="EE608" s="339"/>
      <c r="EF608" s="339"/>
      <c r="EG608" s="339"/>
      <c r="EH608" s="339"/>
      <c r="EI608" s="339"/>
      <c r="EJ608" s="339"/>
      <c r="EK608" s="339"/>
      <c r="EL608" s="339"/>
      <c r="EM608" s="339"/>
    </row>
    <row r="609" spans="1:143" s="341" customFormat="1" ht="25.5" hidden="1" customHeight="1">
      <c r="A609" s="371"/>
      <c r="B609" s="371"/>
      <c r="C609" s="371"/>
      <c r="D609" s="371"/>
      <c r="E609" s="371"/>
      <c r="F609" s="371"/>
      <c r="G609" s="371"/>
      <c r="H609" s="371"/>
      <c r="I609" s="371"/>
      <c r="J609" s="371"/>
      <c r="K609" s="371"/>
      <c r="L609" s="371"/>
      <c r="M609" s="371"/>
      <c r="N609" s="371"/>
      <c r="O609" s="371"/>
      <c r="P609" s="371"/>
      <c r="Q609" s="371"/>
      <c r="R609" s="371"/>
      <c r="S609" s="371"/>
      <c r="T609" s="371"/>
      <c r="U609" s="371"/>
      <c r="V609" s="371"/>
      <c r="W609" s="371"/>
      <c r="X609" s="371"/>
      <c r="Y609" s="371"/>
      <c r="Z609" s="371"/>
      <c r="AA609" s="371"/>
      <c r="AB609" s="371"/>
      <c r="AC609" s="371"/>
      <c r="AD609" s="371"/>
      <c r="AE609" s="371"/>
      <c r="AF609" s="371"/>
      <c r="AG609" s="371"/>
      <c r="AH609" s="371"/>
      <c r="AI609" s="339"/>
      <c r="AJ609" s="339"/>
      <c r="AK609" s="339"/>
      <c r="AL609" s="339"/>
      <c r="AM609" s="339"/>
      <c r="AN609" s="339"/>
      <c r="AO609" s="339"/>
      <c r="AP609" s="339"/>
      <c r="AQ609" s="339"/>
      <c r="AR609" s="339"/>
      <c r="AS609" s="339"/>
      <c r="AT609" s="339"/>
      <c r="AU609" s="339"/>
      <c r="AV609" s="339"/>
      <c r="AW609" s="339"/>
      <c r="AX609" s="339"/>
      <c r="AY609" s="339"/>
      <c r="AZ609" s="339"/>
      <c r="BA609" s="339"/>
      <c r="BB609" s="339"/>
      <c r="BC609" s="339"/>
      <c r="BD609" s="339"/>
      <c r="BE609" s="339"/>
      <c r="BF609" s="339"/>
      <c r="BG609" s="339"/>
      <c r="BH609" s="339"/>
      <c r="BI609" s="339"/>
      <c r="BJ609" s="339"/>
      <c r="BK609" s="339"/>
      <c r="BL609" s="339"/>
      <c r="BM609" s="339"/>
      <c r="BN609" s="339"/>
      <c r="BO609" s="339"/>
      <c r="BP609" s="339"/>
      <c r="BQ609" s="339"/>
      <c r="BR609" s="339"/>
      <c r="BS609" s="339"/>
      <c r="BT609" s="339"/>
      <c r="BU609" s="339"/>
      <c r="BV609" s="339"/>
      <c r="BW609" s="339"/>
      <c r="BX609" s="339"/>
      <c r="BY609" s="339"/>
      <c r="BZ609" s="339"/>
      <c r="CA609" s="339"/>
      <c r="CB609" s="339"/>
      <c r="CC609" s="339"/>
      <c r="CD609" s="339"/>
      <c r="CE609" s="339"/>
      <c r="CF609" s="339"/>
      <c r="CG609" s="339"/>
      <c r="CH609" s="339"/>
      <c r="CI609" s="339"/>
      <c r="CJ609" s="339"/>
      <c r="CK609" s="339"/>
      <c r="CL609" s="339"/>
      <c r="CM609" s="339"/>
      <c r="CN609" s="339"/>
      <c r="CO609" s="339"/>
      <c r="CP609" s="339"/>
      <c r="CQ609" s="339"/>
      <c r="CR609" s="339"/>
      <c r="CS609" s="339"/>
      <c r="CT609" s="339"/>
      <c r="CU609" s="339"/>
      <c r="CV609" s="339"/>
      <c r="CW609" s="339"/>
      <c r="CX609" s="339"/>
      <c r="CY609" s="339"/>
      <c r="CZ609" s="339"/>
      <c r="DA609" s="339"/>
      <c r="DB609" s="339"/>
      <c r="DC609" s="339"/>
      <c r="DD609" s="339"/>
      <c r="DE609" s="339"/>
      <c r="DF609" s="339"/>
      <c r="DG609" s="339"/>
      <c r="DH609" s="339"/>
      <c r="DI609" s="339"/>
      <c r="DJ609" s="339"/>
      <c r="DK609" s="339"/>
      <c r="DL609" s="339"/>
      <c r="DM609" s="339"/>
      <c r="DN609" s="339"/>
      <c r="DO609" s="339"/>
      <c r="DP609" s="339"/>
      <c r="DQ609" s="339"/>
      <c r="DR609" s="339"/>
      <c r="DS609" s="339"/>
      <c r="DT609" s="339"/>
      <c r="DU609" s="339"/>
      <c r="DV609" s="339"/>
      <c r="DW609" s="339"/>
      <c r="DX609" s="339"/>
      <c r="DY609" s="339"/>
      <c r="DZ609" s="339"/>
      <c r="EA609" s="339"/>
      <c r="EB609" s="339"/>
      <c r="EC609" s="339"/>
      <c r="ED609" s="339"/>
      <c r="EE609" s="339"/>
      <c r="EF609" s="339"/>
      <c r="EG609" s="339"/>
      <c r="EH609" s="339"/>
      <c r="EI609" s="339"/>
      <c r="EJ609" s="339"/>
      <c r="EK609" s="339"/>
      <c r="EL609" s="339"/>
      <c r="EM609" s="339"/>
    </row>
    <row r="610" spans="1:143" s="341" customFormat="1" ht="25.5" hidden="1" customHeight="1">
      <c r="A610" s="371"/>
      <c r="B610" s="371"/>
      <c r="C610" s="371"/>
      <c r="D610" s="371"/>
      <c r="E610" s="371"/>
      <c r="F610" s="371"/>
      <c r="G610" s="371"/>
      <c r="H610" s="371"/>
      <c r="I610" s="371"/>
      <c r="J610" s="371"/>
      <c r="K610" s="371"/>
      <c r="L610" s="371"/>
      <c r="M610" s="371"/>
      <c r="N610" s="371"/>
      <c r="O610" s="371"/>
      <c r="P610" s="371"/>
      <c r="Q610" s="371"/>
      <c r="R610" s="371"/>
      <c r="S610" s="371"/>
      <c r="T610" s="371"/>
      <c r="U610" s="371"/>
      <c r="V610" s="371"/>
      <c r="W610" s="371"/>
      <c r="X610" s="371"/>
      <c r="Y610" s="371"/>
      <c r="Z610" s="371"/>
      <c r="AA610" s="371"/>
      <c r="AB610" s="371"/>
      <c r="AC610" s="371"/>
      <c r="AD610" s="371"/>
      <c r="AE610" s="371"/>
      <c r="AF610" s="371"/>
      <c r="AG610" s="371"/>
      <c r="AH610" s="371"/>
      <c r="AI610" s="339"/>
      <c r="AJ610" s="339"/>
      <c r="AK610" s="339"/>
      <c r="AL610" s="339"/>
      <c r="AM610" s="339"/>
      <c r="AN610" s="339"/>
      <c r="AO610" s="339"/>
      <c r="AP610" s="339"/>
      <c r="AQ610" s="339"/>
      <c r="AR610" s="339"/>
      <c r="AS610" s="339"/>
      <c r="AT610" s="339"/>
      <c r="AU610" s="339"/>
      <c r="AV610" s="339"/>
      <c r="AW610" s="339"/>
      <c r="AX610" s="339"/>
      <c r="AY610" s="339"/>
      <c r="AZ610" s="339"/>
      <c r="BA610" s="339"/>
      <c r="BB610" s="339"/>
      <c r="BC610" s="339"/>
      <c r="BD610" s="339"/>
      <c r="BE610" s="339"/>
      <c r="BF610" s="339"/>
      <c r="BG610" s="339"/>
      <c r="BH610" s="339"/>
      <c r="BI610" s="339"/>
      <c r="BJ610" s="339"/>
      <c r="BK610" s="339"/>
      <c r="BL610" s="339"/>
      <c r="BM610" s="339"/>
      <c r="BN610" s="339"/>
      <c r="BO610" s="339"/>
      <c r="BP610" s="339"/>
      <c r="BQ610" s="339"/>
      <c r="BR610" s="339"/>
      <c r="BS610" s="339"/>
      <c r="BT610" s="339"/>
      <c r="BU610" s="339"/>
      <c r="BV610" s="339"/>
      <c r="BW610" s="339"/>
      <c r="BX610" s="339"/>
      <c r="BY610" s="339"/>
      <c r="BZ610" s="339"/>
      <c r="CA610" s="339"/>
      <c r="CB610" s="339"/>
      <c r="CC610" s="339"/>
      <c r="CD610" s="339"/>
      <c r="CE610" s="339"/>
      <c r="CF610" s="339"/>
      <c r="CG610" s="339"/>
      <c r="CH610" s="339"/>
      <c r="CI610" s="339"/>
      <c r="CJ610" s="339"/>
      <c r="CK610" s="339"/>
      <c r="CL610" s="339"/>
      <c r="CM610" s="339"/>
      <c r="CN610" s="339"/>
      <c r="CO610" s="339"/>
      <c r="CP610" s="339"/>
      <c r="CQ610" s="339"/>
      <c r="CR610" s="339"/>
      <c r="CS610" s="339"/>
      <c r="CT610" s="339"/>
      <c r="CU610" s="339"/>
      <c r="CV610" s="339"/>
      <c r="CW610" s="339"/>
      <c r="CX610" s="339"/>
      <c r="CY610" s="339"/>
      <c r="CZ610" s="339"/>
      <c r="DA610" s="339"/>
      <c r="DB610" s="339"/>
      <c r="DC610" s="339"/>
      <c r="DD610" s="339"/>
      <c r="DE610" s="339"/>
      <c r="DF610" s="339"/>
      <c r="DG610" s="339"/>
      <c r="DH610" s="339"/>
      <c r="DI610" s="339"/>
      <c r="DJ610" s="339"/>
      <c r="DK610" s="339"/>
      <c r="DL610" s="339"/>
      <c r="DM610" s="339"/>
      <c r="DN610" s="339"/>
      <c r="DO610" s="339"/>
      <c r="DP610" s="339"/>
      <c r="DQ610" s="339"/>
      <c r="DR610" s="339"/>
      <c r="DS610" s="339"/>
      <c r="DT610" s="339"/>
      <c r="DU610" s="339"/>
      <c r="DV610" s="339"/>
      <c r="DW610" s="339"/>
      <c r="DX610" s="339"/>
      <c r="DY610" s="339"/>
      <c r="DZ610" s="339"/>
      <c r="EA610" s="339"/>
      <c r="EB610" s="339"/>
      <c r="EC610" s="339"/>
      <c r="ED610" s="339"/>
      <c r="EE610" s="339"/>
      <c r="EF610" s="339"/>
      <c r="EG610" s="339"/>
      <c r="EH610" s="339"/>
      <c r="EI610" s="339"/>
      <c r="EJ610" s="339"/>
      <c r="EK610" s="339"/>
      <c r="EL610" s="339"/>
      <c r="EM610" s="339"/>
    </row>
    <row r="611" spans="1:143" s="341" customFormat="1" ht="25.5" hidden="1" customHeight="1">
      <c r="A611" s="371"/>
      <c r="B611" s="371"/>
      <c r="C611" s="371"/>
      <c r="D611" s="371"/>
      <c r="E611" s="371"/>
      <c r="F611" s="371"/>
      <c r="G611" s="371"/>
      <c r="H611" s="371"/>
      <c r="I611" s="371"/>
      <c r="J611" s="371"/>
      <c r="K611" s="371"/>
      <c r="L611" s="371"/>
      <c r="M611" s="371"/>
      <c r="N611" s="371"/>
      <c r="O611" s="371"/>
      <c r="P611" s="371"/>
      <c r="Q611" s="371"/>
      <c r="R611" s="371"/>
      <c r="S611" s="371"/>
      <c r="T611" s="371"/>
      <c r="U611" s="371"/>
      <c r="V611" s="371"/>
      <c r="W611" s="371"/>
      <c r="X611" s="371"/>
      <c r="Y611" s="371"/>
      <c r="Z611" s="371"/>
      <c r="AA611" s="371"/>
      <c r="AB611" s="371"/>
      <c r="AC611" s="371"/>
      <c r="AD611" s="371"/>
      <c r="AE611" s="371"/>
      <c r="AF611" s="371"/>
      <c r="AG611" s="371"/>
      <c r="AH611" s="371"/>
      <c r="AI611" s="339"/>
      <c r="AJ611" s="339"/>
      <c r="AK611" s="339"/>
      <c r="AL611" s="339"/>
      <c r="AM611" s="339"/>
      <c r="AN611" s="339"/>
      <c r="AO611" s="339"/>
      <c r="AP611" s="339"/>
      <c r="AQ611" s="339"/>
      <c r="AR611" s="339"/>
      <c r="AS611" s="339"/>
      <c r="AT611" s="339"/>
      <c r="AU611" s="339"/>
      <c r="AV611" s="339"/>
      <c r="AW611" s="339"/>
      <c r="AX611" s="339"/>
      <c r="AY611" s="339"/>
      <c r="AZ611" s="339"/>
      <c r="BA611" s="339"/>
      <c r="BB611" s="339"/>
      <c r="BC611" s="339"/>
      <c r="BD611" s="339"/>
      <c r="BE611" s="339"/>
      <c r="BF611" s="339"/>
      <c r="BG611" s="339"/>
      <c r="BH611" s="339"/>
      <c r="BI611" s="339"/>
      <c r="BJ611" s="339"/>
      <c r="BK611" s="339"/>
      <c r="BL611" s="339"/>
      <c r="BM611" s="339"/>
      <c r="BN611" s="339"/>
      <c r="BO611" s="339"/>
      <c r="BP611" s="339"/>
      <c r="BQ611" s="339"/>
      <c r="BR611" s="339"/>
      <c r="BS611" s="339"/>
      <c r="BT611" s="339"/>
      <c r="BU611" s="339"/>
      <c r="BV611" s="339"/>
      <c r="BW611" s="339"/>
      <c r="BX611" s="339"/>
      <c r="BY611" s="339"/>
      <c r="BZ611" s="339"/>
      <c r="CA611" s="339"/>
      <c r="CB611" s="339"/>
      <c r="CC611" s="339"/>
      <c r="CD611" s="339"/>
      <c r="CE611" s="339"/>
      <c r="CF611" s="339"/>
      <c r="CG611" s="339"/>
      <c r="CH611" s="339"/>
      <c r="CI611" s="339"/>
      <c r="CJ611" s="339"/>
      <c r="CK611" s="339"/>
      <c r="CL611" s="339"/>
      <c r="CM611" s="339"/>
      <c r="CN611" s="339"/>
      <c r="CO611" s="339"/>
      <c r="CP611" s="339"/>
      <c r="CQ611" s="339"/>
      <c r="CR611" s="339"/>
      <c r="CS611" s="339"/>
      <c r="CT611" s="339"/>
      <c r="CU611" s="339"/>
      <c r="CV611" s="339"/>
      <c r="CW611" s="339"/>
      <c r="CX611" s="339"/>
      <c r="CY611" s="339"/>
      <c r="CZ611" s="339"/>
      <c r="DA611" s="339"/>
      <c r="DB611" s="339"/>
      <c r="DC611" s="339"/>
      <c r="DD611" s="339"/>
      <c r="DE611" s="339"/>
      <c r="DF611" s="339"/>
      <c r="DG611" s="339"/>
      <c r="DH611" s="339"/>
      <c r="DI611" s="339"/>
      <c r="DJ611" s="339"/>
      <c r="DK611" s="339"/>
      <c r="DL611" s="339"/>
      <c r="DM611" s="339"/>
      <c r="DN611" s="339"/>
      <c r="DO611" s="339"/>
      <c r="DP611" s="339"/>
      <c r="DQ611" s="339"/>
      <c r="DR611" s="339"/>
      <c r="DS611" s="339"/>
      <c r="DT611" s="339"/>
      <c r="DU611" s="339"/>
      <c r="DV611" s="339"/>
      <c r="DW611" s="339"/>
      <c r="DX611" s="339"/>
      <c r="DY611" s="339"/>
      <c r="DZ611" s="339"/>
      <c r="EA611" s="339"/>
      <c r="EB611" s="339"/>
      <c r="EC611" s="339"/>
      <c r="ED611" s="339"/>
      <c r="EE611" s="339"/>
      <c r="EF611" s="339"/>
      <c r="EG611" s="339"/>
      <c r="EH611" s="339"/>
      <c r="EI611" s="339"/>
      <c r="EJ611" s="339"/>
      <c r="EK611" s="339"/>
      <c r="EL611" s="339"/>
      <c r="EM611" s="339"/>
    </row>
    <row r="612" spans="1:143" s="341" customFormat="1" ht="25.5" hidden="1" customHeight="1">
      <c r="A612" s="371"/>
      <c r="B612" s="371"/>
      <c r="C612" s="371"/>
      <c r="D612" s="371"/>
      <c r="E612" s="371"/>
      <c r="F612" s="371"/>
      <c r="G612" s="371"/>
      <c r="H612" s="371"/>
      <c r="I612" s="371"/>
      <c r="J612" s="371"/>
      <c r="K612" s="371"/>
      <c r="L612" s="371"/>
      <c r="M612" s="371"/>
      <c r="N612" s="371"/>
      <c r="O612" s="371"/>
      <c r="P612" s="371"/>
      <c r="Q612" s="371"/>
      <c r="R612" s="371"/>
      <c r="S612" s="371"/>
      <c r="T612" s="371"/>
      <c r="U612" s="371"/>
      <c r="V612" s="371"/>
      <c r="W612" s="371"/>
      <c r="X612" s="371"/>
      <c r="Y612" s="371"/>
      <c r="Z612" s="371"/>
      <c r="AA612" s="371"/>
      <c r="AB612" s="371"/>
      <c r="AC612" s="371"/>
      <c r="AD612" s="371"/>
      <c r="AE612" s="371"/>
      <c r="AF612" s="371"/>
      <c r="AG612" s="371"/>
      <c r="AH612" s="371"/>
      <c r="AI612" s="339"/>
      <c r="AJ612" s="339"/>
      <c r="AK612" s="339"/>
      <c r="AL612" s="339"/>
      <c r="AM612" s="339"/>
      <c r="AN612" s="339"/>
      <c r="AO612" s="339"/>
      <c r="AP612" s="339"/>
      <c r="AQ612" s="339"/>
      <c r="AR612" s="339"/>
      <c r="AS612" s="339"/>
      <c r="AT612" s="339"/>
      <c r="AU612" s="339"/>
      <c r="AV612" s="339"/>
      <c r="AW612" s="339"/>
      <c r="AX612" s="339"/>
      <c r="AY612" s="339"/>
      <c r="AZ612" s="339"/>
      <c r="BA612" s="339"/>
      <c r="BB612" s="339"/>
      <c r="BC612" s="339"/>
      <c r="BD612" s="339"/>
      <c r="BE612" s="339"/>
      <c r="BF612" s="339"/>
      <c r="BG612" s="339"/>
      <c r="BH612" s="339"/>
      <c r="BI612" s="339"/>
      <c r="BJ612" s="339"/>
      <c r="BK612" s="339"/>
      <c r="BL612" s="339"/>
      <c r="BM612" s="339"/>
      <c r="BN612" s="339"/>
      <c r="BO612" s="339"/>
      <c r="BP612" s="339"/>
      <c r="BQ612" s="339"/>
      <c r="BR612" s="339"/>
      <c r="BS612" s="339"/>
      <c r="BT612" s="339"/>
      <c r="BU612" s="339"/>
      <c r="BV612" s="339"/>
      <c r="BW612" s="339"/>
      <c r="BX612" s="339"/>
      <c r="BY612" s="339"/>
      <c r="BZ612" s="339"/>
      <c r="CA612" s="339"/>
      <c r="CB612" s="339"/>
      <c r="CC612" s="339"/>
      <c r="CD612" s="339"/>
      <c r="CE612" s="339"/>
      <c r="CF612" s="339"/>
      <c r="CG612" s="339"/>
      <c r="CH612" s="339"/>
      <c r="CI612" s="339"/>
      <c r="CJ612" s="339"/>
      <c r="CK612" s="339"/>
      <c r="CL612" s="339"/>
      <c r="CM612" s="339"/>
      <c r="CN612" s="339"/>
      <c r="CO612" s="339"/>
      <c r="CP612" s="339"/>
      <c r="CQ612" s="339"/>
      <c r="CR612" s="339"/>
      <c r="CS612" s="339"/>
      <c r="CT612" s="339"/>
      <c r="CU612" s="339"/>
      <c r="CV612" s="339"/>
      <c r="CW612" s="339"/>
      <c r="CX612" s="339"/>
      <c r="CY612" s="339"/>
      <c r="CZ612" s="339"/>
      <c r="DA612" s="339"/>
      <c r="DB612" s="339"/>
      <c r="DC612" s="339"/>
      <c r="DD612" s="339"/>
      <c r="DE612" s="339"/>
      <c r="DF612" s="339"/>
      <c r="DG612" s="339"/>
      <c r="DH612" s="339"/>
      <c r="DI612" s="339"/>
      <c r="DJ612" s="339"/>
      <c r="DK612" s="339"/>
      <c r="DL612" s="339"/>
      <c r="DM612" s="339"/>
      <c r="DN612" s="339"/>
      <c r="DO612" s="339"/>
      <c r="DP612" s="339"/>
      <c r="DQ612" s="339"/>
      <c r="DR612" s="339"/>
      <c r="DS612" s="339"/>
      <c r="DT612" s="339"/>
      <c r="DU612" s="339"/>
      <c r="DV612" s="339"/>
      <c r="DW612" s="339"/>
      <c r="DX612" s="339"/>
      <c r="DY612" s="339"/>
      <c r="DZ612" s="339"/>
      <c r="EA612" s="339"/>
      <c r="EB612" s="339"/>
      <c r="EC612" s="339"/>
      <c r="ED612" s="339"/>
      <c r="EE612" s="339"/>
      <c r="EF612" s="339"/>
      <c r="EG612" s="339"/>
      <c r="EH612" s="339"/>
      <c r="EI612" s="339"/>
      <c r="EJ612" s="339"/>
      <c r="EK612" s="339"/>
      <c r="EL612" s="339"/>
      <c r="EM612" s="339"/>
    </row>
    <row r="613" spans="1:143" s="341" customFormat="1" ht="25.5" hidden="1" customHeight="1">
      <c r="A613" s="371"/>
      <c r="B613" s="371"/>
      <c r="C613" s="371"/>
      <c r="D613" s="371"/>
      <c r="E613" s="371"/>
      <c r="F613" s="371"/>
      <c r="G613" s="371"/>
      <c r="H613" s="371"/>
      <c r="I613" s="371"/>
      <c r="J613" s="371"/>
      <c r="K613" s="371"/>
      <c r="L613" s="371"/>
      <c r="M613" s="371"/>
      <c r="N613" s="371"/>
      <c r="O613" s="371"/>
      <c r="P613" s="371"/>
      <c r="Q613" s="371"/>
      <c r="R613" s="371"/>
      <c r="S613" s="371"/>
      <c r="T613" s="371"/>
      <c r="U613" s="371"/>
      <c r="V613" s="371"/>
      <c r="W613" s="371"/>
      <c r="X613" s="371"/>
      <c r="Y613" s="371"/>
      <c r="Z613" s="371"/>
      <c r="AA613" s="371"/>
      <c r="AB613" s="371"/>
      <c r="AC613" s="371"/>
      <c r="AD613" s="371"/>
      <c r="AE613" s="371"/>
      <c r="AF613" s="371"/>
      <c r="AG613" s="371"/>
      <c r="AH613" s="371"/>
      <c r="AI613" s="339"/>
      <c r="AJ613" s="339"/>
      <c r="AK613" s="339"/>
      <c r="AL613" s="339"/>
      <c r="AM613" s="339"/>
      <c r="AN613" s="339"/>
      <c r="AO613" s="339"/>
      <c r="AP613" s="339"/>
      <c r="AQ613" s="339"/>
      <c r="AR613" s="339"/>
      <c r="AS613" s="339"/>
      <c r="AT613" s="339"/>
      <c r="AU613" s="339"/>
      <c r="AV613" s="339"/>
      <c r="AW613" s="339"/>
      <c r="AX613" s="339"/>
      <c r="AY613" s="339"/>
      <c r="AZ613" s="339"/>
      <c r="BA613" s="339"/>
      <c r="BB613" s="339"/>
      <c r="BC613" s="339"/>
      <c r="BD613" s="339"/>
      <c r="BE613" s="339"/>
      <c r="BF613" s="339"/>
      <c r="BG613" s="339"/>
      <c r="BH613" s="339"/>
      <c r="BI613" s="339"/>
      <c r="BJ613" s="339"/>
      <c r="BK613" s="339"/>
      <c r="BL613" s="339"/>
      <c r="BM613" s="339"/>
      <c r="BN613" s="339"/>
      <c r="BO613" s="339"/>
      <c r="BP613" s="339"/>
      <c r="BQ613" s="339"/>
      <c r="BR613" s="339"/>
      <c r="BS613" s="339"/>
      <c r="BT613" s="339"/>
      <c r="BU613" s="339"/>
      <c r="BV613" s="339"/>
      <c r="BW613" s="339"/>
      <c r="BX613" s="339"/>
      <c r="BY613" s="339"/>
      <c r="BZ613" s="339"/>
      <c r="CA613" s="339"/>
      <c r="CB613" s="339"/>
      <c r="CC613" s="339"/>
      <c r="CD613" s="339"/>
      <c r="CE613" s="339"/>
      <c r="CF613" s="339"/>
      <c r="CG613" s="339"/>
      <c r="CH613" s="339"/>
      <c r="CI613" s="339"/>
      <c r="CJ613" s="339"/>
      <c r="CK613" s="339"/>
      <c r="CL613" s="339"/>
      <c r="CM613" s="339"/>
      <c r="CN613" s="339"/>
      <c r="CO613" s="339"/>
      <c r="CP613" s="339"/>
      <c r="CQ613" s="339"/>
      <c r="CR613" s="339"/>
      <c r="CS613" s="339"/>
      <c r="CT613" s="339"/>
      <c r="CU613" s="339"/>
      <c r="CV613" s="339"/>
      <c r="CW613" s="339"/>
      <c r="CX613" s="339"/>
      <c r="CY613" s="339"/>
      <c r="CZ613" s="339"/>
      <c r="DA613" s="339"/>
      <c r="DB613" s="339"/>
      <c r="DC613" s="339"/>
      <c r="DD613" s="339"/>
      <c r="DE613" s="339"/>
      <c r="DF613" s="339"/>
      <c r="DG613" s="339"/>
      <c r="DH613" s="339"/>
      <c r="DI613" s="339"/>
      <c r="DJ613" s="339"/>
      <c r="DK613" s="339"/>
      <c r="DL613" s="339"/>
      <c r="DM613" s="339"/>
      <c r="DN613" s="339"/>
      <c r="DO613" s="339"/>
      <c r="DP613" s="339"/>
      <c r="DQ613" s="339"/>
      <c r="DR613" s="339"/>
      <c r="DS613" s="339"/>
      <c r="DT613" s="339"/>
      <c r="DU613" s="339"/>
      <c r="DV613" s="339"/>
      <c r="DW613" s="339"/>
      <c r="DX613" s="339"/>
      <c r="DY613" s="339"/>
      <c r="DZ613" s="339"/>
      <c r="EA613" s="339"/>
      <c r="EB613" s="339"/>
      <c r="EC613" s="339"/>
      <c r="ED613" s="339"/>
      <c r="EE613" s="339"/>
      <c r="EF613" s="339"/>
      <c r="EG613" s="339"/>
      <c r="EH613" s="339"/>
      <c r="EI613" s="339"/>
      <c r="EJ613" s="339"/>
      <c r="EK613" s="339"/>
      <c r="EL613" s="339"/>
      <c r="EM613" s="339"/>
    </row>
    <row r="614" spans="1:143" s="341" customFormat="1" ht="25.5" hidden="1" customHeight="1">
      <c r="A614" s="371"/>
      <c r="B614" s="371"/>
      <c r="C614" s="371"/>
      <c r="D614" s="371"/>
      <c r="E614" s="371"/>
      <c r="F614" s="371"/>
      <c r="G614" s="371"/>
      <c r="H614" s="371"/>
      <c r="I614" s="371"/>
      <c r="J614" s="371"/>
      <c r="K614" s="371"/>
      <c r="L614" s="371"/>
      <c r="M614" s="371"/>
      <c r="N614" s="371"/>
      <c r="O614" s="371"/>
      <c r="P614" s="371"/>
      <c r="Q614" s="371"/>
      <c r="R614" s="371"/>
      <c r="S614" s="371"/>
      <c r="T614" s="371"/>
      <c r="U614" s="371"/>
      <c r="V614" s="371"/>
      <c r="W614" s="371"/>
      <c r="X614" s="371"/>
      <c r="Y614" s="371"/>
      <c r="Z614" s="371"/>
      <c r="AA614" s="371"/>
      <c r="AB614" s="371"/>
      <c r="AC614" s="371"/>
      <c r="AD614" s="371"/>
      <c r="AE614" s="371"/>
      <c r="AF614" s="371"/>
      <c r="AG614" s="371"/>
      <c r="AH614" s="371"/>
      <c r="AI614" s="339"/>
      <c r="AJ614" s="339"/>
      <c r="AK614" s="339"/>
      <c r="AL614" s="339"/>
      <c r="AM614" s="339"/>
      <c r="AN614" s="339"/>
      <c r="AO614" s="339"/>
      <c r="AP614" s="339"/>
      <c r="AQ614" s="339"/>
      <c r="AR614" s="339"/>
      <c r="AS614" s="339"/>
      <c r="AT614" s="339"/>
      <c r="AU614" s="339"/>
      <c r="AV614" s="339"/>
      <c r="AW614" s="339"/>
      <c r="AX614" s="339"/>
      <c r="AY614" s="339"/>
      <c r="AZ614" s="339"/>
      <c r="BA614" s="339"/>
      <c r="BB614" s="339"/>
      <c r="BC614" s="339"/>
      <c r="BD614" s="339"/>
      <c r="BE614" s="339"/>
      <c r="BF614" s="339"/>
      <c r="BG614" s="339"/>
      <c r="BH614" s="339"/>
      <c r="BI614" s="339"/>
      <c r="BJ614" s="339"/>
      <c r="BK614" s="339"/>
      <c r="BL614" s="339"/>
      <c r="BM614" s="339"/>
      <c r="BN614" s="339"/>
      <c r="BO614" s="339"/>
      <c r="BP614" s="339"/>
      <c r="BQ614" s="339"/>
      <c r="BR614" s="339"/>
      <c r="BS614" s="339"/>
      <c r="BT614" s="339"/>
      <c r="BU614" s="339"/>
      <c r="BV614" s="339"/>
      <c r="BW614" s="339"/>
      <c r="BX614" s="339"/>
      <c r="BY614" s="339"/>
      <c r="BZ614" s="339"/>
      <c r="CA614" s="339"/>
      <c r="CB614" s="339"/>
      <c r="CC614" s="339"/>
      <c r="CD614" s="339"/>
      <c r="CE614" s="339"/>
      <c r="CF614" s="339"/>
      <c r="CG614" s="339"/>
      <c r="CH614" s="339"/>
      <c r="CI614" s="339"/>
      <c r="CJ614" s="339"/>
      <c r="CK614" s="339"/>
      <c r="CL614" s="339"/>
      <c r="CM614" s="339"/>
      <c r="CN614" s="339"/>
      <c r="CO614" s="339"/>
      <c r="CP614" s="339"/>
      <c r="CQ614" s="339"/>
      <c r="CR614" s="339"/>
      <c r="CS614" s="339"/>
      <c r="CT614" s="339"/>
      <c r="CU614" s="339"/>
      <c r="CV614" s="339"/>
      <c r="CW614" s="339"/>
      <c r="CX614" s="339"/>
      <c r="CY614" s="339"/>
      <c r="CZ614" s="339"/>
      <c r="DA614" s="339"/>
      <c r="DB614" s="339"/>
      <c r="DC614" s="339"/>
      <c r="DD614" s="339"/>
      <c r="DE614" s="339"/>
      <c r="DF614" s="339"/>
      <c r="DG614" s="339"/>
      <c r="DH614" s="339"/>
      <c r="DI614" s="339"/>
      <c r="DJ614" s="339"/>
      <c r="DK614" s="339"/>
      <c r="DL614" s="339"/>
      <c r="DM614" s="339"/>
      <c r="DN614" s="339"/>
      <c r="DO614" s="339"/>
      <c r="DP614" s="339"/>
      <c r="DQ614" s="339"/>
      <c r="DR614" s="339"/>
      <c r="DS614" s="339"/>
      <c r="DT614" s="339"/>
      <c r="DU614" s="339"/>
      <c r="DV614" s="339"/>
      <c r="DW614" s="339"/>
      <c r="DX614" s="339"/>
      <c r="DY614" s="339"/>
      <c r="DZ614" s="339"/>
      <c r="EA614" s="339"/>
      <c r="EB614" s="339"/>
      <c r="EC614" s="339"/>
      <c r="ED614" s="339"/>
      <c r="EE614" s="339"/>
      <c r="EF614" s="339"/>
      <c r="EG614" s="339"/>
      <c r="EH614" s="339"/>
      <c r="EI614" s="339"/>
      <c r="EJ614" s="339"/>
      <c r="EK614" s="339"/>
      <c r="EL614" s="339"/>
      <c r="EM614" s="339"/>
    </row>
    <row r="615" spans="1:143" s="341" customFormat="1" ht="25.5" hidden="1" customHeight="1">
      <c r="A615" s="371"/>
      <c r="B615" s="371"/>
      <c r="C615" s="371"/>
      <c r="D615" s="371"/>
      <c r="E615" s="371"/>
      <c r="F615" s="371"/>
      <c r="G615" s="371"/>
      <c r="H615" s="371"/>
      <c r="I615" s="371"/>
      <c r="J615" s="371"/>
      <c r="K615" s="371"/>
      <c r="L615" s="371"/>
      <c r="M615" s="371"/>
      <c r="N615" s="371"/>
      <c r="O615" s="371"/>
      <c r="P615" s="371"/>
      <c r="Q615" s="371"/>
      <c r="R615" s="371"/>
      <c r="S615" s="371"/>
      <c r="T615" s="371"/>
      <c r="U615" s="371"/>
      <c r="V615" s="371"/>
      <c r="W615" s="371"/>
      <c r="X615" s="371"/>
      <c r="Y615" s="371"/>
      <c r="Z615" s="371"/>
      <c r="AA615" s="371"/>
      <c r="AB615" s="371"/>
      <c r="AC615" s="371"/>
      <c r="AD615" s="371"/>
      <c r="AE615" s="371"/>
      <c r="AF615" s="371"/>
      <c r="AG615" s="371"/>
      <c r="AH615" s="371"/>
      <c r="AI615" s="339"/>
      <c r="AJ615" s="339"/>
      <c r="AK615" s="339"/>
      <c r="AL615" s="339"/>
      <c r="AM615" s="339"/>
      <c r="AN615" s="339"/>
      <c r="AO615" s="339"/>
      <c r="AP615" s="339"/>
      <c r="AQ615" s="339"/>
      <c r="AR615" s="339"/>
      <c r="AS615" s="339"/>
      <c r="AT615" s="339"/>
      <c r="AU615" s="339"/>
      <c r="AV615" s="339"/>
      <c r="AW615" s="339"/>
      <c r="AX615" s="339"/>
      <c r="AY615" s="339"/>
      <c r="AZ615" s="339"/>
      <c r="BA615" s="339"/>
      <c r="BB615" s="339"/>
      <c r="BC615" s="339"/>
      <c r="BD615" s="339"/>
      <c r="BE615" s="339"/>
      <c r="BF615" s="339"/>
      <c r="BG615" s="339"/>
      <c r="BH615" s="339"/>
      <c r="BI615" s="339"/>
      <c r="BJ615" s="339"/>
      <c r="BK615" s="339"/>
      <c r="BL615" s="339"/>
      <c r="BM615" s="339"/>
      <c r="BN615" s="339"/>
      <c r="BO615" s="339"/>
      <c r="BP615" s="339"/>
      <c r="BQ615" s="339"/>
      <c r="BR615" s="339"/>
      <c r="BS615" s="339"/>
      <c r="BT615" s="339"/>
      <c r="BU615" s="339"/>
      <c r="BV615" s="339"/>
      <c r="BW615" s="339"/>
      <c r="BX615" s="339"/>
      <c r="BY615" s="339"/>
      <c r="BZ615" s="339"/>
      <c r="CA615" s="339"/>
      <c r="CB615" s="339"/>
      <c r="CC615" s="339"/>
      <c r="CD615" s="339"/>
      <c r="CE615" s="339"/>
      <c r="CF615" s="339"/>
      <c r="CG615" s="339"/>
      <c r="CH615" s="339"/>
      <c r="CI615" s="339"/>
      <c r="CJ615" s="339"/>
      <c r="CK615" s="339"/>
      <c r="CL615" s="339"/>
      <c r="CM615" s="339"/>
      <c r="CN615" s="339"/>
      <c r="CO615" s="339"/>
      <c r="CP615" s="339"/>
      <c r="CQ615" s="339"/>
      <c r="CR615" s="339"/>
      <c r="CS615" s="339"/>
      <c r="CT615" s="339"/>
      <c r="CU615" s="339"/>
      <c r="CV615" s="339"/>
      <c r="CW615" s="339"/>
      <c r="CX615" s="339"/>
      <c r="CY615" s="339"/>
      <c r="CZ615" s="339"/>
      <c r="DA615" s="339"/>
      <c r="DB615" s="339"/>
      <c r="DC615" s="339"/>
      <c r="DD615" s="339"/>
      <c r="DE615" s="339"/>
      <c r="DF615" s="339"/>
      <c r="DG615" s="339"/>
      <c r="DH615" s="339"/>
      <c r="DI615" s="339"/>
      <c r="DJ615" s="339"/>
      <c r="DK615" s="339"/>
      <c r="DL615" s="339"/>
      <c r="DM615" s="339"/>
      <c r="DN615" s="339"/>
      <c r="DO615" s="339"/>
      <c r="DP615" s="339"/>
      <c r="DQ615" s="339"/>
      <c r="DR615" s="339"/>
      <c r="DS615" s="339"/>
      <c r="DT615" s="339"/>
      <c r="DU615" s="339"/>
      <c r="DV615" s="339"/>
      <c r="DW615" s="339"/>
      <c r="DX615" s="339"/>
      <c r="DY615" s="339"/>
      <c r="DZ615" s="339"/>
      <c r="EA615" s="339"/>
      <c r="EB615" s="339"/>
      <c r="EC615" s="339"/>
      <c r="ED615" s="339"/>
      <c r="EE615" s="339"/>
      <c r="EF615" s="339"/>
      <c r="EG615" s="339"/>
      <c r="EH615" s="339"/>
      <c r="EI615" s="339"/>
      <c r="EJ615" s="339"/>
      <c r="EK615" s="339"/>
      <c r="EL615" s="339"/>
      <c r="EM615" s="339"/>
    </row>
    <row r="616" spans="1:143" s="341" customFormat="1" ht="25.5" hidden="1" customHeight="1">
      <c r="A616" s="371"/>
      <c r="B616" s="371"/>
      <c r="C616" s="371"/>
      <c r="D616" s="371"/>
      <c r="E616" s="371"/>
      <c r="F616" s="371"/>
      <c r="G616" s="371"/>
      <c r="H616" s="371"/>
      <c r="I616" s="371"/>
      <c r="J616" s="371"/>
      <c r="K616" s="371"/>
      <c r="L616" s="371"/>
      <c r="M616" s="371"/>
      <c r="N616" s="371"/>
      <c r="O616" s="371"/>
      <c r="P616" s="371"/>
      <c r="Q616" s="371"/>
      <c r="R616" s="371"/>
      <c r="S616" s="371"/>
      <c r="T616" s="371"/>
      <c r="U616" s="371"/>
      <c r="V616" s="371"/>
      <c r="W616" s="371"/>
      <c r="X616" s="371"/>
      <c r="Y616" s="371"/>
      <c r="Z616" s="371"/>
      <c r="AA616" s="371"/>
      <c r="AB616" s="371"/>
      <c r="AC616" s="371"/>
      <c r="AD616" s="371"/>
      <c r="AE616" s="371"/>
      <c r="AF616" s="371"/>
      <c r="AG616" s="371"/>
      <c r="AH616" s="371"/>
      <c r="AI616" s="339"/>
      <c r="AJ616" s="339"/>
      <c r="AK616" s="339"/>
      <c r="AL616" s="339"/>
      <c r="AM616" s="339"/>
      <c r="AN616" s="339"/>
      <c r="AO616" s="339"/>
      <c r="AP616" s="339"/>
      <c r="AQ616" s="339"/>
      <c r="AR616" s="339"/>
      <c r="AS616" s="339"/>
      <c r="AT616" s="339"/>
      <c r="AU616" s="339"/>
      <c r="AV616" s="339"/>
      <c r="AW616" s="339"/>
      <c r="AX616" s="339"/>
      <c r="AY616" s="339"/>
      <c r="AZ616" s="339"/>
      <c r="BA616" s="339"/>
      <c r="BB616" s="339"/>
      <c r="BC616" s="339"/>
      <c r="BD616" s="339"/>
      <c r="BE616" s="339"/>
      <c r="BF616" s="339"/>
      <c r="BG616" s="339"/>
      <c r="BH616" s="339"/>
      <c r="BI616" s="339"/>
      <c r="BJ616" s="339"/>
      <c r="BK616" s="339"/>
      <c r="BL616" s="339"/>
      <c r="BM616" s="339"/>
      <c r="BN616" s="339"/>
      <c r="BO616" s="339"/>
      <c r="BP616" s="339"/>
      <c r="BQ616" s="339"/>
      <c r="BR616" s="339"/>
      <c r="BS616" s="339"/>
      <c r="BT616" s="339"/>
      <c r="BU616" s="339"/>
      <c r="BV616" s="339"/>
      <c r="BW616" s="339"/>
      <c r="BX616" s="339"/>
      <c r="BY616" s="339"/>
      <c r="BZ616" s="339"/>
      <c r="CA616" s="339"/>
      <c r="CB616" s="339"/>
      <c r="CC616" s="339"/>
      <c r="CD616" s="339"/>
      <c r="CE616" s="339"/>
      <c r="CF616" s="339"/>
      <c r="CG616" s="339"/>
      <c r="CH616" s="339"/>
      <c r="CI616" s="339"/>
      <c r="CJ616" s="339"/>
      <c r="CK616" s="339"/>
      <c r="CL616" s="339"/>
      <c r="CM616" s="339"/>
      <c r="CN616" s="339"/>
      <c r="CO616" s="339"/>
      <c r="CP616" s="339"/>
      <c r="CQ616" s="339"/>
      <c r="CR616" s="339"/>
      <c r="CS616" s="339"/>
      <c r="CT616" s="339"/>
      <c r="CU616" s="339"/>
      <c r="CV616" s="339"/>
      <c r="CW616" s="339"/>
      <c r="CX616" s="339"/>
      <c r="CY616" s="339"/>
      <c r="CZ616" s="339"/>
      <c r="DA616" s="339"/>
      <c r="DB616" s="339"/>
      <c r="DC616" s="339"/>
      <c r="DD616" s="339"/>
      <c r="DE616" s="339"/>
      <c r="DF616" s="339"/>
      <c r="DG616" s="339"/>
      <c r="DH616" s="339"/>
      <c r="DI616" s="339"/>
      <c r="DJ616" s="339"/>
      <c r="DK616" s="339"/>
      <c r="DL616" s="339"/>
      <c r="DM616" s="339"/>
      <c r="DN616" s="339"/>
      <c r="DO616" s="339"/>
      <c r="DP616" s="339"/>
      <c r="DQ616" s="339"/>
      <c r="DR616" s="339"/>
      <c r="DS616" s="339"/>
      <c r="DT616" s="339"/>
      <c r="DU616" s="339"/>
      <c r="DV616" s="339"/>
      <c r="DW616" s="339"/>
      <c r="DX616" s="339"/>
      <c r="DY616" s="339"/>
      <c r="DZ616" s="339"/>
      <c r="EA616" s="339"/>
      <c r="EB616" s="339"/>
      <c r="EC616" s="339"/>
      <c r="ED616" s="339"/>
      <c r="EE616" s="339"/>
      <c r="EF616" s="339"/>
      <c r="EG616" s="339"/>
      <c r="EH616" s="339"/>
      <c r="EI616" s="339"/>
      <c r="EJ616" s="339"/>
      <c r="EK616" s="339"/>
      <c r="EL616" s="339"/>
      <c r="EM616" s="339"/>
    </row>
    <row r="617" spans="1:143" s="341" customFormat="1" ht="25.5" hidden="1" customHeight="1">
      <c r="A617" s="371"/>
      <c r="B617" s="371"/>
      <c r="C617" s="371"/>
      <c r="D617" s="371"/>
      <c r="E617" s="371"/>
      <c r="F617" s="371"/>
      <c r="G617" s="371"/>
      <c r="H617" s="371"/>
      <c r="I617" s="371"/>
      <c r="J617" s="371"/>
      <c r="K617" s="371"/>
      <c r="L617" s="371"/>
      <c r="M617" s="371"/>
      <c r="N617" s="371"/>
      <c r="O617" s="371"/>
      <c r="P617" s="371"/>
      <c r="Q617" s="371"/>
      <c r="R617" s="371"/>
      <c r="S617" s="371"/>
      <c r="T617" s="371"/>
      <c r="U617" s="371"/>
      <c r="V617" s="371"/>
      <c r="W617" s="371"/>
      <c r="X617" s="371"/>
      <c r="Y617" s="371"/>
      <c r="Z617" s="371"/>
      <c r="AA617" s="371"/>
      <c r="AB617" s="371"/>
      <c r="AC617" s="371"/>
      <c r="AD617" s="371"/>
      <c r="AE617" s="371"/>
      <c r="AF617" s="371"/>
      <c r="AG617" s="371"/>
      <c r="AH617" s="371"/>
      <c r="AI617" s="339"/>
      <c r="AJ617" s="339"/>
      <c r="AK617" s="339"/>
      <c r="AL617" s="339"/>
      <c r="AM617" s="339"/>
      <c r="AN617" s="339"/>
      <c r="AO617" s="339"/>
      <c r="AP617" s="339"/>
      <c r="AQ617" s="339"/>
      <c r="AR617" s="339"/>
      <c r="AS617" s="339"/>
      <c r="AT617" s="339"/>
      <c r="AU617" s="339"/>
      <c r="AV617" s="339"/>
      <c r="AW617" s="339"/>
      <c r="AX617" s="339"/>
      <c r="AY617" s="339"/>
      <c r="AZ617" s="339"/>
      <c r="BA617" s="339"/>
      <c r="BB617" s="339"/>
      <c r="BC617" s="339"/>
      <c r="BD617" s="339"/>
      <c r="BE617" s="339"/>
      <c r="BF617" s="339"/>
      <c r="BG617" s="339"/>
      <c r="BH617" s="339"/>
      <c r="BI617" s="339"/>
      <c r="BJ617" s="339"/>
      <c r="BK617" s="339"/>
      <c r="BL617" s="339"/>
      <c r="BM617" s="339"/>
      <c r="BN617" s="339"/>
      <c r="BO617" s="339"/>
      <c r="BP617" s="339"/>
      <c r="BQ617" s="339"/>
      <c r="BR617" s="339"/>
      <c r="BS617" s="339"/>
      <c r="BT617" s="339"/>
      <c r="BU617" s="339"/>
      <c r="BV617" s="339"/>
      <c r="BW617" s="339"/>
      <c r="BX617" s="339"/>
      <c r="BY617" s="339"/>
      <c r="BZ617" s="339"/>
      <c r="CA617" s="339"/>
      <c r="CB617" s="339"/>
      <c r="CC617" s="339"/>
      <c r="CD617" s="339"/>
      <c r="CE617" s="339"/>
      <c r="CF617" s="339"/>
      <c r="CG617" s="339"/>
      <c r="CH617" s="339"/>
      <c r="CI617" s="339"/>
      <c r="CJ617" s="339"/>
      <c r="CK617" s="339"/>
      <c r="CL617" s="339"/>
      <c r="CM617" s="339"/>
      <c r="CN617" s="339"/>
      <c r="CO617" s="339"/>
      <c r="CP617" s="339"/>
      <c r="CQ617" s="339"/>
      <c r="CR617" s="339"/>
      <c r="CS617" s="339"/>
      <c r="CT617" s="339"/>
      <c r="CU617" s="339"/>
      <c r="CV617" s="339"/>
      <c r="CW617" s="339"/>
      <c r="CX617" s="339"/>
      <c r="CY617" s="339"/>
      <c r="CZ617" s="339"/>
      <c r="DA617" s="339"/>
      <c r="DB617" s="339"/>
      <c r="DC617" s="339"/>
      <c r="DD617" s="339"/>
      <c r="DE617" s="339"/>
      <c r="DF617" s="339"/>
      <c r="DG617" s="339"/>
      <c r="DH617" s="339"/>
      <c r="DI617" s="339"/>
      <c r="DJ617" s="339"/>
      <c r="DK617" s="339"/>
      <c r="DL617" s="339"/>
      <c r="DM617" s="339"/>
      <c r="DN617" s="339"/>
      <c r="DO617" s="339"/>
      <c r="DP617" s="339"/>
      <c r="DQ617" s="339"/>
      <c r="DR617" s="339"/>
      <c r="DS617" s="339"/>
      <c r="DT617" s="339"/>
      <c r="DU617" s="339"/>
      <c r="DV617" s="339"/>
      <c r="DW617" s="339"/>
      <c r="DX617" s="339"/>
      <c r="DY617" s="339"/>
      <c r="DZ617" s="339"/>
      <c r="EA617" s="339"/>
      <c r="EB617" s="339"/>
      <c r="EC617" s="339"/>
      <c r="ED617" s="339"/>
      <c r="EE617" s="339"/>
      <c r="EF617" s="339"/>
      <c r="EG617" s="339"/>
      <c r="EH617" s="339"/>
      <c r="EI617" s="339"/>
      <c r="EJ617" s="339"/>
      <c r="EK617" s="339"/>
      <c r="EL617" s="339"/>
      <c r="EM617" s="339"/>
    </row>
    <row r="618" spans="1:143" s="341" customFormat="1" ht="25.5" hidden="1" customHeight="1">
      <c r="A618" s="371"/>
      <c r="B618" s="371"/>
      <c r="C618" s="371"/>
      <c r="D618" s="371"/>
      <c r="E618" s="371"/>
      <c r="F618" s="371"/>
      <c r="G618" s="371"/>
      <c r="H618" s="371"/>
      <c r="I618" s="371"/>
      <c r="J618" s="371"/>
      <c r="K618" s="371"/>
      <c r="L618" s="371"/>
      <c r="M618" s="371"/>
      <c r="N618" s="371"/>
      <c r="O618" s="371"/>
      <c r="P618" s="371"/>
      <c r="Q618" s="371"/>
      <c r="R618" s="371"/>
      <c r="S618" s="371"/>
      <c r="T618" s="371"/>
      <c r="U618" s="371"/>
      <c r="V618" s="371"/>
      <c r="W618" s="371"/>
      <c r="X618" s="371"/>
      <c r="Y618" s="371"/>
      <c r="Z618" s="371"/>
      <c r="AA618" s="371"/>
      <c r="AB618" s="371"/>
      <c r="AC618" s="371"/>
      <c r="AD618" s="371"/>
      <c r="AE618" s="371"/>
      <c r="AF618" s="371"/>
      <c r="AG618" s="371"/>
      <c r="AH618" s="371"/>
      <c r="AI618" s="339"/>
      <c r="AJ618" s="339"/>
      <c r="AK618" s="339"/>
      <c r="AL618" s="339"/>
      <c r="AM618" s="339"/>
      <c r="AN618" s="339"/>
      <c r="AO618" s="339"/>
      <c r="AP618" s="339"/>
      <c r="AQ618" s="339"/>
      <c r="AR618" s="339"/>
      <c r="AS618" s="339"/>
      <c r="AT618" s="339"/>
      <c r="AU618" s="339"/>
      <c r="AV618" s="339"/>
      <c r="AW618" s="339"/>
      <c r="AX618" s="339"/>
      <c r="AY618" s="339"/>
      <c r="AZ618" s="339"/>
      <c r="BA618" s="339"/>
      <c r="BB618" s="339"/>
      <c r="BC618" s="339"/>
      <c r="BD618" s="339"/>
      <c r="BE618" s="339"/>
      <c r="BF618" s="339"/>
      <c r="BG618" s="339"/>
      <c r="BH618" s="339"/>
      <c r="BI618" s="339"/>
      <c r="BJ618" s="339"/>
      <c r="BK618" s="339"/>
      <c r="BL618" s="339"/>
      <c r="BM618" s="339"/>
      <c r="BN618" s="339"/>
      <c r="BO618" s="339"/>
      <c r="BP618" s="339"/>
      <c r="BQ618" s="339"/>
      <c r="BR618" s="339"/>
      <c r="BS618" s="339"/>
      <c r="BT618" s="339"/>
      <c r="BU618" s="339"/>
      <c r="BV618" s="339"/>
      <c r="BW618" s="339"/>
      <c r="BX618" s="339"/>
      <c r="BY618" s="339"/>
      <c r="BZ618" s="339"/>
      <c r="CA618" s="339"/>
      <c r="CB618" s="339"/>
      <c r="CC618" s="339"/>
      <c r="CD618" s="339"/>
      <c r="CE618" s="339"/>
      <c r="CF618" s="339"/>
      <c r="CG618" s="339"/>
      <c r="CH618" s="339"/>
      <c r="CI618" s="339"/>
      <c r="CJ618" s="339"/>
      <c r="CK618" s="339"/>
      <c r="CL618" s="339"/>
      <c r="CM618" s="339"/>
      <c r="CN618" s="339"/>
      <c r="CO618" s="339"/>
      <c r="CP618" s="339"/>
      <c r="CQ618" s="339"/>
      <c r="CR618" s="339"/>
      <c r="CS618" s="339"/>
      <c r="CT618" s="339"/>
      <c r="CU618" s="339"/>
      <c r="CV618" s="339"/>
      <c r="CW618" s="339"/>
      <c r="CX618" s="339"/>
      <c r="CY618" s="339"/>
      <c r="CZ618" s="339"/>
      <c r="DA618" s="339"/>
      <c r="DB618" s="339"/>
      <c r="DC618" s="339"/>
      <c r="DD618" s="339"/>
      <c r="DE618" s="339"/>
      <c r="DF618" s="339"/>
      <c r="DG618" s="339"/>
      <c r="DH618" s="339"/>
      <c r="DI618" s="339"/>
      <c r="DJ618" s="339"/>
      <c r="DK618" s="339"/>
      <c r="DL618" s="339"/>
      <c r="DM618" s="339"/>
      <c r="DN618" s="339"/>
      <c r="DO618" s="339"/>
      <c r="DP618" s="339"/>
      <c r="DQ618" s="339"/>
      <c r="DR618" s="339"/>
      <c r="DS618" s="339"/>
      <c r="DT618" s="339"/>
      <c r="DU618" s="339"/>
      <c r="DV618" s="339"/>
      <c r="DW618" s="339"/>
      <c r="DX618" s="339"/>
      <c r="DY618" s="339"/>
      <c r="DZ618" s="339"/>
      <c r="EA618" s="339"/>
      <c r="EB618" s="339"/>
      <c r="EC618" s="339"/>
      <c r="ED618" s="339"/>
      <c r="EE618" s="339"/>
      <c r="EF618" s="339"/>
      <c r="EG618" s="339"/>
      <c r="EH618" s="339"/>
      <c r="EI618" s="339"/>
      <c r="EJ618" s="339"/>
      <c r="EK618" s="339"/>
      <c r="EL618" s="339"/>
      <c r="EM618" s="339"/>
    </row>
    <row r="619" spans="1:143" s="341" customFormat="1" ht="25.5" hidden="1" customHeight="1">
      <c r="A619" s="371"/>
      <c r="B619" s="371"/>
      <c r="C619" s="371"/>
      <c r="D619" s="371"/>
      <c r="E619" s="371"/>
      <c r="F619" s="371"/>
      <c r="G619" s="371"/>
      <c r="H619" s="371"/>
      <c r="I619" s="371"/>
      <c r="J619" s="371"/>
      <c r="K619" s="371"/>
      <c r="L619" s="371"/>
      <c r="M619" s="371"/>
      <c r="N619" s="371"/>
      <c r="O619" s="371"/>
      <c r="P619" s="371"/>
      <c r="Q619" s="371"/>
      <c r="R619" s="371"/>
      <c r="S619" s="371"/>
      <c r="T619" s="371"/>
      <c r="U619" s="371"/>
      <c r="V619" s="371"/>
      <c r="W619" s="371"/>
      <c r="X619" s="371"/>
      <c r="Y619" s="371"/>
      <c r="Z619" s="371"/>
      <c r="AA619" s="371"/>
      <c r="AB619" s="371"/>
      <c r="AC619" s="371"/>
      <c r="AD619" s="371"/>
      <c r="AE619" s="371"/>
      <c r="AF619" s="371"/>
      <c r="AG619" s="371"/>
      <c r="AH619" s="371"/>
      <c r="AI619" s="339"/>
      <c r="AJ619" s="339"/>
      <c r="AK619" s="339"/>
      <c r="AL619" s="339"/>
      <c r="AM619" s="339"/>
      <c r="AN619" s="339"/>
      <c r="AO619" s="339"/>
      <c r="AP619" s="339"/>
      <c r="AQ619" s="339"/>
      <c r="AR619" s="339"/>
      <c r="AS619" s="339"/>
      <c r="AT619" s="339"/>
      <c r="AU619" s="339"/>
      <c r="AV619" s="339"/>
      <c r="AW619" s="339"/>
      <c r="AX619" s="339"/>
      <c r="AY619" s="339"/>
      <c r="AZ619" s="339"/>
      <c r="BA619" s="339"/>
      <c r="BB619" s="339"/>
      <c r="BC619" s="339"/>
      <c r="BD619" s="339"/>
      <c r="BE619" s="339"/>
      <c r="BF619" s="339"/>
      <c r="BG619" s="339"/>
      <c r="BH619" s="339"/>
      <c r="BI619" s="339"/>
      <c r="BJ619" s="339"/>
      <c r="BK619" s="339"/>
      <c r="BL619" s="339"/>
      <c r="BM619" s="339"/>
      <c r="BN619" s="339"/>
      <c r="BO619" s="339"/>
      <c r="BP619" s="339"/>
      <c r="BQ619" s="339"/>
      <c r="BR619" s="339"/>
      <c r="BS619" s="339"/>
      <c r="BT619" s="339"/>
      <c r="BU619" s="339"/>
      <c r="BV619" s="339"/>
      <c r="BW619" s="339"/>
      <c r="BX619" s="339"/>
      <c r="BY619" s="339"/>
      <c r="BZ619" s="339"/>
      <c r="CA619" s="339"/>
      <c r="CB619" s="339"/>
      <c r="CC619" s="339"/>
      <c r="CD619" s="339"/>
      <c r="CE619" s="339"/>
      <c r="CF619" s="339"/>
      <c r="CG619" s="339"/>
      <c r="CH619" s="339"/>
      <c r="CI619" s="339"/>
      <c r="CJ619" s="339"/>
      <c r="CK619" s="339"/>
      <c r="CL619" s="339"/>
      <c r="CM619" s="339"/>
      <c r="CN619" s="339"/>
      <c r="CO619" s="339"/>
      <c r="CP619" s="339"/>
      <c r="CQ619" s="339"/>
      <c r="CR619" s="339"/>
      <c r="CS619" s="339"/>
      <c r="CT619" s="339"/>
      <c r="CU619" s="339"/>
      <c r="CV619" s="339"/>
      <c r="CW619" s="339"/>
      <c r="CX619" s="339"/>
      <c r="CY619" s="339"/>
      <c r="CZ619" s="339"/>
      <c r="DA619" s="339"/>
      <c r="DB619" s="339"/>
      <c r="DC619" s="339"/>
      <c r="DD619" s="339"/>
      <c r="DE619" s="339"/>
      <c r="DF619" s="339"/>
      <c r="DG619" s="339"/>
      <c r="DH619" s="339"/>
      <c r="DI619" s="339"/>
      <c r="DJ619" s="339"/>
      <c r="DK619" s="339"/>
      <c r="DL619" s="339"/>
      <c r="DM619" s="339"/>
      <c r="DN619" s="339"/>
      <c r="DO619" s="339"/>
      <c r="DP619" s="339"/>
      <c r="DQ619" s="339"/>
      <c r="DR619" s="339"/>
      <c r="DS619" s="339"/>
      <c r="DT619" s="339"/>
      <c r="DU619" s="339"/>
      <c r="DV619" s="339"/>
      <c r="DW619" s="339"/>
      <c r="DX619" s="339"/>
      <c r="DY619" s="339"/>
      <c r="DZ619" s="339"/>
      <c r="EA619" s="339"/>
      <c r="EB619" s="339"/>
      <c r="EC619" s="339"/>
      <c r="ED619" s="339"/>
      <c r="EE619" s="339"/>
      <c r="EF619" s="339"/>
      <c r="EG619" s="339"/>
      <c r="EH619" s="339"/>
      <c r="EI619" s="339"/>
      <c r="EJ619" s="339"/>
      <c r="EK619" s="339"/>
      <c r="EL619" s="339"/>
      <c r="EM619" s="339"/>
    </row>
    <row r="620" spans="1:143" s="341" customFormat="1" ht="25.5" hidden="1" customHeight="1">
      <c r="A620" s="371"/>
      <c r="B620" s="371"/>
      <c r="C620" s="371"/>
      <c r="D620" s="371"/>
      <c r="E620" s="371"/>
      <c r="F620" s="371"/>
      <c r="G620" s="371"/>
      <c r="H620" s="371"/>
      <c r="I620" s="371"/>
      <c r="J620" s="371"/>
      <c r="K620" s="371"/>
      <c r="L620" s="371"/>
      <c r="M620" s="371"/>
      <c r="N620" s="371"/>
      <c r="O620" s="371"/>
      <c r="P620" s="371"/>
      <c r="Q620" s="371"/>
      <c r="R620" s="371"/>
      <c r="S620" s="371"/>
      <c r="T620" s="371"/>
      <c r="U620" s="371"/>
      <c r="V620" s="371"/>
      <c r="W620" s="371"/>
      <c r="X620" s="371"/>
      <c r="Y620" s="371"/>
      <c r="Z620" s="371"/>
      <c r="AA620" s="371"/>
      <c r="AB620" s="371"/>
      <c r="AC620" s="371"/>
      <c r="AD620" s="371"/>
      <c r="AE620" s="371"/>
      <c r="AF620" s="371"/>
      <c r="AG620" s="371"/>
      <c r="AH620" s="371"/>
      <c r="AI620" s="339"/>
      <c r="AJ620" s="339"/>
      <c r="AK620" s="339"/>
      <c r="AL620" s="339"/>
      <c r="AM620" s="339"/>
      <c r="AN620" s="339"/>
      <c r="AO620" s="339"/>
      <c r="AP620" s="339"/>
      <c r="AQ620" s="339"/>
      <c r="AR620" s="339"/>
      <c r="AS620" s="339"/>
      <c r="AT620" s="339"/>
      <c r="AU620" s="339"/>
      <c r="AV620" s="339"/>
      <c r="AW620" s="339"/>
      <c r="AX620" s="339"/>
      <c r="AY620" s="339"/>
      <c r="AZ620" s="339"/>
      <c r="BA620" s="339"/>
      <c r="BB620" s="339"/>
      <c r="BC620" s="339"/>
      <c r="BD620" s="339"/>
      <c r="BE620" s="339"/>
      <c r="BF620" s="339"/>
      <c r="BG620" s="339"/>
      <c r="BH620" s="339"/>
      <c r="BI620" s="339"/>
      <c r="BJ620" s="339"/>
      <c r="BK620" s="339"/>
      <c r="BL620" s="339"/>
      <c r="BM620" s="339"/>
      <c r="BN620" s="339"/>
      <c r="BO620" s="339"/>
      <c r="BP620" s="339"/>
      <c r="BQ620" s="339"/>
      <c r="BR620" s="339"/>
      <c r="BS620" s="339"/>
      <c r="BT620" s="339"/>
      <c r="BU620" s="339"/>
      <c r="BV620" s="339"/>
      <c r="BW620" s="339"/>
      <c r="BX620" s="339"/>
      <c r="BY620" s="339"/>
      <c r="BZ620" s="339"/>
      <c r="CA620" s="339"/>
      <c r="CB620" s="339"/>
      <c r="CC620" s="339"/>
      <c r="CD620" s="339"/>
      <c r="CE620" s="339"/>
      <c r="CF620" s="339"/>
      <c r="CG620" s="339"/>
      <c r="CH620" s="339"/>
      <c r="CI620" s="339"/>
      <c r="CJ620" s="339"/>
      <c r="CK620" s="339"/>
      <c r="CL620" s="339"/>
      <c r="CM620" s="339"/>
      <c r="CN620" s="339"/>
      <c r="CO620" s="339"/>
      <c r="CP620" s="339"/>
      <c r="CQ620" s="339"/>
      <c r="CR620" s="339"/>
      <c r="CS620" s="339"/>
      <c r="CT620" s="339"/>
      <c r="CU620" s="339"/>
      <c r="CV620" s="339"/>
      <c r="CW620" s="339"/>
      <c r="CX620" s="339"/>
      <c r="CY620" s="339"/>
      <c r="CZ620" s="339"/>
      <c r="DA620" s="339"/>
      <c r="DB620" s="339"/>
      <c r="DC620" s="339"/>
      <c r="DD620" s="339"/>
      <c r="DE620" s="339"/>
      <c r="DF620" s="339"/>
      <c r="DG620" s="339"/>
      <c r="DH620" s="339"/>
      <c r="DI620" s="339"/>
      <c r="DJ620" s="339"/>
      <c r="DK620" s="339"/>
      <c r="DL620" s="339"/>
      <c r="DM620" s="339"/>
      <c r="DN620" s="339"/>
      <c r="DO620" s="339"/>
      <c r="DP620" s="339"/>
      <c r="DQ620" s="339"/>
      <c r="DR620" s="339"/>
      <c r="DS620" s="339"/>
      <c r="DT620" s="339"/>
      <c r="DU620" s="339"/>
      <c r="DV620" s="339"/>
      <c r="DW620" s="339"/>
      <c r="DX620" s="339"/>
      <c r="DY620" s="339"/>
      <c r="DZ620" s="339"/>
      <c r="EA620" s="339"/>
      <c r="EB620" s="339"/>
      <c r="EC620" s="339"/>
      <c r="ED620" s="339"/>
      <c r="EE620" s="339"/>
      <c r="EF620" s="339"/>
      <c r="EG620" s="339"/>
      <c r="EH620" s="339"/>
      <c r="EI620" s="339"/>
      <c r="EJ620" s="339"/>
      <c r="EK620" s="339"/>
      <c r="EL620" s="339"/>
      <c r="EM620" s="339"/>
    </row>
    <row r="621" spans="1:143" s="341" customFormat="1" ht="25.5" hidden="1" customHeight="1">
      <c r="A621" s="371"/>
      <c r="B621" s="371"/>
      <c r="C621" s="371"/>
      <c r="D621" s="371"/>
      <c r="E621" s="371"/>
      <c r="F621" s="371"/>
      <c r="G621" s="371"/>
      <c r="H621" s="371"/>
      <c r="I621" s="371"/>
      <c r="J621" s="371"/>
      <c r="K621" s="371"/>
      <c r="L621" s="371"/>
      <c r="M621" s="371"/>
      <c r="N621" s="371"/>
      <c r="O621" s="371"/>
      <c r="P621" s="371"/>
      <c r="Q621" s="371"/>
      <c r="R621" s="371"/>
      <c r="S621" s="371"/>
      <c r="T621" s="371"/>
      <c r="U621" s="371"/>
      <c r="V621" s="371"/>
      <c r="W621" s="371"/>
      <c r="X621" s="371"/>
      <c r="Y621" s="371"/>
      <c r="Z621" s="371"/>
      <c r="AA621" s="371"/>
      <c r="AB621" s="371"/>
      <c r="AC621" s="371"/>
      <c r="AD621" s="371"/>
      <c r="AE621" s="371"/>
      <c r="AF621" s="371"/>
      <c r="AG621" s="371"/>
      <c r="AH621" s="371"/>
      <c r="AI621" s="339"/>
      <c r="AJ621" s="339"/>
      <c r="AK621" s="339"/>
      <c r="AL621" s="339"/>
      <c r="AM621" s="339"/>
      <c r="AN621" s="339"/>
      <c r="AO621" s="339"/>
      <c r="AP621" s="339"/>
      <c r="AQ621" s="339"/>
      <c r="AR621" s="339"/>
      <c r="AS621" s="339"/>
      <c r="AT621" s="339"/>
      <c r="AU621" s="339"/>
      <c r="AV621" s="339"/>
      <c r="AW621" s="339"/>
      <c r="AX621" s="339"/>
      <c r="AY621" s="339"/>
      <c r="AZ621" s="339"/>
      <c r="BA621" s="339"/>
      <c r="BB621" s="339"/>
      <c r="BC621" s="339"/>
      <c r="BD621" s="339"/>
      <c r="BE621" s="339"/>
      <c r="BF621" s="339"/>
      <c r="BG621" s="339"/>
      <c r="BH621" s="339"/>
      <c r="BI621" s="339"/>
      <c r="BJ621" s="339"/>
      <c r="BK621" s="339"/>
      <c r="BL621" s="339"/>
      <c r="BM621" s="339"/>
      <c r="BN621" s="339"/>
      <c r="BO621" s="339"/>
      <c r="BP621" s="339"/>
      <c r="BQ621" s="339"/>
      <c r="BR621" s="339"/>
      <c r="BS621" s="339"/>
      <c r="BT621" s="339"/>
      <c r="BU621" s="339"/>
      <c r="BV621" s="339"/>
      <c r="BW621" s="339"/>
      <c r="BX621" s="339"/>
      <c r="BY621" s="339"/>
      <c r="BZ621" s="339"/>
      <c r="CA621" s="339"/>
      <c r="CB621" s="339"/>
      <c r="CC621" s="339"/>
      <c r="CD621" s="339"/>
      <c r="CE621" s="339"/>
      <c r="CF621" s="339"/>
      <c r="CG621" s="339"/>
      <c r="CH621" s="339"/>
      <c r="CI621" s="339"/>
      <c r="CJ621" s="339"/>
      <c r="CK621" s="339"/>
      <c r="CL621" s="339"/>
      <c r="CM621" s="339"/>
      <c r="CN621" s="339"/>
      <c r="CO621" s="339"/>
      <c r="CP621" s="339"/>
      <c r="CQ621" s="339"/>
      <c r="CR621" s="339"/>
      <c r="CS621" s="339"/>
      <c r="CT621" s="339"/>
      <c r="CU621" s="339"/>
      <c r="CV621" s="339"/>
      <c r="CW621" s="339"/>
      <c r="CX621" s="339"/>
      <c r="CY621" s="339"/>
      <c r="CZ621" s="339"/>
      <c r="DA621" s="339"/>
      <c r="DB621" s="339"/>
      <c r="DC621" s="339"/>
      <c r="DD621" s="339"/>
      <c r="DE621" s="339"/>
      <c r="DF621" s="339"/>
      <c r="DG621" s="339"/>
      <c r="DH621" s="339"/>
      <c r="DI621" s="339"/>
      <c r="DJ621" s="339"/>
      <c r="DK621" s="339"/>
      <c r="DL621" s="339"/>
      <c r="DM621" s="339"/>
      <c r="DN621" s="339"/>
      <c r="DO621" s="339"/>
      <c r="DP621" s="339"/>
      <c r="DQ621" s="339"/>
      <c r="DR621" s="339"/>
      <c r="DS621" s="339"/>
      <c r="DT621" s="339"/>
      <c r="DU621" s="339"/>
      <c r="DV621" s="339"/>
      <c r="DW621" s="339"/>
      <c r="DX621" s="339"/>
      <c r="DY621" s="339"/>
      <c r="DZ621" s="339"/>
      <c r="EA621" s="339"/>
      <c r="EB621" s="339"/>
      <c r="EC621" s="339"/>
      <c r="ED621" s="339"/>
      <c r="EE621" s="339"/>
      <c r="EF621" s="339"/>
      <c r="EG621" s="339"/>
      <c r="EH621" s="339"/>
      <c r="EI621" s="339"/>
      <c r="EJ621" s="339"/>
      <c r="EK621" s="339"/>
      <c r="EL621" s="339"/>
      <c r="EM621" s="339"/>
    </row>
    <row r="622" spans="1:143" s="341" customFormat="1" ht="25.5" hidden="1" customHeight="1">
      <c r="A622" s="371"/>
      <c r="B622" s="371"/>
      <c r="C622" s="371"/>
      <c r="D622" s="371"/>
      <c r="E622" s="371"/>
      <c r="F622" s="371"/>
      <c r="G622" s="371"/>
      <c r="H622" s="371"/>
      <c r="I622" s="371"/>
      <c r="J622" s="371"/>
      <c r="K622" s="371"/>
      <c r="L622" s="371"/>
      <c r="M622" s="371"/>
      <c r="N622" s="371"/>
      <c r="O622" s="371"/>
      <c r="P622" s="371"/>
      <c r="Q622" s="371"/>
      <c r="R622" s="371"/>
      <c r="S622" s="371"/>
      <c r="T622" s="371"/>
      <c r="U622" s="371"/>
      <c r="V622" s="371"/>
      <c r="W622" s="371"/>
      <c r="X622" s="371"/>
      <c r="Y622" s="371"/>
      <c r="Z622" s="371"/>
      <c r="AA622" s="371"/>
      <c r="AB622" s="371"/>
      <c r="AC622" s="371"/>
      <c r="AD622" s="371"/>
      <c r="AE622" s="371"/>
      <c r="AF622" s="371"/>
      <c r="AG622" s="371"/>
      <c r="AH622" s="371"/>
      <c r="AI622" s="339"/>
      <c r="AJ622" s="339"/>
      <c r="AK622" s="339"/>
      <c r="AL622" s="339"/>
      <c r="AM622" s="339"/>
      <c r="AN622" s="339"/>
      <c r="AO622" s="339"/>
      <c r="AP622" s="339"/>
      <c r="AQ622" s="339"/>
      <c r="AR622" s="339"/>
      <c r="AS622" s="339"/>
      <c r="AT622" s="339"/>
      <c r="AU622" s="339"/>
      <c r="AV622" s="339"/>
      <c r="AW622" s="339"/>
      <c r="AX622" s="339"/>
      <c r="AY622" s="339"/>
      <c r="AZ622" s="339"/>
      <c r="BA622" s="339"/>
      <c r="BB622" s="339"/>
      <c r="BC622" s="339"/>
      <c r="BD622" s="339"/>
      <c r="BE622" s="339"/>
      <c r="BF622" s="339"/>
      <c r="BG622" s="339"/>
      <c r="BH622" s="339"/>
      <c r="BI622" s="339"/>
      <c r="BJ622" s="339"/>
      <c r="BK622" s="339"/>
      <c r="BL622" s="339"/>
      <c r="BM622" s="339"/>
      <c r="BN622" s="339"/>
      <c r="BO622" s="339"/>
      <c r="BP622" s="339"/>
      <c r="BQ622" s="339"/>
      <c r="BR622" s="339"/>
      <c r="BS622" s="339"/>
      <c r="BT622" s="339"/>
      <c r="BU622" s="339"/>
      <c r="BV622" s="339"/>
      <c r="BW622" s="339"/>
      <c r="BX622" s="339"/>
      <c r="BY622" s="339"/>
      <c r="BZ622" s="339"/>
      <c r="CA622" s="339"/>
      <c r="CB622" s="339"/>
      <c r="CC622" s="339"/>
      <c r="CD622" s="339"/>
      <c r="CE622" s="339"/>
      <c r="CF622" s="339"/>
      <c r="CG622" s="339"/>
      <c r="CH622" s="339"/>
      <c r="CI622" s="339"/>
      <c r="CJ622" s="339"/>
      <c r="CK622" s="339"/>
      <c r="CL622" s="339"/>
      <c r="CM622" s="339"/>
      <c r="CN622" s="339"/>
      <c r="CO622" s="339"/>
      <c r="CP622" s="339"/>
      <c r="CQ622" s="339"/>
      <c r="CR622" s="339"/>
      <c r="CS622" s="339"/>
      <c r="CT622" s="339"/>
      <c r="CU622" s="339"/>
      <c r="CV622" s="339"/>
      <c r="CW622" s="339"/>
      <c r="CX622" s="339"/>
      <c r="CY622" s="339"/>
      <c r="CZ622" s="339"/>
      <c r="DA622" s="339"/>
      <c r="DB622" s="339"/>
      <c r="DC622" s="339"/>
      <c r="DD622" s="339"/>
      <c r="DE622" s="339"/>
      <c r="DF622" s="339"/>
      <c r="DG622" s="339"/>
      <c r="DH622" s="339"/>
      <c r="DI622" s="339"/>
      <c r="DJ622" s="339"/>
      <c r="DK622" s="339"/>
      <c r="DL622" s="339"/>
      <c r="DM622" s="339"/>
      <c r="DN622" s="339"/>
      <c r="DO622" s="339"/>
      <c r="DP622" s="339"/>
      <c r="DQ622" s="339"/>
      <c r="DR622" s="339"/>
      <c r="DS622" s="339"/>
      <c r="DT622" s="339"/>
      <c r="DU622" s="339"/>
      <c r="DV622" s="339"/>
      <c r="DW622" s="339"/>
      <c r="DX622" s="339"/>
      <c r="DY622" s="339"/>
      <c r="DZ622" s="339"/>
      <c r="EA622" s="339"/>
      <c r="EB622" s="339"/>
      <c r="EC622" s="339"/>
      <c r="ED622" s="339"/>
      <c r="EE622" s="339"/>
      <c r="EF622" s="339"/>
      <c r="EG622" s="339"/>
      <c r="EH622" s="339"/>
      <c r="EI622" s="339"/>
      <c r="EJ622" s="339"/>
      <c r="EK622" s="339"/>
      <c r="EL622" s="339"/>
      <c r="EM622" s="339"/>
    </row>
    <row r="623" spans="1:143" s="341" customFormat="1" ht="25.5" hidden="1" customHeight="1">
      <c r="A623" s="371"/>
      <c r="B623" s="371"/>
      <c r="C623" s="371"/>
      <c r="D623" s="371"/>
      <c r="E623" s="371"/>
      <c r="F623" s="371"/>
      <c r="G623" s="371"/>
      <c r="H623" s="371"/>
      <c r="I623" s="371"/>
      <c r="J623" s="371"/>
      <c r="K623" s="371"/>
      <c r="L623" s="371"/>
      <c r="M623" s="371"/>
      <c r="N623" s="371"/>
      <c r="O623" s="371"/>
      <c r="P623" s="371"/>
      <c r="Q623" s="371"/>
      <c r="R623" s="371"/>
      <c r="S623" s="371"/>
      <c r="T623" s="371"/>
      <c r="U623" s="371"/>
      <c r="V623" s="371"/>
      <c r="W623" s="371"/>
      <c r="X623" s="371"/>
      <c r="Y623" s="371"/>
      <c r="Z623" s="371"/>
      <c r="AA623" s="371"/>
      <c r="AB623" s="371"/>
      <c r="AC623" s="371"/>
      <c r="AD623" s="371"/>
      <c r="AE623" s="371"/>
      <c r="AF623" s="371"/>
      <c r="AG623" s="371"/>
      <c r="AH623" s="371"/>
      <c r="AI623" s="339"/>
      <c r="AJ623" s="339"/>
      <c r="AK623" s="339"/>
      <c r="AL623" s="339"/>
      <c r="AM623" s="339"/>
      <c r="AN623" s="339"/>
      <c r="AO623" s="339"/>
      <c r="AP623" s="339"/>
      <c r="AQ623" s="339"/>
      <c r="AR623" s="339"/>
      <c r="AS623" s="339"/>
      <c r="AT623" s="339"/>
      <c r="AU623" s="339"/>
      <c r="AV623" s="339"/>
      <c r="AW623" s="339"/>
      <c r="AX623" s="339"/>
      <c r="AY623" s="339"/>
      <c r="AZ623" s="339"/>
      <c r="BA623" s="339"/>
      <c r="BB623" s="339"/>
      <c r="BC623" s="339"/>
      <c r="BD623" s="339"/>
      <c r="BE623" s="339"/>
      <c r="BF623" s="339"/>
      <c r="BG623" s="339"/>
      <c r="BH623" s="339"/>
      <c r="BI623" s="339"/>
      <c r="BJ623" s="339"/>
      <c r="BK623" s="339"/>
      <c r="BL623" s="339"/>
      <c r="BM623" s="339"/>
      <c r="BN623" s="339"/>
      <c r="BO623" s="339"/>
      <c r="BP623" s="339"/>
      <c r="BQ623" s="339"/>
      <c r="BR623" s="339"/>
      <c r="BS623" s="339"/>
      <c r="BT623" s="339"/>
      <c r="BU623" s="339"/>
      <c r="BV623" s="339"/>
      <c r="BW623" s="339"/>
      <c r="BX623" s="339"/>
      <c r="BY623" s="339"/>
      <c r="BZ623" s="339"/>
      <c r="CA623" s="339"/>
      <c r="CB623" s="339"/>
      <c r="CC623" s="339"/>
      <c r="CD623" s="339"/>
      <c r="CE623" s="339"/>
      <c r="CF623" s="339"/>
      <c r="CG623" s="339"/>
      <c r="CH623" s="339"/>
      <c r="CI623" s="339"/>
      <c r="CJ623" s="339"/>
      <c r="CK623" s="339"/>
      <c r="CL623" s="339"/>
      <c r="CM623" s="339"/>
      <c r="CN623" s="339"/>
      <c r="CO623" s="339"/>
      <c r="CP623" s="339"/>
      <c r="CQ623" s="339"/>
      <c r="CR623" s="339"/>
      <c r="CS623" s="339"/>
      <c r="CT623" s="339"/>
      <c r="CU623" s="339"/>
      <c r="CV623" s="339"/>
      <c r="CW623" s="339"/>
      <c r="CX623" s="339"/>
      <c r="CY623" s="339"/>
      <c r="CZ623" s="339"/>
      <c r="DA623" s="339"/>
      <c r="DB623" s="339"/>
      <c r="DC623" s="339"/>
      <c r="DD623" s="339"/>
      <c r="DE623" s="339"/>
      <c r="DF623" s="339"/>
      <c r="DG623" s="339"/>
      <c r="DH623" s="339"/>
      <c r="DI623" s="339"/>
      <c r="DJ623" s="339"/>
      <c r="DK623" s="339"/>
      <c r="DL623" s="339"/>
      <c r="DM623" s="339"/>
      <c r="DN623" s="339"/>
      <c r="DO623" s="339"/>
      <c r="DP623" s="339"/>
      <c r="DQ623" s="339"/>
      <c r="DR623" s="339"/>
      <c r="DS623" s="339"/>
      <c r="DT623" s="339"/>
      <c r="DU623" s="339"/>
      <c r="DV623" s="339"/>
      <c r="DW623" s="339"/>
      <c r="DX623" s="339"/>
      <c r="DY623" s="339"/>
      <c r="DZ623" s="339"/>
      <c r="EA623" s="339"/>
      <c r="EB623" s="339"/>
      <c r="EC623" s="339"/>
      <c r="ED623" s="339"/>
      <c r="EE623" s="339"/>
      <c r="EF623" s="339"/>
      <c r="EG623" s="339"/>
      <c r="EH623" s="339"/>
      <c r="EI623" s="339"/>
      <c r="EJ623" s="339"/>
      <c r="EK623" s="339"/>
      <c r="EL623" s="339"/>
      <c r="EM623" s="339"/>
    </row>
    <row r="624" spans="1:143" s="341" customFormat="1" ht="25.5" hidden="1" customHeight="1">
      <c r="A624" s="371"/>
      <c r="B624" s="371"/>
      <c r="C624" s="371"/>
      <c r="D624" s="371"/>
      <c r="E624" s="371"/>
      <c r="F624" s="371"/>
      <c r="G624" s="371"/>
      <c r="H624" s="371"/>
      <c r="I624" s="371"/>
      <c r="J624" s="371"/>
      <c r="K624" s="371"/>
      <c r="L624" s="371"/>
      <c r="M624" s="371"/>
      <c r="N624" s="371"/>
      <c r="O624" s="371"/>
      <c r="P624" s="371"/>
      <c r="Q624" s="371"/>
      <c r="R624" s="371"/>
      <c r="S624" s="371"/>
      <c r="T624" s="371"/>
      <c r="U624" s="371"/>
      <c r="V624" s="371"/>
      <c r="W624" s="371"/>
      <c r="X624" s="371"/>
      <c r="Y624" s="371"/>
      <c r="Z624" s="371"/>
      <c r="AA624" s="371"/>
      <c r="AB624" s="371"/>
      <c r="AC624" s="371"/>
      <c r="AD624" s="371"/>
      <c r="AE624" s="371"/>
      <c r="AF624" s="371"/>
      <c r="AG624" s="371"/>
      <c r="AH624" s="371"/>
      <c r="AI624" s="339"/>
      <c r="AJ624" s="339"/>
      <c r="AK624" s="339"/>
      <c r="AL624" s="339"/>
      <c r="AM624" s="339"/>
      <c r="AN624" s="339"/>
      <c r="AO624" s="339"/>
      <c r="AP624" s="339"/>
      <c r="AQ624" s="339"/>
      <c r="AR624" s="339"/>
      <c r="AS624" s="339"/>
      <c r="AT624" s="339"/>
      <c r="AU624" s="339"/>
      <c r="AV624" s="339"/>
      <c r="AW624" s="339"/>
      <c r="AX624" s="339"/>
      <c r="AY624" s="339"/>
      <c r="AZ624" s="339"/>
      <c r="BA624" s="339"/>
      <c r="BB624" s="339"/>
      <c r="BC624" s="339"/>
      <c r="BD624" s="339"/>
      <c r="BE624" s="339"/>
      <c r="BF624" s="339"/>
      <c r="BG624" s="339"/>
      <c r="BH624" s="339"/>
      <c r="BI624" s="339"/>
      <c r="BJ624" s="339"/>
      <c r="BK624" s="339"/>
      <c r="BL624" s="339"/>
      <c r="BM624" s="339"/>
      <c r="BN624" s="339"/>
      <c r="BO624" s="339"/>
      <c r="BP624" s="339"/>
      <c r="BQ624" s="339"/>
      <c r="BR624" s="339"/>
      <c r="BS624" s="339"/>
      <c r="BT624" s="339"/>
      <c r="BU624" s="339"/>
      <c r="BV624" s="339"/>
      <c r="BW624" s="339"/>
      <c r="BX624" s="339"/>
      <c r="BY624" s="339"/>
      <c r="BZ624" s="339"/>
      <c r="CA624" s="339"/>
      <c r="CB624" s="339"/>
      <c r="CC624" s="339"/>
      <c r="CD624" s="339"/>
      <c r="CE624" s="339"/>
      <c r="CF624" s="339"/>
      <c r="CG624" s="339"/>
      <c r="CH624" s="339"/>
      <c r="CI624" s="339"/>
      <c r="CJ624" s="339"/>
      <c r="CK624" s="339"/>
      <c r="CL624" s="339"/>
      <c r="CM624" s="339"/>
      <c r="CN624" s="339"/>
      <c r="CO624" s="339"/>
      <c r="CP624" s="339"/>
      <c r="CQ624" s="339"/>
      <c r="CR624" s="339"/>
      <c r="CS624" s="339"/>
      <c r="CT624" s="339"/>
      <c r="CU624" s="339"/>
      <c r="CV624" s="339"/>
      <c r="CW624" s="339"/>
      <c r="CX624" s="339"/>
      <c r="CY624" s="339"/>
      <c r="CZ624" s="339"/>
      <c r="DA624" s="339"/>
      <c r="DB624" s="339"/>
      <c r="DC624" s="339"/>
      <c r="DD624" s="339"/>
      <c r="DE624" s="339"/>
      <c r="DF624" s="339"/>
      <c r="DG624" s="339"/>
      <c r="DH624" s="339"/>
      <c r="DI624" s="339"/>
      <c r="DJ624" s="339"/>
      <c r="DK624" s="339"/>
      <c r="DL624" s="339"/>
      <c r="DM624" s="339"/>
      <c r="DN624" s="339"/>
      <c r="DO624" s="339"/>
      <c r="DP624" s="339"/>
      <c r="DQ624" s="339"/>
      <c r="DR624" s="339"/>
      <c r="DS624" s="339"/>
      <c r="DT624" s="339"/>
      <c r="DU624" s="339"/>
      <c r="DV624" s="339"/>
      <c r="DW624" s="339"/>
      <c r="DX624" s="339"/>
      <c r="DY624" s="339"/>
      <c r="DZ624" s="339"/>
      <c r="EA624" s="339"/>
      <c r="EB624" s="339"/>
      <c r="EC624" s="339"/>
      <c r="ED624" s="339"/>
      <c r="EE624" s="339"/>
      <c r="EF624" s="339"/>
      <c r="EG624" s="339"/>
      <c r="EH624" s="339"/>
      <c r="EI624" s="339"/>
      <c r="EJ624" s="339"/>
      <c r="EK624" s="339"/>
      <c r="EL624" s="339"/>
      <c r="EM624" s="339"/>
    </row>
    <row r="625" spans="1:143" s="341" customFormat="1" ht="25.5" hidden="1" customHeight="1">
      <c r="A625" s="371"/>
      <c r="B625" s="371"/>
      <c r="C625" s="371"/>
      <c r="D625" s="371"/>
      <c r="E625" s="371"/>
      <c r="F625" s="371"/>
      <c r="G625" s="371"/>
      <c r="H625" s="371"/>
      <c r="I625" s="371"/>
      <c r="J625" s="371"/>
      <c r="K625" s="371"/>
      <c r="L625" s="371"/>
      <c r="M625" s="371"/>
      <c r="N625" s="371"/>
      <c r="O625" s="371"/>
      <c r="P625" s="371"/>
      <c r="Q625" s="371"/>
      <c r="R625" s="371"/>
      <c r="S625" s="371"/>
      <c r="T625" s="371"/>
      <c r="U625" s="371"/>
      <c r="V625" s="371"/>
      <c r="W625" s="371"/>
      <c r="X625" s="371"/>
      <c r="Y625" s="371"/>
      <c r="Z625" s="371"/>
      <c r="AA625" s="371"/>
      <c r="AB625" s="371"/>
      <c r="AC625" s="371"/>
      <c r="AD625" s="371"/>
      <c r="AE625" s="371"/>
      <c r="AF625" s="371"/>
      <c r="AG625" s="371"/>
      <c r="AH625" s="371"/>
      <c r="AI625" s="339"/>
      <c r="AJ625" s="339"/>
      <c r="AK625" s="339"/>
      <c r="AL625" s="339"/>
      <c r="AM625" s="339"/>
      <c r="AN625" s="339"/>
      <c r="AO625" s="339"/>
      <c r="AP625" s="339"/>
      <c r="AQ625" s="339"/>
      <c r="AR625" s="339"/>
      <c r="AS625" s="339"/>
      <c r="AT625" s="339"/>
      <c r="AU625" s="339"/>
      <c r="AV625" s="339"/>
      <c r="AW625" s="339"/>
      <c r="AX625" s="339"/>
      <c r="AY625" s="339"/>
      <c r="AZ625" s="339"/>
      <c r="BA625" s="339"/>
      <c r="BB625" s="339"/>
      <c r="BC625" s="339"/>
      <c r="BD625" s="339"/>
      <c r="BE625" s="339"/>
      <c r="BF625" s="339"/>
      <c r="BG625" s="339"/>
      <c r="BH625" s="339"/>
      <c r="BI625" s="339"/>
      <c r="BJ625" s="339"/>
      <c r="BK625" s="339"/>
      <c r="BL625" s="339"/>
      <c r="BM625" s="339"/>
      <c r="BN625" s="339"/>
      <c r="BO625" s="339"/>
      <c r="BP625" s="339"/>
      <c r="BQ625" s="339"/>
      <c r="BR625" s="339"/>
      <c r="BS625" s="339"/>
      <c r="BT625" s="339"/>
      <c r="BU625" s="339"/>
      <c r="BV625" s="339"/>
      <c r="BW625" s="339"/>
      <c r="BX625" s="339"/>
      <c r="BY625" s="339"/>
      <c r="BZ625" s="339"/>
      <c r="CA625" s="339"/>
      <c r="CB625" s="339"/>
      <c r="CC625" s="339"/>
      <c r="CD625" s="339"/>
      <c r="CE625" s="339"/>
      <c r="CF625" s="339"/>
      <c r="CG625" s="339"/>
      <c r="CH625" s="339"/>
      <c r="CI625" s="339"/>
      <c r="CJ625" s="339"/>
      <c r="CK625" s="339"/>
      <c r="CL625" s="339"/>
      <c r="CM625" s="339"/>
      <c r="CN625" s="339"/>
      <c r="CO625" s="339"/>
      <c r="CP625" s="339"/>
      <c r="CQ625" s="339"/>
      <c r="CR625" s="339"/>
      <c r="CS625" s="339"/>
      <c r="CT625" s="339"/>
      <c r="CU625" s="339"/>
      <c r="CV625" s="339"/>
      <c r="CW625" s="339"/>
      <c r="CX625" s="339"/>
      <c r="CY625" s="339"/>
      <c r="CZ625" s="339"/>
      <c r="DA625" s="339"/>
      <c r="DB625" s="339"/>
      <c r="DC625" s="339"/>
      <c r="DD625" s="339"/>
      <c r="DE625" s="339"/>
      <c r="DF625" s="339"/>
      <c r="DG625" s="339"/>
      <c r="DH625" s="339"/>
      <c r="DI625" s="339"/>
      <c r="DJ625" s="339"/>
      <c r="DK625" s="339"/>
      <c r="DL625" s="339"/>
      <c r="DM625" s="339"/>
      <c r="DN625" s="339"/>
      <c r="DO625" s="339"/>
      <c r="DP625" s="339"/>
      <c r="DQ625" s="339"/>
      <c r="DR625" s="339"/>
      <c r="DS625" s="339"/>
      <c r="DT625" s="339"/>
      <c r="DU625" s="339"/>
      <c r="DV625" s="339"/>
      <c r="DW625" s="339"/>
      <c r="DX625" s="339"/>
      <c r="DY625" s="339"/>
      <c r="DZ625" s="339"/>
      <c r="EA625" s="339"/>
      <c r="EB625" s="339"/>
      <c r="EC625" s="339"/>
      <c r="ED625" s="339"/>
      <c r="EE625" s="339"/>
      <c r="EF625" s="339"/>
      <c r="EG625" s="339"/>
      <c r="EH625" s="339"/>
      <c r="EI625" s="339"/>
      <c r="EJ625" s="339"/>
      <c r="EK625" s="339"/>
      <c r="EL625" s="339"/>
      <c r="EM625" s="339"/>
    </row>
    <row r="626" spans="1:143" s="341" customFormat="1" ht="25.5" hidden="1" customHeight="1">
      <c r="A626" s="371"/>
      <c r="B626" s="371"/>
      <c r="C626" s="371"/>
      <c r="D626" s="371"/>
      <c r="E626" s="371"/>
      <c r="F626" s="371"/>
      <c r="G626" s="371"/>
      <c r="H626" s="371"/>
      <c r="I626" s="371"/>
      <c r="J626" s="371"/>
      <c r="K626" s="371"/>
      <c r="L626" s="371"/>
      <c r="M626" s="371"/>
      <c r="N626" s="371"/>
      <c r="O626" s="371"/>
      <c r="P626" s="371"/>
      <c r="Q626" s="371"/>
      <c r="R626" s="371"/>
      <c r="S626" s="371"/>
      <c r="T626" s="371"/>
      <c r="U626" s="371"/>
      <c r="V626" s="371"/>
      <c r="W626" s="371"/>
      <c r="X626" s="371"/>
      <c r="Y626" s="371"/>
      <c r="Z626" s="371"/>
      <c r="AA626" s="371"/>
      <c r="AB626" s="371"/>
      <c r="AC626" s="371"/>
      <c r="AD626" s="371"/>
      <c r="AE626" s="371"/>
      <c r="AF626" s="371"/>
      <c r="AG626" s="371"/>
      <c r="AH626" s="371"/>
      <c r="AI626" s="339"/>
      <c r="AJ626" s="339"/>
      <c r="AK626" s="339"/>
      <c r="AL626" s="339"/>
      <c r="AM626" s="339"/>
      <c r="AN626" s="339"/>
      <c r="AO626" s="339"/>
      <c r="AP626" s="339"/>
      <c r="AQ626" s="339"/>
      <c r="AR626" s="339"/>
      <c r="AS626" s="339"/>
      <c r="AT626" s="339"/>
      <c r="AU626" s="339"/>
      <c r="AV626" s="339"/>
      <c r="AW626" s="339"/>
      <c r="AX626" s="339"/>
      <c r="AY626" s="339"/>
      <c r="AZ626" s="339"/>
      <c r="BA626" s="339"/>
      <c r="BB626" s="339"/>
      <c r="BC626" s="339"/>
      <c r="BD626" s="339"/>
      <c r="BE626" s="339"/>
      <c r="BF626" s="339"/>
      <c r="BG626" s="339"/>
      <c r="BH626" s="339"/>
      <c r="BI626" s="339"/>
      <c r="BJ626" s="339"/>
      <c r="BK626" s="339"/>
      <c r="BL626" s="339"/>
      <c r="BM626" s="339"/>
      <c r="BN626" s="339"/>
      <c r="BO626" s="339"/>
      <c r="BP626" s="339"/>
      <c r="BQ626" s="339"/>
      <c r="BR626" s="339"/>
      <c r="BS626" s="339"/>
      <c r="BT626" s="339"/>
      <c r="BU626" s="339"/>
      <c r="BV626" s="339"/>
      <c r="BW626" s="339"/>
      <c r="BX626" s="339"/>
      <c r="BY626" s="339"/>
      <c r="BZ626" s="339"/>
      <c r="CA626" s="339"/>
      <c r="CB626" s="339"/>
      <c r="CC626" s="339"/>
      <c r="CD626" s="339"/>
      <c r="CE626" s="339"/>
      <c r="CF626" s="339"/>
      <c r="CG626" s="339"/>
      <c r="CH626" s="339"/>
      <c r="CI626" s="339"/>
      <c r="CJ626" s="339"/>
      <c r="CK626" s="339"/>
      <c r="CL626" s="339"/>
      <c r="CM626" s="339"/>
      <c r="CN626" s="339"/>
      <c r="CO626" s="339"/>
      <c r="CP626" s="339"/>
      <c r="CQ626" s="339"/>
      <c r="CR626" s="339"/>
      <c r="CS626" s="339"/>
      <c r="CT626" s="339"/>
      <c r="CU626" s="339"/>
      <c r="CV626" s="339"/>
      <c r="CW626" s="339"/>
      <c r="CX626" s="339"/>
      <c r="CY626" s="339"/>
      <c r="CZ626" s="339"/>
      <c r="DA626" s="339"/>
      <c r="DB626" s="339"/>
      <c r="DC626" s="339"/>
      <c r="DD626" s="339"/>
      <c r="DE626" s="339"/>
      <c r="DF626" s="339"/>
      <c r="DG626" s="339"/>
      <c r="DH626" s="339"/>
      <c r="DI626" s="339"/>
      <c r="DJ626" s="339"/>
      <c r="DK626" s="339"/>
      <c r="DL626" s="339"/>
      <c r="DM626" s="339"/>
      <c r="DN626" s="339"/>
      <c r="DO626" s="339"/>
      <c r="DP626" s="339"/>
      <c r="DQ626" s="339"/>
      <c r="DR626" s="339"/>
      <c r="DS626" s="339"/>
      <c r="DT626" s="339"/>
      <c r="DU626" s="339"/>
      <c r="DV626" s="339"/>
      <c r="DW626" s="339"/>
      <c r="DX626" s="339"/>
      <c r="DY626" s="339"/>
      <c r="DZ626" s="339"/>
      <c r="EA626" s="339"/>
      <c r="EB626" s="339"/>
      <c r="EC626" s="339"/>
      <c r="ED626" s="339"/>
      <c r="EE626" s="339"/>
      <c r="EF626" s="339"/>
      <c r="EG626" s="339"/>
      <c r="EH626" s="339"/>
      <c r="EI626" s="339"/>
      <c r="EJ626" s="339"/>
      <c r="EK626" s="339"/>
      <c r="EL626" s="339"/>
      <c r="EM626" s="339"/>
    </row>
    <row r="627" spans="1:143" s="341" customFormat="1" ht="25.5" hidden="1" customHeight="1">
      <c r="A627" s="371"/>
      <c r="B627" s="371"/>
      <c r="C627" s="371"/>
      <c r="D627" s="371"/>
      <c r="E627" s="371"/>
      <c r="F627" s="371"/>
      <c r="G627" s="371"/>
      <c r="H627" s="371"/>
      <c r="I627" s="371"/>
      <c r="J627" s="371"/>
      <c r="K627" s="371"/>
      <c r="L627" s="371"/>
      <c r="M627" s="371"/>
      <c r="N627" s="371"/>
      <c r="O627" s="371"/>
      <c r="P627" s="371"/>
      <c r="Q627" s="371"/>
      <c r="R627" s="371"/>
      <c r="S627" s="371"/>
      <c r="T627" s="371"/>
      <c r="U627" s="371"/>
      <c r="V627" s="371"/>
      <c r="W627" s="371"/>
      <c r="X627" s="371"/>
      <c r="Y627" s="371"/>
      <c r="Z627" s="371"/>
      <c r="AA627" s="371"/>
      <c r="AB627" s="371"/>
      <c r="AC627" s="371"/>
      <c r="AD627" s="371"/>
      <c r="AE627" s="371"/>
      <c r="AF627" s="371"/>
      <c r="AG627" s="371"/>
      <c r="AH627" s="371"/>
      <c r="AI627" s="339"/>
      <c r="AJ627" s="339"/>
      <c r="AK627" s="339"/>
      <c r="AL627" s="339"/>
      <c r="AM627" s="339"/>
      <c r="AN627" s="339"/>
      <c r="AO627" s="339"/>
      <c r="AP627" s="339"/>
      <c r="AQ627" s="339"/>
      <c r="AR627" s="339"/>
      <c r="AS627" s="339"/>
      <c r="AT627" s="339"/>
      <c r="AU627" s="339"/>
      <c r="AV627" s="339"/>
      <c r="AW627" s="339"/>
      <c r="AX627" s="339"/>
      <c r="AY627" s="339"/>
      <c r="AZ627" s="339"/>
      <c r="BA627" s="339"/>
      <c r="BB627" s="339"/>
      <c r="BC627" s="339"/>
      <c r="BD627" s="339"/>
      <c r="BE627" s="339"/>
      <c r="BF627" s="339"/>
      <c r="BG627" s="339"/>
      <c r="BH627" s="339"/>
      <c r="BI627" s="339"/>
      <c r="BJ627" s="339"/>
      <c r="BK627" s="339"/>
      <c r="BL627" s="339"/>
      <c r="BM627" s="339"/>
      <c r="BN627" s="339"/>
      <c r="BO627" s="339"/>
      <c r="BP627" s="339"/>
      <c r="BQ627" s="339"/>
      <c r="BR627" s="339"/>
      <c r="BS627" s="339"/>
      <c r="BT627" s="339"/>
      <c r="BU627" s="339"/>
      <c r="BV627" s="339"/>
      <c r="BW627" s="339"/>
      <c r="BX627" s="339"/>
      <c r="BY627" s="339"/>
      <c r="BZ627" s="339"/>
      <c r="CA627" s="339"/>
      <c r="CB627" s="339"/>
      <c r="CC627" s="339"/>
      <c r="CD627" s="339"/>
      <c r="CE627" s="339"/>
      <c r="CF627" s="339"/>
      <c r="CG627" s="339"/>
      <c r="CH627" s="339"/>
      <c r="CI627" s="339"/>
      <c r="CJ627" s="339"/>
      <c r="CK627" s="339"/>
      <c r="CL627" s="339"/>
      <c r="CM627" s="339"/>
      <c r="CN627" s="339"/>
      <c r="CO627" s="339"/>
      <c r="CP627" s="339"/>
      <c r="CQ627" s="339"/>
      <c r="CR627" s="339"/>
      <c r="CS627" s="339"/>
      <c r="CT627" s="339"/>
      <c r="CU627" s="339"/>
      <c r="CV627" s="339"/>
      <c r="CW627" s="339"/>
      <c r="CX627" s="339"/>
      <c r="CY627" s="339"/>
      <c r="CZ627" s="339"/>
      <c r="DA627" s="339"/>
      <c r="DB627" s="339"/>
      <c r="DC627" s="339"/>
      <c r="DD627" s="339"/>
      <c r="DE627" s="339"/>
      <c r="DF627" s="339"/>
      <c r="DG627" s="339"/>
      <c r="DH627" s="339"/>
      <c r="DI627" s="339"/>
      <c r="DJ627" s="339"/>
      <c r="DK627" s="339"/>
      <c r="DL627" s="339"/>
      <c r="DM627" s="339"/>
      <c r="DN627" s="339"/>
      <c r="DO627" s="339"/>
      <c r="DP627" s="339"/>
      <c r="DQ627" s="339"/>
      <c r="DR627" s="339"/>
      <c r="DS627" s="339"/>
      <c r="DT627" s="339"/>
      <c r="DU627" s="339"/>
      <c r="DV627" s="339"/>
      <c r="DW627" s="339"/>
      <c r="DX627" s="339"/>
      <c r="DY627" s="339"/>
      <c r="DZ627" s="339"/>
      <c r="EA627" s="339"/>
      <c r="EB627" s="339"/>
      <c r="EC627" s="339"/>
      <c r="ED627" s="339"/>
      <c r="EE627" s="339"/>
      <c r="EF627" s="339"/>
      <c r="EG627" s="339"/>
      <c r="EH627" s="339"/>
      <c r="EI627" s="339"/>
      <c r="EJ627" s="339"/>
      <c r="EK627" s="339"/>
      <c r="EL627" s="339"/>
      <c r="EM627" s="339"/>
    </row>
    <row r="628" spans="1:143" s="341" customFormat="1" ht="25.5" hidden="1" customHeight="1">
      <c r="A628" s="371"/>
      <c r="B628" s="371"/>
      <c r="C628" s="371"/>
      <c r="D628" s="371"/>
      <c r="E628" s="371"/>
      <c r="F628" s="371"/>
      <c r="G628" s="371"/>
      <c r="H628" s="371"/>
      <c r="I628" s="371"/>
      <c r="J628" s="371"/>
      <c r="K628" s="371"/>
      <c r="L628" s="371"/>
      <c r="M628" s="371"/>
      <c r="N628" s="371"/>
      <c r="O628" s="371"/>
      <c r="P628" s="371"/>
      <c r="Q628" s="371"/>
      <c r="R628" s="371"/>
      <c r="S628" s="371"/>
      <c r="T628" s="371"/>
      <c r="U628" s="371"/>
      <c r="V628" s="371"/>
      <c r="W628" s="371"/>
      <c r="X628" s="371"/>
      <c r="Y628" s="371"/>
      <c r="Z628" s="371"/>
      <c r="AA628" s="371"/>
      <c r="AB628" s="371"/>
      <c r="AC628" s="371"/>
      <c r="AD628" s="371"/>
      <c r="AE628" s="371"/>
      <c r="AF628" s="371"/>
      <c r="AG628" s="371"/>
      <c r="AH628" s="371"/>
      <c r="AI628" s="339"/>
      <c r="AJ628" s="339"/>
      <c r="AK628" s="339"/>
      <c r="AL628" s="339"/>
      <c r="AM628" s="339"/>
      <c r="AN628" s="339"/>
      <c r="AO628" s="339"/>
      <c r="AP628" s="339"/>
      <c r="AQ628" s="339"/>
      <c r="AR628" s="339"/>
      <c r="AS628" s="339"/>
      <c r="AT628" s="339"/>
      <c r="AU628" s="339"/>
      <c r="AV628" s="339"/>
      <c r="AW628" s="339"/>
      <c r="AX628" s="339"/>
      <c r="AY628" s="339"/>
      <c r="AZ628" s="339"/>
      <c r="BA628" s="339"/>
      <c r="BB628" s="339"/>
      <c r="BC628" s="339"/>
      <c r="BD628" s="339"/>
      <c r="BE628" s="339"/>
      <c r="BF628" s="339"/>
      <c r="BG628" s="339"/>
      <c r="BH628" s="339"/>
      <c r="BI628" s="339"/>
      <c r="BJ628" s="339"/>
      <c r="BK628" s="339"/>
      <c r="BL628" s="339"/>
      <c r="BM628" s="339"/>
      <c r="BN628" s="339"/>
      <c r="BO628" s="339"/>
      <c r="BP628" s="339"/>
      <c r="BQ628" s="339"/>
      <c r="BR628" s="339"/>
      <c r="BS628" s="339"/>
      <c r="BT628" s="339"/>
      <c r="BU628" s="339"/>
      <c r="BV628" s="339"/>
      <c r="BW628" s="339"/>
      <c r="BX628" s="339"/>
      <c r="BY628" s="339"/>
      <c r="BZ628" s="339"/>
      <c r="CA628" s="339"/>
      <c r="CB628" s="339"/>
      <c r="CC628" s="339"/>
      <c r="CD628" s="339"/>
      <c r="CE628" s="339"/>
      <c r="CF628" s="339"/>
      <c r="CG628" s="339"/>
      <c r="CH628" s="339"/>
      <c r="CI628" s="339"/>
      <c r="CJ628" s="339"/>
      <c r="CK628" s="339"/>
      <c r="CL628" s="339"/>
      <c r="CM628" s="339"/>
      <c r="CN628" s="339"/>
      <c r="CO628" s="339"/>
      <c r="CP628" s="339"/>
      <c r="CQ628" s="339"/>
      <c r="CR628" s="339"/>
      <c r="CS628" s="339"/>
      <c r="CT628" s="339"/>
      <c r="CU628" s="339"/>
      <c r="CV628" s="339"/>
      <c r="CW628" s="339"/>
      <c r="CX628" s="339"/>
      <c r="CY628" s="339"/>
      <c r="CZ628" s="339"/>
      <c r="DA628" s="339"/>
      <c r="DB628" s="339"/>
      <c r="DC628" s="339"/>
      <c r="DD628" s="339"/>
      <c r="DE628" s="339"/>
      <c r="DF628" s="339"/>
      <c r="DG628" s="339"/>
      <c r="DH628" s="339"/>
      <c r="DI628" s="339"/>
      <c r="DJ628" s="339"/>
      <c r="DK628" s="339"/>
      <c r="DL628" s="339"/>
      <c r="DM628" s="339"/>
      <c r="DN628" s="339"/>
      <c r="DO628" s="339"/>
      <c r="DP628" s="339"/>
      <c r="DQ628" s="339"/>
      <c r="DR628" s="339"/>
      <c r="DS628" s="339"/>
      <c r="DT628" s="339"/>
      <c r="DU628" s="339"/>
      <c r="DV628" s="339"/>
      <c r="DW628" s="339"/>
      <c r="DX628" s="339"/>
      <c r="DY628" s="339"/>
      <c r="DZ628" s="339"/>
      <c r="EA628" s="339"/>
      <c r="EB628" s="339"/>
      <c r="EC628" s="339"/>
      <c r="ED628" s="339"/>
      <c r="EE628" s="339"/>
      <c r="EF628" s="339"/>
      <c r="EG628" s="339"/>
      <c r="EH628" s="339"/>
      <c r="EI628" s="339"/>
      <c r="EJ628" s="339"/>
      <c r="EK628" s="339"/>
      <c r="EL628" s="339"/>
      <c r="EM628" s="339"/>
    </row>
    <row r="629" spans="1:143" s="341" customFormat="1" ht="25.5" hidden="1" customHeight="1">
      <c r="A629" s="371"/>
      <c r="B629" s="371"/>
      <c r="C629" s="371"/>
      <c r="D629" s="371"/>
      <c r="E629" s="371"/>
      <c r="F629" s="371"/>
      <c r="G629" s="371"/>
      <c r="H629" s="371"/>
      <c r="I629" s="371"/>
      <c r="J629" s="371"/>
      <c r="K629" s="371"/>
      <c r="L629" s="371"/>
      <c r="M629" s="371"/>
      <c r="N629" s="371"/>
      <c r="O629" s="371"/>
      <c r="P629" s="371"/>
      <c r="Q629" s="371"/>
      <c r="R629" s="371"/>
      <c r="S629" s="371"/>
      <c r="T629" s="371"/>
      <c r="U629" s="371"/>
      <c r="V629" s="371"/>
      <c r="W629" s="371"/>
      <c r="X629" s="371"/>
      <c r="Y629" s="371"/>
      <c r="Z629" s="371"/>
      <c r="AA629" s="371"/>
      <c r="AB629" s="371"/>
      <c r="AC629" s="371"/>
      <c r="AD629" s="371"/>
      <c r="AE629" s="371"/>
      <c r="AF629" s="371"/>
      <c r="AG629" s="371"/>
      <c r="AH629" s="371"/>
      <c r="AI629" s="339"/>
      <c r="AJ629" s="339"/>
      <c r="AK629" s="339"/>
      <c r="AL629" s="339"/>
      <c r="AM629" s="339"/>
      <c r="AN629" s="339"/>
      <c r="AO629" s="339"/>
      <c r="AP629" s="339"/>
      <c r="AQ629" s="339"/>
      <c r="AR629" s="339"/>
      <c r="AS629" s="339"/>
      <c r="AT629" s="339"/>
      <c r="AU629" s="339"/>
      <c r="AV629" s="339"/>
      <c r="AW629" s="339"/>
      <c r="AX629" s="339"/>
      <c r="AY629" s="339"/>
      <c r="AZ629" s="339"/>
      <c r="BA629" s="339"/>
      <c r="BB629" s="339"/>
      <c r="BC629" s="339"/>
      <c r="BD629" s="339"/>
      <c r="BE629" s="339"/>
      <c r="BF629" s="339"/>
      <c r="BG629" s="339"/>
      <c r="BH629" s="339"/>
      <c r="BI629" s="339"/>
      <c r="BJ629" s="339"/>
      <c r="BK629" s="339"/>
      <c r="BL629" s="339"/>
      <c r="BM629" s="339"/>
      <c r="BN629" s="339"/>
      <c r="BO629" s="339"/>
      <c r="BP629" s="339"/>
      <c r="BQ629" s="339"/>
      <c r="BR629" s="339"/>
      <c r="BS629" s="339"/>
      <c r="BT629" s="339"/>
      <c r="BU629" s="339"/>
      <c r="BV629" s="339"/>
      <c r="BW629" s="339"/>
      <c r="BX629" s="339"/>
      <c r="BY629" s="339"/>
      <c r="BZ629" s="339"/>
      <c r="CA629" s="339"/>
      <c r="CB629" s="339"/>
      <c r="CC629" s="339"/>
      <c r="CD629" s="339"/>
      <c r="CE629" s="339"/>
      <c r="CF629" s="339"/>
      <c r="CG629" s="339"/>
      <c r="CH629" s="339"/>
      <c r="CI629" s="339"/>
      <c r="CJ629" s="339"/>
      <c r="CK629" s="339"/>
      <c r="CL629" s="339"/>
      <c r="CM629" s="339"/>
      <c r="CN629" s="339"/>
      <c r="CO629" s="339"/>
      <c r="CP629" s="339"/>
      <c r="CQ629" s="339"/>
      <c r="CR629" s="339"/>
      <c r="CS629" s="339"/>
      <c r="CT629" s="339"/>
      <c r="CU629" s="339"/>
      <c r="CV629" s="339"/>
      <c r="CW629" s="339"/>
      <c r="CX629" s="339"/>
      <c r="CY629" s="339"/>
      <c r="CZ629" s="339"/>
      <c r="DA629" s="339"/>
      <c r="DB629" s="339"/>
      <c r="DC629" s="339"/>
      <c r="DD629" s="339"/>
      <c r="DE629" s="339"/>
      <c r="DF629" s="339"/>
      <c r="DG629" s="339"/>
      <c r="DH629" s="339"/>
      <c r="DI629" s="339"/>
      <c r="DJ629" s="339"/>
      <c r="DK629" s="339"/>
      <c r="DL629" s="339"/>
      <c r="DM629" s="339"/>
      <c r="DN629" s="339"/>
      <c r="DO629" s="339"/>
      <c r="DP629" s="339"/>
      <c r="DQ629" s="339"/>
      <c r="DR629" s="339"/>
      <c r="DS629" s="339"/>
      <c r="DT629" s="339"/>
      <c r="DU629" s="339"/>
      <c r="DV629" s="339"/>
      <c r="DW629" s="339"/>
      <c r="DX629" s="339"/>
      <c r="DY629" s="339"/>
      <c r="DZ629" s="339"/>
      <c r="EA629" s="339"/>
      <c r="EB629" s="339"/>
      <c r="EC629" s="339"/>
      <c r="ED629" s="339"/>
      <c r="EE629" s="339"/>
      <c r="EF629" s="339"/>
      <c r="EG629" s="339"/>
      <c r="EH629" s="339"/>
      <c r="EI629" s="339"/>
      <c r="EJ629" s="339"/>
      <c r="EK629" s="339"/>
      <c r="EL629" s="339"/>
      <c r="EM629" s="339"/>
    </row>
    <row r="630" spans="1:143" s="341" customFormat="1" ht="25.5" hidden="1" customHeight="1">
      <c r="A630" s="371"/>
      <c r="B630" s="371"/>
      <c r="C630" s="371"/>
      <c r="D630" s="371"/>
      <c r="E630" s="371"/>
      <c r="F630" s="371"/>
      <c r="G630" s="371"/>
      <c r="H630" s="371"/>
      <c r="I630" s="371"/>
      <c r="J630" s="371"/>
      <c r="K630" s="371"/>
      <c r="L630" s="371"/>
      <c r="M630" s="371"/>
      <c r="N630" s="371"/>
      <c r="O630" s="371"/>
      <c r="P630" s="371"/>
      <c r="Q630" s="371"/>
      <c r="R630" s="371"/>
      <c r="S630" s="371"/>
      <c r="T630" s="371"/>
      <c r="U630" s="371"/>
      <c r="V630" s="371"/>
      <c r="W630" s="371"/>
      <c r="X630" s="371"/>
      <c r="Y630" s="371"/>
      <c r="Z630" s="371"/>
      <c r="AA630" s="371"/>
      <c r="AB630" s="371"/>
      <c r="AC630" s="371"/>
      <c r="AD630" s="371"/>
      <c r="AE630" s="371"/>
      <c r="AF630" s="371"/>
      <c r="AG630" s="371"/>
      <c r="AH630" s="371"/>
      <c r="AI630" s="339"/>
      <c r="AJ630" s="339"/>
      <c r="AK630" s="339"/>
      <c r="AL630" s="339"/>
      <c r="AM630" s="339"/>
      <c r="AN630" s="339"/>
      <c r="AO630" s="339"/>
      <c r="AP630" s="339"/>
      <c r="AQ630" s="339"/>
      <c r="AR630" s="339"/>
      <c r="AS630" s="339"/>
      <c r="AT630" s="339"/>
      <c r="AU630" s="339"/>
      <c r="AV630" s="339"/>
      <c r="AW630" s="339"/>
      <c r="AX630" s="339"/>
      <c r="AY630" s="339"/>
      <c r="AZ630" s="339"/>
      <c r="BA630" s="339"/>
      <c r="BB630" s="339"/>
      <c r="BC630" s="339"/>
      <c r="BD630" s="339"/>
      <c r="BE630" s="339"/>
      <c r="BF630" s="339"/>
      <c r="BG630" s="339"/>
      <c r="BH630" s="339"/>
      <c r="BI630" s="339"/>
      <c r="BJ630" s="339"/>
      <c r="BK630" s="339"/>
      <c r="BL630" s="339"/>
      <c r="BM630" s="339"/>
      <c r="BN630" s="339"/>
      <c r="BO630" s="339"/>
      <c r="BP630" s="339"/>
      <c r="BQ630" s="339"/>
      <c r="BR630" s="339"/>
      <c r="BS630" s="339"/>
      <c r="BT630" s="339"/>
      <c r="BU630" s="339"/>
      <c r="BV630" s="339"/>
      <c r="BW630" s="339"/>
      <c r="BX630" s="339"/>
      <c r="BY630" s="339"/>
      <c r="BZ630" s="339"/>
      <c r="CA630" s="339"/>
      <c r="CB630" s="339"/>
      <c r="CC630" s="339"/>
      <c r="CD630" s="339"/>
      <c r="CE630" s="339"/>
      <c r="CF630" s="339"/>
      <c r="CG630" s="339"/>
      <c r="CH630" s="339"/>
      <c r="CI630" s="339"/>
      <c r="CJ630" s="339"/>
      <c r="CK630" s="339"/>
      <c r="CL630" s="339"/>
      <c r="CM630" s="339"/>
      <c r="CN630" s="339"/>
      <c r="CO630" s="339"/>
      <c r="CP630" s="339"/>
      <c r="CQ630" s="339"/>
      <c r="CR630" s="339"/>
      <c r="CS630" s="339"/>
      <c r="CT630" s="339"/>
      <c r="CU630" s="339"/>
      <c r="CV630" s="339"/>
      <c r="CW630" s="339"/>
      <c r="CX630" s="339"/>
      <c r="CY630" s="339"/>
      <c r="CZ630" s="339"/>
      <c r="DA630" s="339"/>
      <c r="DB630" s="339"/>
      <c r="DC630" s="339"/>
      <c r="DD630" s="339"/>
      <c r="DE630" s="339"/>
      <c r="DF630" s="339"/>
      <c r="DG630" s="339"/>
      <c r="DH630" s="339"/>
      <c r="DI630" s="339"/>
      <c r="DJ630" s="339"/>
      <c r="DK630" s="339"/>
      <c r="DL630" s="339"/>
      <c r="DM630" s="339"/>
      <c r="DN630" s="339"/>
      <c r="DO630" s="339"/>
      <c r="DP630" s="339"/>
      <c r="DQ630" s="339"/>
      <c r="DR630" s="339"/>
      <c r="DS630" s="339"/>
      <c r="DT630" s="339"/>
      <c r="DU630" s="339"/>
      <c r="DV630" s="339"/>
      <c r="DW630" s="339"/>
      <c r="DX630" s="339"/>
      <c r="DY630" s="339"/>
      <c r="DZ630" s="339"/>
      <c r="EA630" s="339"/>
      <c r="EB630" s="339"/>
      <c r="EC630" s="339"/>
      <c r="ED630" s="339"/>
      <c r="EE630" s="339"/>
      <c r="EF630" s="339"/>
      <c r="EG630" s="339"/>
      <c r="EH630" s="339"/>
      <c r="EI630" s="339"/>
      <c r="EJ630" s="339"/>
      <c r="EK630" s="339"/>
      <c r="EL630" s="339"/>
      <c r="EM630" s="339"/>
    </row>
    <row r="631" spans="1:143" s="341" customFormat="1" ht="25.5" hidden="1" customHeight="1">
      <c r="A631" s="371"/>
      <c r="B631" s="371"/>
      <c r="C631" s="371"/>
      <c r="D631" s="371"/>
      <c r="E631" s="371"/>
      <c r="F631" s="371"/>
      <c r="G631" s="371"/>
      <c r="H631" s="371"/>
      <c r="I631" s="371"/>
      <c r="J631" s="371"/>
      <c r="K631" s="371"/>
      <c r="L631" s="371"/>
      <c r="M631" s="371"/>
      <c r="N631" s="371"/>
      <c r="O631" s="371"/>
      <c r="P631" s="371"/>
      <c r="Q631" s="371"/>
      <c r="R631" s="371"/>
      <c r="S631" s="371"/>
      <c r="T631" s="371"/>
      <c r="U631" s="371"/>
      <c r="V631" s="371"/>
      <c r="W631" s="371"/>
      <c r="X631" s="371"/>
      <c r="Y631" s="371"/>
      <c r="Z631" s="371"/>
      <c r="AA631" s="371"/>
      <c r="AB631" s="371"/>
      <c r="AC631" s="371"/>
      <c r="AD631" s="371"/>
      <c r="AE631" s="371"/>
      <c r="AF631" s="371"/>
      <c r="AG631" s="371"/>
      <c r="AH631" s="371"/>
      <c r="AI631" s="339"/>
      <c r="AJ631" s="339"/>
      <c r="AK631" s="339"/>
      <c r="AL631" s="339"/>
      <c r="AM631" s="339"/>
      <c r="AN631" s="339"/>
      <c r="AO631" s="339"/>
      <c r="AP631" s="339"/>
      <c r="AQ631" s="339"/>
      <c r="AR631" s="339"/>
      <c r="AS631" s="339"/>
      <c r="AT631" s="339"/>
      <c r="AU631" s="339"/>
      <c r="AV631" s="339"/>
      <c r="AW631" s="339"/>
      <c r="AX631" s="339"/>
      <c r="AY631" s="339"/>
      <c r="AZ631" s="339"/>
      <c r="BA631" s="339"/>
      <c r="BB631" s="339"/>
      <c r="BC631" s="339"/>
      <c r="BD631" s="339"/>
      <c r="BE631" s="339"/>
      <c r="BF631" s="339"/>
      <c r="BG631" s="339"/>
      <c r="BH631" s="339"/>
      <c r="BI631" s="339"/>
      <c r="BJ631" s="339"/>
      <c r="BK631" s="339"/>
      <c r="BL631" s="339"/>
      <c r="BM631" s="339"/>
      <c r="BN631" s="339"/>
      <c r="BO631" s="339"/>
      <c r="BP631" s="339"/>
      <c r="BQ631" s="339"/>
      <c r="BR631" s="339"/>
      <c r="BS631" s="339"/>
      <c r="BT631" s="339"/>
      <c r="BU631" s="339"/>
      <c r="BV631" s="339"/>
      <c r="BW631" s="339"/>
      <c r="BX631" s="339"/>
      <c r="BY631" s="339"/>
      <c r="BZ631" s="339"/>
      <c r="CA631" s="339"/>
      <c r="CB631" s="339"/>
      <c r="CC631" s="339"/>
      <c r="CD631" s="339"/>
      <c r="CE631" s="339"/>
      <c r="CF631" s="339"/>
      <c r="CG631" s="339"/>
      <c r="CH631" s="339"/>
      <c r="CI631" s="339"/>
      <c r="CJ631" s="339"/>
      <c r="CK631" s="339"/>
      <c r="CL631" s="339"/>
      <c r="CM631" s="339"/>
      <c r="CN631" s="339"/>
      <c r="CO631" s="339"/>
      <c r="CP631" s="339"/>
      <c r="CQ631" s="339"/>
      <c r="CR631" s="339"/>
      <c r="CS631" s="339"/>
      <c r="CT631" s="339"/>
      <c r="CU631" s="339"/>
      <c r="CV631" s="339"/>
      <c r="CW631" s="339"/>
      <c r="CX631" s="339"/>
      <c r="CY631" s="339"/>
      <c r="CZ631" s="339"/>
      <c r="DA631" s="339"/>
      <c r="DB631" s="339"/>
      <c r="DC631" s="339"/>
      <c r="DD631" s="339"/>
      <c r="DE631" s="339"/>
      <c r="DF631" s="339"/>
      <c r="DG631" s="339"/>
      <c r="DH631" s="339"/>
      <c r="DI631" s="339"/>
      <c r="DJ631" s="339"/>
      <c r="DK631" s="339"/>
      <c r="DL631" s="339"/>
      <c r="DM631" s="339"/>
      <c r="DN631" s="339"/>
      <c r="DO631" s="339"/>
      <c r="DP631" s="339"/>
      <c r="DQ631" s="339"/>
      <c r="DR631" s="339"/>
      <c r="DS631" s="339"/>
      <c r="DT631" s="339"/>
      <c r="DU631" s="339"/>
      <c r="DV631" s="339"/>
      <c r="DW631" s="339"/>
      <c r="DX631" s="339"/>
      <c r="DY631" s="339"/>
      <c r="DZ631" s="339"/>
      <c r="EA631" s="339"/>
      <c r="EB631" s="339"/>
      <c r="EC631" s="339"/>
      <c r="ED631" s="339"/>
      <c r="EE631" s="339"/>
      <c r="EF631" s="339"/>
      <c r="EG631" s="339"/>
      <c r="EH631" s="339"/>
      <c r="EI631" s="339"/>
      <c r="EJ631" s="339"/>
      <c r="EK631" s="339"/>
      <c r="EL631" s="339"/>
      <c r="EM631" s="339"/>
    </row>
    <row r="632" spans="1:143" s="341" customFormat="1" ht="25.5" hidden="1" customHeight="1">
      <c r="A632" s="371"/>
      <c r="B632" s="371"/>
      <c r="C632" s="371"/>
      <c r="D632" s="371"/>
      <c r="E632" s="371"/>
      <c r="F632" s="371"/>
      <c r="G632" s="371"/>
      <c r="H632" s="371"/>
      <c r="I632" s="371"/>
      <c r="J632" s="371"/>
      <c r="K632" s="371"/>
      <c r="L632" s="371"/>
      <c r="M632" s="371"/>
      <c r="N632" s="371"/>
      <c r="O632" s="371"/>
      <c r="P632" s="371"/>
      <c r="Q632" s="371"/>
      <c r="R632" s="371"/>
      <c r="S632" s="371"/>
      <c r="T632" s="371"/>
      <c r="U632" s="371"/>
      <c r="V632" s="371"/>
      <c r="W632" s="371"/>
      <c r="X632" s="371"/>
      <c r="Y632" s="371"/>
      <c r="Z632" s="371"/>
      <c r="AA632" s="371"/>
      <c r="AB632" s="371"/>
      <c r="AC632" s="371"/>
      <c r="AD632" s="371"/>
      <c r="AE632" s="371"/>
      <c r="AF632" s="371"/>
      <c r="AG632" s="371"/>
      <c r="AH632" s="371"/>
      <c r="AI632" s="339"/>
      <c r="AJ632" s="339"/>
      <c r="AK632" s="339"/>
      <c r="AL632" s="339"/>
      <c r="AM632" s="339"/>
      <c r="AN632" s="339"/>
      <c r="AO632" s="339"/>
      <c r="AP632" s="339"/>
      <c r="AQ632" s="339"/>
      <c r="AR632" s="339"/>
      <c r="AS632" s="339"/>
      <c r="AT632" s="339"/>
      <c r="AU632" s="339"/>
      <c r="AV632" s="339"/>
      <c r="AW632" s="339"/>
      <c r="AX632" s="339"/>
      <c r="AY632" s="339"/>
      <c r="AZ632" s="339"/>
      <c r="BA632" s="339"/>
      <c r="BB632" s="339"/>
      <c r="BC632" s="339"/>
      <c r="BD632" s="339"/>
      <c r="BE632" s="339"/>
      <c r="BF632" s="339"/>
      <c r="BG632" s="339"/>
      <c r="BH632" s="339"/>
      <c r="BI632" s="339"/>
      <c r="BJ632" s="339"/>
      <c r="BK632" s="339"/>
      <c r="BL632" s="339"/>
      <c r="BM632" s="339"/>
      <c r="BN632" s="339"/>
      <c r="BO632" s="339"/>
      <c r="BP632" s="339"/>
      <c r="BQ632" s="339"/>
      <c r="BR632" s="339"/>
      <c r="BS632" s="339"/>
      <c r="BT632" s="339"/>
      <c r="BU632" s="339"/>
      <c r="BV632" s="339"/>
      <c r="BW632" s="339"/>
      <c r="BX632" s="339"/>
      <c r="BY632" s="339"/>
      <c r="BZ632" s="339"/>
      <c r="CA632" s="339"/>
      <c r="CB632" s="339"/>
      <c r="CC632" s="339"/>
      <c r="CD632" s="339"/>
      <c r="CE632" s="339"/>
      <c r="CF632" s="339"/>
      <c r="CG632" s="339"/>
      <c r="CH632" s="339"/>
      <c r="CI632" s="339"/>
      <c r="CJ632" s="339"/>
      <c r="CK632" s="339"/>
      <c r="CL632" s="339"/>
      <c r="CM632" s="339"/>
      <c r="CN632" s="339"/>
      <c r="CO632" s="339"/>
      <c r="CP632" s="339"/>
      <c r="CQ632" s="339"/>
      <c r="CR632" s="339"/>
      <c r="CS632" s="339"/>
      <c r="CT632" s="339"/>
      <c r="CU632" s="339"/>
      <c r="CV632" s="339"/>
      <c r="CW632" s="339"/>
      <c r="CX632" s="339"/>
      <c r="CY632" s="339"/>
      <c r="CZ632" s="339"/>
      <c r="DA632" s="339"/>
      <c r="DB632" s="339"/>
      <c r="DC632" s="339"/>
      <c r="DD632" s="339"/>
      <c r="DE632" s="339"/>
      <c r="DF632" s="339"/>
      <c r="DG632" s="339"/>
      <c r="DH632" s="339"/>
      <c r="DI632" s="339"/>
      <c r="DJ632" s="339"/>
      <c r="DK632" s="339"/>
      <c r="DL632" s="339"/>
      <c r="DM632" s="339"/>
      <c r="DN632" s="339"/>
      <c r="DO632" s="339"/>
      <c r="DP632" s="339"/>
      <c r="DQ632" s="339"/>
      <c r="DR632" s="339"/>
      <c r="DS632" s="339"/>
      <c r="DT632" s="339"/>
      <c r="DU632" s="339"/>
      <c r="DV632" s="339"/>
      <c r="DW632" s="339"/>
      <c r="DX632" s="339"/>
      <c r="DY632" s="339"/>
      <c r="DZ632" s="339"/>
      <c r="EA632" s="339"/>
      <c r="EB632" s="339"/>
      <c r="EC632" s="339"/>
      <c r="ED632" s="339"/>
      <c r="EE632" s="339"/>
      <c r="EF632" s="339"/>
      <c r="EG632" s="339"/>
      <c r="EH632" s="339"/>
      <c r="EI632" s="339"/>
      <c r="EJ632" s="339"/>
      <c r="EK632" s="339"/>
      <c r="EL632" s="339"/>
      <c r="EM632" s="339"/>
    </row>
    <row r="633" spans="1:143" s="341" customFormat="1" ht="25.5" hidden="1" customHeight="1">
      <c r="A633" s="371"/>
      <c r="B633" s="371"/>
      <c r="C633" s="371"/>
      <c r="D633" s="371"/>
      <c r="E633" s="371"/>
      <c r="F633" s="371"/>
      <c r="G633" s="371"/>
      <c r="H633" s="371"/>
      <c r="I633" s="371"/>
      <c r="J633" s="371"/>
      <c r="K633" s="371"/>
      <c r="L633" s="371"/>
      <c r="M633" s="371"/>
      <c r="N633" s="371"/>
      <c r="O633" s="371"/>
      <c r="P633" s="371"/>
      <c r="Q633" s="371"/>
      <c r="R633" s="371"/>
      <c r="S633" s="371"/>
      <c r="T633" s="371"/>
      <c r="U633" s="371"/>
      <c r="V633" s="371"/>
      <c r="W633" s="371"/>
      <c r="X633" s="371"/>
      <c r="Y633" s="371"/>
      <c r="Z633" s="371"/>
      <c r="AA633" s="371"/>
      <c r="AB633" s="371"/>
      <c r="AC633" s="371"/>
      <c r="AD633" s="371"/>
      <c r="AE633" s="371"/>
      <c r="AF633" s="371"/>
      <c r="AG633" s="371"/>
      <c r="AH633" s="371"/>
      <c r="AI633" s="339"/>
      <c r="AJ633" s="339"/>
      <c r="AK633" s="339"/>
      <c r="AL633" s="339"/>
      <c r="AM633" s="339"/>
      <c r="AN633" s="339"/>
      <c r="AO633" s="339"/>
      <c r="AP633" s="339"/>
      <c r="AQ633" s="339"/>
      <c r="AR633" s="339"/>
      <c r="AS633" s="339"/>
      <c r="AT633" s="339"/>
      <c r="AU633" s="339"/>
      <c r="AV633" s="339"/>
      <c r="AW633" s="339"/>
      <c r="AX633" s="339"/>
      <c r="AY633" s="339"/>
      <c r="AZ633" s="339"/>
      <c r="BA633" s="339"/>
      <c r="BB633" s="339"/>
      <c r="BC633" s="339"/>
      <c r="BD633" s="339"/>
      <c r="BE633" s="339"/>
      <c r="BF633" s="339"/>
      <c r="BG633" s="339"/>
      <c r="BH633" s="339"/>
      <c r="BI633" s="339"/>
      <c r="BJ633" s="339"/>
      <c r="BK633" s="339"/>
      <c r="BL633" s="339"/>
      <c r="BM633" s="339"/>
      <c r="BN633" s="339"/>
      <c r="BO633" s="339"/>
      <c r="BP633" s="339"/>
      <c r="BQ633" s="339"/>
      <c r="BR633" s="339"/>
      <c r="BS633" s="339"/>
      <c r="BT633" s="339"/>
      <c r="BU633" s="339"/>
      <c r="BV633" s="339"/>
      <c r="BW633" s="339"/>
      <c r="BX633" s="339"/>
      <c r="BY633" s="339"/>
      <c r="BZ633" s="339"/>
      <c r="CA633" s="339"/>
      <c r="CB633" s="339"/>
      <c r="CC633" s="339"/>
      <c r="CD633" s="339"/>
      <c r="CE633" s="339"/>
      <c r="CF633" s="339"/>
      <c r="CG633" s="339"/>
      <c r="CH633" s="339"/>
      <c r="CI633" s="339"/>
      <c r="CJ633" s="339"/>
      <c r="CK633" s="339"/>
      <c r="CL633" s="339"/>
      <c r="CM633" s="339"/>
      <c r="CN633" s="339"/>
      <c r="CO633" s="339"/>
      <c r="CP633" s="339"/>
      <c r="CQ633" s="339"/>
      <c r="CR633" s="339"/>
      <c r="CS633" s="339"/>
      <c r="CT633" s="339"/>
      <c r="CU633" s="339"/>
      <c r="CV633" s="339"/>
      <c r="CW633" s="339"/>
      <c r="CX633" s="339"/>
      <c r="CY633" s="339"/>
      <c r="CZ633" s="339"/>
      <c r="DA633" s="339"/>
      <c r="DB633" s="339"/>
      <c r="DC633" s="339"/>
      <c r="DD633" s="339"/>
      <c r="DE633" s="339"/>
      <c r="DF633" s="339"/>
      <c r="DG633" s="339"/>
      <c r="DH633" s="339"/>
      <c r="DI633" s="339"/>
      <c r="DJ633" s="339"/>
      <c r="DK633" s="339"/>
      <c r="DL633" s="339"/>
      <c r="DM633" s="339"/>
      <c r="DN633" s="339"/>
      <c r="DO633" s="339"/>
      <c r="DP633" s="339"/>
      <c r="DQ633" s="339"/>
      <c r="DR633" s="339"/>
      <c r="DS633" s="339"/>
      <c r="DT633" s="339"/>
      <c r="DU633" s="339"/>
      <c r="DV633" s="339"/>
      <c r="DW633" s="339"/>
      <c r="DX633" s="339"/>
      <c r="DY633" s="339"/>
      <c r="DZ633" s="339"/>
      <c r="EA633" s="339"/>
      <c r="EB633" s="339"/>
      <c r="EC633" s="339"/>
      <c r="ED633" s="339"/>
      <c r="EE633" s="339"/>
      <c r="EF633" s="339"/>
      <c r="EG633" s="339"/>
      <c r="EH633" s="339"/>
      <c r="EI633" s="339"/>
      <c r="EJ633" s="339"/>
      <c r="EK633" s="339"/>
      <c r="EL633" s="339"/>
      <c r="EM633" s="339"/>
    </row>
    <row r="634" spans="1:143" s="341" customFormat="1" ht="25.5" hidden="1" customHeight="1">
      <c r="A634" s="371"/>
      <c r="B634" s="371"/>
      <c r="C634" s="371"/>
      <c r="D634" s="371"/>
      <c r="E634" s="371"/>
      <c r="F634" s="371"/>
      <c r="G634" s="371"/>
      <c r="H634" s="371"/>
      <c r="I634" s="371"/>
      <c r="J634" s="371"/>
      <c r="K634" s="371"/>
      <c r="L634" s="371"/>
      <c r="M634" s="371"/>
      <c r="N634" s="371"/>
      <c r="O634" s="371"/>
      <c r="P634" s="371"/>
      <c r="Q634" s="371"/>
      <c r="R634" s="371"/>
      <c r="S634" s="371"/>
      <c r="T634" s="371"/>
      <c r="U634" s="371"/>
      <c r="V634" s="371"/>
      <c r="W634" s="371"/>
      <c r="X634" s="371"/>
      <c r="Y634" s="371"/>
      <c r="Z634" s="371"/>
      <c r="AA634" s="371"/>
      <c r="AB634" s="371"/>
      <c r="AC634" s="371"/>
      <c r="AD634" s="371"/>
      <c r="AE634" s="371"/>
      <c r="AF634" s="371"/>
      <c r="AG634" s="371"/>
      <c r="AH634" s="371"/>
      <c r="AI634" s="339"/>
      <c r="AJ634" s="339"/>
      <c r="AK634" s="339"/>
      <c r="AL634" s="339"/>
      <c r="AM634" s="339"/>
      <c r="AN634" s="339"/>
      <c r="AO634" s="339"/>
      <c r="AP634" s="339"/>
      <c r="AQ634" s="339"/>
      <c r="AR634" s="339"/>
      <c r="AS634" s="339"/>
      <c r="AT634" s="339"/>
      <c r="AU634" s="339"/>
      <c r="AV634" s="339"/>
      <c r="AW634" s="339"/>
      <c r="AX634" s="339"/>
      <c r="AY634" s="339"/>
      <c r="AZ634" s="339"/>
      <c r="BA634" s="339"/>
      <c r="BB634" s="339"/>
      <c r="BC634" s="339"/>
      <c r="BD634" s="339"/>
      <c r="BE634" s="339"/>
      <c r="BF634" s="339"/>
      <c r="BG634" s="339"/>
      <c r="BH634" s="339"/>
      <c r="BI634" s="339"/>
      <c r="BJ634" s="339"/>
      <c r="BK634" s="339"/>
      <c r="BL634" s="339"/>
      <c r="BM634" s="339"/>
      <c r="BN634" s="339"/>
      <c r="BO634" s="339"/>
      <c r="BP634" s="339"/>
      <c r="BQ634" s="339"/>
      <c r="BR634" s="339"/>
      <c r="BS634" s="339"/>
      <c r="BT634" s="339"/>
      <c r="BU634" s="339"/>
      <c r="BV634" s="339"/>
      <c r="BW634" s="339"/>
      <c r="BX634" s="339"/>
      <c r="BY634" s="339"/>
      <c r="BZ634" s="339"/>
      <c r="CA634" s="339"/>
      <c r="CB634" s="339"/>
      <c r="CC634" s="339"/>
      <c r="CD634" s="339"/>
      <c r="CE634" s="339"/>
      <c r="CF634" s="339"/>
      <c r="CG634" s="339"/>
      <c r="CH634" s="339"/>
      <c r="CI634" s="339"/>
      <c r="CJ634" s="339"/>
      <c r="CK634" s="339"/>
      <c r="CL634" s="339"/>
      <c r="CM634" s="339"/>
      <c r="CN634" s="339"/>
      <c r="CO634" s="339"/>
      <c r="CP634" s="339"/>
      <c r="CQ634" s="339"/>
      <c r="CR634" s="339"/>
      <c r="CS634" s="339"/>
      <c r="CT634" s="339"/>
      <c r="CU634" s="339"/>
      <c r="CV634" s="339"/>
      <c r="CW634" s="339"/>
      <c r="CX634" s="339"/>
      <c r="CY634" s="339"/>
      <c r="CZ634" s="339"/>
      <c r="DA634" s="339"/>
      <c r="DB634" s="339"/>
      <c r="DC634" s="339"/>
      <c r="DD634" s="339"/>
      <c r="DE634" s="339"/>
      <c r="DF634" s="339"/>
      <c r="DG634" s="339"/>
      <c r="DH634" s="339"/>
      <c r="DI634" s="339"/>
      <c r="DJ634" s="339"/>
      <c r="DK634" s="339"/>
      <c r="DL634" s="339"/>
      <c r="DM634" s="339"/>
      <c r="DN634" s="339"/>
      <c r="DO634" s="339"/>
      <c r="DP634" s="339"/>
      <c r="DQ634" s="339"/>
      <c r="DR634" s="339"/>
      <c r="DS634" s="339"/>
      <c r="DT634" s="339"/>
      <c r="DU634" s="339"/>
      <c r="DV634" s="339"/>
      <c r="DW634" s="339"/>
      <c r="DX634" s="339"/>
      <c r="DY634" s="339"/>
      <c r="DZ634" s="339"/>
      <c r="EA634" s="339"/>
      <c r="EB634" s="339"/>
      <c r="EC634" s="339"/>
      <c r="ED634" s="339"/>
      <c r="EE634" s="339"/>
      <c r="EF634" s="339"/>
      <c r="EG634" s="339"/>
      <c r="EH634" s="339"/>
      <c r="EI634" s="339"/>
      <c r="EJ634" s="339"/>
      <c r="EK634" s="339"/>
      <c r="EL634" s="339"/>
      <c r="EM634" s="339"/>
    </row>
    <row r="635" spans="1:143" s="341" customFormat="1" ht="25.5" hidden="1" customHeight="1">
      <c r="A635" s="371"/>
      <c r="B635" s="371"/>
      <c r="C635" s="371"/>
      <c r="D635" s="371"/>
      <c r="E635" s="371"/>
      <c r="F635" s="371"/>
      <c r="G635" s="371"/>
      <c r="H635" s="371"/>
      <c r="I635" s="371"/>
      <c r="J635" s="371"/>
      <c r="K635" s="371"/>
      <c r="L635" s="371"/>
      <c r="M635" s="371"/>
      <c r="N635" s="371"/>
      <c r="O635" s="371"/>
      <c r="P635" s="371"/>
      <c r="Q635" s="371"/>
      <c r="R635" s="371"/>
      <c r="S635" s="371"/>
      <c r="T635" s="371"/>
      <c r="U635" s="371"/>
      <c r="V635" s="371"/>
      <c r="W635" s="371"/>
      <c r="X635" s="371"/>
      <c r="Y635" s="371"/>
      <c r="Z635" s="371"/>
      <c r="AA635" s="371"/>
      <c r="AB635" s="371"/>
      <c r="AC635" s="371"/>
      <c r="AD635" s="371"/>
      <c r="AE635" s="371"/>
      <c r="AF635" s="371"/>
      <c r="AG635" s="371"/>
      <c r="AH635" s="371"/>
      <c r="AI635" s="339"/>
      <c r="AJ635" s="339"/>
      <c r="AK635" s="339"/>
      <c r="AL635" s="339"/>
      <c r="AM635" s="339"/>
      <c r="AN635" s="339"/>
      <c r="AO635" s="339"/>
      <c r="AP635" s="339"/>
      <c r="AQ635" s="339"/>
      <c r="AR635" s="339"/>
      <c r="AS635" s="339"/>
      <c r="AT635" s="339"/>
      <c r="AU635" s="339"/>
      <c r="AV635" s="339"/>
      <c r="AW635" s="339"/>
      <c r="AX635" s="339"/>
      <c r="AY635" s="339"/>
      <c r="AZ635" s="339"/>
      <c r="BA635" s="339"/>
      <c r="BB635" s="339"/>
      <c r="BC635" s="339"/>
      <c r="BD635" s="339"/>
      <c r="BE635" s="339"/>
      <c r="BF635" s="339"/>
      <c r="BG635" s="339"/>
      <c r="BH635" s="339"/>
      <c r="BI635" s="339"/>
      <c r="BJ635" s="339"/>
      <c r="BK635" s="339"/>
      <c r="BL635" s="339"/>
      <c r="BM635" s="339"/>
      <c r="BN635" s="339"/>
      <c r="BO635" s="339"/>
      <c r="BP635" s="339"/>
      <c r="BQ635" s="339"/>
      <c r="BR635" s="339"/>
      <c r="BS635" s="339"/>
      <c r="BT635" s="339"/>
      <c r="BU635" s="339"/>
      <c r="BV635" s="339"/>
      <c r="BW635" s="339"/>
      <c r="BX635" s="339"/>
      <c r="BY635" s="339"/>
      <c r="BZ635" s="339"/>
      <c r="CA635" s="339"/>
      <c r="CB635" s="339"/>
      <c r="CC635" s="339"/>
      <c r="CD635" s="339"/>
      <c r="CE635" s="339"/>
      <c r="CF635" s="339"/>
      <c r="CG635" s="339"/>
      <c r="CH635" s="339"/>
      <c r="CI635" s="339"/>
      <c r="CJ635" s="339"/>
      <c r="CK635" s="339"/>
      <c r="CL635" s="339"/>
      <c r="CM635" s="339"/>
      <c r="CN635" s="339"/>
      <c r="CO635" s="339"/>
      <c r="CP635" s="339"/>
      <c r="CQ635" s="339"/>
      <c r="CR635" s="339"/>
      <c r="CS635" s="339"/>
      <c r="CT635" s="339"/>
      <c r="CU635" s="339"/>
      <c r="CV635" s="339"/>
      <c r="CW635" s="339"/>
      <c r="CX635" s="339"/>
      <c r="CY635" s="339"/>
      <c r="CZ635" s="339"/>
      <c r="DA635" s="339"/>
      <c r="DB635" s="339"/>
      <c r="DC635" s="339"/>
      <c r="DD635" s="339"/>
      <c r="DE635" s="339"/>
      <c r="DF635" s="339"/>
      <c r="DG635" s="339"/>
      <c r="DH635" s="339"/>
      <c r="DI635" s="339"/>
      <c r="DJ635" s="339"/>
      <c r="DK635" s="339"/>
      <c r="DL635" s="339"/>
      <c r="DM635" s="339"/>
      <c r="DN635" s="339"/>
      <c r="DO635" s="339"/>
      <c r="DP635" s="339"/>
      <c r="DQ635" s="339"/>
      <c r="DR635" s="339"/>
      <c r="DS635" s="339"/>
      <c r="DT635" s="339"/>
      <c r="DU635" s="339"/>
      <c r="DV635" s="339"/>
      <c r="DW635" s="339"/>
      <c r="DX635" s="339"/>
      <c r="DY635" s="339"/>
      <c r="DZ635" s="339"/>
      <c r="EA635" s="339"/>
      <c r="EB635" s="339"/>
      <c r="EC635" s="339"/>
      <c r="ED635" s="339"/>
      <c r="EE635" s="339"/>
      <c r="EF635" s="339"/>
      <c r="EG635" s="339"/>
      <c r="EH635" s="339"/>
      <c r="EI635" s="339"/>
      <c r="EJ635" s="339"/>
      <c r="EK635" s="339"/>
      <c r="EL635" s="339"/>
      <c r="EM635" s="339"/>
    </row>
    <row r="636" spans="1:143" s="341" customFormat="1" ht="25.5" hidden="1" customHeight="1">
      <c r="A636" s="371"/>
      <c r="B636" s="371"/>
      <c r="C636" s="371"/>
      <c r="D636" s="371"/>
      <c r="E636" s="371"/>
      <c r="F636" s="371"/>
      <c r="G636" s="371"/>
      <c r="H636" s="371"/>
      <c r="I636" s="371"/>
      <c r="J636" s="371"/>
      <c r="K636" s="371"/>
      <c r="L636" s="371"/>
      <c r="M636" s="371"/>
      <c r="N636" s="371"/>
      <c r="O636" s="371"/>
      <c r="P636" s="371"/>
      <c r="Q636" s="371"/>
      <c r="R636" s="371"/>
      <c r="S636" s="371"/>
      <c r="T636" s="371"/>
      <c r="U636" s="371"/>
      <c r="V636" s="371"/>
      <c r="W636" s="371"/>
      <c r="X636" s="371"/>
      <c r="Y636" s="371"/>
      <c r="Z636" s="371"/>
      <c r="AA636" s="371"/>
      <c r="AB636" s="371"/>
      <c r="AC636" s="371"/>
      <c r="AD636" s="371"/>
      <c r="AE636" s="371"/>
      <c r="AF636" s="371"/>
      <c r="AG636" s="371"/>
      <c r="AH636" s="371"/>
      <c r="AI636" s="339"/>
      <c r="AJ636" s="339"/>
      <c r="AK636" s="339"/>
      <c r="AL636" s="339"/>
      <c r="AM636" s="339"/>
      <c r="AN636" s="339"/>
      <c r="AO636" s="339"/>
      <c r="AP636" s="339"/>
      <c r="AQ636" s="339"/>
      <c r="AR636" s="339"/>
      <c r="AS636" s="339"/>
      <c r="AT636" s="339"/>
      <c r="AU636" s="339"/>
      <c r="AV636" s="339"/>
      <c r="AW636" s="339"/>
      <c r="AX636" s="339"/>
      <c r="AY636" s="339"/>
      <c r="AZ636" s="339"/>
      <c r="BA636" s="339"/>
      <c r="BB636" s="339"/>
      <c r="BC636" s="339"/>
      <c r="BD636" s="339"/>
      <c r="BE636" s="339"/>
      <c r="BF636" s="339"/>
      <c r="BG636" s="339"/>
      <c r="BH636" s="339"/>
      <c r="BI636" s="339"/>
      <c r="BJ636" s="339"/>
      <c r="BK636" s="339"/>
      <c r="BL636" s="339"/>
      <c r="BM636" s="339"/>
      <c r="BN636" s="339"/>
      <c r="BO636" s="339"/>
      <c r="BP636" s="339"/>
      <c r="BQ636" s="339"/>
      <c r="BR636" s="339"/>
      <c r="BS636" s="339"/>
      <c r="BT636" s="339"/>
      <c r="BU636" s="339"/>
      <c r="BV636" s="339"/>
      <c r="BW636" s="339"/>
      <c r="BX636" s="339"/>
      <c r="BY636" s="339"/>
      <c r="BZ636" s="339"/>
      <c r="CA636" s="339"/>
      <c r="CB636" s="339"/>
      <c r="CC636" s="339"/>
      <c r="CD636" s="339"/>
      <c r="CE636" s="339"/>
      <c r="CF636" s="339"/>
      <c r="CG636" s="339"/>
      <c r="CH636" s="339"/>
      <c r="CI636" s="339"/>
      <c r="CJ636" s="339"/>
      <c r="CK636" s="339"/>
      <c r="CL636" s="339"/>
      <c r="CM636" s="339"/>
      <c r="CN636" s="339"/>
      <c r="CO636" s="339"/>
      <c r="CP636" s="339"/>
      <c r="CQ636" s="339"/>
      <c r="CR636" s="339"/>
      <c r="CS636" s="339"/>
      <c r="CT636" s="339"/>
      <c r="CU636" s="339"/>
      <c r="CV636" s="339"/>
      <c r="CW636" s="339"/>
      <c r="CX636" s="339"/>
      <c r="CY636" s="339"/>
      <c r="CZ636" s="339"/>
      <c r="DA636" s="339"/>
      <c r="DB636" s="339"/>
      <c r="DC636" s="339"/>
      <c r="DD636" s="339"/>
      <c r="DE636" s="339"/>
      <c r="DF636" s="339"/>
      <c r="DG636" s="339"/>
      <c r="DH636" s="339"/>
      <c r="DI636" s="339"/>
      <c r="DJ636" s="339"/>
      <c r="DK636" s="339"/>
      <c r="DL636" s="339"/>
      <c r="DM636" s="339"/>
      <c r="DN636" s="339"/>
      <c r="DO636" s="339"/>
      <c r="DP636" s="339"/>
      <c r="DQ636" s="339"/>
      <c r="DR636" s="339"/>
      <c r="DS636" s="339"/>
      <c r="DT636" s="339"/>
      <c r="DU636" s="339"/>
      <c r="DV636" s="339"/>
      <c r="DW636" s="339"/>
      <c r="DX636" s="339"/>
      <c r="DY636" s="339"/>
      <c r="DZ636" s="339"/>
      <c r="EA636" s="339"/>
      <c r="EB636" s="339"/>
      <c r="EC636" s="339"/>
      <c r="ED636" s="339"/>
      <c r="EE636" s="339"/>
      <c r="EF636" s="339"/>
      <c r="EG636" s="339"/>
      <c r="EH636" s="339"/>
      <c r="EI636" s="339"/>
      <c r="EJ636" s="339"/>
      <c r="EK636" s="339"/>
      <c r="EL636" s="339"/>
      <c r="EM636" s="339"/>
    </row>
    <row r="637" spans="1:143" s="341" customFormat="1" ht="25.5" hidden="1" customHeight="1">
      <c r="A637" s="371"/>
      <c r="B637" s="371"/>
      <c r="C637" s="371"/>
      <c r="D637" s="371"/>
      <c r="E637" s="371"/>
      <c r="F637" s="371"/>
      <c r="G637" s="371"/>
      <c r="H637" s="371"/>
      <c r="I637" s="371"/>
      <c r="J637" s="371"/>
      <c r="K637" s="371"/>
      <c r="L637" s="371"/>
      <c r="M637" s="371"/>
      <c r="N637" s="371"/>
      <c r="O637" s="371"/>
      <c r="P637" s="371"/>
      <c r="Q637" s="371"/>
      <c r="R637" s="371"/>
      <c r="S637" s="371"/>
      <c r="T637" s="371"/>
      <c r="U637" s="371"/>
      <c r="V637" s="371"/>
      <c r="W637" s="371"/>
      <c r="X637" s="371"/>
      <c r="Y637" s="371"/>
      <c r="Z637" s="371"/>
      <c r="AA637" s="371"/>
      <c r="AB637" s="371"/>
      <c r="AC637" s="371"/>
      <c r="AD637" s="371"/>
      <c r="AE637" s="371"/>
      <c r="AF637" s="371"/>
      <c r="AG637" s="371"/>
      <c r="AH637" s="371"/>
      <c r="AI637" s="339"/>
      <c r="AJ637" s="339"/>
      <c r="AK637" s="339"/>
      <c r="AL637" s="339"/>
      <c r="AM637" s="339"/>
      <c r="AN637" s="339"/>
      <c r="AO637" s="339"/>
      <c r="AP637" s="339"/>
      <c r="AQ637" s="339"/>
      <c r="AR637" s="339"/>
      <c r="AS637" s="339"/>
      <c r="AT637" s="339"/>
      <c r="AU637" s="339"/>
      <c r="AV637" s="339"/>
      <c r="AW637" s="339"/>
      <c r="AX637" s="339"/>
      <c r="AY637" s="339"/>
      <c r="AZ637" s="339"/>
      <c r="BA637" s="339"/>
      <c r="BB637" s="339"/>
      <c r="BC637" s="339"/>
      <c r="BD637" s="339"/>
      <c r="BE637" s="339"/>
      <c r="BF637" s="339"/>
      <c r="BG637" s="339"/>
      <c r="BH637" s="339"/>
      <c r="BI637" s="339"/>
      <c r="BJ637" s="339"/>
      <c r="BK637" s="339"/>
      <c r="BL637" s="339"/>
      <c r="BM637" s="339"/>
      <c r="BN637" s="339"/>
      <c r="BO637" s="339"/>
      <c r="BP637" s="339"/>
      <c r="BQ637" s="339"/>
      <c r="BR637" s="339"/>
      <c r="BS637" s="339"/>
      <c r="BT637" s="339"/>
      <c r="BU637" s="339"/>
      <c r="BV637" s="339"/>
      <c r="BW637" s="339"/>
      <c r="BX637" s="339"/>
      <c r="BY637" s="339"/>
      <c r="BZ637" s="339"/>
      <c r="CA637" s="339"/>
      <c r="CB637" s="339"/>
      <c r="CC637" s="339"/>
      <c r="CD637" s="339"/>
      <c r="CE637" s="339"/>
      <c r="CF637" s="339"/>
      <c r="CG637" s="339"/>
      <c r="CH637" s="339"/>
      <c r="CI637" s="339"/>
      <c r="CJ637" s="339"/>
      <c r="CK637" s="339"/>
      <c r="CL637" s="339"/>
      <c r="CM637" s="339"/>
      <c r="CN637" s="339"/>
      <c r="CO637" s="339"/>
      <c r="CP637" s="339"/>
      <c r="CQ637" s="339"/>
      <c r="CR637" s="339"/>
      <c r="CS637" s="339"/>
      <c r="CT637" s="339"/>
      <c r="CU637" s="339"/>
      <c r="CV637" s="339"/>
      <c r="CW637" s="339"/>
      <c r="CX637" s="339"/>
      <c r="CY637" s="339"/>
      <c r="CZ637" s="339"/>
      <c r="DA637" s="339"/>
      <c r="DB637" s="339"/>
      <c r="DC637" s="339"/>
      <c r="DD637" s="339"/>
      <c r="DE637" s="339"/>
      <c r="DF637" s="339"/>
      <c r="DG637" s="339"/>
      <c r="DH637" s="339"/>
      <c r="DI637" s="339"/>
      <c r="DJ637" s="339"/>
      <c r="DK637" s="339"/>
      <c r="DL637" s="339"/>
      <c r="DM637" s="339"/>
      <c r="DN637" s="339"/>
      <c r="DO637" s="339"/>
      <c r="DP637" s="339"/>
      <c r="DQ637" s="339"/>
      <c r="DR637" s="339"/>
      <c r="DS637" s="339"/>
      <c r="DT637" s="339"/>
      <c r="DU637" s="339"/>
      <c r="DV637" s="339"/>
      <c r="DW637" s="339"/>
      <c r="DX637" s="339"/>
      <c r="DY637" s="339"/>
      <c r="DZ637" s="339"/>
      <c r="EA637" s="339"/>
      <c r="EB637" s="339"/>
      <c r="EC637" s="339"/>
      <c r="ED637" s="339"/>
      <c r="EE637" s="339"/>
      <c r="EF637" s="339"/>
      <c r="EG637" s="339"/>
      <c r="EH637" s="339"/>
      <c r="EI637" s="339"/>
      <c r="EJ637" s="339"/>
      <c r="EK637" s="339"/>
      <c r="EL637" s="339"/>
      <c r="EM637" s="339"/>
    </row>
    <row r="638" spans="1:143" s="341" customFormat="1" ht="25.5" hidden="1" customHeight="1">
      <c r="A638" s="371"/>
      <c r="B638" s="371"/>
      <c r="C638" s="371"/>
      <c r="D638" s="371"/>
      <c r="E638" s="371"/>
      <c r="F638" s="371"/>
      <c r="G638" s="371"/>
      <c r="H638" s="371"/>
      <c r="I638" s="371"/>
      <c r="J638" s="371"/>
      <c r="K638" s="371"/>
      <c r="L638" s="371"/>
      <c r="M638" s="371"/>
      <c r="N638" s="371"/>
      <c r="O638" s="371"/>
      <c r="P638" s="371"/>
      <c r="Q638" s="371"/>
      <c r="R638" s="371"/>
      <c r="S638" s="371"/>
      <c r="T638" s="371"/>
      <c r="U638" s="371"/>
      <c r="V638" s="371"/>
      <c r="W638" s="371"/>
      <c r="X638" s="371"/>
      <c r="Y638" s="371"/>
      <c r="Z638" s="371"/>
      <c r="AA638" s="371"/>
      <c r="AB638" s="371"/>
      <c r="AC638" s="371"/>
      <c r="AD638" s="371"/>
      <c r="AE638" s="371"/>
      <c r="AF638" s="371"/>
      <c r="AG638" s="371"/>
      <c r="AH638" s="371"/>
      <c r="AI638" s="339"/>
      <c r="AJ638" s="339"/>
      <c r="AK638" s="339"/>
      <c r="AL638" s="339"/>
      <c r="AM638" s="339"/>
      <c r="AN638" s="339"/>
      <c r="AO638" s="339"/>
      <c r="AP638" s="339"/>
      <c r="AQ638" s="339"/>
      <c r="AR638" s="339"/>
      <c r="AS638" s="339"/>
      <c r="AT638" s="339"/>
      <c r="AU638" s="339"/>
      <c r="AV638" s="339"/>
      <c r="AW638" s="339"/>
      <c r="AX638" s="339"/>
      <c r="AY638" s="339"/>
      <c r="AZ638" s="339"/>
      <c r="BA638" s="339"/>
      <c r="BB638" s="339"/>
      <c r="BC638" s="339"/>
      <c r="BD638" s="339"/>
      <c r="BE638" s="339"/>
      <c r="BF638" s="339"/>
      <c r="BG638" s="339"/>
      <c r="BH638" s="339"/>
      <c r="BI638" s="339"/>
      <c r="BJ638" s="339"/>
      <c r="BK638" s="339"/>
      <c r="BL638" s="339"/>
      <c r="BM638" s="339"/>
      <c r="BN638" s="339"/>
      <c r="BO638" s="339"/>
      <c r="BP638" s="339"/>
      <c r="BQ638" s="339"/>
      <c r="BR638" s="339"/>
      <c r="BS638" s="339"/>
      <c r="BT638" s="339"/>
      <c r="BU638" s="339"/>
      <c r="BV638" s="339"/>
      <c r="BW638" s="339"/>
      <c r="BX638" s="339"/>
      <c r="BY638" s="339"/>
      <c r="BZ638" s="339"/>
      <c r="CA638" s="339"/>
      <c r="CB638" s="339"/>
      <c r="CC638" s="339"/>
      <c r="CD638" s="339"/>
      <c r="CE638" s="339"/>
      <c r="CF638" s="339"/>
      <c r="CG638" s="339"/>
      <c r="CH638" s="339"/>
      <c r="CI638" s="339"/>
      <c r="CJ638" s="339"/>
      <c r="CK638" s="339"/>
      <c r="CL638" s="339"/>
      <c r="CM638" s="339"/>
      <c r="CN638" s="339"/>
      <c r="CO638" s="339"/>
      <c r="CP638" s="339"/>
      <c r="CQ638" s="339"/>
      <c r="CR638" s="339"/>
      <c r="CS638" s="339"/>
      <c r="CT638" s="339"/>
      <c r="CU638" s="339"/>
      <c r="CV638" s="339"/>
      <c r="CW638" s="339"/>
      <c r="CX638" s="339"/>
      <c r="CY638" s="339"/>
      <c r="CZ638" s="339"/>
      <c r="DA638" s="339"/>
      <c r="DB638" s="339"/>
      <c r="DC638" s="339"/>
      <c r="DD638" s="339"/>
      <c r="DE638" s="339"/>
      <c r="DF638" s="339"/>
      <c r="DG638" s="339"/>
      <c r="DH638" s="339"/>
      <c r="DI638" s="339"/>
      <c r="DJ638" s="339"/>
      <c r="DK638" s="339"/>
      <c r="DL638" s="339"/>
      <c r="DM638" s="339"/>
      <c r="DN638" s="339"/>
      <c r="DO638" s="339"/>
      <c r="DP638" s="339"/>
      <c r="DQ638" s="339"/>
      <c r="DR638" s="339"/>
      <c r="DS638" s="339"/>
      <c r="DT638" s="339"/>
      <c r="DU638" s="339"/>
      <c r="DV638" s="339"/>
      <c r="DW638" s="339"/>
      <c r="DX638" s="339"/>
      <c r="DY638" s="339"/>
      <c r="DZ638" s="339"/>
      <c r="EA638" s="339"/>
      <c r="EB638" s="339"/>
      <c r="EC638" s="339"/>
      <c r="ED638" s="339"/>
      <c r="EE638" s="339"/>
      <c r="EF638" s="339"/>
      <c r="EG638" s="339"/>
      <c r="EH638" s="339"/>
      <c r="EI638" s="339"/>
      <c r="EJ638" s="339"/>
      <c r="EK638" s="339"/>
      <c r="EL638" s="339"/>
      <c r="EM638" s="339"/>
    </row>
    <row r="639" spans="1:143" s="341" customFormat="1" ht="25.5" hidden="1" customHeight="1">
      <c r="A639" s="371"/>
      <c r="B639" s="371"/>
      <c r="C639" s="371"/>
      <c r="D639" s="371"/>
      <c r="E639" s="371"/>
      <c r="F639" s="371"/>
      <c r="G639" s="371"/>
      <c r="H639" s="371"/>
      <c r="I639" s="371"/>
      <c r="J639" s="371"/>
      <c r="K639" s="371"/>
      <c r="L639" s="371"/>
      <c r="M639" s="371"/>
      <c r="N639" s="371"/>
      <c r="O639" s="371"/>
      <c r="P639" s="371"/>
      <c r="Q639" s="371"/>
      <c r="R639" s="371"/>
      <c r="S639" s="371"/>
      <c r="T639" s="371"/>
      <c r="U639" s="371"/>
      <c r="V639" s="371"/>
      <c r="W639" s="371"/>
      <c r="X639" s="371"/>
      <c r="Y639" s="371"/>
      <c r="Z639" s="371"/>
      <c r="AA639" s="371"/>
      <c r="AB639" s="371"/>
      <c r="AC639" s="371"/>
      <c r="AD639" s="371"/>
      <c r="AE639" s="371"/>
      <c r="AF639" s="371"/>
      <c r="AG639" s="371"/>
      <c r="AH639" s="371"/>
      <c r="AI639" s="339"/>
      <c r="AJ639" s="339"/>
      <c r="AK639" s="339"/>
      <c r="AL639" s="339"/>
      <c r="AM639" s="339"/>
      <c r="AN639" s="339"/>
      <c r="AO639" s="339"/>
      <c r="AP639" s="339"/>
      <c r="AQ639" s="339"/>
      <c r="AR639" s="339"/>
      <c r="AS639" s="339"/>
      <c r="AT639" s="339"/>
      <c r="AU639" s="339"/>
      <c r="AV639" s="339"/>
      <c r="AW639" s="339"/>
      <c r="AX639" s="339"/>
      <c r="AY639" s="339"/>
      <c r="AZ639" s="339"/>
      <c r="BA639" s="339"/>
      <c r="BB639" s="339"/>
      <c r="BC639" s="339"/>
      <c r="BD639" s="339"/>
      <c r="BE639" s="339"/>
      <c r="BF639" s="339"/>
      <c r="BG639" s="339"/>
      <c r="BH639" s="339"/>
      <c r="BI639" s="339"/>
      <c r="BJ639" s="339"/>
      <c r="BK639" s="339"/>
      <c r="BL639" s="339"/>
      <c r="BM639" s="339"/>
      <c r="BN639" s="339"/>
      <c r="BO639" s="339"/>
      <c r="BP639" s="339"/>
      <c r="BQ639" s="339"/>
      <c r="BR639" s="339"/>
      <c r="BS639" s="339"/>
      <c r="BT639" s="339"/>
      <c r="BU639" s="339"/>
      <c r="BV639" s="339"/>
      <c r="BW639" s="339"/>
      <c r="BX639" s="339"/>
      <c r="BY639" s="339"/>
      <c r="BZ639" s="339"/>
      <c r="CA639" s="339"/>
      <c r="CB639" s="339"/>
      <c r="CC639" s="339"/>
      <c r="CD639" s="339"/>
      <c r="CE639" s="339"/>
      <c r="CF639" s="339"/>
      <c r="CG639" s="339"/>
      <c r="CH639" s="339"/>
      <c r="CI639" s="339"/>
      <c r="CJ639" s="339"/>
      <c r="CK639" s="339"/>
      <c r="CL639" s="339"/>
      <c r="CM639" s="339"/>
      <c r="CN639" s="339"/>
      <c r="CO639" s="339"/>
      <c r="CP639" s="339"/>
      <c r="CQ639" s="339"/>
      <c r="CR639" s="339"/>
      <c r="CS639" s="339"/>
      <c r="CT639" s="339"/>
      <c r="CU639" s="339"/>
      <c r="CV639" s="339"/>
      <c r="CW639" s="339"/>
      <c r="CX639" s="339"/>
      <c r="CY639" s="339"/>
      <c r="CZ639" s="339"/>
      <c r="DA639" s="339"/>
      <c r="DB639" s="339"/>
      <c r="DC639" s="339"/>
      <c r="DD639" s="339"/>
      <c r="DE639" s="339"/>
      <c r="DF639" s="339"/>
      <c r="DG639" s="339"/>
      <c r="DH639" s="339"/>
      <c r="DI639" s="339"/>
      <c r="DJ639" s="339"/>
      <c r="DK639" s="339"/>
      <c r="DL639" s="339"/>
      <c r="DM639" s="339"/>
      <c r="DN639" s="339"/>
      <c r="DO639" s="339"/>
      <c r="DP639" s="339"/>
      <c r="DQ639" s="339"/>
      <c r="DR639" s="339"/>
      <c r="DS639" s="339"/>
      <c r="DT639" s="339"/>
      <c r="DU639" s="339"/>
      <c r="DV639" s="339"/>
      <c r="DW639" s="339"/>
      <c r="DX639" s="339"/>
      <c r="DY639" s="339"/>
      <c r="DZ639" s="339"/>
      <c r="EA639" s="339"/>
      <c r="EB639" s="339"/>
      <c r="EC639" s="339"/>
      <c r="ED639" s="339"/>
      <c r="EE639" s="339"/>
      <c r="EF639" s="339"/>
      <c r="EG639" s="339"/>
      <c r="EH639" s="339"/>
      <c r="EI639" s="339"/>
      <c r="EJ639" s="339"/>
      <c r="EK639" s="339"/>
      <c r="EL639" s="339"/>
      <c r="EM639" s="339"/>
    </row>
    <row r="640" spans="1:143" s="341" customFormat="1" ht="25.5" hidden="1" customHeight="1">
      <c r="A640" s="371"/>
      <c r="B640" s="371"/>
      <c r="C640" s="371"/>
      <c r="D640" s="371"/>
      <c r="E640" s="371"/>
      <c r="F640" s="371"/>
      <c r="G640" s="371"/>
      <c r="H640" s="371"/>
      <c r="I640" s="371"/>
      <c r="J640" s="371"/>
      <c r="K640" s="371"/>
      <c r="L640" s="371"/>
      <c r="M640" s="371"/>
      <c r="N640" s="371"/>
      <c r="O640" s="371"/>
      <c r="P640" s="371"/>
      <c r="Q640" s="371"/>
      <c r="R640" s="371"/>
      <c r="S640" s="371"/>
      <c r="T640" s="371"/>
      <c r="U640" s="371"/>
      <c r="V640" s="371"/>
      <c r="W640" s="371"/>
      <c r="X640" s="371"/>
      <c r="Y640" s="371"/>
      <c r="Z640" s="371"/>
      <c r="AA640" s="371"/>
      <c r="AB640" s="371"/>
      <c r="AC640" s="371"/>
      <c r="AD640" s="371"/>
      <c r="AE640" s="371"/>
      <c r="AF640" s="371"/>
      <c r="AG640" s="371"/>
      <c r="AH640" s="371"/>
      <c r="AI640" s="339"/>
      <c r="AJ640" s="339"/>
      <c r="AK640" s="339"/>
      <c r="AL640" s="339"/>
      <c r="AM640" s="339"/>
      <c r="AN640" s="339"/>
      <c r="AO640" s="339"/>
      <c r="AP640" s="339"/>
      <c r="AQ640" s="339"/>
      <c r="AR640" s="339"/>
      <c r="AS640" s="339"/>
      <c r="AT640" s="339"/>
      <c r="AU640" s="339"/>
      <c r="AV640" s="339"/>
      <c r="AW640" s="339"/>
      <c r="AX640" s="339"/>
      <c r="AY640" s="339"/>
      <c r="AZ640" s="339"/>
      <c r="BA640" s="339"/>
      <c r="BB640" s="339"/>
      <c r="BC640" s="339"/>
      <c r="BD640" s="339"/>
      <c r="BE640" s="339"/>
      <c r="BF640" s="339"/>
      <c r="BG640" s="339"/>
      <c r="BH640" s="339"/>
      <c r="BI640" s="339"/>
      <c r="BJ640" s="339"/>
      <c r="BK640" s="339"/>
      <c r="BL640" s="339"/>
      <c r="BM640" s="339"/>
      <c r="BN640" s="339"/>
      <c r="BO640" s="339"/>
      <c r="BP640" s="339"/>
      <c r="BQ640" s="339"/>
      <c r="BR640" s="339"/>
      <c r="BS640" s="339"/>
      <c r="BT640" s="339"/>
      <c r="BU640" s="339"/>
      <c r="BV640" s="339"/>
      <c r="BW640" s="339"/>
      <c r="BX640" s="339"/>
      <c r="BY640" s="339"/>
      <c r="BZ640" s="339"/>
      <c r="CA640" s="339"/>
      <c r="CB640" s="339"/>
      <c r="CC640" s="339"/>
      <c r="CD640" s="339"/>
      <c r="CE640" s="339"/>
      <c r="CF640" s="339"/>
      <c r="CG640" s="339"/>
      <c r="CH640" s="339"/>
      <c r="CI640" s="339"/>
      <c r="CJ640" s="339"/>
      <c r="CK640" s="339"/>
      <c r="CL640" s="339"/>
      <c r="CM640" s="339"/>
      <c r="CN640" s="339"/>
      <c r="CO640" s="339"/>
      <c r="CP640" s="339"/>
      <c r="CQ640" s="339"/>
      <c r="CR640" s="339"/>
      <c r="CS640" s="339"/>
      <c r="CT640" s="339"/>
      <c r="CU640" s="339"/>
      <c r="CV640" s="339"/>
      <c r="CW640" s="339"/>
      <c r="CX640" s="339"/>
      <c r="CY640" s="339"/>
      <c r="CZ640" s="339"/>
      <c r="DA640" s="339"/>
      <c r="DB640" s="339"/>
      <c r="DC640" s="339"/>
      <c r="DD640" s="339"/>
      <c r="DE640" s="339"/>
      <c r="DF640" s="339"/>
      <c r="DG640" s="339"/>
      <c r="DH640" s="339"/>
      <c r="DI640" s="339"/>
      <c r="DJ640" s="339"/>
      <c r="DK640" s="339"/>
      <c r="DL640" s="339"/>
      <c r="DM640" s="339"/>
      <c r="DN640" s="339"/>
      <c r="DO640" s="339"/>
      <c r="DP640" s="339"/>
      <c r="DQ640" s="339"/>
      <c r="DR640" s="339"/>
      <c r="DS640" s="339"/>
      <c r="DT640" s="339"/>
      <c r="DU640" s="339"/>
      <c r="DV640" s="339"/>
      <c r="DW640" s="339"/>
      <c r="DX640" s="339"/>
      <c r="DY640" s="339"/>
      <c r="DZ640" s="339"/>
      <c r="EA640" s="339"/>
      <c r="EB640" s="339"/>
      <c r="EC640" s="339"/>
      <c r="ED640" s="339"/>
      <c r="EE640" s="339"/>
      <c r="EF640" s="339"/>
      <c r="EG640" s="339"/>
      <c r="EH640" s="339"/>
      <c r="EI640" s="339"/>
      <c r="EJ640" s="339"/>
      <c r="EK640" s="339"/>
      <c r="EL640" s="339"/>
      <c r="EM640" s="339"/>
    </row>
    <row r="641" spans="1:143" s="341" customFormat="1" ht="25.5" hidden="1" customHeight="1">
      <c r="A641" s="371"/>
      <c r="B641" s="371"/>
      <c r="C641" s="371"/>
      <c r="D641" s="371"/>
      <c r="E641" s="371"/>
      <c r="F641" s="371"/>
      <c r="G641" s="371"/>
      <c r="H641" s="371"/>
      <c r="I641" s="371"/>
      <c r="J641" s="371"/>
      <c r="K641" s="371"/>
      <c r="L641" s="371"/>
      <c r="M641" s="371"/>
      <c r="N641" s="371"/>
      <c r="O641" s="371"/>
      <c r="P641" s="371"/>
      <c r="Q641" s="371"/>
      <c r="R641" s="371"/>
      <c r="S641" s="371"/>
      <c r="T641" s="371"/>
      <c r="U641" s="371"/>
      <c r="V641" s="371"/>
      <c r="W641" s="371"/>
      <c r="X641" s="371"/>
      <c r="Y641" s="371"/>
      <c r="Z641" s="371"/>
      <c r="AA641" s="371"/>
      <c r="AB641" s="371"/>
      <c r="AC641" s="371"/>
      <c r="AD641" s="371"/>
      <c r="AE641" s="371"/>
      <c r="AF641" s="371"/>
      <c r="AG641" s="371"/>
      <c r="AH641" s="371"/>
      <c r="AI641" s="339"/>
      <c r="AJ641" s="339"/>
      <c r="AK641" s="339"/>
      <c r="AL641" s="339"/>
      <c r="AM641" s="339"/>
      <c r="AN641" s="339"/>
      <c r="AO641" s="339"/>
      <c r="AP641" s="339"/>
      <c r="AQ641" s="339"/>
      <c r="AR641" s="339"/>
      <c r="AS641" s="339"/>
      <c r="AT641" s="339"/>
      <c r="AU641" s="339"/>
      <c r="AV641" s="339"/>
      <c r="AW641" s="339"/>
      <c r="AX641" s="339"/>
      <c r="AY641" s="339"/>
      <c r="AZ641" s="339"/>
      <c r="BA641" s="339"/>
      <c r="BB641" s="339"/>
      <c r="BC641" s="339"/>
      <c r="BD641" s="339"/>
      <c r="BE641" s="339"/>
      <c r="BF641" s="339"/>
      <c r="BG641" s="339"/>
      <c r="BH641" s="339"/>
      <c r="BI641" s="339"/>
      <c r="BJ641" s="339"/>
      <c r="BK641" s="339"/>
      <c r="BL641" s="339"/>
      <c r="BM641" s="339"/>
      <c r="BN641" s="339"/>
      <c r="BO641" s="339"/>
      <c r="BP641" s="339"/>
      <c r="BQ641" s="339"/>
      <c r="BR641" s="339"/>
      <c r="BS641" s="339"/>
      <c r="BT641" s="339"/>
      <c r="BU641" s="339"/>
      <c r="BV641" s="339"/>
      <c r="BW641" s="339"/>
      <c r="BX641" s="339"/>
      <c r="BY641" s="339"/>
      <c r="BZ641" s="339"/>
      <c r="CA641" s="339"/>
      <c r="CB641" s="339"/>
      <c r="CC641" s="339"/>
      <c r="CD641" s="339"/>
      <c r="CE641" s="339"/>
      <c r="CF641" s="339"/>
      <c r="CG641" s="339"/>
      <c r="CH641" s="339"/>
      <c r="CI641" s="339"/>
      <c r="CJ641" s="339"/>
      <c r="CK641" s="339"/>
      <c r="CL641" s="339"/>
      <c r="CM641" s="339"/>
      <c r="CN641" s="339"/>
      <c r="CO641" s="339"/>
      <c r="CP641" s="339"/>
      <c r="CQ641" s="339"/>
      <c r="CR641" s="339"/>
      <c r="CS641" s="339"/>
      <c r="CT641" s="339"/>
      <c r="CU641" s="339"/>
      <c r="CV641" s="339"/>
      <c r="CW641" s="339"/>
      <c r="CX641" s="339"/>
      <c r="CY641" s="339"/>
      <c r="CZ641" s="339"/>
      <c r="DA641" s="339"/>
      <c r="DB641" s="339"/>
      <c r="DC641" s="339"/>
      <c r="DD641" s="339"/>
      <c r="DE641" s="339"/>
      <c r="DF641" s="339"/>
      <c r="DG641" s="339"/>
      <c r="DH641" s="339"/>
      <c r="DI641" s="339"/>
      <c r="DJ641" s="339"/>
      <c r="DK641" s="339"/>
      <c r="DL641" s="339"/>
      <c r="DM641" s="339"/>
      <c r="DN641" s="339"/>
      <c r="DO641" s="339"/>
      <c r="DP641" s="339"/>
      <c r="DQ641" s="339"/>
      <c r="DR641" s="339"/>
      <c r="DS641" s="339"/>
      <c r="DT641" s="339"/>
      <c r="DU641" s="339"/>
      <c r="DV641" s="339"/>
      <c r="DW641" s="339"/>
      <c r="DX641" s="339"/>
      <c r="DY641" s="339"/>
      <c r="DZ641" s="339"/>
      <c r="EA641" s="339"/>
      <c r="EB641" s="339"/>
      <c r="EC641" s="339"/>
      <c r="ED641" s="339"/>
      <c r="EE641" s="339"/>
      <c r="EF641" s="339"/>
      <c r="EG641" s="339"/>
      <c r="EH641" s="339"/>
      <c r="EI641" s="339"/>
      <c r="EJ641" s="339"/>
      <c r="EK641" s="339"/>
      <c r="EL641" s="339"/>
      <c r="EM641" s="339"/>
    </row>
    <row r="642" spans="1:143" s="341" customFormat="1" ht="25.5" hidden="1" customHeight="1">
      <c r="A642" s="371"/>
      <c r="B642" s="371"/>
      <c r="C642" s="371"/>
      <c r="D642" s="371"/>
      <c r="E642" s="371"/>
      <c r="F642" s="371"/>
      <c r="G642" s="371"/>
      <c r="H642" s="371"/>
      <c r="I642" s="371"/>
      <c r="J642" s="371"/>
      <c r="K642" s="371"/>
      <c r="L642" s="371"/>
      <c r="M642" s="371"/>
      <c r="N642" s="371"/>
      <c r="O642" s="371"/>
      <c r="P642" s="371"/>
      <c r="Q642" s="371"/>
      <c r="R642" s="371"/>
      <c r="S642" s="371"/>
      <c r="T642" s="371"/>
      <c r="U642" s="371"/>
      <c r="V642" s="371"/>
      <c r="W642" s="371"/>
      <c r="X642" s="371"/>
      <c r="Y642" s="371"/>
      <c r="Z642" s="371"/>
      <c r="AA642" s="371"/>
      <c r="AB642" s="371"/>
      <c r="AC642" s="371"/>
      <c r="AD642" s="371"/>
      <c r="AE642" s="371"/>
      <c r="AF642" s="371"/>
      <c r="AG642" s="371"/>
      <c r="AH642" s="371"/>
      <c r="AI642" s="339"/>
      <c r="AJ642" s="339"/>
      <c r="AK642" s="339"/>
      <c r="AL642" s="339"/>
      <c r="AM642" s="339"/>
      <c r="AN642" s="339"/>
      <c r="AO642" s="339"/>
      <c r="AP642" s="339"/>
      <c r="AQ642" s="339"/>
      <c r="AR642" s="339"/>
      <c r="AS642" s="339"/>
      <c r="AT642" s="339"/>
      <c r="AU642" s="339"/>
      <c r="AV642" s="339"/>
      <c r="AW642" s="339"/>
      <c r="AX642" s="339"/>
      <c r="AY642" s="339"/>
      <c r="AZ642" s="339"/>
      <c r="BA642" s="339"/>
      <c r="BB642" s="339"/>
      <c r="BC642" s="339"/>
      <c r="BD642" s="339"/>
      <c r="BE642" s="339"/>
      <c r="BF642" s="339"/>
      <c r="BG642" s="339"/>
      <c r="BH642" s="339"/>
      <c r="BI642" s="339"/>
      <c r="BJ642" s="339"/>
      <c r="BK642" s="339"/>
      <c r="BL642" s="339"/>
      <c r="BM642" s="339"/>
      <c r="BN642" s="339"/>
      <c r="BO642" s="339"/>
      <c r="BP642" s="339"/>
      <c r="BQ642" s="339"/>
      <c r="BR642" s="339"/>
      <c r="BS642" s="339"/>
      <c r="BT642" s="339"/>
      <c r="BU642" s="339"/>
      <c r="BV642" s="339"/>
      <c r="BW642" s="339"/>
      <c r="BX642" s="339"/>
      <c r="BY642" s="339"/>
      <c r="BZ642" s="339"/>
      <c r="CA642" s="339"/>
      <c r="CB642" s="339"/>
      <c r="CC642" s="339"/>
      <c r="CD642" s="339"/>
      <c r="CE642" s="339"/>
      <c r="CF642" s="339"/>
      <c r="CG642" s="339"/>
      <c r="CH642" s="339"/>
      <c r="CI642" s="339"/>
      <c r="CJ642" s="339"/>
      <c r="CK642" s="339"/>
      <c r="CL642" s="339"/>
      <c r="CM642" s="339"/>
      <c r="CN642" s="339"/>
      <c r="CO642" s="339"/>
      <c r="CP642" s="339"/>
      <c r="CQ642" s="339"/>
      <c r="CR642" s="339"/>
      <c r="CS642" s="339"/>
      <c r="CT642" s="339"/>
      <c r="CU642" s="339"/>
      <c r="CV642" s="339"/>
      <c r="CW642" s="339"/>
      <c r="CX642" s="339"/>
      <c r="CY642" s="339"/>
      <c r="CZ642" s="339"/>
      <c r="DA642" s="339"/>
      <c r="DB642" s="339"/>
      <c r="DC642" s="339"/>
      <c r="DD642" s="339"/>
      <c r="DE642" s="339"/>
      <c r="DF642" s="339"/>
      <c r="DG642" s="339"/>
      <c r="DH642" s="339"/>
      <c r="DI642" s="339"/>
      <c r="DJ642" s="339"/>
      <c r="DK642" s="339"/>
      <c r="DL642" s="339"/>
      <c r="DM642" s="339"/>
      <c r="DN642" s="339"/>
      <c r="DO642" s="339"/>
      <c r="DP642" s="339"/>
      <c r="DQ642" s="339"/>
      <c r="DR642" s="339"/>
      <c r="DS642" s="339"/>
      <c r="DT642" s="339"/>
      <c r="DU642" s="339"/>
      <c r="DV642" s="339"/>
      <c r="DW642" s="339"/>
      <c r="DX642" s="339"/>
      <c r="DY642" s="339"/>
      <c r="DZ642" s="339"/>
      <c r="EA642" s="339"/>
      <c r="EB642" s="339"/>
      <c r="EC642" s="339"/>
      <c r="ED642" s="339"/>
      <c r="EE642" s="339"/>
      <c r="EF642" s="339"/>
      <c r="EG642" s="339"/>
      <c r="EH642" s="339"/>
      <c r="EI642" s="339"/>
      <c r="EJ642" s="339"/>
      <c r="EK642" s="339"/>
      <c r="EL642" s="339"/>
      <c r="EM642" s="339"/>
    </row>
    <row r="643" spans="1:143" s="341" customFormat="1" ht="25.5" hidden="1" customHeight="1">
      <c r="A643" s="371"/>
      <c r="B643" s="371"/>
      <c r="C643" s="371"/>
      <c r="D643" s="371"/>
      <c r="E643" s="371"/>
      <c r="F643" s="371"/>
      <c r="G643" s="371"/>
      <c r="H643" s="371"/>
      <c r="I643" s="371"/>
      <c r="J643" s="371"/>
      <c r="K643" s="371"/>
      <c r="L643" s="371"/>
      <c r="M643" s="371"/>
      <c r="N643" s="371"/>
      <c r="O643" s="371"/>
      <c r="P643" s="371"/>
      <c r="Q643" s="371"/>
      <c r="R643" s="371"/>
      <c r="S643" s="371"/>
      <c r="T643" s="371"/>
      <c r="U643" s="371"/>
      <c r="V643" s="371"/>
      <c r="W643" s="371"/>
      <c r="X643" s="371"/>
      <c r="Y643" s="371"/>
      <c r="Z643" s="371"/>
      <c r="AA643" s="371"/>
      <c r="AB643" s="371"/>
      <c r="AC643" s="371"/>
      <c r="AD643" s="371"/>
      <c r="AE643" s="371"/>
      <c r="AF643" s="371"/>
      <c r="AG643" s="371"/>
      <c r="AH643" s="371"/>
      <c r="AI643" s="339"/>
      <c r="AJ643" s="339"/>
      <c r="AK643" s="339"/>
      <c r="AL643" s="339"/>
      <c r="AM643" s="339"/>
      <c r="AN643" s="339"/>
      <c r="AO643" s="339"/>
      <c r="AP643" s="339"/>
      <c r="AQ643" s="339"/>
      <c r="AR643" s="339"/>
      <c r="AS643" s="339"/>
      <c r="AT643" s="339"/>
      <c r="AU643" s="339"/>
      <c r="AV643" s="339"/>
      <c r="AW643" s="339"/>
      <c r="AX643" s="339"/>
      <c r="AY643" s="339"/>
      <c r="AZ643" s="339"/>
      <c r="BA643" s="339"/>
      <c r="BB643" s="339"/>
      <c r="BC643" s="339"/>
      <c r="BD643" s="339"/>
      <c r="BE643" s="339"/>
      <c r="BF643" s="339"/>
      <c r="BG643" s="339"/>
      <c r="BH643" s="339"/>
      <c r="BI643" s="339"/>
      <c r="BJ643" s="339"/>
      <c r="BK643" s="339"/>
      <c r="BL643" s="339"/>
      <c r="BM643" s="339"/>
      <c r="BN643" s="339"/>
      <c r="BO643" s="339"/>
      <c r="BP643" s="339"/>
      <c r="BQ643" s="339"/>
      <c r="BR643" s="339"/>
      <c r="BS643" s="339"/>
      <c r="BT643" s="339"/>
      <c r="BU643" s="339"/>
      <c r="BV643" s="339"/>
      <c r="BW643" s="339"/>
      <c r="BX643" s="339"/>
      <c r="BY643" s="339"/>
      <c r="BZ643" s="339"/>
      <c r="CA643" s="339"/>
      <c r="CB643" s="339"/>
      <c r="CC643" s="339"/>
      <c r="CD643" s="339"/>
      <c r="CE643" s="339"/>
      <c r="CF643" s="339"/>
      <c r="CG643" s="339"/>
      <c r="CH643" s="339"/>
      <c r="CI643" s="339"/>
      <c r="CJ643" s="339"/>
      <c r="CK643" s="339"/>
      <c r="CL643" s="339"/>
      <c r="CM643" s="339"/>
      <c r="CN643" s="339"/>
      <c r="CO643" s="339"/>
      <c r="CP643" s="339"/>
      <c r="CQ643" s="339"/>
      <c r="CR643" s="339"/>
      <c r="CS643" s="339"/>
      <c r="CT643" s="339"/>
      <c r="CU643" s="339"/>
      <c r="CV643" s="339"/>
      <c r="CW643" s="339"/>
      <c r="CX643" s="339"/>
      <c r="CY643" s="339"/>
      <c r="CZ643" s="339"/>
      <c r="DA643" s="339"/>
      <c r="DB643" s="339"/>
      <c r="DC643" s="339"/>
      <c r="DD643" s="339"/>
      <c r="DE643" s="339"/>
      <c r="DF643" s="339"/>
      <c r="DG643" s="339"/>
      <c r="DH643" s="339"/>
      <c r="DI643" s="339"/>
      <c r="DJ643" s="339"/>
      <c r="DK643" s="339"/>
      <c r="DL643" s="339"/>
      <c r="DM643" s="339"/>
      <c r="DN643" s="339"/>
      <c r="DO643" s="339"/>
      <c r="DP643" s="339"/>
      <c r="DQ643" s="339"/>
      <c r="DR643" s="339"/>
      <c r="DS643" s="339"/>
      <c r="DT643" s="339"/>
      <c r="DU643" s="339"/>
      <c r="DV643" s="339"/>
      <c r="DW643" s="339"/>
      <c r="DX643" s="339"/>
      <c r="DY643" s="339"/>
      <c r="DZ643" s="339"/>
      <c r="EA643" s="339"/>
      <c r="EB643" s="339"/>
      <c r="EC643" s="339"/>
      <c r="ED643" s="339"/>
      <c r="EE643" s="339"/>
      <c r="EF643" s="339"/>
      <c r="EG643" s="339"/>
      <c r="EH643" s="339"/>
      <c r="EI643" s="339"/>
      <c r="EJ643" s="339"/>
      <c r="EK643" s="339"/>
      <c r="EL643" s="339"/>
      <c r="EM643" s="339"/>
    </row>
    <row r="644" spans="1:143" s="341" customFormat="1" ht="25.5" hidden="1" customHeight="1">
      <c r="A644" s="371"/>
      <c r="B644" s="371"/>
      <c r="C644" s="371"/>
      <c r="D644" s="371"/>
      <c r="E644" s="371"/>
      <c r="F644" s="371"/>
      <c r="G644" s="371"/>
      <c r="H644" s="371"/>
      <c r="I644" s="371"/>
      <c r="J644" s="371"/>
      <c r="K644" s="371"/>
      <c r="L644" s="371"/>
      <c r="M644" s="371"/>
      <c r="N644" s="371"/>
      <c r="O644" s="371"/>
      <c r="P644" s="371"/>
      <c r="Q644" s="371"/>
      <c r="R644" s="371"/>
      <c r="S644" s="371"/>
      <c r="T644" s="371"/>
      <c r="U644" s="371"/>
      <c r="V644" s="371"/>
      <c r="W644" s="371"/>
      <c r="X644" s="371"/>
      <c r="Y644" s="371"/>
      <c r="Z644" s="371"/>
      <c r="AA644" s="371"/>
      <c r="AB644" s="371"/>
      <c r="AC644" s="371"/>
      <c r="AD644" s="371"/>
      <c r="AE644" s="371"/>
      <c r="AF644" s="371"/>
      <c r="AG644" s="371"/>
      <c r="AH644" s="371"/>
      <c r="AI644" s="339"/>
      <c r="AJ644" s="339"/>
      <c r="AK644" s="339"/>
      <c r="AL644" s="339"/>
      <c r="AM644" s="339"/>
      <c r="AN644" s="339"/>
      <c r="AO644" s="339"/>
      <c r="AP644" s="339"/>
      <c r="AQ644" s="339"/>
      <c r="AR644" s="339"/>
      <c r="AS644" s="339"/>
      <c r="AT644" s="339"/>
      <c r="AU644" s="339"/>
      <c r="AV644" s="339"/>
      <c r="AW644" s="339"/>
      <c r="AX644" s="339"/>
      <c r="AY644" s="339"/>
      <c r="AZ644" s="339"/>
      <c r="BA644" s="339"/>
      <c r="BB644" s="339"/>
      <c r="BC644" s="339"/>
      <c r="BD644" s="339"/>
      <c r="BE644" s="339"/>
      <c r="BF644" s="339"/>
      <c r="BG644" s="339"/>
      <c r="BH644" s="339"/>
      <c r="BI644" s="339"/>
      <c r="BJ644" s="339"/>
      <c r="BK644" s="339"/>
      <c r="BL644" s="339"/>
      <c r="BM644" s="339"/>
      <c r="BN644" s="339"/>
      <c r="BO644" s="339"/>
      <c r="BP644" s="339"/>
      <c r="BQ644" s="339"/>
      <c r="BR644" s="339"/>
      <c r="BS644" s="339"/>
      <c r="BT644" s="339"/>
      <c r="BU644" s="339"/>
      <c r="BV644" s="339"/>
      <c r="BW644" s="339"/>
      <c r="BX644" s="339"/>
      <c r="BY644" s="339"/>
      <c r="BZ644" s="339"/>
      <c r="CA644" s="339"/>
      <c r="CB644" s="339"/>
      <c r="CC644" s="339"/>
      <c r="CD644" s="339"/>
      <c r="CE644" s="339"/>
      <c r="CF644" s="339"/>
      <c r="CG644" s="339"/>
      <c r="CH644" s="339"/>
      <c r="CI644" s="339"/>
      <c r="CJ644" s="339"/>
      <c r="CK644" s="339"/>
      <c r="CL644" s="339"/>
      <c r="CM644" s="339"/>
      <c r="CN644" s="339"/>
      <c r="CO644" s="339"/>
      <c r="CP644" s="339"/>
      <c r="CQ644" s="339"/>
      <c r="CR644" s="339"/>
      <c r="CS644" s="339"/>
      <c r="CT644" s="339"/>
      <c r="CU644" s="339"/>
      <c r="CV644" s="339"/>
      <c r="CW644" s="339"/>
      <c r="CX644" s="339"/>
      <c r="CY644" s="339"/>
      <c r="CZ644" s="339"/>
      <c r="DA644" s="339"/>
      <c r="DB644" s="339"/>
      <c r="DC644" s="339"/>
      <c r="DD644" s="339"/>
      <c r="DE644" s="339"/>
      <c r="DF644" s="339"/>
      <c r="DG644" s="339"/>
      <c r="DH644" s="339"/>
      <c r="DI644" s="339"/>
      <c r="DJ644" s="339"/>
      <c r="DK644" s="339"/>
      <c r="DL644" s="339"/>
      <c r="DM644" s="339"/>
      <c r="DN644" s="339"/>
      <c r="DO644" s="339"/>
      <c r="DP644" s="339"/>
      <c r="DQ644" s="339"/>
      <c r="DR644" s="339"/>
      <c r="DS644" s="339"/>
      <c r="DT644" s="339"/>
      <c r="DU644" s="339"/>
      <c r="DV644" s="339"/>
      <c r="DW644" s="339"/>
      <c r="DX644" s="339"/>
      <c r="DY644" s="339"/>
      <c r="DZ644" s="339"/>
      <c r="EA644" s="339"/>
      <c r="EB644" s="339"/>
      <c r="EC644" s="339"/>
      <c r="ED644" s="339"/>
      <c r="EE644" s="339"/>
      <c r="EF644" s="339"/>
      <c r="EG644" s="339"/>
      <c r="EH644" s="339"/>
      <c r="EI644" s="339"/>
      <c r="EJ644" s="339"/>
      <c r="EK644" s="339"/>
      <c r="EL644" s="339"/>
      <c r="EM644" s="339"/>
    </row>
    <row r="645" spans="1:143" s="341" customFormat="1" ht="25.5" hidden="1" customHeight="1">
      <c r="A645" s="371"/>
      <c r="B645" s="371"/>
      <c r="C645" s="371"/>
      <c r="D645" s="371"/>
      <c r="E645" s="371"/>
      <c r="F645" s="371"/>
      <c r="G645" s="371"/>
      <c r="H645" s="371"/>
      <c r="I645" s="371"/>
      <c r="J645" s="371"/>
      <c r="K645" s="371"/>
      <c r="L645" s="371"/>
      <c r="M645" s="371"/>
      <c r="N645" s="371"/>
      <c r="O645" s="371"/>
      <c r="P645" s="371"/>
      <c r="Q645" s="371"/>
      <c r="R645" s="371"/>
      <c r="S645" s="371"/>
      <c r="T645" s="371"/>
      <c r="U645" s="371"/>
      <c r="V645" s="371"/>
      <c r="W645" s="371"/>
      <c r="X645" s="371"/>
      <c r="Y645" s="371"/>
      <c r="Z645" s="371"/>
      <c r="AA645" s="371"/>
      <c r="AB645" s="371"/>
      <c r="AC645" s="371"/>
      <c r="AD645" s="371"/>
      <c r="AE645" s="371"/>
      <c r="AF645" s="371"/>
      <c r="AG645" s="371"/>
      <c r="AH645" s="371"/>
      <c r="AI645" s="339"/>
      <c r="AJ645" s="339"/>
      <c r="AK645" s="339"/>
      <c r="AL645" s="339"/>
      <c r="AM645" s="339"/>
      <c r="AN645" s="339"/>
      <c r="AO645" s="339"/>
      <c r="AP645" s="339"/>
      <c r="AQ645" s="339"/>
      <c r="AR645" s="339"/>
      <c r="AS645" s="339"/>
      <c r="AT645" s="339"/>
      <c r="AU645" s="339"/>
      <c r="AV645" s="339"/>
      <c r="AW645" s="339"/>
      <c r="AX645" s="339"/>
      <c r="AY645" s="339"/>
      <c r="AZ645" s="339"/>
      <c r="BA645" s="339"/>
      <c r="BB645" s="339"/>
      <c r="BC645" s="339"/>
      <c r="BD645" s="339"/>
      <c r="BE645" s="339"/>
      <c r="BF645" s="339"/>
      <c r="BG645" s="339"/>
      <c r="BH645" s="339"/>
      <c r="BI645" s="339"/>
      <c r="BJ645" s="339"/>
      <c r="BK645" s="339"/>
      <c r="BL645" s="339"/>
      <c r="BM645" s="339"/>
      <c r="BN645" s="339"/>
      <c r="BO645" s="339"/>
      <c r="BP645" s="339"/>
      <c r="BQ645" s="339"/>
      <c r="BR645" s="339"/>
      <c r="BS645" s="339"/>
      <c r="BT645" s="339"/>
      <c r="BU645" s="339"/>
      <c r="BV645" s="339"/>
      <c r="BW645" s="339"/>
      <c r="BX645" s="339"/>
      <c r="BY645" s="339"/>
      <c r="BZ645" s="339"/>
      <c r="CA645" s="339"/>
      <c r="CB645" s="339"/>
      <c r="CC645" s="339"/>
      <c r="CD645" s="339"/>
      <c r="CE645" s="339"/>
      <c r="CF645" s="339"/>
      <c r="CG645" s="339"/>
      <c r="CH645" s="339"/>
      <c r="CI645" s="339"/>
      <c r="CJ645" s="339"/>
      <c r="CK645" s="339"/>
      <c r="CL645" s="339"/>
      <c r="CM645" s="339"/>
      <c r="CN645" s="339"/>
      <c r="CO645" s="339"/>
      <c r="CP645" s="339"/>
      <c r="CQ645" s="339"/>
      <c r="CR645" s="339"/>
      <c r="CS645" s="339"/>
      <c r="CT645" s="339"/>
      <c r="CU645" s="339"/>
      <c r="CV645" s="339"/>
      <c r="CW645" s="339"/>
      <c r="CX645" s="339"/>
      <c r="CY645" s="339"/>
      <c r="CZ645" s="339"/>
      <c r="DA645" s="339"/>
      <c r="DB645" s="339"/>
      <c r="DC645" s="339"/>
      <c r="DD645" s="339"/>
      <c r="DE645" s="339"/>
      <c r="DF645" s="339"/>
      <c r="DG645" s="339"/>
      <c r="DH645" s="339"/>
      <c r="DI645" s="339"/>
      <c r="DJ645" s="339"/>
      <c r="DK645" s="339"/>
      <c r="DL645" s="339"/>
      <c r="DM645" s="339"/>
      <c r="DN645" s="339"/>
      <c r="DO645" s="339"/>
      <c r="DP645" s="339"/>
      <c r="DQ645" s="339"/>
      <c r="DR645" s="339"/>
      <c r="DS645" s="339"/>
      <c r="DT645" s="339"/>
      <c r="DU645" s="339"/>
      <c r="DV645" s="339"/>
      <c r="DW645" s="339"/>
      <c r="DX645" s="339"/>
      <c r="DY645" s="339"/>
      <c r="DZ645" s="339"/>
      <c r="EA645" s="339"/>
      <c r="EB645" s="339"/>
      <c r="EC645" s="339"/>
      <c r="ED645" s="339"/>
      <c r="EE645" s="339"/>
      <c r="EF645" s="339"/>
      <c r="EG645" s="339"/>
      <c r="EH645" s="339"/>
      <c r="EI645" s="339"/>
      <c r="EJ645" s="339"/>
      <c r="EK645" s="339"/>
      <c r="EL645" s="339"/>
      <c r="EM645" s="339"/>
    </row>
    <row r="646" spans="1:143" s="341" customFormat="1" ht="25.5" hidden="1" customHeight="1">
      <c r="A646" s="371"/>
      <c r="B646" s="371"/>
      <c r="C646" s="371"/>
      <c r="D646" s="371"/>
      <c r="E646" s="371"/>
      <c r="F646" s="371"/>
      <c r="G646" s="371"/>
      <c r="H646" s="371"/>
      <c r="I646" s="371"/>
      <c r="J646" s="371"/>
      <c r="K646" s="371"/>
      <c r="L646" s="371"/>
      <c r="M646" s="371"/>
      <c r="N646" s="371"/>
      <c r="O646" s="371"/>
      <c r="P646" s="371"/>
      <c r="Q646" s="371"/>
      <c r="R646" s="371"/>
      <c r="S646" s="371"/>
      <c r="T646" s="371"/>
      <c r="U646" s="371"/>
      <c r="V646" s="371"/>
      <c r="W646" s="371"/>
      <c r="X646" s="371"/>
      <c r="Y646" s="371"/>
      <c r="Z646" s="371"/>
      <c r="AA646" s="371"/>
      <c r="AB646" s="371"/>
      <c r="AC646" s="371"/>
      <c r="AD646" s="371"/>
      <c r="AE646" s="371"/>
      <c r="AF646" s="371"/>
      <c r="AG646" s="371"/>
      <c r="AH646" s="371"/>
      <c r="AI646" s="339"/>
      <c r="AJ646" s="339"/>
      <c r="AK646" s="339"/>
      <c r="AL646" s="339"/>
      <c r="AM646" s="339"/>
      <c r="AN646" s="339"/>
      <c r="AO646" s="339"/>
      <c r="AP646" s="339"/>
      <c r="AQ646" s="339"/>
      <c r="AR646" s="339"/>
      <c r="AS646" s="339"/>
      <c r="AT646" s="339"/>
      <c r="AU646" s="339"/>
      <c r="AV646" s="339"/>
      <c r="AW646" s="339"/>
      <c r="AX646" s="339"/>
      <c r="AY646" s="339"/>
      <c r="AZ646" s="339"/>
      <c r="BA646" s="339"/>
      <c r="BB646" s="339"/>
      <c r="BC646" s="339"/>
      <c r="BD646" s="339"/>
      <c r="BE646" s="339"/>
      <c r="BF646" s="339"/>
      <c r="BG646" s="339"/>
      <c r="BH646" s="339"/>
      <c r="BI646" s="339"/>
      <c r="BJ646" s="339"/>
      <c r="BK646" s="339"/>
      <c r="BL646" s="339"/>
      <c r="BM646" s="339"/>
      <c r="BN646" s="339"/>
      <c r="BO646" s="339"/>
      <c r="BP646" s="339"/>
      <c r="BQ646" s="339"/>
      <c r="BR646" s="339"/>
      <c r="BS646" s="339"/>
      <c r="BT646" s="339"/>
      <c r="BU646" s="339"/>
      <c r="BV646" s="339"/>
      <c r="BW646" s="339"/>
      <c r="BX646" s="339"/>
      <c r="BY646" s="339"/>
      <c r="BZ646" s="339"/>
      <c r="CA646" s="339"/>
      <c r="CB646" s="339"/>
      <c r="CC646" s="339"/>
      <c r="CD646" s="339"/>
      <c r="CE646" s="339"/>
      <c r="CF646" s="339"/>
      <c r="CG646" s="339"/>
      <c r="CH646" s="339"/>
      <c r="CI646" s="339"/>
      <c r="CJ646" s="339"/>
      <c r="CK646" s="339"/>
      <c r="CL646" s="339"/>
      <c r="CM646" s="339"/>
      <c r="CN646" s="339"/>
      <c r="CO646" s="339"/>
      <c r="CP646" s="339"/>
      <c r="CQ646" s="339"/>
      <c r="CR646" s="339"/>
      <c r="CS646" s="339"/>
      <c r="CT646" s="339"/>
      <c r="CU646" s="339"/>
      <c r="CV646" s="339"/>
      <c r="CW646" s="339"/>
      <c r="CX646" s="339"/>
      <c r="CY646" s="339"/>
      <c r="CZ646" s="339"/>
      <c r="DA646" s="339"/>
      <c r="DB646" s="339"/>
      <c r="DC646" s="339"/>
      <c r="DD646" s="339"/>
      <c r="DE646" s="339"/>
      <c r="DF646" s="339"/>
      <c r="DG646" s="339"/>
      <c r="DH646" s="339"/>
      <c r="DI646" s="339"/>
      <c r="DJ646" s="339"/>
      <c r="DK646" s="339"/>
      <c r="DL646" s="339"/>
      <c r="DM646" s="339"/>
      <c r="DN646" s="339"/>
      <c r="DO646" s="339"/>
      <c r="DP646" s="339"/>
      <c r="DQ646" s="339"/>
      <c r="DR646" s="339"/>
      <c r="DS646" s="339"/>
      <c r="DT646" s="339"/>
      <c r="DU646" s="339"/>
      <c r="DV646" s="339"/>
      <c r="DW646" s="339"/>
      <c r="DX646" s="339"/>
      <c r="DY646" s="339"/>
      <c r="DZ646" s="339"/>
      <c r="EA646" s="339"/>
      <c r="EB646" s="339"/>
      <c r="EC646" s="339"/>
      <c r="ED646" s="339"/>
      <c r="EE646" s="339"/>
      <c r="EF646" s="339"/>
      <c r="EG646" s="339"/>
      <c r="EH646" s="339"/>
      <c r="EI646" s="339"/>
      <c r="EJ646" s="339"/>
      <c r="EK646" s="339"/>
      <c r="EL646" s="339"/>
      <c r="EM646" s="339"/>
    </row>
    <row r="647" spans="1:143" s="341" customFormat="1" ht="25.5" hidden="1" customHeight="1">
      <c r="A647" s="371"/>
      <c r="B647" s="371"/>
      <c r="C647" s="371"/>
      <c r="D647" s="371"/>
      <c r="E647" s="371"/>
      <c r="F647" s="371"/>
      <c r="G647" s="371"/>
      <c r="H647" s="371"/>
      <c r="I647" s="371"/>
      <c r="J647" s="371"/>
      <c r="K647" s="371"/>
      <c r="L647" s="371"/>
      <c r="M647" s="371"/>
      <c r="N647" s="371"/>
      <c r="O647" s="371"/>
      <c r="P647" s="371"/>
      <c r="Q647" s="371"/>
      <c r="R647" s="371"/>
      <c r="S647" s="371"/>
      <c r="T647" s="371"/>
      <c r="U647" s="371"/>
      <c r="V647" s="371"/>
      <c r="W647" s="371"/>
      <c r="X647" s="371"/>
      <c r="Y647" s="371"/>
      <c r="Z647" s="371"/>
      <c r="AA647" s="371"/>
      <c r="AB647" s="371"/>
      <c r="AC647" s="371"/>
      <c r="AD647" s="371"/>
      <c r="AE647" s="371"/>
      <c r="AF647" s="371"/>
      <c r="AG647" s="371"/>
      <c r="AH647" s="371"/>
      <c r="AI647" s="339"/>
      <c r="AJ647" s="339"/>
      <c r="AK647" s="339"/>
      <c r="AL647" s="339"/>
      <c r="AM647" s="339"/>
      <c r="AN647" s="339"/>
      <c r="AO647" s="339"/>
      <c r="AP647" s="339"/>
      <c r="AQ647" s="339"/>
      <c r="AR647" s="339"/>
      <c r="AS647" s="339"/>
      <c r="AT647" s="339"/>
      <c r="AU647" s="339"/>
      <c r="AV647" s="339"/>
      <c r="AW647" s="339"/>
      <c r="AX647" s="339"/>
      <c r="AY647" s="339"/>
      <c r="AZ647" s="339"/>
      <c r="BA647" s="339"/>
      <c r="BB647" s="339"/>
      <c r="BC647" s="339"/>
      <c r="BD647" s="339"/>
      <c r="BE647" s="339"/>
      <c r="BF647" s="339"/>
      <c r="BG647" s="339"/>
      <c r="BH647" s="339"/>
      <c r="BI647" s="339"/>
      <c r="BJ647" s="339"/>
      <c r="BK647" s="339"/>
      <c r="BL647" s="339"/>
      <c r="BM647" s="339"/>
      <c r="BN647" s="339"/>
      <c r="BO647" s="339"/>
      <c r="BP647" s="339"/>
      <c r="BQ647" s="339"/>
      <c r="BR647" s="339"/>
      <c r="BS647" s="339"/>
      <c r="BT647" s="339"/>
      <c r="BU647" s="339"/>
      <c r="BV647" s="339"/>
      <c r="BW647" s="339"/>
      <c r="BX647" s="339"/>
      <c r="BY647" s="339"/>
      <c r="BZ647" s="339"/>
      <c r="CA647" s="339"/>
      <c r="CB647" s="339"/>
      <c r="CC647" s="339"/>
      <c r="CD647" s="339"/>
      <c r="CE647" s="339"/>
      <c r="CF647" s="339"/>
      <c r="CG647" s="339"/>
      <c r="CH647" s="339"/>
      <c r="CI647" s="339"/>
      <c r="CJ647" s="339"/>
      <c r="CK647" s="339"/>
      <c r="CL647" s="339"/>
      <c r="CM647" s="339"/>
      <c r="CN647" s="339"/>
      <c r="CO647" s="339"/>
      <c r="CP647" s="339"/>
      <c r="CQ647" s="339"/>
      <c r="CR647" s="339"/>
      <c r="CS647" s="339"/>
      <c r="CT647" s="339"/>
      <c r="CU647" s="339"/>
      <c r="CV647" s="339"/>
      <c r="CW647" s="339"/>
      <c r="CX647" s="339"/>
      <c r="CY647" s="339"/>
      <c r="CZ647" s="339"/>
      <c r="DA647" s="339"/>
      <c r="DB647" s="339"/>
      <c r="DC647" s="339"/>
      <c r="DD647" s="339"/>
      <c r="DE647" s="339"/>
      <c r="DF647" s="339"/>
      <c r="DG647" s="339"/>
      <c r="DH647" s="339"/>
      <c r="DI647" s="339"/>
      <c r="DJ647" s="339"/>
      <c r="DK647" s="339"/>
      <c r="DL647" s="339"/>
      <c r="DM647" s="339"/>
      <c r="DN647" s="339"/>
      <c r="DO647" s="339"/>
      <c r="DP647" s="339"/>
      <c r="DQ647" s="339"/>
      <c r="DR647" s="339"/>
      <c r="DS647" s="339"/>
      <c r="DT647" s="339"/>
      <c r="DU647" s="339"/>
      <c r="DV647" s="339"/>
      <c r="DW647" s="339"/>
      <c r="DX647" s="339"/>
      <c r="DY647" s="339"/>
      <c r="DZ647" s="339"/>
      <c r="EA647" s="339"/>
      <c r="EB647" s="339"/>
      <c r="EC647" s="339"/>
      <c r="ED647" s="339"/>
      <c r="EE647" s="339"/>
      <c r="EF647" s="339"/>
      <c r="EG647" s="339"/>
      <c r="EH647" s="339"/>
      <c r="EI647" s="339"/>
      <c r="EJ647" s="339"/>
      <c r="EK647" s="339"/>
      <c r="EL647" s="339"/>
      <c r="EM647" s="339"/>
    </row>
    <row r="648" spans="1:143" s="341" customFormat="1" ht="25.5" hidden="1" customHeight="1">
      <c r="A648" s="371"/>
      <c r="B648" s="371"/>
      <c r="C648" s="371"/>
      <c r="D648" s="371"/>
      <c r="E648" s="371"/>
      <c r="F648" s="371"/>
      <c r="G648" s="371"/>
      <c r="H648" s="371"/>
      <c r="I648" s="371"/>
      <c r="J648" s="371"/>
      <c r="K648" s="371"/>
      <c r="L648" s="371"/>
      <c r="M648" s="371"/>
      <c r="N648" s="371"/>
      <c r="O648" s="371"/>
      <c r="P648" s="371"/>
      <c r="Q648" s="371"/>
      <c r="R648" s="371"/>
      <c r="S648" s="371"/>
      <c r="T648" s="371"/>
      <c r="U648" s="371"/>
      <c r="V648" s="371"/>
      <c r="W648" s="371"/>
      <c r="X648" s="371"/>
      <c r="Y648" s="371"/>
      <c r="Z648" s="371"/>
      <c r="AA648" s="371"/>
      <c r="AB648" s="371"/>
      <c r="AC648" s="371"/>
      <c r="AD648" s="371"/>
      <c r="AE648" s="371"/>
      <c r="AF648" s="371"/>
      <c r="AG648" s="371"/>
      <c r="AH648" s="371"/>
      <c r="AI648" s="339"/>
      <c r="AJ648" s="339"/>
      <c r="AK648" s="339"/>
      <c r="AL648" s="339"/>
      <c r="AM648" s="339"/>
      <c r="AN648" s="339"/>
      <c r="AO648" s="339"/>
      <c r="AP648" s="339"/>
      <c r="AQ648" s="339"/>
      <c r="AR648" s="339"/>
      <c r="AS648" s="339"/>
      <c r="AT648" s="339"/>
      <c r="AU648" s="339"/>
      <c r="AV648" s="339"/>
      <c r="AW648" s="339"/>
      <c r="AX648" s="339"/>
      <c r="AY648" s="339"/>
      <c r="AZ648" s="339"/>
      <c r="BA648" s="339"/>
      <c r="BB648" s="339"/>
      <c r="BC648" s="339"/>
      <c r="BD648" s="339"/>
      <c r="BE648" s="339"/>
      <c r="BF648" s="339"/>
      <c r="BG648" s="339"/>
      <c r="BH648" s="339"/>
      <c r="BI648" s="339"/>
      <c r="BJ648" s="339"/>
      <c r="BK648" s="339"/>
      <c r="BL648" s="339"/>
      <c r="BM648" s="339"/>
      <c r="BN648" s="339"/>
      <c r="BO648" s="339"/>
      <c r="BP648" s="339"/>
      <c r="BQ648" s="339"/>
      <c r="BR648" s="339"/>
      <c r="BS648" s="339"/>
      <c r="BT648" s="339"/>
      <c r="BU648" s="339"/>
      <c r="BV648" s="339"/>
      <c r="BW648" s="339"/>
      <c r="BX648" s="339"/>
      <c r="BY648" s="339"/>
      <c r="BZ648" s="339"/>
      <c r="CA648" s="339"/>
      <c r="CB648" s="339"/>
      <c r="CC648" s="339"/>
      <c r="CD648" s="339"/>
      <c r="CE648" s="339"/>
      <c r="CF648" s="339"/>
      <c r="CG648" s="339"/>
      <c r="CH648" s="339"/>
      <c r="CI648" s="339"/>
      <c r="CJ648" s="339"/>
      <c r="CK648" s="339"/>
      <c r="CL648" s="339"/>
      <c r="CM648" s="339"/>
      <c r="CN648" s="339"/>
      <c r="CO648" s="339"/>
      <c r="CP648" s="339"/>
      <c r="CQ648" s="339"/>
      <c r="CR648" s="339"/>
      <c r="CS648" s="339"/>
      <c r="CT648" s="339"/>
      <c r="CU648" s="339"/>
      <c r="CV648" s="339"/>
      <c r="CW648" s="339"/>
      <c r="CX648" s="339"/>
      <c r="CY648" s="339"/>
      <c r="CZ648" s="339"/>
      <c r="DA648" s="339"/>
      <c r="DB648" s="339"/>
      <c r="DC648" s="339"/>
      <c r="DD648" s="339"/>
      <c r="DE648" s="339"/>
      <c r="DF648" s="339"/>
      <c r="DG648" s="339"/>
      <c r="DH648" s="339"/>
      <c r="DI648" s="339"/>
      <c r="DJ648" s="339"/>
      <c r="DK648" s="339"/>
      <c r="DL648" s="339"/>
      <c r="DM648" s="339"/>
      <c r="DN648" s="339"/>
      <c r="DO648" s="339"/>
      <c r="DP648" s="339"/>
      <c r="DQ648" s="339"/>
      <c r="DR648" s="339"/>
      <c r="DS648" s="339"/>
      <c r="DT648" s="339"/>
      <c r="DU648" s="339"/>
      <c r="DV648" s="339"/>
      <c r="DW648" s="339"/>
      <c r="DX648" s="339"/>
      <c r="DY648" s="339"/>
      <c r="DZ648" s="339"/>
      <c r="EA648" s="339"/>
      <c r="EB648" s="339"/>
      <c r="EC648" s="339"/>
      <c r="ED648" s="339"/>
      <c r="EE648" s="339"/>
      <c r="EF648" s="339"/>
      <c r="EG648" s="339"/>
      <c r="EH648" s="339"/>
      <c r="EI648" s="339"/>
      <c r="EJ648" s="339"/>
      <c r="EK648" s="339"/>
      <c r="EL648" s="339"/>
      <c r="EM648" s="339"/>
    </row>
    <row r="649" spans="1:143" s="341" customFormat="1" ht="25.5" hidden="1" customHeight="1">
      <c r="A649" s="371"/>
      <c r="B649" s="371"/>
      <c r="C649" s="371"/>
      <c r="D649" s="371"/>
      <c r="E649" s="371"/>
      <c r="F649" s="371"/>
      <c r="G649" s="371"/>
      <c r="H649" s="371"/>
      <c r="I649" s="371"/>
      <c r="J649" s="371"/>
      <c r="K649" s="371"/>
      <c r="L649" s="371"/>
      <c r="M649" s="371"/>
      <c r="N649" s="371"/>
      <c r="O649" s="371"/>
      <c r="P649" s="371"/>
      <c r="Q649" s="371"/>
      <c r="R649" s="371"/>
      <c r="S649" s="371"/>
      <c r="T649" s="371"/>
      <c r="U649" s="371"/>
      <c r="V649" s="371"/>
      <c r="W649" s="371"/>
      <c r="X649" s="371"/>
      <c r="Y649" s="371"/>
      <c r="Z649" s="371"/>
      <c r="AA649" s="371"/>
      <c r="AB649" s="371"/>
      <c r="AC649" s="371"/>
      <c r="AD649" s="371"/>
      <c r="AE649" s="371"/>
      <c r="AF649" s="371"/>
      <c r="AG649" s="371"/>
      <c r="AH649" s="371"/>
      <c r="AI649" s="339"/>
      <c r="AJ649" s="339"/>
      <c r="AK649" s="339"/>
      <c r="AL649" s="339"/>
      <c r="AM649" s="339"/>
      <c r="AN649" s="339"/>
      <c r="AO649" s="339"/>
      <c r="AP649" s="339"/>
      <c r="AQ649" s="339"/>
      <c r="AR649" s="339"/>
      <c r="AS649" s="339"/>
      <c r="AT649" s="339"/>
      <c r="AU649" s="339"/>
      <c r="AV649" s="339"/>
      <c r="AW649" s="339"/>
      <c r="AX649" s="339"/>
      <c r="AY649" s="339"/>
      <c r="AZ649" s="339"/>
      <c r="BA649" s="339"/>
      <c r="BB649" s="339"/>
      <c r="BC649" s="339"/>
      <c r="BD649" s="339"/>
      <c r="BE649" s="339"/>
      <c r="BF649" s="339"/>
      <c r="BG649" s="339"/>
      <c r="BH649" s="339"/>
      <c r="BI649" s="339"/>
      <c r="BJ649" s="339"/>
      <c r="BK649" s="339"/>
      <c r="BL649" s="339"/>
      <c r="BM649" s="339"/>
      <c r="BN649" s="339"/>
      <c r="BO649" s="339"/>
      <c r="BP649" s="339"/>
      <c r="BQ649" s="339"/>
      <c r="BR649" s="339"/>
      <c r="BS649" s="339"/>
      <c r="BT649" s="339"/>
      <c r="BU649" s="339"/>
      <c r="BV649" s="339"/>
      <c r="BW649" s="339"/>
      <c r="BX649" s="339"/>
      <c r="BY649" s="339"/>
      <c r="BZ649" s="339"/>
      <c r="CA649" s="339"/>
      <c r="CB649" s="339"/>
      <c r="CC649" s="339"/>
      <c r="CD649" s="339"/>
      <c r="CE649" s="339"/>
      <c r="CF649" s="339"/>
      <c r="CG649" s="339"/>
      <c r="CH649" s="339"/>
      <c r="CI649" s="339"/>
      <c r="CJ649" s="339"/>
      <c r="CK649" s="339"/>
      <c r="CL649" s="339"/>
      <c r="CM649" s="339"/>
      <c r="CN649" s="339"/>
      <c r="CO649" s="339"/>
      <c r="CP649" s="339"/>
      <c r="CQ649" s="339"/>
      <c r="CR649" s="339"/>
      <c r="CS649" s="339"/>
      <c r="CT649" s="339"/>
      <c r="CU649" s="339"/>
      <c r="CV649" s="339"/>
      <c r="CW649" s="339"/>
      <c r="CX649" s="339"/>
      <c r="CY649" s="339"/>
      <c r="CZ649" s="339"/>
      <c r="DA649" s="339"/>
      <c r="DB649" s="339"/>
      <c r="DC649" s="339"/>
      <c r="DD649" s="339"/>
      <c r="DE649" s="339"/>
      <c r="DF649" s="339"/>
      <c r="DG649" s="339"/>
      <c r="DH649" s="339"/>
      <c r="DI649" s="339"/>
      <c r="DJ649" s="339"/>
      <c r="DK649" s="339"/>
      <c r="DL649" s="339"/>
      <c r="DM649" s="339"/>
      <c r="DN649" s="339"/>
      <c r="DO649" s="339"/>
      <c r="DP649" s="339"/>
      <c r="DQ649" s="339"/>
      <c r="DR649" s="339"/>
      <c r="DS649" s="339"/>
      <c r="DT649" s="339"/>
      <c r="DU649" s="339"/>
      <c r="DV649" s="339"/>
      <c r="DW649" s="339"/>
      <c r="DX649" s="339"/>
      <c r="DY649" s="339"/>
      <c r="DZ649" s="339"/>
      <c r="EA649" s="339"/>
      <c r="EB649" s="339"/>
      <c r="EC649" s="339"/>
      <c r="ED649" s="339"/>
      <c r="EE649" s="339"/>
      <c r="EF649" s="339"/>
      <c r="EG649" s="339"/>
      <c r="EH649" s="339"/>
      <c r="EI649" s="339"/>
      <c r="EJ649" s="339"/>
      <c r="EK649" s="339"/>
      <c r="EL649" s="339"/>
      <c r="EM649" s="339"/>
    </row>
    <row r="650" spans="1:143" s="341" customFormat="1" ht="25.5" hidden="1" customHeight="1">
      <c r="A650" s="371"/>
      <c r="B650" s="371"/>
      <c r="C650" s="371"/>
      <c r="D650" s="371"/>
      <c r="E650" s="371"/>
      <c r="F650" s="371"/>
      <c r="G650" s="371"/>
      <c r="H650" s="371"/>
      <c r="I650" s="371"/>
      <c r="J650" s="371"/>
      <c r="K650" s="371"/>
      <c r="L650" s="371"/>
      <c r="M650" s="371"/>
      <c r="N650" s="371"/>
      <c r="O650" s="371"/>
      <c r="P650" s="371"/>
      <c r="Q650" s="371"/>
      <c r="R650" s="371"/>
      <c r="S650" s="371"/>
      <c r="T650" s="371"/>
      <c r="U650" s="371"/>
      <c r="V650" s="371"/>
      <c r="W650" s="371"/>
      <c r="X650" s="371"/>
      <c r="Y650" s="371"/>
      <c r="Z650" s="371"/>
      <c r="AA650" s="371"/>
      <c r="AB650" s="371"/>
      <c r="AC650" s="371"/>
      <c r="AD650" s="371"/>
      <c r="AE650" s="371"/>
      <c r="AF650" s="371"/>
      <c r="AG650" s="371"/>
      <c r="AH650" s="371"/>
      <c r="AI650" s="339"/>
      <c r="AJ650" s="339"/>
      <c r="AK650" s="339"/>
      <c r="AL650" s="339"/>
      <c r="AM650" s="339"/>
      <c r="AN650" s="339"/>
      <c r="AO650" s="339"/>
      <c r="AP650" s="339"/>
      <c r="AQ650" s="339"/>
      <c r="AR650" s="339"/>
      <c r="AS650" s="339"/>
      <c r="AT650" s="339"/>
      <c r="AU650" s="339"/>
      <c r="AV650" s="339"/>
      <c r="AW650" s="339"/>
      <c r="AX650" s="339"/>
      <c r="AY650" s="339"/>
      <c r="AZ650" s="339"/>
      <c r="BA650" s="339"/>
      <c r="BB650" s="339"/>
      <c r="BC650" s="339"/>
      <c r="BD650" s="339"/>
      <c r="BE650" s="339"/>
      <c r="BF650" s="339"/>
      <c r="BG650" s="339"/>
      <c r="BH650" s="339"/>
      <c r="BI650" s="339"/>
      <c r="BJ650" s="339"/>
      <c r="BK650" s="339"/>
      <c r="BL650" s="339"/>
      <c r="BM650" s="339"/>
      <c r="BN650" s="339"/>
      <c r="BO650" s="339"/>
      <c r="BP650" s="339"/>
      <c r="BQ650" s="339"/>
      <c r="BR650" s="339"/>
      <c r="BS650" s="339"/>
      <c r="BT650" s="339"/>
      <c r="BU650" s="339"/>
      <c r="BV650" s="339"/>
      <c r="BW650" s="339"/>
      <c r="BX650" s="339"/>
      <c r="BY650" s="339"/>
      <c r="BZ650" s="339"/>
      <c r="CA650" s="339"/>
      <c r="CB650" s="339"/>
      <c r="CC650" s="339"/>
      <c r="CD650" s="339"/>
      <c r="CE650" s="339"/>
      <c r="CF650" s="339"/>
      <c r="CG650" s="339"/>
      <c r="CH650" s="339"/>
      <c r="CI650" s="339"/>
      <c r="CJ650" s="339"/>
      <c r="CK650" s="339"/>
      <c r="CL650" s="339"/>
      <c r="CM650" s="339"/>
      <c r="CN650" s="339"/>
      <c r="CO650" s="339"/>
      <c r="CP650" s="339"/>
      <c r="CQ650" s="339"/>
      <c r="CR650" s="339"/>
      <c r="CS650" s="339"/>
      <c r="CT650" s="339"/>
      <c r="CU650" s="339"/>
      <c r="CV650" s="339"/>
      <c r="CW650" s="339"/>
      <c r="CX650" s="339"/>
      <c r="CY650" s="339"/>
      <c r="CZ650" s="339"/>
      <c r="DA650" s="339"/>
      <c r="DB650" s="339"/>
      <c r="DC650" s="339"/>
      <c r="DD650" s="339"/>
      <c r="DE650" s="339"/>
      <c r="DF650" s="339"/>
      <c r="DG650" s="339"/>
      <c r="DH650" s="339"/>
      <c r="DI650" s="339"/>
      <c r="DJ650" s="339"/>
      <c r="DK650" s="339"/>
      <c r="DL650" s="339"/>
      <c r="DM650" s="339"/>
      <c r="DN650" s="339"/>
      <c r="DO650" s="339"/>
      <c r="DP650" s="339"/>
      <c r="DQ650" s="339"/>
      <c r="DR650" s="339"/>
      <c r="DS650" s="339"/>
      <c r="DT650" s="339"/>
      <c r="DU650" s="339"/>
      <c r="DV650" s="339"/>
      <c r="DW650" s="339"/>
      <c r="DX650" s="339"/>
      <c r="DY650" s="339"/>
      <c r="DZ650" s="339"/>
      <c r="EA650" s="339"/>
      <c r="EB650" s="339"/>
      <c r="EC650" s="339"/>
      <c r="ED650" s="339"/>
      <c r="EE650" s="339"/>
      <c r="EF650" s="339"/>
      <c r="EG650" s="339"/>
      <c r="EH650" s="339"/>
      <c r="EI650" s="339"/>
      <c r="EJ650" s="339"/>
      <c r="EK650" s="339"/>
      <c r="EL650" s="339"/>
      <c r="EM650" s="339"/>
    </row>
    <row r="651" spans="1:143" s="341" customFormat="1" ht="25.5" hidden="1" customHeight="1">
      <c r="A651" s="371"/>
      <c r="B651" s="371"/>
      <c r="C651" s="371"/>
      <c r="D651" s="371"/>
      <c r="E651" s="371"/>
      <c r="F651" s="371"/>
      <c r="G651" s="371"/>
      <c r="H651" s="371"/>
      <c r="I651" s="371"/>
      <c r="J651" s="371"/>
      <c r="K651" s="371"/>
      <c r="L651" s="371"/>
      <c r="M651" s="371"/>
      <c r="N651" s="371"/>
      <c r="O651" s="371"/>
      <c r="P651" s="371"/>
      <c r="Q651" s="371"/>
      <c r="R651" s="371"/>
      <c r="S651" s="371"/>
      <c r="T651" s="371"/>
      <c r="U651" s="371"/>
      <c r="V651" s="371"/>
      <c r="W651" s="371"/>
      <c r="X651" s="371"/>
      <c r="Y651" s="371"/>
      <c r="Z651" s="371"/>
      <c r="AA651" s="371"/>
      <c r="AB651" s="371"/>
      <c r="AC651" s="371"/>
      <c r="AD651" s="371"/>
      <c r="AE651" s="371"/>
      <c r="AF651" s="371"/>
      <c r="AG651" s="371"/>
      <c r="AH651" s="371"/>
      <c r="AI651" s="339"/>
      <c r="AJ651" s="339"/>
      <c r="AK651" s="339"/>
      <c r="AL651" s="339"/>
      <c r="AM651" s="339"/>
      <c r="AN651" s="339"/>
      <c r="AO651" s="339"/>
      <c r="AP651" s="339"/>
      <c r="AQ651" s="339"/>
      <c r="AR651" s="339"/>
      <c r="AS651" s="339"/>
      <c r="AT651" s="339"/>
      <c r="AU651" s="339"/>
      <c r="AV651" s="339"/>
      <c r="AW651" s="339"/>
      <c r="AX651" s="339"/>
      <c r="AY651" s="339"/>
      <c r="AZ651" s="339"/>
      <c r="BA651" s="339"/>
      <c r="BB651" s="339"/>
      <c r="BC651" s="339"/>
      <c r="BD651" s="339"/>
      <c r="BE651" s="339"/>
      <c r="BF651" s="339"/>
      <c r="BG651" s="339"/>
      <c r="BH651" s="339"/>
      <c r="BI651" s="339"/>
      <c r="BJ651" s="339"/>
      <c r="BK651" s="339"/>
      <c r="BL651" s="339"/>
      <c r="BM651" s="339"/>
      <c r="BN651" s="339"/>
      <c r="BO651" s="339"/>
      <c r="BP651" s="339"/>
      <c r="BQ651" s="339"/>
      <c r="BR651" s="339"/>
      <c r="BS651" s="339"/>
      <c r="BT651" s="339"/>
      <c r="BU651" s="339"/>
      <c r="BV651" s="339"/>
      <c r="BW651" s="339"/>
      <c r="BX651" s="339"/>
      <c r="BY651" s="339"/>
      <c r="BZ651" s="339"/>
      <c r="CA651" s="339"/>
      <c r="CB651" s="339"/>
      <c r="CC651" s="339"/>
      <c r="CD651" s="339"/>
      <c r="CE651" s="339"/>
      <c r="CF651" s="339"/>
      <c r="CG651" s="339"/>
      <c r="CH651" s="339"/>
      <c r="CI651" s="339"/>
      <c r="CJ651" s="339"/>
      <c r="CK651" s="339"/>
      <c r="CL651" s="339"/>
      <c r="CM651" s="339"/>
      <c r="CN651" s="339"/>
      <c r="CO651" s="339"/>
      <c r="CP651" s="339"/>
      <c r="CQ651" s="339"/>
      <c r="CR651" s="339"/>
      <c r="CS651" s="339"/>
      <c r="CT651" s="339"/>
      <c r="CU651" s="339"/>
      <c r="CV651" s="339"/>
      <c r="CW651" s="339"/>
      <c r="CX651" s="339"/>
      <c r="CY651" s="339"/>
      <c r="CZ651" s="339"/>
      <c r="DA651" s="339"/>
      <c r="DB651" s="339"/>
      <c r="DC651" s="339"/>
      <c r="DD651" s="339"/>
      <c r="DE651" s="339"/>
      <c r="DF651" s="339"/>
      <c r="DG651" s="339"/>
      <c r="DH651" s="339"/>
      <c r="DI651" s="339"/>
      <c r="DJ651" s="339"/>
      <c r="DK651" s="339"/>
      <c r="DL651" s="339"/>
      <c r="DM651" s="339"/>
      <c r="DN651" s="339"/>
      <c r="DO651" s="339"/>
      <c r="DP651" s="339"/>
      <c r="DQ651" s="339"/>
      <c r="DR651" s="339"/>
      <c r="DS651" s="339"/>
      <c r="DT651" s="339"/>
      <c r="DU651" s="339"/>
      <c r="DV651" s="339"/>
      <c r="DW651" s="339"/>
      <c r="DX651" s="339"/>
      <c r="DY651" s="339"/>
      <c r="DZ651" s="339"/>
      <c r="EA651" s="339"/>
      <c r="EB651" s="339"/>
      <c r="EC651" s="339"/>
      <c r="ED651" s="339"/>
      <c r="EE651" s="339"/>
      <c r="EF651" s="339"/>
      <c r="EG651" s="339"/>
      <c r="EH651" s="339"/>
      <c r="EI651" s="339"/>
      <c r="EJ651" s="339"/>
      <c r="EK651" s="339"/>
      <c r="EL651" s="339"/>
      <c r="EM651" s="339"/>
    </row>
    <row r="652" spans="1:143" s="341" customFormat="1" ht="25.5" hidden="1" customHeight="1">
      <c r="A652" s="371"/>
      <c r="B652" s="371"/>
      <c r="C652" s="371"/>
      <c r="D652" s="371"/>
      <c r="E652" s="371"/>
      <c r="F652" s="371"/>
      <c r="G652" s="371"/>
      <c r="H652" s="371"/>
      <c r="I652" s="371"/>
      <c r="J652" s="371"/>
      <c r="K652" s="371"/>
      <c r="L652" s="371"/>
      <c r="M652" s="371"/>
      <c r="N652" s="371"/>
      <c r="O652" s="371"/>
      <c r="P652" s="371"/>
      <c r="Q652" s="371"/>
      <c r="R652" s="371"/>
      <c r="S652" s="371"/>
      <c r="T652" s="371"/>
      <c r="U652" s="371"/>
      <c r="V652" s="371"/>
      <c r="W652" s="371"/>
      <c r="X652" s="371"/>
      <c r="Y652" s="371"/>
      <c r="Z652" s="371"/>
      <c r="AA652" s="371"/>
      <c r="AB652" s="371"/>
      <c r="AC652" s="371"/>
      <c r="AD652" s="371"/>
      <c r="AE652" s="371"/>
      <c r="AF652" s="371"/>
      <c r="AG652" s="371"/>
      <c r="AH652" s="371"/>
      <c r="AI652" s="339"/>
      <c r="AJ652" s="339"/>
      <c r="AK652" s="339"/>
      <c r="AL652" s="339"/>
      <c r="AM652" s="339"/>
      <c r="AN652" s="339"/>
      <c r="AO652" s="339"/>
      <c r="AP652" s="339"/>
      <c r="AQ652" s="339"/>
      <c r="AR652" s="339"/>
      <c r="AS652" s="339"/>
      <c r="AT652" s="339"/>
      <c r="AU652" s="339"/>
      <c r="AV652" s="339"/>
      <c r="AW652" s="339"/>
      <c r="AX652" s="339"/>
      <c r="AY652" s="339"/>
      <c r="AZ652" s="339"/>
      <c r="BA652" s="339"/>
      <c r="BB652" s="339"/>
      <c r="BC652" s="339"/>
      <c r="BD652" s="339"/>
      <c r="BE652" s="339"/>
      <c r="BF652" s="339"/>
      <c r="BG652" s="339"/>
      <c r="BH652" s="339"/>
      <c r="BI652" s="339"/>
      <c r="BJ652" s="339"/>
      <c r="BK652" s="339"/>
      <c r="BL652" s="339"/>
      <c r="BM652" s="339"/>
      <c r="BN652" s="339"/>
      <c r="BO652" s="339"/>
      <c r="BP652" s="339"/>
      <c r="BQ652" s="339"/>
      <c r="BR652" s="339"/>
      <c r="BS652" s="339"/>
      <c r="BT652" s="339"/>
      <c r="BU652" s="339"/>
      <c r="BV652" s="339"/>
      <c r="BW652" s="339"/>
      <c r="BX652" s="339"/>
      <c r="BY652" s="339"/>
      <c r="BZ652" s="339"/>
      <c r="CA652" s="339"/>
      <c r="CB652" s="339"/>
      <c r="CC652" s="339"/>
      <c r="CD652" s="339"/>
      <c r="CE652" s="339"/>
      <c r="CF652" s="339"/>
      <c r="CG652" s="339"/>
      <c r="CH652" s="339"/>
      <c r="CI652" s="339"/>
      <c r="CJ652" s="339"/>
      <c r="CK652" s="339"/>
      <c r="CL652" s="339"/>
      <c r="CM652" s="339"/>
      <c r="CN652" s="339"/>
      <c r="CO652" s="339"/>
      <c r="CP652" s="339"/>
      <c r="CQ652" s="339"/>
      <c r="CR652" s="339"/>
      <c r="CS652" s="339"/>
      <c r="CT652" s="339"/>
      <c r="CU652" s="339"/>
      <c r="CV652" s="339"/>
      <c r="CW652" s="339"/>
      <c r="CX652" s="339"/>
      <c r="CY652" s="339"/>
      <c r="CZ652" s="339"/>
      <c r="DA652" s="339"/>
      <c r="DB652" s="339"/>
      <c r="DC652" s="339"/>
      <c r="DD652" s="339"/>
      <c r="DE652" s="339"/>
      <c r="DF652" s="339"/>
      <c r="DG652" s="339"/>
      <c r="DH652" s="339"/>
      <c r="DI652" s="339"/>
      <c r="DJ652" s="339"/>
      <c r="DK652" s="339"/>
      <c r="DL652" s="339"/>
      <c r="DM652" s="339"/>
      <c r="DN652" s="339"/>
      <c r="DO652" s="339"/>
      <c r="DP652" s="339"/>
      <c r="DQ652" s="339"/>
      <c r="DR652" s="339"/>
      <c r="DS652" s="339"/>
      <c r="DT652" s="339"/>
      <c r="DU652" s="339"/>
      <c r="DV652" s="339"/>
      <c r="DW652" s="339"/>
      <c r="DX652" s="339"/>
      <c r="DY652" s="339"/>
      <c r="DZ652" s="339"/>
      <c r="EA652" s="339"/>
      <c r="EB652" s="339"/>
      <c r="EC652" s="339"/>
      <c r="ED652" s="339"/>
      <c r="EE652" s="339"/>
      <c r="EF652" s="339"/>
      <c r="EG652" s="339"/>
      <c r="EH652" s="339"/>
      <c r="EI652" s="339"/>
      <c r="EJ652" s="339"/>
      <c r="EK652" s="339"/>
      <c r="EL652" s="339"/>
      <c r="EM652" s="339"/>
    </row>
    <row r="653" spans="1:143" s="341" customFormat="1" ht="25.5" hidden="1" customHeight="1">
      <c r="A653" s="371"/>
      <c r="B653" s="371"/>
      <c r="C653" s="371"/>
      <c r="D653" s="371"/>
      <c r="E653" s="371"/>
      <c r="F653" s="371"/>
      <c r="G653" s="371"/>
      <c r="H653" s="371"/>
      <c r="I653" s="371"/>
      <c r="J653" s="371"/>
      <c r="K653" s="371"/>
      <c r="L653" s="371"/>
      <c r="M653" s="371"/>
      <c r="N653" s="371"/>
      <c r="O653" s="371"/>
      <c r="P653" s="371"/>
      <c r="Q653" s="371"/>
      <c r="R653" s="371"/>
      <c r="S653" s="371"/>
      <c r="T653" s="371"/>
      <c r="U653" s="371"/>
      <c r="V653" s="371"/>
      <c r="W653" s="371"/>
      <c r="X653" s="371"/>
      <c r="Y653" s="371"/>
      <c r="Z653" s="371"/>
      <c r="AA653" s="371"/>
      <c r="AB653" s="371"/>
      <c r="AC653" s="371"/>
      <c r="AD653" s="371"/>
      <c r="AE653" s="371"/>
      <c r="AF653" s="371"/>
      <c r="AG653" s="371"/>
      <c r="AH653" s="371"/>
      <c r="AI653" s="339"/>
      <c r="AJ653" s="339"/>
      <c r="AK653" s="339"/>
      <c r="AL653" s="339"/>
      <c r="AM653" s="339"/>
      <c r="AN653" s="339"/>
      <c r="AO653" s="339"/>
      <c r="AP653" s="339"/>
      <c r="AQ653" s="339"/>
      <c r="AR653" s="339"/>
      <c r="AS653" s="339"/>
      <c r="AT653" s="339"/>
      <c r="AU653" s="339"/>
      <c r="AV653" s="339"/>
      <c r="AW653" s="339"/>
      <c r="AX653" s="339"/>
      <c r="AY653" s="339"/>
      <c r="AZ653" s="339"/>
      <c r="BA653" s="339"/>
      <c r="BB653" s="339"/>
      <c r="BC653" s="339"/>
      <c r="BD653" s="339"/>
      <c r="BE653" s="339"/>
      <c r="BF653" s="339"/>
      <c r="BG653" s="339"/>
      <c r="BH653" s="339"/>
      <c r="BI653" s="339"/>
      <c r="BJ653" s="339"/>
      <c r="BK653" s="339"/>
      <c r="BL653" s="339"/>
      <c r="BM653" s="339"/>
      <c r="BN653" s="339"/>
      <c r="BO653" s="339"/>
      <c r="BP653" s="339"/>
      <c r="BQ653" s="339"/>
      <c r="BR653" s="339"/>
      <c r="BS653" s="339"/>
      <c r="BT653" s="339"/>
      <c r="BU653" s="339"/>
      <c r="BV653" s="339"/>
      <c r="BW653" s="339"/>
      <c r="BX653" s="339"/>
      <c r="BY653" s="339"/>
      <c r="BZ653" s="339"/>
      <c r="CA653" s="339"/>
      <c r="CB653" s="339"/>
      <c r="CC653" s="339"/>
      <c r="CD653" s="339"/>
      <c r="CE653" s="339"/>
      <c r="CF653" s="339"/>
      <c r="CG653" s="339"/>
      <c r="CH653" s="339"/>
      <c r="CI653" s="339"/>
      <c r="CJ653" s="339"/>
      <c r="CK653" s="339"/>
      <c r="CL653" s="339"/>
      <c r="CM653" s="339"/>
      <c r="CN653" s="339"/>
      <c r="CO653" s="339"/>
      <c r="CP653" s="339"/>
      <c r="CQ653" s="339"/>
      <c r="CR653" s="339"/>
      <c r="CS653" s="339"/>
      <c r="CT653" s="339"/>
      <c r="CU653" s="339"/>
      <c r="CV653" s="339"/>
      <c r="CW653" s="339"/>
      <c r="CX653" s="339"/>
      <c r="CY653" s="339"/>
      <c r="CZ653" s="339"/>
      <c r="DA653" s="339"/>
      <c r="DB653" s="339"/>
      <c r="DC653" s="339"/>
      <c r="DD653" s="339"/>
      <c r="DE653" s="339"/>
      <c r="DF653" s="339"/>
      <c r="DG653" s="339"/>
      <c r="DH653" s="339"/>
      <c r="DI653" s="339"/>
      <c r="DJ653" s="339"/>
      <c r="DK653" s="339"/>
      <c r="DL653" s="339"/>
      <c r="DM653" s="339"/>
      <c r="DN653" s="339"/>
      <c r="DO653" s="339"/>
      <c r="DP653" s="339"/>
      <c r="DQ653" s="339"/>
      <c r="DR653" s="339"/>
      <c r="DS653" s="339"/>
      <c r="DT653" s="339"/>
      <c r="DU653" s="339"/>
      <c r="DV653" s="339"/>
      <c r="DW653" s="339"/>
      <c r="DX653" s="339"/>
      <c r="DY653" s="339"/>
      <c r="DZ653" s="339"/>
      <c r="EA653" s="339"/>
      <c r="EB653" s="339"/>
      <c r="EC653" s="339"/>
      <c r="ED653" s="339"/>
      <c r="EE653" s="339"/>
      <c r="EF653" s="339"/>
      <c r="EG653" s="339"/>
      <c r="EH653" s="339"/>
      <c r="EI653" s="339"/>
      <c r="EJ653" s="339"/>
      <c r="EK653" s="339"/>
      <c r="EL653" s="339"/>
      <c r="EM653" s="339"/>
    </row>
    <row r="654" spans="1:143" s="341" customFormat="1" ht="25.5" hidden="1" customHeight="1">
      <c r="A654" s="371"/>
      <c r="B654" s="371"/>
      <c r="C654" s="371"/>
      <c r="D654" s="371"/>
      <c r="E654" s="371"/>
      <c r="F654" s="371"/>
      <c r="G654" s="371"/>
      <c r="H654" s="371"/>
      <c r="I654" s="371"/>
      <c r="J654" s="371"/>
      <c r="K654" s="371"/>
      <c r="L654" s="371"/>
      <c r="M654" s="371"/>
      <c r="N654" s="371"/>
      <c r="O654" s="371"/>
      <c r="P654" s="371"/>
      <c r="Q654" s="371"/>
      <c r="R654" s="371"/>
      <c r="S654" s="371"/>
      <c r="T654" s="371"/>
      <c r="U654" s="371"/>
      <c r="V654" s="371"/>
      <c r="W654" s="371"/>
      <c r="X654" s="371"/>
      <c r="Y654" s="371"/>
      <c r="Z654" s="371"/>
      <c r="AA654" s="371"/>
      <c r="AB654" s="371"/>
      <c r="AC654" s="371"/>
      <c r="AD654" s="371"/>
      <c r="AE654" s="371"/>
      <c r="AF654" s="371"/>
      <c r="AG654" s="371"/>
      <c r="AH654" s="371"/>
      <c r="AI654" s="339"/>
      <c r="AJ654" s="339"/>
      <c r="AK654" s="339"/>
      <c r="AL654" s="339"/>
      <c r="AM654" s="339"/>
      <c r="AN654" s="339"/>
      <c r="AO654" s="339"/>
      <c r="AP654" s="339"/>
      <c r="AQ654" s="339"/>
      <c r="AR654" s="339"/>
      <c r="AS654" s="339"/>
      <c r="AT654" s="339"/>
      <c r="AU654" s="339"/>
      <c r="AV654" s="339"/>
      <c r="AW654" s="339"/>
      <c r="AX654" s="339"/>
      <c r="AY654" s="339"/>
      <c r="AZ654" s="339"/>
      <c r="BA654" s="339"/>
      <c r="BB654" s="339"/>
      <c r="BC654" s="339"/>
      <c r="BD654" s="339"/>
      <c r="BE654" s="339"/>
      <c r="BF654" s="339"/>
      <c r="BG654" s="339"/>
      <c r="BH654" s="339"/>
      <c r="BI654" s="339"/>
      <c r="BJ654" s="339"/>
      <c r="BK654" s="339"/>
      <c r="BL654" s="339"/>
      <c r="BM654" s="339"/>
      <c r="BN654" s="339"/>
      <c r="BO654" s="339"/>
      <c r="BP654" s="339"/>
      <c r="BQ654" s="339"/>
      <c r="BR654" s="339"/>
      <c r="BS654" s="339"/>
      <c r="BT654" s="339"/>
      <c r="BU654" s="339"/>
      <c r="BV654" s="339"/>
      <c r="BW654" s="339"/>
      <c r="BX654" s="339"/>
      <c r="BY654" s="339"/>
      <c r="BZ654" s="339"/>
      <c r="CA654" s="339"/>
      <c r="CB654" s="339"/>
      <c r="CC654" s="339"/>
      <c r="CD654" s="339"/>
      <c r="CE654" s="339"/>
      <c r="CF654" s="339"/>
      <c r="CG654" s="339"/>
      <c r="CH654" s="339"/>
      <c r="CI654" s="339"/>
      <c r="CJ654" s="339"/>
      <c r="CK654" s="339"/>
      <c r="CL654" s="339"/>
      <c r="CM654" s="339"/>
      <c r="CN654" s="339"/>
      <c r="CO654" s="339"/>
      <c r="CP654" s="339"/>
      <c r="CQ654" s="339"/>
      <c r="CR654" s="339"/>
      <c r="CS654" s="339"/>
      <c r="CT654" s="339"/>
      <c r="CU654" s="339"/>
      <c r="CV654" s="339"/>
      <c r="CW654" s="339"/>
      <c r="CX654" s="339"/>
      <c r="CY654" s="339"/>
      <c r="CZ654" s="339"/>
      <c r="DA654" s="339"/>
      <c r="DB654" s="339"/>
      <c r="DC654" s="339"/>
      <c r="DD654" s="339"/>
      <c r="DE654" s="339"/>
      <c r="DF654" s="339"/>
      <c r="DG654" s="339"/>
      <c r="DH654" s="339"/>
      <c r="DI654" s="339"/>
      <c r="DJ654" s="339"/>
      <c r="DK654" s="339"/>
      <c r="DL654" s="339"/>
      <c r="DM654" s="339"/>
      <c r="DN654" s="339"/>
      <c r="DO654" s="339"/>
      <c r="DP654" s="339"/>
      <c r="DQ654" s="339"/>
      <c r="DR654" s="339"/>
      <c r="DS654" s="339"/>
      <c r="DT654" s="339"/>
      <c r="DU654" s="339"/>
      <c r="DV654" s="339"/>
      <c r="DW654" s="339"/>
      <c r="DX654" s="339"/>
      <c r="DY654" s="339"/>
      <c r="DZ654" s="339"/>
      <c r="EA654" s="339"/>
      <c r="EB654" s="339"/>
      <c r="EC654" s="339"/>
      <c r="ED654" s="339"/>
      <c r="EE654" s="339"/>
      <c r="EF654" s="339"/>
      <c r="EG654" s="339"/>
      <c r="EH654" s="339"/>
      <c r="EI654" s="339"/>
      <c r="EJ654" s="339"/>
      <c r="EK654" s="339"/>
      <c r="EL654" s="339"/>
      <c r="EM654" s="339"/>
    </row>
    <row r="655" spans="1:143" s="341" customFormat="1" ht="25.5" hidden="1" customHeight="1">
      <c r="A655" s="371"/>
      <c r="B655" s="371"/>
      <c r="C655" s="371"/>
      <c r="D655" s="371"/>
      <c r="E655" s="371"/>
      <c r="F655" s="371"/>
      <c r="G655" s="371"/>
      <c r="H655" s="371"/>
      <c r="I655" s="371"/>
      <c r="J655" s="371"/>
      <c r="K655" s="371"/>
      <c r="L655" s="371"/>
      <c r="M655" s="371"/>
      <c r="N655" s="371"/>
      <c r="O655" s="371"/>
      <c r="P655" s="371"/>
      <c r="Q655" s="371"/>
      <c r="R655" s="371"/>
      <c r="S655" s="371"/>
      <c r="T655" s="371"/>
      <c r="U655" s="371"/>
      <c r="V655" s="371"/>
      <c r="W655" s="371"/>
      <c r="X655" s="371"/>
      <c r="Y655" s="371"/>
      <c r="Z655" s="371"/>
      <c r="AA655" s="371"/>
      <c r="AB655" s="371"/>
      <c r="AC655" s="371"/>
      <c r="AD655" s="371"/>
      <c r="AE655" s="371"/>
      <c r="AF655" s="371"/>
      <c r="AG655" s="371"/>
      <c r="AH655" s="371"/>
      <c r="AI655" s="339"/>
      <c r="AJ655" s="339"/>
      <c r="AK655" s="339"/>
      <c r="AL655" s="339"/>
      <c r="AM655" s="339"/>
      <c r="AN655" s="339"/>
      <c r="AO655" s="339"/>
      <c r="AP655" s="339"/>
      <c r="AQ655" s="339"/>
      <c r="AR655" s="339"/>
      <c r="AS655" s="339"/>
      <c r="AT655" s="339"/>
      <c r="AU655" s="339"/>
      <c r="AV655" s="339"/>
      <c r="AW655" s="339"/>
      <c r="AX655" s="339"/>
      <c r="AY655" s="339"/>
      <c r="AZ655" s="339"/>
      <c r="BA655" s="339"/>
      <c r="BB655" s="339"/>
      <c r="BC655" s="339"/>
      <c r="BD655" s="339"/>
      <c r="BE655" s="339"/>
      <c r="BF655" s="339"/>
      <c r="BG655" s="339"/>
      <c r="BH655" s="339"/>
      <c r="BI655" s="339"/>
      <c r="BJ655" s="339"/>
      <c r="BK655" s="339"/>
      <c r="BL655" s="339"/>
      <c r="BM655" s="339"/>
      <c r="BN655" s="339"/>
      <c r="BO655" s="339"/>
      <c r="BP655" s="339"/>
      <c r="BQ655" s="339"/>
      <c r="BR655" s="339"/>
      <c r="BS655" s="339"/>
      <c r="BT655" s="339"/>
      <c r="BU655" s="339"/>
      <c r="BV655" s="339"/>
      <c r="BW655" s="339"/>
      <c r="BX655" s="339"/>
      <c r="BY655" s="339"/>
      <c r="BZ655" s="339"/>
      <c r="CA655" s="339"/>
      <c r="CB655" s="339"/>
      <c r="CC655" s="339"/>
      <c r="CD655" s="339"/>
      <c r="CE655" s="339"/>
      <c r="CF655" s="339"/>
      <c r="CG655" s="339"/>
      <c r="CH655" s="339"/>
      <c r="CI655" s="339"/>
      <c r="CJ655" s="339"/>
      <c r="CK655" s="339"/>
      <c r="CL655" s="339"/>
      <c r="CM655" s="339"/>
      <c r="CN655" s="339"/>
      <c r="CO655" s="339"/>
      <c r="CP655" s="339"/>
      <c r="CQ655" s="339"/>
      <c r="CR655" s="339"/>
      <c r="CS655" s="339"/>
      <c r="CT655" s="339"/>
      <c r="CU655" s="339"/>
      <c r="CV655" s="339"/>
      <c r="CW655" s="339"/>
      <c r="CX655" s="339"/>
      <c r="CY655" s="339"/>
      <c r="CZ655" s="339"/>
      <c r="DA655" s="339"/>
      <c r="DB655" s="339"/>
      <c r="DC655" s="339"/>
      <c r="DD655" s="339"/>
      <c r="DE655" s="339"/>
      <c r="DF655" s="339"/>
      <c r="DG655" s="339"/>
      <c r="DH655" s="339"/>
      <c r="DI655" s="339"/>
      <c r="DJ655" s="339"/>
      <c r="DK655" s="339"/>
      <c r="DL655" s="339"/>
      <c r="DM655" s="339"/>
      <c r="DN655" s="339"/>
      <c r="DO655" s="339"/>
      <c r="DP655" s="339"/>
      <c r="DQ655" s="339"/>
      <c r="DR655" s="339"/>
      <c r="DS655" s="339"/>
      <c r="DT655" s="339"/>
      <c r="DU655" s="339"/>
      <c r="DV655" s="339"/>
      <c r="DW655" s="339"/>
      <c r="DX655" s="339"/>
      <c r="DY655" s="339"/>
      <c r="DZ655" s="339"/>
      <c r="EA655" s="339"/>
      <c r="EB655" s="339"/>
      <c r="EC655" s="339"/>
      <c r="ED655" s="339"/>
      <c r="EE655" s="339"/>
      <c r="EF655" s="339"/>
      <c r="EG655" s="339"/>
      <c r="EH655" s="339"/>
      <c r="EI655" s="339"/>
      <c r="EJ655" s="339"/>
      <c r="EK655" s="339"/>
      <c r="EL655" s="339"/>
      <c r="EM655" s="339"/>
    </row>
    <row r="656" spans="1:143" s="341" customFormat="1" ht="25.5" hidden="1" customHeight="1">
      <c r="A656" s="371"/>
      <c r="B656" s="371"/>
      <c r="C656" s="371"/>
      <c r="D656" s="371"/>
      <c r="E656" s="371"/>
      <c r="F656" s="371"/>
      <c r="G656" s="371"/>
      <c r="H656" s="371"/>
      <c r="I656" s="371"/>
      <c r="J656" s="371"/>
      <c r="K656" s="371"/>
      <c r="L656" s="371"/>
      <c r="M656" s="371"/>
      <c r="N656" s="371"/>
      <c r="O656" s="371"/>
      <c r="P656" s="371"/>
      <c r="Q656" s="371"/>
      <c r="R656" s="371"/>
      <c r="S656" s="371"/>
      <c r="T656" s="371"/>
      <c r="U656" s="371"/>
      <c r="V656" s="371"/>
      <c r="W656" s="371"/>
      <c r="X656" s="371"/>
      <c r="Y656" s="371"/>
      <c r="Z656" s="371"/>
      <c r="AA656" s="371"/>
      <c r="AB656" s="371"/>
      <c r="AC656" s="371"/>
      <c r="AD656" s="371"/>
      <c r="AE656" s="371"/>
      <c r="AF656" s="371"/>
      <c r="AG656" s="371"/>
      <c r="AH656" s="371"/>
      <c r="AI656" s="339"/>
      <c r="AJ656" s="339"/>
      <c r="AK656" s="339"/>
      <c r="AL656" s="339"/>
      <c r="AM656" s="339"/>
      <c r="AN656" s="339"/>
      <c r="AO656" s="339"/>
      <c r="AP656" s="339"/>
      <c r="AQ656" s="339"/>
      <c r="AR656" s="339"/>
      <c r="AS656" s="339"/>
      <c r="AT656" s="339"/>
      <c r="AU656" s="339"/>
      <c r="AV656" s="339"/>
      <c r="AW656" s="339"/>
      <c r="AX656" s="339"/>
      <c r="AY656" s="339"/>
      <c r="AZ656" s="339"/>
      <c r="BA656" s="339"/>
      <c r="BB656" s="339"/>
      <c r="BC656" s="339"/>
      <c r="BD656" s="339"/>
      <c r="BE656" s="339"/>
      <c r="BF656" s="339"/>
      <c r="BG656" s="339"/>
      <c r="BH656" s="339"/>
      <c r="BI656" s="339"/>
      <c r="BJ656" s="339"/>
      <c r="BK656" s="339"/>
      <c r="BL656" s="339"/>
      <c r="BM656" s="339"/>
      <c r="BN656" s="339"/>
      <c r="BO656" s="339"/>
      <c r="BP656" s="339"/>
      <c r="BQ656" s="339"/>
      <c r="BR656" s="339"/>
      <c r="BS656" s="339"/>
      <c r="BT656" s="339"/>
      <c r="BU656" s="339"/>
      <c r="BV656" s="339"/>
      <c r="BW656" s="339"/>
      <c r="BX656" s="339"/>
      <c r="BY656" s="339"/>
      <c r="BZ656" s="339"/>
      <c r="CA656" s="339"/>
      <c r="CB656" s="339"/>
      <c r="CC656" s="339"/>
      <c r="CD656" s="339"/>
      <c r="CE656" s="339"/>
      <c r="CF656" s="339"/>
      <c r="CG656" s="339"/>
      <c r="CH656" s="339"/>
      <c r="CI656" s="339"/>
      <c r="CJ656" s="339"/>
      <c r="CK656" s="339"/>
      <c r="CL656" s="339"/>
      <c r="CM656" s="339"/>
      <c r="CN656" s="339"/>
      <c r="CO656" s="339"/>
      <c r="CP656" s="339"/>
      <c r="CQ656" s="339"/>
      <c r="CR656" s="339"/>
      <c r="CS656" s="339"/>
      <c r="CT656" s="339"/>
      <c r="CU656" s="339"/>
      <c r="CV656" s="339"/>
      <c r="CW656" s="339"/>
      <c r="CX656" s="339"/>
      <c r="CY656" s="339"/>
      <c r="CZ656" s="339"/>
      <c r="DA656" s="339"/>
      <c r="DB656" s="339"/>
      <c r="DC656" s="339"/>
      <c r="DD656" s="339"/>
      <c r="DE656" s="339"/>
      <c r="DF656" s="339"/>
      <c r="DG656" s="339"/>
      <c r="DH656" s="339"/>
      <c r="DI656" s="339"/>
      <c r="DJ656" s="339"/>
      <c r="DK656" s="339"/>
      <c r="DL656" s="339"/>
      <c r="DM656" s="339"/>
      <c r="DN656" s="339"/>
      <c r="DO656" s="339"/>
      <c r="DP656" s="339"/>
      <c r="DQ656" s="339"/>
      <c r="DR656" s="339"/>
      <c r="DS656" s="339"/>
      <c r="DT656" s="339"/>
      <c r="DU656" s="339"/>
      <c r="DV656" s="339"/>
      <c r="DW656" s="339"/>
      <c r="DX656" s="339"/>
      <c r="DY656" s="339"/>
      <c r="DZ656" s="339"/>
      <c r="EA656" s="339"/>
      <c r="EB656" s="339"/>
      <c r="EC656" s="339"/>
      <c r="ED656" s="339"/>
      <c r="EE656" s="339"/>
      <c r="EF656" s="339"/>
      <c r="EG656" s="339"/>
      <c r="EH656" s="339"/>
      <c r="EI656" s="339"/>
      <c r="EJ656" s="339"/>
      <c r="EK656" s="339"/>
      <c r="EL656" s="339"/>
      <c r="EM656" s="339"/>
    </row>
    <row r="657" spans="1:143" s="341" customFormat="1" ht="25.5" hidden="1" customHeight="1">
      <c r="A657" s="371"/>
      <c r="B657" s="371"/>
      <c r="C657" s="371"/>
      <c r="D657" s="371"/>
      <c r="E657" s="371"/>
      <c r="F657" s="371"/>
      <c r="G657" s="371"/>
      <c r="H657" s="371"/>
      <c r="I657" s="371"/>
      <c r="J657" s="371"/>
      <c r="K657" s="371"/>
      <c r="L657" s="371"/>
      <c r="M657" s="371"/>
      <c r="N657" s="371"/>
      <c r="O657" s="371"/>
      <c r="P657" s="371"/>
      <c r="Q657" s="371"/>
      <c r="R657" s="371"/>
      <c r="S657" s="371"/>
      <c r="T657" s="371"/>
      <c r="U657" s="371"/>
      <c r="V657" s="371"/>
      <c r="W657" s="371"/>
      <c r="X657" s="371"/>
      <c r="Y657" s="371"/>
      <c r="Z657" s="371"/>
      <c r="AA657" s="371"/>
      <c r="AB657" s="371"/>
      <c r="AC657" s="371"/>
      <c r="AD657" s="371"/>
      <c r="AE657" s="371"/>
      <c r="AF657" s="371"/>
      <c r="AG657" s="371"/>
      <c r="AH657" s="371"/>
      <c r="AI657" s="339"/>
      <c r="AJ657" s="339"/>
      <c r="AK657" s="339"/>
      <c r="AL657" s="339"/>
      <c r="AM657" s="339"/>
      <c r="AN657" s="339"/>
      <c r="AO657" s="339"/>
      <c r="AP657" s="339"/>
      <c r="AQ657" s="339"/>
      <c r="AR657" s="339"/>
      <c r="AS657" s="339"/>
      <c r="AT657" s="339"/>
      <c r="AU657" s="339"/>
      <c r="AV657" s="339"/>
      <c r="AW657" s="339"/>
      <c r="AX657" s="339"/>
      <c r="AY657" s="339"/>
      <c r="AZ657" s="339"/>
      <c r="BA657" s="339"/>
      <c r="BB657" s="339"/>
      <c r="BC657" s="339"/>
      <c r="BD657" s="339"/>
      <c r="BE657" s="339"/>
      <c r="BF657" s="339"/>
      <c r="BG657" s="339"/>
      <c r="BH657" s="339"/>
      <c r="BI657" s="339"/>
      <c r="BJ657" s="339"/>
      <c r="BK657" s="339"/>
      <c r="BL657" s="339"/>
      <c r="BM657" s="339"/>
      <c r="BN657" s="339"/>
      <c r="BO657" s="339"/>
      <c r="BP657" s="339"/>
      <c r="BQ657" s="339"/>
      <c r="BR657" s="339"/>
      <c r="BS657" s="339"/>
      <c r="BT657" s="339"/>
      <c r="BU657" s="339"/>
      <c r="BV657" s="339"/>
      <c r="BW657" s="339"/>
      <c r="BX657" s="339"/>
      <c r="BY657" s="339"/>
      <c r="BZ657" s="339"/>
      <c r="CA657" s="339"/>
      <c r="CB657" s="339"/>
      <c r="CC657" s="339"/>
      <c r="CD657" s="339"/>
      <c r="CE657" s="339"/>
      <c r="CF657" s="339"/>
      <c r="CG657" s="339"/>
      <c r="CH657" s="339"/>
      <c r="CI657" s="339"/>
      <c r="CJ657" s="339"/>
      <c r="CK657" s="339"/>
      <c r="CL657" s="339"/>
      <c r="CM657" s="339"/>
      <c r="CN657" s="339"/>
      <c r="CO657" s="339"/>
      <c r="CP657" s="339"/>
      <c r="CQ657" s="339"/>
      <c r="CR657" s="339"/>
      <c r="CS657" s="339"/>
      <c r="CT657" s="339"/>
      <c r="CU657" s="339"/>
      <c r="CV657" s="339"/>
      <c r="CW657" s="339"/>
      <c r="CX657" s="339"/>
      <c r="CY657" s="339"/>
      <c r="CZ657" s="339"/>
      <c r="DA657" s="339"/>
      <c r="DB657" s="339"/>
      <c r="DC657" s="339"/>
      <c r="DD657" s="339"/>
      <c r="DE657" s="339"/>
      <c r="DF657" s="339"/>
      <c r="DG657" s="339"/>
      <c r="DH657" s="339"/>
      <c r="DI657" s="339"/>
      <c r="DJ657" s="339"/>
      <c r="DK657" s="339"/>
      <c r="DL657" s="339"/>
      <c r="DM657" s="339"/>
      <c r="DN657" s="339"/>
      <c r="DO657" s="339"/>
      <c r="DP657" s="339"/>
      <c r="DQ657" s="339"/>
      <c r="DR657" s="339"/>
      <c r="DS657" s="339"/>
      <c r="DT657" s="339"/>
      <c r="DU657" s="339"/>
      <c r="DV657" s="339"/>
      <c r="DW657" s="339"/>
      <c r="DX657" s="339"/>
      <c r="DY657" s="339"/>
      <c r="DZ657" s="339"/>
      <c r="EA657" s="339"/>
      <c r="EB657" s="339"/>
      <c r="EC657" s="339"/>
      <c r="ED657" s="339"/>
      <c r="EE657" s="339"/>
      <c r="EF657" s="339"/>
      <c r="EG657" s="339"/>
      <c r="EH657" s="339"/>
      <c r="EI657" s="339"/>
      <c r="EJ657" s="339"/>
      <c r="EK657" s="339"/>
      <c r="EL657" s="339"/>
      <c r="EM657" s="339"/>
    </row>
    <row r="658" spans="1:143" s="341" customFormat="1" ht="25.5" hidden="1" customHeight="1">
      <c r="A658" s="371"/>
      <c r="B658" s="371"/>
      <c r="C658" s="371"/>
      <c r="D658" s="371"/>
      <c r="E658" s="371"/>
      <c r="F658" s="371"/>
      <c r="G658" s="371"/>
      <c r="H658" s="371"/>
      <c r="I658" s="371"/>
      <c r="J658" s="371"/>
      <c r="K658" s="371"/>
      <c r="L658" s="371"/>
      <c r="M658" s="371"/>
      <c r="N658" s="371"/>
      <c r="O658" s="371"/>
      <c r="P658" s="371"/>
      <c r="Q658" s="371"/>
      <c r="R658" s="371"/>
      <c r="S658" s="371"/>
      <c r="T658" s="371"/>
      <c r="U658" s="371"/>
      <c r="V658" s="371"/>
      <c r="W658" s="371"/>
      <c r="X658" s="371"/>
      <c r="Y658" s="371"/>
      <c r="Z658" s="371"/>
      <c r="AA658" s="371"/>
      <c r="AB658" s="371"/>
      <c r="AC658" s="371"/>
      <c r="AD658" s="371"/>
      <c r="AE658" s="371"/>
      <c r="AF658" s="371"/>
      <c r="AG658" s="371"/>
      <c r="AH658" s="371"/>
      <c r="AI658" s="339"/>
      <c r="AJ658" s="339"/>
      <c r="AK658" s="339"/>
      <c r="AL658" s="339"/>
      <c r="AM658" s="339"/>
      <c r="AN658" s="339"/>
      <c r="AO658" s="339"/>
      <c r="AP658" s="339"/>
      <c r="AQ658" s="339"/>
      <c r="AR658" s="339"/>
      <c r="AS658" s="339"/>
      <c r="AT658" s="339"/>
      <c r="AU658" s="339"/>
      <c r="AV658" s="339"/>
      <c r="AW658" s="339"/>
      <c r="AX658" s="339"/>
      <c r="AY658" s="339"/>
      <c r="AZ658" s="339"/>
      <c r="BA658" s="339"/>
      <c r="BB658" s="339"/>
      <c r="BC658" s="339"/>
      <c r="BD658" s="339"/>
      <c r="BE658" s="339"/>
      <c r="BF658" s="339"/>
      <c r="BG658" s="339"/>
      <c r="BH658" s="339"/>
      <c r="BI658" s="339"/>
      <c r="BJ658" s="339"/>
      <c r="BK658" s="339"/>
      <c r="BL658" s="339"/>
      <c r="BM658" s="339"/>
      <c r="BN658" s="339"/>
      <c r="BO658" s="339"/>
      <c r="BP658" s="339"/>
      <c r="BQ658" s="339"/>
      <c r="BR658" s="339"/>
      <c r="BS658" s="339"/>
      <c r="BT658" s="339"/>
      <c r="BU658" s="339"/>
      <c r="BV658" s="339"/>
      <c r="BW658" s="339"/>
      <c r="BX658" s="339"/>
      <c r="BY658" s="339"/>
      <c r="BZ658" s="339"/>
      <c r="CA658" s="339"/>
      <c r="CB658" s="339"/>
      <c r="CC658" s="339"/>
      <c r="CD658" s="339"/>
      <c r="CE658" s="339"/>
      <c r="CF658" s="339"/>
      <c r="CG658" s="339"/>
      <c r="CH658" s="339"/>
      <c r="CI658" s="339"/>
      <c r="CJ658" s="339"/>
      <c r="CK658" s="339"/>
      <c r="CL658" s="339"/>
      <c r="CM658" s="339"/>
      <c r="CN658" s="339"/>
      <c r="CO658" s="339"/>
      <c r="CP658" s="339"/>
      <c r="CQ658" s="339"/>
      <c r="CR658" s="339"/>
      <c r="CS658" s="339"/>
      <c r="CT658" s="339"/>
      <c r="CU658" s="339"/>
      <c r="CV658" s="339"/>
      <c r="CW658" s="339"/>
      <c r="CX658" s="339"/>
      <c r="CY658" s="339"/>
      <c r="CZ658" s="339"/>
      <c r="DA658" s="339"/>
      <c r="DB658" s="339"/>
      <c r="DC658" s="339"/>
      <c r="DD658" s="339"/>
      <c r="DE658" s="339"/>
      <c r="DF658" s="339"/>
      <c r="DG658" s="339"/>
      <c r="DH658" s="339"/>
      <c r="DI658" s="339"/>
      <c r="DJ658" s="339"/>
      <c r="DK658" s="339"/>
      <c r="DL658" s="339"/>
      <c r="DM658" s="339"/>
      <c r="DN658" s="339"/>
      <c r="DO658" s="339"/>
      <c r="DP658" s="339"/>
      <c r="DQ658" s="339"/>
      <c r="DR658" s="339"/>
      <c r="DS658" s="339"/>
      <c r="DT658" s="339"/>
      <c r="DU658" s="339"/>
      <c r="DV658" s="339"/>
      <c r="DW658" s="339"/>
      <c r="DX658" s="339"/>
      <c r="DY658" s="339"/>
      <c r="DZ658" s="339"/>
      <c r="EA658" s="339"/>
      <c r="EB658" s="339"/>
      <c r="EC658" s="339"/>
      <c r="ED658" s="339"/>
      <c r="EE658" s="339"/>
      <c r="EF658" s="339"/>
      <c r="EG658" s="339"/>
      <c r="EH658" s="339"/>
      <c r="EI658" s="339"/>
      <c r="EJ658" s="339"/>
      <c r="EK658" s="339"/>
      <c r="EL658" s="339"/>
      <c r="EM658" s="339"/>
    </row>
    <row r="659" spans="1:143" s="341" customFormat="1" ht="25.5" hidden="1" customHeight="1">
      <c r="A659" s="371"/>
      <c r="B659" s="371"/>
      <c r="C659" s="371"/>
      <c r="D659" s="371"/>
      <c r="E659" s="371"/>
      <c r="F659" s="371"/>
      <c r="G659" s="371"/>
      <c r="H659" s="371"/>
      <c r="I659" s="371"/>
      <c r="J659" s="371"/>
      <c r="K659" s="371"/>
      <c r="L659" s="371"/>
      <c r="M659" s="371"/>
      <c r="N659" s="371"/>
      <c r="O659" s="371"/>
      <c r="P659" s="371"/>
      <c r="Q659" s="371"/>
      <c r="R659" s="371"/>
      <c r="S659" s="371"/>
      <c r="T659" s="371"/>
      <c r="U659" s="371"/>
      <c r="V659" s="371"/>
      <c r="W659" s="371"/>
      <c r="X659" s="371"/>
      <c r="Y659" s="371"/>
      <c r="Z659" s="371"/>
      <c r="AA659" s="371"/>
      <c r="AB659" s="371"/>
      <c r="AC659" s="371"/>
      <c r="AD659" s="371"/>
      <c r="AE659" s="371"/>
      <c r="AF659" s="371"/>
      <c r="AG659" s="371"/>
      <c r="AH659" s="371"/>
      <c r="AI659" s="339"/>
      <c r="AJ659" s="339"/>
      <c r="AK659" s="339"/>
      <c r="AL659" s="339"/>
      <c r="AM659" s="339"/>
      <c r="AN659" s="339"/>
      <c r="AO659" s="339"/>
      <c r="AP659" s="339"/>
      <c r="AQ659" s="339"/>
      <c r="AR659" s="339"/>
      <c r="AS659" s="339"/>
      <c r="AT659" s="339"/>
      <c r="AU659" s="339"/>
      <c r="AV659" s="339"/>
      <c r="AW659" s="339"/>
      <c r="AX659" s="339"/>
      <c r="AY659" s="339"/>
      <c r="AZ659" s="339"/>
      <c r="BA659" s="339"/>
      <c r="BB659" s="339"/>
      <c r="BC659" s="339"/>
      <c r="BD659" s="339"/>
      <c r="BE659" s="339"/>
      <c r="BF659" s="339"/>
      <c r="BG659" s="339"/>
      <c r="BH659" s="339"/>
      <c r="BI659" s="339"/>
      <c r="BJ659" s="339"/>
      <c r="BK659" s="339"/>
      <c r="BL659" s="339"/>
      <c r="BM659" s="339"/>
      <c r="BN659" s="339"/>
      <c r="BO659" s="339"/>
      <c r="BP659" s="339"/>
      <c r="BQ659" s="339"/>
      <c r="BR659" s="339"/>
      <c r="BS659" s="339"/>
      <c r="BT659" s="339"/>
      <c r="BU659" s="339"/>
      <c r="BV659" s="339"/>
      <c r="BW659" s="339"/>
      <c r="BX659" s="339"/>
      <c r="BY659" s="339"/>
      <c r="BZ659" s="339"/>
      <c r="CA659" s="339"/>
      <c r="CB659" s="339"/>
      <c r="CC659" s="339"/>
      <c r="CD659" s="339"/>
      <c r="CE659" s="339"/>
      <c r="CF659" s="339"/>
      <c r="CG659" s="339"/>
      <c r="CH659" s="339"/>
      <c r="CI659" s="339"/>
      <c r="CJ659" s="339"/>
      <c r="CK659" s="339"/>
      <c r="CL659" s="339"/>
      <c r="CM659" s="339"/>
      <c r="CN659" s="339"/>
      <c r="CO659" s="339"/>
      <c r="CP659" s="339"/>
      <c r="CQ659" s="339"/>
      <c r="CR659" s="339"/>
      <c r="CS659" s="339"/>
      <c r="CT659" s="339"/>
      <c r="CU659" s="339"/>
      <c r="CV659" s="339"/>
      <c r="CW659" s="339"/>
      <c r="CX659" s="339"/>
      <c r="CY659" s="339"/>
      <c r="CZ659" s="339"/>
      <c r="DA659" s="339"/>
      <c r="DB659" s="339"/>
      <c r="DC659" s="339"/>
      <c r="DD659" s="339"/>
      <c r="DE659" s="339"/>
      <c r="DF659" s="339"/>
      <c r="DG659" s="339"/>
      <c r="DH659" s="339"/>
      <c r="DI659" s="339"/>
      <c r="DJ659" s="339"/>
      <c r="DK659" s="339"/>
      <c r="DL659" s="339"/>
      <c r="DM659" s="339"/>
      <c r="DN659" s="339"/>
      <c r="DO659" s="339"/>
      <c r="DP659" s="339"/>
      <c r="DQ659" s="339"/>
      <c r="DR659" s="339"/>
      <c r="DS659" s="339"/>
      <c r="DT659" s="339"/>
      <c r="DU659" s="339"/>
      <c r="DV659" s="339"/>
      <c r="DW659" s="339"/>
      <c r="DX659" s="339"/>
      <c r="DY659" s="339"/>
      <c r="DZ659" s="339"/>
      <c r="EA659" s="339"/>
      <c r="EB659" s="339"/>
      <c r="EC659" s="339"/>
      <c r="ED659" s="339"/>
      <c r="EE659" s="339"/>
      <c r="EF659" s="339"/>
      <c r="EG659" s="339"/>
      <c r="EH659" s="339"/>
      <c r="EI659" s="339"/>
      <c r="EJ659" s="339"/>
      <c r="EK659" s="339"/>
      <c r="EL659" s="339"/>
      <c r="EM659" s="339"/>
    </row>
    <row r="660" spans="1:143" s="341" customFormat="1" ht="25.5" hidden="1" customHeight="1">
      <c r="A660" s="371"/>
      <c r="B660" s="371"/>
      <c r="C660" s="371"/>
      <c r="D660" s="371"/>
      <c r="E660" s="371"/>
      <c r="F660" s="371"/>
      <c r="G660" s="371"/>
      <c r="H660" s="371"/>
      <c r="I660" s="371"/>
      <c r="J660" s="371"/>
      <c r="K660" s="371"/>
      <c r="L660" s="371"/>
      <c r="M660" s="371"/>
      <c r="N660" s="371"/>
      <c r="O660" s="371"/>
      <c r="P660" s="371"/>
      <c r="Q660" s="371"/>
      <c r="R660" s="371"/>
      <c r="S660" s="371"/>
      <c r="T660" s="371"/>
      <c r="U660" s="371"/>
      <c r="V660" s="371"/>
      <c r="W660" s="371"/>
      <c r="X660" s="371"/>
      <c r="Y660" s="371"/>
      <c r="Z660" s="371"/>
      <c r="AA660" s="371"/>
      <c r="AB660" s="371"/>
      <c r="AC660" s="371"/>
      <c r="AD660" s="371"/>
      <c r="AE660" s="371"/>
      <c r="AF660" s="371"/>
      <c r="AG660" s="371"/>
      <c r="AH660" s="371"/>
      <c r="AI660" s="339"/>
      <c r="AJ660" s="339"/>
      <c r="AK660" s="339"/>
      <c r="AL660" s="339"/>
      <c r="AM660" s="339"/>
      <c r="AN660" s="339"/>
      <c r="AO660" s="339"/>
      <c r="AP660" s="339"/>
      <c r="AQ660" s="339"/>
      <c r="AR660" s="339"/>
      <c r="AS660" s="339"/>
      <c r="AT660" s="339"/>
      <c r="AU660" s="339"/>
      <c r="AV660" s="339"/>
      <c r="AW660" s="339"/>
      <c r="AX660" s="339"/>
      <c r="AY660" s="339"/>
      <c r="AZ660" s="339"/>
      <c r="BA660" s="339"/>
      <c r="BB660" s="339"/>
      <c r="BC660" s="339"/>
      <c r="BD660" s="339"/>
      <c r="BE660" s="339"/>
      <c r="BF660" s="339"/>
      <c r="BG660" s="339"/>
      <c r="BH660" s="339"/>
      <c r="BI660" s="339"/>
      <c r="BJ660" s="339"/>
      <c r="BK660" s="339"/>
      <c r="BL660" s="339"/>
      <c r="BM660" s="339"/>
      <c r="BN660" s="339"/>
      <c r="BO660" s="339"/>
      <c r="BP660" s="339"/>
      <c r="BQ660" s="339"/>
      <c r="BR660" s="339"/>
      <c r="BS660" s="339"/>
      <c r="BT660" s="339"/>
      <c r="BU660" s="339"/>
      <c r="BV660" s="339"/>
      <c r="BW660" s="339"/>
      <c r="BX660" s="339"/>
      <c r="BY660" s="339"/>
      <c r="BZ660" s="339"/>
      <c r="CA660" s="339"/>
      <c r="CB660" s="339"/>
      <c r="CC660" s="339"/>
      <c r="CD660" s="339"/>
      <c r="CE660" s="339"/>
      <c r="CF660" s="339"/>
      <c r="CG660" s="339"/>
      <c r="CH660" s="339"/>
      <c r="CI660" s="339"/>
      <c r="CJ660" s="339"/>
      <c r="CK660" s="339"/>
      <c r="CL660" s="339"/>
      <c r="CM660" s="339"/>
      <c r="CN660" s="339"/>
      <c r="CO660" s="339"/>
      <c r="CP660" s="339"/>
      <c r="CQ660" s="339"/>
      <c r="CR660" s="339"/>
      <c r="CS660" s="339"/>
      <c r="CT660" s="339"/>
      <c r="CU660" s="339"/>
      <c r="CV660" s="339"/>
      <c r="CW660" s="339"/>
      <c r="CX660" s="339"/>
      <c r="CY660" s="339"/>
      <c r="CZ660" s="339"/>
      <c r="DA660" s="339"/>
      <c r="DB660" s="339"/>
      <c r="DC660" s="339"/>
      <c r="DD660" s="339"/>
      <c r="DE660" s="339"/>
      <c r="DF660" s="339"/>
      <c r="DG660" s="339"/>
      <c r="DH660" s="339"/>
      <c r="DI660" s="339"/>
      <c r="DJ660" s="339"/>
      <c r="DK660" s="339"/>
      <c r="DL660" s="339"/>
      <c r="DM660" s="339"/>
      <c r="DN660" s="339"/>
      <c r="DO660" s="339"/>
      <c r="DP660" s="339"/>
      <c r="DQ660" s="339"/>
      <c r="DR660" s="339"/>
      <c r="DS660" s="339"/>
      <c r="DT660" s="339"/>
      <c r="DU660" s="339"/>
      <c r="DV660" s="339"/>
      <c r="DW660" s="339"/>
      <c r="DX660" s="339"/>
      <c r="DY660" s="339"/>
      <c r="DZ660" s="339"/>
      <c r="EA660" s="339"/>
      <c r="EB660" s="339"/>
      <c r="EC660" s="339"/>
      <c r="ED660" s="339"/>
      <c r="EE660" s="339"/>
      <c r="EF660" s="339"/>
      <c r="EG660" s="339"/>
      <c r="EH660" s="339"/>
      <c r="EI660" s="339"/>
      <c r="EJ660" s="339"/>
      <c r="EK660" s="339"/>
      <c r="EL660" s="339"/>
      <c r="EM660" s="339"/>
    </row>
    <row r="661" spans="1:143" s="341" customFormat="1" ht="25.5" hidden="1" customHeight="1">
      <c r="A661" s="371"/>
      <c r="B661" s="371"/>
      <c r="C661" s="371"/>
      <c r="D661" s="371"/>
      <c r="E661" s="371"/>
      <c r="F661" s="371"/>
      <c r="G661" s="371"/>
      <c r="H661" s="371"/>
      <c r="I661" s="371"/>
      <c r="J661" s="371"/>
      <c r="K661" s="371"/>
      <c r="L661" s="371"/>
      <c r="M661" s="371"/>
      <c r="N661" s="371"/>
      <c r="O661" s="371"/>
      <c r="P661" s="371"/>
      <c r="Q661" s="371"/>
      <c r="R661" s="371"/>
      <c r="S661" s="371"/>
      <c r="T661" s="371"/>
      <c r="U661" s="371"/>
      <c r="V661" s="371"/>
      <c r="W661" s="371"/>
      <c r="X661" s="371"/>
      <c r="Y661" s="371"/>
      <c r="Z661" s="371"/>
      <c r="AA661" s="371"/>
      <c r="AB661" s="371"/>
      <c r="AC661" s="371"/>
      <c r="AD661" s="371"/>
      <c r="AE661" s="371"/>
      <c r="AF661" s="371"/>
      <c r="AG661" s="371"/>
      <c r="AH661" s="371"/>
      <c r="AI661" s="339"/>
      <c r="AJ661" s="339"/>
      <c r="AK661" s="339"/>
      <c r="AL661" s="339"/>
      <c r="AM661" s="339"/>
      <c r="AN661" s="339"/>
      <c r="AO661" s="339"/>
      <c r="AP661" s="339"/>
      <c r="AQ661" s="339"/>
      <c r="AR661" s="339"/>
      <c r="AS661" s="339"/>
      <c r="AT661" s="339"/>
      <c r="AU661" s="339"/>
      <c r="AV661" s="339"/>
      <c r="AW661" s="339"/>
      <c r="AX661" s="339"/>
      <c r="AY661" s="339"/>
      <c r="AZ661" s="339"/>
      <c r="BA661" s="339"/>
      <c r="BB661" s="339"/>
      <c r="BC661" s="339"/>
      <c r="BD661" s="339"/>
      <c r="BE661" s="339"/>
      <c r="BF661" s="339"/>
      <c r="BG661" s="339"/>
      <c r="BH661" s="339"/>
      <c r="BI661" s="339"/>
      <c r="BJ661" s="339"/>
      <c r="BK661" s="339"/>
      <c r="BL661" s="339"/>
      <c r="BM661" s="339"/>
      <c r="BN661" s="339"/>
      <c r="BO661" s="339"/>
      <c r="BP661" s="339"/>
      <c r="BQ661" s="339"/>
      <c r="BR661" s="339"/>
      <c r="BS661" s="339"/>
      <c r="BT661" s="339"/>
      <c r="BU661" s="339"/>
      <c r="BV661" s="339"/>
      <c r="BW661" s="339"/>
      <c r="BX661" s="339"/>
      <c r="BY661" s="339"/>
      <c r="BZ661" s="339"/>
      <c r="CA661" s="339"/>
      <c r="CB661" s="339"/>
      <c r="CC661" s="339"/>
      <c r="CD661" s="339"/>
      <c r="CE661" s="339"/>
      <c r="CF661" s="339"/>
      <c r="CG661" s="339"/>
      <c r="CH661" s="339"/>
      <c r="CI661" s="339"/>
      <c r="CJ661" s="339"/>
      <c r="CK661" s="339"/>
      <c r="CL661" s="339"/>
      <c r="CM661" s="339"/>
      <c r="CN661" s="339"/>
      <c r="CO661" s="339"/>
      <c r="CP661" s="339"/>
      <c r="CQ661" s="339"/>
      <c r="CR661" s="339"/>
      <c r="CS661" s="339"/>
      <c r="CT661" s="339"/>
      <c r="CU661" s="339"/>
      <c r="CV661" s="339"/>
      <c r="CW661" s="339"/>
      <c r="CX661" s="339"/>
      <c r="CY661" s="339"/>
      <c r="CZ661" s="339"/>
      <c r="DA661" s="339"/>
      <c r="DB661" s="339"/>
      <c r="DC661" s="339"/>
      <c r="DD661" s="339"/>
      <c r="DE661" s="339"/>
      <c r="DF661" s="339"/>
      <c r="DG661" s="339"/>
      <c r="DH661" s="339"/>
      <c r="DI661" s="339"/>
      <c r="DJ661" s="339"/>
      <c r="DK661" s="339"/>
      <c r="DL661" s="339"/>
      <c r="DM661" s="339"/>
      <c r="DN661" s="339"/>
      <c r="DO661" s="339"/>
      <c r="DP661" s="339"/>
      <c r="DQ661" s="339"/>
      <c r="DR661" s="339"/>
      <c r="DS661" s="339"/>
      <c r="DT661" s="339"/>
      <c r="DU661" s="339"/>
      <c r="DV661" s="339"/>
      <c r="DW661" s="339"/>
      <c r="DX661" s="339"/>
      <c r="DY661" s="339"/>
      <c r="DZ661" s="339"/>
      <c r="EA661" s="339"/>
      <c r="EB661" s="339"/>
      <c r="EC661" s="339"/>
      <c r="ED661" s="339"/>
      <c r="EE661" s="339"/>
      <c r="EF661" s="339"/>
      <c r="EG661" s="339"/>
      <c r="EH661" s="339"/>
      <c r="EI661" s="339"/>
      <c r="EJ661" s="339"/>
      <c r="EK661" s="339"/>
      <c r="EL661" s="339"/>
      <c r="EM661" s="339"/>
    </row>
    <row r="662" spans="1:143" s="341" customFormat="1" ht="25.5" hidden="1" customHeight="1">
      <c r="A662" s="371"/>
      <c r="B662" s="371"/>
      <c r="C662" s="371"/>
      <c r="D662" s="371"/>
      <c r="E662" s="371"/>
      <c r="F662" s="371"/>
      <c r="G662" s="371"/>
      <c r="H662" s="371"/>
      <c r="I662" s="371"/>
      <c r="J662" s="371"/>
      <c r="K662" s="371"/>
      <c r="L662" s="371"/>
      <c r="M662" s="371"/>
      <c r="N662" s="371"/>
      <c r="O662" s="371"/>
      <c r="P662" s="371"/>
      <c r="Q662" s="371"/>
      <c r="R662" s="371"/>
      <c r="S662" s="371"/>
      <c r="T662" s="371"/>
      <c r="U662" s="371"/>
      <c r="V662" s="371"/>
      <c r="W662" s="371"/>
      <c r="X662" s="371"/>
      <c r="Y662" s="371"/>
      <c r="Z662" s="371"/>
      <c r="AA662" s="371"/>
      <c r="AB662" s="371"/>
      <c r="AC662" s="371"/>
      <c r="AD662" s="371"/>
      <c r="AE662" s="371"/>
      <c r="AF662" s="371"/>
      <c r="AG662" s="371"/>
      <c r="AH662" s="371"/>
      <c r="AI662" s="339"/>
      <c r="AJ662" s="339"/>
      <c r="AK662" s="339"/>
      <c r="AL662" s="339"/>
      <c r="AM662" s="339"/>
      <c r="AN662" s="339"/>
      <c r="AO662" s="339"/>
      <c r="AP662" s="339"/>
      <c r="AQ662" s="339"/>
      <c r="AR662" s="339"/>
      <c r="AS662" s="339"/>
      <c r="AT662" s="339"/>
      <c r="AU662" s="339"/>
      <c r="AV662" s="339"/>
      <c r="AW662" s="339"/>
      <c r="AX662" s="339"/>
      <c r="AY662" s="339"/>
      <c r="AZ662" s="339"/>
      <c r="BA662" s="339"/>
      <c r="BB662" s="339"/>
      <c r="BC662" s="339"/>
      <c r="BD662" s="339"/>
      <c r="BE662" s="339"/>
      <c r="BF662" s="339"/>
      <c r="BG662" s="339"/>
      <c r="BH662" s="339"/>
      <c r="BI662" s="339"/>
      <c r="BJ662" s="339"/>
      <c r="BK662" s="339"/>
      <c r="BL662" s="339"/>
      <c r="BM662" s="339"/>
      <c r="BN662" s="339"/>
      <c r="BO662" s="339"/>
      <c r="BP662" s="339"/>
      <c r="BQ662" s="339"/>
      <c r="BR662" s="339"/>
      <c r="BS662" s="339"/>
      <c r="BT662" s="339"/>
      <c r="BU662" s="339"/>
      <c r="BV662" s="339"/>
      <c r="BW662" s="339"/>
      <c r="BX662" s="339"/>
      <c r="BY662" s="339"/>
      <c r="BZ662" s="339"/>
      <c r="CA662" s="339"/>
      <c r="CB662" s="339"/>
      <c r="CC662" s="339"/>
      <c r="CD662" s="339"/>
      <c r="CE662" s="339"/>
      <c r="CF662" s="339"/>
      <c r="CG662" s="339"/>
      <c r="CH662" s="339"/>
      <c r="CI662" s="339"/>
      <c r="CJ662" s="339"/>
      <c r="CK662" s="339"/>
      <c r="CL662" s="339"/>
      <c r="CM662" s="339"/>
      <c r="CN662" s="339"/>
      <c r="CO662" s="339"/>
      <c r="CP662" s="339"/>
      <c r="CQ662" s="339"/>
      <c r="CR662" s="339"/>
      <c r="CS662" s="339"/>
      <c r="CT662" s="339"/>
      <c r="CU662" s="339"/>
      <c r="CV662" s="339"/>
      <c r="CW662" s="339"/>
      <c r="CX662" s="339"/>
      <c r="CY662" s="339"/>
      <c r="CZ662" s="339"/>
      <c r="DA662" s="339"/>
      <c r="DB662" s="339"/>
      <c r="DC662" s="339"/>
      <c r="DD662" s="339"/>
      <c r="DE662" s="339"/>
      <c r="DF662" s="339"/>
      <c r="DG662" s="339"/>
      <c r="DH662" s="339"/>
      <c r="DI662" s="339"/>
      <c r="DJ662" s="339"/>
      <c r="DK662" s="339"/>
      <c r="DL662" s="339"/>
      <c r="DM662" s="339"/>
      <c r="DN662" s="339"/>
      <c r="DO662" s="339"/>
      <c r="DP662" s="339"/>
      <c r="DQ662" s="339"/>
      <c r="DR662" s="339"/>
      <c r="DS662" s="339"/>
      <c r="DT662" s="339"/>
      <c r="DU662" s="339"/>
      <c r="DV662" s="339"/>
      <c r="DW662" s="339"/>
      <c r="DX662" s="339"/>
      <c r="DY662" s="339"/>
      <c r="DZ662" s="339"/>
      <c r="EA662" s="339"/>
      <c r="EB662" s="339"/>
      <c r="EC662" s="339"/>
      <c r="ED662" s="339"/>
      <c r="EE662" s="339"/>
      <c r="EF662" s="339"/>
      <c r="EG662" s="339"/>
      <c r="EH662" s="339"/>
      <c r="EI662" s="339"/>
      <c r="EJ662" s="339"/>
      <c r="EK662" s="339"/>
      <c r="EL662" s="339"/>
      <c r="EM662" s="339"/>
    </row>
    <row r="663" spans="1:143" s="341" customFormat="1" ht="25.5" hidden="1" customHeight="1">
      <c r="A663" s="371"/>
      <c r="B663" s="371"/>
      <c r="C663" s="371"/>
      <c r="D663" s="371"/>
      <c r="E663" s="371"/>
      <c r="F663" s="371"/>
      <c r="G663" s="371"/>
      <c r="H663" s="371"/>
      <c r="I663" s="371"/>
      <c r="J663" s="371"/>
      <c r="K663" s="371"/>
      <c r="L663" s="371"/>
      <c r="M663" s="371"/>
      <c r="N663" s="371"/>
      <c r="O663" s="371"/>
      <c r="P663" s="371"/>
      <c r="Q663" s="371"/>
      <c r="R663" s="371"/>
      <c r="S663" s="371"/>
      <c r="T663" s="371"/>
      <c r="U663" s="371"/>
      <c r="V663" s="371"/>
      <c r="W663" s="371"/>
      <c r="X663" s="371"/>
      <c r="Y663" s="371"/>
      <c r="Z663" s="371"/>
      <c r="AA663" s="371"/>
      <c r="AB663" s="371"/>
      <c r="AC663" s="371"/>
      <c r="AD663" s="371"/>
      <c r="AE663" s="371"/>
      <c r="AF663" s="371"/>
      <c r="AG663" s="371"/>
      <c r="AH663" s="371"/>
      <c r="AI663" s="339"/>
      <c r="AJ663" s="339"/>
      <c r="AK663" s="339"/>
      <c r="AL663" s="339"/>
      <c r="AM663" s="339"/>
      <c r="AN663" s="339"/>
      <c r="AO663" s="339"/>
      <c r="AP663" s="339"/>
      <c r="AQ663" s="339"/>
      <c r="AR663" s="339"/>
      <c r="AS663" s="339"/>
      <c r="AT663" s="339"/>
      <c r="AU663" s="339"/>
      <c r="AV663" s="339"/>
      <c r="AW663" s="339"/>
      <c r="AX663" s="339"/>
      <c r="AY663" s="339"/>
      <c r="AZ663" s="339"/>
      <c r="BA663" s="339"/>
      <c r="BB663" s="339"/>
      <c r="BC663" s="339"/>
      <c r="BD663" s="339"/>
      <c r="BE663" s="339"/>
      <c r="BF663" s="339"/>
      <c r="BG663" s="339"/>
      <c r="BH663" s="339"/>
      <c r="BI663" s="339"/>
      <c r="BJ663" s="339"/>
      <c r="BK663" s="339"/>
      <c r="BL663" s="339"/>
      <c r="BM663" s="339"/>
      <c r="BN663" s="339"/>
      <c r="BO663" s="339"/>
      <c r="BP663" s="339"/>
      <c r="BQ663" s="339"/>
      <c r="BR663" s="339"/>
      <c r="BS663" s="339"/>
      <c r="BT663" s="339"/>
      <c r="BU663" s="339"/>
      <c r="BV663" s="339"/>
      <c r="BW663" s="339"/>
      <c r="BX663" s="339"/>
      <c r="BY663" s="339"/>
      <c r="BZ663" s="339"/>
      <c r="CA663" s="339"/>
      <c r="CB663" s="339"/>
      <c r="CC663" s="339"/>
      <c r="CD663" s="339"/>
      <c r="CE663" s="339"/>
      <c r="CF663" s="339"/>
      <c r="CG663" s="339"/>
      <c r="CH663" s="339"/>
      <c r="CI663" s="339"/>
      <c r="CJ663" s="339"/>
      <c r="CK663" s="339"/>
      <c r="CL663" s="339"/>
      <c r="CM663" s="339"/>
      <c r="CN663" s="339"/>
      <c r="CO663" s="339"/>
      <c r="CP663" s="339"/>
      <c r="CQ663" s="339"/>
      <c r="CR663" s="339"/>
      <c r="CS663" s="339"/>
      <c r="CT663" s="339"/>
      <c r="CU663" s="339"/>
      <c r="CV663" s="339"/>
      <c r="CW663" s="339"/>
      <c r="CX663" s="339"/>
      <c r="CY663" s="339"/>
      <c r="CZ663" s="339"/>
      <c r="DA663" s="339"/>
      <c r="DB663" s="339"/>
      <c r="DC663" s="339"/>
      <c r="DD663" s="339"/>
      <c r="DE663" s="339"/>
      <c r="DF663" s="339"/>
      <c r="DG663" s="339"/>
      <c r="DH663" s="339"/>
      <c r="DI663" s="339"/>
      <c r="DJ663" s="339"/>
      <c r="DK663" s="339"/>
      <c r="DL663" s="339"/>
      <c r="DM663" s="339"/>
      <c r="DN663" s="339"/>
      <c r="DO663" s="339"/>
      <c r="DP663" s="339"/>
      <c r="DQ663" s="339"/>
      <c r="DR663" s="339"/>
      <c r="DS663" s="339"/>
      <c r="DT663" s="339"/>
      <c r="DU663" s="339"/>
      <c r="DV663" s="339"/>
      <c r="DW663" s="339"/>
      <c r="DX663" s="339"/>
      <c r="DY663" s="339"/>
      <c r="DZ663" s="339"/>
      <c r="EA663" s="339"/>
      <c r="EB663" s="339"/>
      <c r="EC663" s="339"/>
      <c r="ED663" s="339"/>
      <c r="EE663" s="339"/>
      <c r="EF663" s="339"/>
      <c r="EG663" s="339"/>
      <c r="EH663" s="339"/>
      <c r="EI663" s="339"/>
      <c r="EJ663" s="339"/>
      <c r="EK663" s="339"/>
      <c r="EL663" s="339"/>
      <c r="EM663" s="339"/>
    </row>
    <row r="664" spans="1:143" s="341" customFormat="1" ht="25.5" hidden="1" customHeight="1">
      <c r="A664" s="371"/>
      <c r="B664" s="371"/>
      <c r="C664" s="371"/>
      <c r="D664" s="371"/>
      <c r="E664" s="371"/>
      <c r="F664" s="371"/>
      <c r="G664" s="371"/>
      <c r="H664" s="371"/>
      <c r="I664" s="371"/>
      <c r="J664" s="371"/>
      <c r="K664" s="371"/>
      <c r="L664" s="371"/>
      <c r="M664" s="371"/>
      <c r="N664" s="371"/>
      <c r="O664" s="371"/>
      <c r="P664" s="371"/>
      <c r="Q664" s="371"/>
      <c r="R664" s="371"/>
      <c r="S664" s="371"/>
      <c r="T664" s="371"/>
      <c r="U664" s="371"/>
      <c r="V664" s="371"/>
      <c r="W664" s="371"/>
      <c r="X664" s="371"/>
      <c r="Y664" s="371"/>
      <c r="Z664" s="371"/>
      <c r="AA664" s="371"/>
      <c r="AB664" s="371"/>
      <c r="AC664" s="371"/>
      <c r="AD664" s="371"/>
      <c r="AE664" s="371"/>
      <c r="AF664" s="371"/>
      <c r="AG664" s="371"/>
      <c r="AH664" s="371"/>
      <c r="AI664" s="339"/>
      <c r="AJ664" s="339"/>
      <c r="AK664" s="339"/>
      <c r="AL664" s="339"/>
      <c r="AM664" s="339"/>
      <c r="AN664" s="339"/>
      <c r="AO664" s="339"/>
      <c r="AP664" s="339"/>
      <c r="AQ664" s="339"/>
      <c r="AR664" s="339"/>
      <c r="AS664" s="339"/>
      <c r="AT664" s="339"/>
      <c r="AU664" s="339"/>
      <c r="AV664" s="339"/>
      <c r="AW664" s="339"/>
      <c r="AX664" s="339"/>
      <c r="AY664" s="339"/>
      <c r="AZ664" s="339"/>
      <c r="BA664" s="339"/>
      <c r="BB664" s="339"/>
      <c r="BC664" s="339"/>
      <c r="BD664" s="339"/>
      <c r="BE664" s="339"/>
      <c r="BF664" s="339"/>
      <c r="BG664" s="339"/>
      <c r="BH664" s="339"/>
      <c r="BI664" s="339"/>
      <c r="BJ664" s="339"/>
      <c r="BK664" s="339"/>
      <c r="BL664" s="339"/>
      <c r="BM664" s="339"/>
      <c r="BN664" s="339"/>
      <c r="BO664" s="339"/>
      <c r="BP664" s="339"/>
      <c r="BQ664" s="339"/>
      <c r="BR664" s="339"/>
      <c r="BS664" s="339"/>
      <c r="BT664" s="339"/>
      <c r="BU664" s="339"/>
      <c r="BV664" s="339"/>
      <c r="BW664" s="339"/>
      <c r="BX664" s="339"/>
      <c r="BY664" s="339"/>
      <c r="BZ664" s="339"/>
      <c r="CA664" s="339"/>
      <c r="CB664" s="339"/>
      <c r="CC664" s="339"/>
      <c r="CD664" s="339"/>
      <c r="CE664" s="339"/>
      <c r="CF664" s="339"/>
      <c r="CG664" s="339"/>
      <c r="CH664" s="339"/>
      <c r="CI664" s="339"/>
      <c r="CJ664" s="339"/>
      <c r="CK664" s="339"/>
      <c r="CL664" s="339"/>
      <c r="CM664" s="339"/>
      <c r="CN664" s="339"/>
      <c r="CO664" s="339"/>
      <c r="CP664" s="339"/>
      <c r="CQ664" s="339"/>
      <c r="CR664" s="339"/>
      <c r="CS664" s="339"/>
      <c r="CT664" s="339"/>
      <c r="CU664" s="339"/>
      <c r="CV664" s="339"/>
      <c r="CW664" s="339"/>
      <c r="CX664" s="339"/>
      <c r="CY664" s="339"/>
      <c r="CZ664" s="339"/>
      <c r="DA664" s="339"/>
      <c r="DB664" s="339"/>
      <c r="DC664" s="339"/>
      <c r="DD664" s="339"/>
      <c r="DE664" s="339"/>
      <c r="DF664" s="339"/>
      <c r="DG664" s="339"/>
      <c r="DH664" s="339"/>
      <c r="DI664" s="339"/>
      <c r="DJ664" s="339"/>
      <c r="DK664" s="339"/>
      <c r="DL664" s="339"/>
      <c r="DM664" s="339"/>
      <c r="DN664" s="339"/>
      <c r="DO664" s="339"/>
      <c r="DP664" s="339"/>
      <c r="DQ664" s="339"/>
      <c r="DR664" s="339"/>
      <c r="DS664" s="339"/>
      <c r="DT664" s="339"/>
      <c r="DU664" s="339"/>
      <c r="DV664" s="339"/>
      <c r="DW664" s="339"/>
      <c r="DX664" s="339"/>
      <c r="DY664" s="339"/>
      <c r="DZ664" s="339"/>
      <c r="EA664" s="339"/>
      <c r="EB664" s="339"/>
      <c r="EC664" s="339"/>
      <c r="ED664" s="339"/>
      <c r="EE664" s="339"/>
      <c r="EF664" s="339"/>
      <c r="EG664" s="339"/>
      <c r="EH664" s="339"/>
      <c r="EI664" s="339"/>
      <c r="EJ664" s="339"/>
      <c r="EK664" s="339"/>
      <c r="EL664" s="339"/>
      <c r="EM664" s="339"/>
    </row>
    <row r="665" spans="1:143" s="341" customFormat="1" ht="25.5" hidden="1" customHeight="1">
      <c r="A665" s="371"/>
      <c r="B665" s="371"/>
      <c r="C665" s="371"/>
      <c r="D665" s="371"/>
      <c r="E665" s="371"/>
      <c r="F665" s="371"/>
      <c r="G665" s="371"/>
      <c r="H665" s="371"/>
      <c r="I665" s="371"/>
      <c r="J665" s="371"/>
      <c r="K665" s="371"/>
      <c r="L665" s="371"/>
      <c r="M665" s="371"/>
      <c r="N665" s="371"/>
      <c r="O665" s="371"/>
      <c r="P665" s="371"/>
      <c r="Q665" s="371"/>
      <c r="R665" s="371"/>
      <c r="S665" s="371"/>
      <c r="T665" s="371"/>
      <c r="U665" s="371"/>
      <c r="V665" s="371"/>
      <c r="W665" s="371"/>
      <c r="X665" s="371"/>
      <c r="Y665" s="371"/>
      <c r="Z665" s="371"/>
      <c r="AA665" s="371"/>
      <c r="AB665" s="371"/>
      <c r="AC665" s="371"/>
      <c r="AD665" s="371"/>
      <c r="AE665" s="371"/>
      <c r="AF665" s="371"/>
      <c r="AG665" s="371"/>
      <c r="AH665" s="371"/>
      <c r="AI665" s="339"/>
      <c r="AJ665" s="339"/>
      <c r="AK665" s="339"/>
      <c r="AL665" s="339"/>
      <c r="AM665" s="339"/>
      <c r="AN665" s="339"/>
      <c r="AO665" s="339"/>
      <c r="AP665" s="339"/>
      <c r="AQ665" s="339"/>
      <c r="AR665" s="339"/>
      <c r="AS665" s="339"/>
      <c r="AT665" s="339"/>
      <c r="AU665" s="339"/>
      <c r="AV665" s="339"/>
      <c r="AW665" s="339"/>
      <c r="AX665" s="339"/>
      <c r="AY665" s="339"/>
      <c r="AZ665" s="339"/>
      <c r="BA665" s="339"/>
      <c r="BB665" s="339"/>
      <c r="BC665" s="339"/>
      <c r="BD665" s="339"/>
      <c r="BE665" s="339"/>
      <c r="BF665" s="339"/>
      <c r="BG665" s="339"/>
      <c r="BH665" s="339"/>
      <c r="BI665" s="339"/>
      <c r="BJ665" s="339"/>
      <c r="BK665" s="339"/>
      <c r="BL665" s="339"/>
      <c r="BM665" s="339"/>
      <c r="BN665" s="339"/>
      <c r="BO665" s="339"/>
      <c r="BP665" s="339"/>
      <c r="BQ665" s="339"/>
      <c r="BR665" s="339"/>
      <c r="BS665" s="339"/>
      <c r="BT665" s="339"/>
      <c r="BU665" s="339"/>
      <c r="BV665" s="339"/>
      <c r="BW665" s="339"/>
      <c r="BX665" s="339"/>
      <c r="BY665" s="339"/>
      <c r="BZ665" s="339"/>
      <c r="CA665" s="339"/>
      <c r="CB665" s="339"/>
      <c r="CC665" s="339"/>
      <c r="CD665" s="339"/>
      <c r="CE665" s="339"/>
      <c r="CF665" s="339"/>
      <c r="CG665" s="339"/>
      <c r="CH665" s="339"/>
      <c r="CI665" s="339"/>
      <c r="CJ665" s="339"/>
      <c r="CK665" s="339"/>
      <c r="CL665" s="339"/>
      <c r="CM665" s="339"/>
      <c r="CN665" s="339"/>
      <c r="CO665" s="339"/>
      <c r="CP665" s="339"/>
      <c r="CQ665" s="339"/>
      <c r="CR665" s="339"/>
      <c r="CS665" s="339"/>
      <c r="CT665" s="339"/>
      <c r="CU665" s="339"/>
      <c r="CV665" s="339"/>
      <c r="CW665" s="339"/>
      <c r="CX665" s="339"/>
      <c r="CY665" s="339"/>
      <c r="CZ665" s="339"/>
      <c r="DA665" s="339"/>
      <c r="DB665" s="339"/>
      <c r="DC665" s="339"/>
      <c r="DD665" s="339"/>
      <c r="DE665" s="339"/>
      <c r="DF665" s="339"/>
      <c r="DG665" s="339"/>
      <c r="DH665" s="339"/>
      <c r="DI665" s="339"/>
      <c r="DJ665" s="339"/>
      <c r="DK665" s="339"/>
      <c r="DL665" s="339"/>
      <c r="DM665" s="339"/>
      <c r="DN665" s="339"/>
      <c r="DO665" s="339"/>
      <c r="DP665" s="339"/>
      <c r="DQ665" s="339"/>
      <c r="DR665" s="339"/>
      <c r="DS665" s="339"/>
      <c r="DT665" s="339"/>
      <c r="DU665" s="339"/>
      <c r="DV665" s="339"/>
      <c r="DW665" s="339"/>
      <c r="DX665" s="339"/>
      <c r="DY665" s="339"/>
      <c r="DZ665" s="339"/>
      <c r="EA665" s="339"/>
      <c r="EB665" s="339"/>
      <c r="EC665" s="339"/>
      <c r="ED665" s="339"/>
      <c r="EE665" s="339"/>
      <c r="EF665" s="339"/>
      <c r="EG665" s="339"/>
      <c r="EH665" s="339"/>
      <c r="EI665" s="339"/>
      <c r="EJ665" s="339"/>
      <c r="EK665" s="339"/>
      <c r="EL665" s="339"/>
      <c r="EM665" s="339"/>
    </row>
    <row r="666" spans="1:143" s="341" customFormat="1" ht="25.5" hidden="1" customHeight="1">
      <c r="A666" s="371"/>
      <c r="B666" s="371"/>
      <c r="C666" s="371"/>
      <c r="D666" s="371"/>
      <c r="E666" s="371"/>
      <c r="F666" s="371"/>
      <c r="G666" s="371"/>
      <c r="H666" s="371"/>
      <c r="I666" s="371"/>
      <c r="J666" s="371"/>
      <c r="K666" s="371"/>
      <c r="L666" s="371"/>
      <c r="M666" s="371"/>
      <c r="N666" s="371"/>
      <c r="O666" s="371"/>
      <c r="P666" s="371"/>
      <c r="Q666" s="371"/>
      <c r="R666" s="371"/>
      <c r="S666" s="371"/>
      <c r="T666" s="371"/>
      <c r="U666" s="371"/>
      <c r="V666" s="371"/>
      <c r="W666" s="371"/>
      <c r="X666" s="371"/>
      <c r="Y666" s="371"/>
      <c r="Z666" s="371"/>
      <c r="AA666" s="371"/>
      <c r="AB666" s="371"/>
      <c r="AC666" s="371"/>
      <c r="AD666" s="371"/>
      <c r="AE666" s="371"/>
      <c r="AF666" s="371"/>
      <c r="AG666" s="371"/>
      <c r="AH666" s="371"/>
      <c r="AI666" s="339"/>
      <c r="AJ666" s="339"/>
      <c r="AK666" s="339"/>
      <c r="AL666" s="339"/>
      <c r="AM666" s="339"/>
      <c r="AN666" s="339"/>
      <c r="AO666" s="339"/>
      <c r="AP666" s="339"/>
      <c r="AQ666" s="339"/>
      <c r="AR666" s="339"/>
      <c r="AS666" s="339"/>
      <c r="AT666" s="339"/>
      <c r="AU666" s="339"/>
      <c r="AV666" s="339"/>
      <c r="AW666" s="339"/>
      <c r="AX666" s="339"/>
      <c r="AY666" s="339"/>
      <c r="AZ666" s="339"/>
      <c r="BA666" s="339"/>
      <c r="BB666" s="339"/>
      <c r="BC666" s="339"/>
      <c r="BD666" s="339"/>
      <c r="BE666" s="339"/>
      <c r="BF666" s="339"/>
      <c r="BG666" s="339"/>
      <c r="BH666" s="339"/>
      <c r="BI666" s="339"/>
      <c r="BJ666" s="339"/>
      <c r="BK666" s="339"/>
      <c r="BL666" s="339"/>
      <c r="BM666" s="339"/>
      <c r="BN666" s="339"/>
      <c r="BO666" s="339"/>
      <c r="BP666" s="339"/>
      <c r="BQ666" s="339"/>
      <c r="BR666" s="339"/>
      <c r="BS666" s="339"/>
      <c r="BT666" s="339"/>
      <c r="BU666" s="339"/>
      <c r="BV666" s="339"/>
      <c r="BW666" s="339"/>
      <c r="BX666" s="339"/>
      <c r="BY666" s="339"/>
      <c r="BZ666" s="339"/>
      <c r="CA666" s="339"/>
      <c r="CB666" s="339"/>
      <c r="CC666" s="339"/>
      <c r="CD666" s="339"/>
      <c r="CE666" s="339"/>
      <c r="CF666" s="339"/>
      <c r="CG666" s="339"/>
      <c r="CH666" s="339"/>
      <c r="CI666" s="339"/>
      <c r="CJ666" s="339"/>
      <c r="CK666" s="339"/>
      <c r="CL666" s="339"/>
      <c r="CM666" s="339"/>
      <c r="CN666" s="339"/>
      <c r="CO666" s="339"/>
      <c r="CP666" s="339"/>
      <c r="CQ666" s="339"/>
      <c r="CR666" s="339"/>
      <c r="CS666" s="339"/>
      <c r="CT666" s="339"/>
      <c r="CU666" s="339"/>
      <c r="CV666" s="339"/>
      <c r="CW666" s="339"/>
      <c r="CX666" s="339"/>
      <c r="CY666" s="339"/>
      <c r="CZ666" s="339"/>
      <c r="DA666" s="339"/>
      <c r="DB666" s="339"/>
      <c r="DC666" s="339"/>
      <c r="DD666" s="339"/>
      <c r="DE666" s="339"/>
      <c r="DF666" s="339"/>
      <c r="DG666" s="339"/>
      <c r="DH666" s="339"/>
      <c r="DI666" s="339"/>
      <c r="DJ666" s="339"/>
      <c r="DK666" s="339"/>
      <c r="DL666" s="339"/>
      <c r="DM666" s="339"/>
      <c r="DN666" s="339"/>
      <c r="DO666" s="339"/>
      <c r="DP666" s="339"/>
      <c r="DQ666" s="339"/>
      <c r="DR666" s="339"/>
      <c r="DS666" s="339"/>
      <c r="DT666" s="339"/>
      <c r="DU666" s="339"/>
      <c r="DV666" s="339"/>
      <c r="DW666" s="339"/>
      <c r="DX666" s="339"/>
      <c r="DY666" s="339"/>
      <c r="DZ666" s="339"/>
      <c r="EA666" s="339"/>
      <c r="EB666" s="339"/>
      <c r="EC666" s="339"/>
      <c r="ED666" s="339"/>
      <c r="EE666" s="339"/>
      <c r="EF666" s="339"/>
      <c r="EG666" s="339"/>
      <c r="EH666" s="339"/>
      <c r="EI666" s="339"/>
      <c r="EJ666" s="339"/>
      <c r="EK666" s="339"/>
      <c r="EL666" s="339"/>
      <c r="EM666" s="339"/>
    </row>
    <row r="667" spans="1:143" s="341" customFormat="1" ht="25.5" hidden="1" customHeight="1">
      <c r="A667" s="371"/>
      <c r="B667" s="371"/>
      <c r="C667" s="371"/>
      <c r="D667" s="371"/>
      <c r="E667" s="371"/>
      <c r="F667" s="371"/>
      <c r="G667" s="371"/>
      <c r="H667" s="371"/>
      <c r="I667" s="371"/>
      <c r="J667" s="371"/>
      <c r="K667" s="371"/>
      <c r="L667" s="371"/>
      <c r="M667" s="371"/>
      <c r="N667" s="371"/>
      <c r="O667" s="371"/>
      <c r="P667" s="371"/>
      <c r="Q667" s="371"/>
      <c r="R667" s="371"/>
      <c r="S667" s="371"/>
      <c r="T667" s="371"/>
      <c r="U667" s="371"/>
      <c r="V667" s="371"/>
      <c r="W667" s="371"/>
      <c r="X667" s="371"/>
      <c r="Y667" s="371"/>
      <c r="Z667" s="371"/>
      <c r="AA667" s="371"/>
      <c r="AB667" s="371"/>
      <c r="AC667" s="371"/>
      <c r="AD667" s="371"/>
      <c r="AE667" s="371"/>
      <c r="AF667" s="371"/>
      <c r="AG667" s="371"/>
      <c r="AH667" s="371"/>
      <c r="AI667" s="339"/>
      <c r="AJ667" s="339"/>
      <c r="AK667" s="339"/>
      <c r="AL667" s="339"/>
      <c r="AM667" s="339"/>
      <c r="AN667" s="339"/>
      <c r="AO667" s="339"/>
      <c r="AP667" s="339"/>
      <c r="AQ667" s="339"/>
      <c r="AR667" s="339"/>
      <c r="AS667" s="339"/>
      <c r="AT667" s="339"/>
      <c r="AU667" s="339"/>
      <c r="AV667" s="339"/>
      <c r="AW667" s="339"/>
      <c r="AX667" s="339"/>
      <c r="AY667" s="339"/>
      <c r="AZ667" s="339"/>
      <c r="BA667" s="339"/>
      <c r="BB667" s="339"/>
      <c r="BC667" s="339"/>
      <c r="BD667" s="339"/>
      <c r="BE667" s="339"/>
      <c r="BF667" s="339"/>
      <c r="BG667" s="339"/>
      <c r="BH667" s="339"/>
      <c r="BI667" s="339"/>
      <c r="BJ667" s="339"/>
      <c r="BK667" s="339"/>
      <c r="BL667" s="339"/>
      <c r="BM667" s="339"/>
      <c r="BN667" s="339"/>
      <c r="BO667" s="339"/>
      <c r="BP667" s="339"/>
      <c r="BQ667" s="339"/>
      <c r="BR667" s="339"/>
      <c r="BS667" s="339"/>
      <c r="BT667" s="339"/>
      <c r="BU667" s="339"/>
      <c r="BV667" s="339"/>
      <c r="BW667" s="339"/>
      <c r="BX667" s="339"/>
      <c r="BY667" s="339"/>
      <c r="BZ667" s="339"/>
      <c r="CA667" s="339"/>
      <c r="CB667" s="339"/>
      <c r="CC667" s="339"/>
      <c r="CD667" s="339"/>
      <c r="CE667" s="339"/>
      <c r="CF667" s="339"/>
      <c r="CG667" s="339"/>
      <c r="CH667" s="339"/>
      <c r="CI667" s="339"/>
      <c r="CJ667" s="339"/>
      <c r="CK667" s="339"/>
      <c r="CL667" s="339"/>
      <c r="CM667" s="339"/>
      <c r="CN667" s="339"/>
      <c r="CO667" s="339"/>
      <c r="CP667" s="339"/>
      <c r="CQ667" s="339"/>
      <c r="CR667" s="339"/>
      <c r="CS667" s="339"/>
      <c r="CT667" s="339"/>
      <c r="CU667" s="339"/>
      <c r="CV667" s="339"/>
      <c r="CW667" s="339"/>
      <c r="CX667" s="339"/>
      <c r="CY667" s="339"/>
      <c r="CZ667" s="339"/>
      <c r="DA667" s="339"/>
      <c r="DB667" s="339"/>
      <c r="DC667" s="339"/>
      <c r="DD667" s="339"/>
      <c r="DE667" s="339"/>
      <c r="DF667" s="339"/>
      <c r="DG667" s="339"/>
      <c r="DH667" s="339"/>
      <c r="DI667" s="339"/>
      <c r="DJ667" s="339"/>
      <c r="DK667" s="339"/>
      <c r="DL667" s="339"/>
      <c r="DM667" s="339"/>
      <c r="DN667" s="339"/>
      <c r="DO667" s="339"/>
      <c r="DP667" s="339"/>
      <c r="DQ667" s="339"/>
      <c r="DR667" s="339"/>
      <c r="DS667" s="339"/>
      <c r="DT667" s="339"/>
      <c r="DU667" s="339"/>
      <c r="DV667" s="339"/>
      <c r="DW667" s="339"/>
      <c r="DX667" s="339"/>
      <c r="DY667" s="339"/>
      <c r="DZ667" s="339"/>
      <c r="EA667" s="339"/>
      <c r="EB667" s="339"/>
      <c r="EC667" s="339"/>
      <c r="ED667" s="339"/>
      <c r="EE667" s="339"/>
      <c r="EF667" s="339"/>
      <c r="EG667" s="339"/>
      <c r="EH667" s="339"/>
      <c r="EI667" s="339"/>
      <c r="EJ667" s="339"/>
      <c r="EK667" s="339"/>
      <c r="EL667" s="339"/>
      <c r="EM667" s="339"/>
    </row>
    <row r="668" spans="1:143" s="341" customFormat="1" ht="25.5" hidden="1" customHeight="1">
      <c r="A668" s="371"/>
      <c r="B668" s="371"/>
      <c r="C668" s="371"/>
      <c r="D668" s="371"/>
      <c r="E668" s="371"/>
      <c r="F668" s="371"/>
      <c r="G668" s="371"/>
      <c r="H668" s="371"/>
      <c r="I668" s="371"/>
      <c r="J668" s="371"/>
      <c r="K668" s="371"/>
      <c r="L668" s="371"/>
      <c r="M668" s="371"/>
      <c r="N668" s="371"/>
      <c r="O668" s="371"/>
      <c r="P668" s="371"/>
      <c r="Q668" s="371"/>
      <c r="R668" s="371"/>
      <c r="S668" s="371"/>
      <c r="T668" s="371"/>
      <c r="U668" s="371"/>
      <c r="V668" s="371"/>
      <c r="W668" s="371"/>
      <c r="X668" s="371"/>
      <c r="Y668" s="371"/>
      <c r="Z668" s="371"/>
      <c r="AA668" s="371"/>
      <c r="AB668" s="371"/>
      <c r="AC668" s="371"/>
      <c r="AD668" s="371"/>
      <c r="AE668" s="371"/>
      <c r="AF668" s="371"/>
      <c r="AG668" s="371"/>
      <c r="AH668" s="371"/>
      <c r="AI668" s="339"/>
      <c r="AJ668" s="339"/>
      <c r="AK668" s="339"/>
      <c r="AL668" s="339"/>
      <c r="AM668" s="339"/>
      <c r="AN668" s="339"/>
      <c r="AO668" s="339"/>
      <c r="AP668" s="339"/>
      <c r="AQ668" s="339"/>
      <c r="AR668" s="339"/>
      <c r="AS668" s="339"/>
      <c r="AT668" s="339"/>
      <c r="AU668" s="339"/>
      <c r="AV668" s="339"/>
      <c r="AW668" s="339"/>
      <c r="AX668" s="339"/>
      <c r="AY668" s="339"/>
      <c r="AZ668" s="339"/>
      <c r="BA668" s="339"/>
      <c r="BB668" s="339"/>
      <c r="BC668" s="339"/>
      <c r="BD668" s="339"/>
      <c r="BE668" s="339"/>
      <c r="BF668" s="339"/>
      <c r="BG668" s="339"/>
      <c r="BH668" s="339"/>
      <c r="BI668" s="339"/>
      <c r="BJ668" s="339"/>
      <c r="BK668" s="339"/>
      <c r="BL668" s="339"/>
      <c r="BM668" s="339"/>
      <c r="BN668" s="339"/>
      <c r="BO668" s="339"/>
      <c r="BP668" s="339"/>
      <c r="BQ668" s="339"/>
      <c r="BR668" s="339"/>
      <c r="BS668" s="339"/>
      <c r="BT668" s="339"/>
      <c r="BU668" s="339"/>
      <c r="BV668" s="339"/>
      <c r="BW668" s="339"/>
      <c r="BX668" s="339"/>
      <c r="BY668" s="339"/>
      <c r="BZ668" s="339"/>
      <c r="CA668" s="339"/>
      <c r="CB668" s="339"/>
      <c r="CC668" s="339"/>
      <c r="CD668" s="339"/>
      <c r="CE668" s="339"/>
      <c r="CF668" s="339"/>
      <c r="CG668" s="339"/>
      <c r="CH668" s="339"/>
      <c r="CI668" s="339"/>
      <c r="CJ668" s="339"/>
      <c r="CK668" s="339"/>
      <c r="CL668" s="339"/>
      <c r="CM668" s="339"/>
      <c r="CN668" s="339"/>
      <c r="CO668" s="339"/>
      <c r="CP668" s="339"/>
      <c r="CQ668" s="339"/>
      <c r="CR668" s="339"/>
      <c r="CS668" s="339"/>
      <c r="CT668" s="339"/>
      <c r="CU668" s="339"/>
      <c r="CV668" s="339"/>
      <c r="CW668" s="339"/>
      <c r="CX668" s="339"/>
      <c r="CY668" s="339"/>
      <c r="CZ668" s="339"/>
      <c r="DA668" s="339"/>
      <c r="DB668" s="339"/>
      <c r="DC668" s="339"/>
      <c r="DD668" s="339"/>
      <c r="DE668" s="339"/>
      <c r="DF668" s="339"/>
      <c r="DG668" s="339"/>
      <c r="DH668" s="339"/>
      <c r="DI668" s="339"/>
      <c r="DJ668" s="339"/>
      <c r="DK668" s="339"/>
      <c r="DL668" s="339"/>
      <c r="DM668" s="339"/>
      <c r="DN668" s="339"/>
      <c r="DO668" s="339"/>
      <c r="DP668" s="339"/>
      <c r="DQ668" s="339"/>
      <c r="DR668" s="339"/>
      <c r="DS668" s="339"/>
      <c r="DT668" s="339"/>
      <c r="DU668" s="339"/>
      <c r="DV668" s="339"/>
      <c r="DW668" s="339"/>
      <c r="DX668" s="339"/>
      <c r="DY668" s="339"/>
      <c r="DZ668" s="339"/>
      <c r="EA668" s="339"/>
      <c r="EB668" s="339"/>
      <c r="EC668" s="339"/>
      <c r="ED668" s="339"/>
      <c r="EE668" s="339"/>
      <c r="EF668" s="339"/>
      <c r="EG668" s="339"/>
      <c r="EH668" s="339"/>
      <c r="EI668" s="339"/>
      <c r="EJ668" s="339"/>
      <c r="EK668" s="339"/>
      <c r="EL668" s="339"/>
      <c r="EM668" s="339"/>
    </row>
    <row r="669" spans="1:143" s="341" customFormat="1" ht="25.5" hidden="1" customHeight="1">
      <c r="A669" s="371"/>
      <c r="B669" s="371"/>
      <c r="C669" s="371"/>
      <c r="D669" s="371"/>
      <c r="E669" s="371"/>
      <c r="F669" s="371"/>
      <c r="G669" s="371"/>
      <c r="H669" s="371"/>
      <c r="I669" s="371"/>
      <c r="J669" s="371"/>
      <c r="K669" s="371"/>
      <c r="L669" s="371"/>
      <c r="M669" s="371"/>
      <c r="N669" s="371"/>
      <c r="O669" s="371"/>
      <c r="P669" s="371"/>
      <c r="Q669" s="371"/>
      <c r="R669" s="371"/>
      <c r="S669" s="371"/>
      <c r="T669" s="371"/>
      <c r="U669" s="371"/>
      <c r="V669" s="371"/>
      <c r="W669" s="371"/>
      <c r="X669" s="371"/>
      <c r="Y669" s="371"/>
      <c r="Z669" s="371"/>
      <c r="AA669" s="371"/>
      <c r="AB669" s="371"/>
      <c r="AC669" s="371"/>
      <c r="AD669" s="371"/>
      <c r="AE669" s="371"/>
      <c r="AF669" s="371"/>
      <c r="AG669" s="371"/>
      <c r="AH669" s="371"/>
      <c r="AI669" s="339"/>
      <c r="AJ669" s="339"/>
      <c r="AK669" s="339"/>
      <c r="AL669" s="339"/>
      <c r="AM669" s="339"/>
      <c r="AN669" s="339"/>
      <c r="AO669" s="339"/>
      <c r="AP669" s="339"/>
      <c r="AQ669" s="339"/>
      <c r="AR669" s="339"/>
      <c r="AS669" s="339"/>
      <c r="AT669" s="339"/>
      <c r="AU669" s="339"/>
      <c r="AV669" s="339"/>
      <c r="AW669" s="339"/>
      <c r="AX669" s="339"/>
      <c r="AY669" s="339"/>
      <c r="AZ669" s="339"/>
      <c r="BA669" s="339"/>
      <c r="BB669" s="339"/>
      <c r="BC669" s="339"/>
      <c r="BD669" s="339"/>
      <c r="BE669" s="339"/>
      <c r="BF669" s="339"/>
      <c r="BG669" s="339"/>
      <c r="BH669" s="339"/>
      <c r="BI669" s="339"/>
      <c r="BJ669" s="339"/>
      <c r="BK669" s="339"/>
      <c r="BL669" s="339"/>
      <c r="BM669" s="339"/>
      <c r="BN669" s="339"/>
      <c r="BO669" s="339"/>
      <c r="BP669" s="339"/>
      <c r="BQ669" s="339"/>
      <c r="BR669" s="339"/>
      <c r="BS669" s="339"/>
      <c r="BT669" s="339"/>
      <c r="BU669" s="339"/>
      <c r="BV669" s="339"/>
      <c r="BW669" s="339"/>
      <c r="BX669" s="339"/>
      <c r="BY669" s="339"/>
      <c r="BZ669" s="339"/>
      <c r="CA669" s="339"/>
      <c r="CB669" s="339"/>
      <c r="CC669" s="339"/>
      <c r="CD669" s="339"/>
      <c r="CE669" s="339"/>
      <c r="CF669" s="339"/>
      <c r="CG669" s="339"/>
      <c r="CH669" s="339"/>
      <c r="CI669" s="339"/>
      <c r="CJ669" s="339"/>
      <c r="CK669" s="339"/>
      <c r="CL669" s="339"/>
      <c r="CM669" s="339"/>
      <c r="CN669" s="339"/>
      <c r="CO669" s="339"/>
      <c r="CP669" s="339"/>
      <c r="CQ669" s="339"/>
      <c r="CR669" s="339"/>
      <c r="CS669" s="339"/>
      <c r="CT669" s="339"/>
      <c r="CU669" s="339"/>
      <c r="CV669" s="339"/>
      <c r="CW669" s="339"/>
      <c r="CX669" s="339"/>
      <c r="CY669" s="339"/>
      <c r="CZ669" s="339"/>
      <c r="DA669" s="339"/>
      <c r="DB669" s="339"/>
      <c r="DC669" s="339"/>
      <c r="DD669" s="339"/>
      <c r="DE669" s="339"/>
      <c r="DF669" s="339"/>
      <c r="DG669" s="339"/>
      <c r="DH669" s="339"/>
      <c r="DI669" s="339"/>
      <c r="DJ669" s="339"/>
      <c r="DK669" s="339"/>
      <c r="DL669" s="339"/>
      <c r="DM669" s="339"/>
      <c r="DN669" s="339"/>
      <c r="DO669" s="339"/>
      <c r="DP669" s="339"/>
      <c r="DQ669" s="339"/>
      <c r="DR669" s="339"/>
      <c r="DS669" s="339"/>
      <c r="DT669" s="339"/>
      <c r="DU669" s="339"/>
      <c r="DV669" s="339"/>
      <c r="DW669" s="339"/>
      <c r="DX669" s="339"/>
      <c r="DY669" s="339"/>
      <c r="DZ669" s="339"/>
      <c r="EA669" s="339"/>
      <c r="EB669" s="339"/>
      <c r="EC669" s="339"/>
      <c r="ED669" s="339"/>
      <c r="EE669" s="339"/>
      <c r="EF669" s="339"/>
      <c r="EG669" s="339"/>
      <c r="EH669" s="339"/>
      <c r="EI669" s="339"/>
      <c r="EJ669" s="339"/>
      <c r="EK669" s="339"/>
      <c r="EL669" s="339"/>
      <c r="EM669" s="339"/>
    </row>
    <row r="670" spans="1:143" s="341" customFormat="1" ht="25.5" hidden="1" customHeight="1">
      <c r="A670" s="371"/>
      <c r="B670" s="371"/>
      <c r="C670" s="371"/>
      <c r="D670" s="371"/>
      <c r="E670" s="371"/>
      <c r="F670" s="371"/>
      <c r="G670" s="371"/>
      <c r="H670" s="371"/>
      <c r="I670" s="371"/>
      <c r="J670" s="371"/>
      <c r="K670" s="371"/>
      <c r="L670" s="371"/>
      <c r="M670" s="371"/>
      <c r="N670" s="371"/>
      <c r="O670" s="371"/>
      <c r="P670" s="371"/>
      <c r="Q670" s="371"/>
      <c r="R670" s="371"/>
      <c r="S670" s="371"/>
      <c r="T670" s="371"/>
      <c r="U670" s="371"/>
      <c r="V670" s="371"/>
      <c r="W670" s="371"/>
      <c r="X670" s="371"/>
      <c r="Y670" s="371"/>
      <c r="Z670" s="371"/>
      <c r="AA670" s="371"/>
      <c r="AB670" s="371"/>
      <c r="AC670" s="371"/>
      <c r="AD670" s="371"/>
      <c r="AE670" s="371"/>
      <c r="AF670" s="371"/>
      <c r="AG670" s="371"/>
      <c r="AH670" s="371"/>
      <c r="AI670" s="339"/>
      <c r="AJ670" s="339"/>
      <c r="AK670" s="339"/>
      <c r="AL670" s="339"/>
      <c r="AM670" s="339"/>
      <c r="AN670" s="339"/>
      <c r="AO670" s="339"/>
      <c r="AP670" s="339"/>
      <c r="AQ670" s="339"/>
      <c r="AR670" s="339"/>
      <c r="AS670" s="339"/>
      <c r="AT670" s="339"/>
      <c r="AU670" s="339"/>
      <c r="AV670" s="339"/>
      <c r="AW670" s="339"/>
      <c r="AX670" s="339"/>
      <c r="AY670" s="339"/>
      <c r="AZ670" s="339"/>
      <c r="BA670" s="339"/>
      <c r="BB670" s="339"/>
      <c r="BC670" s="339"/>
      <c r="BD670" s="339"/>
      <c r="BE670" s="339"/>
      <c r="BF670" s="339"/>
      <c r="BG670" s="339"/>
      <c r="BH670" s="339"/>
      <c r="BI670" s="339"/>
      <c r="BJ670" s="339"/>
      <c r="BK670" s="339"/>
      <c r="BL670" s="339"/>
      <c r="BM670" s="339"/>
      <c r="BN670" s="339"/>
      <c r="BO670" s="339"/>
      <c r="BP670" s="339"/>
      <c r="BQ670" s="339"/>
      <c r="BR670" s="339"/>
      <c r="BS670" s="339"/>
      <c r="BT670" s="339"/>
      <c r="BU670" s="339"/>
      <c r="BV670" s="339"/>
      <c r="BW670" s="339"/>
      <c r="BX670" s="339"/>
      <c r="BY670" s="339"/>
      <c r="BZ670" s="339"/>
      <c r="CA670" s="339"/>
      <c r="CB670" s="339"/>
      <c r="CC670" s="339"/>
      <c r="CD670" s="339"/>
      <c r="CE670" s="339"/>
      <c r="CF670" s="339"/>
      <c r="CG670" s="339"/>
      <c r="CH670" s="339"/>
      <c r="CI670" s="339"/>
      <c r="CJ670" s="339"/>
      <c r="CK670" s="339"/>
      <c r="CL670" s="339"/>
      <c r="CM670" s="339"/>
      <c r="CN670" s="339"/>
      <c r="CO670" s="339"/>
      <c r="CP670" s="339"/>
      <c r="CQ670" s="339"/>
      <c r="CR670" s="339"/>
      <c r="CS670" s="339"/>
      <c r="CT670" s="339"/>
      <c r="CU670" s="339"/>
      <c r="CV670" s="339"/>
      <c r="CW670" s="339"/>
      <c r="CX670" s="339"/>
      <c r="CY670" s="339"/>
      <c r="CZ670" s="339"/>
      <c r="DA670" s="339"/>
      <c r="DB670" s="339"/>
      <c r="DC670" s="339"/>
      <c r="DD670" s="339"/>
      <c r="DE670" s="339"/>
      <c r="DF670" s="339"/>
      <c r="DG670" s="339"/>
      <c r="DH670" s="339"/>
      <c r="DI670" s="339"/>
      <c r="DJ670" s="339"/>
      <c r="DK670" s="339"/>
      <c r="DL670" s="339"/>
      <c r="DM670" s="339"/>
      <c r="DN670" s="339"/>
      <c r="DO670" s="339"/>
      <c r="DP670" s="339"/>
      <c r="DQ670" s="339"/>
      <c r="DR670" s="339"/>
      <c r="DS670" s="339"/>
      <c r="DT670" s="339"/>
      <c r="DU670" s="339"/>
      <c r="DV670" s="339"/>
      <c r="DW670" s="339"/>
      <c r="DX670" s="339"/>
      <c r="DY670" s="339"/>
      <c r="DZ670" s="339"/>
      <c r="EA670" s="339"/>
      <c r="EB670" s="339"/>
      <c r="EC670" s="339"/>
      <c r="ED670" s="339"/>
      <c r="EE670" s="339"/>
      <c r="EF670" s="339"/>
      <c r="EG670" s="339"/>
      <c r="EH670" s="339"/>
      <c r="EI670" s="339"/>
      <c r="EJ670" s="339"/>
      <c r="EK670" s="339"/>
      <c r="EL670" s="339"/>
      <c r="EM670" s="339"/>
    </row>
    <row r="671" spans="1:143" s="341" customFormat="1" ht="25.5" hidden="1" customHeight="1">
      <c r="A671" s="371"/>
      <c r="B671" s="371"/>
      <c r="C671" s="371"/>
      <c r="D671" s="371"/>
      <c r="E671" s="371"/>
      <c r="F671" s="371"/>
      <c r="G671" s="371"/>
      <c r="H671" s="371"/>
      <c r="I671" s="371"/>
      <c r="J671" s="371"/>
      <c r="K671" s="371"/>
      <c r="L671" s="371"/>
      <c r="M671" s="371"/>
      <c r="N671" s="371"/>
      <c r="O671" s="371"/>
      <c r="P671" s="371"/>
      <c r="Q671" s="371"/>
      <c r="R671" s="371"/>
      <c r="S671" s="371"/>
      <c r="T671" s="371"/>
      <c r="U671" s="371"/>
      <c r="V671" s="371"/>
      <c r="W671" s="371"/>
      <c r="X671" s="371"/>
      <c r="Y671" s="371"/>
      <c r="Z671" s="371"/>
      <c r="AA671" s="371"/>
      <c r="AB671" s="371"/>
      <c r="AC671" s="371"/>
      <c r="AD671" s="371"/>
      <c r="AE671" s="371"/>
      <c r="AF671" s="371"/>
      <c r="AG671" s="371"/>
      <c r="AH671" s="371"/>
      <c r="AI671" s="339"/>
      <c r="AJ671" s="339"/>
      <c r="AK671" s="339"/>
      <c r="AL671" s="339"/>
      <c r="AM671" s="339"/>
      <c r="AN671" s="339"/>
      <c r="AO671" s="339"/>
      <c r="AP671" s="339"/>
      <c r="AQ671" s="339"/>
      <c r="AR671" s="339"/>
      <c r="AS671" s="339"/>
      <c r="AT671" s="339"/>
      <c r="AU671" s="339"/>
      <c r="AV671" s="339"/>
      <c r="AW671" s="339"/>
      <c r="AX671" s="339"/>
      <c r="AY671" s="339"/>
      <c r="AZ671" s="339"/>
      <c r="BA671" s="339"/>
      <c r="BB671" s="339"/>
      <c r="BC671" s="339"/>
      <c r="BD671" s="339"/>
      <c r="BE671" s="339"/>
      <c r="BF671" s="339"/>
      <c r="BG671" s="339"/>
      <c r="BH671" s="339"/>
      <c r="BI671" s="339"/>
      <c r="BJ671" s="339"/>
      <c r="BK671" s="339"/>
      <c r="BL671" s="339"/>
      <c r="BM671" s="339"/>
      <c r="BN671" s="339"/>
      <c r="BO671" s="339"/>
      <c r="BP671" s="339"/>
      <c r="BQ671" s="339"/>
      <c r="BR671" s="339"/>
      <c r="BS671" s="339"/>
      <c r="BT671" s="339"/>
      <c r="BU671" s="339"/>
      <c r="BV671" s="339"/>
      <c r="BW671" s="339"/>
      <c r="BX671" s="339"/>
      <c r="BY671" s="339"/>
      <c r="BZ671" s="339"/>
      <c r="CA671" s="339"/>
      <c r="CB671" s="339"/>
      <c r="CC671" s="339"/>
      <c r="CD671" s="339"/>
      <c r="CE671" s="339"/>
      <c r="CF671" s="339"/>
      <c r="CG671" s="339"/>
      <c r="CH671" s="339"/>
      <c r="CI671" s="339"/>
      <c r="CJ671" s="339"/>
      <c r="CK671" s="339"/>
      <c r="CL671" s="339"/>
      <c r="CM671" s="339"/>
      <c r="CN671" s="339"/>
      <c r="CO671" s="339"/>
      <c r="CP671" s="339"/>
      <c r="CQ671" s="339"/>
      <c r="CR671" s="339"/>
      <c r="CS671" s="339"/>
      <c r="CT671" s="339"/>
      <c r="CU671" s="339"/>
      <c r="CV671" s="339"/>
      <c r="CW671" s="339"/>
      <c r="CX671" s="339"/>
      <c r="CY671" s="339"/>
      <c r="CZ671" s="339"/>
      <c r="DA671" s="339"/>
      <c r="DB671" s="339"/>
      <c r="DC671" s="339"/>
      <c r="DD671" s="339"/>
      <c r="DE671" s="339"/>
      <c r="DF671" s="339"/>
      <c r="DG671" s="339"/>
      <c r="DH671" s="339"/>
      <c r="DI671" s="339"/>
      <c r="DJ671" s="339"/>
      <c r="DK671" s="339"/>
      <c r="DL671" s="339"/>
      <c r="DM671" s="339"/>
      <c r="DN671" s="339"/>
      <c r="DO671" s="339"/>
      <c r="DP671" s="339"/>
      <c r="DQ671" s="339"/>
      <c r="DR671" s="339"/>
      <c r="DS671" s="339"/>
      <c r="DT671" s="339"/>
      <c r="DU671" s="339"/>
      <c r="DV671" s="339"/>
      <c r="DW671" s="339"/>
      <c r="DX671" s="339"/>
      <c r="DY671" s="339"/>
      <c r="DZ671" s="339"/>
      <c r="EA671" s="339"/>
      <c r="EB671" s="339"/>
      <c r="EC671" s="339"/>
      <c r="ED671" s="339"/>
      <c r="EE671" s="339"/>
      <c r="EF671" s="339"/>
      <c r="EG671" s="339"/>
      <c r="EH671" s="339"/>
      <c r="EI671" s="339"/>
      <c r="EJ671" s="339"/>
      <c r="EK671" s="339"/>
      <c r="EL671" s="339"/>
      <c r="EM671" s="339"/>
    </row>
    <row r="672" spans="1:143" s="341" customFormat="1" ht="25.5" hidden="1" customHeight="1">
      <c r="A672" s="371"/>
      <c r="B672" s="371"/>
      <c r="C672" s="371"/>
      <c r="D672" s="371"/>
      <c r="E672" s="371"/>
      <c r="F672" s="371"/>
      <c r="G672" s="371"/>
      <c r="H672" s="371"/>
      <c r="I672" s="371"/>
      <c r="J672" s="371"/>
      <c r="K672" s="371"/>
      <c r="L672" s="371"/>
      <c r="M672" s="371"/>
      <c r="N672" s="371"/>
      <c r="O672" s="371"/>
      <c r="P672" s="371"/>
      <c r="Q672" s="371"/>
      <c r="R672" s="371"/>
      <c r="S672" s="371"/>
      <c r="T672" s="371"/>
      <c r="U672" s="371"/>
      <c r="V672" s="371"/>
      <c r="W672" s="371"/>
      <c r="X672" s="371"/>
      <c r="Y672" s="371"/>
      <c r="Z672" s="371"/>
      <c r="AA672" s="371"/>
      <c r="AB672" s="371"/>
      <c r="AC672" s="371"/>
      <c r="AD672" s="371"/>
      <c r="AE672" s="371"/>
      <c r="AF672" s="371"/>
      <c r="AG672" s="371"/>
      <c r="AH672" s="371"/>
      <c r="AI672" s="339"/>
      <c r="AJ672" s="339"/>
      <c r="AK672" s="339"/>
      <c r="AL672" s="339"/>
      <c r="AM672" s="339"/>
      <c r="AN672" s="339"/>
      <c r="AO672" s="339"/>
      <c r="AP672" s="339"/>
      <c r="AQ672" s="339"/>
      <c r="AR672" s="339"/>
      <c r="AS672" s="339"/>
      <c r="AT672" s="339"/>
      <c r="AU672" s="339"/>
      <c r="AV672" s="339"/>
      <c r="AW672" s="339"/>
      <c r="AX672" s="339"/>
      <c r="AY672" s="339"/>
      <c r="AZ672" s="339"/>
      <c r="BA672" s="339"/>
      <c r="BB672" s="339"/>
      <c r="BC672" s="339"/>
      <c r="BD672" s="339"/>
      <c r="BE672" s="339"/>
      <c r="BF672" s="339"/>
      <c r="BG672" s="339"/>
      <c r="BH672" s="339"/>
      <c r="BI672" s="339"/>
      <c r="BJ672" s="339"/>
      <c r="BK672" s="339"/>
      <c r="BL672" s="339"/>
      <c r="BM672" s="339"/>
      <c r="BN672" s="339"/>
      <c r="BO672" s="339"/>
      <c r="BP672" s="339"/>
      <c r="BQ672" s="339"/>
      <c r="BR672" s="339"/>
      <c r="BS672" s="339"/>
      <c r="BT672" s="339"/>
      <c r="BU672" s="339"/>
      <c r="BV672" s="339"/>
      <c r="BW672" s="339"/>
      <c r="BX672" s="339"/>
      <c r="BY672" s="339"/>
      <c r="BZ672" s="339"/>
      <c r="CA672" s="339"/>
      <c r="CB672" s="339"/>
      <c r="CC672" s="339"/>
      <c r="CD672" s="339"/>
      <c r="CE672" s="339"/>
      <c r="CF672" s="339"/>
      <c r="CG672" s="339"/>
      <c r="CH672" s="339"/>
      <c r="CI672" s="339"/>
      <c r="CJ672" s="339"/>
      <c r="CK672" s="339"/>
      <c r="CL672" s="339"/>
      <c r="CM672" s="339"/>
      <c r="CN672" s="339"/>
      <c r="CO672" s="339"/>
      <c r="CP672" s="339"/>
      <c r="CQ672" s="339"/>
      <c r="CR672" s="339"/>
      <c r="CS672" s="339"/>
      <c r="CT672" s="339"/>
      <c r="CU672" s="339"/>
      <c r="CV672" s="339"/>
      <c r="CW672" s="339"/>
      <c r="CX672" s="339"/>
      <c r="CY672" s="339"/>
      <c r="CZ672" s="339"/>
      <c r="DA672" s="339"/>
      <c r="DB672" s="339"/>
      <c r="DC672" s="339"/>
      <c r="DD672" s="339"/>
      <c r="DE672" s="339"/>
      <c r="DF672" s="339"/>
      <c r="DG672" s="339"/>
      <c r="DH672" s="339"/>
      <c r="DI672" s="339"/>
      <c r="DJ672" s="339"/>
      <c r="DK672" s="339"/>
      <c r="DL672" s="339"/>
      <c r="DM672" s="339"/>
      <c r="DN672" s="339"/>
      <c r="DO672" s="339"/>
      <c r="DP672" s="339"/>
      <c r="DQ672" s="339"/>
      <c r="DR672" s="339"/>
      <c r="DS672" s="339"/>
      <c r="DT672" s="339"/>
      <c r="DU672" s="339"/>
      <c r="DV672" s="339"/>
      <c r="DW672" s="339"/>
      <c r="DX672" s="339"/>
      <c r="DY672" s="339"/>
      <c r="DZ672" s="339"/>
      <c r="EA672" s="339"/>
      <c r="EB672" s="339"/>
      <c r="EC672" s="339"/>
      <c r="ED672" s="339"/>
      <c r="EE672" s="339"/>
      <c r="EF672" s="339"/>
      <c r="EG672" s="339"/>
      <c r="EH672" s="339"/>
      <c r="EI672" s="339"/>
      <c r="EJ672" s="339"/>
      <c r="EK672" s="339"/>
      <c r="EL672" s="339"/>
      <c r="EM672" s="339"/>
    </row>
    <row r="673" spans="1:143" s="341" customFormat="1" ht="25.5" hidden="1" customHeight="1">
      <c r="A673" s="371"/>
      <c r="B673" s="371"/>
      <c r="C673" s="371"/>
      <c r="D673" s="371"/>
      <c r="E673" s="371"/>
      <c r="F673" s="371"/>
      <c r="G673" s="371"/>
      <c r="H673" s="371"/>
      <c r="I673" s="371"/>
      <c r="J673" s="371"/>
      <c r="K673" s="371"/>
      <c r="L673" s="371"/>
      <c r="M673" s="371"/>
      <c r="N673" s="371"/>
      <c r="O673" s="371"/>
      <c r="P673" s="371"/>
      <c r="Q673" s="371"/>
      <c r="R673" s="371"/>
      <c r="S673" s="371"/>
      <c r="T673" s="371"/>
      <c r="U673" s="371"/>
      <c r="V673" s="371"/>
      <c r="W673" s="371"/>
      <c r="X673" s="371"/>
      <c r="Y673" s="371"/>
      <c r="Z673" s="371"/>
      <c r="AA673" s="371"/>
      <c r="AB673" s="371"/>
      <c r="AC673" s="371"/>
      <c r="AD673" s="371"/>
      <c r="AE673" s="371"/>
      <c r="AF673" s="371"/>
      <c r="AG673" s="371"/>
      <c r="AH673" s="371"/>
      <c r="AI673" s="339"/>
      <c r="AJ673" s="339"/>
      <c r="AK673" s="339"/>
      <c r="AL673" s="339"/>
      <c r="AM673" s="339"/>
      <c r="AN673" s="339"/>
      <c r="AO673" s="339"/>
      <c r="AP673" s="339"/>
      <c r="AQ673" s="339"/>
      <c r="AR673" s="339"/>
      <c r="AS673" s="339"/>
      <c r="AT673" s="339"/>
      <c r="AU673" s="339"/>
      <c r="AV673" s="339"/>
      <c r="AW673" s="339"/>
      <c r="AX673" s="339"/>
      <c r="AY673" s="339"/>
      <c r="AZ673" s="339"/>
      <c r="BA673" s="339"/>
      <c r="BB673" s="339"/>
      <c r="BC673" s="339"/>
      <c r="BD673" s="339"/>
      <c r="BE673" s="339"/>
      <c r="BF673" s="339"/>
      <c r="BG673" s="339"/>
      <c r="BH673" s="339"/>
      <c r="BI673" s="339"/>
      <c r="BJ673" s="339"/>
      <c r="BK673" s="339"/>
      <c r="BL673" s="339"/>
      <c r="BM673" s="339"/>
      <c r="BN673" s="339"/>
      <c r="BO673" s="339"/>
      <c r="BP673" s="339"/>
      <c r="BQ673" s="339"/>
      <c r="BR673" s="339"/>
      <c r="BS673" s="339"/>
      <c r="BT673" s="339"/>
      <c r="BU673" s="339"/>
      <c r="BV673" s="339"/>
      <c r="BW673" s="339"/>
      <c r="BX673" s="339"/>
      <c r="BY673" s="339"/>
      <c r="BZ673" s="339"/>
      <c r="CA673" s="339"/>
      <c r="CB673" s="339"/>
      <c r="CC673" s="339"/>
      <c r="CD673" s="339"/>
      <c r="CE673" s="339"/>
      <c r="CF673" s="339"/>
      <c r="CG673" s="339"/>
      <c r="CH673" s="339"/>
      <c r="CI673" s="339"/>
      <c r="CJ673" s="339"/>
      <c r="CK673" s="339"/>
      <c r="CL673" s="339"/>
      <c r="CM673" s="339"/>
      <c r="CN673" s="339"/>
      <c r="CO673" s="339"/>
      <c r="CP673" s="339"/>
      <c r="CQ673" s="339"/>
      <c r="CR673" s="339"/>
      <c r="CS673" s="339"/>
      <c r="CT673" s="339"/>
      <c r="CU673" s="339"/>
      <c r="CV673" s="339"/>
      <c r="CW673" s="339"/>
      <c r="CX673" s="339"/>
      <c r="CY673" s="339"/>
      <c r="CZ673" s="339"/>
      <c r="DA673" s="339"/>
      <c r="DB673" s="339"/>
      <c r="DC673" s="339"/>
      <c r="DD673" s="339"/>
      <c r="DE673" s="339"/>
      <c r="DF673" s="339"/>
      <c r="DG673" s="339"/>
      <c r="DH673" s="339"/>
      <c r="DI673" s="339"/>
      <c r="DJ673" s="339"/>
      <c r="DK673" s="339"/>
      <c r="DL673" s="339"/>
      <c r="DM673" s="339"/>
      <c r="DN673" s="339"/>
      <c r="DO673" s="339"/>
      <c r="DP673" s="339"/>
      <c r="DQ673" s="339"/>
      <c r="DR673" s="339"/>
      <c r="DS673" s="339"/>
      <c r="DT673" s="339"/>
      <c r="DU673" s="339"/>
      <c r="DV673" s="339"/>
      <c r="DW673" s="339"/>
      <c r="DX673" s="339"/>
      <c r="DY673" s="339"/>
      <c r="DZ673" s="339"/>
      <c r="EA673" s="339"/>
      <c r="EB673" s="339"/>
      <c r="EC673" s="339"/>
      <c r="ED673" s="339"/>
      <c r="EE673" s="339"/>
      <c r="EF673" s="339"/>
      <c r="EG673" s="339"/>
      <c r="EH673" s="339"/>
      <c r="EI673" s="339"/>
      <c r="EJ673" s="339"/>
      <c r="EK673" s="339"/>
      <c r="EL673" s="339"/>
      <c r="EM673" s="339"/>
    </row>
    <row r="674" spans="1:143" s="341" customFormat="1" ht="25.5" hidden="1" customHeight="1">
      <c r="A674" s="371"/>
      <c r="B674" s="371"/>
      <c r="C674" s="371"/>
      <c r="D674" s="371"/>
      <c r="E674" s="371"/>
      <c r="F674" s="371"/>
      <c r="G674" s="371"/>
      <c r="H674" s="371"/>
      <c r="I674" s="371"/>
      <c r="J674" s="371"/>
      <c r="K674" s="371"/>
      <c r="L674" s="371"/>
      <c r="M674" s="371"/>
      <c r="N674" s="371"/>
      <c r="O674" s="371"/>
      <c r="P674" s="371"/>
      <c r="Q674" s="371"/>
      <c r="R674" s="371"/>
      <c r="S674" s="371"/>
      <c r="T674" s="371"/>
      <c r="U674" s="371"/>
      <c r="V674" s="371"/>
      <c r="W674" s="371"/>
      <c r="X674" s="371"/>
      <c r="Y674" s="371"/>
      <c r="Z674" s="371"/>
      <c r="AA674" s="371"/>
      <c r="AB674" s="371"/>
      <c r="AC674" s="371"/>
      <c r="AD674" s="371"/>
      <c r="AE674" s="371"/>
      <c r="AF674" s="371"/>
      <c r="AG674" s="371"/>
      <c r="AH674" s="371"/>
      <c r="AI674" s="339"/>
      <c r="AJ674" s="339"/>
      <c r="AK674" s="339"/>
      <c r="AL674" s="339"/>
      <c r="AM674" s="339"/>
      <c r="AN674" s="339"/>
      <c r="AO674" s="339"/>
      <c r="AP674" s="339"/>
      <c r="AQ674" s="339"/>
      <c r="AR674" s="339"/>
      <c r="AS674" s="339"/>
      <c r="AT674" s="339"/>
      <c r="AU674" s="339"/>
      <c r="AV674" s="339"/>
      <c r="AW674" s="339"/>
      <c r="AX674" s="339"/>
      <c r="AY674" s="339"/>
      <c r="AZ674" s="339"/>
      <c r="BA674" s="339"/>
      <c r="BB674" s="339"/>
      <c r="BC674" s="339"/>
      <c r="BD674" s="339"/>
      <c r="BE674" s="339"/>
      <c r="BF674" s="339"/>
      <c r="BG674" s="339"/>
      <c r="BH674" s="339"/>
      <c r="BI674" s="339"/>
      <c r="BJ674" s="339"/>
      <c r="BK674" s="339"/>
      <c r="BL674" s="339"/>
      <c r="BM674" s="339"/>
      <c r="BN674" s="339"/>
      <c r="BO674" s="339"/>
      <c r="BP674" s="339"/>
      <c r="BQ674" s="339"/>
      <c r="BR674" s="339"/>
      <c r="BS674" s="339"/>
      <c r="BT674" s="339"/>
      <c r="BU674" s="339"/>
      <c r="BV674" s="339"/>
      <c r="BW674" s="339"/>
      <c r="BX674" s="339"/>
      <c r="BY674" s="339"/>
      <c r="BZ674" s="339"/>
      <c r="CA674" s="339"/>
      <c r="CB674" s="339"/>
      <c r="CC674" s="339"/>
      <c r="CD674" s="339"/>
      <c r="CE674" s="339"/>
      <c r="CF674" s="339"/>
      <c r="CG674" s="339"/>
      <c r="CH674" s="339"/>
      <c r="CI674" s="339"/>
      <c r="CJ674" s="339"/>
      <c r="CK674" s="339"/>
      <c r="CL674" s="339"/>
      <c r="CM674" s="339"/>
      <c r="CN674" s="339"/>
      <c r="CO674" s="339"/>
      <c r="CP674" s="339"/>
      <c r="CQ674" s="339"/>
      <c r="CR674" s="339"/>
      <c r="CS674" s="339"/>
      <c r="CT674" s="339"/>
      <c r="CU674" s="339"/>
      <c r="CV674" s="339"/>
      <c r="CW674" s="339"/>
      <c r="CX674" s="339"/>
      <c r="CY674" s="339"/>
      <c r="CZ674" s="339"/>
      <c r="DA674" s="339"/>
      <c r="DB674" s="339"/>
      <c r="DC674" s="339"/>
      <c r="DD674" s="339"/>
      <c r="DE674" s="339"/>
      <c r="DF674" s="339"/>
      <c r="DG674" s="339"/>
      <c r="DH674" s="339"/>
      <c r="DI674" s="339"/>
      <c r="DJ674" s="339"/>
      <c r="DK674" s="339"/>
      <c r="DL674" s="339"/>
      <c r="DM674" s="339"/>
      <c r="DN674" s="339"/>
      <c r="DO674" s="339"/>
      <c r="DP674" s="339"/>
      <c r="DQ674" s="339"/>
      <c r="DR674" s="339"/>
      <c r="DS674" s="339"/>
      <c r="DT674" s="339"/>
      <c r="DU674" s="339"/>
      <c r="DV674" s="339"/>
      <c r="DW674" s="339"/>
      <c r="DX674" s="339"/>
      <c r="DY674" s="339"/>
      <c r="DZ674" s="339"/>
      <c r="EA674" s="339"/>
      <c r="EB674" s="339"/>
      <c r="EC674" s="339"/>
      <c r="ED674" s="339"/>
      <c r="EE674" s="339"/>
      <c r="EF674" s="339"/>
      <c r="EG674" s="339"/>
      <c r="EH674" s="339"/>
      <c r="EI674" s="339"/>
      <c r="EJ674" s="339"/>
      <c r="EK674" s="339"/>
      <c r="EL674" s="339"/>
      <c r="EM674" s="339"/>
    </row>
    <row r="675" spans="1:143" s="341" customFormat="1" ht="25.5" hidden="1" customHeight="1">
      <c r="A675" s="371"/>
      <c r="B675" s="371"/>
      <c r="C675" s="371"/>
      <c r="D675" s="371"/>
      <c r="E675" s="371"/>
      <c r="F675" s="371"/>
      <c r="G675" s="371"/>
      <c r="H675" s="371"/>
      <c r="I675" s="371"/>
      <c r="J675" s="371"/>
      <c r="K675" s="371"/>
      <c r="L675" s="371"/>
      <c r="M675" s="371"/>
      <c r="N675" s="371"/>
      <c r="O675" s="371"/>
      <c r="P675" s="371"/>
      <c r="Q675" s="371"/>
      <c r="R675" s="371"/>
      <c r="S675" s="371"/>
      <c r="T675" s="371"/>
      <c r="U675" s="371"/>
      <c r="V675" s="371"/>
      <c r="W675" s="371"/>
      <c r="X675" s="371"/>
      <c r="Y675" s="371"/>
      <c r="Z675" s="371"/>
      <c r="AA675" s="371"/>
      <c r="AB675" s="371"/>
      <c r="AC675" s="371"/>
      <c r="AD675" s="371"/>
      <c r="AE675" s="371"/>
      <c r="AF675" s="371"/>
      <c r="AG675" s="371"/>
      <c r="AH675" s="371"/>
      <c r="AI675" s="339"/>
      <c r="AJ675" s="339"/>
      <c r="AK675" s="339"/>
      <c r="AL675" s="339"/>
      <c r="AM675" s="339"/>
      <c r="AN675" s="339"/>
      <c r="AO675" s="339"/>
      <c r="AP675" s="339"/>
      <c r="AQ675" s="339"/>
      <c r="AR675" s="339"/>
      <c r="AS675" s="339"/>
      <c r="AT675" s="339"/>
      <c r="AU675" s="339"/>
      <c r="AV675" s="339"/>
      <c r="AW675" s="339"/>
      <c r="AX675" s="339"/>
      <c r="AY675" s="339"/>
      <c r="AZ675" s="339"/>
      <c r="BA675" s="339"/>
      <c r="BB675" s="339"/>
      <c r="BC675" s="339"/>
      <c r="BD675" s="339"/>
      <c r="BE675" s="339"/>
      <c r="BF675" s="339"/>
      <c r="BG675" s="339"/>
      <c r="BH675" s="339"/>
      <c r="BI675" s="339"/>
      <c r="BJ675" s="339"/>
      <c r="BK675" s="339"/>
      <c r="BL675" s="339"/>
      <c r="BM675" s="339"/>
      <c r="BN675" s="339"/>
      <c r="BO675" s="339"/>
      <c r="BP675" s="339"/>
      <c r="BQ675" s="339"/>
      <c r="BR675" s="339"/>
      <c r="BS675" s="339"/>
      <c r="BT675" s="339"/>
      <c r="BU675" s="339"/>
      <c r="BV675" s="339"/>
      <c r="BW675" s="339"/>
      <c r="BX675" s="339"/>
      <c r="BY675" s="339"/>
      <c r="BZ675" s="339"/>
      <c r="CA675" s="339"/>
      <c r="CB675" s="339"/>
      <c r="CC675" s="339"/>
      <c r="CD675" s="339"/>
      <c r="CE675" s="339"/>
      <c r="CF675" s="339"/>
      <c r="CG675" s="339"/>
      <c r="CH675" s="339"/>
      <c r="CI675" s="339"/>
      <c r="CJ675" s="339"/>
      <c r="CK675" s="339"/>
      <c r="CL675" s="339"/>
      <c r="CM675" s="339"/>
      <c r="CN675" s="339"/>
      <c r="CO675" s="339"/>
      <c r="CP675" s="339"/>
      <c r="CQ675" s="339"/>
      <c r="CR675" s="339"/>
      <c r="CS675" s="339"/>
      <c r="CT675" s="339"/>
      <c r="CU675" s="339"/>
      <c r="CV675" s="339"/>
      <c r="CW675" s="339"/>
      <c r="CX675" s="339"/>
      <c r="CY675" s="339"/>
      <c r="CZ675" s="339"/>
      <c r="DA675" s="339"/>
      <c r="DB675" s="339"/>
      <c r="DC675" s="339"/>
      <c r="DD675" s="339"/>
      <c r="DE675" s="339"/>
      <c r="DF675" s="339"/>
      <c r="DG675" s="339"/>
      <c r="DH675" s="339"/>
      <c r="DI675" s="339"/>
      <c r="DJ675" s="339"/>
      <c r="DK675" s="339"/>
      <c r="DL675" s="339"/>
      <c r="DM675" s="339"/>
      <c r="DN675" s="339"/>
      <c r="DO675" s="339"/>
      <c r="DP675" s="339"/>
      <c r="DQ675" s="339"/>
      <c r="DR675" s="339"/>
      <c r="DS675" s="339"/>
      <c r="DT675" s="339"/>
      <c r="DU675" s="339"/>
      <c r="DV675" s="339"/>
      <c r="DW675" s="339"/>
      <c r="DX675" s="339"/>
      <c r="DY675" s="339"/>
      <c r="DZ675" s="339"/>
      <c r="EA675" s="339"/>
      <c r="EB675" s="339"/>
      <c r="EC675" s="339"/>
      <c r="ED675" s="339"/>
      <c r="EE675" s="339"/>
      <c r="EF675" s="339"/>
      <c r="EG675" s="339"/>
      <c r="EH675" s="339"/>
      <c r="EI675" s="339"/>
      <c r="EJ675" s="339"/>
      <c r="EK675" s="339"/>
      <c r="EL675" s="339"/>
      <c r="EM675" s="339"/>
    </row>
    <row r="676" spans="1:143" s="341" customFormat="1" ht="25.5" hidden="1" customHeight="1">
      <c r="A676" s="371"/>
      <c r="B676" s="371"/>
      <c r="C676" s="371"/>
      <c r="D676" s="371"/>
      <c r="E676" s="371"/>
      <c r="F676" s="371"/>
      <c r="G676" s="371"/>
      <c r="H676" s="371"/>
      <c r="I676" s="371"/>
      <c r="J676" s="371"/>
      <c r="K676" s="371"/>
      <c r="L676" s="371"/>
      <c r="M676" s="371"/>
      <c r="N676" s="371"/>
      <c r="O676" s="371"/>
      <c r="P676" s="371"/>
      <c r="Q676" s="371"/>
      <c r="R676" s="371"/>
      <c r="S676" s="371"/>
      <c r="T676" s="371"/>
      <c r="U676" s="371"/>
      <c r="V676" s="371"/>
      <c r="W676" s="371"/>
      <c r="X676" s="371"/>
      <c r="Y676" s="371"/>
      <c r="Z676" s="371"/>
      <c r="AA676" s="371"/>
      <c r="AB676" s="371"/>
      <c r="AC676" s="371"/>
      <c r="AD676" s="371"/>
      <c r="AE676" s="371"/>
      <c r="AF676" s="371"/>
      <c r="AG676" s="371"/>
      <c r="AH676" s="371"/>
      <c r="AI676" s="339"/>
      <c r="AJ676" s="339"/>
      <c r="AK676" s="339"/>
      <c r="AL676" s="339"/>
      <c r="AM676" s="339"/>
      <c r="AN676" s="339"/>
      <c r="AO676" s="339"/>
      <c r="AP676" s="339"/>
      <c r="AQ676" s="339"/>
      <c r="AR676" s="339"/>
      <c r="AS676" s="339"/>
      <c r="AT676" s="339"/>
      <c r="AU676" s="339"/>
      <c r="AV676" s="339"/>
      <c r="AW676" s="339"/>
      <c r="AX676" s="339"/>
      <c r="AY676" s="339"/>
      <c r="AZ676" s="339"/>
      <c r="BA676" s="339"/>
      <c r="BB676" s="339"/>
      <c r="BC676" s="339"/>
      <c r="BD676" s="339"/>
      <c r="BE676" s="339"/>
      <c r="BF676" s="339"/>
      <c r="BG676" s="339"/>
      <c r="BH676" s="339"/>
      <c r="BI676" s="339"/>
      <c r="BJ676" s="339"/>
      <c r="BK676" s="339"/>
      <c r="BL676" s="339"/>
      <c r="BM676" s="339"/>
      <c r="BN676" s="339"/>
      <c r="BO676" s="339"/>
      <c r="BP676" s="339"/>
      <c r="BQ676" s="339"/>
      <c r="BR676" s="339"/>
      <c r="BS676" s="339"/>
      <c r="BT676" s="339"/>
      <c r="BU676" s="339"/>
      <c r="BV676" s="339"/>
      <c r="BW676" s="339"/>
      <c r="BX676" s="339"/>
      <c r="BY676" s="339"/>
      <c r="BZ676" s="339"/>
      <c r="CA676" s="339"/>
      <c r="CB676" s="339"/>
      <c r="CC676" s="339"/>
      <c r="CD676" s="339"/>
      <c r="CE676" s="339"/>
      <c r="CF676" s="339"/>
      <c r="CG676" s="339"/>
      <c r="CH676" s="339"/>
      <c r="CI676" s="339"/>
      <c r="CJ676" s="339"/>
      <c r="CK676" s="339"/>
      <c r="CL676" s="339"/>
      <c r="CM676" s="339"/>
      <c r="CN676" s="339"/>
      <c r="CO676" s="339"/>
      <c r="CP676" s="339"/>
      <c r="CQ676" s="339"/>
      <c r="CR676" s="339"/>
      <c r="CS676" s="339"/>
      <c r="CT676" s="339"/>
      <c r="CU676" s="339"/>
      <c r="CV676" s="339"/>
      <c r="CW676" s="339"/>
      <c r="CX676" s="339"/>
      <c r="CY676" s="339"/>
      <c r="CZ676" s="339"/>
      <c r="DA676" s="339"/>
      <c r="DB676" s="339"/>
      <c r="DC676" s="339"/>
      <c r="DD676" s="339"/>
      <c r="DE676" s="339"/>
      <c r="DF676" s="339"/>
      <c r="DG676" s="339"/>
      <c r="DH676" s="339"/>
      <c r="DI676" s="339"/>
      <c r="DJ676" s="339"/>
      <c r="DK676" s="339"/>
      <c r="DL676" s="339"/>
      <c r="DM676" s="339"/>
      <c r="DN676" s="339"/>
      <c r="DO676" s="339"/>
      <c r="DP676" s="339"/>
      <c r="DQ676" s="339"/>
      <c r="DR676" s="339"/>
      <c r="DS676" s="339"/>
      <c r="DT676" s="339"/>
      <c r="DU676" s="339"/>
      <c r="DV676" s="339"/>
      <c r="DW676" s="339"/>
      <c r="DX676" s="339"/>
      <c r="DY676" s="339"/>
      <c r="DZ676" s="339"/>
      <c r="EA676" s="339"/>
      <c r="EB676" s="339"/>
      <c r="EC676" s="339"/>
      <c r="ED676" s="339"/>
      <c r="EE676" s="339"/>
      <c r="EF676" s="339"/>
      <c r="EG676" s="339"/>
      <c r="EH676" s="339"/>
      <c r="EI676" s="339"/>
      <c r="EJ676" s="339"/>
      <c r="EK676" s="339"/>
      <c r="EL676" s="339"/>
      <c r="EM676" s="339"/>
    </row>
    <row r="677" spans="1:143" s="341" customFormat="1" ht="25.5" hidden="1" customHeight="1">
      <c r="A677" s="371"/>
      <c r="B677" s="371"/>
      <c r="C677" s="371"/>
      <c r="D677" s="371"/>
      <c r="E677" s="371"/>
      <c r="F677" s="371"/>
      <c r="G677" s="371"/>
      <c r="H677" s="371"/>
      <c r="I677" s="371"/>
      <c r="J677" s="371"/>
      <c r="K677" s="371"/>
      <c r="L677" s="371"/>
      <c r="M677" s="371"/>
      <c r="N677" s="371"/>
      <c r="O677" s="371"/>
      <c r="P677" s="371"/>
      <c r="Q677" s="371"/>
      <c r="R677" s="371"/>
      <c r="S677" s="371"/>
      <c r="T677" s="371"/>
      <c r="U677" s="371"/>
      <c r="V677" s="371"/>
      <c r="W677" s="371"/>
      <c r="X677" s="371"/>
      <c r="Y677" s="371"/>
      <c r="Z677" s="371"/>
      <c r="AA677" s="371"/>
      <c r="AB677" s="371"/>
      <c r="AC677" s="371"/>
      <c r="AD677" s="371"/>
      <c r="AE677" s="371"/>
      <c r="AF677" s="371"/>
      <c r="AG677" s="371"/>
      <c r="AH677" s="371"/>
      <c r="AI677" s="339"/>
      <c r="AJ677" s="339"/>
      <c r="AK677" s="339"/>
      <c r="AL677" s="339"/>
      <c r="AM677" s="339"/>
      <c r="AN677" s="339"/>
      <c r="AO677" s="339"/>
      <c r="AP677" s="339"/>
      <c r="AQ677" s="339"/>
      <c r="AR677" s="339"/>
      <c r="AS677" s="339"/>
      <c r="AT677" s="339"/>
      <c r="AU677" s="339"/>
      <c r="AV677" s="339"/>
      <c r="AW677" s="339"/>
      <c r="AX677" s="339"/>
      <c r="AY677" s="339"/>
      <c r="AZ677" s="339"/>
      <c r="BA677" s="339"/>
      <c r="BB677" s="339"/>
      <c r="BC677" s="339"/>
      <c r="BD677" s="339"/>
      <c r="BE677" s="339"/>
      <c r="BF677" s="339"/>
      <c r="BG677" s="339"/>
      <c r="BH677" s="339"/>
      <c r="BI677" s="339"/>
      <c r="BJ677" s="339"/>
      <c r="BK677" s="339"/>
      <c r="BL677" s="339"/>
      <c r="BM677" s="339"/>
      <c r="BN677" s="339"/>
      <c r="BO677" s="339"/>
      <c r="BP677" s="339"/>
      <c r="BQ677" s="339"/>
      <c r="BR677" s="339"/>
      <c r="BS677" s="339"/>
      <c r="BT677" s="339"/>
      <c r="BU677" s="339"/>
      <c r="BV677" s="339"/>
      <c r="BW677" s="339"/>
      <c r="BX677" s="339"/>
      <c r="BY677" s="339"/>
      <c r="BZ677" s="339"/>
      <c r="CA677" s="339"/>
      <c r="CB677" s="339"/>
      <c r="CC677" s="339"/>
      <c r="CD677" s="339"/>
      <c r="CE677" s="339"/>
      <c r="CF677" s="339"/>
      <c r="CG677" s="339"/>
      <c r="CH677" s="339"/>
      <c r="CI677" s="339"/>
      <c r="CJ677" s="339"/>
      <c r="CK677" s="339"/>
      <c r="CL677" s="339"/>
      <c r="CM677" s="339"/>
      <c r="CN677" s="339"/>
      <c r="CO677" s="339"/>
      <c r="CP677" s="339"/>
      <c r="CQ677" s="339"/>
      <c r="CR677" s="339"/>
      <c r="CS677" s="339"/>
      <c r="CT677" s="339"/>
      <c r="CU677" s="339"/>
      <c r="CV677" s="339"/>
      <c r="CW677" s="339"/>
      <c r="CX677" s="339"/>
      <c r="CY677" s="339"/>
      <c r="CZ677" s="339"/>
      <c r="DA677" s="339"/>
      <c r="DB677" s="339"/>
      <c r="DC677" s="339"/>
      <c r="DD677" s="339"/>
      <c r="DE677" s="339"/>
      <c r="DF677" s="339"/>
      <c r="DG677" s="339"/>
      <c r="DH677" s="339"/>
      <c r="DI677" s="339"/>
      <c r="DJ677" s="339"/>
      <c r="DK677" s="339"/>
      <c r="DL677" s="339"/>
      <c r="DM677" s="339"/>
      <c r="DN677" s="339"/>
      <c r="DO677" s="339"/>
      <c r="DP677" s="339"/>
      <c r="DQ677" s="339"/>
      <c r="DR677" s="339"/>
      <c r="DS677" s="339"/>
      <c r="DT677" s="339"/>
      <c r="DU677" s="339"/>
      <c r="DV677" s="339"/>
      <c r="DW677" s="339"/>
      <c r="DX677" s="339"/>
      <c r="DY677" s="339"/>
      <c r="DZ677" s="339"/>
      <c r="EA677" s="339"/>
      <c r="EB677" s="339"/>
      <c r="EC677" s="339"/>
      <c r="ED677" s="339"/>
      <c r="EE677" s="339"/>
      <c r="EF677" s="339"/>
      <c r="EG677" s="339"/>
      <c r="EH677" s="339"/>
      <c r="EI677" s="339"/>
      <c r="EJ677" s="339"/>
      <c r="EK677" s="339"/>
      <c r="EL677" s="339"/>
      <c r="EM677" s="339"/>
    </row>
    <row r="678" spans="1:143" s="341" customFormat="1" ht="25.5" hidden="1" customHeight="1">
      <c r="A678" s="371"/>
      <c r="B678" s="371"/>
      <c r="C678" s="371"/>
      <c r="D678" s="371"/>
      <c r="E678" s="371"/>
      <c r="F678" s="371"/>
      <c r="G678" s="371"/>
      <c r="H678" s="371"/>
      <c r="I678" s="371"/>
      <c r="J678" s="371"/>
      <c r="K678" s="371"/>
      <c r="L678" s="371"/>
      <c r="M678" s="371"/>
      <c r="N678" s="371"/>
      <c r="O678" s="371"/>
      <c r="P678" s="371"/>
      <c r="Q678" s="371"/>
      <c r="R678" s="371"/>
      <c r="S678" s="371"/>
      <c r="T678" s="371"/>
      <c r="U678" s="371"/>
      <c r="V678" s="371"/>
      <c r="W678" s="371"/>
      <c r="X678" s="371"/>
      <c r="Y678" s="371"/>
      <c r="Z678" s="371"/>
      <c r="AA678" s="371"/>
      <c r="AB678" s="371"/>
      <c r="AC678" s="371"/>
      <c r="AD678" s="371"/>
      <c r="AE678" s="371"/>
      <c r="AF678" s="371"/>
      <c r="AG678" s="371"/>
      <c r="AH678" s="371"/>
      <c r="AI678" s="339"/>
      <c r="AJ678" s="339"/>
      <c r="AK678" s="339"/>
      <c r="AL678" s="339"/>
      <c r="AM678" s="339"/>
      <c r="AN678" s="339"/>
      <c r="AO678" s="339"/>
      <c r="AP678" s="339"/>
      <c r="AQ678" s="339"/>
      <c r="AR678" s="339"/>
      <c r="AS678" s="339"/>
      <c r="AT678" s="339"/>
      <c r="AU678" s="339"/>
      <c r="AV678" s="339"/>
      <c r="AW678" s="339"/>
      <c r="AX678" s="339"/>
      <c r="AY678" s="339"/>
      <c r="AZ678" s="339"/>
      <c r="BA678" s="339"/>
      <c r="BB678" s="339"/>
      <c r="BC678" s="339"/>
      <c r="BD678" s="339"/>
      <c r="BE678" s="339"/>
      <c r="BF678" s="339"/>
      <c r="BG678" s="339"/>
      <c r="BH678" s="339"/>
      <c r="BI678" s="339"/>
      <c r="BJ678" s="339"/>
      <c r="BK678" s="339"/>
      <c r="BL678" s="339"/>
      <c r="BM678" s="339"/>
      <c r="BN678" s="339"/>
      <c r="BO678" s="339"/>
      <c r="BP678" s="339"/>
      <c r="BQ678" s="339"/>
      <c r="BR678" s="339"/>
      <c r="BS678" s="339"/>
      <c r="BT678" s="339"/>
      <c r="BU678" s="339"/>
      <c r="BV678" s="339"/>
      <c r="BW678" s="339"/>
      <c r="BX678" s="339"/>
      <c r="BY678" s="339"/>
      <c r="BZ678" s="339"/>
      <c r="CA678" s="339"/>
      <c r="CB678" s="339"/>
      <c r="CC678" s="339"/>
      <c r="CD678" s="339"/>
      <c r="CE678" s="339"/>
      <c r="CF678" s="339"/>
      <c r="CG678" s="339"/>
      <c r="CH678" s="339"/>
      <c r="CI678" s="339"/>
      <c r="CJ678" s="339"/>
      <c r="CK678" s="339"/>
      <c r="CL678" s="339"/>
      <c r="CM678" s="339"/>
      <c r="CN678" s="339"/>
      <c r="CO678" s="339"/>
      <c r="CP678" s="339"/>
      <c r="CQ678" s="339"/>
      <c r="CR678" s="339"/>
      <c r="CS678" s="339"/>
      <c r="CT678" s="339"/>
      <c r="CU678" s="339"/>
      <c r="CV678" s="339"/>
      <c r="CW678" s="339"/>
      <c r="CX678" s="339"/>
      <c r="CY678" s="339"/>
      <c r="CZ678" s="339"/>
      <c r="DA678" s="339"/>
      <c r="DB678" s="339"/>
      <c r="DC678" s="339"/>
      <c r="DD678" s="339"/>
      <c r="DE678" s="339"/>
      <c r="DF678" s="339"/>
      <c r="DG678" s="339"/>
      <c r="DH678" s="339"/>
      <c r="DI678" s="339"/>
      <c r="DJ678" s="339"/>
      <c r="DK678" s="339"/>
      <c r="DL678" s="339"/>
      <c r="DM678" s="339"/>
      <c r="DN678" s="339"/>
      <c r="DO678" s="339"/>
      <c r="DP678" s="339"/>
      <c r="DQ678" s="339"/>
      <c r="DR678" s="339"/>
      <c r="DS678" s="339"/>
      <c r="DT678" s="339"/>
      <c r="DU678" s="339"/>
      <c r="DV678" s="339"/>
      <c r="DW678" s="339"/>
      <c r="DX678" s="339"/>
      <c r="DY678" s="339"/>
      <c r="DZ678" s="339"/>
      <c r="EA678" s="339"/>
      <c r="EB678" s="339"/>
      <c r="EC678" s="339"/>
      <c r="ED678" s="339"/>
      <c r="EE678" s="339"/>
      <c r="EF678" s="339"/>
      <c r="EG678" s="339"/>
      <c r="EH678" s="339"/>
      <c r="EI678" s="339"/>
      <c r="EJ678" s="339"/>
      <c r="EK678" s="339"/>
      <c r="EL678" s="339"/>
      <c r="EM678" s="339"/>
    </row>
    <row r="679" spans="1:143" s="341" customFormat="1" ht="25.5" hidden="1" customHeight="1">
      <c r="A679" s="371"/>
      <c r="B679" s="371"/>
      <c r="C679" s="371"/>
      <c r="D679" s="371"/>
      <c r="E679" s="371"/>
      <c r="F679" s="371"/>
      <c r="G679" s="371"/>
      <c r="H679" s="371"/>
      <c r="I679" s="371"/>
      <c r="J679" s="371"/>
      <c r="K679" s="371"/>
      <c r="L679" s="371"/>
      <c r="M679" s="371"/>
      <c r="N679" s="371"/>
      <c r="O679" s="371"/>
      <c r="P679" s="371"/>
      <c r="Q679" s="371"/>
      <c r="R679" s="371"/>
      <c r="S679" s="371"/>
      <c r="T679" s="371"/>
      <c r="U679" s="371"/>
      <c r="V679" s="371"/>
      <c r="W679" s="371"/>
      <c r="X679" s="371"/>
      <c r="Y679" s="371"/>
      <c r="Z679" s="371"/>
      <c r="AA679" s="371"/>
      <c r="AB679" s="371"/>
      <c r="AC679" s="371"/>
      <c r="AD679" s="371"/>
      <c r="AE679" s="371"/>
      <c r="AF679" s="371"/>
      <c r="AG679" s="371"/>
      <c r="AH679" s="371"/>
      <c r="AI679" s="339"/>
      <c r="AJ679" s="339"/>
      <c r="AK679" s="339"/>
      <c r="AL679" s="339"/>
      <c r="AM679" s="339"/>
      <c r="AN679" s="339"/>
      <c r="AO679" s="339"/>
      <c r="AP679" s="339"/>
      <c r="AQ679" s="339"/>
      <c r="AR679" s="339"/>
      <c r="AS679" s="339"/>
      <c r="AT679" s="339"/>
      <c r="AU679" s="339"/>
      <c r="AV679" s="339"/>
      <c r="AW679" s="339"/>
      <c r="AX679" s="339"/>
      <c r="AY679" s="339"/>
      <c r="AZ679" s="339"/>
      <c r="BA679" s="339"/>
      <c r="BB679" s="339"/>
      <c r="BC679" s="339"/>
      <c r="BD679" s="339"/>
      <c r="BE679" s="339"/>
      <c r="BF679" s="339"/>
      <c r="BG679" s="339"/>
      <c r="BH679" s="339"/>
      <c r="BI679" s="339"/>
      <c r="BJ679" s="339"/>
      <c r="BK679" s="339"/>
      <c r="BL679" s="339"/>
      <c r="BM679" s="339"/>
      <c r="BN679" s="339"/>
      <c r="BO679" s="339"/>
      <c r="BP679" s="339"/>
      <c r="BQ679" s="339"/>
      <c r="BR679" s="339"/>
      <c r="BS679" s="339"/>
      <c r="BT679" s="339"/>
      <c r="BU679" s="339"/>
      <c r="BV679" s="339"/>
      <c r="BW679" s="339"/>
      <c r="BX679" s="339"/>
      <c r="BY679" s="339"/>
      <c r="BZ679" s="339"/>
      <c r="CA679" s="339"/>
      <c r="CB679" s="339"/>
      <c r="CC679" s="339"/>
      <c r="CD679" s="339"/>
      <c r="CE679" s="339"/>
      <c r="CF679" s="339"/>
      <c r="CG679" s="339"/>
      <c r="CH679" s="339"/>
      <c r="CI679" s="339"/>
      <c r="CJ679" s="339"/>
      <c r="CK679" s="339"/>
      <c r="CL679" s="339"/>
      <c r="CM679" s="339"/>
      <c r="CN679" s="339"/>
      <c r="CO679" s="339"/>
      <c r="CP679" s="339"/>
      <c r="CQ679" s="339"/>
      <c r="CR679" s="339"/>
      <c r="CS679" s="339"/>
      <c r="CT679" s="339"/>
      <c r="CU679" s="339"/>
      <c r="CV679" s="339"/>
      <c r="CW679" s="339"/>
      <c r="CX679" s="339"/>
      <c r="CY679" s="339"/>
      <c r="CZ679" s="339"/>
      <c r="DA679" s="339"/>
      <c r="DB679" s="339"/>
      <c r="DC679" s="339"/>
      <c r="DD679" s="339"/>
      <c r="DE679" s="339"/>
      <c r="DF679" s="339"/>
      <c r="DG679" s="339"/>
      <c r="DH679" s="339"/>
      <c r="DI679" s="339"/>
      <c r="DJ679" s="339"/>
      <c r="DK679" s="339"/>
      <c r="DL679" s="339"/>
      <c r="DM679" s="339"/>
      <c r="DN679" s="339"/>
      <c r="DO679" s="339"/>
      <c r="DP679" s="339"/>
      <c r="DQ679" s="339"/>
      <c r="DR679" s="339"/>
      <c r="DS679" s="339"/>
      <c r="DT679" s="339"/>
      <c r="DU679" s="339"/>
      <c r="DV679" s="339"/>
      <c r="DW679" s="339"/>
      <c r="DX679" s="339"/>
      <c r="DY679" s="339"/>
      <c r="DZ679" s="339"/>
      <c r="EA679" s="339"/>
      <c r="EB679" s="339"/>
      <c r="EC679" s="339"/>
      <c r="ED679" s="339"/>
      <c r="EE679" s="339"/>
      <c r="EF679" s="339"/>
      <c r="EG679" s="339"/>
      <c r="EH679" s="339"/>
      <c r="EI679" s="339"/>
      <c r="EJ679" s="339"/>
      <c r="EK679" s="339"/>
      <c r="EL679" s="339"/>
      <c r="EM679" s="339"/>
    </row>
    <row r="680" spans="1:143" s="341" customFormat="1" ht="25.5" hidden="1" customHeight="1">
      <c r="A680" s="371"/>
      <c r="B680" s="371"/>
      <c r="C680" s="371"/>
      <c r="D680" s="371"/>
      <c r="E680" s="371"/>
      <c r="F680" s="371"/>
      <c r="G680" s="371"/>
      <c r="H680" s="371"/>
      <c r="I680" s="371"/>
      <c r="J680" s="371"/>
      <c r="K680" s="371"/>
      <c r="L680" s="371"/>
      <c r="M680" s="371"/>
      <c r="N680" s="371"/>
      <c r="O680" s="371"/>
      <c r="P680" s="371"/>
      <c r="Q680" s="371"/>
      <c r="R680" s="371"/>
      <c r="S680" s="371"/>
      <c r="T680" s="371"/>
      <c r="U680" s="371"/>
      <c r="V680" s="371"/>
      <c r="W680" s="371"/>
      <c r="X680" s="371"/>
      <c r="Y680" s="371"/>
      <c r="Z680" s="371"/>
      <c r="AA680" s="371"/>
      <c r="AB680" s="371"/>
      <c r="AC680" s="371"/>
      <c r="AD680" s="371"/>
      <c r="AE680" s="371"/>
      <c r="AF680" s="371"/>
      <c r="AG680" s="371"/>
      <c r="AH680" s="371"/>
      <c r="AI680" s="339"/>
      <c r="AJ680" s="339"/>
      <c r="AK680" s="339"/>
      <c r="AL680" s="339"/>
      <c r="AM680" s="339"/>
      <c r="AN680" s="339"/>
      <c r="AO680" s="339"/>
      <c r="AP680" s="339"/>
      <c r="AQ680" s="339"/>
      <c r="AR680" s="339"/>
      <c r="AS680" s="339"/>
      <c r="AT680" s="339"/>
      <c r="AU680" s="339"/>
      <c r="AV680" s="339"/>
      <c r="AW680" s="339"/>
      <c r="AX680" s="339"/>
      <c r="AY680" s="339"/>
      <c r="AZ680" s="339"/>
      <c r="BA680" s="339"/>
      <c r="BB680" s="339"/>
      <c r="BC680" s="339"/>
      <c r="BD680" s="339"/>
      <c r="BE680" s="339"/>
      <c r="BF680" s="339"/>
      <c r="BG680" s="339"/>
      <c r="BH680" s="339"/>
      <c r="BI680" s="339"/>
      <c r="BJ680" s="339"/>
      <c r="BK680" s="339"/>
      <c r="BL680" s="339"/>
      <c r="BM680" s="339"/>
      <c r="BN680" s="339"/>
      <c r="BO680" s="339"/>
      <c r="BP680" s="339"/>
      <c r="BQ680" s="339"/>
      <c r="BR680" s="339"/>
      <c r="BS680" s="339"/>
      <c r="BT680" s="339"/>
      <c r="BU680" s="339"/>
      <c r="BV680" s="339"/>
      <c r="BW680" s="339"/>
      <c r="BX680" s="339"/>
      <c r="BY680" s="339"/>
      <c r="BZ680" s="339"/>
      <c r="CA680" s="339"/>
      <c r="CB680" s="339"/>
      <c r="CC680" s="339"/>
      <c r="CD680" s="339"/>
      <c r="CE680" s="339"/>
      <c r="CF680" s="339"/>
      <c r="CG680" s="339"/>
      <c r="CH680" s="339"/>
      <c r="CI680" s="339"/>
      <c r="CJ680" s="339"/>
      <c r="CK680" s="339"/>
      <c r="CL680" s="339"/>
      <c r="CM680" s="339"/>
      <c r="CN680" s="339"/>
      <c r="CO680" s="339"/>
      <c r="CP680" s="339"/>
      <c r="CQ680" s="339"/>
      <c r="CR680" s="339"/>
      <c r="CS680" s="339"/>
      <c r="CT680" s="339"/>
      <c r="CU680" s="339"/>
      <c r="CV680" s="339"/>
      <c r="CW680" s="339"/>
      <c r="CX680" s="339"/>
      <c r="CY680" s="339"/>
      <c r="CZ680" s="339"/>
      <c r="DA680" s="339"/>
      <c r="DB680" s="339"/>
      <c r="DC680" s="339"/>
      <c r="DD680" s="339"/>
      <c r="DE680" s="339"/>
      <c r="DF680" s="339"/>
      <c r="DG680" s="339"/>
      <c r="DH680" s="339"/>
      <c r="DI680" s="339"/>
      <c r="DJ680" s="339"/>
      <c r="DK680" s="339"/>
      <c r="DL680" s="339"/>
      <c r="DM680" s="339"/>
      <c r="DN680" s="339"/>
      <c r="DO680" s="339"/>
      <c r="DP680" s="339"/>
      <c r="DQ680" s="339"/>
      <c r="DR680" s="339"/>
      <c r="DS680" s="339"/>
      <c r="DT680" s="339"/>
      <c r="DU680" s="339"/>
      <c r="DV680" s="339"/>
      <c r="DW680" s="339"/>
      <c r="DX680" s="339"/>
      <c r="DY680" s="339"/>
      <c r="DZ680" s="339"/>
      <c r="EA680" s="339"/>
      <c r="EB680" s="339"/>
      <c r="EC680" s="339"/>
      <c r="ED680" s="339"/>
      <c r="EE680" s="339"/>
      <c r="EF680" s="339"/>
      <c r="EG680" s="339"/>
      <c r="EH680" s="339"/>
      <c r="EI680" s="339"/>
      <c r="EJ680" s="339"/>
      <c r="EK680" s="339"/>
      <c r="EL680" s="339"/>
      <c r="EM680" s="339"/>
    </row>
    <row r="681" spans="1:143" s="341" customFormat="1" ht="25.5" hidden="1" customHeight="1">
      <c r="A681" s="371"/>
      <c r="B681" s="371"/>
      <c r="C681" s="371"/>
      <c r="D681" s="371"/>
      <c r="E681" s="371"/>
      <c r="F681" s="371"/>
      <c r="G681" s="371"/>
      <c r="H681" s="371"/>
      <c r="I681" s="371"/>
      <c r="J681" s="371"/>
      <c r="K681" s="371"/>
      <c r="L681" s="371"/>
      <c r="M681" s="371"/>
      <c r="N681" s="371"/>
      <c r="O681" s="371"/>
      <c r="P681" s="371"/>
      <c r="Q681" s="371"/>
      <c r="R681" s="371"/>
      <c r="S681" s="371"/>
      <c r="T681" s="371"/>
      <c r="U681" s="371"/>
      <c r="V681" s="371"/>
      <c r="W681" s="371"/>
      <c r="X681" s="371"/>
      <c r="Y681" s="371"/>
      <c r="Z681" s="371"/>
      <c r="AA681" s="371"/>
      <c r="AB681" s="371"/>
      <c r="AC681" s="371"/>
      <c r="AD681" s="371"/>
      <c r="AE681" s="371"/>
      <c r="AF681" s="371"/>
      <c r="AG681" s="371"/>
      <c r="AH681" s="371"/>
      <c r="AI681" s="339"/>
      <c r="AJ681" s="339"/>
      <c r="AK681" s="339"/>
      <c r="AL681" s="339"/>
      <c r="AM681" s="339"/>
      <c r="AN681" s="339"/>
      <c r="AO681" s="339"/>
      <c r="AP681" s="339"/>
      <c r="AQ681" s="339"/>
      <c r="AR681" s="339"/>
      <c r="AS681" s="339"/>
      <c r="AT681" s="339"/>
      <c r="AU681" s="339"/>
      <c r="AV681" s="339"/>
      <c r="AW681" s="339"/>
      <c r="AX681" s="339"/>
      <c r="AY681" s="339"/>
      <c r="AZ681" s="339"/>
      <c r="BA681" s="339"/>
      <c r="BB681" s="339"/>
      <c r="BC681" s="339"/>
      <c r="BD681" s="339"/>
      <c r="BE681" s="339"/>
      <c r="BF681" s="339"/>
      <c r="BG681" s="339"/>
      <c r="BH681" s="339"/>
      <c r="BI681" s="339"/>
      <c r="BJ681" s="339"/>
      <c r="BK681" s="339"/>
      <c r="BL681" s="339"/>
      <c r="BM681" s="339"/>
      <c r="BN681" s="339"/>
      <c r="BO681" s="339"/>
      <c r="BP681" s="339"/>
      <c r="BQ681" s="339"/>
      <c r="BR681" s="339"/>
      <c r="BS681" s="339"/>
      <c r="BT681" s="339"/>
      <c r="BU681" s="339"/>
      <c r="BV681" s="339"/>
      <c r="BW681" s="339"/>
      <c r="BX681" s="339"/>
      <c r="BY681" s="339"/>
      <c r="BZ681" s="339"/>
      <c r="CA681" s="339"/>
      <c r="CB681" s="339"/>
      <c r="CC681" s="339"/>
      <c r="CD681" s="339"/>
      <c r="CE681" s="339"/>
      <c r="CF681" s="339"/>
      <c r="CG681" s="339"/>
      <c r="CH681" s="339"/>
      <c r="CI681" s="339"/>
      <c r="CJ681" s="339"/>
      <c r="CK681" s="339"/>
      <c r="CL681" s="339"/>
      <c r="CM681" s="339"/>
      <c r="CN681" s="339"/>
      <c r="CO681" s="339"/>
      <c r="CP681" s="339"/>
      <c r="CQ681" s="339"/>
      <c r="CR681" s="339"/>
      <c r="CS681" s="339"/>
      <c r="CT681" s="339"/>
      <c r="CU681" s="339"/>
      <c r="CV681" s="339"/>
      <c r="CW681" s="339"/>
      <c r="CX681" s="339"/>
      <c r="CY681" s="339"/>
      <c r="CZ681" s="339"/>
      <c r="DA681" s="339"/>
      <c r="DB681" s="339"/>
      <c r="DC681" s="339"/>
      <c r="DD681" s="339"/>
      <c r="DE681" s="339"/>
      <c r="DF681" s="339"/>
      <c r="DG681" s="339"/>
      <c r="DH681" s="339"/>
      <c r="DI681" s="339"/>
      <c r="DJ681" s="339"/>
      <c r="DK681" s="339"/>
      <c r="DL681" s="339"/>
      <c r="DM681" s="339"/>
      <c r="DN681" s="339"/>
      <c r="DO681" s="339"/>
      <c r="DP681" s="339"/>
      <c r="DQ681" s="339"/>
      <c r="DR681" s="339"/>
      <c r="DS681" s="339"/>
      <c r="DT681" s="339"/>
      <c r="DU681" s="339"/>
      <c r="DV681" s="339"/>
      <c r="DW681" s="339"/>
      <c r="DX681" s="339"/>
      <c r="DY681" s="339"/>
      <c r="DZ681" s="339"/>
      <c r="EA681" s="339"/>
      <c r="EB681" s="339"/>
      <c r="EC681" s="339"/>
      <c r="ED681" s="339"/>
      <c r="EE681" s="339"/>
      <c r="EF681" s="339"/>
      <c r="EG681" s="339"/>
      <c r="EH681" s="339"/>
      <c r="EI681" s="339"/>
      <c r="EJ681" s="339"/>
      <c r="EK681" s="339"/>
      <c r="EL681" s="339"/>
      <c r="EM681" s="339"/>
    </row>
    <row r="682" spans="1:143" s="341" customFormat="1" ht="25.5" hidden="1" customHeight="1">
      <c r="A682" s="371"/>
      <c r="B682" s="371"/>
      <c r="C682" s="371"/>
      <c r="D682" s="371"/>
      <c r="E682" s="371"/>
      <c r="F682" s="371"/>
      <c r="G682" s="371"/>
      <c r="H682" s="371"/>
      <c r="I682" s="371"/>
      <c r="J682" s="371"/>
      <c r="K682" s="371"/>
      <c r="L682" s="371"/>
      <c r="M682" s="371"/>
      <c r="N682" s="371"/>
      <c r="O682" s="371"/>
      <c r="P682" s="371"/>
      <c r="Q682" s="371"/>
      <c r="R682" s="371"/>
      <c r="S682" s="371"/>
      <c r="T682" s="371"/>
      <c r="U682" s="371"/>
      <c r="V682" s="371"/>
      <c r="W682" s="371"/>
      <c r="X682" s="371"/>
      <c r="Y682" s="371"/>
      <c r="Z682" s="371"/>
      <c r="AA682" s="371"/>
      <c r="AB682" s="371"/>
      <c r="AC682" s="371"/>
      <c r="AD682" s="371"/>
      <c r="AE682" s="371"/>
      <c r="AF682" s="371"/>
      <c r="AG682" s="371"/>
      <c r="AH682" s="371"/>
      <c r="AI682" s="339"/>
      <c r="AJ682" s="339"/>
      <c r="AK682" s="339"/>
      <c r="AL682" s="339"/>
      <c r="AM682" s="339"/>
      <c r="AN682" s="339"/>
      <c r="AO682" s="339"/>
      <c r="AP682" s="339"/>
      <c r="AQ682" s="339"/>
      <c r="AR682" s="339"/>
      <c r="AS682" s="339"/>
      <c r="AT682" s="339"/>
      <c r="AU682" s="339"/>
      <c r="AV682" s="339"/>
      <c r="AW682" s="339"/>
      <c r="AX682" s="339"/>
      <c r="AY682" s="339"/>
      <c r="AZ682" s="339"/>
      <c r="BA682" s="339"/>
      <c r="BB682" s="339"/>
      <c r="BC682" s="339"/>
      <c r="BD682" s="339"/>
      <c r="BE682" s="339"/>
      <c r="BF682" s="339"/>
      <c r="BG682" s="339"/>
      <c r="BH682" s="339"/>
      <c r="BI682" s="339"/>
      <c r="BJ682" s="339"/>
      <c r="BK682" s="339"/>
      <c r="BL682" s="339"/>
      <c r="BM682" s="339"/>
      <c r="BN682" s="339"/>
      <c r="BO682" s="339"/>
      <c r="BP682" s="339"/>
      <c r="BQ682" s="339"/>
      <c r="BR682" s="339"/>
      <c r="BS682" s="339"/>
      <c r="BT682" s="339"/>
      <c r="BU682" s="339"/>
      <c r="BV682" s="339"/>
      <c r="BW682" s="339"/>
      <c r="BX682" s="339"/>
      <c r="BY682" s="339"/>
      <c r="BZ682" s="339"/>
      <c r="CA682" s="339"/>
      <c r="CB682" s="339"/>
      <c r="CC682" s="339"/>
      <c r="CD682" s="339"/>
      <c r="CE682" s="339"/>
      <c r="CF682" s="339"/>
      <c r="CG682" s="339"/>
      <c r="CH682" s="339"/>
      <c r="CI682" s="339"/>
      <c r="CJ682" s="339"/>
      <c r="CK682" s="339"/>
      <c r="CL682" s="339"/>
      <c r="CM682" s="339"/>
      <c r="CN682" s="339"/>
      <c r="CO682" s="339"/>
      <c r="CP682" s="339"/>
      <c r="CQ682" s="339"/>
      <c r="CR682" s="339"/>
      <c r="CS682" s="339"/>
      <c r="CT682" s="339"/>
      <c r="CU682" s="339"/>
      <c r="CV682" s="339"/>
      <c r="CW682" s="339"/>
      <c r="CX682" s="339"/>
      <c r="CY682" s="339"/>
      <c r="CZ682" s="339"/>
      <c r="DA682" s="339"/>
      <c r="DB682" s="339"/>
      <c r="DC682" s="339"/>
      <c r="DD682" s="339"/>
      <c r="DE682" s="339"/>
      <c r="DF682" s="339"/>
      <c r="DG682" s="339"/>
      <c r="DH682" s="339"/>
      <c r="DI682" s="339"/>
      <c r="DJ682" s="339"/>
      <c r="DK682" s="339"/>
      <c r="DL682" s="339"/>
      <c r="DM682" s="339"/>
      <c r="DN682" s="339"/>
      <c r="DO682" s="339"/>
      <c r="DP682" s="339"/>
      <c r="DQ682" s="339"/>
      <c r="DR682" s="339"/>
      <c r="DS682" s="339"/>
      <c r="DT682" s="339"/>
      <c r="DU682" s="339"/>
      <c r="DV682" s="339"/>
      <c r="DW682" s="339"/>
      <c r="DX682" s="339"/>
      <c r="DY682" s="339"/>
      <c r="DZ682" s="339"/>
      <c r="EA682" s="339"/>
      <c r="EB682" s="339"/>
      <c r="EC682" s="339"/>
      <c r="ED682" s="339"/>
      <c r="EE682" s="339"/>
      <c r="EF682" s="339"/>
      <c r="EG682" s="339"/>
      <c r="EH682" s="339"/>
      <c r="EI682" s="339"/>
      <c r="EJ682" s="339"/>
      <c r="EK682" s="339"/>
      <c r="EL682" s="339"/>
      <c r="EM682" s="339"/>
    </row>
    <row r="683" spans="1:143" s="341" customFormat="1" ht="25.5" hidden="1" customHeight="1">
      <c r="A683" s="371"/>
      <c r="B683" s="371"/>
      <c r="C683" s="371"/>
      <c r="D683" s="371"/>
      <c r="E683" s="371"/>
      <c r="F683" s="371"/>
      <c r="G683" s="371"/>
      <c r="H683" s="371"/>
      <c r="I683" s="371"/>
      <c r="J683" s="371"/>
      <c r="K683" s="371"/>
      <c r="L683" s="371"/>
      <c r="M683" s="371"/>
      <c r="N683" s="371"/>
      <c r="O683" s="371"/>
      <c r="P683" s="371"/>
      <c r="Q683" s="371"/>
      <c r="R683" s="371"/>
      <c r="S683" s="371"/>
      <c r="T683" s="371"/>
      <c r="U683" s="371"/>
      <c r="V683" s="371"/>
      <c r="W683" s="371"/>
      <c r="X683" s="371"/>
      <c r="Y683" s="371"/>
      <c r="Z683" s="371"/>
      <c r="AA683" s="371"/>
      <c r="AB683" s="371"/>
      <c r="AC683" s="371"/>
      <c r="AD683" s="371"/>
      <c r="AE683" s="371"/>
      <c r="AF683" s="371"/>
      <c r="AG683" s="371"/>
      <c r="AH683" s="371"/>
      <c r="AI683" s="339"/>
      <c r="AJ683" s="339"/>
      <c r="AK683" s="339"/>
      <c r="AL683" s="339"/>
      <c r="AM683" s="339"/>
      <c r="AN683" s="339"/>
      <c r="AO683" s="339"/>
      <c r="AP683" s="339"/>
      <c r="AQ683" s="339"/>
      <c r="AR683" s="339"/>
      <c r="AS683" s="339"/>
      <c r="AT683" s="339"/>
      <c r="AU683" s="339"/>
      <c r="AV683" s="339"/>
      <c r="AW683" s="339"/>
      <c r="AX683" s="339"/>
      <c r="AY683" s="339"/>
      <c r="AZ683" s="339"/>
      <c r="BA683" s="339"/>
      <c r="BB683" s="339"/>
      <c r="BC683" s="339"/>
      <c r="BD683" s="339"/>
      <c r="BE683" s="339"/>
      <c r="BF683" s="339"/>
      <c r="BG683" s="339"/>
      <c r="BH683" s="339"/>
      <c r="BI683" s="339"/>
      <c r="BJ683" s="339"/>
      <c r="BK683" s="339"/>
      <c r="BL683" s="339"/>
      <c r="BM683" s="339"/>
      <c r="BN683" s="339"/>
      <c r="BO683" s="339"/>
      <c r="BP683" s="339"/>
      <c r="BQ683" s="339"/>
      <c r="BR683" s="339"/>
      <c r="BS683" s="339"/>
      <c r="BT683" s="339"/>
      <c r="BU683" s="339"/>
      <c r="BV683" s="339"/>
      <c r="BW683" s="339"/>
      <c r="BX683" s="339"/>
      <c r="BY683" s="339"/>
      <c r="BZ683" s="339"/>
      <c r="CA683" s="339"/>
      <c r="CB683" s="339"/>
      <c r="CC683" s="339"/>
      <c r="CD683" s="339"/>
      <c r="CE683" s="339"/>
      <c r="CF683" s="339"/>
      <c r="CG683" s="339"/>
      <c r="CH683" s="339"/>
      <c r="CI683" s="339"/>
      <c r="CJ683" s="339"/>
      <c r="CK683" s="339"/>
      <c r="CL683" s="339"/>
      <c r="CM683" s="339"/>
      <c r="CN683" s="339"/>
      <c r="CO683" s="339"/>
      <c r="CP683" s="339"/>
      <c r="CQ683" s="339"/>
      <c r="CR683" s="339"/>
      <c r="CS683" s="339"/>
      <c r="CT683" s="339"/>
      <c r="CU683" s="339"/>
      <c r="CV683" s="339"/>
      <c r="CW683" s="339"/>
      <c r="CX683" s="339"/>
      <c r="CY683" s="339"/>
      <c r="CZ683" s="339"/>
      <c r="DA683" s="339"/>
      <c r="DB683" s="339"/>
      <c r="DC683" s="339"/>
      <c r="DD683" s="339"/>
      <c r="DE683" s="339"/>
      <c r="DF683" s="339"/>
      <c r="DG683" s="339"/>
      <c r="DH683" s="339"/>
      <c r="DI683" s="339"/>
      <c r="DJ683" s="339"/>
      <c r="DK683" s="339"/>
      <c r="DL683" s="339"/>
      <c r="DM683" s="339"/>
      <c r="DN683" s="339"/>
      <c r="DO683" s="339"/>
      <c r="DP683" s="339"/>
      <c r="DQ683" s="339"/>
      <c r="DR683" s="339"/>
      <c r="DS683" s="339"/>
      <c r="DT683" s="339"/>
      <c r="DU683" s="339"/>
      <c r="DV683" s="339"/>
      <c r="DW683" s="339"/>
      <c r="DX683" s="339"/>
      <c r="DY683" s="339"/>
      <c r="DZ683" s="339"/>
      <c r="EA683" s="339"/>
      <c r="EB683" s="339"/>
      <c r="EC683" s="339"/>
      <c r="ED683" s="339"/>
      <c r="EE683" s="339"/>
      <c r="EF683" s="339"/>
      <c r="EG683" s="339"/>
      <c r="EH683" s="339"/>
      <c r="EI683" s="339"/>
      <c r="EJ683" s="339"/>
      <c r="EK683" s="339"/>
      <c r="EL683" s="339"/>
      <c r="EM683" s="339"/>
    </row>
    <row r="684" spans="1:143" s="341" customFormat="1" ht="25.5" hidden="1" customHeight="1">
      <c r="A684" s="371"/>
      <c r="B684" s="371"/>
      <c r="C684" s="371"/>
      <c r="D684" s="371"/>
      <c r="E684" s="371"/>
      <c r="F684" s="371"/>
      <c r="G684" s="371"/>
      <c r="H684" s="371"/>
      <c r="I684" s="371"/>
      <c r="J684" s="371"/>
      <c r="K684" s="371"/>
      <c r="L684" s="371"/>
      <c r="M684" s="371"/>
      <c r="N684" s="371"/>
      <c r="O684" s="371"/>
      <c r="P684" s="371"/>
      <c r="Q684" s="371"/>
      <c r="R684" s="371"/>
      <c r="S684" s="371"/>
      <c r="T684" s="371"/>
      <c r="U684" s="371"/>
      <c r="V684" s="371"/>
      <c r="W684" s="371"/>
      <c r="X684" s="371"/>
      <c r="Y684" s="371"/>
      <c r="Z684" s="371"/>
      <c r="AA684" s="371"/>
      <c r="AB684" s="371"/>
      <c r="AC684" s="371"/>
      <c r="AD684" s="371"/>
      <c r="AE684" s="371"/>
      <c r="AF684" s="371"/>
      <c r="AG684" s="371"/>
      <c r="AH684" s="371"/>
      <c r="AI684" s="339"/>
      <c r="AJ684" s="339"/>
      <c r="AK684" s="339"/>
      <c r="AL684" s="339"/>
      <c r="AM684" s="339"/>
      <c r="AN684" s="339"/>
      <c r="AO684" s="339"/>
      <c r="AP684" s="339"/>
      <c r="AQ684" s="339"/>
      <c r="AR684" s="339"/>
      <c r="AS684" s="339"/>
      <c r="AT684" s="339"/>
      <c r="AU684" s="339"/>
      <c r="AV684" s="339"/>
      <c r="AW684" s="339"/>
      <c r="AX684" s="339"/>
      <c r="AY684" s="339"/>
      <c r="AZ684" s="339"/>
      <c r="BA684" s="339"/>
      <c r="BB684" s="339"/>
      <c r="BC684" s="339"/>
      <c r="BD684" s="339"/>
      <c r="BE684" s="339"/>
      <c r="BF684" s="339"/>
      <c r="BG684" s="339"/>
      <c r="BH684" s="339"/>
      <c r="BI684" s="339"/>
      <c r="BJ684" s="339"/>
      <c r="BK684" s="339"/>
      <c r="BL684" s="339"/>
      <c r="BM684" s="339"/>
      <c r="BN684" s="339"/>
      <c r="BO684" s="339"/>
      <c r="BP684" s="339"/>
      <c r="BQ684" s="339"/>
      <c r="BR684" s="339"/>
      <c r="BS684" s="339"/>
      <c r="BT684" s="339"/>
      <c r="BU684" s="339"/>
      <c r="BV684" s="339"/>
      <c r="BW684" s="339"/>
      <c r="BX684" s="339"/>
      <c r="BY684" s="339"/>
      <c r="BZ684" s="339"/>
      <c r="CA684" s="339"/>
      <c r="CB684" s="339"/>
      <c r="CC684" s="339"/>
      <c r="CD684" s="339"/>
      <c r="CE684" s="339"/>
      <c r="CF684" s="339"/>
      <c r="CG684" s="339"/>
      <c r="CH684" s="339"/>
      <c r="CI684" s="339"/>
      <c r="CJ684" s="339"/>
      <c r="CK684" s="339"/>
      <c r="CL684" s="339"/>
      <c r="CM684" s="339"/>
      <c r="CN684" s="339"/>
      <c r="CO684" s="339"/>
      <c r="CP684" s="339"/>
      <c r="CQ684" s="339"/>
      <c r="CR684" s="339"/>
      <c r="CS684" s="339"/>
      <c r="CT684" s="339"/>
      <c r="CU684" s="339"/>
      <c r="CV684" s="339"/>
      <c r="CW684" s="339"/>
      <c r="CX684" s="339"/>
      <c r="CY684" s="339"/>
      <c r="CZ684" s="339"/>
      <c r="DA684" s="339"/>
      <c r="DB684" s="339"/>
      <c r="DC684" s="339"/>
      <c r="DD684" s="339"/>
      <c r="DE684" s="339"/>
      <c r="DF684" s="339"/>
      <c r="DG684" s="339"/>
      <c r="DH684" s="339"/>
      <c r="DI684" s="339"/>
      <c r="DJ684" s="339"/>
      <c r="DK684" s="339"/>
      <c r="DL684" s="339"/>
      <c r="DM684" s="339"/>
      <c r="DN684" s="339"/>
      <c r="DO684" s="339"/>
      <c r="DP684" s="339"/>
      <c r="DQ684" s="339"/>
      <c r="DR684" s="339"/>
      <c r="DS684" s="339"/>
      <c r="DT684" s="339"/>
      <c r="DU684" s="339"/>
      <c r="DV684" s="339"/>
      <c r="DW684" s="339"/>
      <c r="DX684" s="339"/>
      <c r="DY684" s="339"/>
      <c r="DZ684" s="339"/>
      <c r="EA684" s="339"/>
      <c r="EB684" s="339"/>
      <c r="EC684" s="339"/>
      <c r="ED684" s="339"/>
      <c r="EE684" s="339"/>
      <c r="EF684" s="339"/>
      <c r="EG684" s="339"/>
      <c r="EH684" s="339"/>
      <c r="EI684" s="339"/>
      <c r="EJ684" s="339"/>
      <c r="EK684" s="339"/>
      <c r="EL684" s="339"/>
      <c r="EM684" s="339"/>
    </row>
    <row r="685" spans="1:143" s="341" customFormat="1" ht="25.5" hidden="1" customHeight="1">
      <c r="A685" s="371"/>
      <c r="B685" s="371"/>
      <c r="C685" s="371"/>
      <c r="D685" s="371"/>
      <c r="E685" s="371"/>
      <c r="F685" s="371"/>
      <c r="G685" s="371"/>
      <c r="H685" s="371"/>
      <c r="I685" s="371"/>
      <c r="J685" s="371"/>
      <c r="K685" s="371"/>
      <c r="L685" s="371"/>
      <c r="M685" s="371"/>
      <c r="N685" s="371"/>
      <c r="O685" s="371"/>
      <c r="P685" s="371"/>
      <c r="Q685" s="371"/>
      <c r="R685" s="371"/>
      <c r="S685" s="371"/>
      <c r="T685" s="371"/>
      <c r="U685" s="371"/>
      <c r="V685" s="371"/>
      <c r="W685" s="371"/>
      <c r="X685" s="371"/>
      <c r="Y685" s="371"/>
      <c r="Z685" s="371"/>
      <c r="AA685" s="371"/>
      <c r="AB685" s="371"/>
      <c r="AC685" s="371"/>
      <c r="AD685" s="371"/>
      <c r="AE685" s="371"/>
      <c r="AF685" s="371"/>
      <c r="AG685" s="371"/>
      <c r="AH685" s="371"/>
      <c r="AI685" s="339"/>
      <c r="AJ685" s="339"/>
      <c r="AK685" s="339"/>
      <c r="AL685" s="339"/>
      <c r="AM685" s="339"/>
      <c r="AN685" s="339"/>
      <c r="AO685" s="339"/>
      <c r="AP685" s="339"/>
      <c r="AQ685" s="339"/>
      <c r="AR685" s="339"/>
      <c r="AS685" s="339"/>
      <c r="AT685" s="339"/>
      <c r="AU685" s="339"/>
      <c r="AV685" s="339"/>
      <c r="AW685" s="339"/>
      <c r="AX685" s="339"/>
      <c r="AY685" s="339"/>
      <c r="AZ685" s="339"/>
      <c r="BA685" s="339"/>
      <c r="BB685" s="339"/>
      <c r="BC685" s="339"/>
      <c r="BD685" s="339"/>
      <c r="BE685" s="339"/>
      <c r="BF685" s="339"/>
      <c r="BG685" s="339"/>
      <c r="BH685" s="339"/>
      <c r="BI685" s="339"/>
      <c r="BJ685" s="339"/>
      <c r="BK685" s="339"/>
      <c r="BL685" s="339"/>
      <c r="BM685" s="339"/>
      <c r="BN685" s="339"/>
      <c r="BO685" s="339"/>
      <c r="BP685" s="339"/>
      <c r="BQ685" s="339"/>
      <c r="BR685" s="339"/>
      <c r="BS685" s="339"/>
      <c r="BT685" s="339"/>
      <c r="BU685" s="339"/>
      <c r="BV685" s="339"/>
      <c r="BW685" s="339"/>
      <c r="BX685" s="339"/>
      <c r="BY685" s="339"/>
      <c r="BZ685" s="339"/>
      <c r="CA685" s="339"/>
      <c r="CB685" s="339"/>
      <c r="CC685" s="339"/>
      <c r="CD685" s="339"/>
      <c r="CE685" s="339"/>
      <c r="CF685" s="339"/>
      <c r="CG685" s="339"/>
      <c r="CH685" s="339"/>
      <c r="CI685" s="339"/>
      <c r="CJ685" s="339"/>
      <c r="CK685" s="339"/>
      <c r="CL685" s="339"/>
      <c r="CM685" s="339"/>
      <c r="CN685" s="339"/>
      <c r="CO685" s="339"/>
      <c r="CP685" s="339"/>
      <c r="CQ685" s="339"/>
      <c r="CR685" s="339"/>
      <c r="CS685" s="339"/>
      <c r="CT685" s="339"/>
      <c r="CU685" s="339"/>
      <c r="CV685" s="339"/>
      <c r="CW685" s="339"/>
      <c r="CX685" s="339"/>
      <c r="CY685" s="339"/>
      <c r="CZ685" s="339"/>
      <c r="DA685" s="339"/>
      <c r="DB685" s="339"/>
      <c r="DC685" s="339"/>
      <c r="DD685" s="339"/>
      <c r="DE685" s="339"/>
      <c r="DF685" s="339"/>
      <c r="DG685" s="339"/>
      <c r="DH685" s="339"/>
      <c r="DI685" s="339"/>
      <c r="DJ685" s="339"/>
      <c r="DK685" s="339"/>
      <c r="DL685" s="339"/>
      <c r="DM685" s="339"/>
      <c r="DN685" s="339"/>
      <c r="DO685" s="339"/>
      <c r="DP685" s="339"/>
      <c r="DQ685" s="339"/>
      <c r="DR685" s="339"/>
      <c r="DS685" s="339"/>
      <c r="DT685" s="339"/>
      <c r="DU685" s="339"/>
      <c r="DV685" s="339"/>
      <c r="DW685" s="339"/>
      <c r="DX685" s="339"/>
      <c r="DY685" s="339"/>
      <c r="DZ685" s="339"/>
      <c r="EA685" s="339"/>
      <c r="EB685" s="339"/>
      <c r="EC685" s="339"/>
      <c r="ED685" s="339"/>
      <c r="EE685" s="339"/>
      <c r="EF685" s="339"/>
      <c r="EG685" s="339"/>
      <c r="EH685" s="339"/>
      <c r="EI685" s="339"/>
      <c r="EJ685" s="339"/>
      <c r="EK685" s="339"/>
      <c r="EL685" s="339"/>
      <c r="EM685" s="339"/>
    </row>
    <row r="686" spans="1:143" s="341" customFormat="1" ht="25.5" hidden="1" customHeight="1">
      <c r="A686" s="371"/>
      <c r="B686" s="371"/>
      <c r="C686" s="371"/>
      <c r="D686" s="371"/>
      <c r="E686" s="371"/>
      <c r="F686" s="371"/>
      <c r="G686" s="371"/>
      <c r="H686" s="371"/>
      <c r="I686" s="371"/>
      <c r="J686" s="371"/>
      <c r="K686" s="371"/>
      <c r="L686" s="371"/>
      <c r="M686" s="371"/>
      <c r="N686" s="371"/>
      <c r="O686" s="371"/>
      <c r="P686" s="371"/>
      <c r="Q686" s="371"/>
      <c r="R686" s="371"/>
      <c r="S686" s="371"/>
      <c r="T686" s="371"/>
      <c r="U686" s="371"/>
      <c r="V686" s="371"/>
      <c r="W686" s="371"/>
      <c r="X686" s="371"/>
      <c r="Y686" s="371"/>
      <c r="Z686" s="371"/>
      <c r="AA686" s="371"/>
      <c r="AB686" s="371"/>
      <c r="AC686" s="371"/>
      <c r="AD686" s="371"/>
      <c r="AE686" s="371"/>
      <c r="AF686" s="371"/>
      <c r="AG686" s="371"/>
      <c r="AH686" s="371"/>
      <c r="AI686" s="339"/>
      <c r="AJ686" s="339"/>
      <c r="AK686" s="339"/>
      <c r="AL686" s="339"/>
      <c r="AM686" s="339"/>
      <c r="AN686" s="339"/>
      <c r="AO686" s="339"/>
      <c r="AP686" s="339"/>
      <c r="AQ686" s="339"/>
      <c r="AR686" s="339"/>
      <c r="AS686" s="339"/>
      <c r="AT686" s="339"/>
      <c r="AU686" s="339"/>
      <c r="AV686" s="339"/>
      <c r="AW686" s="339"/>
      <c r="AX686" s="339"/>
      <c r="AY686" s="339"/>
      <c r="AZ686" s="339"/>
      <c r="BA686" s="339"/>
      <c r="BB686" s="339"/>
      <c r="BC686" s="339"/>
      <c r="BD686" s="339"/>
      <c r="BE686" s="339"/>
      <c r="BF686" s="339"/>
      <c r="BG686" s="339"/>
      <c r="BH686" s="339"/>
      <c r="BI686" s="339"/>
      <c r="BJ686" s="339"/>
      <c r="BK686" s="339"/>
      <c r="BL686" s="339"/>
      <c r="BM686" s="339"/>
      <c r="BN686" s="339"/>
      <c r="BO686" s="339"/>
      <c r="BP686" s="339"/>
      <c r="BQ686" s="339"/>
      <c r="BR686" s="339"/>
      <c r="BS686" s="339"/>
      <c r="BT686" s="339"/>
      <c r="BU686" s="339"/>
      <c r="BV686" s="339"/>
      <c r="BW686" s="339"/>
      <c r="BX686" s="339"/>
      <c r="BY686" s="339"/>
      <c r="BZ686" s="339"/>
      <c r="CA686" s="339"/>
      <c r="CB686" s="339"/>
      <c r="CC686" s="339"/>
      <c r="CD686" s="339"/>
      <c r="CE686" s="339"/>
      <c r="CF686" s="339"/>
      <c r="CG686" s="339"/>
      <c r="CH686" s="339"/>
      <c r="CI686" s="339"/>
      <c r="CJ686" s="339"/>
      <c r="CK686" s="339"/>
      <c r="CL686" s="339"/>
      <c r="CM686" s="339"/>
      <c r="CN686" s="339"/>
      <c r="CO686" s="339"/>
      <c r="CP686" s="339"/>
      <c r="CQ686" s="339"/>
      <c r="CR686" s="339"/>
      <c r="CS686" s="339"/>
      <c r="CT686" s="339"/>
      <c r="CU686" s="339"/>
      <c r="CV686" s="339"/>
      <c r="CW686" s="339"/>
      <c r="CX686" s="339"/>
      <c r="CY686" s="339"/>
      <c r="CZ686" s="339"/>
      <c r="DA686" s="339"/>
      <c r="DB686" s="339"/>
      <c r="DC686" s="339"/>
      <c r="DD686" s="339"/>
      <c r="DE686" s="339"/>
      <c r="DF686" s="339"/>
      <c r="DG686" s="339"/>
      <c r="DH686" s="339"/>
      <c r="DI686" s="339"/>
      <c r="DJ686" s="339"/>
      <c r="DK686" s="339"/>
      <c r="DL686" s="339"/>
      <c r="DM686" s="339"/>
      <c r="DN686" s="339"/>
      <c r="DO686" s="339"/>
      <c r="DP686" s="339"/>
      <c r="DQ686" s="339"/>
      <c r="DR686" s="339"/>
      <c r="DS686" s="339"/>
      <c r="DT686" s="339"/>
      <c r="DU686" s="339"/>
      <c r="DV686" s="339"/>
      <c r="DW686" s="339"/>
      <c r="DX686" s="339"/>
      <c r="DY686" s="339"/>
      <c r="DZ686" s="339"/>
      <c r="EA686" s="339"/>
      <c r="EB686" s="339"/>
      <c r="EC686" s="339"/>
      <c r="ED686" s="339"/>
      <c r="EE686" s="339"/>
      <c r="EF686" s="339"/>
      <c r="EG686" s="339"/>
      <c r="EH686" s="339"/>
      <c r="EI686" s="339"/>
      <c r="EJ686" s="339"/>
      <c r="EK686" s="339"/>
      <c r="EL686" s="339"/>
      <c r="EM686" s="339"/>
    </row>
    <row r="687" spans="1:143" s="341" customFormat="1" ht="25.5" hidden="1" customHeight="1">
      <c r="A687" s="371"/>
      <c r="B687" s="371"/>
      <c r="C687" s="371"/>
      <c r="D687" s="371"/>
      <c r="E687" s="371"/>
      <c r="F687" s="371"/>
      <c r="G687" s="371"/>
      <c r="H687" s="371"/>
      <c r="I687" s="371"/>
      <c r="J687" s="371"/>
      <c r="K687" s="371"/>
      <c r="L687" s="371"/>
      <c r="M687" s="371"/>
      <c r="N687" s="371"/>
      <c r="O687" s="371"/>
      <c r="P687" s="371"/>
      <c r="Q687" s="371"/>
      <c r="R687" s="371"/>
      <c r="S687" s="371"/>
      <c r="T687" s="371"/>
      <c r="U687" s="371"/>
      <c r="V687" s="371"/>
      <c r="W687" s="371"/>
      <c r="X687" s="371"/>
      <c r="Y687" s="371"/>
      <c r="Z687" s="371"/>
      <c r="AA687" s="371"/>
      <c r="AB687" s="371"/>
      <c r="AC687" s="371"/>
      <c r="AD687" s="371"/>
      <c r="AE687" s="371"/>
      <c r="AF687" s="371"/>
      <c r="AG687" s="371"/>
      <c r="AH687" s="371"/>
      <c r="AI687" s="339"/>
      <c r="AJ687" s="339"/>
      <c r="AK687" s="339"/>
      <c r="AL687" s="339"/>
      <c r="AM687" s="339"/>
      <c r="AN687" s="339"/>
      <c r="AO687" s="339"/>
      <c r="AP687" s="339"/>
      <c r="AQ687" s="339"/>
      <c r="AR687" s="339"/>
      <c r="AS687" s="339"/>
      <c r="AT687" s="339"/>
      <c r="AU687" s="339"/>
      <c r="AV687" s="339"/>
      <c r="AW687" s="339"/>
      <c r="AX687" s="339"/>
      <c r="AY687" s="339"/>
      <c r="AZ687" s="339"/>
      <c r="BA687" s="339"/>
      <c r="BB687" s="339"/>
      <c r="BC687" s="339"/>
      <c r="BD687" s="339"/>
      <c r="BE687" s="339"/>
      <c r="BF687" s="339"/>
      <c r="BG687" s="339"/>
      <c r="BH687" s="339"/>
      <c r="BI687" s="339"/>
      <c r="BJ687" s="339"/>
      <c r="BK687" s="339"/>
      <c r="BL687" s="339"/>
      <c r="BM687" s="339"/>
      <c r="BN687" s="339"/>
      <c r="BO687" s="339"/>
      <c r="BP687" s="339"/>
      <c r="BQ687" s="339"/>
      <c r="BR687" s="339"/>
      <c r="BS687" s="339"/>
      <c r="BT687" s="339"/>
      <c r="BU687" s="339"/>
      <c r="BV687" s="339"/>
      <c r="BW687" s="339"/>
      <c r="BX687" s="339"/>
      <c r="BY687" s="339"/>
      <c r="BZ687" s="339"/>
      <c r="CA687" s="339"/>
      <c r="CB687" s="339"/>
      <c r="CC687" s="339"/>
      <c r="CD687" s="339"/>
      <c r="CE687" s="339"/>
      <c r="CF687" s="339"/>
      <c r="CG687" s="339"/>
      <c r="CH687" s="339"/>
      <c r="CI687" s="339"/>
      <c r="CJ687" s="339"/>
      <c r="CK687" s="339"/>
      <c r="CL687" s="339"/>
      <c r="CM687" s="339"/>
      <c r="CN687" s="339"/>
      <c r="CO687" s="339"/>
      <c r="CP687" s="339"/>
      <c r="CQ687" s="339"/>
      <c r="CR687" s="339"/>
      <c r="CS687" s="339"/>
      <c r="CT687" s="339"/>
      <c r="CU687" s="339"/>
      <c r="CV687" s="339"/>
      <c r="CW687" s="339"/>
      <c r="CX687" s="339"/>
      <c r="CY687" s="339"/>
      <c r="CZ687" s="339"/>
      <c r="DA687" s="339"/>
      <c r="DB687" s="339"/>
      <c r="DC687" s="339"/>
      <c r="DD687" s="339"/>
      <c r="DE687" s="339"/>
      <c r="DF687" s="339"/>
      <c r="DG687" s="339"/>
      <c r="DH687" s="339"/>
      <c r="DI687" s="339"/>
      <c r="DJ687" s="339"/>
      <c r="DK687" s="339"/>
      <c r="DL687" s="339"/>
      <c r="DM687" s="339"/>
      <c r="DN687" s="339"/>
      <c r="DO687" s="339"/>
      <c r="DP687" s="339"/>
      <c r="DQ687" s="339"/>
      <c r="DR687" s="339"/>
      <c r="DS687" s="339"/>
      <c r="DT687" s="339"/>
      <c r="DU687" s="339"/>
      <c r="DV687" s="339"/>
      <c r="DW687" s="339"/>
      <c r="DX687" s="339"/>
      <c r="DY687" s="339"/>
      <c r="DZ687" s="339"/>
      <c r="EA687" s="339"/>
      <c r="EB687" s="339"/>
      <c r="EC687" s="339"/>
      <c r="ED687" s="339"/>
      <c r="EE687" s="339"/>
      <c r="EF687" s="339"/>
      <c r="EG687" s="339"/>
      <c r="EH687" s="339"/>
      <c r="EI687" s="339"/>
      <c r="EJ687" s="339"/>
      <c r="EK687" s="339"/>
      <c r="EL687" s="339"/>
      <c r="EM687" s="339"/>
    </row>
    <row r="688" spans="1:143" s="341" customFormat="1" ht="25.5" hidden="1" customHeight="1">
      <c r="A688" s="371"/>
      <c r="B688" s="371"/>
      <c r="C688" s="371"/>
      <c r="D688" s="371"/>
      <c r="E688" s="371"/>
      <c r="F688" s="371"/>
      <c r="G688" s="371"/>
      <c r="H688" s="371"/>
      <c r="I688" s="371"/>
      <c r="J688" s="371"/>
      <c r="K688" s="371"/>
      <c r="L688" s="371"/>
      <c r="M688" s="371"/>
      <c r="N688" s="371"/>
      <c r="O688" s="371"/>
      <c r="P688" s="371"/>
      <c r="Q688" s="371"/>
      <c r="R688" s="371"/>
      <c r="S688" s="371"/>
      <c r="T688" s="371"/>
      <c r="U688" s="371"/>
      <c r="V688" s="371"/>
      <c r="W688" s="371"/>
      <c r="X688" s="371"/>
      <c r="Y688" s="371"/>
      <c r="Z688" s="371"/>
      <c r="AA688" s="371"/>
      <c r="AB688" s="371"/>
      <c r="AC688" s="371"/>
      <c r="AD688" s="371"/>
      <c r="AE688" s="371"/>
      <c r="AF688" s="371"/>
      <c r="AG688" s="371"/>
      <c r="AH688" s="371"/>
      <c r="AI688" s="339"/>
      <c r="AJ688" s="339"/>
      <c r="AK688" s="339"/>
      <c r="AL688" s="339"/>
      <c r="AM688" s="339"/>
      <c r="AN688" s="339"/>
      <c r="AO688" s="339"/>
      <c r="AP688" s="339"/>
      <c r="AQ688" s="339"/>
      <c r="AR688" s="339"/>
      <c r="AS688" s="339"/>
      <c r="AT688" s="339"/>
      <c r="AU688" s="339"/>
      <c r="AV688" s="339"/>
      <c r="AW688" s="339"/>
      <c r="AX688" s="339"/>
      <c r="AY688" s="339"/>
      <c r="AZ688" s="339"/>
      <c r="BA688" s="339"/>
      <c r="BB688" s="339"/>
      <c r="BC688" s="339"/>
      <c r="BD688" s="339"/>
      <c r="BE688" s="339"/>
      <c r="BF688" s="339"/>
      <c r="BG688" s="339"/>
      <c r="BH688" s="339"/>
      <c r="BI688" s="339"/>
      <c r="BJ688" s="339"/>
      <c r="BK688" s="339"/>
      <c r="BL688" s="339"/>
      <c r="BM688" s="339"/>
      <c r="BN688" s="339"/>
      <c r="BO688" s="339"/>
      <c r="BP688" s="339"/>
      <c r="BQ688" s="339"/>
      <c r="BR688" s="339"/>
      <c r="BS688" s="339"/>
      <c r="BT688" s="339"/>
      <c r="BU688" s="339"/>
      <c r="BV688" s="339"/>
      <c r="BW688" s="339"/>
      <c r="BX688" s="339"/>
      <c r="BY688" s="339"/>
      <c r="BZ688" s="339"/>
      <c r="CA688" s="339"/>
      <c r="CB688" s="339"/>
      <c r="CC688" s="339"/>
      <c r="CD688" s="339"/>
      <c r="CE688" s="339"/>
      <c r="CF688" s="339"/>
      <c r="CG688" s="339"/>
      <c r="CH688" s="339"/>
      <c r="CI688" s="339"/>
      <c r="CJ688" s="339"/>
      <c r="CK688" s="339"/>
      <c r="CL688" s="339"/>
      <c r="CM688" s="339"/>
      <c r="CN688" s="339"/>
      <c r="CO688" s="339"/>
      <c r="CP688" s="339"/>
      <c r="CQ688" s="339"/>
      <c r="CR688" s="339"/>
      <c r="CS688" s="339"/>
      <c r="CT688" s="339"/>
      <c r="CU688" s="339"/>
      <c r="CV688" s="339"/>
      <c r="CW688" s="339"/>
      <c r="CX688" s="339"/>
      <c r="CY688" s="339"/>
      <c r="CZ688" s="339"/>
      <c r="DA688" s="339"/>
      <c r="DB688" s="339"/>
      <c r="DC688" s="339"/>
      <c r="DD688" s="339"/>
      <c r="DE688" s="339"/>
      <c r="DF688" s="339"/>
      <c r="DG688" s="339"/>
      <c r="DH688" s="339"/>
      <c r="DI688" s="339"/>
      <c r="DJ688" s="339"/>
      <c r="DK688" s="339"/>
      <c r="DL688" s="339"/>
      <c r="DM688" s="339"/>
      <c r="DN688" s="339"/>
      <c r="DO688" s="339"/>
      <c r="DP688" s="339"/>
      <c r="DQ688" s="339"/>
      <c r="DR688" s="339"/>
      <c r="DS688" s="339"/>
      <c r="DT688" s="339"/>
      <c r="DU688" s="339"/>
      <c r="DV688" s="339"/>
      <c r="DW688" s="339"/>
      <c r="DX688" s="339"/>
      <c r="DY688" s="339"/>
      <c r="DZ688" s="339"/>
      <c r="EA688" s="339"/>
      <c r="EB688" s="339"/>
      <c r="EC688" s="339"/>
      <c r="ED688" s="339"/>
      <c r="EE688" s="339"/>
      <c r="EF688" s="339"/>
      <c r="EG688" s="339"/>
      <c r="EH688" s="339"/>
      <c r="EI688" s="339"/>
      <c r="EJ688" s="339"/>
      <c r="EK688" s="339"/>
      <c r="EL688" s="339"/>
      <c r="EM688" s="339"/>
    </row>
    <row r="689" spans="1:143" s="341" customFormat="1" ht="25.5" hidden="1" customHeight="1">
      <c r="A689" s="371"/>
      <c r="B689" s="371"/>
      <c r="C689" s="371"/>
      <c r="D689" s="371"/>
      <c r="E689" s="371"/>
      <c r="F689" s="371"/>
      <c r="G689" s="371"/>
      <c r="H689" s="371"/>
      <c r="I689" s="371"/>
      <c r="J689" s="371"/>
      <c r="K689" s="371"/>
      <c r="L689" s="371"/>
      <c r="M689" s="371"/>
      <c r="N689" s="371"/>
      <c r="O689" s="371"/>
      <c r="P689" s="371"/>
      <c r="Q689" s="371"/>
      <c r="R689" s="371"/>
      <c r="S689" s="371"/>
      <c r="T689" s="371"/>
      <c r="U689" s="371"/>
      <c r="V689" s="371"/>
      <c r="W689" s="371"/>
      <c r="X689" s="371"/>
      <c r="Y689" s="371"/>
      <c r="Z689" s="371"/>
      <c r="AA689" s="371"/>
      <c r="AB689" s="371"/>
      <c r="AC689" s="371"/>
      <c r="AD689" s="371"/>
      <c r="AE689" s="371"/>
      <c r="AF689" s="371"/>
      <c r="AG689" s="371"/>
      <c r="AH689" s="371"/>
      <c r="AI689" s="339"/>
      <c r="AJ689" s="339"/>
      <c r="AK689" s="339"/>
      <c r="AL689" s="339"/>
      <c r="AM689" s="339"/>
      <c r="AN689" s="339"/>
      <c r="AO689" s="339"/>
      <c r="AP689" s="339"/>
      <c r="AQ689" s="339"/>
      <c r="AR689" s="339"/>
      <c r="AS689" s="339"/>
      <c r="AT689" s="339"/>
      <c r="AU689" s="339"/>
      <c r="AV689" s="339"/>
      <c r="AW689" s="339"/>
      <c r="AX689" s="339"/>
      <c r="AY689" s="339"/>
      <c r="AZ689" s="339"/>
      <c r="BA689" s="339"/>
      <c r="BB689" s="339"/>
      <c r="BC689" s="339"/>
      <c r="BD689" s="339"/>
      <c r="BE689" s="339"/>
      <c r="BF689" s="339"/>
      <c r="BG689" s="339"/>
      <c r="BH689" s="339"/>
      <c r="BI689" s="339"/>
      <c r="BJ689" s="339"/>
      <c r="BK689" s="339"/>
      <c r="BL689" s="339"/>
      <c r="BM689" s="339"/>
      <c r="BN689" s="339"/>
      <c r="BO689" s="339"/>
      <c r="BP689" s="339"/>
      <c r="BQ689" s="339"/>
      <c r="BR689" s="339"/>
      <c r="BS689" s="339"/>
      <c r="BT689" s="339"/>
      <c r="BU689" s="339"/>
      <c r="BV689" s="339"/>
      <c r="BW689" s="339"/>
      <c r="BX689" s="339"/>
      <c r="BY689" s="339"/>
      <c r="BZ689" s="339"/>
      <c r="CA689" s="339"/>
      <c r="CB689" s="339"/>
      <c r="CC689" s="339"/>
      <c r="CD689" s="339"/>
      <c r="CE689" s="339"/>
      <c r="CF689" s="339"/>
      <c r="CG689" s="339"/>
      <c r="CH689" s="339"/>
      <c r="CI689" s="339"/>
      <c r="CJ689" s="339"/>
      <c r="CK689" s="339"/>
      <c r="CL689" s="339"/>
      <c r="CM689" s="339"/>
      <c r="CN689" s="339"/>
      <c r="CO689" s="339"/>
      <c r="CP689" s="339"/>
      <c r="CQ689" s="339"/>
      <c r="CR689" s="339"/>
      <c r="CS689" s="339"/>
      <c r="CT689" s="339"/>
      <c r="CU689" s="339"/>
      <c r="CV689" s="339"/>
      <c r="CW689" s="339"/>
      <c r="CX689" s="339"/>
      <c r="CY689" s="339"/>
      <c r="CZ689" s="339"/>
      <c r="DA689" s="339"/>
      <c r="DB689" s="339"/>
      <c r="DC689" s="339"/>
      <c r="DD689" s="339"/>
      <c r="DE689" s="339"/>
      <c r="DF689" s="339"/>
      <c r="DG689" s="339"/>
      <c r="DH689" s="339"/>
      <c r="DI689" s="339"/>
      <c r="DJ689" s="339"/>
      <c r="DK689" s="339"/>
      <c r="DL689" s="339"/>
      <c r="DM689" s="339"/>
      <c r="DN689" s="339"/>
      <c r="DO689" s="339"/>
      <c r="DP689" s="339"/>
      <c r="DQ689" s="339"/>
      <c r="DR689" s="339"/>
      <c r="DS689" s="339"/>
      <c r="DT689" s="339"/>
      <c r="DU689" s="339"/>
      <c r="DV689" s="339"/>
      <c r="DW689" s="339"/>
      <c r="DX689" s="339"/>
      <c r="DY689" s="339"/>
      <c r="DZ689" s="339"/>
      <c r="EA689" s="339"/>
      <c r="EB689" s="339"/>
      <c r="EC689" s="339"/>
      <c r="ED689" s="339"/>
      <c r="EE689" s="339"/>
      <c r="EF689" s="339"/>
      <c r="EG689" s="339"/>
      <c r="EH689" s="339"/>
      <c r="EI689" s="339"/>
      <c r="EJ689" s="339"/>
      <c r="EK689" s="339"/>
      <c r="EL689" s="339"/>
      <c r="EM689" s="339"/>
    </row>
    <row r="690" spans="1:143" s="341" customFormat="1" ht="25.5" hidden="1" customHeight="1">
      <c r="A690" s="371"/>
      <c r="B690" s="371"/>
      <c r="C690" s="371"/>
      <c r="D690" s="371"/>
      <c r="E690" s="371"/>
      <c r="F690" s="371"/>
      <c r="G690" s="371"/>
      <c r="H690" s="371"/>
      <c r="I690" s="371"/>
      <c r="J690" s="371"/>
      <c r="K690" s="371"/>
      <c r="L690" s="371"/>
      <c r="M690" s="371"/>
      <c r="N690" s="371"/>
      <c r="O690" s="371"/>
      <c r="P690" s="371"/>
      <c r="Q690" s="371"/>
      <c r="R690" s="371"/>
      <c r="S690" s="371"/>
      <c r="T690" s="371"/>
      <c r="U690" s="371"/>
      <c r="V690" s="371"/>
      <c r="W690" s="371"/>
      <c r="X690" s="371"/>
      <c r="Y690" s="371"/>
      <c r="Z690" s="371"/>
      <c r="AA690" s="371"/>
      <c r="AB690" s="371"/>
      <c r="AC690" s="371"/>
      <c r="AD690" s="371"/>
      <c r="AE690" s="371"/>
      <c r="AF690" s="371"/>
      <c r="AG690" s="371"/>
      <c r="AH690" s="371"/>
      <c r="AI690" s="339"/>
      <c r="AJ690" s="339"/>
      <c r="AK690" s="339"/>
      <c r="AL690" s="339"/>
      <c r="AM690" s="339"/>
      <c r="AN690" s="339"/>
      <c r="AO690" s="339"/>
      <c r="AP690" s="339"/>
      <c r="AQ690" s="339"/>
      <c r="AR690" s="339"/>
      <c r="AS690" s="339"/>
      <c r="AT690" s="339"/>
      <c r="AU690" s="339"/>
      <c r="AV690" s="339"/>
      <c r="AW690" s="339"/>
      <c r="AX690" s="339"/>
      <c r="AY690" s="339"/>
      <c r="AZ690" s="339"/>
      <c r="BA690" s="339"/>
      <c r="BB690" s="339"/>
      <c r="BC690" s="339"/>
      <c r="BD690" s="339"/>
      <c r="BE690" s="339"/>
      <c r="BF690" s="339"/>
      <c r="BG690" s="339"/>
      <c r="BH690" s="339"/>
      <c r="BI690" s="339"/>
      <c r="BJ690" s="339"/>
      <c r="BK690" s="339"/>
      <c r="BL690" s="339"/>
      <c r="BM690" s="339"/>
      <c r="BN690" s="339"/>
      <c r="BO690" s="339"/>
      <c r="BP690" s="339"/>
      <c r="BQ690" s="339"/>
      <c r="BR690" s="339"/>
      <c r="BS690" s="339"/>
      <c r="BT690" s="339"/>
      <c r="BU690" s="339"/>
      <c r="BV690" s="339"/>
      <c r="BW690" s="339"/>
      <c r="BX690" s="339"/>
      <c r="BY690" s="339"/>
      <c r="BZ690" s="339"/>
      <c r="CA690" s="339"/>
      <c r="CB690" s="339"/>
      <c r="CC690" s="339"/>
      <c r="CD690" s="339"/>
      <c r="CE690" s="339"/>
      <c r="CF690" s="339"/>
      <c r="CG690" s="339"/>
      <c r="CH690" s="339"/>
      <c r="CI690" s="339"/>
      <c r="CJ690" s="339"/>
      <c r="CK690" s="339"/>
      <c r="CL690" s="339"/>
      <c r="CM690" s="339"/>
      <c r="CN690" s="339"/>
      <c r="CO690" s="339"/>
      <c r="CP690" s="339"/>
      <c r="CQ690" s="339"/>
      <c r="CR690" s="339"/>
      <c r="CS690" s="339"/>
      <c r="CT690" s="339"/>
      <c r="CU690" s="339"/>
      <c r="CV690" s="339"/>
      <c r="CW690" s="339"/>
      <c r="CX690" s="339"/>
      <c r="CY690" s="339"/>
      <c r="CZ690" s="339"/>
      <c r="DA690" s="339"/>
      <c r="DB690" s="339"/>
      <c r="DC690" s="339"/>
      <c r="DD690" s="339"/>
      <c r="DE690" s="339"/>
      <c r="DF690" s="339"/>
      <c r="DG690" s="339"/>
      <c r="DH690" s="339"/>
      <c r="DI690" s="339"/>
      <c r="DJ690" s="339"/>
      <c r="DK690" s="339"/>
      <c r="DL690" s="339"/>
      <c r="DM690" s="339"/>
      <c r="DN690" s="339"/>
      <c r="DO690" s="339"/>
      <c r="DP690" s="339"/>
      <c r="DQ690" s="339"/>
      <c r="DR690" s="339"/>
      <c r="DS690" s="339"/>
      <c r="DT690" s="339"/>
      <c r="DU690" s="339"/>
      <c r="DV690" s="339"/>
      <c r="DW690" s="339"/>
      <c r="DX690" s="339"/>
      <c r="DY690" s="339"/>
      <c r="DZ690" s="339"/>
      <c r="EA690" s="339"/>
      <c r="EB690" s="339"/>
      <c r="EC690" s="339"/>
      <c r="ED690" s="339"/>
      <c r="EE690" s="339"/>
      <c r="EF690" s="339"/>
      <c r="EG690" s="339"/>
      <c r="EH690" s="339"/>
      <c r="EI690" s="339"/>
      <c r="EJ690" s="339"/>
      <c r="EK690" s="339"/>
      <c r="EL690" s="339"/>
      <c r="EM690" s="339"/>
    </row>
    <row r="691" spans="1:143" s="341" customFormat="1" ht="25.5" hidden="1" customHeight="1">
      <c r="A691" s="371"/>
      <c r="B691" s="371"/>
      <c r="C691" s="371"/>
      <c r="D691" s="371"/>
      <c r="E691" s="371"/>
      <c r="F691" s="371"/>
      <c r="G691" s="371"/>
      <c r="H691" s="371"/>
      <c r="I691" s="371"/>
      <c r="J691" s="371"/>
      <c r="K691" s="371"/>
      <c r="L691" s="371"/>
      <c r="M691" s="371"/>
      <c r="N691" s="371"/>
      <c r="O691" s="371"/>
      <c r="P691" s="371"/>
      <c r="Q691" s="371"/>
      <c r="R691" s="371"/>
      <c r="S691" s="371"/>
      <c r="T691" s="371"/>
      <c r="U691" s="371"/>
      <c r="V691" s="371"/>
      <c r="W691" s="371"/>
      <c r="X691" s="371"/>
      <c r="Y691" s="371"/>
      <c r="Z691" s="371"/>
      <c r="AA691" s="371"/>
      <c r="AB691" s="371"/>
      <c r="AC691" s="371"/>
      <c r="AD691" s="371"/>
      <c r="AE691" s="371"/>
      <c r="AF691" s="371"/>
      <c r="AG691" s="371"/>
      <c r="AH691" s="371"/>
      <c r="AI691" s="339"/>
      <c r="AJ691" s="339"/>
      <c r="AK691" s="339"/>
      <c r="AL691" s="339"/>
      <c r="AM691" s="339"/>
      <c r="AN691" s="339"/>
      <c r="AO691" s="339"/>
      <c r="AP691" s="339"/>
      <c r="AQ691" s="339"/>
      <c r="AR691" s="339"/>
      <c r="AS691" s="339"/>
      <c r="AT691" s="339"/>
      <c r="AU691" s="339"/>
      <c r="AV691" s="339"/>
      <c r="AW691" s="339"/>
      <c r="AX691" s="339"/>
      <c r="AY691" s="339"/>
      <c r="AZ691" s="339"/>
      <c r="BA691" s="339"/>
      <c r="BB691" s="339"/>
      <c r="BC691" s="339"/>
      <c r="BD691" s="339"/>
      <c r="BE691" s="339"/>
      <c r="BF691" s="339"/>
      <c r="BG691" s="339"/>
      <c r="BH691" s="339"/>
      <c r="BI691" s="339"/>
      <c r="BJ691" s="339"/>
      <c r="BK691" s="339"/>
      <c r="BL691" s="339"/>
      <c r="BM691" s="339"/>
      <c r="BN691" s="339"/>
      <c r="BO691" s="339"/>
      <c r="BP691" s="339"/>
      <c r="BQ691" s="339"/>
      <c r="BR691" s="339"/>
      <c r="BS691" s="339"/>
      <c r="BT691" s="339"/>
      <c r="BU691" s="339"/>
      <c r="BV691" s="339"/>
      <c r="BW691" s="339"/>
      <c r="BX691" s="339"/>
      <c r="BY691" s="339"/>
      <c r="BZ691" s="339"/>
      <c r="CA691" s="339"/>
      <c r="CB691" s="339"/>
      <c r="CC691" s="339"/>
      <c r="CD691" s="339"/>
      <c r="CE691" s="339"/>
      <c r="CF691" s="339"/>
      <c r="CG691" s="339"/>
      <c r="CH691" s="339"/>
      <c r="CI691" s="339"/>
      <c r="CJ691" s="339"/>
      <c r="CK691" s="339"/>
      <c r="CL691" s="339"/>
      <c r="CM691" s="339"/>
      <c r="CN691" s="339"/>
      <c r="CO691" s="339"/>
      <c r="CP691" s="339"/>
      <c r="CQ691" s="339"/>
      <c r="CR691" s="339"/>
      <c r="CS691" s="339"/>
      <c r="CT691" s="339"/>
      <c r="CU691" s="339"/>
      <c r="CV691" s="339"/>
      <c r="CW691" s="339"/>
      <c r="CX691" s="339"/>
      <c r="CY691" s="339"/>
      <c r="CZ691" s="339"/>
      <c r="DA691" s="339"/>
      <c r="DB691" s="339"/>
      <c r="DC691" s="339"/>
      <c r="DD691" s="339"/>
      <c r="DE691" s="339"/>
      <c r="DF691" s="339"/>
      <c r="DG691" s="339"/>
      <c r="DH691" s="339"/>
      <c r="DI691" s="339"/>
      <c r="DJ691" s="339"/>
      <c r="DK691" s="339"/>
      <c r="DL691" s="339"/>
      <c r="DM691" s="339"/>
      <c r="DN691" s="339"/>
      <c r="DO691" s="339"/>
      <c r="DP691" s="339"/>
      <c r="DQ691" s="339"/>
      <c r="DR691" s="339"/>
      <c r="DS691" s="339"/>
      <c r="DT691" s="339"/>
      <c r="DU691" s="339"/>
      <c r="DV691" s="339"/>
      <c r="DW691" s="339"/>
      <c r="DX691" s="339"/>
      <c r="DY691" s="339"/>
      <c r="DZ691" s="339"/>
      <c r="EA691" s="339"/>
      <c r="EB691" s="339"/>
      <c r="EC691" s="339"/>
      <c r="ED691" s="339"/>
      <c r="EE691" s="339"/>
      <c r="EF691" s="339"/>
      <c r="EG691" s="339"/>
      <c r="EH691" s="339"/>
      <c r="EI691" s="339"/>
      <c r="EJ691" s="339"/>
      <c r="EK691" s="339"/>
      <c r="EL691" s="339"/>
      <c r="EM691" s="339"/>
    </row>
    <row r="692" spans="1:143" s="341" customFormat="1" ht="25.5" hidden="1" customHeight="1">
      <c r="A692" s="371"/>
      <c r="B692" s="371"/>
      <c r="C692" s="371"/>
      <c r="D692" s="371"/>
      <c r="E692" s="371"/>
      <c r="F692" s="371"/>
      <c r="G692" s="371"/>
      <c r="H692" s="371"/>
      <c r="I692" s="371"/>
      <c r="J692" s="371"/>
      <c r="K692" s="371"/>
      <c r="L692" s="371"/>
      <c r="M692" s="371"/>
      <c r="N692" s="371"/>
      <c r="O692" s="371"/>
      <c r="P692" s="371"/>
      <c r="Q692" s="371"/>
      <c r="R692" s="371"/>
      <c r="S692" s="371"/>
      <c r="T692" s="371"/>
      <c r="U692" s="371"/>
      <c r="V692" s="371"/>
      <c r="W692" s="371"/>
      <c r="X692" s="371"/>
      <c r="Y692" s="371"/>
      <c r="Z692" s="371"/>
      <c r="AA692" s="371"/>
      <c r="AB692" s="371"/>
      <c r="AC692" s="371"/>
      <c r="AD692" s="371"/>
      <c r="AE692" s="371"/>
      <c r="AF692" s="371"/>
      <c r="AG692" s="371"/>
      <c r="AH692" s="371"/>
      <c r="AI692" s="339"/>
      <c r="AJ692" s="339"/>
      <c r="AK692" s="339"/>
      <c r="AL692" s="339"/>
      <c r="AM692" s="339"/>
      <c r="AN692" s="339"/>
      <c r="AO692" s="339"/>
      <c r="AP692" s="339"/>
      <c r="AQ692" s="339"/>
      <c r="AR692" s="339"/>
      <c r="AS692" s="339"/>
      <c r="AT692" s="339"/>
      <c r="AU692" s="339"/>
      <c r="AV692" s="339"/>
      <c r="AW692" s="339"/>
      <c r="AX692" s="339"/>
      <c r="AY692" s="339"/>
      <c r="AZ692" s="339"/>
      <c r="BA692" s="339"/>
      <c r="BB692" s="339"/>
      <c r="BC692" s="339"/>
      <c r="BD692" s="339"/>
      <c r="BE692" s="339"/>
      <c r="BF692" s="339"/>
      <c r="BG692" s="339"/>
      <c r="BH692" s="339"/>
      <c r="BI692" s="339"/>
      <c r="BJ692" s="339"/>
      <c r="BK692" s="339"/>
      <c r="BL692" s="339"/>
      <c r="BM692" s="339"/>
      <c r="BN692" s="339"/>
      <c r="BO692" s="339"/>
      <c r="BP692" s="339"/>
      <c r="BQ692" s="339"/>
      <c r="BR692" s="339"/>
      <c r="BS692" s="339"/>
      <c r="BT692" s="339"/>
      <c r="BU692" s="339"/>
      <c r="BV692" s="339"/>
      <c r="BW692" s="339"/>
      <c r="BX692" s="339"/>
      <c r="BY692" s="339"/>
      <c r="BZ692" s="339"/>
      <c r="CA692" s="339"/>
      <c r="CB692" s="339"/>
      <c r="CC692" s="339"/>
      <c r="CD692" s="339"/>
      <c r="CE692" s="339"/>
      <c r="CF692" s="339"/>
      <c r="CG692" s="339"/>
      <c r="CH692" s="339"/>
      <c r="CI692" s="339"/>
      <c r="CJ692" s="339"/>
      <c r="CK692" s="339"/>
      <c r="CL692" s="339"/>
      <c r="CM692" s="339"/>
      <c r="CN692" s="339"/>
      <c r="CO692" s="339"/>
      <c r="CP692" s="339"/>
      <c r="CQ692" s="339"/>
      <c r="CR692" s="339"/>
      <c r="CS692" s="339"/>
      <c r="CT692" s="339"/>
      <c r="CU692" s="339"/>
      <c r="CV692" s="339"/>
      <c r="CW692" s="339"/>
      <c r="CX692" s="339"/>
      <c r="CY692" s="339"/>
      <c r="CZ692" s="339"/>
      <c r="DA692" s="339"/>
      <c r="DB692" s="339"/>
      <c r="DC692" s="339"/>
      <c r="DD692" s="339"/>
      <c r="DE692" s="339"/>
      <c r="DF692" s="339"/>
      <c r="DG692" s="339"/>
      <c r="DH692" s="339"/>
      <c r="DI692" s="339"/>
      <c r="DJ692" s="339"/>
      <c r="DK692" s="339"/>
      <c r="DL692" s="339"/>
      <c r="DM692" s="339"/>
      <c r="DN692" s="339"/>
      <c r="DO692" s="339"/>
      <c r="DP692" s="339"/>
      <c r="DQ692" s="339"/>
      <c r="DR692" s="339"/>
      <c r="DS692" s="339"/>
      <c r="DT692" s="339"/>
      <c r="DU692" s="339"/>
      <c r="DV692" s="339"/>
      <c r="DW692" s="339"/>
      <c r="DX692" s="339"/>
      <c r="DY692" s="339"/>
      <c r="DZ692" s="339"/>
      <c r="EA692" s="339"/>
      <c r="EB692" s="339"/>
      <c r="EC692" s="339"/>
      <c r="ED692" s="339"/>
      <c r="EE692" s="339"/>
      <c r="EF692" s="339"/>
      <c r="EG692" s="339"/>
      <c r="EH692" s="339"/>
      <c r="EI692" s="339"/>
      <c r="EJ692" s="339"/>
      <c r="EK692" s="339"/>
      <c r="EL692" s="339"/>
      <c r="EM692" s="339"/>
    </row>
    <row r="693" spans="1:143" s="341" customFormat="1" ht="25.5" hidden="1" customHeight="1">
      <c r="A693" s="371"/>
      <c r="B693" s="371"/>
      <c r="C693" s="371"/>
      <c r="D693" s="371"/>
      <c r="E693" s="371"/>
      <c r="F693" s="371"/>
      <c r="G693" s="371"/>
      <c r="H693" s="371"/>
      <c r="I693" s="371"/>
      <c r="J693" s="371"/>
      <c r="K693" s="371"/>
      <c r="L693" s="371"/>
      <c r="M693" s="371"/>
      <c r="N693" s="371"/>
      <c r="O693" s="371"/>
      <c r="P693" s="371"/>
      <c r="Q693" s="371"/>
      <c r="R693" s="371"/>
      <c r="S693" s="371"/>
      <c r="T693" s="371"/>
      <c r="U693" s="371"/>
      <c r="V693" s="371"/>
      <c r="W693" s="371"/>
      <c r="X693" s="371"/>
      <c r="Y693" s="371"/>
      <c r="Z693" s="371"/>
      <c r="AA693" s="371"/>
      <c r="AB693" s="371"/>
      <c r="AC693" s="371"/>
      <c r="AD693" s="371"/>
      <c r="AE693" s="371"/>
      <c r="AF693" s="371"/>
      <c r="AG693" s="371"/>
      <c r="AH693" s="371"/>
      <c r="AI693" s="339"/>
      <c r="AJ693" s="339"/>
      <c r="AK693" s="339"/>
      <c r="AL693" s="339"/>
      <c r="AM693" s="339"/>
      <c r="AN693" s="339"/>
      <c r="AO693" s="339"/>
      <c r="AP693" s="339"/>
      <c r="AQ693" s="339"/>
      <c r="AR693" s="339"/>
      <c r="AS693" s="339"/>
      <c r="AT693" s="339"/>
      <c r="AU693" s="339"/>
      <c r="AV693" s="339"/>
      <c r="AW693" s="339"/>
      <c r="AX693" s="339"/>
      <c r="AY693" s="339"/>
      <c r="AZ693" s="339"/>
      <c r="BA693" s="339"/>
      <c r="BB693" s="339"/>
      <c r="BC693" s="339"/>
      <c r="BD693" s="339"/>
      <c r="BE693" s="339"/>
      <c r="BF693" s="339"/>
      <c r="BG693" s="339"/>
      <c r="BH693" s="339"/>
      <c r="BI693" s="339"/>
      <c r="BJ693" s="339"/>
      <c r="BK693" s="339"/>
      <c r="BL693" s="339"/>
      <c r="BM693" s="339"/>
      <c r="BN693" s="339"/>
      <c r="BO693" s="339"/>
      <c r="BP693" s="339"/>
      <c r="BQ693" s="339"/>
      <c r="BR693" s="339"/>
      <c r="BS693" s="339"/>
      <c r="BT693" s="339"/>
      <c r="BU693" s="339"/>
      <c r="BV693" s="339"/>
      <c r="BW693" s="339"/>
      <c r="BX693" s="339"/>
      <c r="BY693" s="339"/>
      <c r="BZ693" s="339"/>
      <c r="CA693" s="339"/>
      <c r="CB693" s="339"/>
      <c r="CC693" s="339"/>
      <c r="CD693" s="339"/>
      <c r="CE693" s="339"/>
      <c r="CF693" s="339"/>
      <c r="CG693" s="339"/>
      <c r="CH693" s="339"/>
      <c r="CI693" s="339"/>
      <c r="CJ693" s="339"/>
      <c r="CK693" s="339"/>
      <c r="CL693" s="339"/>
      <c r="CM693" s="339"/>
      <c r="CN693" s="339"/>
      <c r="CO693" s="339"/>
      <c r="CP693" s="339"/>
      <c r="CQ693" s="339"/>
      <c r="CR693" s="339"/>
      <c r="CS693" s="339"/>
      <c r="CT693" s="339"/>
      <c r="CU693" s="339"/>
      <c r="CV693" s="339"/>
      <c r="CW693" s="339"/>
      <c r="CX693" s="339"/>
      <c r="CY693" s="339"/>
      <c r="CZ693" s="339"/>
      <c r="DA693" s="339"/>
      <c r="DB693" s="339"/>
      <c r="DC693" s="339"/>
      <c r="DD693" s="339"/>
      <c r="DE693" s="339"/>
      <c r="DF693" s="339"/>
      <c r="DG693" s="339"/>
      <c r="DH693" s="339"/>
      <c r="DI693" s="339"/>
      <c r="DJ693" s="339"/>
      <c r="DK693" s="339"/>
      <c r="DL693" s="339"/>
      <c r="DM693" s="339"/>
      <c r="DN693" s="339"/>
      <c r="DO693" s="339"/>
      <c r="DP693" s="339"/>
      <c r="DQ693" s="339"/>
      <c r="DR693" s="339"/>
      <c r="DS693" s="339"/>
      <c r="DT693" s="339"/>
      <c r="DU693" s="339"/>
      <c r="DV693" s="339"/>
      <c r="DW693" s="339"/>
      <c r="DX693" s="339"/>
      <c r="DY693" s="339"/>
      <c r="DZ693" s="339"/>
      <c r="EA693" s="339"/>
      <c r="EB693" s="339"/>
      <c r="EC693" s="339"/>
      <c r="ED693" s="339"/>
      <c r="EE693" s="339"/>
      <c r="EF693" s="339"/>
      <c r="EG693" s="339"/>
      <c r="EH693" s="339"/>
      <c r="EI693" s="339"/>
      <c r="EJ693" s="339"/>
      <c r="EK693" s="339"/>
      <c r="EL693" s="339"/>
      <c r="EM693" s="339"/>
    </row>
    <row r="694" spans="1:143" s="341" customFormat="1" ht="25.5" hidden="1" customHeight="1">
      <c r="A694" s="371"/>
      <c r="B694" s="371"/>
      <c r="C694" s="371"/>
      <c r="D694" s="371"/>
      <c r="E694" s="371"/>
      <c r="F694" s="371"/>
      <c r="G694" s="371"/>
      <c r="H694" s="371"/>
      <c r="I694" s="371"/>
      <c r="J694" s="371"/>
      <c r="K694" s="371"/>
      <c r="L694" s="371"/>
      <c r="M694" s="371"/>
      <c r="N694" s="371"/>
      <c r="O694" s="371"/>
      <c r="P694" s="371"/>
      <c r="Q694" s="371"/>
      <c r="R694" s="371"/>
      <c r="S694" s="371"/>
      <c r="T694" s="371"/>
      <c r="U694" s="371"/>
      <c r="V694" s="371"/>
      <c r="W694" s="371"/>
      <c r="X694" s="371"/>
      <c r="Y694" s="371"/>
      <c r="Z694" s="371"/>
      <c r="AA694" s="371"/>
      <c r="AB694" s="371"/>
      <c r="AC694" s="371"/>
      <c r="AD694" s="371"/>
      <c r="AE694" s="371"/>
      <c r="AF694" s="371"/>
      <c r="AG694" s="371"/>
      <c r="AH694" s="371"/>
      <c r="AI694" s="339"/>
      <c r="AJ694" s="339"/>
      <c r="AK694" s="339"/>
      <c r="AL694" s="339"/>
      <c r="AM694" s="339"/>
      <c r="AN694" s="339"/>
      <c r="AO694" s="339"/>
      <c r="AP694" s="339"/>
      <c r="AQ694" s="339"/>
      <c r="AR694" s="339"/>
      <c r="AS694" s="339"/>
      <c r="AT694" s="339"/>
      <c r="AU694" s="339"/>
      <c r="AV694" s="339"/>
      <c r="AW694" s="339"/>
      <c r="AX694" s="339"/>
      <c r="AY694" s="339"/>
      <c r="AZ694" s="339"/>
      <c r="BA694" s="339"/>
      <c r="BB694" s="339"/>
      <c r="BC694" s="339"/>
      <c r="BD694" s="339"/>
      <c r="BE694" s="339"/>
      <c r="BF694" s="339"/>
      <c r="BG694" s="339"/>
      <c r="BH694" s="339"/>
      <c r="BI694" s="339"/>
      <c r="BJ694" s="339"/>
      <c r="BK694" s="339"/>
      <c r="BL694" s="339"/>
      <c r="BM694" s="339"/>
      <c r="BN694" s="339"/>
      <c r="BO694" s="339"/>
      <c r="BP694" s="339"/>
      <c r="BQ694" s="339"/>
      <c r="BR694" s="339"/>
      <c r="BS694" s="339"/>
      <c r="BT694" s="339"/>
      <c r="BU694" s="339"/>
      <c r="BV694" s="339"/>
      <c r="BW694" s="339"/>
      <c r="BX694" s="339"/>
      <c r="BY694" s="339"/>
      <c r="BZ694" s="339"/>
      <c r="CA694" s="339"/>
      <c r="CB694" s="339"/>
      <c r="CC694" s="339"/>
      <c r="CD694" s="339"/>
      <c r="CE694" s="339"/>
      <c r="CF694" s="339"/>
      <c r="CG694" s="339"/>
      <c r="CH694" s="339"/>
      <c r="CI694" s="339"/>
      <c r="CJ694" s="339"/>
      <c r="CK694" s="339"/>
      <c r="CL694" s="339"/>
      <c r="CM694" s="339"/>
      <c r="CN694" s="339"/>
      <c r="CO694" s="339"/>
      <c r="CP694" s="339"/>
      <c r="CQ694" s="339"/>
      <c r="CR694" s="339"/>
      <c r="CS694" s="339"/>
      <c r="CT694" s="339"/>
      <c r="CU694" s="339"/>
      <c r="CV694" s="339"/>
      <c r="CW694" s="339"/>
      <c r="CX694" s="339"/>
      <c r="CY694" s="339"/>
      <c r="CZ694" s="339"/>
      <c r="DA694" s="339"/>
      <c r="DB694" s="339"/>
      <c r="DC694" s="339"/>
      <c r="DD694" s="339"/>
      <c r="DE694" s="339"/>
      <c r="DF694" s="339"/>
      <c r="DG694" s="339"/>
      <c r="DH694" s="339"/>
      <c r="DI694" s="339"/>
      <c r="DJ694" s="339"/>
      <c r="DK694" s="339"/>
      <c r="DL694" s="339"/>
      <c r="DM694" s="339"/>
      <c r="DN694" s="339"/>
      <c r="DO694" s="339"/>
      <c r="DP694" s="339"/>
      <c r="DQ694" s="339"/>
      <c r="DR694" s="339"/>
      <c r="DS694" s="339"/>
      <c r="DT694" s="339"/>
      <c r="DU694" s="339"/>
      <c r="DV694" s="339"/>
      <c r="DW694" s="339"/>
      <c r="DX694" s="339"/>
      <c r="DY694" s="339"/>
      <c r="DZ694" s="339"/>
      <c r="EA694" s="339"/>
      <c r="EB694" s="339"/>
      <c r="EC694" s="339"/>
      <c r="ED694" s="339"/>
      <c r="EE694" s="339"/>
      <c r="EF694" s="339"/>
      <c r="EG694" s="339"/>
      <c r="EH694" s="339"/>
      <c r="EI694" s="339"/>
      <c r="EJ694" s="339"/>
      <c r="EK694" s="339"/>
      <c r="EL694" s="339"/>
      <c r="EM694" s="339"/>
    </row>
    <row r="695" spans="1:143" s="341" customFormat="1" ht="25.5" hidden="1" customHeight="1">
      <c r="A695" s="371"/>
      <c r="B695" s="371"/>
      <c r="C695" s="371"/>
      <c r="D695" s="371"/>
      <c r="E695" s="371"/>
      <c r="F695" s="371"/>
      <c r="G695" s="371"/>
      <c r="H695" s="371"/>
      <c r="I695" s="371"/>
      <c r="J695" s="371"/>
      <c r="K695" s="371"/>
      <c r="L695" s="371"/>
      <c r="M695" s="371"/>
      <c r="N695" s="371"/>
      <c r="O695" s="371"/>
      <c r="P695" s="371"/>
      <c r="Q695" s="371"/>
      <c r="R695" s="371"/>
      <c r="S695" s="371"/>
      <c r="T695" s="371"/>
      <c r="U695" s="371"/>
      <c r="V695" s="371"/>
      <c r="W695" s="371"/>
      <c r="X695" s="371"/>
      <c r="Y695" s="371"/>
      <c r="Z695" s="371"/>
      <c r="AA695" s="371"/>
      <c r="AB695" s="371"/>
      <c r="AC695" s="371"/>
      <c r="AD695" s="371"/>
      <c r="AE695" s="371"/>
      <c r="AF695" s="371"/>
      <c r="AG695" s="371"/>
      <c r="AH695" s="371"/>
      <c r="AI695" s="339"/>
      <c r="AJ695" s="339"/>
      <c r="AK695" s="339"/>
      <c r="AL695" s="339"/>
      <c r="AM695" s="339"/>
      <c r="AN695" s="339"/>
      <c r="AO695" s="339"/>
      <c r="AP695" s="339"/>
      <c r="AQ695" s="339"/>
      <c r="AR695" s="339"/>
      <c r="AS695" s="339"/>
      <c r="AT695" s="339"/>
      <c r="AU695" s="339"/>
      <c r="AV695" s="339"/>
      <c r="AW695" s="339"/>
      <c r="AX695" s="339"/>
      <c r="AY695" s="339"/>
      <c r="AZ695" s="339"/>
      <c r="BA695" s="339"/>
      <c r="BB695" s="339"/>
      <c r="BC695" s="339"/>
      <c r="BD695" s="339"/>
      <c r="BE695" s="339"/>
      <c r="BF695" s="339"/>
      <c r="BG695" s="339"/>
      <c r="BH695" s="339"/>
      <c r="BI695" s="339"/>
      <c r="BJ695" s="339"/>
      <c r="BK695" s="339"/>
      <c r="BL695" s="339"/>
      <c r="BM695" s="339"/>
      <c r="BN695" s="339"/>
      <c r="BO695" s="339"/>
      <c r="BP695" s="339"/>
      <c r="BQ695" s="339"/>
      <c r="BR695" s="339"/>
      <c r="BS695" s="339"/>
      <c r="BT695" s="339"/>
      <c r="BU695" s="339"/>
      <c r="BV695" s="339"/>
      <c r="BW695" s="339"/>
      <c r="BX695" s="339"/>
      <c r="BY695" s="339"/>
      <c r="BZ695" s="339"/>
      <c r="CA695" s="339"/>
      <c r="CB695" s="339"/>
      <c r="CC695" s="339"/>
      <c r="CD695" s="339"/>
      <c r="CE695" s="339"/>
      <c r="CF695" s="339"/>
      <c r="CG695" s="339"/>
      <c r="CH695" s="339"/>
      <c r="CI695" s="339"/>
      <c r="CJ695" s="339"/>
      <c r="CK695" s="339"/>
      <c r="CL695" s="339"/>
      <c r="CM695" s="339"/>
      <c r="CN695" s="339"/>
      <c r="CO695" s="339"/>
      <c r="CP695" s="339"/>
      <c r="CQ695" s="339"/>
      <c r="CR695" s="339"/>
      <c r="CS695" s="339"/>
      <c r="CT695" s="339"/>
      <c r="CU695" s="339"/>
      <c r="CV695" s="339"/>
      <c r="CW695" s="339"/>
      <c r="CX695" s="339"/>
      <c r="CY695" s="339"/>
      <c r="CZ695" s="339"/>
      <c r="DA695" s="339"/>
      <c r="DB695" s="339"/>
      <c r="DC695" s="339"/>
      <c r="DD695" s="339"/>
      <c r="DE695" s="339"/>
      <c r="DF695" s="339"/>
      <c r="DG695" s="339"/>
      <c r="DH695" s="339"/>
      <c r="DI695" s="339"/>
      <c r="DJ695" s="339"/>
      <c r="DK695" s="339"/>
      <c r="DL695" s="339"/>
      <c r="DM695" s="339"/>
      <c r="DN695" s="339"/>
      <c r="DO695" s="339"/>
      <c r="DP695" s="339"/>
      <c r="DQ695" s="339"/>
      <c r="DR695" s="339"/>
      <c r="DS695" s="339"/>
      <c r="DT695" s="339"/>
      <c r="DU695" s="339"/>
      <c r="DV695" s="339"/>
      <c r="DW695" s="339"/>
      <c r="DX695" s="339"/>
      <c r="DY695" s="339"/>
      <c r="DZ695" s="339"/>
      <c r="EA695" s="339"/>
      <c r="EB695" s="339"/>
      <c r="EC695" s="339"/>
      <c r="ED695" s="339"/>
      <c r="EE695" s="339"/>
      <c r="EF695" s="339"/>
      <c r="EG695" s="339"/>
      <c r="EH695" s="339"/>
      <c r="EI695" s="339"/>
      <c r="EJ695" s="339"/>
      <c r="EK695" s="339"/>
      <c r="EL695" s="339"/>
      <c r="EM695" s="339"/>
    </row>
    <row r="696" spans="1:143" s="341" customFormat="1" ht="25.5" hidden="1" customHeight="1">
      <c r="A696" s="371"/>
      <c r="B696" s="371"/>
      <c r="C696" s="371"/>
      <c r="D696" s="371"/>
      <c r="E696" s="371"/>
      <c r="F696" s="371"/>
      <c r="G696" s="371"/>
      <c r="H696" s="371"/>
      <c r="I696" s="371"/>
      <c r="J696" s="371"/>
      <c r="K696" s="371"/>
      <c r="L696" s="371"/>
      <c r="M696" s="371"/>
      <c r="N696" s="371"/>
      <c r="O696" s="371"/>
      <c r="P696" s="371"/>
      <c r="Q696" s="371"/>
      <c r="R696" s="371"/>
      <c r="S696" s="371"/>
      <c r="T696" s="371"/>
      <c r="U696" s="371"/>
      <c r="V696" s="371"/>
      <c r="W696" s="371"/>
      <c r="X696" s="371"/>
      <c r="Y696" s="371"/>
      <c r="Z696" s="371"/>
      <c r="AA696" s="371"/>
      <c r="AB696" s="371"/>
      <c r="AC696" s="371"/>
      <c r="AD696" s="371"/>
      <c r="AE696" s="371"/>
      <c r="AF696" s="371"/>
      <c r="AG696" s="371"/>
      <c r="AH696" s="371"/>
      <c r="AI696" s="339"/>
      <c r="AJ696" s="339"/>
      <c r="AK696" s="339"/>
      <c r="AL696" s="339"/>
      <c r="AM696" s="339"/>
      <c r="AN696" s="339"/>
      <c r="AO696" s="339"/>
      <c r="AP696" s="339"/>
      <c r="AQ696" s="339"/>
      <c r="AR696" s="339"/>
      <c r="AS696" s="339"/>
      <c r="AT696" s="339"/>
      <c r="AU696" s="339"/>
      <c r="AV696" s="339"/>
      <c r="AW696" s="339"/>
      <c r="AX696" s="339"/>
      <c r="AY696" s="339"/>
      <c r="AZ696" s="339"/>
      <c r="BA696" s="339"/>
      <c r="BB696" s="339"/>
      <c r="BC696" s="339"/>
      <c r="BD696" s="339"/>
      <c r="BE696" s="339"/>
      <c r="BF696" s="339"/>
      <c r="BG696" s="339"/>
      <c r="BH696" s="339"/>
      <c r="BI696" s="339"/>
      <c r="BJ696" s="339"/>
      <c r="BK696" s="339"/>
      <c r="BL696" s="339"/>
      <c r="BM696" s="339"/>
      <c r="BN696" s="339"/>
      <c r="BO696" s="339"/>
      <c r="BP696" s="339"/>
      <c r="BQ696" s="339"/>
      <c r="BR696" s="339"/>
      <c r="BS696" s="339"/>
      <c r="BT696" s="339"/>
      <c r="BU696" s="339"/>
      <c r="BV696" s="339"/>
      <c r="BW696" s="339"/>
      <c r="BX696" s="339"/>
      <c r="BY696" s="339"/>
      <c r="BZ696" s="339"/>
      <c r="CA696" s="339"/>
      <c r="CB696" s="339"/>
      <c r="CC696" s="339"/>
      <c r="CD696" s="339"/>
      <c r="CE696" s="339"/>
      <c r="CF696" s="339"/>
      <c r="CG696" s="339"/>
      <c r="CH696" s="339"/>
      <c r="CI696" s="339"/>
      <c r="CJ696" s="339"/>
      <c r="CK696" s="339"/>
      <c r="CL696" s="339"/>
      <c r="CM696" s="339"/>
      <c r="CN696" s="339"/>
      <c r="CO696" s="339"/>
      <c r="CP696" s="339"/>
      <c r="CQ696" s="339"/>
      <c r="CR696" s="339"/>
      <c r="CS696" s="339"/>
      <c r="CT696" s="339"/>
      <c r="CU696" s="339"/>
      <c r="CV696" s="339"/>
      <c r="CW696" s="339"/>
      <c r="CX696" s="339"/>
      <c r="CY696" s="339"/>
      <c r="CZ696" s="339"/>
      <c r="DA696" s="339"/>
      <c r="DB696" s="339"/>
      <c r="DC696" s="339"/>
      <c r="DD696" s="339"/>
      <c r="DE696" s="339"/>
      <c r="DF696" s="339"/>
      <c r="DG696" s="339"/>
      <c r="DH696" s="339"/>
      <c r="DI696" s="339"/>
      <c r="DJ696" s="339"/>
      <c r="DK696" s="339"/>
      <c r="DL696" s="339"/>
      <c r="DM696" s="339"/>
      <c r="DN696" s="339"/>
      <c r="DO696" s="339"/>
      <c r="DP696" s="339"/>
      <c r="DQ696" s="339"/>
      <c r="DR696" s="339"/>
      <c r="DS696" s="339"/>
      <c r="DT696" s="339"/>
      <c r="DU696" s="339"/>
      <c r="DV696" s="339"/>
      <c r="DW696" s="339"/>
      <c r="DX696" s="339"/>
      <c r="DY696" s="339"/>
      <c r="DZ696" s="339"/>
      <c r="EA696" s="339"/>
      <c r="EB696" s="339"/>
      <c r="EC696" s="339"/>
      <c r="ED696" s="339"/>
      <c r="EE696" s="339"/>
      <c r="EF696" s="339"/>
      <c r="EG696" s="339"/>
      <c r="EH696" s="339"/>
      <c r="EI696" s="339"/>
      <c r="EJ696" s="339"/>
      <c r="EK696" s="339"/>
      <c r="EL696" s="339"/>
      <c r="EM696" s="339"/>
    </row>
    <row r="697" spans="1:143" s="341" customFormat="1" ht="25.5" hidden="1" customHeight="1">
      <c r="A697" s="371"/>
      <c r="B697" s="371"/>
      <c r="C697" s="371"/>
      <c r="D697" s="371"/>
      <c r="E697" s="371"/>
      <c r="F697" s="371"/>
      <c r="G697" s="371"/>
      <c r="H697" s="371"/>
      <c r="I697" s="371"/>
      <c r="J697" s="371"/>
      <c r="K697" s="371"/>
      <c r="L697" s="371"/>
      <c r="M697" s="371"/>
      <c r="N697" s="371"/>
      <c r="O697" s="371"/>
      <c r="P697" s="371"/>
      <c r="Q697" s="371"/>
      <c r="R697" s="371"/>
      <c r="S697" s="371"/>
      <c r="T697" s="371"/>
      <c r="U697" s="371"/>
      <c r="V697" s="371"/>
      <c r="W697" s="371"/>
      <c r="X697" s="371"/>
      <c r="Y697" s="371"/>
      <c r="Z697" s="371"/>
      <c r="AA697" s="371"/>
      <c r="AB697" s="371"/>
      <c r="AC697" s="371"/>
      <c r="AD697" s="371"/>
      <c r="AE697" s="371"/>
      <c r="AF697" s="371"/>
      <c r="AG697" s="371"/>
      <c r="AH697" s="371"/>
      <c r="AI697" s="339"/>
      <c r="AJ697" s="339"/>
      <c r="AK697" s="339"/>
      <c r="AL697" s="339"/>
      <c r="AM697" s="339"/>
      <c r="AN697" s="339"/>
      <c r="AO697" s="339"/>
      <c r="AP697" s="339"/>
      <c r="AQ697" s="339"/>
      <c r="AR697" s="339"/>
      <c r="AS697" s="339"/>
      <c r="AT697" s="339"/>
      <c r="AU697" s="339"/>
      <c r="AV697" s="339"/>
      <c r="AW697" s="339"/>
      <c r="AX697" s="339"/>
      <c r="AY697" s="339"/>
      <c r="AZ697" s="339"/>
      <c r="BA697" s="339"/>
      <c r="BB697" s="339"/>
      <c r="BC697" s="339"/>
      <c r="BD697" s="339"/>
      <c r="BE697" s="339"/>
      <c r="BF697" s="339"/>
      <c r="BG697" s="339"/>
      <c r="BH697" s="339"/>
      <c r="BI697" s="339"/>
      <c r="BJ697" s="339"/>
      <c r="BK697" s="339"/>
      <c r="BL697" s="339"/>
      <c r="BM697" s="339"/>
      <c r="BN697" s="339"/>
      <c r="BO697" s="339"/>
      <c r="BP697" s="339"/>
      <c r="BQ697" s="339"/>
      <c r="BR697" s="339"/>
      <c r="BS697" s="339"/>
      <c r="BT697" s="339"/>
      <c r="BU697" s="339"/>
      <c r="BV697" s="339"/>
      <c r="BW697" s="339"/>
      <c r="BX697" s="339"/>
      <c r="BY697" s="339"/>
      <c r="BZ697" s="339"/>
      <c r="CA697" s="339"/>
      <c r="CB697" s="339"/>
      <c r="CC697" s="339"/>
      <c r="CD697" s="339"/>
      <c r="CE697" s="339"/>
      <c r="CF697" s="339"/>
      <c r="CG697" s="339"/>
      <c r="CH697" s="339"/>
      <c r="CI697" s="339"/>
      <c r="CJ697" s="339"/>
      <c r="CK697" s="339"/>
      <c r="CL697" s="339"/>
      <c r="CM697" s="339"/>
      <c r="CN697" s="339"/>
      <c r="CO697" s="339"/>
      <c r="CP697" s="339"/>
      <c r="CQ697" s="339"/>
      <c r="CR697" s="339"/>
      <c r="CS697" s="339"/>
      <c r="CT697" s="339"/>
      <c r="CU697" s="339"/>
      <c r="CV697" s="339"/>
      <c r="CW697" s="339"/>
      <c r="CX697" s="339"/>
      <c r="CY697" s="339"/>
      <c r="CZ697" s="339"/>
      <c r="DA697" s="339"/>
      <c r="DB697" s="339"/>
      <c r="DC697" s="339"/>
      <c r="DD697" s="339"/>
      <c r="DE697" s="339"/>
      <c r="DF697" s="339"/>
      <c r="DG697" s="339"/>
      <c r="DH697" s="339"/>
      <c r="DI697" s="339"/>
      <c r="DJ697" s="339"/>
      <c r="DK697" s="339"/>
      <c r="DL697" s="339"/>
      <c r="DM697" s="339"/>
      <c r="DN697" s="339"/>
      <c r="DO697" s="339"/>
      <c r="DP697" s="339"/>
      <c r="DQ697" s="339"/>
      <c r="DR697" s="339"/>
      <c r="DS697" s="339"/>
      <c r="DT697" s="339"/>
      <c r="DU697" s="339"/>
      <c r="DV697" s="339"/>
      <c r="DW697" s="339"/>
      <c r="DX697" s="339"/>
      <c r="DY697" s="339"/>
      <c r="DZ697" s="339"/>
      <c r="EA697" s="339"/>
      <c r="EB697" s="339"/>
      <c r="EC697" s="339"/>
      <c r="ED697" s="339"/>
      <c r="EE697" s="339"/>
      <c r="EF697" s="339"/>
      <c r="EG697" s="339"/>
      <c r="EH697" s="339"/>
      <c r="EI697" s="339"/>
      <c r="EJ697" s="339"/>
      <c r="EK697" s="339"/>
      <c r="EL697" s="339"/>
      <c r="EM697" s="339"/>
    </row>
    <row r="698" spans="1:143" s="341" customFormat="1" ht="25.5" hidden="1" customHeight="1">
      <c r="A698" s="371"/>
      <c r="B698" s="371"/>
      <c r="C698" s="371"/>
      <c r="D698" s="371"/>
      <c r="E698" s="371"/>
      <c r="F698" s="371"/>
      <c r="G698" s="371"/>
      <c r="H698" s="371"/>
      <c r="I698" s="371"/>
      <c r="J698" s="371"/>
      <c r="K698" s="371"/>
      <c r="L698" s="371"/>
      <c r="M698" s="371"/>
      <c r="N698" s="371"/>
      <c r="O698" s="371"/>
      <c r="P698" s="371"/>
      <c r="Q698" s="371"/>
      <c r="R698" s="371"/>
      <c r="S698" s="371"/>
      <c r="T698" s="371"/>
      <c r="U698" s="371"/>
      <c r="V698" s="371"/>
      <c r="W698" s="371"/>
      <c r="X698" s="371"/>
      <c r="Y698" s="371"/>
      <c r="Z698" s="371"/>
      <c r="AA698" s="371"/>
      <c r="AB698" s="371"/>
      <c r="AC698" s="371"/>
      <c r="AD698" s="371"/>
      <c r="AE698" s="371"/>
      <c r="AF698" s="371"/>
      <c r="AG698" s="371"/>
      <c r="AH698" s="371"/>
      <c r="AI698" s="339"/>
      <c r="AJ698" s="339"/>
      <c r="AK698" s="339"/>
      <c r="AL698" s="339"/>
      <c r="AM698" s="339"/>
      <c r="AN698" s="339"/>
      <c r="AO698" s="339"/>
      <c r="AP698" s="339"/>
      <c r="AQ698" s="339"/>
      <c r="AR698" s="339"/>
      <c r="AS698" s="339"/>
      <c r="AT698" s="339"/>
      <c r="AU698" s="339"/>
      <c r="AV698" s="339"/>
      <c r="AW698" s="339"/>
      <c r="AX698" s="339"/>
      <c r="AY698" s="339"/>
      <c r="AZ698" s="339"/>
      <c r="BA698" s="339"/>
      <c r="BB698" s="339"/>
      <c r="BC698" s="339"/>
      <c r="BD698" s="339"/>
      <c r="BE698" s="339"/>
      <c r="BF698" s="339"/>
      <c r="BG698" s="339"/>
      <c r="BH698" s="339"/>
      <c r="BI698" s="339"/>
      <c r="BJ698" s="339"/>
      <c r="BK698" s="339"/>
      <c r="BL698" s="339"/>
      <c r="BM698" s="339"/>
      <c r="BN698" s="339"/>
      <c r="BO698" s="339"/>
      <c r="BP698" s="339"/>
      <c r="BQ698" s="339"/>
      <c r="BR698" s="339"/>
      <c r="BS698" s="339"/>
      <c r="BT698" s="339"/>
      <c r="BU698" s="339"/>
      <c r="BV698" s="339"/>
      <c r="BW698" s="339"/>
      <c r="BX698" s="339"/>
      <c r="BY698" s="339"/>
      <c r="BZ698" s="339"/>
      <c r="CA698" s="339"/>
      <c r="CB698" s="339"/>
      <c r="CC698" s="339"/>
      <c r="CD698" s="339"/>
      <c r="CE698" s="339"/>
      <c r="CF698" s="339"/>
      <c r="CG698" s="339"/>
      <c r="CH698" s="339"/>
      <c r="CI698" s="339"/>
      <c r="CJ698" s="339"/>
      <c r="CK698" s="339"/>
      <c r="CL698" s="339"/>
      <c r="CM698" s="339"/>
      <c r="CN698" s="339"/>
      <c r="CO698" s="339"/>
      <c r="CP698" s="339"/>
      <c r="CQ698" s="339"/>
      <c r="CR698" s="339"/>
      <c r="CS698" s="339"/>
      <c r="CT698" s="339"/>
      <c r="CU698" s="339"/>
      <c r="CV698" s="339"/>
      <c r="CW698" s="339"/>
      <c r="CX698" s="339"/>
      <c r="CY698" s="339"/>
      <c r="CZ698" s="339"/>
      <c r="DA698" s="339"/>
      <c r="DB698" s="339"/>
      <c r="DC698" s="339"/>
      <c r="DD698" s="339"/>
      <c r="DE698" s="339"/>
      <c r="DF698" s="339"/>
      <c r="DG698" s="339"/>
      <c r="DH698" s="339"/>
      <c r="DI698" s="339"/>
      <c r="DJ698" s="339"/>
      <c r="DK698" s="339"/>
      <c r="DL698" s="339"/>
      <c r="DM698" s="339"/>
      <c r="DN698" s="339"/>
      <c r="DO698" s="339"/>
      <c r="DP698" s="339"/>
      <c r="DQ698" s="339"/>
      <c r="DR698" s="339"/>
      <c r="DS698" s="339"/>
      <c r="DT698" s="339"/>
      <c r="DU698" s="339"/>
      <c r="DV698" s="339"/>
      <c r="DW698" s="339"/>
      <c r="DX698" s="339"/>
      <c r="DY698" s="339"/>
      <c r="DZ698" s="339"/>
      <c r="EA698" s="339"/>
      <c r="EB698" s="339"/>
      <c r="EC698" s="339"/>
      <c r="ED698" s="339"/>
      <c r="EE698" s="339"/>
      <c r="EF698" s="339"/>
      <c r="EG698" s="339"/>
      <c r="EH698" s="339"/>
      <c r="EI698" s="339"/>
      <c r="EJ698" s="339"/>
      <c r="EK698" s="339"/>
      <c r="EL698" s="339"/>
      <c r="EM698" s="339"/>
    </row>
    <row r="699" spans="1:143" s="341" customFormat="1" ht="25.5" hidden="1" customHeight="1">
      <c r="A699" s="371"/>
      <c r="B699" s="371"/>
      <c r="C699" s="371"/>
      <c r="D699" s="371"/>
      <c r="E699" s="371"/>
      <c r="F699" s="371"/>
      <c r="G699" s="371"/>
      <c r="H699" s="371"/>
      <c r="I699" s="371"/>
      <c r="J699" s="371"/>
      <c r="K699" s="371"/>
      <c r="L699" s="371"/>
      <c r="M699" s="371"/>
      <c r="N699" s="371"/>
      <c r="O699" s="371"/>
      <c r="P699" s="371"/>
      <c r="Q699" s="371"/>
      <c r="R699" s="371"/>
      <c r="S699" s="371"/>
      <c r="T699" s="371"/>
      <c r="U699" s="371"/>
      <c r="V699" s="371"/>
      <c r="W699" s="371"/>
      <c r="X699" s="371"/>
      <c r="Y699" s="371"/>
      <c r="Z699" s="371"/>
      <c r="AA699" s="371"/>
      <c r="AB699" s="371"/>
      <c r="AC699" s="371"/>
      <c r="AD699" s="371"/>
      <c r="AE699" s="371"/>
      <c r="AF699" s="371"/>
      <c r="AG699" s="371"/>
      <c r="AH699" s="371"/>
      <c r="AI699" s="339"/>
      <c r="AJ699" s="339"/>
      <c r="AK699" s="339"/>
      <c r="AL699" s="339"/>
      <c r="AM699" s="339"/>
      <c r="AN699" s="339"/>
      <c r="AO699" s="339"/>
      <c r="AP699" s="339"/>
      <c r="AQ699" s="339"/>
      <c r="AR699" s="339"/>
      <c r="AS699" s="339"/>
      <c r="AT699" s="339"/>
      <c r="AU699" s="339"/>
      <c r="AV699" s="339"/>
      <c r="AW699" s="339"/>
      <c r="AX699" s="339"/>
      <c r="AY699" s="339"/>
      <c r="AZ699" s="339"/>
      <c r="BA699" s="339"/>
      <c r="BB699" s="339"/>
      <c r="BC699" s="339"/>
      <c r="BD699" s="339"/>
      <c r="BE699" s="339"/>
      <c r="BF699" s="339"/>
      <c r="BG699" s="339"/>
      <c r="BH699" s="339"/>
      <c r="BI699" s="339"/>
      <c r="BJ699" s="339"/>
      <c r="BK699" s="339"/>
      <c r="BL699" s="339"/>
      <c r="BM699" s="339"/>
      <c r="BN699" s="339"/>
      <c r="BO699" s="339"/>
      <c r="BP699" s="339"/>
      <c r="BQ699" s="339"/>
      <c r="BR699" s="339"/>
      <c r="BS699" s="339"/>
      <c r="BT699" s="339"/>
      <c r="BU699" s="339"/>
      <c r="BV699" s="339"/>
      <c r="BW699" s="339"/>
      <c r="BX699" s="339"/>
      <c r="BY699" s="339"/>
      <c r="BZ699" s="339"/>
      <c r="CA699" s="339"/>
      <c r="CB699" s="339"/>
      <c r="CC699" s="339"/>
      <c r="CD699" s="339"/>
      <c r="CE699" s="339"/>
      <c r="CF699" s="339"/>
      <c r="CG699" s="339"/>
      <c r="CH699" s="339"/>
      <c r="CI699" s="339"/>
      <c r="CJ699" s="339"/>
      <c r="CK699" s="339"/>
      <c r="CL699" s="339"/>
      <c r="CM699" s="339"/>
      <c r="CN699" s="339"/>
      <c r="CO699" s="339"/>
      <c r="CP699" s="339"/>
      <c r="CQ699" s="339"/>
      <c r="CR699" s="339"/>
      <c r="CS699" s="339"/>
      <c r="CT699" s="339"/>
      <c r="CU699" s="339"/>
      <c r="CV699" s="339"/>
      <c r="CW699" s="339"/>
      <c r="CX699" s="339"/>
      <c r="CY699" s="339"/>
      <c r="CZ699" s="339"/>
      <c r="DA699" s="339"/>
      <c r="DB699" s="339"/>
      <c r="DC699" s="339"/>
      <c r="DD699" s="339"/>
      <c r="DE699" s="339"/>
      <c r="DF699" s="339"/>
      <c r="DG699" s="339"/>
      <c r="DH699" s="339"/>
      <c r="DI699" s="339"/>
      <c r="DJ699" s="339"/>
      <c r="DK699" s="339"/>
      <c r="DL699" s="339"/>
      <c r="DM699" s="339"/>
      <c r="DN699" s="339"/>
      <c r="DO699" s="339"/>
      <c r="DP699" s="339"/>
      <c r="DQ699" s="339"/>
      <c r="DR699" s="339"/>
      <c r="DS699" s="339"/>
      <c r="DT699" s="339"/>
      <c r="DU699" s="339"/>
      <c r="DV699" s="339"/>
      <c r="DW699" s="339"/>
      <c r="DX699" s="339"/>
      <c r="DY699" s="339"/>
      <c r="DZ699" s="339"/>
      <c r="EA699" s="339"/>
      <c r="EB699" s="339"/>
      <c r="EC699" s="339"/>
      <c r="ED699" s="339"/>
      <c r="EE699" s="339"/>
      <c r="EF699" s="339"/>
      <c r="EG699" s="339"/>
      <c r="EH699" s="339"/>
      <c r="EI699" s="339"/>
      <c r="EJ699" s="339"/>
      <c r="EK699" s="339"/>
      <c r="EL699" s="339"/>
      <c r="EM699" s="339"/>
    </row>
    <row r="700" spans="1:143" s="341" customFormat="1" ht="25.5" hidden="1" customHeight="1">
      <c r="A700" s="371"/>
      <c r="B700" s="371"/>
      <c r="C700" s="371"/>
      <c r="D700" s="371"/>
      <c r="E700" s="371"/>
      <c r="F700" s="371"/>
      <c r="G700" s="371"/>
      <c r="H700" s="371"/>
      <c r="I700" s="371"/>
      <c r="J700" s="371"/>
      <c r="K700" s="371"/>
      <c r="L700" s="371"/>
      <c r="M700" s="371"/>
      <c r="N700" s="371"/>
      <c r="O700" s="371"/>
      <c r="P700" s="371"/>
      <c r="Q700" s="371"/>
      <c r="R700" s="371"/>
      <c r="S700" s="371"/>
      <c r="T700" s="371"/>
      <c r="U700" s="371"/>
      <c r="V700" s="371"/>
      <c r="W700" s="371"/>
      <c r="X700" s="371"/>
      <c r="Y700" s="371"/>
      <c r="Z700" s="371"/>
      <c r="AA700" s="371"/>
      <c r="AB700" s="371"/>
      <c r="AC700" s="371"/>
      <c r="AD700" s="371"/>
      <c r="AE700" s="371"/>
      <c r="AF700" s="371"/>
      <c r="AG700" s="371"/>
      <c r="AH700" s="371"/>
      <c r="AI700" s="339"/>
      <c r="AJ700" s="339"/>
      <c r="AK700" s="339"/>
      <c r="AL700" s="339"/>
      <c r="AM700" s="339"/>
      <c r="AN700" s="339"/>
      <c r="AO700" s="339"/>
      <c r="AP700" s="339"/>
      <c r="AQ700" s="339"/>
      <c r="AR700" s="339"/>
      <c r="AS700" s="339"/>
      <c r="AT700" s="339"/>
      <c r="AU700" s="339"/>
      <c r="AV700" s="339"/>
      <c r="AW700" s="339"/>
      <c r="AX700" s="339"/>
      <c r="AY700" s="339"/>
      <c r="AZ700" s="339"/>
      <c r="BA700" s="339"/>
      <c r="BB700" s="339"/>
      <c r="BC700" s="339"/>
      <c r="BD700" s="339"/>
      <c r="BE700" s="339"/>
      <c r="BF700" s="339"/>
      <c r="BG700" s="339"/>
      <c r="BH700" s="339"/>
      <c r="BI700" s="339"/>
      <c r="BJ700" s="339"/>
      <c r="BK700" s="339"/>
      <c r="BL700" s="339"/>
      <c r="BM700" s="339"/>
      <c r="BN700" s="339"/>
      <c r="BO700" s="339"/>
      <c r="BP700" s="339"/>
      <c r="BQ700" s="339"/>
      <c r="BR700" s="339"/>
      <c r="BS700" s="339"/>
      <c r="BT700" s="339"/>
      <c r="BU700" s="339"/>
      <c r="BV700" s="339"/>
      <c r="BW700" s="339"/>
      <c r="BX700" s="339"/>
      <c r="BY700" s="339"/>
      <c r="BZ700" s="339"/>
      <c r="CA700" s="339"/>
      <c r="CB700" s="339"/>
      <c r="CC700" s="339"/>
      <c r="CD700" s="339"/>
      <c r="CE700" s="339"/>
      <c r="CF700" s="339"/>
      <c r="CG700" s="339"/>
      <c r="CH700" s="339"/>
      <c r="CI700" s="339"/>
      <c r="CJ700" s="339"/>
      <c r="CK700" s="339"/>
      <c r="CL700" s="339"/>
      <c r="CM700" s="339"/>
      <c r="CN700" s="339"/>
      <c r="CO700" s="339"/>
      <c r="CP700" s="339"/>
      <c r="CQ700" s="339"/>
      <c r="CR700" s="339"/>
      <c r="CS700" s="339"/>
      <c r="CT700" s="339"/>
      <c r="CU700" s="339"/>
      <c r="CV700" s="339"/>
      <c r="CW700" s="339"/>
      <c r="CX700" s="339"/>
      <c r="CY700" s="339"/>
      <c r="CZ700" s="339"/>
      <c r="DA700" s="339"/>
      <c r="DB700" s="339"/>
      <c r="DC700" s="339"/>
      <c r="DD700" s="339"/>
      <c r="DE700" s="339"/>
      <c r="DF700" s="339"/>
      <c r="DG700" s="339"/>
      <c r="DH700" s="339"/>
      <c r="DI700" s="339"/>
      <c r="DJ700" s="339"/>
      <c r="DK700" s="339"/>
      <c r="DL700" s="339"/>
      <c r="DM700" s="339"/>
      <c r="DN700" s="339"/>
      <c r="DO700" s="339"/>
      <c r="DP700" s="339"/>
      <c r="DQ700" s="339"/>
      <c r="DR700" s="339"/>
      <c r="DS700" s="339"/>
      <c r="DT700" s="339"/>
      <c r="DU700" s="339"/>
      <c r="DV700" s="339"/>
      <c r="DW700" s="339"/>
      <c r="DX700" s="339"/>
      <c r="DY700" s="339"/>
      <c r="DZ700" s="339"/>
      <c r="EA700" s="339"/>
      <c r="EB700" s="339"/>
      <c r="EC700" s="339"/>
      <c r="ED700" s="339"/>
      <c r="EE700" s="339"/>
      <c r="EF700" s="339"/>
      <c r="EG700" s="339"/>
      <c r="EH700" s="339"/>
      <c r="EI700" s="339"/>
      <c r="EJ700" s="339"/>
      <c r="EK700" s="339"/>
      <c r="EL700" s="339"/>
      <c r="EM700" s="339"/>
    </row>
    <row r="701" spans="1:143" s="341" customFormat="1" ht="25.5" hidden="1" customHeight="1">
      <c r="A701" s="371"/>
      <c r="B701" s="371"/>
      <c r="C701" s="371"/>
      <c r="D701" s="371"/>
      <c r="E701" s="371"/>
      <c r="F701" s="371"/>
      <c r="G701" s="371"/>
      <c r="H701" s="371"/>
      <c r="I701" s="371"/>
      <c r="J701" s="371"/>
      <c r="K701" s="371"/>
      <c r="L701" s="371"/>
      <c r="M701" s="371"/>
      <c r="N701" s="371"/>
      <c r="O701" s="371"/>
      <c r="P701" s="371"/>
      <c r="Q701" s="371"/>
      <c r="R701" s="371"/>
      <c r="S701" s="371"/>
      <c r="T701" s="371"/>
      <c r="U701" s="371"/>
      <c r="V701" s="371"/>
      <c r="W701" s="371"/>
      <c r="X701" s="371"/>
      <c r="Y701" s="371"/>
      <c r="Z701" s="371"/>
      <c r="AA701" s="371"/>
      <c r="AB701" s="371"/>
      <c r="AC701" s="371"/>
      <c r="AD701" s="371"/>
      <c r="AE701" s="371"/>
      <c r="AF701" s="371"/>
      <c r="AG701" s="371"/>
      <c r="AH701" s="371"/>
      <c r="AI701" s="339"/>
      <c r="AJ701" s="339"/>
      <c r="AK701" s="339"/>
      <c r="AL701" s="339"/>
      <c r="AM701" s="339"/>
      <c r="AN701" s="339"/>
      <c r="AO701" s="339"/>
      <c r="AP701" s="339"/>
      <c r="AQ701" s="339"/>
      <c r="AR701" s="339"/>
      <c r="AS701" s="339"/>
      <c r="AT701" s="339"/>
      <c r="AU701" s="339"/>
      <c r="AV701" s="339"/>
      <c r="AW701" s="339"/>
      <c r="AX701" s="339"/>
      <c r="AY701" s="339"/>
      <c r="AZ701" s="339"/>
      <c r="BA701" s="339"/>
      <c r="BB701" s="339"/>
      <c r="BC701" s="339"/>
      <c r="BD701" s="339"/>
      <c r="BE701" s="339"/>
      <c r="BF701" s="339"/>
      <c r="BG701" s="339"/>
      <c r="BH701" s="339"/>
      <c r="BI701" s="339"/>
      <c r="BJ701" s="339"/>
      <c r="BK701" s="339"/>
      <c r="BL701" s="339"/>
      <c r="BM701" s="339"/>
      <c r="BN701" s="339"/>
      <c r="BO701" s="339"/>
      <c r="BP701" s="339"/>
      <c r="BQ701" s="339"/>
      <c r="BR701" s="339"/>
      <c r="BS701" s="339"/>
      <c r="BT701" s="339"/>
      <c r="BU701" s="339"/>
      <c r="BV701" s="339"/>
      <c r="BW701" s="339"/>
      <c r="BX701" s="339"/>
      <c r="BY701" s="339"/>
      <c r="BZ701" s="339"/>
      <c r="CA701" s="339"/>
      <c r="CB701" s="339"/>
      <c r="CC701" s="339"/>
      <c r="CD701" s="339"/>
      <c r="CE701" s="339"/>
      <c r="CF701" s="339"/>
      <c r="CG701" s="339"/>
      <c r="CH701" s="339"/>
      <c r="CI701" s="339"/>
      <c r="CJ701" s="339"/>
      <c r="CK701" s="339"/>
      <c r="CL701" s="339"/>
      <c r="CM701" s="339"/>
      <c r="CN701" s="339"/>
      <c r="CO701" s="339"/>
      <c r="CP701" s="339"/>
      <c r="CQ701" s="339"/>
      <c r="CR701" s="339"/>
      <c r="CS701" s="339"/>
      <c r="CT701" s="339"/>
      <c r="CU701" s="339"/>
      <c r="CV701" s="339"/>
      <c r="CW701" s="339"/>
      <c r="CX701" s="339"/>
      <c r="CY701" s="339"/>
      <c r="CZ701" s="339"/>
      <c r="DA701" s="339"/>
      <c r="DB701" s="339"/>
      <c r="DC701" s="339"/>
      <c r="DD701" s="339"/>
      <c r="DE701" s="339"/>
      <c r="DF701" s="339"/>
      <c r="DG701" s="339"/>
      <c r="DH701" s="339"/>
      <c r="DI701" s="339"/>
      <c r="DJ701" s="339"/>
      <c r="DK701" s="339"/>
      <c r="DL701" s="339"/>
      <c r="DM701" s="339"/>
      <c r="DN701" s="339"/>
      <c r="DO701" s="339"/>
      <c r="DP701" s="339"/>
      <c r="DQ701" s="339"/>
      <c r="DR701" s="339"/>
      <c r="DS701" s="339"/>
      <c r="DT701" s="339"/>
      <c r="DU701" s="339"/>
      <c r="DV701" s="339"/>
      <c r="DW701" s="339"/>
      <c r="DX701" s="339"/>
      <c r="DY701" s="339"/>
      <c r="DZ701" s="339"/>
      <c r="EA701" s="339"/>
      <c r="EB701" s="339"/>
      <c r="EC701" s="339"/>
      <c r="ED701" s="339"/>
      <c r="EE701" s="339"/>
      <c r="EF701" s="339"/>
      <c r="EG701" s="339"/>
      <c r="EH701" s="339"/>
      <c r="EI701" s="339"/>
      <c r="EJ701" s="339"/>
      <c r="EK701" s="339"/>
      <c r="EL701" s="339"/>
      <c r="EM701" s="339"/>
    </row>
    <row r="702" spans="1:143" s="341" customFormat="1" ht="25.5" hidden="1" customHeight="1">
      <c r="A702" s="371"/>
      <c r="B702" s="371"/>
      <c r="C702" s="371"/>
      <c r="D702" s="371"/>
      <c r="E702" s="371"/>
      <c r="F702" s="371"/>
      <c r="G702" s="371"/>
      <c r="H702" s="371"/>
      <c r="I702" s="371"/>
      <c r="J702" s="371"/>
      <c r="K702" s="371"/>
      <c r="L702" s="371"/>
      <c r="M702" s="371"/>
      <c r="N702" s="371"/>
      <c r="O702" s="371"/>
      <c r="P702" s="371"/>
      <c r="Q702" s="371"/>
      <c r="R702" s="371"/>
      <c r="S702" s="371"/>
      <c r="T702" s="371"/>
      <c r="U702" s="371"/>
      <c r="V702" s="371"/>
      <c r="W702" s="371"/>
      <c r="X702" s="371"/>
      <c r="Y702" s="371"/>
      <c r="Z702" s="371"/>
      <c r="AA702" s="371"/>
      <c r="AB702" s="371"/>
      <c r="AC702" s="371"/>
      <c r="AD702" s="371"/>
      <c r="AE702" s="371"/>
      <c r="AF702" s="371"/>
      <c r="AG702" s="371"/>
      <c r="AH702" s="371"/>
      <c r="AI702" s="339"/>
      <c r="AJ702" s="339"/>
      <c r="AK702" s="339"/>
      <c r="AL702" s="339"/>
      <c r="AM702" s="339"/>
      <c r="AN702" s="339"/>
      <c r="AO702" s="339"/>
      <c r="AP702" s="339"/>
      <c r="AQ702" s="339"/>
      <c r="AR702" s="339"/>
      <c r="AS702" s="339"/>
      <c r="AT702" s="339"/>
      <c r="AU702" s="339"/>
      <c r="AV702" s="339"/>
      <c r="AW702" s="339"/>
      <c r="AX702" s="339"/>
      <c r="AY702" s="339"/>
      <c r="AZ702" s="339"/>
      <c r="BA702" s="339"/>
      <c r="BB702" s="339"/>
      <c r="BC702" s="339"/>
      <c r="BD702" s="339"/>
      <c r="BE702" s="339"/>
      <c r="BF702" s="339"/>
      <c r="BG702" s="339"/>
      <c r="BH702" s="339"/>
      <c r="BI702" s="339"/>
      <c r="BJ702" s="339"/>
      <c r="BK702" s="339"/>
      <c r="BL702" s="339"/>
      <c r="BM702" s="339"/>
      <c r="BN702" s="339"/>
      <c r="BO702" s="339"/>
      <c r="BP702" s="339"/>
      <c r="BQ702" s="339"/>
      <c r="BR702" s="339"/>
      <c r="BS702" s="339"/>
      <c r="BT702" s="339"/>
      <c r="BU702" s="339"/>
      <c r="BV702" s="339"/>
      <c r="BW702" s="339"/>
      <c r="BX702" s="339"/>
      <c r="BY702" s="339"/>
      <c r="BZ702" s="339"/>
      <c r="CA702" s="339"/>
      <c r="CB702" s="339"/>
      <c r="CC702" s="339"/>
      <c r="CD702" s="339"/>
      <c r="CE702" s="339"/>
      <c r="CF702" s="339"/>
      <c r="CG702" s="339"/>
      <c r="CH702" s="339"/>
      <c r="CI702" s="339"/>
      <c r="CJ702" s="339"/>
      <c r="CK702" s="339"/>
      <c r="CL702" s="339"/>
      <c r="CM702" s="339"/>
      <c r="CN702" s="339"/>
      <c r="CO702" s="339"/>
      <c r="CP702" s="339"/>
      <c r="CQ702" s="339"/>
      <c r="CR702" s="339"/>
      <c r="CS702" s="339"/>
      <c r="CT702" s="339"/>
      <c r="CU702" s="339"/>
      <c r="CV702" s="339"/>
      <c r="CW702" s="339"/>
      <c r="CX702" s="339"/>
      <c r="CY702" s="339"/>
      <c r="CZ702" s="339"/>
      <c r="DA702" s="339"/>
      <c r="DB702" s="339"/>
      <c r="DC702" s="339"/>
      <c r="DD702" s="339"/>
      <c r="DE702" s="339"/>
      <c r="DF702" s="339"/>
      <c r="DG702" s="339"/>
      <c r="DH702" s="339"/>
      <c r="DI702" s="339"/>
      <c r="DJ702" s="339"/>
      <c r="DK702" s="339"/>
      <c r="DL702" s="339"/>
      <c r="DM702" s="339"/>
      <c r="DN702" s="339"/>
      <c r="DO702" s="339"/>
      <c r="DP702" s="339"/>
      <c r="DQ702" s="339"/>
      <c r="DR702" s="339"/>
      <c r="DS702" s="339"/>
      <c r="DT702" s="339"/>
      <c r="DU702" s="339"/>
      <c r="DV702" s="339"/>
      <c r="DW702" s="339"/>
      <c r="DX702" s="339"/>
      <c r="DY702" s="339"/>
      <c r="DZ702" s="339"/>
      <c r="EA702" s="339"/>
      <c r="EB702" s="339"/>
      <c r="EC702" s="339"/>
      <c r="ED702" s="339"/>
      <c r="EE702" s="339"/>
      <c r="EF702" s="339"/>
      <c r="EG702" s="339"/>
      <c r="EH702" s="339"/>
      <c r="EI702" s="339"/>
      <c r="EJ702" s="339"/>
      <c r="EK702" s="339"/>
      <c r="EL702" s="339"/>
      <c r="EM702" s="339"/>
    </row>
    <row r="703" spans="1:143" s="341" customFormat="1" ht="25.5" hidden="1" customHeight="1">
      <c r="A703" s="371"/>
      <c r="B703" s="371"/>
      <c r="C703" s="371"/>
      <c r="D703" s="371"/>
      <c r="E703" s="371"/>
      <c r="F703" s="371"/>
      <c r="G703" s="371"/>
      <c r="H703" s="371"/>
      <c r="I703" s="371"/>
      <c r="J703" s="371"/>
      <c r="K703" s="371"/>
      <c r="L703" s="371"/>
      <c r="M703" s="371"/>
      <c r="N703" s="371"/>
      <c r="O703" s="371"/>
      <c r="P703" s="371"/>
      <c r="Q703" s="371"/>
      <c r="R703" s="371"/>
      <c r="S703" s="371"/>
      <c r="T703" s="371"/>
      <c r="U703" s="371"/>
      <c r="V703" s="371"/>
      <c r="W703" s="371"/>
      <c r="X703" s="371"/>
      <c r="Y703" s="371"/>
      <c r="Z703" s="371"/>
      <c r="AA703" s="371"/>
      <c r="AB703" s="371"/>
      <c r="AC703" s="371"/>
      <c r="AD703" s="371"/>
      <c r="AE703" s="371"/>
      <c r="AF703" s="371"/>
      <c r="AG703" s="371"/>
      <c r="AH703" s="371"/>
      <c r="AI703" s="339"/>
      <c r="AJ703" s="339"/>
      <c r="AK703" s="339"/>
      <c r="AL703" s="339"/>
      <c r="AM703" s="339"/>
      <c r="AN703" s="339"/>
      <c r="AO703" s="339"/>
      <c r="AP703" s="339"/>
      <c r="AQ703" s="339"/>
      <c r="AR703" s="339"/>
      <c r="AS703" s="339"/>
      <c r="AT703" s="339"/>
      <c r="AU703" s="339"/>
      <c r="AV703" s="339"/>
      <c r="AW703" s="339"/>
      <c r="AX703" s="339"/>
      <c r="AY703" s="339"/>
      <c r="AZ703" s="339"/>
      <c r="BA703" s="339"/>
      <c r="BB703" s="339"/>
      <c r="BC703" s="339"/>
      <c r="BD703" s="339"/>
      <c r="BE703" s="339"/>
      <c r="BF703" s="339"/>
      <c r="BG703" s="339"/>
      <c r="BH703" s="339"/>
      <c r="BI703" s="339"/>
      <c r="BJ703" s="339"/>
      <c r="BK703" s="339"/>
      <c r="BL703" s="339"/>
      <c r="BM703" s="339"/>
      <c r="BN703" s="339"/>
      <c r="BO703" s="339"/>
      <c r="BP703" s="339"/>
      <c r="BQ703" s="339"/>
      <c r="BR703" s="339"/>
      <c r="BS703" s="339"/>
      <c r="BT703" s="339"/>
      <c r="BU703" s="339"/>
      <c r="BV703" s="339"/>
      <c r="BW703" s="339"/>
      <c r="BX703" s="339"/>
      <c r="BY703" s="339"/>
      <c r="BZ703" s="339"/>
      <c r="CA703" s="339"/>
      <c r="CB703" s="339"/>
      <c r="CC703" s="339"/>
      <c r="CD703" s="339"/>
      <c r="CE703" s="339"/>
      <c r="CF703" s="339"/>
      <c r="CG703" s="339"/>
      <c r="CH703" s="339"/>
      <c r="CI703" s="339"/>
      <c r="CJ703" s="339"/>
      <c r="CK703" s="339"/>
      <c r="CL703" s="339"/>
      <c r="CM703" s="339"/>
      <c r="CN703" s="339"/>
      <c r="CO703" s="339"/>
      <c r="CP703" s="339"/>
      <c r="CQ703" s="339"/>
      <c r="CR703" s="339"/>
      <c r="CS703" s="339"/>
      <c r="CT703" s="339"/>
      <c r="CU703" s="339"/>
      <c r="CV703" s="339"/>
      <c r="CW703" s="339"/>
      <c r="CX703" s="339"/>
      <c r="CY703" s="339"/>
      <c r="CZ703" s="339"/>
      <c r="DA703" s="339"/>
      <c r="DB703" s="339"/>
      <c r="DC703" s="339"/>
      <c r="DD703" s="339"/>
      <c r="DE703" s="339"/>
      <c r="DF703" s="339"/>
      <c r="DG703" s="339"/>
      <c r="DH703" s="339"/>
      <c r="DI703" s="339"/>
      <c r="DJ703" s="339"/>
      <c r="DK703" s="339"/>
      <c r="DL703" s="339"/>
      <c r="DM703" s="339"/>
      <c r="DN703" s="339"/>
      <c r="DO703" s="339"/>
      <c r="DP703" s="339"/>
      <c r="DQ703" s="339"/>
      <c r="DR703" s="339"/>
      <c r="DS703" s="339"/>
      <c r="DT703" s="339"/>
      <c r="DU703" s="339"/>
      <c r="DV703" s="339"/>
      <c r="DW703" s="339"/>
      <c r="DX703" s="339"/>
      <c r="DY703" s="339"/>
      <c r="DZ703" s="339"/>
      <c r="EA703" s="339"/>
      <c r="EB703" s="339"/>
      <c r="EC703" s="339"/>
      <c r="ED703" s="339"/>
      <c r="EE703" s="339"/>
      <c r="EF703" s="339"/>
      <c r="EG703" s="339"/>
      <c r="EH703" s="339"/>
      <c r="EI703" s="339"/>
      <c r="EJ703" s="339"/>
      <c r="EK703" s="339"/>
      <c r="EL703" s="339"/>
      <c r="EM703" s="339"/>
    </row>
    <row r="704" spans="1:143" s="341" customFormat="1" ht="25.5" hidden="1" customHeight="1">
      <c r="A704" s="371"/>
      <c r="B704" s="371"/>
      <c r="C704" s="371"/>
      <c r="D704" s="371"/>
      <c r="E704" s="371"/>
      <c r="F704" s="371"/>
      <c r="G704" s="371"/>
      <c r="H704" s="371"/>
      <c r="I704" s="371"/>
      <c r="J704" s="371"/>
      <c r="K704" s="371"/>
      <c r="L704" s="371"/>
      <c r="M704" s="371"/>
      <c r="N704" s="371"/>
      <c r="O704" s="371"/>
      <c r="P704" s="371"/>
      <c r="Q704" s="371"/>
      <c r="R704" s="371"/>
      <c r="S704" s="371"/>
      <c r="T704" s="371"/>
      <c r="U704" s="371"/>
      <c r="V704" s="371"/>
      <c r="W704" s="371"/>
      <c r="X704" s="371"/>
      <c r="Y704" s="371"/>
      <c r="Z704" s="371"/>
      <c r="AA704" s="371"/>
      <c r="AB704" s="371"/>
      <c r="AC704" s="371"/>
      <c r="AD704" s="371"/>
      <c r="AE704" s="371"/>
      <c r="AF704" s="371"/>
      <c r="AG704" s="371"/>
      <c r="AH704" s="371"/>
      <c r="AI704" s="339"/>
      <c r="AJ704" s="339"/>
      <c r="AK704" s="339"/>
      <c r="AL704" s="339"/>
      <c r="AM704" s="339"/>
      <c r="AN704" s="339"/>
      <c r="AO704" s="339"/>
      <c r="AP704" s="339"/>
      <c r="AQ704" s="339"/>
      <c r="AR704" s="339"/>
      <c r="AS704" s="339"/>
      <c r="AT704" s="339"/>
      <c r="AU704" s="339"/>
      <c r="AV704" s="339"/>
      <c r="AW704" s="339"/>
      <c r="AX704" s="339"/>
      <c r="AY704" s="339"/>
      <c r="AZ704" s="339"/>
      <c r="BA704" s="339"/>
      <c r="BB704" s="339"/>
      <c r="BC704" s="339"/>
      <c r="BD704" s="339"/>
      <c r="BE704" s="339"/>
      <c r="BF704" s="339"/>
      <c r="BG704" s="339"/>
      <c r="BH704" s="339"/>
      <c r="BI704" s="339"/>
      <c r="BJ704" s="339"/>
      <c r="BK704" s="339"/>
      <c r="BL704" s="339"/>
      <c r="BM704" s="339"/>
      <c r="BN704" s="339"/>
      <c r="BO704" s="339"/>
      <c r="BP704" s="339"/>
      <c r="BQ704" s="339"/>
      <c r="BR704" s="339"/>
      <c r="BS704" s="339"/>
      <c r="BT704" s="339"/>
      <c r="BU704" s="339"/>
      <c r="BV704" s="339"/>
      <c r="BW704" s="339"/>
      <c r="BX704" s="339"/>
      <c r="BY704" s="339"/>
      <c r="BZ704" s="339"/>
      <c r="CA704" s="339"/>
      <c r="CB704" s="339"/>
      <c r="CC704" s="339"/>
      <c r="CD704" s="339"/>
      <c r="CE704" s="339"/>
      <c r="CF704" s="339"/>
      <c r="CG704" s="339"/>
      <c r="CH704" s="339"/>
      <c r="CI704" s="339"/>
      <c r="CJ704" s="339"/>
      <c r="CK704" s="339"/>
      <c r="CL704" s="339"/>
      <c r="CM704" s="339"/>
      <c r="CN704" s="339"/>
      <c r="CO704" s="339"/>
      <c r="CP704" s="339"/>
      <c r="CQ704" s="339"/>
      <c r="CR704" s="339"/>
      <c r="CS704" s="339"/>
      <c r="CT704" s="339"/>
      <c r="CU704" s="339"/>
      <c r="CV704" s="339"/>
      <c r="CW704" s="339"/>
      <c r="CX704" s="339"/>
      <c r="CY704" s="339"/>
      <c r="CZ704" s="339"/>
      <c r="DA704" s="339"/>
      <c r="DB704" s="339"/>
      <c r="DC704" s="339"/>
      <c r="DD704" s="339"/>
      <c r="DE704" s="339"/>
      <c r="DF704" s="339"/>
      <c r="DG704" s="339"/>
      <c r="DH704" s="339"/>
      <c r="DI704" s="339"/>
      <c r="DJ704" s="339"/>
      <c r="DK704" s="339"/>
      <c r="DL704" s="339"/>
      <c r="DM704" s="339"/>
      <c r="DN704" s="339"/>
      <c r="DO704" s="339"/>
      <c r="DP704" s="339"/>
      <c r="DQ704" s="339"/>
      <c r="DR704" s="339"/>
      <c r="DS704" s="339"/>
      <c r="DT704" s="339"/>
      <c r="DU704" s="339"/>
      <c r="DV704" s="339"/>
      <c r="DW704" s="339"/>
      <c r="DX704" s="339"/>
      <c r="DY704" s="339"/>
      <c r="DZ704" s="339"/>
      <c r="EA704" s="339"/>
      <c r="EB704" s="339"/>
      <c r="EC704" s="339"/>
      <c r="ED704" s="339"/>
      <c r="EE704" s="339"/>
      <c r="EF704" s="339"/>
      <c r="EG704" s="339"/>
      <c r="EH704" s="339"/>
      <c r="EI704" s="339"/>
      <c r="EJ704" s="339"/>
      <c r="EK704" s="339"/>
      <c r="EL704" s="339"/>
      <c r="EM704" s="339"/>
    </row>
    <row r="705" spans="1:143" s="341" customFormat="1" ht="25.5" hidden="1" customHeight="1">
      <c r="A705" s="371"/>
      <c r="B705" s="371"/>
      <c r="C705" s="371"/>
      <c r="D705" s="371"/>
      <c r="E705" s="371"/>
      <c r="F705" s="371"/>
      <c r="G705" s="371"/>
      <c r="H705" s="371"/>
      <c r="I705" s="371"/>
      <c r="J705" s="371"/>
      <c r="K705" s="371"/>
      <c r="L705" s="371"/>
      <c r="M705" s="371"/>
      <c r="N705" s="371"/>
      <c r="O705" s="371"/>
      <c r="P705" s="371"/>
      <c r="Q705" s="371"/>
      <c r="R705" s="371"/>
      <c r="S705" s="371"/>
      <c r="T705" s="371"/>
      <c r="U705" s="371"/>
      <c r="V705" s="371"/>
      <c r="W705" s="371"/>
      <c r="X705" s="371"/>
      <c r="Y705" s="371"/>
      <c r="Z705" s="371"/>
      <c r="AA705" s="371"/>
      <c r="AB705" s="371"/>
      <c r="AC705" s="371"/>
      <c r="AD705" s="371"/>
      <c r="AE705" s="371"/>
      <c r="AF705" s="371"/>
      <c r="AG705" s="371"/>
      <c r="AH705" s="371"/>
      <c r="AI705" s="339"/>
      <c r="AJ705" s="339"/>
      <c r="AK705" s="339"/>
      <c r="AL705" s="339"/>
      <c r="AM705" s="339"/>
      <c r="AN705" s="339"/>
      <c r="AO705" s="339"/>
      <c r="AP705" s="339"/>
      <c r="AQ705" s="339"/>
      <c r="AR705" s="339"/>
      <c r="AS705" s="339"/>
      <c r="AT705" s="339"/>
      <c r="AU705" s="339"/>
      <c r="AV705" s="339"/>
      <c r="AW705" s="339"/>
      <c r="AX705" s="339"/>
      <c r="AY705" s="339"/>
      <c r="AZ705" s="339"/>
      <c r="BA705" s="339"/>
      <c r="BB705" s="339"/>
      <c r="BC705" s="339"/>
      <c r="BD705" s="339"/>
      <c r="BE705" s="339"/>
      <c r="BF705" s="339"/>
      <c r="BG705" s="339"/>
      <c r="BH705" s="339"/>
      <c r="BI705" s="339"/>
      <c r="BJ705" s="339"/>
      <c r="BK705" s="339"/>
      <c r="BL705" s="339"/>
      <c r="BM705" s="339"/>
      <c r="BN705" s="339"/>
      <c r="BO705" s="339"/>
      <c r="BP705" s="339"/>
      <c r="BQ705" s="339"/>
      <c r="BR705" s="339"/>
      <c r="BS705" s="339"/>
      <c r="BT705" s="339"/>
      <c r="BU705" s="339"/>
      <c r="BV705" s="339"/>
      <c r="BW705" s="339"/>
      <c r="BX705" s="339"/>
      <c r="BY705" s="339"/>
      <c r="BZ705" s="339"/>
      <c r="CA705" s="339"/>
      <c r="CB705" s="339"/>
      <c r="CC705" s="339"/>
      <c r="CD705" s="339"/>
      <c r="CE705" s="339"/>
      <c r="CF705" s="339"/>
      <c r="CG705" s="339"/>
      <c r="CH705" s="339"/>
      <c r="CI705" s="339"/>
      <c r="CJ705" s="339"/>
      <c r="CK705" s="339"/>
      <c r="CL705" s="339"/>
      <c r="CM705" s="339"/>
      <c r="CN705" s="339"/>
      <c r="CO705" s="339"/>
      <c r="CP705" s="339"/>
      <c r="CQ705" s="339"/>
      <c r="CR705" s="339"/>
      <c r="CS705" s="339"/>
      <c r="CT705" s="339"/>
      <c r="CU705" s="339"/>
      <c r="CV705" s="339"/>
      <c r="CW705" s="339"/>
      <c r="CX705" s="339"/>
      <c r="CY705" s="339"/>
      <c r="CZ705" s="339"/>
      <c r="DA705" s="339"/>
      <c r="DB705" s="339"/>
      <c r="DC705" s="339"/>
      <c r="DD705" s="339"/>
      <c r="DE705" s="339"/>
      <c r="DF705" s="339"/>
      <c r="DG705" s="339"/>
      <c r="DH705" s="339"/>
      <c r="DI705" s="339"/>
      <c r="DJ705" s="339"/>
      <c r="DK705" s="339"/>
      <c r="DL705" s="339"/>
      <c r="DM705" s="339"/>
      <c r="DN705" s="339"/>
      <c r="DO705" s="339"/>
      <c r="DP705" s="339"/>
      <c r="DQ705" s="339"/>
      <c r="DR705" s="339"/>
      <c r="DS705" s="339"/>
      <c r="DT705" s="339"/>
      <c r="DU705" s="339"/>
      <c r="DV705" s="339"/>
      <c r="DW705" s="339"/>
      <c r="DX705" s="339"/>
      <c r="DY705" s="339"/>
      <c r="DZ705" s="339"/>
      <c r="EA705" s="339"/>
      <c r="EB705" s="339"/>
      <c r="EC705" s="339"/>
      <c r="ED705" s="339"/>
      <c r="EE705" s="339"/>
      <c r="EF705" s="339"/>
      <c r="EG705" s="339"/>
      <c r="EH705" s="339"/>
      <c r="EI705" s="339"/>
      <c r="EJ705" s="339"/>
      <c r="EK705" s="339"/>
      <c r="EL705" s="339"/>
      <c r="EM705" s="339"/>
    </row>
    <row r="706" spans="1:143" s="341" customFormat="1" ht="25.5" hidden="1" customHeight="1">
      <c r="A706" s="371"/>
      <c r="B706" s="371"/>
      <c r="C706" s="371"/>
      <c r="D706" s="371"/>
      <c r="E706" s="371"/>
      <c r="F706" s="371"/>
      <c r="G706" s="371"/>
      <c r="H706" s="371"/>
      <c r="I706" s="371"/>
      <c r="J706" s="371"/>
      <c r="K706" s="371"/>
      <c r="L706" s="371"/>
      <c r="M706" s="371"/>
      <c r="N706" s="371"/>
      <c r="O706" s="371"/>
      <c r="P706" s="371"/>
      <c r="Q706" s="371"/>
      <c r="R706" s="371"/>
      <c r="S706" s="371"/>
      <c r="T706" s="371"/>
      <c r="U706" s="371"/>
      <c r="V706" s="371"/>
      <c r="W706" s="371"/>
      <c r="X706" s="371"/>
      <c r="Y706" s="371"/>
      <c r="Z706" s="371"/>
      <c r="AA706" s="371"/>
      <c r="AB706" s="371"/>
      <c r="AC706" s="371"/>
      <c r="AD706" s="371"/>
      <c r="AE706" s="371"/>
      <c r="AF706" s="371"/>
      <c r="AG706" s="371"/>
      <c r="AH706" s="371"/>
      <c r="AI706" s="339"/>
      <c r="AJ706" s="339"/>
      <c r="AK706" s="339"/>
      <c r="AL706" s="339"/>
      <c r="AM706" s="339"/>
      <c r="AN706" s="339"/>
      <c r="AO706" s="339"/>
      <c r="AP706" s="339"/>
      <c r="AQ706" s="339"/>
      <c r="AR706" s="339"/>
      <c r="AS706" s="339"/>
      <c r="AT706" s="339"/>
      <c r="AU706" s="339"/>
      <c r="AV706" s="339"/>
      <c r="AW706" s="339"/>
      <c r="AX706" s="339"/>
      <c r="AY706" s="339"/>
      <c r="AZ706" s="339"/>
      <c r="BA706" s="339"/>
      <c r="BB706" s="339"/>
      <c r="BC706" s="339"/>
      <c r="BD706" s="339"/>
      <c r="BE706" s="339"/>
      <c r="BF706" s="339"/>
      <c r="BG706" s="339"/>
      <c r="BH706" s="339"/>
      <c r="BI706" s="339"/>
      <c r="BJ706" s="339"/>
      <c r="BK706" s="339"/>
      <c r="BL706" s="339"/>
      <c r="BM706" s="339"/>
      <c r="BN706" s="339"/>
      <c r="BO706" s="339"/>
      <c r="BP706" s="339"/>
      <c r="BQ706" s="339"/>
      <c r="BR706" s="339"/>
      <c r="BS706" s="339"/>
      <c r="BT706" s="339"/>
      <c r="BU706" s="339"/>
      <c r="BV706" s="339"/>
      <c r="BW706" s="339"/>
      <c r="BX706" s="339"/>
      <c r="BY706" s="339"/>
      <c r="BZ706" s="339"/>
      <c r="CA706" s="339"/>
      <c r="CB706" s="339"/>
      <c r="CC706" s="339"/>
      <c r="CD706" s="339"/>
      <c r="CE706" s="339"/>
      <c r="CF706" s="339"/>
      <c r="CG706" s="339"/>
      <c r="CH706" s="339"/>
      <c r="CI706" s="339"/>
      <c r="CJ706" s="339"/>
      <c r="CK706" s="339"/>
      <c r="CL706" s="339"/>
      <c r="CM706" s="339"/>
      <c r="CN706" s="339"/>
      <c r="CO706" s="339"/>
      <c r="CP706" s="339"/>
      <c r="CQ706" s="339"/>
      <c r="CR706" s="339"/>
      <c r="CS706" s="339"/>
      <c r="CT706" s="339"/>
      <c r="CU706" s="339"/>
      <c r="CV706" s="339"/>
      <c r="CW706" s="339"/>
      <c r="CX706" s="339"/>
      <c r="CY706" s="339"/>
      <c r="CZ706" s="339"/>
      <c r="DA706" s="339"/>
      <c r="DB706" s="339"/>
      <c r="DC706" s="339"/>
      <c r="DD706" s="339"/>
      <c r="DE706" s="339"/>
      <c r="DF706" s="339"/>
      <c r="DG706" s="339"/>
      <c r="DH706" s="339"/>
      <c r="DI706" s="339"/>
      <c r="DJ706" s="339"/>
      <c r="DK706" s="339"/>
      <c r="DL706" s="339"/>
      <c r="DM706" s="339"/>
      <c r="DN706" s="339"/>
      <c r="DO706" s="339"/>
      <c r="DP706" s="339"/>
      <c r="DQ706" s="339"/>
      <c r="DR706" s="339"/>
      <c r="DS706" s="339"/>
      <c r="DT706" s="339"/>
      <c r="DU706" s="339"/>
      <c r="DV706" s="339"/>
      <c r="DW706" s="339"/>
      <c r="DX706" s="339"/>
      <c r="DY706" s="339"/>
      <c r="DZ706" s="339"/>
      <c r="EA706" s="339"/>
      <c r="EB706" s="339"/>
      <c r="EC706" s="339"/>
      <c r="ED706" s="339"/>
      <c r="EE706" s="339"/>
      <c r="EF706" s="339"/>
      <c r="EG706" s="339"/>
      <c r="EH706" s="339"/>
      <c r="EI706" s="339"/>
      <c r="EJ706" s="339"/>
      <c r="EK706" s="339"/>
      <c r="EL706" s="339"/>
      <c r="EM706" s="339"/>
    </row>
    <row r="707" spans="1:143" s="341" customFormat="1" ht="25.5" hidden="1" customHeight="1">
      <c r="A707" s="371"/>
      <c r="B707" s="371"/>
      <c r="C707" s="371"/>
      <c r="D707" s="371"/>
      <c r="E707" s="371"/>
      <c r="F707" s="371"/>
      <c r="G707" s="371"/>
      <c r="H707" s="371"/>
      <c r="I707" s="371"/>
      <c r="J707" s="371"/>
      <c r="K707" s="371"/>
      <c r="L707" s="371"/>
      <c r="M707" s="371"/>
      <c r="N707" s="371"/>
      <c r="O707" s="371"/>
      <c r="P707" s="371"/>
      <c r="Q707" s="371"/>
      <c r="R707" s="371"/>
      <c r="S707" s="371"/>
      <c r="T707" s="371"/>
      <c r="U707" s="371"/>
      <c r="V707" s="371"/>
      <c r="W707" s="371"/>
      <c r="X707" s="371"/>
      <c r="Y707" s="371"/>
      <c r="Z707" s="371"/>
      <c r="AA707" s="371"/>
      <c r="AB707" s="371"/>
      <c r="AC707" s="371"/>
      <c r="AD707" s="371"/>
      <c r="AE707" s="371"/>
      <c r="AF707" s="371"/>
      <c r="AG707" s="371"/>
      <c r="AH707" s="371"/>
      <c r="AI707" s="339"/>
      <c r="AJ707" s="339"/>
      <c r="AK707" s="339"/>
      <c r="AL707" s="339"/>
      <c r="AM707" s="339"/>
      <c r="AN707" s="339"/>
      <c r="AO707" s="339"/>
      <c r="AP707" s="339"/>
      <c r="AQ707" s="339"/>
      <c r="AR707" s="339"/>
      <c r="AS707" s="339"/>
      <c r="AT707" s="339"/>
      <c r="AU707" s="339"/>
      <c r="AV707" s="339"/>
      <c r="AW707" s="339"/>
      <c r="AX707" s="339"/>
      <c r="AY707" s="339"/>
      <c r="AZ707" s="339"/>
      <c r="BA707" s="339"/>
      <c r="BB707" s="339"/>
      <c r="BC707" s="339"/>
      <c r="BD707" s="339"/>
      <c r="BE707" s="339"/>
      <c r="BF707" s="339"/>
      <c r="BG707" s="339"/>
      <c r="BH707" s="339"/>
      <c r="BI707" s="339"/>
      <c r="BJ707" s="339"/>
      <c r="BK707" s="339"/>
      <c r="BL707" s="339"/>
      <c r="BM707" s="339"/>
      <c r="BN707" s="339"/>
      <c r="BO707" s="339"/>
      <c r="BP707" s="339"/>
      <c r="BQ707" s="339"/>
      <c r="BR707" s="339"/>
      <c r="BS707" s="339"/>
      <c r="BT707" s="339"/>
      <c r="BU707" s="339"/>
      <c r="BV707" s="339"/>
      <c r="BW707" s="339"/>
      <c r="BX707" s="339"/>
      <c r="BY707" s="339"/>
      <c r="BZ707" s="339"/>
      <c r="CA707" s="339"/>
      <c r="CB707" s="339"/>
      <c r="CC707" s="339"/>
      <c r="CD707" s="339"/>
      <c r="CE707" s="339"/>
      <c r="CF707" s="339"/>
      <c r="CG707" s="339"/>
      <c r="CH707" s="339"/>
      <c r="CI707" s="339"/>
      <c r="CJ707" s="339"/>
      <c r="CK707" s="339"/>
      <c r="CL707" s="339"/>
      <c r="CM707" s="339"/>
      <c r="CN707" s="339"/>
      <c r="CO707" s="339"/>
      <c r="CP707" s="339"/>
      <c r="CQ707" s="339"/>
      <c r="CR707" s="339"/>
      <c r="CS707" s="339"/>
      <c r="CT707" s="339"/>
      <c r="CU707" s="339"/>
      <c r="CV707" s="339"/>
      <c r="CW707" s="339"/>
      <c r="CX707" s="339"/>
      <c r="CY707" s="339"/>
      <c r="CZ707" s="339"/>
      <c r="DA707" s="339"/>
      <c r="DB707" s="339"/>
      <c r="DC707" s="339"/>
      <c r="DD707" s="339"/>
      <c r="DE707" s="339"/>
      <c r="DF707" s="339"/>
      <c r="DG707" s="339"/>
      <c r="DH707" s="339"/>
      <c r="DI707" s="339"/>
      <c r="DJ707" s="339"/>
      <c r="DK707" s="339"/>
      <c r="DL707" s="339"/>
      <c r="DM707" s="339"/>
      <c r="DN707" s="339"/>
      <c r="DO707" s="339"/>
      <c r="DP707" s="339"/>
      <c r="DQ707" s="339"/>
      <c r="DR707" s="339"/>
      <c r="DS707" s="339"/>
      <c r="DT707" s="339"/>
      <c r="DU707" s="339"/>
      <c r="DV707" s="339"/>
      <c r="DW707" s="339"/>
      <c r="DX707" s="339"/>
      <c r="DY707" s="339"/>
      <c r="DZ707" s="339"/>
      <c r="EA707" s="339"/>
      <c r="EB707" s="339"/>
      <c r="EC707" s="339"/>
      <c r="ED707" s="339"/>
      <c r="EE707" s="339"/>
      <c r="EF707" s="339"/>
      <c r="EG707" s="339"/>
      <c r="EH707" s="339"/>
      <c r="EI707" s="339"/>
      <c r="EJ707" s="339"/>
      <c r="EK707" s="339"/>
      <c r="EL707" s="339"/>
      <c r="EM707" s="339"/>
    </row>
    <row r="708" spans="1:143" s="341" customFormat="1" ht="25.5" hidden="1" customHeight="1">
      <c r="A708" s="371"/>
      <c r="B708" s="371"/>
      <c r="C708" s="371"/>
      <c r="D708" s="371"/>
      <c r="E708" s="371"/>
      <c r="F708" s="371"/>
      <c r="G708" s="371"/>
      <c r="H708" s="371"/>
      <c r="I708" s="371"/>
      <c r="J708" s="371"/>
      <c r="K708" s="371"/>
      <c r="L708" s="371"/>
      <c r="M708" s="371"/>
      <c r="N708" s="371"/>
      <c r="O708" s="371"/>
      <c r="P708" s="371"/>
      <c r="Q708" s="371"/>
      <c r="R708" s="371"/>
      <c r="S708" s="371"/>
      <c r="T708" s="371"/>
      <c r="U708" s="371"/>
      <c r="V708" s="371"/>
      <c r="W708" s="371"/>
      <c r="X708" s="371"/>
      <c r="Y708" s="371"/>
      <c r="Z708" s="371"/>
      <c r="AA708" s="371"/>
      <c r="AB708" s="371"/>
      <c r="AC708" s="371"/>
      <c r="AD708" s="371"/>
      <c r="AE708" s="371"/>
      <c r="AF708" s="371"/>
      <c r="AG708" s="371"/>
      <c r="AH708" s="371"/>
      <c r="AI708" s="339"/>
      <c r="AJ708" s="339"/>
      <c r="AK708" s="339"/>
      <c r="AL708" s="339"/>
      <c r="AM708" s="339"/>
      <c r="AN708" s="339"/>
      <c r="AO708" s="339"/>
      <c r="AP708" s="339"/>
      <c r="AQ708" s="339"/>
      <c r="AR708" s="339"/>
      <c r="AS708" s="339"/>
      <c r="AT708" s="339"/>
      <c r="AU708" s="339"/>
      <c r="AV708" s="339"/>
      <c r="AW708" s="339"/>
      <c r="AX708" s="339"/>
      <c r="AY708" s="339"/>
      <c r="AZ708" s="339"/>
      <c r="BA708" s="339"/>
      <c r="BB708" s="339"/>
      <c r="BC708" s="339"/>
      <c r="BD708" s="339"/>
      <c r="BE708" s="339"/>
      <c r="BF708" s="339"/>
      <c r="BG708" s="339"/>
      <c r="BH708" s="339"/>
      <c r="BI708" s="339"/>
      <c r="BJ708" s="339"/>
      <c r="BK708" s="339"/>
      <c r="BL708" s="339"/>
      <c r="BM708" s="339"/>
      <c r="BN708" s="339"/>
      <c r="BO708" s="339"/>
      <c r="BP708" s="339"/>
      <c r="BQ708" s="339"/>
      <c r="BR708" s="339"/>
      <c r="BS708" s="339"/>
      <c r="BT708" s="339"/>
      <c r="BU708" s="339"/>
      <c r="BV708" s="339"/>
      <c r="BW708" s="339"/>
      <c r="BX708" s="339"/>
      <c r="BY708" s="339"/>
      <c r="BZ708" s="339"/>
      <c r="CA708" s="339"/>
      <c r="CB708" s="339"/>
      <c r="CC708" s="339"/>
      <c r="CD708" s="339"/>
      <c r="CE708" s="339"/>
      <c r="CF708" s="339"/>
      <c r="CG708" s="339"/>
      <c r="CH708" s="339"/>
      <c r="CI708" s="339"/>
      <c r="CJ708" s="339"/>
      <c r="CK708" s="339"/>
      <c r="CL708" s="339"/>
      <c r="CM708" s="339"/>
      <c r="CN708" s="339"/>
      <c r="CO708" s="339"/>
      <c r="CP708" s="339"/>
      <c r="CQ708" s="339"/>
      <c r="CR708" s="339"/>
      <c r="CS708" s="339"/>
      <c r="CT708" s="339"/>
      <c r="CU708" s="339"/>
      <c r="CV708" s="339"/>
      <c r="CW708" s="339"/>
      <c r="CX708" s="339"/>
      <c r="CY708" s="339"/>
      <c r="CZ708" s="339"/>
      <c r="DA708" s="339"/>
      <c r="DB708" s="339"/>
      <c r="DC708" s="339"/>
      <c r="DD708" s="339"/>
      <c r="DE708" s="339"/>
      <c r="DF708" s="339"/>
      <c r="DG708" s="339"/>
      <c r="DH708" s="339"/>
      <c r="DI708" s="339"/>
      <c r="DJ708" s="339"/>
      <c r="DK708" s="339"/>
      <c r="DL708" s="339"/>
      <c r="DM708" s="339"/>
      <c r="DN708" s="339"/>
      <c r="DO708" s="339"/>
      <c r="DP708" s="339"/>
      <c r="DQ708" s="339"/>
      <c r="DR708" s="339"/>
      <c r="DS708" s="339"/>
      <c r="DT708" s="339"/>
      <c r="DU708" s="339"/>
      <c r="DV708" s="339"/>
      <c r="DW708" s="339"/>
      <c r="DX708" s="339"/>
      <c r="DY708" s="339"/>
      <c r="DZ708" s="339"/>
      <c r="EA708" s="339"/>
      <c r="EB708" s="339"/>
      <c r="EC708" s="339"/>
      <c r="ED708" s="339"/>
      <c r="EE708" s="339"/>
      <c r="EF708" s="339"/>
      <c r="EG708" s="339"/>
      <c r="EH708" s="339"/>
      <c r="EI708" s="339"/>
      <c r="EJ708" s="339"/>
      <c r="EK708" s="339"/>
      <c r="EL708" s="339"/>
      <c r="EM708" s="339"/>
    </row>
    <row r="709" spans="1:143" s="341" customFormat="1" ht="25.5" hidden="1" customHeight="1">
      <c r="A709" s="371"/>
      <c r="B709" s="371"/>
      <c r="C709" s="371"/>
      <c r="D709" s="371"/>
      <c r="E709" s="371"/>
      <c r="F709" s="371"/>
      <c r="G709" s="371"/>
      <c r="H709" s="371"/>
      <c r="I709" s="371"/>
      <c r="J709" s="371"/>
      <c r="K709" s="371"/>
      <c r="L709" s="371"/>
      <c r="M709" s="371"/>
      <c r="N709" s="371"/>
      <c r="O709" s="371"/>
      <c r="P709" s="371"/>
      <c r="Q709" s="371"/>
      <c r="R709" s="371"/>
      <c r="S709" s="371"/>
      <c r="T709" s="371"/>
      <c r="U709" s="371"/>
      <c r="V709" s="371"/>
      <c r="W709" s="371"/>
      <c r="X709" s="371"/>
      <c r="Y709" s="371"/>
      <c r="Z709" s="371"/>
      <c r="AA709" s="371"/>
      <c r="AB709" s="371"/>
      <c r="AC709" s="371"/>
      <c r="AD709" s="371"/>
      <c r="AE709" s="371"/>
      <c r="AF709" s="371"/>
      <c r="AG709" s="371"/>
      <c r="AH709" s="371"/>
      <c r="AI709" s="339"/>
      <c r="AJ709" s="339"/>
      <c r="AK709" s="339"/>
      <c r="AL709" s="339"/>
      <c r="AM709" s="339"/>
      <c r="AN709" s="339"/>
      <c r="AO709" s="339"/>
      <c r="AP709" s="339"/>
      <c r="AQ709" s="339"/>
      <c r="AR709" s="339"/>
      <c r="AS709" s="339"/>
      <c r="AT709" s="339"/>
      <c r="AU709" s="339"/>
      <c r="AV709" s="339"/>
      <c r="AW709" s="339"/>
      <c r="AX709" s="339"/>
      <c r="AY709" s="339"/>
      <c r="AZ709" s="339"/>
      <c r="BA709" s="339"/>
      <c r="BB709" s="339"/>
      <c r="BC709" s="339"/>
      <c r="BD709" s="339"/>
      <c r="BE709" s="339"/>
      <c r="BF709" s="339"/>
      <c r="BG709" s="339"/>
      <c r="BH709" s="339"/>
      <c r="BI709" s="339"/>
      <c r="BJ709" s="339"/>
      <c r="BK709" s="339"/>
      <c r="BL709" s="339"/>
      <c r="BM709" s="339"/>
      <c r="BN709" s="339"/>
      <c r="BO709" s="339"/>
      <c r="BP709" s="339"/>
      <c r="BQ709" s="339"/>
      <c r="BR709" s="339"/>
      <c r="BS709" s="339"/>
      <c r="BT709" s="339"/>
      <c r="BU709" s="339"/>
      <c r="BV709" s="339"/>
      <c r="BW709" s="339"/>
      <c r="BX709" s="339"/>
      <c r="BY709" s="339"/>
      <c r="BZ709" s="339"/>
      <c r="CA709" s="339"/>
      <c r="CB709" s="339"/>
      <c r="CC709" s="339"/>
      <c r="CD709" s="339"/>
      <c r="CE709" s="339"/>
      <c r="CF709" s="339"/>
      <c r="CG709" s="339"/>
      <c r="CH709" s="339"/>
      <c r="CI709" s="339"/>
      <c r="CJ709" s="339"/>
      <c r="CK709" s="339"/>
      <c r="CL709" s="339"/>
      <c r="CM709" s="339"/>
      <c r="CN709" s="339"/>
      <c r="CO709" s="339"/>
      <c r="CP709" s="339"/>
      <c r="CQ709" s="339"/>
      <c r="CR709" s="339"/>
      <c r="CS709" s="339"/>
      <c r="CT709" s="339"/>
      <c r="CU709" s="339"/>
      <c r="CV709" s="339"/>
      <c r="CW709" s="339"/>
      <c r="CX709" s="339"/>
      <c r="CY709" s="339"/>
      <c r="CZ709" s="339"/>
      <c r="DA709" s="339"/>
      <c r="DB709" s="339"/>
      <c r="DC709" s="339"/>
      <c r="DD709" s="339"/>
      <c r="DE709" s="339"/>
      <c r="DF709" s="339"/>
      <c r="DG709" s="339"/>
      <c r="DH709" s="339"/>
      <c r="DI709" s="339"/>
      <c r="DJ709" s="339"/>
      <c r="DK709" s="339"/>
      <c r="DL709" s="339"/>
      <c r="DM709" s="339"/>
      <c r="DN709" s="339"/>
      <c r="DO709" s="339"/>
      <c r="DP709" s="339"/>
      <c r="DQ709" s="339"/>
      <c r="DR709" s="339"/>
      <c r="DS709" s="339"/>
      <c r="DT709" s="339"/>
      <c r="DU709" s="339"/>
      <c r="DV709" s="339"/>
      <c r="DW709" s="339"/>
      <c r="DX709" s="339"/>
      <c r="DY709" s="339"/>
      <c r="DZ709" s="339"/>
      <c r="EA709" s="339"/>
      <c r="EB709" s="339"/>
      <c r="EC709" s="339"/>
      <c r="ED709" s="339"/>
      <c r="EE709" s="339"/>
      <c r="EF709" s="339"/>
      <c r="EG709" s="339"/>
      <c r="EH709" s="339"/>
      <c r="EI709" s="339"/>
      <c r="EJ709" s="339"/>
      <c r="EK709" s="339"/>
      <c r="EL709" s="339"/>
      <c r="EM709" s="339"/>
    </row>
    <row r="710" spans="1:143" s="341" customFormat="1" ht="25.5" hidden="1" customHeight="1">
      <c r="A710" s="371"/>
      <c r="B710" s="371"/>
      <c r="C710" s="371"/>
      <c r="D710" s="371"/>
      <c r="E710" s="371"/>
      <c r="F710" s="371"/>
      <c r="G710" s="371"/>
      <c r="H710" s="371"/>
      <c r="I710" s="371"/>
      <c r="J710" s="371"/>
      <c r="K710" s="371"/>
      <c r="L710" s="371"/>
      <c r="M710" s="371"/>
      <c r="N710" s="371"/>
      <c r="O710" s="371"/>
      <c r="P710" s="371"/>
      <c r="Q710" s="371"/>
      <c r="R710" s="371"/>
      <c r="S710" s="371"/>
      <c r="T710" s="371"/>
      <c r="U710" s="371"/>
      <c r="V710" s="371"/>
      <c r="W710" s="371"/>
      <c r="X710" s="371"/>
      <c r="Y710" s="371"/>
      <c r="Z710" s="371"/>
      <c r="AA710" s="371"/>
      <c r="AB710" s="371"/>
      <c r="AC710" s="371"/>
      <c r="AD710" s="371"/>
      <c r="AE710" s="371"/>
      <c r="AF710" s="371"/>
      <c r="AG710" s="371"/>
      <c r="AH710" s="371"/>
      <c r="AI710" s="339"/>
      <c r="AJ710" s="339"/>
      <c r="AK710" s="339"/>
      <c r="AL710" s="339"/>
      <c r="AM710" s="339"/>
      <c r="AN710" s="339"/>
      <c r="AO710" s="339"/>
      <c r="AP710" s="339"/>
      <c r="AQ710" s="339"/>
      <c r="AR710" s="339"/>
      <c r="AS710" s="339"/>
      <c r="AT710" s="339"/>
      <c r="AU710" s="339"/>
      <c r="AV710" s="339"/>
      <c r="AW710" s="339"/>
      <c r="AX710" s="339"/>
      <c r="AY710" s="339"/>
      <c r="AZ710" s="339"/>
      <c r="BA710" s="339"/>
      <c r="BB710" s="339"/>
      <c r="BC710" s="339"/>
      <c r="BD710" s="339"/>
      <c r="BE710" s="339"/>
      <c r="BF710" s="339"/>
      <c r="BG710" s="339"/>
      <c r="BH710" s="339"/>
      <c r="BI710" s="339"/>
      <c r="BJ710" s="339"/>
      <c r="BK710" s="339"/>
      <c r="BL710" s="339"/>
      <c r="BM710" s="339"/>
      <c r="BN710" s="339"/>
      <c r="BO710" s="339"/>
      <c r="BP710" s="339"/>
      <c r="BQ710" s="339"/>
      <c r="BR710" s="339"/>
      <c r="BS710" s="339"/>
      <c r="BT710" s="339"/>
      <c r="BU710" s="339"/>
      <c r="BV710" s="339"/>
      <c r="BW710" s="339"/>
      <c r="BX710" s="339"/>
      <c r="BY710" s="339"/>
      <c r="BZ710" s="339"/>
      <c r="CA710" s="339"/>
      <c r="CB710" s="339"/>
      <c r="CC710" s="339"/>
      <c r="CD710" s="339"/>
      <c r="CE710" s="339"/>
      <c r="CF710" s="339"/>
      <c r="CG710" s="339"/>
      <c r="CH710" s="339"/>
      <c r="CI710" s="339"/>
      <c r="CJ710" s="339"/>
      <c r="CK710" s="339"/>
      <c r="CL710" s="339"/>
      <c r="CM710" s="339"/>
      <c r="CN710" s="339"/>
      <c r="CO710" s="339"/>
      <c r="CP710" s="339"/>
      <c r="CQ710" s="339"/>
      <c r="CR710" s="339"/>
      <c r="CS710" s="339"/>
      <c r="CT710" s="339"/>
      <c r="CU710" s="339"/>
      <c r="CV710" s="339"/>
      <c r="CW710" s="339"/>
      <c r="CX710" s="339"/>
      <c r="CY710" s="339"/>
      <c r="CZ710" s="339"/>
      <c r="DA710" s="339"/>
      <c r="DB710" s="339"/>
      <c r="DC710" s="339"/>
      <c r="DD710" s="339"/>
      <c r="DE710" s="339"/>
      <c r="DF710" s="339"/>
      <c r="DG710" s="339"/>
      <c r="DH710" s="339"/>
      <c r="DI710" s="339"/>
      <c r="DJ710" s="339"/>
      <c r="DK710" s="339"/>
      <c r="DL710" s="339"/>
      <c r="DM710" s="339"/>
      <c r="DN710" s="339"/>
      <c r="DO710" s="339"/>
      <c r="DP710" s="339"/>
      <c r="DQ710" s="339"/>
      <c r="DR710" s="339"/>
      <c r="DS710" s="339"/>
      <c r="DT710" s="339"/>
      <c r="DU710" s="339"/>
      <c r="DV710" s="339"/>
      <c r="DW710" s="339"/>
      <c r="DX710" s="339"/>
      <c r="DY710" s="339"/>
      <c r="DZ710" s="339"/>
      <c r="EA710" s="339"/>
      <c r="EB710" s="339"/>
      <c r="EC710" s="339"/>
      <c r="ED710" s="339"/>
      <c r="EE710" s="339"/>
      <c r="EF710" s="339"/>
      <c r="EG710" s="339"/>
      <c r="EH710" s="339"/>
      <c r="EI710" s="339"/>
      <c r="EJ710" s="339"/>
      <c r="EK710" s="339"/>
      <c r="EL710" s="339"/>
      <c r="EM710" s="339"/>
    </row>
    <row r="711" spans="1:143" s="341" customFormat="1" ht="25.5" hidden="1" customHeight="1">
      <c r="A711" s="371"/>
      <c r="B711" s="371"/>
      <c r="C711" s="371"/>
      <c r="D711" s="371"/>
      <c r="E711" s="371"/>
      <c r="F711" s="371"/>
      <c r="G711" s="371"/>
      <c r="H711" s="371"/>
      <c r="I711" s="371"/>
      <c r="J711" s="371"/>
      <c r="K711" s="371"/>
      <c r="L711" s="371"/>
      <c r="M711" s="371"/>
      <c r="N711" s="371"/>
      <c r="O711" s="371"/>
      <c r="P711" s="371"/>
      <c r="Q711" s="371"/>
      <c r="R711" s="371"/>
      <c r="S711" s="371"/>
      <c r="T711" s="371"/>
      <c r="U711" s="371"/>
      <c r="V711" s="371"/>
      <c r="W711" s="371"/>
      <c r="X711" s="371"/>
      <c r="Y711" s="371"/>
      <c r="Z711" s="371"/>
      <c r="AA711" s="371"/>
      <c r="AB711" s="371"/>
      <c r="AC711" s="371"/>
      <c r="AD711" s="371"/>
      <c r="AE711" s="371"/>
      <c r="AF711" s="371"/>
      <c r="AG711" s="371"/>
      <c r="AH711" s="371"/>
      <c r="AI711" s="339"/>
      <c r="AJ711" s="339"/>
      <c r="AK711" s="339"/>
      <c r="AL711" s="339"/>
      <c r="AM711" s="339"/>
      <c r="AN711" s="339"/>
      <c r="AO711" s="339"/>
      <c r="AP711" s="339"/>
      <c r="AQ711" s="339"/>
      <c r="AR711" s="339"/>
      <c r="AS711" s="339"/>
      <c r="AT711" s="339"/>
      <c r="AU711" s="339"/>
      <c r="AV711" s="339"/>
      <c r="AW711" s="339"/>
      <c r="AX711" s="339"/>
      <c r="AY711" s="339"/>
      <c r="AZ711" s="339"/>
      <c r="BA711" s="339"/>
      <c r="BB711" s="339"/>
      <c r="BC711" s="339"/>
      <c r="BD711" s="339"/>
      <c r="BE711" s="339"/>
      <c r="BF711" s="339"/>
      <c r="BG711" s="339"/>
      <c r="BH711" s="339"/>
      <c r="BI711" s="339"/>
      <c r="BJ711" s="339"/>
      <c r="BK711" s="339"/>
      <c r="BL711" s="339"/>
      <c r="BM711" s="339"/>
      <c r="BN711" s="339"/>
      <c r="BO711" s="339"/>
      <c r="BP711" s="339"/>
      <c r="BQ711" s="339"/>
      <c r="BR711" s="339"/>
      <c r="BS711" s="339"/>
      <c r="BT711" s="339"/>
      <c r="BU711" s="339"/>
      <c r="BV711" s="339"/>
      <c r="BW711" s="339"/>
      <c r="BX711" s="339"/>
      <c r="BY711" s="339"/>
      <c r="BZ711" s="339"/>
      <c r="CA711" s="339"/>
      <c r="CB711" s="339"/>
      <c r="CC711" s="339"/>
      <c r="CD711" s="339"/>
      <c r="CE711" s="339"/>
      <c r="CF711" s="339"/>
      <c r="CG711" s="339"/>
      <c r="CH711" s="339"/>
      <c r="CI711" s="339"/>
      <c r="CJ711" s="339"/>
      <c r="CK711" s="339"/>
      <c r="CL711" s="339"/>
      <c r="CM711" s="339"/>
      <c r="CN711" s="339"/>
      <c r="CO711" s="339"/>
      <c r="CP711" s="339"/>
      <c r="CQ711" s="339"/>
      <c r="CR711" s="339"/>
      <c r="CS711" s="339"/>
      <c r="CT711" s="339"/>
      <c r="CU711" s="339"/>
      <c r="CV711" s="339"/>
      <c r="CW711" s="339"/>
      <c r="CX711" s="339"/>
      <c r="CY711" s="339"/>
      <c r="CZ711" s="339"/>
      <c r="DA711" s="339"/>
      <c r="DB711" s="339"/>
      <c r="DC711" s="339"/>
      <c r="DD711" s="339"/>
      <c r="DE711" s="339"/>
      <c r="DF711" s="339"/>
      <c r="DG711" s="339"/>
      <c r="DH711" s="339"/>
      <c r="DI711" s="339"/>
      <c r="DJ711" s="339"/>
      <c r="DK711" s="339"/>
      <c r="DL711" s="339"/>
      <c r="DM711" s="339"/>
      <c r="DN711" s="339"/>
      <c r="DO711" s="339"/>
      <c r="DP711" s="339"/>
      <c r="DQ711" s="339"/>
      <c r="DR711" s="339"/>
      <c r="DS711" s="339"/>
      <c r="DT711" s="339"/>
      <c r="DU711" s="339"/>
      <c r="DV711" s="339"/>
      <c r="DW711" s="339"/>
      <c r="DX711" s="339"/>
      <c r="DY711" s="339"/>
      <c r="DZ711" s="339"/>
      <c r="EA711" s="339"/>
      <c r="EB711" s="339"/>
      <c r="EC711" s="339"/>
      <c r="ED711" s="339"/>
      <c r="EE711" s="339"/>
      <c r="EF711" s="339"/>
      <c r="EG711" s="339"/>
      <c r="EH711" s="339"/>
      <c r="EI711" s="339"/>
      <c r="EJ711" s="339"/>
      <c r="EK711" s="339"/>
      <c r="EL711" s="339"/>
      <c r="EM711" s="339"/>
    </row>
    <row r="712" spans="1:143" s="341" customFormat="1" ht="25.5" hidden="1" customHeight="1">
      <c r="A712" s="371"/>
      <c r="B712" s="371"/>
      <c r="C712" s="371"/>
      <c r="D712" s="371"/>
      <c r="E712" s="371"/>
      <c r="F712" s="371"/>
      <c r="G712" s="371"/>
      <c r="H712" s="371"/>
      <c r="I712" s="371"/>
      <c r="J712" s="371"/>
      <c r="K712" s="371"/>
      <c r="L712" s="371"/>
      <c r="M712" s="371"/>
      <c r="N712" s="371"/>
      <c r="O712" s="371"/>
      <c r="P712" s="371"/>
      <c r="Q712" s="371"/>
      <c r="R712" s="371"/>
      <c r="S712" s="371"/>
      <c r="T712" s="371"/>
      <c r="U712" s="371"/>
      <c r="V712" s="371"/>
      <c r="W712" s="371"/>
      <c r="X712" s="371"/>
      <c r="Y712" s="371"/>
      <c r="Z712" s="371"/>
      <c r="AA712" s="371"/>
      <c r="AB712" s="371"/>
      <c r="AC712" s="371"/>
      <c r="AD712" s="371"/>
      <c r="AE712" s="371"/>
      <c r="AF712" s="371"/>
      <c r="AG712" s="371"/>
      <c r="AH712" s="371"/>
      <c r="AI712" s="339"/>
      <c r="AJ712" s="339"/>
      <c r="AK712" s="339"/>
      <c r="AL712" s="339"/>
      <c r="AM712" s="339"/>
      <c r="AN712" s="339"/>
      <c r="AO712" s="339"/>
      <c r="AP712" s="339"/>
      <c r="AQ712" s="339"/>
      <c r="AR712" s="339"/>
      <c r="AS712" s="339"/>
      <c r="AT712" s="339"/>
      <c r="AU712" s="339"/>
      <c r="AV712" s="339"/>
      <c r="AW712" s="339"/>
      <c r="AX712" s="339"/>
      <c r="AY712" s="339"/>
      <c r="AZ712" s="339"/>
      <c r="BA712" s="339"/>
      <c r="BB712" s="339"/>
      <c r="BC712" s="339"/>
      <c r="BD712" s="339"/>
      <c r="BE712" s="339"/>
      <c r="BF712" s="339"/>
      <c r="BG712" s="339"/>
      <c r="BH712" s="339"/>
      <c r="BI712" s="339"/>
      <c r="BJ712" s="339"/>
      <c r="BK712" s="339"/>
      <c r="BL712" s="339"/>
      <c r="BM712" s="339"/>
      <c r="BN712" s="339"/>
      <c r="BO712" s="339"/>
      <c r="BP712" s="339"/>
      <c r="BQ712" s="339"/>
      <c r="BR712" s="339"/>
      <c r="BS712" s="339"/>
      <c r="BT712" s="339"/>
      <c r="BU712" s="339"/>
      <c r="BV712" s="339"/>
      <c r="BW712" s="339"/>
      <c r="BX712" s="339"/>
      <c r="BY712" s="339"/>
      <c r="BZ712" s="339"/>
      <c r="CA712" s="339"/>
      <c r="CB712" s="339"/>
      <c r="CC712" s="339"/>
      <c r="CD712" s="339"/>
      <c r="CE712" s="339"/>
      <c r="CF712" s="339"/>
      <c r="CG712" s="339"/>
      <c r="CH712" s="339"/>
      <c r="CI712" s="339"/>
      <c r="CJ712" s="339"/>
      <c r="CK712" s="339"/>
      <c r="CL712" s="339"/>
      <c r="CM712" s="339"/>
      <c r="CN712" s="339"/>
      <c r="CO712" s="339"/>
      <c r="CP712" s="339"/>
      <c r="CQ712" s="339"/>
      <c r="CR712" s="339"/>
      <c r="CS712" s="339"/>
      <c r="CT712" s="339"/>
      <c r="CU712" s="339"/>
      <c r="CV712" s="339"/>
      <c r="CW712" s="339"/>
      <c r="CX712" s="339"/>
      <c r="CY712" s="339"/>
      <c r="CZ712" s="339"/>
      <c r="DA712" s="339"/>
      <c r="DB712" s="339"/>
      <c r="DC712" s="339"/>
      <c r="DD712" s="339"/>
      <c r="DE712" s="339"/>
      <c r="DF712" s="339"/>
      <c r="DG712" s="339"/>
      <c r="DH712" s="339"/>
      <c r="DI712" s="339"/>
      <c r="DJ712" s="339"/>
      <c r="DK712" s="339"/>
      <c r="DL712" s="339"/>
      <c r="DM712" s="339"/>
      <c r="DN712" s="339"/>
      <c r="DO712" s="339"/>
      <c r="DP712" s="339"/>
      <c r="DQ712" s="339"/>
      <c r="DR712" s="339"/>
      <c r="DS712" s="339"/>
      <c r="DT712" s="339"/>
      <c r="DU712" s="339"/>
      <c r="DV712" s="339"/>
      <c r="DW712" s="339"/>
      <c r="DX712" s="339"/>
      <c r="DY712" s="339"/>
      <c r="DZ712" s="339"/>
      <c r="EA712" s="339"/>
      <c r="EB712" s="339"/>
      <c r="EC712" s="339"/>
      <c r="ED712" s="339"/>
      <c r="EE712" s="339"/>
      <c r="EF712" s="339"/>
      <c r="EG712" s="339"/>
      <c r="EH712" s="339"/>
      <c r="EI712" s="339"/>
      <c r="EJ712" s="339"/>
      <c r="EK712" s="339"/>
      <c r="EL712" s="339"/>
      <c r="EM712" s="339"/>
    </row>
    <row r="713" spans="1:143" s="341" customFormat="1" ht="25.5" hidden="1" customHeight="1">
      <c r="A713" s="371"/>
      <c r="B713" s="371"/>
      <c r="C713" s="371"/>
      <c r="D713" s="371"/>
      <c r="E713" s="371"/>
      <c r="F713" s="371"/>
      <c r="G713" s="371"/>
      <c r="H713" s="371"/>
      <c r="I713" s="371"/>
      <c r="J713" s="371"/>
      <c r="K713" s="371"/>
      <c r="L713" s="371"/>
      <c r="M713" s="371"/>
      <c r="N713" s="371"/>
      <c r="O713" s="371"/>
      <c r="P713" s="371"/>
      <c r="Q713" s="371"/>
      <c r="R713" s="371"/>
      <c r="S713" s="371"/>
      <c r="T713" s="371"/>
      <c r="U713" s="371"/>
      <c r="V713" s="371"/>
      <c r="W713" s="371"/>
      <c r="X713" s="371"/>
      <c r="Y713" s="371"/>
      <c r="Z713" s="371"/>
      <c r="AA713" s="371"/>
      <c r="AB713" s="371"/>
      <c r="AC713" s="371"/>
      <c r="AD713" s="371"/>
      <c r="AE713" s="371"/>
      <c r="AF713" s="371"/>
      <c r="AG713" s="371"/>
      <c r="AH713" s="371"/>
      <c r="AI713" s="339"/>
      <c r="AJ713" s="339"/>
      <c r="AK713" s="339"/>
      <c r="AL713" s="339"/>
      <c r="AM713" s="339"/>
      <c r="AN713" s="339"/>
      <c r="AO713" s="339"/>
      <c r="AP713" s="339"/>
      <c r="AQ713" s="339"/>
      <c r="AR713" s="339"/>
      <c r="AS713" s="339"/>
      <c r="AT713" s="339"/>
      <c r="AU713" s="339"/>
      <c r="AV713" s="339"/>
      <c r="AW713" s="339"/>
      <c r="AX713" s="339"/>
      <c r="AY713" s="339"/>
      <c r="AZ713" s="339"/>
      <c r="BA713" s="339"/>
      <c r="BB713" s="339"/>
      <c r="BC713" s="339"/>
      <c r="BD713" s="339"/>
      <c r="BE713" s="339"/>
      <c r="BF713" s="339"/>
      <c r="BG713" s="339"/>
      <c r="BH713" s="339"/>
      <c r="BI713" s="339"/>
      <c r="BJ713" s="339"/>
      <c r="BK713" s="339"/>
      <c r="BL713" s="339"/>
      <c r="BM713" s="339"/>
      <c r="BN713" s="339"/>
      <c r="BO713" s="339"/>
      <c r="BP713" s="339"/>
      <c r="BQ713" s="339"/>
      <c r="BR713" s="339"/>
      <c r="BS713" s="339"/>
      <c r="BT713" s="339"/>
      <c r="BU713" s="339"/>
      <c r="BV713" s="339"/>
      <c r="BW713" s="339"/>
      <c r="BX713" s="339"/>
      <c r="BY713" s="339"/>
      <c r="BZ713" s="339"/>
      <c r="CA713" s="339"/>
      <c r="CB713" s="339"/>
      <c r="CC713" s="339"/>
      <c r="CD713" s="339"/>
      <c r="CE713" s="339"/>
      <c r="CF713" s="339"/>
      <c r="CG713" s="339"/>
      <c r="CH713" s="339"/>
      <c r="CI713" s="339"/>
      <c r="CJ713" s="339"/>
      <c r="CK713" s="339"/>
      <c r="CL713" s="339"/>
      <c r="CM713" s="339"/>
      <c r="CN713" s="339"/>
      <c r="CO713" s="339"/>
      <c r="CP713" s="339"/>
      <c r="CQ713" s="339"/>
      <c r="CR713" s="339"/>
      <c r="CS713" s="339"/>
      <c r="CT713" s="339"/>
      <c r="CU713" s="339"/>
      <c r="CV713" s="339"/>
      <c r="CW713" s="339"/>
      <c r="CX713" s="339"/>
      <c r="CY713" s="339"/>
      <c r="CZ713" s="339"/>
      <c r="DA713" s="339"/>
      <c r="DB713" s="339"/>
      <c r="DC713" s="339"/>
      <c r="DD713" s="339"/>
      <c r="DE713" s="339"/>
      <c r="DF713" s="339"/>
      <c r="DG713" s="339"/>
      <c r="DH713" s="339"/>
      <c r="DI713" s="339"/>
      <c r="DJ713" s="339"/>
      <c r="DK713" s="339"/>
      <c r="DL713" s="339"/>
      <c r="DM713" s="339"/>
      <c r="DN713" s="339"/>
      <c r="DO713" s="339"/>
      <c r="DP713" s="339"/>
      <c r="DQ713" s="339"/>
      <c r="DR713" s="339"/>
      <c r="DS713" s="339"/>
      <c r="DT713" s="339"/>
      <c r="DU713" s="339"/>
      <c r="DV713" s="339"/>
      <c r="DW713" s="339"/>
      <c r="DX713" s="339"/>
      <c r="DY713" s="339"/>
      <c r="DZ713" s="339"/>
      <c r="EA713" s="339"/>
      <c r="EB713" s="339"/>
      <c r="EC713" s="339"/>
      <c r="ED713" s="339"/>
      <c r="EE713" s="339"/>
      <c r="EF713" s="339"/>
      <c r="EG713" s="339"/>
      <c r="EH713" s="339"/>
      <c r="EI713" s="339"/>
      <c r="EJ713" s="339"/>
      <c r="EK713" s="339"/>
      <c r="EL713" s="339"/>
      <c r="EM713" s="339"/>
    </row>
    <row r="714" spans="1:143" s="341" customFormat="1" ht="25.5" hidden="1" customHeight="1">
      <c r="A714" s="371"/>
      <c r="B714" s="371"/>
      <c r="C714" s="371"/>
      <c r="D714" s="371"/>
      <c r="E714" s="371"/>
      <c r="F714" s="371"/>
      <c r="G714" s="371"/>
      <c r="H714" s="371"/>
      <c r="I714" s="371"/>
      <c r="J714" s="371"/>
      <c r="K714" s="371"/>
      <c r="L714" s="371"/>
      <c r="M714" s="371"/>
      <c r="N714" s="371"/>
      <c r="O714" s="371"/>
      <c r="P714" s="371"/>
      <c r="Q714" s="371"/>
      <c r="R714" s="371"/>
      <c r="S714" s="371"/>
      <c r="T714" s="371"/>
      <c r="U714" s="371"/>
      <c r="V714" s="371"/>
      <c r="W714" s="371"/>
      <c r="X714" s="371"/>
      <c r="Y714" s="371"/>
      <c r="Z714" s="371"/>
      <c r="AA714" s="371"/>
      <c r="AB714" s="371"/>
      <c r="AC714" s="371"/>
      <c r="AD714" s="371"/>
      <c r="AE714" s="371"/>
      <c r="AF714" s="371"/>
      <c r="AG714" s="371"/>
      <c r="AH714" s="371"/>
      <c r="AI714" s="339"/>
      <c r="AJ714" s="339"/>
      <c r="AK714" s="339"/>
      <c r="AL714" s="339"/>
      <c r="AM714" s="339"/>
      <c r="AN714" s="339"/>
      <c r="AO714" s="339"/>
      <c r="AP714" s="339"/>
      <c r="AQ714" s="339"/>
      <c r="AR714" s="339"/>
      <c r="AS714" s="339"/>
      <c r="AT714" s="339"/>
      <c r="AU714" s="339"/>
      <c r="AV714" s="339"/>
      <c r="AW714" s="339"/>
      <c r="AX714" s="339"/>
      <c r="AY714" s="339"/>
      <c r="AZ714" s="339"/>
      <c r="BA714" s="339"/>
      <c r="BB714" s="339"/>
      <c r="BC714" s="339"/>
      <c r="BD714" s="339"/>
      <c r="BE714" s="339"/>
      <c r="BF714" s="339"/>
      <c r="BG714" s="339"/>
      <c r="BH714" s="339"/>
      <c r="BI714" s="339"/>
      <c r="BJ714" s="339"/>
      <c r="BK714" s="339"/>
      <c r="BL714" s="339"/>
      <c r="BM714" s="339"/>
      <c r="BN714" s="339"/>
      <c r="BO714" s="339"/>
      <c r="BP714" s="339"/>
      <c r="BQ714" s="339"/>
      <c r="BR714" s="339"/>
      <c r="BS714" s="339"/>
      <c r="BT714" s="339"/>
      <c r="BU714" s="339"/>
      <c r="BV714" s="339"/>
      <c r="BW714" s="339"/>
      <c r="BX714" s="339"/>
      <c r="BY714" s="339"/>
      <c r="BZ714" s="339"/>
      <c r="CA714" s="339"/>
      <c r="CB714" s="339"/>
      <c r="CC714" s="339"/>
      <c r="CD714" s="339"/>
      <c r="CE714" s="339"/>
      <c r="CF714" s="339"/>
      <c r="CG714" s="339"/>
      <c r="CH714" s="339"/>
      <c r="CI714" s="339"/>
      <c r="CJ714" s="339"/>
      <c r="CK714" s="339"/>
      <c r="CL714" s="339"/>
      <c r="CM714" s="339"/>
      <c r="CN714" s="339"/>
      <c r="CO714" s="339"/>
      <c r="CP714" s="339"/>
      <c r="CQ714" s="339"/>
      <c r="CR714" s="339"/>
      <c r="CS714" s="339"/>
      <c r="CT714" s="339"/>
      <c r="CU714" s="339"/>
      <c r="CV714" s="339"/>
      <c r="CW714" s="339"/>
      <c r="CX714" s="339"/>
      <c r="CY714" s="339"/>
      <c r="CZ714" s="339"/>
      <c r="DA714" s="339"/>
      <c r="DB714" s="339"/>
      <c r="DC714" s="339"/>
      <c r="DD714" s="339"/>
      <c r="DE714" s="339"/>
      <c r="DF714" s="339"/>
      <c r="DG714" s="339"/>
      <c r="DH714" s="339"/>
      <c r="DI714" s="339"/>
      <c r="DJ714" s="339"/>
      <c r="DK714" s="339"/>
      <c r="DL714" s="339"/>
      <c r="DM714" s="339"/>
      <c r="DN714" s="339"/>
      <c r="DO714" s="339"/>
      <c r="DP714" s="339"/>
      <c r="DQ714" s="339"/>
      <c r="DR714" s="339"/>
      <c r="DS714" s="339"/>
      <c r="DT714" s="339"/>
      <c r="DU714" s="339"/>
      <c r="DV714" s="339"/>
      <c r="DW714" s="339"/>
      <c r="DX714" s="339"/>
      <c r="DY714" s="339"/>
      <c r="DZ714" s="339"/>
      <c r="EA714" s="339"/>
      <c r="EB714" s="339"/>
      <c r="EC714" s="339"/>
      <c r="ED714" s="339"/>
      <c r="EE714" s="339"/>
      <c r="EF714" s="339"/>
      <c r="EG714" s="339"/>
      <c r="EH714" s="339"/>
      <c r="EI714" s="339"/>
      <c r="EJ714" s="339"/>
      <c r="EK714" s="339"/>
      <c r="EL714" s="339"/>
      <c r="EM714" s="339"/>
    </row>
    <row r="715" spans="1:143" s="341" customFormat="1" ht="25.5" hidden="1" customHeight="1">
      <c r="A715" s="371"/>
      <c r="B715" s="371"/>
      <c r="C715" s="371"/>
      <c r="D715" s="371"/>
      <c r="E715" s="371"/>
      <c r="F715" s="371"/>
      <c r="G715" s="371"/>
      <c r="H715" s="371"/>
      <c r="I715" s="371"/>
      <c r="J715" s="371"/>
      <c r="K715" s="371"/>
      <c r="L715" s="371"/>
      <c r="M715" s="371"/>
      <c r="N715" s="371"/>
      <c r="O715" s="371"/>
      <c r="P715" s="371"/>
      <c r="Q715" s="371"/>
      <c r="R715" s="371"/>
      <c r="S715" s="371"/>
      <c r="T715" s="371"/>
      <c r="U715" s="371"/>
      <c r="V715" s="371"/>
      <c r="W715" s="371"/>
      <c r="X715" s="371"/>
      <c r="Y715" s="371"/>
      <c r="Z715" s="371"/>
      <c r="AA715" s="371"/>
      <c r="AB715" s="371"/>
      <c r="AC715" s="371"/>
      <c r="AD715" s="371"/>
      <c r="AE715" s="371"/>
      <c r="AF715" s="371"/>
      <c r="AG715" s="371"/>
      <c r="AH715" s="371"/>
      <c r="AI715" s="339"/>
      <c r="AJ715" s="339"/>
      <c r="AK715" s="339"/>
      <c r="AL715" s="339"/>
      <c r="AM715" s="339"/>
      <c r="AN715" s="339"/>
      <c r="AO715" s="339"/>
      <c r="AP715" s="339"/>
      <c r="AQ715" s="339"/>
      <c r="AR715" s="339"/>
      <c r="AS715" s="339"/>
      <c r="AT715" s="339"/>
      <c r="AU715" s="339"/>
      <c r="AV715" s="339"/>
      <c r="AW715" s="339"/>
      <c r="AX715" s="339"/>
      <c r="AY715" s="339"/>
      <c r="AZ715" s="339"/>
      <c r="BA715" s="339"/>
      <c r="BB715" s="339"/>
      <c r="BC715" s="339"/>
      <c r="BD715" s="339"/>
      <c r="BE715" s="339"/>
      <c r="BF715" s="339"/>
      <c r="BG715" s="339"/>
      <c r="BH715" s="339"/>
      <c r="BI715" s="339"/>
      <c r="BJ715" s="339"/>
      <c r="BK715" s="339"/>
      <c r="BL715" s="339"/>
      <c r="BM715" s="339"/>
      <c r="BN715" s="339"/>
      <c r="BO715" s="339"/>
      <c r="BP715" s="339"/>
      <c r="BQ715" s="339"/>
      <c r="BR715" s="339"/>
      <c r="BS715" s="339"/>
      <c r="BT715" s="339"/>
      <c r="BU715" s="339"/>
      <c r="BV715" s="339"/>
      <c r="BW715" s="339"/>
      <c r="BX715" s="339"/>
      <c r="BY715" s="339"/>
      <c r="BZ715" s="339"/>
      <c r="CA715" s="339"/>
      <c r="CB715" s="339"/>
      <c r="CC715" s="339"/>
      <c r="CD715" s="339"/>
      <c r="CE715" s="339"/>
      <c r="CF715" s="339"/>
      <c r="CG715" s="339"/>
      <c r="CH715" s="339"/>
      <c r="CI715" s="339"/>
      <c r="CJ715" s="339"/>
      <c r="CK715" s="339"/>
      <c r="CL715" s="339"/>
      <c r="CM715" s="339"/>
      <c r="CN715" s="339"/>
      <c r="CO715" s="339"/>
      <c r="CP715" s="339"/>
      <c r="CQ715" s="339"/>
      <c r="CR715" s="339"/>
      <c r="CS715" s="339"/>
      <c r="CT715" s="339"/>
      <c r="CU715" s="339"/>
      <c r="CV715" s="339"/>
      <c r="CW715" s="339"/>
      <c r="CX715" s="339"/>
      <c r="CY715" s="339"/>
      <c r="CZ715" s="339"/>
      <c r="DA715" s="339"/>
      <c r="DB715" s="339"/>
      <c r="DC715" s="339"/>
      <c r="DD715" s="339"/>
      <c r="DE715" s="339"/>
      <c r="DF715" s="339"/>
      <c r="DG715" s="339"/>
      <c r="DH715" s="339"/>
      <c r="DI715" s="339"/>
      <c r="DJ715" s="339"/>
      <c r="DK715" s="339"/>
      <c r="DL715" s="339"/>
      <c r="DM715" s="339"/>
      <c r="DN715" s="339"/>
      <c r="DO715" s="339"/>
      <c r="DP715" s="339"/>
      <c r="DQ715" s="339"/>
      <c r="DR715" s="339"/>
      <c r="DS715" s="339"/>
      <c r="DT715" s="339"/>
      <c r="DU715" s="339"/>
      <c r="DV715" s="339"/>
      <c r="DW715" s="339"/>
      <c r="DX715" s="339"/>
      <c r="DY715" s="339"/>
      <c r="DZ715" s="339"/>
      <c r="EA715" s="339"/>
      <c r="EB715" s="339"/>
      <c r="EC715" s="339"/>
      <c r="ED715" s="339"/>
      <c r="EE715" s="339"/>
      <c r="EF715" s="339"/>
      <c r="EG715" s="339"/>
      <c r="EH715" s="339"/>
      <c r="EI715" s="339"/>
      <c r="EJ715" s="339"/>
      <c r="EK715" s="339"/>
      <c r="EL715" s="339"/>
      <c r="EM715" s="339"/>
    </row>
    <row r="716" spans="1:143" s="341" customFormat="1" ht="25.5" hidden="1" customHeight="1">
      <c r="A716" s="371"/>
      <c r="B716" s="371"/>
      <c r="C716" s="371"/>
      <c r="D716" s="371"/>
      <c r="E716" s="371"/>
      <c r="F716" s="371"/>
      <c r="G716" s="371"/>
      <c r="H716" s="371"/>
      <c r="I716" s="371"/>
      <c r="J716" s="371"/>
      <c r="K716" s="371"/>
      <c r="L716" s="371"/>
      <c r="M716" s="371"/>
      <c r="N716" s="371"/>
      <c r="O716" s="371"/>
      <c r="P716" s="371"/>
      <c r="Q716" s="371"/>
      <c r="R716" s="371"/>
      <c r="S716" s="371"/>
      <c r="T716" s="371"/>
      <c r="U716" s="371"/>
      <c r="V716" s="371"/>
      <c r="W716" s="371"/>
      <c r="X716" s="371"/>
      <c r="Y716" s="371"/>
      <c r="Z716" s="371"/>
      <c r="AA716" s="371"/>
      <c r="AB716" s="371"/>
      <c r="AC716" s="371"/>
      <c r="AD716" s="371"/>
      <c r="AE716" s="371"/>
      <c r="AF716" s="371"/>
      <c r="AG716" s="371"/>
      <c r="AH716" s="371"/>
      <c r="AI716" s="339"/>
      <c r="AJ716" s="339"/>
      <c r="AK716" s="339"/>
      <c r="AL716" s="339"/>
      <c r="AM716" s="339"/>
      <c r="AN716" s="339"/>
      <c r="AO716" s="339"/>
      <c r="AP716" s="339"/>
      <c r="AQ716" s="339"/>
      <c r="AR716" s="339"/>
      <c r="AS716" s="339"/>
      <c r="AT716" s="339"/>
      <c r="AU716" s="339"/>
      <c r="AV716" s="339"/>
      <c r="AW716" s="339"/>
      <c r="AX716" s="339"/>
      <c r="AY716" s="339"/>
      <c r="AZ716" s="339"/>
      <c r="BA716" s="339"/>
      <c r="BB716" s="339"/>
      <c r="BC716" s="339"/>
      <c r="BD716" s="339"/>
      <c r="BE716" s="339"/>
      <c r="BF716" s="339"/>
      <c r="BG716" s="339"/>
      <c r="BH716" s="339"/>
      <c r="BI716" s="339"/>
      <c r="BJ716" s="339"/>
      <c r="BK716" s="339"/>
      <c r="BL716" s="339"/>
      <c r="BM716" s="339"/>
      <c r="BN716" s="339"/>
      <c r="BO716" s="339"/>
      <c r="BP716" s="339"/>
      <c r="BQ716" s="339"/>
      <c r="BR716" s="339"/>
      <c r="BS716" s="339"/>
      <c r="BT716" s="339"/>
      <c r="BU716" s="339"/>
      <c r="BV716" s="339"/>
      <c r="BW716" s="339"/>
      <c r="BX716" s="339"/>
      <c r="BY716" s="339"/>
      <c r="BZ716" s="339"/>
      <c r="CA716" s="339"/>
      <c r="CB716" s="339"/>
      <c r="CC716" s="339"/>
      <c r="CD716" s="339"/>
      <c r="CE716" s="339"/>
      <c r="CF716" s="339"/>
      <c r="CG716" s="339"/>
      <c r="CH716" s="339"/>
      <c r="CI716" s="339"/>
      <c r="CJ716" s="339"/>
      <c r="CK716" s="339"/>
      <c r="CL716" s="339"/>
      <c r="CM716" s="339"/>
      <c r="CN716" s="339"/>
      <c r="CO716" s="339"/>
      <c r="CP716" s="339"/>
      <c r="CQ716" s="339"/>
      <c r="CR716" s="339"/>
      <c r="CS716" s="339"/>
      <c r="CT716" s="339"/>
      <c r="CU716" s="339"/>
      <c r="CV716" s="339"/>
      <c r="CW716" s="339"/>
      <c r="CX716" s="339"/>
      <c r="CY716" s="339"/>
      <c r="CZ716" s="339"/>
      <c r="DA716" s="339"/>
      <c r="DB716" s="339"/>
      <c r="DC716" s="339"/>
      <c r="DD716" s="339"/>
      <c r="DE716" s="339"/>
      <c r="DF716" s="339"/>
      <c r="DG716" s="339"/>
      <c r="DH716" s="339"/>
      <c r="DI716" s="339"/>
      <c r="DJ716" s="339"/>
      <c r="DK716" s="339"/>
      <c r="DL716" s="339"/>
      <c r="DM716" s="339"/>
      <c r="DN716" s="339"/>
      <c r="DO716" s="339"/>
      <c r="DP716" s="339"/>
      <c r="DQ716" s="339"/>
      <c r="DR716" s="339"/>
      <c r="DS716" s="339"/>
      <c r="DT716" s="339"/>
      <c r="DU716" s="339"/>
      <c r="DV716" s="339"/>
      <c r="DW716" s="339"/>
      <c r="DX716" s="339"/>
      <c r="DY716" s="339"/>
      <c r="DZ716" s="339"/>
      <c r="EA716" s="339"/>
      <c r="EB716" s="339"/>
      <c r="EC716" s="339"/>
      <c r="ED716" s="339"/>
      <c r="EE716" s="339"/>
      <c r="EF716" s="339"/>
      <c r="EG716" s="339"/>
      <c r="EH716" s="339"/>
      <c r="EI716" s="339"/>
      <c r="EJ716" s="339"/>
      <c r="EK716" s="339"/>
      <c r="EL716" s="339"/>
      <c r="EM716" s="339"/>
    </row>
    <row r="717" spans="1:143" s="341" customFormat="1" ht="25.5" hidden="1" customHeight="1">
      <c r="A717" s="371"/>
      <c r="B717" s="371"/>
      <c r="C717" s="371"/>
      <c r="D717" s="371"/>
      <c r="E717" s="371"/>
      <c r="F717" s="371"/>
      <c r="G717" s="371"/>
      <c r="H717" s="371"/>
      <c r="I717" s="371"/>
      <c r="J717" s="371"/>
      <c r="K717" s="371"/>
      <c r="L717" s="371"/>
      <c r="M717" s="371"/>
      <c r="N717" s="371"/>
      <c r="O717" s="371"/>
      <c r="P717" s="371"/>
      <c r="Q717" s="371"/>
      <c r="R717" s="371"/>
      <c r="S717" s="371"/>
      <c r="T717" s="371"/>
      <c r="U717" s="371"/>
      <c r="V717" s="371"/>
      <c r="W717" s="371"/>
      <c r="X717" s="371"/>
      <c r="Y717" s="371"/>
      <c r="Z717" s="371"/>
      <c r="AA717" s="371"/>
      <c r="AB717" s="371"/>
      <c r="AC717" s="371"/>
      <c r="AD717" s="371"/>
      <c r="AE717" s="371"/>
      <c r="AF717" s="371"/>
      <c r="AG717" s="371"/>
      <c r="AH717" s="371"/>
      <c r="AI717" s="339"/>
      <c r="AJ717" s="339"/>
      <c r="AK717" s="339"/>
      <c r="AL717" s="339"/>
      <c r="AM717" s="339"/>
      <c r="AN717" s="339"/>
      <c r="AO717" s="339"/>
      <c r="AP717" s="339"/>
      <c r="AQ717" s="339"/>
      <c r="AR717" s="339"/>
      <c r="AS717" s="339"/>
      <c r="AT717" s="339"/>
      <c r="AU717" s="339"/>
      <c r="AV717" s="339"/>
      <c r="AW717" s="339"/>
      <c r="AX717" s="339"/>
      <c r="AY717" s="339"/>
      <c r="AZ717" s="339"/>
      <c r="BA717" s="339"/>
      <c r="BB717" s="339"/>
      <c r="BC717" s="339"/>
      <c r="BD717" s="339"/>
      <c r="BE717" s="339"/>
      <c r="BF717" s="339"/>
      <c r="BG717" s="339"/>
      <c r="BH717" s="339"/>
      <c r="BI717" s="339"/>
      <c r="BJ717" s="339"/>
      <c r="BK717" s="339"/>
      <c r="BL717" s="339"/>
      <c r="BM717" s="339"/>
      <c r="BN717" s="339"/>
      <c r="BO717" s="339"/>
      <c r="BP717" s="339"/>
      <c r="BQ717" s="339"/>
      <c r="BR717" s="339"/>
      <c r="BS717" s="339"/>
      <c r="BT717" s="339"/>
      <c r="BU717" s="339"/>
      <c r="BV717" s="339"/>
      <c r="BW717" s="339"/>
      <c r="BX717" s="339"/>
      <c r="BY717" s="339"/>
      <c r="BZ717" s="339"/>
      <c r="CA717" s="339"/>
      <c r="CB717" s="339"/>
      <c r="CC717" s="339"/>
      <c r="CD717" s="339"/>
      <c r="CE717" s="339"/>
      <c r="CF717" s="339"/>
      <c r="CG717" s="339"/>
      <c r="CH717" s="339"/>
      <c r="CI717" s="339"/>
      <c r="CJ717" s="339"/>
      <c r="CK717" s="339"/>
      <c r="CL717" s="339"/>
      <c r="CM717" s="339"/>
      <c r="CN717" s="339"/>
      <c r="CO717" s="339"/>
      <c r="CP717" s="339"/>
      <c r="CQ717" s="339"/>
      <c r="CR717" s="339"/>
      <c r="CS717" s="339"/>
      <c r="CT717" s="339"/>
      <c r="CU717" s="339"/>
      <c r="CV717" s="339"/>
      <c r="CW717" s="339"/>
      <c r="CX717" s="339"/>
      <c r="CY717" s="339"/>
      <c r="CZ717" s="339"/>
      <c r="DA717" s="339"/>
      <c r="DB717" s="339"/>
      <c r="DC717" s="339"/>
      <c r="DD717" s="339"/>
      <c r="DE717" s="339"/>
      <c r="DF717" s="339"/>
      <c r="DG717" s="339"/>
      <c r="DH717" s="339"/>
      <c r="DI717" s="339"/>
      <c r="DJ717" s="339"/>
      <c r="DK717" s="339"/>
      <c r="DL717" s="339"/>
      <c r="DM717" s="339"/>
      <c r="DN717" s="339"/>
      <c r="DO717" s="339"/>
      <c r="DP717" s="339"/>
      <c r="DQ717" s="339"/>
      <c r="DR717" s="339"/>
      <c r="DS717" s="339"/>
      <c r="DT717" s="339"/>
      <c r="DU717" s="339"/>
      <c r="DV717" s="339"/>
      <c r="DW717" s="339"/>
      <c r="DX717" s="339"/>
      <c r="DY717" s="339"/>
      <c r="DZ717" s="339"/>
      <c r="EA717" s="339"/>
      <c r="EB717" s="339"/>
      <c r="EC717" s="339"/>
      <c r="ED717" s="339"/>
      <c r="EE717" s="339"/>
      <c r="EF717" s="339"/>
      <c r="EG717" s="339"/>
      <c r="EH717" s="339"/>
      <c r="EI717" s="339"/>
      <c r="EJ717" s="339"/>
      <c r="EK717" s="339"/>
      <c r="EL717" s="339"/>
      <c r="EM717" s="339"/>
    </row>
    <row r="718" spans="1:143" s="341" customFormat="1" ht="25.5" hidden="1" customHeight="1">
      <c r="A718" s="371"/>
      <c r="B718" s="371"/>
      <c r="C718" s="371"/>
      <c r="D718" s="371"/>
      <c r="E718" s="371"/>
      <c r="F718" s="371"/>
      <c r="G718" s="371"/>
      <c r="H718" s="371"/>
      <c r="I718" s="371"/>
      <c r="J718" s="371"/>
      <c r="K718" s="371"/>
      <c r="L718" s="371"/>
      <c r="M718" s="371"/>
      <c r="N718" s="371"/>
      <c r="O718" s="371"/>
      <c r="P718" s="371"/>
      <c r="Q718" s="371"/>
      <c r="R718" s="371"/>
      <c r="S718" s="371"/>
      <c r="T718" s="371"/>
      <c r="U718" s="371"/>
      <c r="V718" s="371"/>
      <c r="W718" s="371"/>
      <c r="X718" s="371"/>
      <c r="Y718" s="371"/>
      <c r="Z718" s="371"/>
      <c r="AA718" s="371"/>
      <c r="AB718" s="371"/>
      <c r="AC718" s="371"/>
      <c r="AD718" s="371"/>
      <c r="AE718" s="371"/>
      <c r="AF718" s="371"/>
      <c r="AG718" s="371"/>
      <c r="AH718" s="371"/>
      <c r="AI718" s="339"/>
      <c r="AJ718" s="339"/>
      <c r="AK718" s="339"/>
      <c r="AL718" s="339"/>
      <c r="AM718" s="339"/>
      <c r="AN718" s="339"/>
      <c r="AO718" s="339"/>
      <c r="AP718" s="339"/>
      <c r="AQ718" s="339"/>
      <c r="AR718" s="339"/>
      <c r="AS718" s="339"/>
      <c r="AT718" s="339"/>
      <c r="AU718" s="339"/>
      <c r="AV718" s="339"/>
      <c r="AW718" s="339"/>
      <c r="AX718" s="339"/>
      <c r="AY718" s="339"/>
      <c r="AZ718" s="339"/>
      <c r="BA718" s="339"/>
      <c r="BB718" s="339"/>
      <c r="BC718" s="339"/>
      <c r="BD718" s="339"/>
      <c r="BE718" s="339"/>
      <c r="BF718" s="339"/>
      <c r="BG718" s="339"/>
      <c r="BH718" s="339"/>
      <c r="BI718" s="339"/>
      <c r="BJ718" s="339"/>
      <c r="BK718" s="339"/>
      <c r="BL718" s="339"/>
      <c r="BM718" s="339"/>
      <c r="BN718" s="339"/>
      <c r="BO718" s="339"/>
      <c r="BP718" s="339"/>
      <c r="BQ718" s="339"/>
      <c r="BR718" s="339"/>
      <c r="BS718" s="339"/>
      <c r="BT718" s="339"/>
      <c r="BU718" s="339"/>
      <c r="BV718" s="339"/>
      <c r="BW718" s="339"/>
      <c r="BX718" s="339"/>
      <c r="BY718" s="339"/>
      <c r="BZ718" s="339"/>
      <c r="CA718" s="339"/>
      <c r="CB718" s="339"/>
      <c r="CC718" s="339"/>
      <c r="CD718" s="339"/>
      <c r="CE718" s="339"/>
      <c r="CF718" s="339"/>
      <c r="CG718" s="339"/>
      <c r="CH718" s="339"/>
      <c r="CI718" s="339"/>
      <c r="CJ718" s="339"/>
      <c r="CK718" s="339"/>
      <c r="CL718" s="339"/>
      <c r="CM718" s="339"/>
      <c r="CN718" s="339"/>
      <c r="CO718" s="339"/>
      <c r="CP718" s="339"/>
      <c r="CQ718" s="339"/>
      <c r="CR718" s="339"/>
      <c r="CS718" s="339"/>
      <c r="CT718" s="339"/>
      <c r="CU718" s="339"/>
      <c r="CV718" s="339"/>
      <c r="CW718" s="339"/>
      <c r="CX718" s="339"/>
      <c r="CY718" s="339"/>
      <c r="CZ718" s="339"/>
      <c r="DA718" s="339"/>
      <c r="DB718" s="339"/>
      <c r="DC718" s="339"/>
      <c r="DD718" s="339"/>
      <c r="DE718" s="339"/>
      <c r="DF718" s="339"/>
      <c r="DG718" s="339"/>
      <c r="DH718" s="339"/>
      <c r="DI718" s="339"/>
      <c r="DJ718" s="339"/>
      <c r="DK718" s="339"/>
      <c r="DL718" s="339"/>
      <c r="DM718" s="339"/>
      <c r="DN718" s="339"/>
      <c r="DO718" s="339"/>
      <c r="DP718" s="339"/>
      <c r="DQ718" s="339"/>
      <c r="DR718" s="339"/>
      <c r="DS718" s="339"/>
      <c r="DT718" s="339"/>
      <c r="DU718" s="339"/>
      <c r="DV718" s="339"/>
      <c r="DW718" s="339"/>
      <c r="DX718" s="339"/>
      <c r="DY718" s="339"/>
      <c r="DZ718" s="339"/>
      <c r="EA718" s="339"/>
      <c r="EB718" s="339"/>
      <c r="EC718" s="339"/>
      <c r="ED718" s="339"/>
      <c r="EE718" s="339"/>
      <c r="EF718" s="339"/>
      <c r="EG718" s="339"/>
      <c r="EH718" s="339"/>
      <c r="EI718" s="339"/>
      <c r="EJ718" s="339"/>
      <c r="EK718" s="339"/>
      <c r="EL718" s="339"/>
      <c r="EM718" s="339"/>
    </row>
    <row r="719" spans="1:143" s="341" customFormat="1" ht="25.5" hidden="1" customHeight="1">
      <c r="A719" s="371"/>
      <c r="B719" s="371"/>
      <c r="C719" s="371"/>
      <c r="D719" s="371"/>
      <c r="E719" s="371"/>
      <c r="F719" s="371"/>
      <c r="G719" s="371"/>
      <c r="H719" s="371"/>
      <c r="I719" s="371"/>
      <c r="J719" s="371"/>
      <c r="K719" s="371"/>
      <c r="L719" s="371"/>
      <c r="M719" s="371"/>
      <c r="N719" s="371"/>
      <c r="O719" s="371"/>
      <c r="P719" s="371"/>
      <c r="Q719" s="371"/>
      <c r="R719" s="371"/>
      <c r="S719" s="371"/>
      <c r="T719" s="371"/>
      <c r="U719" s="371"/>
      <c r="V719" s="371"/>
      <c r="W719" s="371"/>
      <c r="X719" s="371"/>
      <c r="Y719" s="371"/>
      <c r="Z719" s="371"/>
      <c r="AA719" s="371"/>
      <c r="AB719" s="371"/>
      <c r="AC719" s="371"/>
      <c r="AD719" s="371"/>
      <c r="AE719" s="371"/>
      <c r="AF719" s="371"/>
      <c r="AG719" s="371"/>
      <c r="AH719" s="371"/>
      <c r="AI719" s="339"/>
      <c r="AJ719" s="339"/>
      <c r="AK719" s="339"/>
      <c r="AL719" s="339"/>
      <c r="AM719" s="339"/>
      <c r="AN719" s="339"/>
      <c r="AO719" s="339"/>
      <c r="AP719" s="339"/>
      <c r="AQ719" s="339"/>
      <c r="AR719" s="339"/>
      <c r="AS719" s="339"/>
      <c r="AT719" s="339"/>
      <c r="AU719" s="339"/>
      <c r="AV719" s="339"/>
      <c r="AW719" s="339"/>
      <c r="AX719" s="339"/>
      <c r="AY719" s="339"/>
      <c r="AZ719" s="339"/>
      <c r="BA719" s="339"/>
      <c r="BB719" s="339"/>
      <c r="BC719" s="339"/>
      <c r="BD719" s="339"/>
      <c r="BE719" s="339"/>
      <c r="BF719" s="339"/>
      <c r="BG719" s="339"/>
      <c r="BH719" s="339"/>
      <c r="BI719" s="339"/>
      <c r="BJ719" s="339"/>
      <c r="BK719" s="339"/>
      <c r="BL719" s="339"/>
      <c r="BM719" s="339"/>
      <c r="BN719" s="339"/>
      <c r="BO719" s="339"/>
      <c r="BP719" s="339"/>
      <c r="BQ719" s="339"/>
      <c r="BR719" s="339"/>
      <c r="BS719" s="339"/>
      <c r="BT719" s="339"/>
      <c r="BU719" s="339"/>
      <c r="BV719" s="339"/>
      <c r="BW719" s="339"/>
      <c r="BX719" s="339"/>
      <c r="BY719" s="339"/>
      <c r="BZ719" s="339"/>
      <c r="CA719" s="339"/>
      <c r="CB719" s="339"/>
      <c r="CC719" s="339"/>
      <c r="CD719" s="339"/>
      <c r="CE719" s="339"/>
      <c r="CF719" s="339"/>
      <c r="CG719" s="339"/>
      <c r="CH719" s="339"/>
      <c r="CI719" s="339"/>
      <c r="CJ719" s="339"/>
      <c r="CK719" s="339"/>
      <c r="CL719" s="339"/>
      <c r="CM719" s="339"/>
      <c r="CN719" s="339"/>
      <c r="CO719" s="339"/>
      <c r="CP719" s="339"/>
      <c r="CQ719" s="339"/>
      <c r="CR719" s="339"/>
      <c r="CS719" s="339"/>
      <c r="CT719" s="339"/>
      <c r="CU719" s="339"/>
      <c r="CV719" s="339"/>
      <c r="CW719" s="339"/>
      <c r="CX719" s="339"/>
      <c r="CY719" s="339"/>
      <c r="CZ719" s="339"/>
      <c r="DA719" s="339"/>
      <c r="DB719" s="339"/>
      <c r="DC719" s="339"/>
      <c r="DD719" s="339"/>
      <c r="DE719" s="339"/>
      <c r="DF719" s="339"/>
      <c r="DG719" s="339"/>
      <c r="DH719" s="339"/>
      <c r="DI719" s="339"/>
      <c r="DJ719" s="339"/>
      <c r="DK719" s="339"/>
      <c r="DL719" s="339"/>
      <c r="DM719" s="339"/>
      <c r="DN719" s="339"/>
      <c r="DO719" s="339"/>
      <c r="DP719" s="339"/>
      <c r="DQ719" s="339"/>
      <c r="DR719" s="339"/>
      <c r="DS719" s="339"/>
      <c r="DT719" s="339"/>
      <c r="DU719" s="339"/>
      <c r="DV719" s="339"/>
      <c r="DW719" s="339"/>
      <c r="DX719" s="339"/>
      <c r="DY719" s="339"/>
      <c r="DZ719" s="339"/>
      <c r="EA719" s="339"/>
      <c r="EB719" s="339"/>
      <c r="EC719" s="339"/>
      <c r="ED719" s="339"/>
      <c r="EE719" s="339"/>
      <c r="EF719" s="339"/>
      <c r="EG719" s="339"/>
      <c r="EH719" s="339"/>
      <c r="EI719" s="339"/>
      <c r="EJ719" s="339"/>
      <c r="EK719" s="339"/>
      <c r="EL719" s="339"/>
      <c r="EM719" s="339"/>
    </row>
    <row r="720" spans="1:143" s="341" customFormat="1" ht="25.5" hidden="1" customHeight="1">
      <c r="A720" s="371"/>
      <c r="B720" s="371"/>
      <c r="C720" s="371"/>
      <c r="D720" s="371"/>
      <c r="E720" s="371"/>
      <c r="F720" s="371"/>
      <c r="G720" s="371"/>
      <c r="H720" s="371"/>
      <c r="I720" s="371"/>
      <c r="J720" s="371"/>
      <c r="K720" s="371"/>
      <c r="L720" s="371"/>
      <c r="M720" s="371"/>
      <c r="N720" s="371"/>
      <c r="O720" s="371"/>
      <c r="P720" s="371"/>
      <c r="Q720" s="371"/>
      <c r="R720" s="371"/>
      <c r="S720" s="371"/>
      <c r="T720" s="371"/>
      <c r="U720" s="371"/>
      <c r="V720" s="371"/>
      <c r="W720" s="371"/>
      <c r="X720" s="371"/>
      <c r="Y720" s="371"/>
      <c r="Z720" s="371"/>
      <c r="AA720" s="371"/>
      <c r="AB720" s="371"/>
      <c r="AC720" s="371"/>
      <c r="AD720" s="371"/>
      <c r="AE720" s="371"/>
      <c r="AF720" s="371"/>
      <c r="AG720" s="371"/>
      <c r="AH720" s="371"/>
      <c r="AI720" s="339"/>
      <c r="AJ720" s="339"/>
      <c r="AK720" s="339"/>
      <c r="AL720" s="339"/>
      <c r="AM720" s="339"/>
      <c r="AN720" s="339"/>
      <c r="AO720" s="339"/>
      <c r="AP720" s="339"/>
      <c r="AQ720" s="339"/>
      <c r="AR720" s="339"/>
      <c r="AS720" s="339"/>
      <c r="AT720" s="339"/>
      <c r="AU720" s="339"/>
      <c r="AV720" s="339"/>
      <c r="AW720" s="339"/>
      <c r="AX720" s="339"/>
      <c r="AY720" s="339"/>
      <c r="AZ720" s="339"/>
      <c r="BA720" s="339"/>
      <c r="BB720" s="339"/>
      <c r="BC720" s="339"/>
      <c r="BD720" s="339"/>
      <c r="BE720" s="339"/>
      <c r="BF720" s="339"/>
      <c r="BG720" s="339"/>
      <c r="BH720" s="339"/>
      <c r="BI720" s="339"/>
      <c r="BJ720" s="339"/>
      <c r="BK720" s="339"/>
      <c r="BL720" s="339"/>
      <c r="BM720" s="339"/>
      <c r="BN720" s="339"/>
      <c r="BO720" s="339"/>
      <c r="BP720" s="339"/>
      <c r="BQ720" s="339"/>
      <c r="BR720" s="339"/>
      <c r="BS720" s="339"/>
      <c r="BT720" s="339"/>
      <c r="BU720" s="339"/>
      <c r="BV720" s="339"/>
      <c r="BW720" s="339"/>
      <c r="BX720" s="339"/>
      <c r="BY720" s="339"/>
      <c r="BZ720" s="339"/>
      <c r="CA720" s="339"/>
      <c r="CB720" s="339"/>
      <c r="CC720" s="339"/>
      <c r="CD720" s="339"/>
      <c r="CE720" s="339"/>
      <c r="CF720" s="339"/>
      <c r="CG720" s="339"/>
      <c r="CH720" s="339"/>
      <c r="CI720" s="339"/>
      <c r="CJ720" s="339"/>
      <c r="CK720" s="339"/>
      <c r="CL720" s="339"/>
      <c r="CM720" s="339"/>
      <c r="CN720" s="339"/>
      <c r="CO720" s="339"/>
      <c r="CP720" s="339"/>
      <c r="CQ720" s="339"/>
      <c r="CR720" s="339"/>
      <c r="CS720" s="339"/>
      <c r="CT720" s="339"/>
      <c r="CU720" s="339"/>
      <c r="CV720" s="339"/>
      <c r="CW720" s="339"/>
      <c r="CX720" s="339"/>
      <c r="CY720" s="339"/>
      <c r="CZ720" s="339"/>
      <c r="DA720" s="339"/>
      <c r="DB720" s="339"/>
      <c r="DC720" s="339"/>
      <c r="DD720" s="339"/>
      <c r="DE720" s="339"/>
      <c r="DF720" s="339"/>
      <c r="DG720" s="339"/>
      <c r="DH720" s="339"/>
      <c r="DI720" s="339"/>
      <c r="DJ720" s="339"/>
      <c r="DK720" s="339"/>
      <c r="DL720" s="339"/>
      <c r="DM720" s="339"/>
      <c r="DN720" s="339"/>
      <c r="DO720" s="339"/>
      <c r="DP720" s="339"/>
      <c r="DQ720" s="339"/>
      <c r="DR720" s="339"/>
      <c r="DS720" s="339"/>
      <c r="DT720" s="339"/>
      <c r="DU720" s="339"/>
      <c r="DV720" s="339"/>
      <c r="DW720" s="339"/>
      <c r="DX720" s="339"/>
      <c r="DY720" s="339"/>
      <c r="DZ720" s="339"/>
      <c r="EA720" s="339"/>
      <c r="EB720" s="339"/>
      <c r="EC720" s="339"/>
      <c r="ED720" s="339"/>
      <c r="EE720" s="339"/>
      <c r="EF720" s="339"/>
      <c r="EG720" s="339"/>
      <c r="EH720" s="339"/>
      <c r="EI720" s="339"/>
      <c r="EJ720" s="339"/>
      <c r="EK720" s="339"/>
      <c r="EL720" s="339"/>
      <c r="EM720" s="339"/>
    </row>
    <row r="721" spans="1:143" s="341" customFormat="1" ht="25.5" hidden="1" customHeight="1">
      <c r="A721" s="371"/>
      <c r="B721" s="371"/>
      <c r="C721" s="371"/>
      <c r="D721" s="371"/>
      <c r="E721" s="371"/>
      <c r="F721" s="371"/>
      <c r="G721" s="371"/>
      <c r="H721" s="371"/>
      <c r="I721" s="371"/>
      <c r="J721" s="371"/>
      <c r="K721" s="371"/>
      <c r="L721" s="371"/>
      <c r="M721" s="371"/>
      <c r="N721" s="371"/>
      <c r="O721" s="371"/>
      <c r="P721" s="371"/>
      <c r="Q721" s="371"/>
      <c r="R721" s="371"/>
      <c r="S721" s="371"/>
      <c r="T721" s="371"/>
      <c r="U721" s="371"/>
      <c r="V721" s="371"/>
      <c r="W721" s="371"/>
      <c r="X721" s="371"/>
      <c r="Y721" s="371"/>
      <c r="Z721" s="371"/>
      <c r="AA721" s="371"/>
      <c r="AB721" s="371"/>
      <c r="AC721" s="371"/>
      <c r="AD721" s="371"/>
      <c r="AE721" s="371"/>
      <c r="AF721" s="371"/>
      <c r="AG721" s="371"/>
      <c r="AH721" s="371"/>
      <c r="AI721" s="339"/>
      <c r="AJ721" s="339"/>
      <c r="AK721" s="339"/>
      <c r="AL721" s="339"/>
      <c r="AM721" s="339"/>
      <c r="AN721" s="339"/>
      <c r="AO721" s="339"/>
      <c r="AP721" s="339"/>
      <c r="AQ721" s="339"/>
      <c r="AR721" s="339"/>
      <c r="AS721" s="339"/>
      <c r="AT721" s="339"/>
      <c r="AU721" s="339"/>
      <c r="AV721" s="339"/>
      <c r="AW721" s="339"/>
      <c r="AX721" s="339"/>
      <c r="AY721" s="339"/>
      <c r="AZ721" s="339"/>
      <c r="BA721" s="339"/>
      <c r="BB721" s="339"/>
      <c r="BC721" s="339"/>
      <c r="BD721" s="339"/>
      <c r="BE721" s="339"/>
      <c r="BF721" s="339"/>
      <c r="BG721" s="339"/>
      <c r="BH721" s="339"/>
      <c r="BI721" s="339"/>
      <c r="BJ721" s="339"/>
      <c r="BK721" s="339"/>
      <c r="BL721" s="339"/>
      <c r="BM721" s="339"/>
      <c r="BN721" s="339"/>
      <c r="BO721" s="339"/>
      <c r="BP721" s="339"/>
      <c r="BQ721" s="339"/>
      <c r="BR721" s="339"/>
      <c r="BS721" s="339"/>
      <c r="BT721" s="339"/>
      <c r="BU721" s="339"/>
      <c r="BV721" s="339"/>
      <c r="BW721" s="339"/>
      <c r="BX721" s="339"/>
      <c r="BY721" s="339"/>
      <c r="BZ721" s="339"/>
      <c r="CA721" s="339"/>
      <c r="CB721" s="339"/>
      <c r="CC721" s="339"/>
      <c r="CD721" s="339"/>
      <c r="CE721" s="339"/>
      <c r="CF721" s="339"/>
      <c r="CG721" s="339"/>
      <c r="CH721" s="339"/>
      <c r="CI721" s="339"/>
      <c r="CJ721" s="339"/>
      <c r="CK721" s="339"/>
      <c r="CL721" s="339"/>
      <c r="CM721" s="339"/>
      <c r="CN721" s="339"/>
      <c r="CO721" s="339"/>
      <c r="CP721" s="339"/>
      <c r="CQ721" s="339"/>
      <c r="CR721" s="339"/>
      <c r="CS721" s="339"/>
      <c r="CT721" s="339"/>
      <c r="CU721" s="339"/>
      <c r="CV721" s="339"/>
      <c r="CW721" s="339"/>
      <c r="CX721" s="339"/>
      <c r="CY721" s="339"/>
      <c r="CZ721" s="339"/>
      <c r="DA721" s="339"/>
      <c r="DB721" s="339"/>
      <c r="DC721" s="339"/>
      <c r="DD721" s="339"/>
      <c r="DE721" s="339"/>
      <c r="DF721" s="339"/>
      <c r="DG721" s="339"/>
      <c r="DH721" s="339"/>
      <c r="DI721" s="339"/>
      <c r="DJ721" s="339"/>
      <c r="DK721" s="339"/>
      <c r="DL721" s="339"/>
      <c r="DM721" s="339"/>
      <c r="DN721" s="339"/>
      <c r="DO721" s="339"/>
      <c r="DP721" s="339"/>
      <c r="DQ721" s="339"/>
      <c r="DR721" s="339"/>
      <c r="DS721" s="339"/>
      <c r="DT721" s="339"/>
      <c r="DU721" s="339"/>
      <c r="DV721" s="339"/>
      <c r="DW721" s="339"/>
      <c r="DX721" s="339"/>
      <c r="DY721" s="339"/>
      <c r="DZ721" s="339"/>
      <c r="EA721" s="339"/>
      <c r="EB721" s="339"/>
      <c r="EC721" s="339"/>
      <c r="ED721" s="339"/>
      <c r="EE721" s="339"/>
      <c r="EF721" s="339"/>
      <c r="EG721" s="339"/>
      <c r="EH721" s="339"/>
      <c r="EI721" s="339"/>
      <c r="EJ721" s="339"/>
      <c r="EK721" s="339"/>
      <c r="EL721" s="339"/>
      <c r="EM721" s="339"/>
    </row>
    <row r="722" spans="1:143" s="341" customFormat="1" ht="25.5" hidden="1" customHeight="1">
      <c r="A722" s="371"/>
      <c r="B722" s="371"/>
      <c r="C722" s="371"/>
      <c r="D722" s="371"/>
      <c r="E722" s="371"/>
      <c r="F722" s="371"/>
      <c r="G722" s="371"/>
      <c r="H722" s="371"/>
      <c r="I722" s="371"/>
      <c r="J722" s="371"/>
      <c r="K722" s="371"/>
      <c r="L722" s="371"/>
      <c r="M722" s="371"/>
      <c r="N722" s="371"/>
      <c r="O722" s="371"/>
      <c r="P722" s="371"/>
      <c r="Q722" s="371"/>
      <c r="R722" s="371"/>
      <c r="S722" s="371"/>
      <c r="T722" s="371"/>
      <c r="U722" s="371"/>
      <c r="V722" s="371"/>
      <c r="W722" s="371"/>
      <c r="X722" s="371"/>
      <c r="Y722" s="371"/>
      <c r="Z722" s="371"/>
      <c r="AA722" s="371"/>
      <c r="AB722" s="371"/>
      <c r="AC722" s="371"/>
      <c r="AD722" s="371"/>
      <c r="AE722" s="371"/>
      <c r="AF722" s="371"/>
      <c r="AG722" s="371"/>
      <c r="AH722" s="371"/>
      <c r="AI722" s="339"/>
      <c r="AJ722" s="339"/>
      <c r="AK722" s="339"/>
      <c r="AL722" s="339"/>
      <c r="AM722" s="339"/>
      <c r="AN722" s="339"/>
      <c r="AO722" s="339"/>
      <c r="AP722" s="339"/>
      <c r="AQ722" s="339"/>
      <c r="AR722" s="339"/>
      <c r="AS722" s="339"/>
      <c r="AT722" s="339"/>
      <c r="AU722" s="339"/>
      <c r="AV722" s="339"/>
      <c r="AW722" s="339"/>
      <c r="AX722" s="339"/>
      <c r="AY722" s="339"/>
      <c r="AZ722" s="339"/>
      <c r="BA722" s="339"/>
      <c r="BB722" s="339"/>
      <c r="BC722" s="339"/>
      <c r="BD722" s="339"/>
      <c r="BE722" s="339"/>
      <c r="BF722" s="339"/>
      <c r="BG722" s="339"/>
      <c r="BH722" s="339"/>
      <c r="BI722" s="339"/>
      <c r="BJ722" s="339"/>
      <c r="BK722" s="339"/>
      <c r="BL722" s="339"/>
      <c r="BM722" s="339"/>
      <c r="BN722" s="339"/>
      <c r="BO722" s="339"/>
      <c r="BP722" s="339"/>
      <c r="BQ722" s="339"/>
      <c r="BR722" s="339"/>
      <c r="BS722" s="339"/>
      <c r="BT722" s="339"/>
      <c r="BU722" s="339"/>
      <c r="BV722" s="339"/>
      <c r="BW722" s="339"/>
      <c r="BX722" s="339"/>
      <c r="BY722" s="339"/>
      <c r="BZ722" s="339"/>
      <c r="CA722" s="339"/>
      <c r="CB722" s="339"/>
      <c r="CC722" s="339"/>
      <c r="CD722" s="339"/>
      <c r="CE722" s="339"/>
      <c r="CF722" s="339"/>
      <c r="CG722" s="339"/>
      <c r="CH722" s="339"/>
      <c r="CI722" s="339"/>
      <c r="CJ722" s="339"/>
      <c r="CK722" s="339"/>
      <c r="CL722" s="339"/>
      <c r="CM722" s="339"/>
      <c r="CN722" s="339"/>
      <c r="CO722" s="339"/>
      <c r="CP722" s="339"/>
      <c r="CQ722" s="339"/>
      <c r="CR722" s="339"/>
      <c r="CS722" s="339"/>
      <c r="CT722" s="339"/>
      <c r="CU722" s="339"/>
      <c r="CV722" s="339"/>
      <c r="CW722" s="339"/>
      <c r="CX722" s="339"/>
      <c r="CY722" s="339"/>
      <c r="CZ722" s="339"/>
      <c r="DA722" s="339"/>
      <c r="DB722" s="339"/>
      <c r="DC722" s="339"/>
      <c r="DD722" s="339"/>
      <c r="DE722" s="339"/>
      <c r="DF722" s="339"/>
      <c r="DG722" s="339"/>
      <c r="DH722" s="339"/>
      <c r="DI722" s="339"/>
      <c r="DJ722" s="339"/>
      <c r="DK722" s="339"/>
      <c r="DL722" s="339"/>
      <c r="DM722" s="339"/>
      <c r="DN722" s="339"/>
      <c r="DO722" s="339"/>
      <c r="DP722" s="339"/>
      <c r="DQ722" s="339"/>
      <c r="DR722" s="339"/>
      <c r="DS722" s="339"/>
      <c r="DT722" s="339"/>
      <c r="DU722" s="339"/>
      <c r="DV722" s="339"/>
      <c r="DW722" s="339"/>
      <c r="DX722" s="339"/>
      <c r="DY722" s="339"/>
      <c r="DZ722" s="339"/>
      <c r="EA722" s="339"/>
      <c r="EB722" s="339"/>
      <c r="EC722" s="339"/>
      <c r="ED722" s="339"/>
      <c r="EE722" s="339"/>
      <c r="EF722" s="339"/>
      <c r="EG722" s="339"/>
      <c r="EH722" s="339"/>
      <c r="EI722" s="339"/>
      <c r="EJ722" s="339"/>
      <c r="EK722" s="339"/>
      <c r="EL722" s="339"/>
      <c r="EM722" s="339"/>
    </row>
    <row r="723" spans="1:143" s="341" customFormat="1" ht="25.5" hidden="1" customHeight="1">
      <c r="A723" s="371"/>
      <c r="B723" s="371"/>
      <c r="C723" s="371"/>
      <c r="D723" s="371"/>
      <c r="E723" s="371"/>
      <c r="F723" s="371"/>
      <c r="G723" s="371"/>
      <c r="H723" s="371"/>
      <c r="I723" s="371"/>
      <c r="J723" s="371"/>
      <c r="K723" s="371"/>
      <c r="L723" s="371"/>
      <c r="M723" s="371"/>
      <c r="N723" s="371"/>
      <c r="O723" s="371"/>
      <c r="P723" s="371"/>
      <c r="Q723" s="371"/>
      <c r="R723" s="371"/>
      <c r="S723" s="371"/>
      <c r="T723" s="371"/>
      <c r="U723" s="371"/>
      <c r="V723" s="371"/>
      <c r="W723" s="371"/>
      <c r="X723" s="371"/>
      <c r="Y723" s="371"/>
      <c r="Z723" s="371"/>
      <c r="AA723" s="371"/>
      <c r="AB723" s="371"/>
      <c r="AC723" s="371"/>
      <c r="AD723" s="371"/>
      <c r="AE723" s="371"/>
      <c r="AF723" s="371"/>
      <c r="AG723" s="371"/>
      <c r="AH723" s="371"/>
      <c r="AI723" s="339"/>
      <c r="AJ723" s="339"/>
      <c r="AK723" s="339"/>
      <c r="AL723" s="339"/>
      <c r="AM723" s="339"/>
      <c r="AN723" s="339"/>
      <c r="AO723" s="339"/>
      <c r="AP723" s="339"/>
      <c r="AQ723" s="339"/>
      <c r="AR723" s="339"/>
      <c r="AS723" s="339"/>
      <c r="AT723" s="339"/>
      <c r="AU723" s="339"/>
      <c r="AV723" s="339"/>
      <c r="AW723" s="339"/>
      <c r="AX723" s="339"/>
      <c r="AY723" s="339"/>
      <c r="AZ723" s="339"/>
      <c r="BA723" s="339"/>
      <c r="BB723" s="339"/>
      <c r="BC723" s="339"/>
      <c r="BD723" s="339"/>
      <c r="BE723" s="339"/>
      <c r="BF723" s="339"/>
      <c r="BG723" s="339"/>
      <c r="BH723" s="339"/>
      <c r="BI723" s="339"/>
      <c r="BJ723" s="339"/>
      <c r="BK723" s="339"/>
      <c r="BL723" s="339"/>
      <c r="BM723" s="339"/>
      <c r="BN723" s="339"/>
      <c r="BO723" s="339"/>
      <c r="BP723" s="339"/>
      <c r="BQ723" s="339"/>
      <c r="BR723" s="339"/>
      <c r="BS723" s="339"/>
      <c r="BT723" s="339"/>
      <c r="BU723" s="339"/>
      <c r="BV723" s="339"/>
      <c r="BW723" s="339"/>
      <c r="BX723" s="339"/>
      <c r="BY723" s="339"/>
      <c r="BZ723" s="339"/>
      <c r="CA723" s="339"/>
      <c r="CB723" s="339"/>
      <c r="CC723" s="339"/>
      <c r="CD723" s="339"/>
      <c r="CE723" s="339"/>
      <c r="CF723" s="339"/>
      <c r="CG723" s="339"/>
      <c r="CH723" s="339"/>
      <c r="CI723" s="339"/>
      <c r="CJ723" s="339"/>
      <c r="CK723" s="339"/>
      <c r="CL723" s="339"/>
      <c r="CM723" s="339"/>
      <c r="CN723" s="339"/>
      <c r="CO723" s="339"/>
      <c r="CP723" s="339"/>
      <c r="CQ723" s="339"/>
      <c r="CR723" s="339"/>
      <c r="CS723" s="339"/>
      <c r="CT723" s="339"/>
      <c r="CU723" s="339"/>
      <c r="CV723" s="339"/>
      <c r="CW723" s="339"/>
      <c r="CX723" s="339"/>
      <c r="CY723" s="339"/>
      <c r="CZ723" s="339"/>
      <c r="DA723" s="339"/>
      <c r="DB723" s="339"/>
      <c r="DC723" s="339"/>
      <c r="DD723" s="339"/>
      <c r="DE723" s="339"/>
      <c r="DF723" s="339"/>
      <c r="DG723" s="339"/>
      <c r="DH723" s="339"/>
      <c r="DI723" s="339"/>
      <c r="DJ723" s="339"/>
      <c r="DK723" s="339"/>
      <c r="DL723" s="339"/>
      <c r="DM723" s="339"/>
      <c r="DN723" s="339"/>
      <c r="DO723" s="339"/>
      <c r="DP723" s="339"/>
      <c r="DQ723" s="339"/>
      <c r="DR723" s="339"/>
      <c r="DS723" s="339"/>
      <c r="DT723" s="339"/>
      <c r="DU723" s="339"/>
      <c r="DV723" s="339"/>
      <c r="DW723" s="339"/>
      <c r="DX723" s="339"/>
      <c r="DY723" s="339"/>
      <c r="DZ723" s="339"/>
      <c r="EA723" s="339"/>
      <c r="EB723" s="339"/>
      <c r="EC723" s="339"/>
      <c r="ED723" s="339"/>
      <c r="EE723" s="339"/>
      <c r="EF723" s="339"/>
      <c r="EG723" s="339"/>
      <c r="EH723" s="339"/>
      <c r="EI723" s="339"/>
      <c r="EJ723" s="339"/>
      <c r="EK723" s="339"/>
      <c r="EL723" s="339"/>
      <c r="EM723" s="339"/>
    </row>
    <row r="724" spans="1:143" s="341" customFormat="1" ht="25.5" hidden="1" customHeight="1">
      <c r="A724" s="371"/>
      <c r="B724" s="371"/>
      <c r="C724" s="371"/>
      <c r="D724" s="371"/>
      <c r="E724" s="371"/>
      <c r="F724" s="371"/>
      <c r="G724" s="371"/>
      <c r="H724" s="371"/>
      <c r="I724" s="371"/>
      <c r="J724" s="371"/>
      <c r="K724" s="371"/>
      <c r="L724" s="371"/>
      <c r="M724" s="371"/>
      <c r="N724" s="371"/>
      <c r="O724" s="371"/>
      <c r="P724" s="371"/>
      <c r="Q724" s="371"/>
      <c r="R724" s="371"/>
      <c r="S724" s="371"/>
      <c r="T724" s="371"/>
      <c r="U724" s="371"/>
      <c r="V724" s="371"/>
      <c r="W724" s="371"/>
      <c r="X724" s="371"/>
      <c r="Y724" s="371"/>
      <c r="Z724" s="371"/>
      <c r="AA724" s="371"/>
      <c r="AB724" s="371"/>
      <c r="AC724" s="371"/>
      <c r="AD724" s="371"/>
      <c r="AE724" s="371"/>
      <c r="AF724" s="371"/>
      <c r="AG724" s="371"/>
      <c r="AH724" s="371"/>
      <c r="AI724" s="339"/>
      <c r="AJ724" s="339"/>
      <c r="AK724" s="339"/>
      <c r="AL724" s="339"/>
      <c r="AM724" s="339"/>
      <c r="AN724" s="339"/>
      <c r="AO724" s="339"/>
      <c r="AP724" s="339"/>
      <c r="AQ724" s="339"/>
      <c r="AR724" s="339"/>
      <c r="AS724" s="339"/>
      <c r="AT724" s="339"/>
      <c r="AU724" s="339"/>
      <c r="AV724" s="339"/>
      <c r="AW724" s="339"/>
      <c r="AX724" s="339"/>
      <c r="AY724" s="339"/>
      <c r="AZ724" s="339"/>
      <c r="BA724" s="339"/>
      <c r="BB724" s="339"/>
      <c r="BC724" s="339"/>
      <c r="BD724" s="339"/>
      <c r="BE724" s="339"/>
      <c r="BF724" s="339"/>
      <c r="BG724" s="339"/>
      <c r="BH724" s="339"/>
      <c r="BI724" s="339"/>
      <c r="BJ724" s="339"/>
      <c r="BK724" s="339"/>
      <c r="BL724" s="339"/>
      <c r="BM724" s="339"/>
      <c r="BN724" s="339"/>
      <c r="BO724" s="339"/>
      <c r="BP724" s="339"/>
      <c r="BQ724" s="339"/>
      <c r="BR724" s="339"/>
      <c r="BS724" s="339"/>
      <c r="BT724" s="339"/>
      <c r="BU724" s="339"/>
      <c r="BV724" s="339"/>
      <c r="BW724" s="339"/>
      <c r="BX724" s="339"/>
      <c r="BY724" s="339"/>
      <c r="BZ724" s="339"/>
      <c r="CA724" s="339"/>
      <c r="CB724" s="339"/>
      <c r="CC724" s="339"/>
      <c r="CD724" s="339"/>
      <c r="CE724" s="339"/>
      <c r="CF724" s="339"/>
      <c r="CG724" s="339"/>
      <c r="CH724" s="339"/>
      <c r="CI724" s="339"/>
      <c r="CJ724" s="339"/>
      <c r="CK724" s="339"/>
      <c r="CL724" s="339"/>
      <c r="CM724" s="339"/>
      <c r="CN724" s="339"/>
      <c r="CO724" s="339"/>
      <c r="CP724" s="339"/>
      <c r="CQ724" s="339"/>
      <c r="CR724" s="339"/>
      <c r="CS724" s="339"/>
      <c r="CT724" s="339"/>
      <c r="CU724" s="339"/>
      <c r="CV724" s="339"/>
      <c r="CW724" s="339"/>
      <c r="CX724" s="339"/>
      <c r="CY724" s="339"/>
      <c r="CZ724" s="339"/>
      <c r="DA724" s="339"/>
      <c r="DB724" s="339"/>
      <c r="DC724" s="339"/>
      <c r="DD724" s="339"/>
      <c r="DE724" s="339"/>
      <c r="DF724" s="339"/>
      <c r="DG724" s="339"/>
      <c r="DH724" s="339"/>
      <c r="DI724" s="339"/>
      <c r="DJ724" s="339"/>
      <c r="DK724" s="339"/>
      <c r="DL724" s="339"/>
      <c r="DM724" s="339"/>
      <c r="DN724" s="339"/>
      <c r="DO724" s="339"/>
      <c r="DP724" s="339"/>
      <c r="DQ724" s="339"/>
      <c r="DR724" s="339"/>
      <c r="DS724" s="339"/>
      <c r="DT724" s="339"/>
      <c r="DU724" s="339"/>
      <c r="DV724" s="339"/>
      <c r="DW724" s="339"/>
      <c r="DX724" s="339"/>
      <c r="DY724" s="339"/>
      <c r="DZ724" s="339"/>
      <c r="EA724" s="339"/>
      <c r="EB724" s="339"/>
      <c r="EC724" s="339"/>
      <c r="ED724" s="339"/>
      <c r="EE724" s="339"/>
      <c r="EF724" s="339"/>
      <c r="EG724" s="339"/>
      <c r="EH724" s="339"/>
      <c r="EI724" s="339"/>
      <c r="EJ724" s="339"/>
      <c r="EK724" s="339"/>
      <c r="EL724" s="339"/>
      <c r="EM724" s="339"/>
    </row>
    <row r="725" spans="1:143" s="341" customFormat="1" ht="25.5" hidden="1" customHeight="1">
      <c r="A725" s="371"/>
      <c r="B725" s="371"/>
      <c r="C725" s="371"/>
      <c r="D725" s="371"/>
      <c r="E725" s="371"/>
      <c r="F725" s="371"/>
      <c r="G725" s="371"/>
      <c r="H725" s="371"/>
      <c r="I725" s="371"/>
      <c r="J725" s="371"/>
      <c r="K725" s="371"/>
      <c r="L725" s="371"/>
      <c r="M725" s="371"/>
      <c r="N725" s="371"/>
      <c r="O725" s="371"/>
      <c r="P725" s="371"/>
      <c r="Q725" s="371"/>
      <c r="R725" s="371"/>
      <c r="S725" s="371"/>
      <c r="T725" s="371"/>
      <c r="U725" s="371"/>
      <c r="V725" s="371"/>
      <c r="W725" s="371"/>
      <c r="X725" s="371"/>
      <c r="Y725" s="371"/>
      <c r="Z725" s="371"/>
      <c r="AA725" s="371"/>
      <c r="AB725" s="371"/>
      <c r="AC725" s="371"/>
      <c r="AD725" s="371"/>
      <c r="AE725" s="371"/>
      <c r="AF725" s="371"/>
      <c r="AG725" s="371"/>
      <c r="AH725" s="371"/>
      <c r="AI725" s="339"/>
      <c r="AJ725" s="339"/>
      <c r="AK725" s="339"/>
      <c r="AL725" s="339"/>
      <c r="AM725" s="339"/>
      <c r="AN725" s="339"/>
      <c r="AO725" s="339"/>
      <c r="AP725" s="339"/>
      <c r="AQ725" s="339"/>
      <c r="AR725" s="339"/>
      <c r="AS725" s="339"/>
      <c r="AT725" s="339"/>
      <c r="AU725" s="339"/>
      <c r="AV725" s="339"/>
      <c r="AW725" s="339"/>
      <c r="AX725" s="339"/>
      <c r="AY725" s="339"/>
      <c r="AZ725" s="339"/>
      <c r="BA725" s="339"/>
      <c r="BB725" s="339"/>
      <c r="BC725" s="339"/>
      <c r="BD725" s="339"/>
      <c r="BE725" s="339"/>
      <c r="BF725" s="339"/>
      <c r="BG725" s="339"/>
      <c r="BH725" s="339"/>
      <c r="BI725" s="339"/>
      <c r="BJ725" s="339"/>
      <c r="BK725" s="339"/>
      <c r="BL725" s="339"/>
      <c r="BM725" s="339"/>
      <c r="BN725" s="339"/>
      <c r="BO725" s="339"/>
      <c r="BP725" s="339"/>
      <c r="BQ725" s="339"/>
      <c r="BR725" s="339"/>
      <c r="BS725" s="339"/>
      <c r="BT725" s="339"/>
      <c r="BU725" s="339"/>
      <c r="BV725" s="339"/>
      <c r="BW725" s="339"/>
      <c r="BX725" s="339"/>
      <c r="BY725" s="339"/>
      <c r="BZ725" s="339"/>
      <c r="CA725" s="339"/>
      <c r="CB725" s="339"/>
      <c r="CC725" s="339"/>
      <c r="CD725" s="339"/>
      <c r="CE725" s="339"/>
      <c r="CF725" s="339"/>
      <c r="CG725" s="339"/>
      <c r="CH725" s="339"/>
      <c r="CI725" s="339"/>
      <c r="CJ725" s="339"/>
      <c r="CK725" s="339"/>
      <c r="CL725" s="339"/>
      <c r="CM725" s="339"/>
      <c r="CN725" s="339"/>
      <c r="CO725" s="339"/>
      <c r="CP725" s="339"/>
      <c r="CQ725" s="339"/>
      <c r="CR725" s="339"/>
      <c r="CS725" s="339"/>
      <c r="CT725" s="339"/>
      <c r="CU725" s="339"/>
      <c r="CV725" s="339"/>
      <c r="CW725" s="339"/>
      <c r="CX725" s="339"/>
      <c r="CY725" s="339"/>
      <c r="CZ725" s="339"/>
      <c r="DA725" s="339"/>
      <c r="DB725" s="339"/>
      <c r="DC725" s="339"/>
      <c r="DD725" s="339"/>
      <c r="DE725" s="339"/>
      <c r="DF725" s="339"/>
      <c r="DG725" s="339"/>
      <c r="DH725" s="339"/>
      <c r="DI725" s="339"/>
      <c r="DJ725" s="339"/>
      <c r="DK725" s="339"/>
      <c r="DL725" s="339"/>
      <c r="DM725" s="339"/>
      <c r="DN725" s="339"/>
      <c r="DO725" s="339"/>
      <c r="DP725" s="339"/>
      <c r="DQ725" s="339"/>
      <c r="DR725" s="339"/>
      <c r="DS725" s="339"/>
      <c r="DT725" s="339"/>
      <c r="DU725" s="339"/>
      <c r="DV725" s="339"/>
      <c r="DW725" s="339"/>
      <c r="DX725" s="339"/>
      <c r="DY725" s="339"/>
      <c r="DZ725" s="339"/>
      <c r="EA725" s="339"/>
      <c r="EB725" s="339"/>
      <c r="EC725" s="339"/>
      <c r="ED725" s="339"/>
      <c r="EE725" s="339"/>
      <c r="EF725" s="339"/>
      <c r="EG725" s="339"/>
      <c r="EH725" s="339"/>
      <c r="EI725" s="339"/>
      <c r="EJ725" s="339"/>
      <c r="EK725" s="339"/>
      <c r="EL725" s="339"/>
      <c r="EM725" s="339"/>
    </row>
    <row r="726" spans="1:143" s="341" customFormat="1" ht="25.5" hidden="1" customHeight="1">
      <c r="A726" s="371"/>
      <c r="B726" s="371"/>
      <c r="C726" s="371"/>
      <c r="D726" s="371"/>
      <c r="E726" s="371"/>
      <c r="F726" s="371"/>
      <c r="G726" s="371"/>
      <c r="H726" s="371"/>
      <c r="I726" s="371"/>
      <c r="J726" s="371"/>
      <c r="K726" s="371"/>
      <c r="L726" s="371"/>
      <c r="M726" s="371"/>
      <c r="N726" s="371"/>
      <c r="O726" s="371"/>
      <c r="P726" s="371"/>
      <c r="Q726" s="371"/>
      <c r="R726" s="371"/>
      <c r="S726" s="371"/>
      <c r="T726" s="371"/>
      <c r="U726" s="371"/>
      <c r="V726" s="371"/>
      <c r="W726" s="371"/>
      <c r="X726" s="371"/>
      <c r="Y726" s="371"/>
      <c r="Z726" s="371"/>
      <c r="AA726" s="371"/>
      <c r="AB726" s="371"/>
      <c r="AC726" s="371"/>
      <c r="AD726" s="371"/>
      <c r="AE726" s="371"/>
      <c r="AF726" s="371"/>
      <c r="AG726" s="371"/>
      <c r="AH726" s="371"/>
      <c r="AI726" s="339"/>
      <c r="AJ726" s="339"/>
      <c r="AK726" s="339"/>
      <c r="AL726" s="339"/>
      <c r="AM726" s="339"/>
      <c r="AN726" s="339"/>
      <c r="AO726" s="339"/>
      <c r="AP726" s="339"/>
      <c r="AQ726" s="339"/>
      <c r="AR726" s="339"/>
      <c r="AS726" s="339"/>
      <c r="AT726" s="339"/>
      <c r="AU726" s="339"/>
      <c r="AV726" s="339"/>
      <c r="AW726" s="339"/>
      <c r="AX726" s="339"/>
      <c r="AY726" s="339"/>
      <c r="AZ726" s="339"/>
      <c r="BA726" s="339"/>
      <c r="BB726" s="339"/>
      <c r="BC726" s="339"/>
      <c r="BD726" s="339"/>
      <c r="BE726" s="339"/>
      <c r="BF726" s="339"/>
      <c r="BG726" s="339"/>
      <c r="BH726" s="339"/>
      <c r="BI726" s="339"/>
      <c r="BJ726" s="339"/>
      <c r="BK726" s="339"/>
      <c r="BL726" s="339"/>
      <c r="BM726" s="339"/>
      <c r="BN726" s="339"/>
      <c r="BO726" s="339"/>
      <c r="BP726" s="339"/>
      <c r="BQ726" s="339"/>
      <c r="BR726" s="339"/>
      <c r="BS726" s="339"/>
      <c r="BT726" s="339"/>
      <c r="BU726" s="339"/>
      <c r="BV726" s="339"/>
      <c r="BW726" s="339"/>
      <c r="BX726" s="339"/>
      <c r="BY726" s="339"/>
      <c r="BZ726" s="339"/>
      <c r="CA726" s="339"/>
      <c r="CB726" s="339"/>
      <c r="CC726" s="339"/>
      <c r="CD726" s="339"/>
      <c r="CE726" s="339"/>
      <c r="CF726" s="339"/>
      <c r="CG726" s="339"/>
      <c r="CH726" s="339"/>
      <c r="CI726" s="339"/>
      <c r="CJ726" s="339"/>
      <c r="CK726" s="339"/>
      <c r="CL726" s="339"/>
      <c r="CM726" s="339"/>
      <c r="CN726" s="339"/>
      <c r="CO726" s="339"/>
      <c r="CP726" s="339"/>
      <c r="CQ726" s="339"/>
      <c r="CR726" s="339"/>
      <c r="CS726" s="339"/>
      <c r="CT726" s="339"/>
      <c r="CU726" s="339"/>
      <c r="CV726" s="339"/>
      <c r="CW726" s="339"/>
      <c r="CX726" s="339"/>
      <c r="CY726" s="339"/>
      <c r="CZ726" s="339"/>
      <c r="DA726" s="339"/>
      <c r="DB726" s="339"/>
      <c r="DC726" s="339"/>
      <c r="DD726" s="339"/>
      <c r="DE726" s="339"/>
      <c r="DF726" s="339"/>
      <c r="DG726" s="339"/>
      <c r="DH726" s="339"/>
      <c r="DI726" s="339"/>
      <c r="DJ726" s="339"/>
      <c r="DK726" s="339"/>
      <c r="DL726" s="339"/>
      <c r="DM726" s="339"/>
      <c r="DN726" s="339"/>
      <c r="DO726" s="339"/>
      <c r="DP726" s="339"/>
      <c r="DQ726" s="339"/>
      <c r="DR726" s="339"/>
      <c r="DS726" s="339"/>
      <c r="DT726" s="339"/>
      <c r="DU726" s="339"/>
      <c r="DV726" s="339"/>
      <c r="DW726" s="339"/>
      <c r="DX726" s="339"/>
      <c r="DY726" s="339"/>
      <c r="DZ726" s="339"/>
      <c r="EA726" s="339"/>
      <c r="EB726" s="339"/>
      <c r="EC726" s="339"/>
      <c r="ED726" s="339"/>
      <c r="EE726" s="339"/>
      <c r="EF726" s="339"/>
      <c r="EG726" s="339"/>
      <c r="EH726" s="339"/>
      <c r="EI726" s="339"/>
      <c r="EJ726" s="339"/>
      <c r="EK726" s="339"/>
      <c r="EL726" s="339"/>
      <c r="EM726" s="339"/>
    </row>
    <row r="727" spans="1:143" s="341" customFormat="1" ht="25.5" hidden="1" customHeight="1">
      <c r="A727" s="371"/>
      <c r="B727" s="371"/>
      <c r="C727" s="371"/>
      <c r="D727" s="371"/>
      <c r="E727" s="371"/>
      <c r="F727" s="371"/>
      <c r="G727" s="371"/>
      <c r="H727" s="371"/>
      <c r="I727" s="371"/>
      <c r="J727" s="371"/>
      <c r="K727" s="371"/>
      <c r="L727" s="371"/>
      <c r="M727" s="371"/>
      <c r="N727" s="371"/>
      <c r="O727" s="371"/>
      <c r="P727" s="371"/>
      <c r="Q727" s="371"/>
      <c r="R727" s="371"/>
      <c r="S727" s="371"/>
      <c r="T727" s="371"/>
      <c r="U727" s="371"/>
      <c r="V727" s="371"/>
      <c r="W727" s="371"/>
      <c r="X727" s="371"/>
      <c r="Y727" s="371"/>
      <c r="Z727" s="371"/>
      <c r="AA727" s="371"/>
      <c r="AB727" s="371"/>
      <c r="AC727" s="371"/>
      <c r="AD727" s="371"/>
      <c r="AE727" s="371"/>
      <c r="AF727" s="371"/>
      <c r="AG727" s="371"/>
      <c r="AH727" s="371"/>
      <c r="AI727" s="339"/>
      <c r="AJ727" s="339"/>
      <c r="AK727" s="339"/>
      <c r="AL727" s="339"/>
      <c r="AM727" s="339"/>
      <c r="AN727" s="339"/>
      <c r="AO727" s="339"/>
      <c r="AP727" s="339"/>
      <c r="AQ727" s="339"/>
      <c r="AR727" s="339"/>
      <c r="AS727" s="339"/>
      <c r="AT727" s="339"/>
      <c r="AU727" s="339"/>
      <c r="AV727" s="339"/>
      <c r="AW727" s="339"/>
      <c r="AX727" s="339"/>
      <c r="AY727" s="339"/>
      <c r="AZ727" s="339"/>
      <c r="BA727" s="339"/>
      <c r="BB727" s="339"/>
      <c r="BC727" s="339"/>
      <c r="BD727" s="339"/>
      <c r="BE727" s="339"/>
      <c r="BF727" s="339"/>
      <c r="BG727" s="339"/>
      <c r="BH727" s="339"/>
      <c r="BI727" s="339"/>
      <c r="BJ727" s="339"/>
      <c r="BK727" s="339"/>
      <c r="BL727" s="339"/>
      <c r="BM727" s="339"/>
      <c r="BN727" s="339"/>
      <c r="BO727" s="339"/>
      <c r="BP727" s="339"/>
      <c r="BQ727" s="339"/>
      <c r="BR727" s="339"/>
      <c r="BS727" s="339"/>
      <c r="BT727" s="339"/>
      <c r="BU727" s="339"/>
      <c r="BV727" s="339"/>
      <c r="BW727" s="339"/>
      <c r="BX727" s="339"/>
      <c r="BY727" s="339"/>
      <c r="BZ727" s="339"/>
      <c r="CA727" s="339"/>
      <c r="CB727" s="339"/>
      <c r="CC727" s="339"/>
      <c r="CD727" s="339"/>
      <c r="CE727" s="339"/>
      <c r="CF727" s="339"/>
      <c r="CG727" s="339"/>
      <c r="CH727" s="339"/>
      <c r="CI727" s="339"/>
      <c r="CJ727" s="339"/>
      <c r="CK727" s="339"/>
      <c r="CL727" s="339"/>
      <c r="CM727" s="339"/>
      <c r="CN727" s="339"/>
      <c r="CO727" s="339"/>
      <c r="CP727" s="339"/>
      <c r="CQ727" s="339"/>
      <c r="CR727" s="339"/>
      <c r="CS727" s="339"/>
      <c r="CT727" s="339"/>
      <c r="CU727" s="339"/>
      <c r="CV727" s="339"/>
      <c r="CW727" s="339"/>
      <c r="CX727" s="339"/>
      <c r="CY727" s="339"/>
      <c r="CZ727" s="339"/>
      <c r="DA727" s="339"/>
      <c r="DB727" s="339"/>
      <c r="DC727" s="339"/>
      <c r="DD727" s="339"/>
      <c r="DE727" s="339"/>
      <c r="DF727" s="339"/>
      <c r="DG727" s="339"/>
      <c r="DH727" s="339"/>
      <c r="DI727" s="339"/>
      <c r="DJ727" s="339"/>
      <c r="DK727" s="339"/>
      <c r="DL727" s="339"/>
      <c r="DM727" s="339"/>
      <c r="DN727" s="339"/>
      <c r="DO727" s="339"/>
      <c r="DP727" s="339"/>
      <c r="DQ727" s="339"/>
      <c r="DR727" s="339"/>
      <c r="DS727" s="339"/>
      <c r="DT727" s="339"/>
      <c r="DU727" s="339"/>
      <c r="DV727" s="339"/>
      <c r="DW727" s="339"/>
      <c r="DX727" s="339"/>
      <c r="DY727" s="339"/>
      <c r="DZ727" s="339"/>
      <c r="EA727" s="339"/>
      <c r="EB727" s="339"/>
      <c r="EC727" s="339"/>
      <c r="ED727" s="339"/>
      <c r="EE727" s="339"/>
      <c r="EF727" s="339"/>
      <c r="EG727" s="339"/>
      <c r="EH727" s="339"/>
      <c r="EI727" s="339"/>
      <c r="EJ727" s="339"/>
      <c r="EK727" s="339"/>
      <c r="EL727" s="339"/>
      <c r="EM727" s="339"/>
    </row>
    <row r="728" spans="1:143" s="341" customFormat="1" ht="25.5" hidden="1" customHeight="1">
      <c r="A728" s="371"/>
      <c r="B728" s="371"/>
      <c r="C728" s="371"/>
      <c r="D728" s="371"/>
      <c r="E728" s="371"/>
      <c r="F728" s="371"/>
      <c r="G728" s="371"/>
      <c r="H728" s="371"/>
      <c r="I728" s="371"/>
      <c r="J728" s="371"/>
      <c r="K728" s="371"/>
      <c r="L728" s="371"/>
      <c r="M728" s="371"/>
      <c r="N728" s="371"/>
      <c r="O728" s="371"/>
      <c r="P728" s="371"/>
      <c r="Q728" s="371"/>
      <c r="R728" s="371"/>
      <c r="S728" s="371"/>
      <c r="T728" s="371"/>
      <c r="U728" s="371"/>
      <c r="V728" s="371"/>
      <c r="W728" s="371"/>
      <c r="X728" s="371"/>
      <c r="Y728" s="371"/>
      <c r="Z728" s="371"/>
      <c r="AA728" s="371"/>
      <c r="AB728" s="371"/>
      <c r="AC728" s="371"/>
      <c r="AD728" s="371"/>
      <c r="AE728" s="371"/>
      <c r="AF728" s="371"/>
      <c r="AG728" s="371"/>
      <c r="AH728" s="371"/>
      <c r="AI728" s="339"/>
      <c r="AJ728" s="339"/>
      <c r="AK728" s="339"/>
      <c r="AL728" s="339"/>
      <c r="AM728" s="339"/>
      <c r="AN728" s="339"/>
      <c r="AO728" s="339"/>
      <c r="AP728" s="339"/>
      <c r="AQ728" s="339"/>
      <c r="AR728" s="339"/>
      <c r="AS728" s="339"/>
      <c r="AT728" s="339"/>
      <c r="AU728" s="339"/>
      <c r="AV728" s="339"/>
      <c r="AW728" s="339"/>
      <c r="AX728" s="339"/>
      <c r="AY728" s="339"/>
      <c r="AZ728" s="339"/>
      <c r="BA728" s="339"/>
      <c r="BB728" s="339"/>
      <c r="BC728" s="339"/>
      <c r="BD728" s="339"/>
      <c r="BE728" s="339"/>
      <c r="BF728" s="339"/>
      <c r="BG728" s="339"/>
      <c r="BH728" s="339"/>
      <c r="BI728" s="339"/>
      <c r="BJ728" s="339"/>
      <c r="BK728" s="339"/>
      <c r="BL728" s="339"/>
      <c r="BM728" s="339"/>
      <c r="BN728" s="339"/>
      <c r="BO728" s="339"/>
      <c r="BP728" s="339"/>
      <c r="BQ728" s="339"/>
      <c r="BR728" s="339"/>
      <c r="BS728" s="339"/>
      <c r="BT728" s="339"/>
      <c r="BU728" s="339"/>
      <c r="BV728" s="339"/>
      <c r="BW728" s="339"/>
      <c r="BX728" s="339"/>
      <c r="BY728" s="339"/>
      <c r="BZ728" s="339"/>
      <c r="CA728" s="339"/>
      <c r="CB728" s="339"/>
      <c r="CC728" s="339"/>
      <c r="CD728" s="339"/>
      <c r="CE728" s="339"/>
      <c r="CF728" s="339"/>
      <c r="CG728" s="339"/>
      <c r="CH728" s="339"/>
      <c r="CI728" s="339"/>
      <c r="CJ728" s="339"/>
      <c r="CK728" s="339"/>
      <c r="CL728" s="339"/>
      <c r="CM728" s="339"/>
      <c r="CN728" s="339"/>
      <c r="CO728" s="339"/>
      <c r="CP728" s="339"/>
      <c r="CQ728" s="339"/>
      <c r="CR728" s="339"/>
      <c r="CS728" s="339"/>
      <c r="CT728" s="339"/>
      <c r="CU728" s="339"/>
      <c r="CV728" s="339"/>
      <c r="CW728" s="339"/>
      <c r="CX728" s="339"/>
      <c r="CY728" s="339"/>
      <c r="CZ728" s="339"/>
      <c r="DA728" s="339"/>
      <c r="DB728" s="339"/>
      <c r="DC728" s="339"/>
      <c r="DD728" s="339"/>
      <c r="DE728" s="339"/>
      <c r="DF728" s="339"/>
      <c r="DG728" s="339"/>
      <c r="DH728" s="339"/>
      <c r="DI728" s="339"/>
      <c r="DJ728" s="339"/>
      <c r="DK728" s="339"/>
      <c r="DL728" s="339"/>
      <c r="DM728" s="339"/>
      <c r="DN728" s="339"/>
      <c r="DO728" s="339"/>
      <c r="DP728" s="339"/>
      <c r="DQ728" s="339"/>
      <c r="DR728" s="339"/>
      <c r="DS728" s="339"/>
      <c r="DT728" s="339"/>
      <c r="DU728" s="339"/>
      <c r="DV728" s="339"/>
      <c r="DW728" s="339"/>
      <c r="DX728" s="339"/>
      <c r="DY728" s="339"/>
      <c r="DZ728" s="339"/>
      <c r="EA728" s="339"/>
      <c r="EB728" s="339"/>
      <c r="EC728" s="339"/>
      <c r="ED728" s="339"/>
      <c r="EE728" s="339"/>
      <c r="EF728" s="339"/>
      <c r="EG728" s="339"/>
      <c r="EH728" s="339"/>
      <c r="EI728" s="339"/>
      <c r="EJ728" s="339"/>
      <c r="EK728" s="339"/>
      <c r="EL728" s="339"/>
      <c r="EM728" s="339"/>
    </row>
    <row r="729" spans="1:143" s="341" customFormat="1" ht="25.5" hidden="1" customHeight="1">
      <c r="A729" s="371"/>
      <c r="B729" s="371"/>
      <c r="C729" s="371"/>
      <c r="D729" s="371"/>
      <c r="E729" s="371"/>
      <c r="F729" s="371"/>
      <c r="G729" s="371"/>
      <c r="H729" s="371"/>
      <c r="I729" s="371"/>
      <c r="J729" s="371"/>
      <c r="K729" s="371"/>
      <c r="L729" s="371"/>
      <c r="M729" s="371"/>
      <c r="N729" s="371"/>
      <c r="O729" s="371"/>
      <c r="P729" s="371"/>
      <c r="Q729" s="371"/>
      <c r="R729" s="371"/>
      <c r="S729" s="371"/>
      <c r="T729" s="371"/>
      <c r="U729" s="371"/>
      <c r="V729" s="371"/>
      <c r="W729" s="371"/>
      <c r="X729" s="371"/>
      <c r="Y729" s="371"/>
      <c r="Z729" s="371"/>
      <c r="AA729" s="371"/>
      <c r="AB729" s="371"/>
      <c r="AC729" s="371"/>
      <c r="AD729" s="371"/>
      <c r="AE729" s="371"/>
      <c r="AF729" s="371"/>
      <c r="AG729" s="371"/>
      <c r="AH729" s="371"/>
      <c r="AI729" s="339"/>
      <c r="AJ729" s="339"/>
      <c r="AK729" s="339"/>
      <c r="AL729" s="339"/>
      <c r="AM729" s="339"/>
      <c r="AN729" s="339"/>
      <c r="AO729" s="339"/>
      <c r="AP729" s="339"/>
      <c r="AQ729" s="339"/>
      <c r="AR729" s="339"/>
      <c r="AS729" s="339"/>
      <c r="AT729" s="339"/>
      <c r="AU729" s="339"/>
      <c r="AV729" s="339"/>
      <c r="AW729" s="339"/>
      <c r="AX729" s="339"/>
      <c r="AY729" s="339"/>
      <c r="AZ729" s="339"/>
      <c r="BA729" s="339"/>
      <c r="BB729" s="339"/>
      <c r="BC729" s="339"/>
      <c r="BD729" s="339"/>
      <c r="BE729" s="339"/>
      <c r="BF729" s="339"/>
      <c r="BG729" s="339"/>
      <c r="BH729" s="339"/>
      <c r="BI729" s="339"/>
      <c r="BJ729" s="339"/>
      <c r="BK729" s="339"/>
      <c r="BL729" s="339"/>
      <c r="BM729" s="339"/>
      <c r="BN729" s="339"/>
      <c r="BO729" s="339"/>
      <c r="BP729" s="339"/>
      <c r="BQ729" s="339"/>
      <c r="BR729" s="339"/>
      <c r="BS729" s="339"/>
      <c r="BT729" s="339"/>
      <c r="BU729" s="339"/>
      <c r="BV729" s="339"/>
      <c r="BW729" s="339"/>
      <c r="BX729" s="339"/>
      <c r="BY729" s="339"/>
      <c r="BZ729" s="339"/>
      <c r="CA729" s="339"/>
      <c r="CB729" s="339"/>
      <c r="CC729" s="339"/>
      <c r="CD729" s="339"/>
      <c r="CE729" s="339"/>
      <c r="CF729" s="339"/>
      <c r="CG729" s="339"/>
      <c r="CH729" s="339"/>
      <c r="CI729" s="339"/>
      <c r="CJ729" s="339"/>
      <c r="CK729" s="339"/>
      <c r="CL729" s="339"/>
      <c r="CM729" s="339"/>
      <c r="CN729" s="339"/>
      <c r="CO729" s="339"/>
      <c r="CP729" s="339"/>
      <c r="CQ729" s="339"/>
      <c r="CR729" s="339"/>
      <c r="CS729" s="339"/>
      <c r="CT729" s="339"/>
      <c r="CU729" s="339"/>
      <c r="CV729" s="339"/>
      <c r="CW729" s="339"/>
      <c r="CX729" s="339"/>
      <c r="CY729" s="339"/>
      <c r="CZ729" s="339"/>
      <c r="DA729" s="339"/>
      <c r="DB729" s="339"/>
      <c r="DC729" s="339"/>
      <c r="DD729" s="339"/>
      <c r="DE729" s="339"/>
      <c r="DF729" s="339"/>
      <c r="DG729" s="339"/>
      <c r="DH729" s="339"/>
      <c r="DI729" s="339"/>
      <c r="DJ729" s="339"/>
      <c r="DK729" s="339"/>
      <c r="DL729" s="339"/>
      <c r="DM729" s="339"/>
      <c r="DN729" s="339"/>
      <c r="DO729" s="339"/>
      <c r="DP729" s="339"/>
      <c r="DQ729" s="339"/>
      <c r="DR729" s="339"/>
      <c r="DS729" s="339"/>
      <c r="DT729" s="339"/>
      <c r="DU729" s="339"/>
      <c r="DV729" s="339"/>
      <c r="DW729" s="339"/>
      <c r="DX729" s="339"/>
      <c r="DY729" s="339"/>
      <c r="DZ729" s="339"/>
      <c r="EA729" s="339"/>
      <c r="EB729" s="339"/>
      <c r="EC729" s="339"/>
      <c r="ED729" s="339"/>
      <c r="EE729" s="339"/>
      <c r="EF729" s="339"/>
      <c r="EG729" s="339"/>
      <c r="EH729" s="339"/>
      <c r="EI729" s="339"/>
      <c r="EJ729" s="339"/>
      <c r="EK729" s="339"/>
      <c r="EL729" s="339"/>
      <c r="EM729" s="339"/>
    </row>
    <row r="730" spans="1:143" s="341" customFormat="1" ht="25.5" hidden="1" customHeight="1">
      <c r="A730" s="371"/>
      <c r="B730" s="371"/>
      <c r="C730" s="371"/>
      <c r="D730" s="371"/>
      <c r="E730" s="371"/>
      <c r="F730" s="371"/>
      <c r="G730" s="371"/>
      <c r="H730" s="371"/>
      <c r="I730" s="371"/>
      <c r="J730" s="371"/>
      <c r="K730" s="371"/>
      <c r="L730" s="371"/>
      <c r="M730" s="371"/>
      <c r="N730" s="371"/>
      <c r="O730" s="371"/>
      <c r="P730" s="371"/>
      <c r="Q730" s="371"/>
      <c r="R730" s="371"/>
      <c r="S730" s="371"/>
      <c r="T730" s="371"/>
      <c r="U730" s="371"/>
      <c r="V730" s="371"/>
      <c r="W730" s="371"/>
      <c r="X730" s="371"/>
      <c r="Y730" s="371"/>
      <c r="Z730" s="371"/>
      <c r="AA730" s="371"/>
      <c r="AB730" s="371"/>
      <c r="AC730" s="371"/>
      <c r="AD730" s="371"/>
      <c r="AE730" s="371"/>
      <c r="AF730" s="371"/>
      <c r="AG730" s="371"/>
      <c r="AH730" s="371"/>
      <c r="AI730" s="339"/>
      <c r="AJ730" s="339"/>
      <c r="AK730" s="339"/>
      <c r="AL730" s="339"/>
      <c r="AM730" s="339"/>
      <c r="AN730" s="339"/>
      <c r="AO730" s="339"/>
      <c r="AP730" s="339"/>
      <c r="AQ730" s="339"/>
      <c r="AR730" s="339"/>
      <c r="AS730" s="339"/>
      <c r="AT730" s="339"/>
      <c r="AU730" s="339"/>
      <c r="AV730" s="339"/>
      <c r="AW730" s="339"/>
      <c r="AX730" s="339"/>
      <c r="AY730" s="339"/>
      <c r="AZ730" s="339"/>
      <c r="BA730" s="339"/>
      <c r="BB730" s="339"/>
      <c r="BC730" s="339"/>
      <c r="BD730" s="339"/>
      <c r="BE730" s="339"/>
      <c r="BF730" s="339"/>
      <c r="BG730" s="339"/>
      <c r="BH730" s="339"/>
      <c r="BI730" s="339"/>
      <c r="BJ730" s="339"/>
      <c r="BK730" s="339"/>
      <c r="BL730" s="339"/>
      <c r="BM730" s="339"/>
      <c r="BN730" s="339"/>
      <c r="BO730" s="339"/>
      <c r="BP730" s="339"/>
      <c r="BQ730" s="339"/>
      <c r="BR730" s="339"/>
      <c r="BS730" s="339"/>
      <c r="BT730" s="339"/>
      <c r="BU730" s="339"/>
      <c r="BV730" s="339"/>
      <c r="BW730" s="339"/>
      <c r="BX730" s="339"/>
      <c r="BY730" s="339"/>
      <c r="BZ730" s="339"/>
      <c r="CA730" s="339"/>
      <c r="CB730" s="339"/>
      <c r="CC730" s="339"/>
      <c r="CD730" s="339"/>
      <c r="CE730" s="339"/>
      <c r="CF730" s="339"/>
      <c r="CG730" s="339"/>
      <c r="CH730" s="339"/>
      <c r="CI730" s="339"/>
      <c r="CJ730" s="339"/>
      <c r="CK730" s="339"/>
      <c r="CL730" s="339"/>
      <c r="CM730" s="339"/>
      <c r="CN730" s="339"/>
      <c r="CO730" s="339"/>
      <c r="CP730" s="339"/>
      <c r="CQ730" s="339"/>
      <c r="CR730" s="339"/>
      <c r="CS730" s="339"/>
      <c r="CT730" s="339"/>
      <c r="CU730" s="339"/>
      <c r="CV730" s="339"/>
      <c r="CW730" s="339"/>
      <c r="CX730" s="339"/>
      <c r="CY730" s="339"/>
      <c r="CZ730" s="339"/>
      <c r="DA730" s="339"/>
      <c r="DB730" s="339"/>
      <c r="DC730" s="339"/>
      <c r="DD730" s="339"/>
      <c r="DE730" s="339"/>
      <c r="DF730" s="339"/>
      <c r="DG730" s="339"/>
      <c r="DH730" s="339"/>
      <c r="DI730" s="339"/>
      <c r="DJ730" s="339"/>
      <c r="DK730" s="339"/>
      <c r="DL730" s="339"/>
      <c r="DM730" s="339"/>
      <c r="DN730" s="339"/>
      <c r="DO730" s="339"/>
      <c r="DP730" s="339"/>
      <c r="DQ730" s="339"/>
      <c r="DR730" s="339"/>
      <c r="DS730" s="339"/>
      <c r="DT730" s="339"/>
      <c r="DU730" s="339"/>
      <c r="DV730" s="339"/>
      <c r="DW730" s="339"/>
      <c r="DX730" s="339"/>
      <c r="DY730" s="339"/>
      <c r="DZ730" s="339"/>
      <c r="EA730" s="339"/>
      <c r="EB730" s="339"/>
      <c r="EC730" s="339"/>
      <c r="ED730" s="339"/>
      <c r="EE730" s="339"/>
      <c r="EF730" s="339"/>
      <c r="EG730" s="339"/>
      <c r="EH730" s="339"/>
      <c r="EI730" s="339"/>
      <c r="EJ730" s="339"/>
      <c r="EK730" s="339"/>
      <c r="EL730" s="339"/>
      <c r="EM730" s="339"/>
    </row>
    <row r="731" spans="1:143" s="341" customFormat="1" ht="25.5" hidden="1" customHeight="1">
      <c r="A731" s="371"/>
      <c r="B731" s="371"/>
      <c r="C731" s="371"/>
      <c r="D731" s="371"/>
      <c r="E731" s="371"/>
      <c r="F731" s="371"/>
      <c r="G731" s="371"/>
      <c r="H731" s="371"/>
      <c r="I731" s="371"/>
      <c r="J731" s="371"/>
      <c r="K731" s="371"/>
      <c r="L731" s="371"/>
      <c r="M731" s="371"/>
      <c r="N731" s="371"/>
      <c r="O731" s="371"/>
      <c r="P731" s="371"/>
      <c r="Q731" s="371"/>
      <c r="R731" s="371"/>
      <c r="S731" s="371"/>
      <c r="T731" s="371"/>
      <c r="U731" s="371"/>
      <c r="V731" s="371"/>
      <c r="W731" s="371"/>
      <c r="X731" s="371"/>
      <c r="Y731" s="371"/>
      <c r="Z731" s="371"/>
      <c r="AA731" s="371"/>
      <c r="AB731" s="371"/>
      <c r="AC731" s="371"/>
      <c r="AD731" s="371"/>
      <c r="AE731" s="371"/>
      <c r="AF731" s="371"/>
      <c r="AG731" s="371"/>
      <c r="AH731" s="371"/>
      <c r="AI731" s="339"/>
      <c r="AJ731" s="339"/>
      <c r="AK731" s="339"/>
      <c r="AL731" s="339"/>
      <c r="AM731" s="339"/>
      <c r="AN731" s="339"/>
      <c r="AO731" s="339"/>
      <c r="AP731" s="339"/>
      <c r="AQ731" s="339"/>
      <c r="AR731" s="339"/>
      <c r="AS731" s="339"/>
      <c r="AT731" s="339"/>
      <c r="AU731" s="339"/>
      <c r="AV731" s="339"/>
      <c r="AW731" s="339"/>
      <c r="AX731" s="339"/>
      <c r="AY731" s="339"/>
      <c r="AZ731" s="339"/>
      <c r="BA731" s="339"/>
      <c r="BB731" s="339"/>
      <c r="BC731" s="339"/>
      <c r="BD731" s="339"/>
      <c r="BE731" s="339"/>
      <c r="BF731" s="339"/>
      <c r="BG731" s="339"/>
      <c r="BH731" s="339"/>
      <c r="BI731" s="339"/>
      <c r="BJ731" s="339"/>
      <c r="BK731" s="339"/>
      <c r="BL731" s="339"/>
      <c r="BM731" s="339"/>
      <c r="BN731" s="339"/>
      <c r="BO731" s="339"/>
      <c r="BP731" s="339"/>
      <c r="BQ731" s="339"/>
      <c r="BR731" s="339"/>
      <c r="BS731" s="339"/>
      <c r="BT731" s="339"/>
      <c r="BU731" s="339"/>
      <c r="BV731" s="339"/>
      <c r="BW731" s="339"/>
      <c r="BX731" s="339"/>
      <c r="BY731" s="339"/>
      <c r="BZ731" s="339"/>
      <c r="CA731" s="339"/>
      <c r="CB731" s="339"/>
      <c r="CC731" s="339"/>
      <c r="CD731" s="339"/>
      <c r="CE731" s="339"/>
      <c r="CF731" s="339"/>
      <c r="CG731" s="339"/>
      <c r="CH731" s="339"/>
      <c r="CI731" s="339"/>
      <c r="CJ731" s="339"/>
      <c r="CK731" s="339"/>
      <c r="CL731" s="339"/>
      <c r="CM731" s="339"/>
      <c r="CN731" s="339"/>
      <c r="CO731" s="339"/>
      <c r="CP731" s="339"/>
      <c r="CQ731" s="339"/>
      <c r="CR731" s="339"/>
      <c r="CS731" s="339"/>
      <c r="CT731" s="339"/>
      <c r="CU731" s="339"/>
      <c r="CV731" s="339"/>
      <c r="CW731" s="339"/>
      <c r="CX731" s="339"/>
      <c r="CY731" s="339"/>
      <c r="CZ731" s="339"/>
      <c r="DA731" s="339"/>
      <c r="DB731" s="339"/>
      <c r="DC731" s="339"/>
      <c r="DD731" s="339"/>
      <c r="DE731" s="339"/>
      <c r="DF731" s="339"/>
      <c r="DG731" s="339"/>
      <c r="DH731" s="339"/>
      <c r="DI731" s="339"/>
      <c r="DJ731" s="339"/>
      <c r="DK731" s="339"/>
      <c r="DL731" s="339"/>
      <c r="DM731" s="339"/>
      <c r="DN731" s="339"/>
      <c r="DO731" s="339"/>
      <c r="DP731" s="339"/>
      <c r="DQ731" s="339"/>
      <c r="DR731" s="339"/>
      <c r="DS731" s="339"/>
      <c r="DT731" s="339"/>
      <c r="DU731" s="339"/>
      <c r="DV731" s="339"/>
      <c r="DW731" s="339"/>
      <c r="DX731" s="339"/>
      <c r="DY731" s="339"/>
      <c r="DZ731" s="339"/>
      <c r="EA731" s="339"/>
      <c r="EB731" s="339"/>
      <c r="EC731" s="339"/>
      <c r="ED731" s="339"/>
      <c r="EE731" s="339"/>
      <c r="EF731" s="339"/>
      <c r="EG731" s="339"/>
      <c r="EH731" s="339"/>
      <c r="EI731" s="339"/>
      <c r="EJ731" s="339"/>
      <c r="EK731" s="339"/>
      <c r="EL731" s="339"/>
      <c r="EM731" s="339"/>
    </row>
    <row r="732" spans="1:143" s="341" customFormat="1" ht="25.5" hidden="1" customHeight="1">
      <c r="A732" s="371"/>
      <c r="B732" s="371"/>
      <c r="C732" s="371"/>
      <c r="D732" s="371"/>
      <c r="E732" s="371"/>
      <c r="F732" s="371"/>
      <c r="G732" s="371"/>
      <c r="H732" s="371"/>
      <c r="I732" s="371"/>
      <c r="J732" s="371"/>
      <c r="K732" s="371"/>
      <c r="L732" s="371"/>
      <c r="M732" s="371"/>
      <c r="N732" s="371"/>
      <c r="O732" s="371"/>
      <c r="P732" s="371"/>
      <c r="Q732" s="371"/>
      <c r="R732" s="371"/>
      <c r="S732" s="371"/>
      <c r="T732" s="371"/>
      <c r="U732" s="371"/>
      <c r="V732" s="371"/>
      <c r="W732" s="371"/>
      <c r="X732" s="371"/>
      <c r="Y732" s="371"/>
      <c r="Z732" s="371"/>
      <c r="AA732" s="371"/>
      <c r="AB732" s="371"/>
      <c r="AC732" s="371"/>
      <c r="AD732" s="371"/>
      <c r="AE732" s="371"/>
      <c r="AF732" s="371"/>
      <c r="AG732" s="371"/>
      <c r="AH732" s="371"/>
      <c r="AI732" s="339"/>
      <c r="AJ732" s="339"/>
      <c r="AK732" s="339"/>
      <c r="AL732" s="339"/>
      <c r="AM732" s="339"/>
      <c r="AN732" s="339"/>
      <c r="AO732" s="339"/>
      <c r="AP732" s="339"/>
      <c r="AQ732" s="339"/>
      <c r="AR732" s="339"/>
      <c r="AS732" s="339"/>
      <c r="AT732" s="339"/>
      <c r="AU732" s="339"/>
      <c r="AV732" s="339"/>
      <c r="AW732" s="339"/>
      <c r="AX732" s="339"/>
      <c r="AY732" s="339"/>
      <c r="AZ732" s="339"/>
      <c r="BA732" s="339"/>
      <c r="BB732" s="339"/>
      <c r="BC732" s="339"/>
      <c r="BD732" s="339"/>
      <c r="BE732" s="339"/>
      <c r="BF732" s="339"/>
      <c r="BG732" s="339"/>
      <c r="BH732" s="339"/>
      <c r="BI732" s="339"/>
      <c r="BJ732" s="339"/>
      <c r="BK732" s="339"/>
      <c r="BL732" s="339"/>
      <c r="BM732" s="339"/>
      <c r="BN732" s="339"/>
      <c r="BO732" s="339"/>
      <c r="BP732" s="339"/>
      <c r="BQ732" s="339"/>
      <c r="BR732" s="339"/>
      <c r="BS732" s="339"/>
      <c r="BT732" s="339"/>
      <c r="BU732" s="339"/>
      <c r="BV732" s="339"/>
      <c r="BW732" s="339"/>
      <c r="BX732" s="339"/>
      <c r="BY732" s="339"/>
      <c r="BZ732" s="339"/>
      <c r="CA732" s="339"/>
      <c r="CB732" s="339"/>
      <c r="CC732" s="339"/>
      <c r="CD732" s="339"/>
      <c r="CE732" s="339"/>
      <c r="CF732" s="339"/>
      <c r="CG732" s="339"/>
      <c r="CH732" s="339"/>
      <c r="CI732" s="339"/>
      <c r="CJ732" s="339"/>
      <c r="CK732" s="339"/>
      <c r="CL732" s="339"/>
      <c r="CM732" s="339"/>
      <c r="CN732" s="339"/>
      <c r="CO732" s="339"/>
      <c r="CP732" s="339"/>
      <c r="CQ732" s="339"/>
      <c r="CR732" s="339"/>
      <c r="CS732" s="339"/>
      <c r="CT732" s="339"/>
      <c r="CU732" s="339"/>
      <c r="CV732" s="339"/>
      <c r="CW732" s="339"/>
      <c r="CX732" s="339"/>
      <c r="CY732" s="339"/>
      <c r="CZ732" s="339"/>
      <c r="DA732" s="339"/>
      <c r="DB732" s="339"/>
      <c r="DC732" s="339"/>
      <c r="DD732" s="339"/>
      <c r="DE732" s="339"/>
      <c r="DF732" s="339"/>
      <c r="DG732" s="339"/>
      <c r="DH732" s="339"/>
      <c r="DI732" s="339"/>
      <c r="DJ732" s="339"/>
      <c r="DK732" s="339"/>
      <c r="DL732" s="339"/>
      <c r="DM732" s="339"/>
      <c r="DN732" s="339"/>
      <c r="DO732" s="339"/>
      <c r="DP732" s="339"/>
      <c r="DQ732" s="339"/>
      <c r="DR732" s="339"/>
      <c r="DS732" s="339"/>
      <c r="DT732" s="339"/>
      <c r="DU732" s="339"/>
      <c r="DV732" s="339"/>
      <c r="DW732" s="339"/>
      <c r="DX732" s="339"/>
      <c r="DY732" s="339"/>
      <c r="DZ732" s="339"/>
      <c r="EA732" s="339"/>
      <c r="EB732" s="339"/>
      <c r="EC732" s="339"/>
      <c r="ED732" s="339"/>
      <c r="EE732" s="339"/>
      <c r="EF732" s="339"/>
      <c r="EG732" s="339"/>
      <c r="EH732" s="339"/>
      <c r="EI732" s="339"/>
      <c r="EJ732" s="339"/>
      <c r="EK732" s="339"/>
      <c r="EL732" s="339"/>
      <c r="EM732" s="339"/>
    </row>
    <row r="733" spans="1:143" s="341" customFormat="1" ht="25.5" hidden="1" customHeight="1">
      <c r="A733" s="371"/>
      <c r="B733" s="371"/>
      <c r="C733" s="371"/>
      <c r="D733" s="371"/>
      <c r="E733" s="371"/>
      <c r="F733" s="371"/>
      <c r="G733" s="371"/>
      <c r="H733" s="371"/>
      <c r="I733" s="371"/>
      <c r="J733" s="371"/>
      <c r="K733" s="371"/>
      <c r="L733" s="371"/>
      <c r="M733" s="371"/>
      <c r="N733" s="371"/>
      <c r="O733" s="371"/>
      <c r="P733" s="371"/>
      <c r="Q733" s="371"/>
      <c r="R733" s="371"/>
      <c r="S733" s="371"/>
      <c r="T733" s="371"/>
      <c r="U733" s="371"/>
      <c r="V733" s="371"/>
      <c r="W733" s="371"/>
      <c r="X733" s="371"/>
      <c r="Y733" s="371"/>
      <c r="Z733" s="371"/>
      <c r="AA733" s="371"/>
      <c r="AB733" s="371"/>
      <c r="AC733" s="371"/>
      <c r="AD733" s="371"/>
      <c r="AE733" s="371"/>
      <c r="AF733" s="371"/>
      <c r="AG733" s="371"/>
      <c r="AH733" s="371"/>
      <c r="AI733" s="339"/>
      <c r="AJ733" s="339"/>
      <c r="AK733" s="339"/>
      <c r="AL733" s="339"/>
      <c r="AM733" s="339"/>
      <c r="AN733" s="339"/>
      <c r="AO733" s="339"/>
      <c r="AP733" s="339"/>
      <c r="AQ733" s="339"/>
      <c r="AR733" s="339"/>
      <c r="AS733" s="339"/>
      <c r="AT733" s="339"/>
      <c r="AU733" s="339"/>
      <c r="AV733" s="339"/>
      <c r="AW733" s="339"/>
      <c r="AX733" s="339"/>
      <c r="AY733" s="339"/>
      <c r="AZ733" s="339"/>
      <c r="BA733" s="339"/>
      <c r="BB733" s="339"/>
      <c r="BC733" s="339"/>
      <c r="BD733" s="339"/>
      <c r="BE733" s="339"/>
      <c r="BF733" s="339"/>
      <c r="BG733" s="339"/>
      <c r="BH733" s="339"/>
      <c r="BI733" s="339"/>
      <c r="BJ733" s="339"/>
      <c r="BK733" s="339"/>
      <c r="BL733" s="339"/>
      <c r="BM733" s="339"/>
      <c r="BN733" s="339"/>
      <c r="BO733" s="339"/>
      <c r="BP733" s="339"/>
      <c r="BQ733" s="339"/>
      <c r="BR733" s="339"/>
      <c r="BS733" s="339"/>
      <c r="BT733" s="339"/>
      <c r="BU733" s="339"/>
      <c r="BV733" s="339"/>
      <c r="BW733" s="339"/>
      <c r="BX733" s="339"/>
      <c r="BY733" s="339"/>
      <c r="BZ733" s="339"/>
      <c r="CA733" s="339"/>
      <c r="CB733" s="339"/>
      <c r="CC733" s="339"/>
      <c r="CD733" s="339"/>
      <c r="CE733" s="339"/>
      <c r="CF733" s="339"/>
      <c r="CG733" s="339"/>
      <c r="CH733" s="339"/>
      <c r="CI733" s="339"/>
      <c r="CJ733" s="339"/>
      <c r="CK733" s="339"/>
      <c r="CL733" s="339"/>
      <c r="CM733" s="339"/>
      <c r="CN733" s="339"/>
      <c r="CO733" s="339"/>
      <c r="CP733" s="339"/>
      <c r="CQ733" s="339"/>
      <c r="CR733" s="339"/>
      <c r="CS733" s="339"/>
      <c r="CT733" s="339"/>
      <c r="CU733" s="339"/>
      <c r="CV733" s="339"/>
      <c r="CW733" s="339"/>
      <c r="CX733" s="339"/>
      <c r="CY733" s="339"/>
      <c r="CZ733" s="339"/>
      <c r="DA733" s="339"/>
      <c r="DB733" s="339"/>
      <c r="DC733" s="339"/>
      <c r="DD733" s="339"/>
      <c r="DE733" s="339"/>
      <c r="DF733" s="339"/>
      <c r="DG733" s="339"/>
      <c r="DH733" s="339"/>
      <c r="DI733" s="339"/>
      <c r="DJ733" s="339"/>
      <c r="DK733" s="339"/>
      <c r="DL733" s="339"/>
      <c r="DM733" s="339"/>
      <c r="DN733" s="339"/>
      <c r="DO733" s="339"/>
      <c r="DP733" s="339"/>
      <c r="DQ733" s="339"/>
      <c r="DR733" s="339"/>
      <c r="DS733" s="339"/>
      <c r="DT733" s="339"/>
      <c r="DU733" s="339"/>
      <c r="DV733" s="339"/>
      <c r="DW733" s="339"/>
      <c r="DX733" s="339"/>
      <c r="DY733" s="339"/>
      <c r="DZ733" s="339"/>
      <c r="EA733" s="339"/>
      <c r="EB733" s="339"/>
      <c r="EC733" s="339"/>
      <c r="ED733" s="339"/>
      <c r="EE733" s="339"/>
      <c r="EF733" s="339"/>
      <c r="EG733" s="339"/>
      <c r="EH733" s="339"/>
      <c r="EI733" s="339"/>
      <c r="EJ733" s="339"/>
      <c r="EK733" s="339"/>
      <c r="EL733" s="339"/>
      <c r="EM733" s="339"/>
    </row>
    <row r="734" spans="1:143" s="341" customFormat="1" ht="25.5" hidden="1" customHeight="1">
      <c r="A734" s="371"/>
      <c r="B734" s="371"/>
      <c r="C734" s="371"/>
      <c r="D734" s="371"/>
      <c r="E734" s="371"/>
      <c r="F734" s="371"/>
      <c r="G734" s="371"/>
      <c r="H734" s="371"/>
      <c r="I734" s="371"/>
      <c r="J734" s="371"/>
      <c r="K734" s="371"/>
      <c r="L734" s="371"/>
      <c r="M734" s="371"/>
      <c r="N734" s="371"/>
      <c r="O734" s="371"/>
      <c r="P734" s="371"/>
      <c r="Q734" s="371"/>
      <c r="R734" s="371"/>
      <c r="S734" s="371"/>
      <c r="T734" s="371"/>
      <c r="U734" s="371"/>
      <c r="V734" s="371"/>
      <c r="W734" s="371"/>
      <c r="X734" s="371"/>
      <c r="Y734" s="371"/>
      <c r="Z734" s="371"/>
      <c r="AA734" s="371"/>
      <c r="AB734" s="371"/>
      <c r="AC734" s="371"/>
      <c r="AD734" s="371"/>
      <c r="AE734" s="371"/>
      <c r="AF734" s="371"/>
      <c r="AG734" s="371"/>
      <c r="AH734" s="371"/>
      <c r="AI734" s="339"/>
      <c r="AJ734" s="339"/>
      <c r="AK734" s="339"/>
      <c r="AL734" s="339"/>
      <c r="AM734" s="339"/>
      <c r="AN734" s="339"/>
      <c r="AO734" s="339"/>
      <c r="AP734" s="339"/>
      <c r="AQ734" s="339"/>
      <c r="AR734" s="339"/>
      <c r="AS734" s="339"/>
      <c r="AT734" s="339"/>
      <c r="AU734" s="339"/>
      <c r="AV734" s="339"/>
      <c r="AW734" s="339"/>
      <c r="AX734" s="339"/>
      <c r="AY734" s="339"/>
      <c r="AZ734" s="339"/>
      <c r="BA734" s="339"/>
      <c r="BB734" s="339"/>
      <c r="BC734" s="339"/>
      <c r="BD734" s="339"/>
      <c r="BE734" s="339"/>
      <c r="BF734" s="339"/>
      <c r="BG734" s="339"/>
      <c r="BH734" s="339"/>
      <c r="BI734" s="339"/>
      <c r="BJ734" s="339"/>
      <c r="BK734" s="339"/>
      <c r="BL734" s="339"/>
      <c r="BM734" s="339"/>
      <c r="BN734" s="339"/>
      <c r="BO734" s="339"/>
      <c r="BP734" s="339"/>
      <c r="BQ734" s="339"/>
      <c r="BR734" s="339"/>
      <c r="BS734" s="339"/>
      <c r="BT734" s="339"/>
      <c r="BU734" s="339"/>
      <c r="BV734" s="339"/>
      <c r="BW734" s="339"/>
      <c r="BX734" s="339"/>
      <c r="BY734" s="339"/>
      <c r="BZ734" s="339"/>
      <c r="CA734" s="339"/>
      <c r="CB734" s="339"/>
      <c r="CC734" s="339"/>
      <c r="CD734" s="339"/>
      <c r="CE734" s="339"/>
      <c r="CF734" s="339"/>
      <c r="CG734" s="339"/>
      <c r="CH734" s="339"/>
      <c r="CI734" s="339"/>
      <c r="CJ734" s="339"/>
      <c r="CK734" s="339"/>
      <c r="CL734" s="339"/>
      <c r="CM734" s="339"/>
      <c r="CN734" s="339"/>
      <c r="CO734" s="339"/>
      <c r="CP734" s="339"/>
      <c r="CQ734" s="339"/>
      <c r="CR734" s="339"/>
      <c r="CS734" s="339"/>
      <c r="CT734" s="339"/>
      <c r="CU734" s="339"/>
      <c r="CV734" s="339"/>
      <c r="CW734" s="339"/>
      <c r="CX734" s="339"/>
      <c r="CY734" s="339"/>
      <c r="CZ734" s="339"/>
      <c r="DA734" s="339"/>
      <c r="DB734" s="339"/>
      <c r="DC734" s="339"/>
      <c r="DD734" s="339"/>
      <c r="DE734" s="339"/>
      <c r="DF734" s="339"/>
      <c r="DG734" s="339"/>
      <c r="DH734" s="339"/>
      <c r="DI734" s="339"/>
      <c r="DJ734" s="339"/>
      <c r="DK734" s="339"/>
      <c r="DL734" s="339"/>
      <c r="DM734" s="339"/>
      <c r="DN734" s="339"/>
      <c r="DO734" s="339"/>
      <c r="DP734" s="339"/>
      <c r="DQ734" s="339"/>
      <c r="DR734" s="339"/>
      <c r="DS734" s="339"/>
      <c r="DT734" s="339"/>
      <c r="DU734" s="339"/>
      <c r="DV734" s="339"/>
      <c r="DW734" s="339"/>
      <c r="DX734" s="339"/>
      <c r="DY734" s="339"/>
      <c r="DZ734" s="339"/>
      <c r="EA734" s="339"/>
      <c r="EB734" s="339"/>
      <c r="EC734" s="339"/>
      <c r="ED734" s="339"/>
      <c r="EE734" s="339"/>
      <c r="EF734" s="339"/>
      <c r="EG734" s="339"/>
      <c r="EH734" s="339"/>
      <c r="EI734" s="339"/>
      <c r="EJ734" s="339"/>
      <c r="EK734" s="339"/>
      <c r="EL734" s="339"/>
      <c r="EM734" s="339"/>
    </row>
    <row r="735" spans="1:143" s="341" customFormat="1" ht="25.5" hidden="1" customHeight="1">
      <c r="A735" s="371"/>
      <c r="B735" s="371"/>
      <c r="C735" s="371"/>
      <c r="D735" s="371"/>
      <c r="E735" s="371"/>
      <c r="F735" s="371"/>
      <c r="G735" s="371"/>
      <c r="H735" s="371"/>
      <c r="I735" s="371"/>
      <c r="J735" s="371"/>
      <c r="K735" s="371"/>
      <c r="L735" s="371"/>
      <c r="M735" s="371"/>
      <c r="N735" s="371"/>
      <c r="O735" s="371"/>
      <c r="P735" s="371"/>
      <c r="Q735" s="371"/>
      <c r="R735" s="371"/>
      <c r="S735" s="371"/>
      <c r="T735" s="371"/>
      <c r="U735" s="371"/>
      <c r="V735" s="371"/>
      <c r="W735" s="371"/>
      <c r="X735" s="371"/>
      <c r="Y735" s="371"/>
      <c r="Z735" s="371"/>
      <c r="AA735" s="371"/>
      <c r="AB735" s="371"/>
      <c r="AC735" s="371"/>
      <c r="AD735" s="371"/>
      <c r="AE735" s="371"/>
      <c r="AF735" s="371"/>
      <c r="AG735" s="371"/>
      <c r="AH735" s="371"/>
      <c r="AI735" s="339"/>
      <c r="AJ735" s="339"/>
      <c r="AK735" s="339"/>
      <c r="AL735" s="339"/>
      <c r="AM735" s="339"/>
      <c r="AN735" s="339"/>
      <c r="AO735" s="339"/>
      <c r="AP735" s="339"/>
      <c r="AQ735" s="339"/>
      <c r="AR735" s="339"/>
      <c r="AS735" s="339"/>
      <c r="AT735" s="339"/>
      <c r="AU735" s="339"/>
      <c r="AV735" s="339"/>
      <c r="AW735" s="339"/>
      <c r="AX735" s="339"/>
      <c r="AY735" s="339"/>
      <c r="AZ735" s="339"/>
      <c r="BA735" s="339"/>
      <c r="BB735" s="339"/>
      <c r="BC735" s="339"/>
      <c r="BD735" s="339"/>
      <c r="BE735" s="339"/>
      <c r="BF735" s="339"/>
      <c r="BG735" s="339"/>
      <c r="BH735" s="339"/>
      <c r="BI735" s="339"/>
      <c r="BJ735" s="339"/>
      <c r="BK735" s="339"/>
      <c r="BL735" s="339"/>
      <c r="BM735" s="339"/>
      <c r="BN735" s="339"/>
      <c r="BO735" s="339"/>
      <c r="BP735" s="339"/>
      <c r="BQ735" s="339"/>
      <c r="BR735" s="339"/>
      <c r="BS735" s="339"/>
      <c r="BT735" s="339"/>
      <c r="BU735" s="339"/>
      <c r="BV735" s="339"/>
      <c r="BW735" s="339"/>
      <c r="BX735" s="339"/>
      <c r="BY735" s="339"/>
      <c r="BZ735" s="339"/>
      <c r="CA735" s="339"/>
      <c r="CB735" s="339"/>
      <c r="CC735" s="339"/>
      <c r="CD735" s="339"/>
      <c r="CE735" s="339"/>
      <c r="CF735" s="339"/>
      <c r="CG735" s="339"/>
      <c r="CH735" s="339"/>
      <c r="CI735" s="339"/>
      <c r="CJ735" s="339"/>
      <c r="CK735" s="339"/>
      <c r="CL735" s="339"/>
      <c r="CM735" s="339"/>
      <c r="CN735" s="339"/>
      <c r="CO735" s="339"/>
      <c r="CP735" s="339"/>
      <c r="CQ735" s="339"/>
      <c r="CR735" s="339"/>
      <c r="CS735" s="339"/>
      <c r="CT735" s="339"/>
      <c r="CU735" s="339"/>
      <c r="CV735" s="339"/>
      <c r="CW735" s="339"/>
      <c r="CX735" s="339"/>
      <c r="CY735" s="339"/>
      <c r="CZ735" s="339"/>
      <c r="DA735" s="339"/>
      <c r="DB735" s="339"/>
      <c r="DC735" s="339"/>
      <c r="DD735" s="339"/>
      <c r="DE735" s="339"/>
      <c r="DF735" s="339"/>
      <c r="DG735" s="339"/>
      <c r="DH735" s="339"/>
      <c r="DI735" s="339"/>
      <c r="DJ735" s="339"/>
      <c r="DK735" s="339"/>
      <c r="DL735" s="339"/>
      <c r="DM735" s="339"/>
      <c r="DN735" s="339"/>
      <c r="DO735" s="339"/>
      <c r="DP735" s="339"/>
      <c r="DQ735" s="339"/>
      <c r="DR735" s="339"/>
      <c r="DS735" s="339"/>
      <c r="DT735" s="339"/>
      <c r="DU735" s="339"/>
      <c r="DV735" s="339"/>
      <c r="DW735" s="339"/>
      <c r="DX735" s="339"/>
      <c r="DY735" s="339"/>
      <c r="DZ735" s="339"/>
      <c r="EA735" s="339"/>
      <c r="EB735" s="339"/>
      <c r="EC735" s="339"/>
      <c r="ED735" s="339"/>
      <c r="EE735" s="339"/>
      <c r="EF735" s="339"/>
      <c r="EG735" s="339"/>
      <c r="EH735" s="339"/>
      <c r="EI735" s="339"/>
      <c r="EJ735" s="339"/>
      <c r="EK735" s="339"/>
      <c r="EL735" s="339"/>
      <c r="EM735" s="339"/>
    </row>
    <row r="736" spans="1:143" s="341" customFormat="1" ht="25.5" hidden="1" customHeight="1">
      <c r="A736" s="371"/>
      <c r="B736" s="371"/>
      <c r="C736" s="371"/>
      <c r="D736" s="371"/>
      <c r="E736" s="371"/>
      <c r="F736" s="371"/>
      <c r="G736" s="371"/>
      <c r="H736" s="371"/>
      <c r="I736" s="371"/>
      <c r="J736" s="371"/>
      <c r="K736" s="371"/>
      <c r="L736" s="371"/>
      <c r="M736" s="371"/>
      <c r="N736" s="371"/>
      <c r="O736" s="371"/>
      <c r="P736" s="371"/>
      <c r="Q736" s="371"/>
      <c r="R736" s="371"/>
      <c r="S736" s="371"/>
      <c r="T736" s="371"/>
      <c r="U736" s="371"/>
      <c r="V736" s="371"/>
      <c r="W736" s="371"/>
      <c r="X736" s="371"/>
      <c r="Y736" s="371"/>
      <c r="Z736" s="371"/>
      <c r="AA736" s="371"/>
      <c r="AB736" s="371"/>
      <c r="AC736" s="371"/>
      <c r="AD736" s="371"/>
      <c r="AE736" s="371"/>
      <c r="AF736" s="371"/>
      <c r="AG736" s="371"/>
      <c r="AH736" s="371"/>
      <c r="AI736" s="339"/>
      <c r="AJ736" s="339"/>
      <c r="AK736" s="339"/>
      <c r="AL736" s="339"/>
      <c r="AM736" s="339"/>
      <c r="AN736" s="339"/>
      <c r="AO736" s="339"/>
      <c r="AP736" s="339"/>
      <c r="AQ736" s="339"/>
      <c r="AR736" s="339"/>
      <c r="AS736" s="339"/>
      <c r="AT736" s="339"/>
      <c r="AU736" s="339"/>
      <c r="AV736" s="339"/>
      <c r="AW736" s="339"/>
      <c r="AX736" s="339"/>
      <c r="AY736" s="339"/>
      <c r="AZ736" s="339"/>
      <c r="BA736" s="339"/>
      <c r="BB736" s="339"/>
      <c r="BC736" s="339"/>
      <c r="BD736" s="339"/>
      <c r="BE736" s="339"/>
      <c r="BF736" s="339"/>
      <c r="BG736" s="339"/>
      <c r="BH736" s="339"/>
      <c r="BI736" s="339"/>
      <c r="BJ736" s="339"/>
      <c r="BK736" s="339"/>
      <c r="BL736" s="339"/>
      <c r="BM736" s="339"/>
      <c r="BN736" s="339"/>
      <c r="BO736" s="339"/>
      <c r="BP736" s="339"/>
      <c r="BQ736" s="339"/>
      <c r="BR736" s="339"/>
      <c r="BS736" s="339"/>
      <c r="BT736" s="339"/>
      <c r="BU736" s="339"/>
      <c r="BV736" s="339"/>
      <c r="BW736" s="339"/>
      <c r="BX736" s="339"/>
      <c r="BY736" s="339"/>
      <c r="BZ736" s="339"/>
      <c r="CA736" s="339"/>
      <c r="CB736" s="339"/>
      <c r="CC736" s="339"/>
      <c r="CD736" s="339"/>
      <c r="CE736" s="339"/>
      <c r="CF736" s="339"/>
      <c r="CG736" s="339"/>
      <c r="CH736" s="339"/>
      <c r="CI736" s="339"/>
      <c r="CJ736" s="339"/>
      <c r="CK736" s="339"/>
      <c r="CL736" s="339"/>
      <c r="CM736" s="339"/>
      <c r="CN736" s="339"/>
      <c r="CO736" s="339"/>
      <c r="CP736" s="339"/>
      <c r="CQ736" s="339"/>
      <c r="CR736" s="339"/>
      <c r="CS736" s="339"/>
      <c r="CT736" s="339"/>
      <c r="CU736" s="339"/>
      <c r="CV736" s="339"/>
      <c r="CW736" s="339"/>
      <c r="CX736" s="339"/>
      <c r="CY736" s="339"/>
      <c r="CZ736" s="339"/>
      <c r="DA736" s="339"/>
      <c r="DB736" s="339"/>
      <c r="DC736" s="339"/>
      <c r="DD736" s="339"/>
      <c r="DE736" s="339"/>
      <c r="DF736" s="339"/>
      <c r="DG736" s="339"/>
      <c r="DH736" s="339"/>
      <c r="DI736" s="339"/>
      <c r="DJ736" s="339"/>
      <c r="DK736" s="339"/>
      <c r="DL736" s="339"/>
      <c r="DM736" s="339"/>
      <c r="DN736" s="339"/>
      <c r="DO736" s="339"/>
      <c r="DP736" s="339"/>
      <c r="DQ736" s="339"/>
      <c r="DR736" s="339"/>
      <c r="DS736" s="339"/>
      <c r="DT736" s="339"/>
      <c r="DU736" s="339"/>
      <c r="DV736" s="339"/>
      <c r="DW736" s="339"/>
      <c r="DX736" s="339"/>
      <c r="DY736" s="339"/>
      <c r="DZ736" s="339"/>
      <c r="EA736" s="339"/>
      <c r="EB736" s="339"/>
      <c r="EC736" s="339"/>
      <c r="ED736" s="339"/>
      <c r="EE736" s="339"/>
      <c r="EF736" s="339"/>
      <c r="EG736" s="339"/>
      <c r="EH736" s="339"/>
      <c r="EI736" s="339"/>
      <c r="EJ736" s="339"/>
      <c r="EK736" s="339"/>
      <c r="EL736" s="339"/>
      <c r="EM736" s="339"/>
    </row>
    <row r="737" spans="1:143" s="341" customFormat="1" ht="25.5" hidden="1" customHeight="1">
      <c r="A737" s="371"/>
      <c r="B737" s="371"/>
      <c r="C737" s="371"/>
      <c r="D737" s="371"/>
      <c r="E737" s="371"/>
      <c r="F737" s="371"/>
      <c r="G737" s="371"/>
      <c r="H737" s="371"/>
      <c r="I737" s="371"/>
      <c r="J737" s="371"/>
      <c r="K737" s="371"/>
      <c r="L737" s="371"/>
      <c r="M737" s="371"/>
      <c r="N737" s="371"/>
      <c r="O737" s="371"/>
      <c r="P737" s="371"/>
      <c r="Q737" s="371"/>
      <c r="R737" s="371"/>
      <c r="S737" s="371"/>
      <c r="T737" s="371"/>
      <c r="U737" s="371"/>
      <c r="V737" s="371"/>
      <c r="W737" s="371"/>
      <c r="X737" s="371"/>
      <c r="Y737" s="371"/>
      <c r="Z737" s="371"/>
      <c r="AA737" s="371"/>
      <c r="AB737" s="371"/>
      <c r="AC737" s="371"/>
      <c r="AD737" s="371"/>
      <c r="AE737" s="371"/>
      <c r="AF737" s="371"/>
      <c r="AG737" s="371"/>
      <c r="AH737" s="371"/>
      <c r="AI737" s="339"/>
      <c r="AJ737" s="339"/>
      <c r="AK737" s="339"/>
      <c r="AL737" s="339"/>
      <c r="AM737" s="339"/>
      <c r="AN737" s="339"/>
      <c r="AO737" s="339"/>
      <c r="AP737" s="339"/>
      <c r="AQ737" s="339"/>
      <c r="AR737" s="339"/>
      <c r="AS737" s="339"/>
      <c r="AT737" s="339"/>
      <c r="AU737" s="339"/>
      <c r="AV737" s="339"/>
      <c r="AW737" s="339"/>
      <c r="AX737" s="339"/>
      <c r="AY737" s="339"/>
      <c r="AZ737" s="339"/>
      <c r="BA737" s="339"/>
      <c r="BB737" s="339"/>
      <c r="BC737" s="339"/>
      <c r="BD737" s="339"/>
      <c r="BE737" s="339"/>
      <c r="BF737" s="339"/>
      <c r="BG737" s="339"/>
      <c r="BH737" s="339"/>
      <c r="BI737" s="339"/>
      <c r="BJ737" s="339"/>
      <c r="BK737" s="339"/>
      <c r="BL737" s="339"/>
      <c r="BM737" s="339"/>
      <c r="BN737" s="339"/>
      <c r="BO737" s="339"/>
      <c r="BP737" s="339"/>
      <c r="BQ737" s="339"/>
      <c r="BR737" s="339"/>
      <c r="BS737" s="339"/>
      <c r="BT737" s="339"/>
      <c r="BU737" s="339"/>
      <c r="BV737" s="339"/>
      <c r="BW737" s="339"/>
      <c r="BX737" s="339"/>
      <c r="BY737" s="339"/>
      <c r="BZ737" s="339"/>
      <c r="CA737" s="339"/>
      <c r="CB737" s="339"/>
      <c r="CC737" s="339"/>
      <c r="CD737" s="339"/>
      <c r="CE737" s="339"/>
      <c r="CF737" s="339"/>
      <c r="CG737" s="339"/>
      <c r="CH737" s="339"/>
      <c r="CI737" s="339"/>
      <c r="CJ737" s="339"/>
      <c r="CK737" s="339"/>
      <c r="CL737" s="339"/>
      <c r="CM737" s="339"/>
      <c r="CN737" s="339"/>
      <c r="CO737" s="339"/>
      <c r="CP737" s="339"/>
      <c r="CQ737" s="339"/>
      <c r="CR737" s="339"/>
      <c r="CS737" s="339"/>
      <c r="CT737" s="339"/>
      <c r="CU737" s="339"/>
      <c r="CV737" s="339"/>
      <c r="CW737" s="339"/>
      <c r="CX737" s="339"/>
      <c r="CY737" s="339"/>
      <c r="CZ737" s="339"/>
      <c r="DA737" s="339"/>
      <c r="DB737" s="339"/>
      <c r="DC737" s="339"/>
      <c r="DD737" s="339"/>
      <c r="DE737" s="339"/>
      <c r="DF737" s="339"/>
      <c r="DG737" s="339"/>
      <c r="DH737" s="339"/>
      <c r="DI737" s="339"/>
      <c r="DJ737" s="339"/>
      <c r="DK737" s="339"/>
      <c r="DL737" s="339"/>
      <c r="DM737" s="339"/>
      <c r="DN737" s="339"/>
      <c r="DO737" s="339"/>
      <c r="DP737" s="339"/>
      <c r="DQ737" s="339"/>
      <c r="DR737" s="339"/>
      <c r="DS737" s="339"/>
      <c r="DT737" s="339"/>
      <c r="DU737" s="339"/>
      <c r="DV737" s="339"/>
      <c r="DW737" s="339"/>
      <c r="DX737" s="339"/>
      <c r="DY737" s="339"/>
      <c r="DZ737" s="339"/>
      <c r="EA737" s="339"/>
      <c r="EB737" s="339"/>
      <c r="EC737" s="339"/>
      <c r="ED737" s="339"/>
      <c r="EE737" s="339"/>
      <c r="EF737" s="339"/>
      <c r="EG737" s="339"/>
      <c r="EH737" s="339"/>
      <c r="EI737" s="339"/>
      <c r="EJ737" s="339"/>
      <c r="EK737" s="339"/>
      <c r="EL737" s="339"/>
      <c r="EM737" s="339"/>
    </row>
    <row r="738" spans="1:143" s="341" customFormat="1" ht="25.5" hidden="1" customHeight="1">
      <c r="A738" s="371"/>
      <c r="B738" s="371"/>
      <c r="C738" s="371"/>
      <c r="D738" s="371"/>
      <c r="E738" s="371"/>
      <c r="F738" s="371"/>
      <c r="G738" s="371"/>
      <c r="H738" s="371"/>
      <c r="I738" s="371"/>
      <c r="J738" s="371"/>
      <c r="K738" s="371"/>
      <c r="L738" s="371"/>
      <c r="M738" s="371"/>
      <c r="N738" s="371"/>
      <c r="O738" s="371"/>
      <c r="P738" s="371"/>
      <c r="Q738" s="371"/>
      <c r="R738" s="371"/>
      <c r="S738" s="371"/>
      <c r="T738" s="371"/>
      <c r="U738" s="371"/>
      <c r="V738" s="371"/>
      <c r="W738" s="371"/>
      <c r="X738" s="371"/>
      <c r="Y738" s="371"/>
      <c r="Z738" s="371"/>
      <c r="AA738" s="371"/>
      <c r="AB738" s="371"/>
      <c r="AC738" s="371"/>
      <c r="AD738" s="371"/>
      <c r="AE738" s="371"/>
      <c r="AF738" s="371"/>
      <c r="AG738" s="371"/>
      <c r="AH738" s="371"/>
      <c r="AI738" s="339"/>
      <c r="AJ738" s="339"/>
      <c r="AK738" s="339"/>
      <c r="AL738" s="339"/>
      <c r="AM738" s="339"/>
      <c r="AN738" s="339"/>
      <c r="AO738" s="339"/>
      <c r="AP738" s="339"/>
      <c r="AQ738" s="339"/>
      <c r="AR738" s="339"/>
      <c r="AS738" s="339"/>
      <c r="AT738" s="339"/>
      <c r="AU738" s="339"/>
      <c r="AV738" s="339"/>
      <c r="AW738" s="339"/>
      <c r="AX738" s="339"/>
      <c r="AY738" s="339"/>
      <c r="AZ738" s="339"/>
      <c r="BA738" s="339"/>
      <c r="BB738" s="339"/>
      <c r="BC738" s="339"/>
      <c r="BD738" s="339"/>
      <c r="BE738" s="339"/>
      <c r="BF738" s="339"/>
      <c r="BG738" s="339"/>
      <c r="BH738" s="339"/>
      <c r="BI738" s="339"/>
      <c r="BJ738" s="339"/>
      <c r="BK738" s="339"/>
      <c r="BL738" s="339"/>
      <c r="BM738" s="339"/>
      <c r="BN738" s="339"/>
      <c r="BO738" s="339"/>
      <c r="BP738" s="339"/>
      <c r="BQ738" s="339"/>
      <c r="BR738" s="339"/>
      <c r="BS738" s="339"/>
      <c r="BT738" s="339"/>
      <c r="BU738" s="339"/>
      <c r="BV738" s="339"/>
      <c r="BW738" s="339"/>
      <c r="BX738" s="339"/>
      <c r="BY738" s="339"/>
      <c r="BZ738" s="339"/>
      <c r="CA738" s="339"/>
      <c r="CB738" s="339"/>
      <c r="CC738" s="339"/>
      <c r="CD738" s="339"/>
      <c r="CE738" s="339"/>
      <c r="CF738" s="339"/>
      <c r="CG738" s="339"/>
      <c r="CH738" s="339"/>
      <c r="CI738" s="339"/>
      <c r="CJ738" s="339"/>
      <c r="CK738" s="339"/>
      <c r="CL738" s="339"/>
      <c r="CM738" s="339"/>
      <c r="CN738" s="339"/>
      <c r="CO738" s="339"/>
      <c r="CP738" s="339"/>
      <c r="CQ738" s="339"/>
      <c r="CR738" s="339"/>
      <c r="CS738" s="339"/>
      <c r="CT738" s="339"/>
      <c r="CU738" s="339"/>
      <c r="CV738" s="339"/>
      <c r="CW738" s="339"/>
      <c r="CX738" s="339"/>
      <c r="CY738" s="339"/>
      <c r="CZ738" s="339"/>
      <c r="DA738" s="339"/>
      <c r="DB738" s="339"/>
      <c r="DC738" s="339"/>
      <c r="DD738" s="339"/>
      <c r="DE738" s="339"/>
      <c r="DF738" s="339"/>
      <c r="DG738" s="339"/>
      <c r="DH738" s="339"/>
      <c r="DI738" s="339"/>
      <c r="DJ738" s="339"/>
      <c r="DK738" s="339"/>
      <c r="DL738" s="339"/>
      <c r="DM738" s="339"/>
      <c r="DN738" s="339"/>
      <c r="DO738" s="339"/>
      <c r="DP738" s="339"/>
      <c r="DQ738" s="339"/>
      <c r="DR738" s="339"/>
      <c r="DS738" s="339"/>
      <c r="DT738" s="339"/>
      <c r="DU738" s="339"/>
      <c r="DV738" s="339"/>
      <c r="DW738" s="339"/>
      <c r="DX738" s="339"/>
      <c r="DY738" s="339"/>
      <c r="DZ738" s="339"/>
      <c r="EA738" s="339"/>
      <c r="EB738" s="339"/>
      <c r="EC738" s="339"/>
      <c r="ED738" s="339"/>
      <c r="EE738" s="339"/>
      <c r="EF738" s="339"/>
      <c r="EG738" s="339"/>
      <c r="EH738" s="339"/>
      <c r="EI738" s="339"/>
      <c r="EJ738" s="339"/>
      <c r="EK738" s="339"/>
      <c r="EL738" s="339"/>
      <c r="EM738" s="339"/>
    </row>
    <row r="739" spans="1:143" s="341" customFormat="1" ht="25.5" hidden="1" customHeight="1">
      <c r="A739" s="371"/>
      <c r="B739" s="371"/>
      <c r="C739" s="371"/>
      <c r="D739" s="371"/>
      <c r="E739" s="371"/>
      <c r="F739" s="371"/>
      <c r="G739" s="371"/>
      <c r="H739" s="371"/>
      <c r="I739" s="371"/>
      <c r="J739" s="371"/>
      <c r="K739" s="371"/>
      <c r="L739" s="371"/>
      <c r="M739" s="371"/>
      <c r="N739" s="371"/>
      <c r="O739" s="371"/>
      <c r="P739" s="371"/>
      <c r="Q739" s="371"/>
      <c r="R739" s="371"/>
      <c r="S739" s="371"/>
      <c r="T739" s="371"/>
      <c r="U739" s="371"/>
      <c r="V739" s="371"/>
      <c r="W739" s="371"/>
      <c r="X739" s="371"/>
      <c r="Y739" s="371"/>
      <c r="Z739" s="371"/>
      <c r="AA739" s="371"/>
      <c r="AB739" s="371"/>
      <c r="AC739" s="371"/>
      <c r="AD739" s="371"/>
      <c r="AE739" s="371"/>
      <c r="AF739" s="371"/>
      <c r="AG739" s="371"/>
      <c r="AH739" s="371"/>
      <c r="AI739" s="339"/>
      <c r="AJ739" s="339"/>
      <c r="AK739" s="339"/>
      <c r="AL739" s="339"/>
      <c r="AM739" s="339"/>
      <c r="AN739" s="339"/>
      <c r="AO739" s="339"/>
      <c r="AP739" s="339"/>
      <c r="AQ739" s="339"/>
      <c r="AR739" s="339"/>
      <c r="AS739" s="339"/>
      <c r="AT739" s="339"/>
      <c r="AU739" s="339"/>
      <c r="AV739" s="339"/>
      <c r="AW739" s="339"/>
      <c r="AX739" s="339"/>
      <c r="AY739" s="339"/>
      <c r="AZ739" s="339"/>
      <c r="BA739" s="339"/>
      <c r="BB739" s="339"/>
      <c r="BC739" s="339"/>
      <c r="BD739" s="339"/>
      <c r="BE739" s="339"/>
      <c r="BF739" s="339"/>
      <c r="BG739" s="339"/>
      <c r="BH739" s="339"/>
      <c r="BI739" s="339"/>
      <c r="BJ739" s="339"/>
      <c r="BK739" s="339"/>
      <c r="BL739" s="339"/>
      <c r="BM739" s="339"/>
      <c r="BN739" s="339"/>
      <c r="BO739" s="339"/>
      <c r="BP739" s="339"/>
      <c r="BQ739" s="339"/>
      <c r="BR739" s="339"/>
      <c r="BS739" s="339"/>
      <c r="BT739" s="339"/>
      <c r="BU739" s="339"/>
      <c r="BV739" s="339"/>
      <c r="BW739" s="339"/>
      <c r="BX739" s="339"/>
      <c r="BY739" s="339"/>
      <c r="BZ739" s="339"/>
      <c r="CA739" s="339"/>
      <c r="CB739" s="339"/>
      <c r="CC739" s="339"/>
      <c r="CD739" s="339"/>
      <c r="CE739" s="339"/>
      <c r="CF739" s="339"/>
      <c r="CG739" s="339"/>
      <c r="CH739" s="339"/>
      <c r="CI739" s="339"/>
      <c r="CJ739" s="339"/>
      <c r="CK739" s="339"/>
      <c r="CL739" s="339"/>
      <c r="CM739" s="339"/>
      <c r="CN739" s="339"/>
      <c r="CO739" s="339"/>
      <c r="CP739" s="339"/>
      <c r="CQ739" s="339"/>
      <c r="CR739" s="339"/>
      <c r="CS739" s="339"/>
      <c r="CT739" s="339"/>
      <c r="CU739" s="339"/>
      <c r="CV739" s="339"/>
      <c r="CW739" s="339"/>
      <c r="CX739" s="339"/>
      <c r="CY739" s="339"/>
      <c r="CZ739" s="339"/>
      <c r="DA739" s="339"/>
      <c r="DB739" s="339"/>
      <c r="DC739" s="339"/>
      <c r="DD739" s="339"/>
      <c r="DE739" s="339"/>
      <c r="DF739" s="339"/>
      <c r="DG739" s="339"/>
      <c r="DH739" s="339"/>
      <c r="DI739" s="339"/>
      <c r="DJ739" s="339"/>
      <c r="DK739" s="339"/>
      <c r="DL739" s="339"/>
      <c r="DM739" s="339"/>
      <c r="DN739" s="339"/>
      <c r="DO739" s="339"/>
      <c r="DP739" s="339"/>
      <c r="DQ739" s="339"/>
      <c r="DR739" s="339"/>
      <c r="DS739" s="339"/>
      <c r="DT739" s="339"/>
      <c r="DU739" s="339"/>
      <c r="DV739" s="339"/>
      <c r="DW739" s="339"/>
      <c r="DX739" s="339"/>
      <c r="DY739" s="339"/>
      <c r="DZ739" s="339"/>
      <c r="EA739" s="339"/>
      <c r="EB739" s="339"/>
      <c r="EC739" s="339"/>
      <c r="ED739" s="339"/>
      <c r="EE739" s="339"/>
      <c r="EF739" s="339"/>
      <c r="EG739" s="339"/>
      <c r="EH739" s="339"/>
      <c r="EI739" s="339"/>
      <c r="EJ739" s="339"/>
      <c r="EK739" s="339"/>
      <c r="EL739" s="339"/>
      <c r="EM739" s="339"/>
    </row>
    <row r="740" spans="1:143" s="341" customFormat="1" ht="25.5" hidden="1" customHeight="1">
      <c r="A740" s="371"/>
      <c r="B740" s="371"/>
      <c r="C740" s="371"/>
      <c r="D740" s="371"/>
      <c r="E740" s="371"/>
      <c r="F740" s="371"/>
      <c r="G740" s="371"/>
      <c r="H740" s="371"/>
      <c r="I740" s="371"/>
      <c r="J740" s="371"/>
      <c r="K740" s="371"/>
      <c r="L740" s="371"/>
      <c r="M740" s="371"/>
      <c r="N740" s="371"/>
      <c r="O740" s="371"/>
      <c r="P740" s="371"/>
      <c r="Q740" s="371"/>
      <c r="R740" s="371"/>
      <c r="S740" s="371"/>
      <c r="T740" s="371"/>
      <c r="U740" s="371"/>
      <c r="V740" s="371"/>
      <c r="W740" s="371"/>
      <c r="X740" s="371"/>
      <c r="Y740" s="371"/>
      <c r="Z740" s="371"/>
      <c r="AA740" s="371"/>
      <c r="AB740" s="371"/>
      <c r="AC740" s="371"/>
      <c r="AD740" s="371"/>
      <c r="AE740" s="371"/>
      <c r="AF740" s="371"/>
      <c r="AG740" s="371"/>
      <c r="AH740" s="371"/>
      <c r="AI740" s="339"/>
      <c r="AJ740" s="339"/>
      <c r="AK740" s="339"/>
      <c r="AL740" s="339"/>
      <c r="AM740" s="339"/>
      <c r="AN740" s="339"/>
      <c r="AO740" s="339"/>
      <c r="AP740" s="339"/>
      <c r="AQ740" s="339"/>
      <c r="AR740" s="339"/>
      <c r="AS740" s="339"/>
      <c r="AT740" s="339"/>
      <c r="AU740" s="339"/>
      <c r="AV740" s="339"/>
      <c r="AW740" s="339"/>
      <c r="AX740" s="339"/>
      <c r="AY740" s="339"/>
      <c r="AZ740" s="339"/>
      <c r="BA740" s="339"/>
      <c r="BB740" s="339"/>
      <c r="BC740" s="339"/>
      <c r="BD740" s="339"/>
      <c r="BE740" s="339"/>
      <c r="BF740" s="339"/>
      <c r="BG740" s="339"/>
      <c r="BH740" s="339"/>
      <c r="BI740" s="339"/>
      <c r="BJ740" s="339"/>
      <c r="BK740" s="339"/>
      <c r="BL740" s="339"/>
      <c r="BM740" s="339"/>
      <c r="BN740" s="339"/>
      <c r="BO740" s="339"/>
      <c r="BP740" s="339"/>
      <c r="BQ740" s="339"/>
      <c r="BR740" s="339"/>
      <c r="BS740" s="339"/>
      <c r="BT740" s="339"/>
      <c r="BU740" s="339"/>
      <c r="BV740" s="339"/>
      <c r="BW740" s="339"/>
      <c r="BX740" s="339"/>
      <c r="BY740" s="339"/>
      <c r="BZ740" s="339"/>
      <c r="CA740" s="339"/>
      <c r="CB740" s="339"/>
      <c r="CC740" s="339"/>
      <c r="CD740" s="339"/>
      <c r="CE740" s="339"/>
      <c r="CF740" s="339"/>
      <c r="CG740" s="339"/>
      <c r="CH740" s="339"/>
      <c r="CI740" s="339"/>
      <c r="CJ740" s="339"/>
      <c r="CK740" s="339"/>
      <c r="CL740" s="339"/>
      <c r="CM740" s="339"/>
      <c r="CN740" s="339"/>
      <c r="CO740" s="339"/>
      <c r="CP740" s="339"/>
      <c r="CQ740" s="339"/>
      <c r="CR740" s="339"/>
      <c r="CS740" s="339"/>
      <c r="CT740" s="339"/>
      <c r="CU740" s="339"/>
      <c r="CV740" s="339"/>
      <c r="CW740" s="339"/>
      <c r="CX740" s="339"/>
      <c r="CY740" s="339"/>
      <c r="CZ740" s="339"/>
      <c r="DA740" s="339"/>
      <c r="DB740" s="339"/>
      <c r="DC740" s="339"/>
      <c r="DD740" s="339"/>
      <c r="DE740" s="339"/>
      <c r="DF740" s="339"/>
      <c r="DG740" s="339"/>
      <c r="DH740" s="339"/>
      <c r="DI740" s="339"/>
      <c r="DJ740" s="339"/>
      <c r="DK740" s="339"/>
      <c r="DL740" s="339"/>
      <c r="DM740" s="339"/>
      <c r="DN740" s="339"/>
      <c r="DO740" s="339"/>
      <c r="DP740" s="339"/>
      <c r="DQ740" s="339"/>
      <c r="DR740" s="339"/>
      <c r="DS740" s="339"/>
      <c r="DT740" s="339"/>
      <c r="DU740" s="339"/>
      <c r="DV740" s="339"/>
      <c r="DW740" s="339"/>
      <c r="DX740" s="339"/>
      <c r="DY740" s="339"/>
      <c r="DZ740" s="339"/>
      <c r="EA740" s="339"/>
      <c r="EB740" s="339"/>
      <c r="EC740" s="339"/>
      <c r="ED740" s="339"/>
      <c r="EE740" s="339"/>
      <c r="EF740" s="339"/>
      <c r="EG740" s="339"/>
      <c r="EH740" s="339"/>
      <c r="EI740" s="339"/>
      <c r="EJ740" s="339"/>
      <c r="EK740" s="339"/>
      <c r="EL740" s="339"/>
      <c r="EM740" s="339"/>
    </row>
    <row r="741" spans="1:143" s="341" customFormat="1" ht="25.5" hidden="1" customHeight="1">
      <c r="A741" s="371"/>
      <c r="B741" s="371"/>
      <c r="C741" s="371"/>
      <c r="D741" s="371"/>
      <c r="E741" s="371"/>
      <c r="F741" s="371"/>
      <c r="G741" s="371"/>
      <c r="H741" s="371"/>
      <c r="I741" s="371"/>
      <c r="J741" s="371"/>
      <c r="K741" s="371"/>
      <c r="L741" s="371"/>
      <c r="M741" s="371"/>
      <c r="N741" s="371"/>
      <c r="O741" s="371"/>
      <c r="P741" s="371"/>
      <c r="Q741" s="371"/>
      <c r="R741" s="371"/>
      <c r="S741" s="371"/>
      <c r="T741" s="371"/>
      <c r="U741" s="371"/>
      <c r="V741" s="371"/>
      <c r="W741" s="371"/>
      <c r="X741" s="371"/>
      <c r="Y741" s="371"/>
      <c r="Z741" s="371"/>
      <c r="AA741" s="371"/>
      <c r="AB741" s="371"/>
      <c r="AC741" s="371"/>
      <c r="AD741" s="371"/>
      <c r="AE741" s="371"/>
      <c r="AF741" s="371"/>
      <c r="AG741" s="371"/>
      <c r="AH741" s="371"/>
      <c r="AI741" s="339"/>
      <c r="AJ741" s="339"/>
      <c r="AK741" s="339"/>
      <c r="AL741" s="339"/>
      <c r="AM741" s="339"/>
      <c r="AN741" s="339"/>
      <c r="AO741" s="339"/>
      <c r="AP741" s="339"/>
      <c r="AQ741" s="339"/>
      <c r="AR741" s="339"/>
      <c r="AS741" s="339"/>
      <c r="AT741" s="339"/>
      <c r="AU741" s="339"/>
      <c r="AV741" s="339"/>
      <c r="AW741" s="339"/>
      <c r="AX741" s="339"/>
      <c r="AY741" s="339"/>
      <c r="AZ741" s="339"/>
      <c r="BA741" s="339"/>
      <c r="BB741" s="339"/>
      <c r="BC741" s="339"/>
      <c r="BD741" s="339"/>
      <c r="BE741" s="339"/>
      <c r="BF741" s="339"/>
      <c r="BG741" s="339"/>
      <c r="BH741" s="339"/>
      <c r="BI741" s="339"/>
      <c r="BJ741" s="339"/>
      <c r="BK741" s="339"/>
      <c r="BL741" s="339"/>
      <c r="BM741" s="339"/>
      <c r="BN741" s="339"/>
      <c r="BO741" s="339"/>
      <c r="BP741" s="339"/>
      <c r="BQ741" s="339"/>
      <c r="BR741" s="339"/>
      <c r="BS741" s="339"/>
      <c r="BT741" s="339"/>
      <c r="BU741" s="339"/>
      <c r="BV741" s="339"/>
      <c r="BW741" s="339"/>
      <c r="BX741" s="339"/>
      <c r="BY741" s="339"/>
      <c r="BZ741" s="339"/>
      <c r="CA741" s="339"/>
      <c r="CB741" s="339"/>
      <c r="CC741" s="339"/>
      <c r="CD741" s="339"/>
      <c r="CE741" s="339"/>
      <c r="CF741" s="339"/>
      <c r="CG741" s="339"/>
      <c r="CH741" s="339"/>
      <c r="CI741" s="339"/>
      <c r="CJ741" s="339"/>
      <c r="CK741" s="339"/>
      <c r="CL741" s="339"/>
      <c r="CM741" s="339"/>
      <c r="CN741" s="339"/>
      <c r="CO741" s="339"/>
      <c r="CP741" s="339"/>
      <c r="CQ741" s="339"/>
      <c r="CR741" s="339"/>
      <c r="CS741" s="339"/>
      <c r="CT741" s="339"/>
      <c r="CU741" s="339"/>
      <c r="CV741" s="339"/>
      <c r="CW741" s="339"/>
      <c r="CX741" s="339"/>
      <c r="CY741" s="339"/>
      <c r="CZ741" s="339"/>
      <c r="DA741" s="339"/>
      <c r="DB741" s="339"/>
      <c r="DC741" s="339"/>
      <c r="DD741" s="339"/>
      <c r="DE741" s="339"/>
      <c r="DF741" s="339"/>
      <c r="DG741" s="339"/>
      <c r="DH741" s="339"/>
      <c r="DI741" s="339"/>
      <c r="DJ741" s="339"/>
      <c r="DK741" s="339"/>
      <c r="DL741" s="339"/>
      <c r="DM741" s="339"/>
      <c r="DN741" s="339"/>
      <c r="DO741" s="339"/>
      <c r="DP741" s="339"/>
      <c r="DQ741" s="339"/>
      <c r="DR741" s="339"/>
      <c r="DS741" s="339"/>
      <c r="DT741" s="339"/>
      <c r="DU741" s="339"/>
      <c r="DV741" s="339"/>
      <c r="DW741" s="339"/>
      <c r="DX741" s="339"/>
      <c r="DY741" s="339"/>
      <c r="DZ741" s="339"/>
      <c r="EA741" s="339"/>
      <c r="EB741" s="339"/>
      <c r="EC741" s="339"/>
      <c r="ED741" s="339"/>
      <c r="EE741" s="339"/>
      <c r="EF741" s="339"/>
      <c r="EG741" s="339"/>
      <c r="EH741" s="339"/>
      <c r="EI741" s="339"/>
      <c r="EJ741" s="339"/>
      <c r="EK741" s="339"/>
      <c r="EL741" s="339"/>
      <c r="EM741" s="339"/>
    </row>
    <row r="742" spans="1:143" s="341" customFormat="1" ht="25.5" hidden="1" customHeight="1">
      <c r="A742" s="371"/>
      <c r="B742" s="371"/>
      <c r="C742" s="371"/>
      <c r="D742" s="371"/>
      <c r="E742" s="371"/>
      <c r="F742" s="371"/>
      <c r="G742" s="371"/>
      <c r="H742" s="371"/>
      <c r="I742" s="371"/>
      <c r="J742" s="371"/>
      <c r="K742" s="371"/>
      <c r="L742" s="371"/>
      <c r="M742" s="371"/>
      <c r="N742" s="371"/>
      <c r="O742" s="371"/>
      <c r="P742" s="371"/>
      <c r="Q742" s="371"/>
      <c r="R742" s="371"/>
      <c r="S742" s="371"/>
      <c r="T742" s="371"/>
      <c r="U742" s="371"/>
      <c r="V742" s="371"/>
      <c r="W742" s="371"/>
      <c r="X742" s="371"/>
      <c r="Y742" s="371"/>
      <c r="Z742" s="371"/>
      <c r="AA742" s="371"/>
      <c r="AB742" s="371"/>
      <c r="AC742" s="371"/>
      <c r="AD742" s="371"/>
      <c r="AE742" s="371"/>
      <c r="AF742" s="371"/>
      <c r="AG742" s="371"/>
      <c r="AH742" s="371"/>
      <c r="AI742" s="339"/>
      <c r="AJ742" s="339"/>
      <c r="AK742" s="339"/>
      <c r="AL742" s="339"/>
      <c r="AM742" s="339"/>
      <c r="AN742" s="339"/>
      <c r="AO742" s="339"/>
      <c r="AP742" s="339"/>
      <c r="AQ742" s="339"/>
      <c r="AR742" s="339"/>
      <c r="AS742" s="339"/>
      <c r="AT742" s="339"/>
      <c r="AU742" s="339"/>
      <c r="AV742" s="339"/>
      <c r="AW742" s="339"/>
      <c r="AX742" s="339"/>
      <c r="AY742" s="339"/>
      <c r="AZ742" s="339"/>
      <c r="BA742" s="339"/>
      <c r="BB742" s="339"/>
      <c r="BC742" s="339"/>
      <c r="BD742" s="339"/>
      <c r="BE742" s="339"/>
      <c r="BF742" s="339"/>
      <c r="BG742" s="339"/>
      <c r="BH742" s="339"/>
      <c r="BI742" s="339"/>
      <c r="BJ742" s="339"/>
      <c r="BK742" s="339"/>
      <c r="BL742" s="339"/>
      <c r="BM742" s="339"/>
      <c r="BN742" s="339"/>
      <c r="BO742" s="339"/>
      <c r="BP742" s="339"/>
      <c r="BQ742" s="339"/>
      <c r="BR742" s="339"/>
      <c r="BS742" s="339"/>
      <c r="BT742" s="339"/>
      <c r="BU742" s="339"/>
      <c r="BV742" s="339"/>
      <c r="BW742" s="339"/>
      <c r="BX742" s="339"/>
      <c r="BY742" s="339"/>
      <c r="BZ742" s="339"/>
      <c r="CA742" s="339"/>
      <c r="CB742" s="339"/>
      <c r="CC742" s="339"/>
      <c r="CD742" s="339"/>
      <c r="CE742" s="339"/>
      <c r="CF742" s="339"/>
      <c r="CG742" s="339"/>
      <c r="CH742" s="339"/>
      <c r="CI742" s="339"/>
      <c r="CJ742" s="339"/>
      <c r="CK742" s="339"/>
      <c r="CL742" s="339"/>
      <c r="CM742" s="339"/>
      <c r="CN742" s="339"/>
      <c r="CO742" s="339"/>
      <c r="CP742" s="339"/>
      <c r="CQ742" s="339"/>
      <c r="CR742" s="339"/>
      <c r="CS742" s="339"/>
      <c r="CT742" s="339"/>
      <c r="CU742" s="339"/>
      <c r="CV742" s="339"/>
      <c r="CW742" s="339"/>
      <c r="CX742" s="339"/>
      <c r="CY742" s="339"/>
      <c r="CZ742" s="339"/>
      <c r="DA742" s="339"/>
      <c r="DB742" s="339"/>
      <c r="DC742" s="339"/>
      <c r="DD742" s="339"/>
      <c r="DE742" s="339"/>
      <c r="DF742" s="339"/>
      <c r="DG742" s="339"/>
      <c r="DH742" s="339"/>
      <c r="DI742" s="339"/>
      <c r="DJ742" s="339"/>
      <c r="DK742" s="339"/>
      <c r="DL742" s="339"/>
      <c r="DM742" s="339"/>
      <c r="DN742" s="339"/>
      <c r="DO742" s="339"/>
      <c r="DP742" s="339"/>
      <c r="DQ742" s="339"/>
      <c r="DR742" s="339"/>
      <c r="DS742" s="339"/>
      <c r="DT742" s="339"/>
      <c r="DU742" s="339"/>
      <c r="DV742" s="339"/>
      <c r="DW742" s="339"/>
      <c r="DX742" s="339"/>
      <c r="DY742" s="339"/>
      <c r="DZ742" s="339"/>
      <c r="EA742" s="339"/>
      <c r="EB742" s="339"/>
      <c r="EC742" s="339"/>
      <c r="ED742" s="339"/>
      <c r="EE742" s="339"/>
      <c r="EF742" s="339"/>
      <c r="EG742" s="339"/>
      <c r="EH742" s="339"/>
      <c r="EI742" s="339"/>
      <c r="EJ742" s="339"/>
      <c r="EK742" s="339"/>
      <c r="EL742" s="339"/>
      <c r="EM742" s="339"/>
    </row>
    <row r="743" spans="1:143" s="341" customFormat="1" ht="25.5" hidden="1" customHeight="1">
      <c r="A743" s="371"/>
      <c r="B743" s="371"/>
      <c r="C743" s="371"/>
      <c r="D743" s="371"/>
      <c r="E743" s="371"/>
      <c r="F743" s="371"/>
      <c r="G743" s="371"/>
      <c r="H743" s="371"/>
      <c r="I743" s="371"/>
      <c r="J743" s="371"/>
      <c r="K743" s="371"/>
      <c r="L743" s="371"/>
      <c r="M743" s="371"/>
      <c r="N743" s="371"/>
      <c r="O743" s="371"/>
      <c r="P743" s="371"/>
      <c r="Q743" s="371"/>
      <c r="R743" s="371"/>
      <c r="S743" s="371"/>
      <c r="T743" s="371"/>
      <c r="U743" s="371"/>
      <c r="V743" s="371"/>
      <c r="W743" s="371"/>
      <c r="X743" s="371"/>
      <c r="Y743" s="371"/>
      <c r="Z743" s="371"/>
      <c r="AA743" s="371"/>
      <c r="AB743" s="371"/>
      <c r="AC743" s="371"/>
      <c r="AD743" s="371"/>
      <c r="AE743" s="371"/>
      <c r="AF743" s="371"/>
      <c r="AG743" s="371"/>
      <c r="AH743" s="371"/>
      <c r="AI743" s="339"/>
      <c r="AJ743" s="339"/>
      <c r="AK743" s="339"/>
      <c r="AL743" s="339"/>
      <c r="AM743" s="339"/>
      <c r="AN743" s="339"/>
      <c r="AO743" s="339"/>
      <c r="AP743" s="339"/>
      <c r="AQ743" s="339"/>
      <c r="AR743" s="339"/>
      <c r="AS743" s="339"/>
      <c r="AT743" s="339"/>
      <c r="AU743" s="339"/>
      <c r="AV743" s="339"/>
      <c r="AW743" s="339"/>
      <c r="AX743" s="339"/>
      <c r="AY743" s="339"/>
      <c r="AZ743" s="339"/>
      <c r="BA743" s="339"/>
      <c r="BB743" s="339"/>
      <c r="BC743" s="339"/>
      <c r="BD743" s="339"/>
      <c r="BE743" s="339"/>
      <c r="BF743" s="339"/>
      <c r="BG743" s="339"/>
      <c r="BH743" s="339"/>
      <c r="BI743" s="339"/>
      <c r="BJ743" s="339"/>
      <c r="BK743" s="339"/>
      <c r="BL743" s="339"/>
      <c r="BM743" s="339"/>
      <c r="BN743" s="339"/>
      <c r="BO743" s="339"/>
      <c r="BP743" s="339"/>
      <c r="BQ743" s="339"/>
      <c r="BR743" s="339"/>
      <c r="BS743" s="339"/>
      <c r="BT743" s="339"/>
      <c r="BU743" s="339"/>
      <c r="BV743" s="339"/>
      <c r="BW743" s="339"/>
      <c r="BX743" s="339"/>
      <c r="BY743" s="339"/>
      <c r="BZ743" s="339"/>
      <c r="CA743" s="339"/>
      <c r="CB743" s="339"/>
      <c r="CC743" s="339"/>
      <c r="CD743" s="339"/>
      <c r="CE743" s="339"/>
      <c r="CF743" s="339"/>
      <c r="CG743" s="339"/>
      <c r="CH743" s="339"/>
      <c r="CI743" s="339"/>
      <c r="CJ743" s="339"/>
      <c r="CK743" s="339"/>
      <c r="CL743" s="339"/>
      <c r="CM743" s="339"/>
      <c r="CN743" s="339"/>
      <c r="CO743" s="339"/>
      <c r="CP743" s="339"/>
      <c r="CQ743" s="339"/>
      <c r="CR743" s="339"/>
      <c r="CS743" s="339"/>
      <c r="CT743" s="339"/>
      <c r="CU743" s="339"/>
      <c r="CV743" s="339"/>
      <c r="CW743" s="339"/>
      <c r="CX743" s="339"/>
      <c r="CY743" s="339"/>
      <c r="CZ743" s="339"/>
      <c r="DA743" s="339"/>
      <c r="DB743" s="339"/>
      <c r="DC743" s="339"/>
      <c r="DD743" s="339"/>
      <c r="DE743" s="339"/>
      <c r="DF743" s="339"/>
      <c r="DG743" s="339"/>
      <c r="DH743" s="339"/>
      <c r="DI743" s="339"/>
      <c r="DJ743" s="339"/>
      <c r="DK743" s="339"/>
      <c r="DL743" s="339"/>
      <c r="DM743" s="339"/>
      <c r="DN743" s="339"/>
      <c r="DO743" s="339"/>
      <c r="DP743" s="339"/>
      <c r="DQ743" s="339"/>
      <c r="DR743" s="339"/>
      <c r="DS743" s="339"/>
      <c r="DT743" s="339"/>
      <c r="DU743" s="339"/>
      <c r="DV743" s="339"/>
      <c r="DW743" s="339"/>
      <c r="DX743" s="339"/>
      <c r="DY743" s="339"/>
      <c r="DZ743" s="339"/>
      <c r="EA743" s="339"/>
      <c r="EB743" s="339"/>
      <c r="EC743" s="339"/>
      <c r="ED743" s="339"/>
      <c r="EE743" s="339"/>
      <c r="EF743" s="339"/>
      <c r="EG743" s="339"/>
      <c r="EH743" s="339"/>
      <c r="EI743" s="339"/>
      <c r="EJ743" s="339"/>
      <c r="EK743" s="339"/>
      <c r="EL743" s="339"/>
      <c r="EM743" s="339"/>
    </row>
    <row r="744" spans="1:143" s="341" customFormat="1" ht="25.5" hidden="1" customHeight="1">
      <c r="A744" s="371"/>
      <c r="B744" s="371"/>
      <c r="C744" s="371"/>
      <c r="D744" s="371"/>
      <c r="E744" s="371"/>
      <c r="F744" s="371"/>
      <c r="G744" s="371"/>
      <c r="H744" s="371"/>
      <c r="I744" s="371"/>
      <c r="J744" s="371"/>
      <c r="K744" s="371"/>
      <c r="L744" s="371"/>
      <c r="M744" s="371"/>
      <c r="N744" s="371"/>
      <c r="O744" s="371"/>
      <c r="P744" s="371"/>
      <c r="Q744" s="371"/>
      <c r="R744" s="371"/>
      <c r="S744" s="371"/>
      <c r="T744" s="371"/>
      <c r="U744" s="371"/>
      <c r="V744" s="371"/>
      <c r="W744" s="371"/>
      <c r="X744" s="371"/>
      <c r="Y744" s="371"/>
      <c r="Z744" s="371"/>
      <c r="AA744" s="371"/>
      <c r="AB744" s="371"/>
      <c r="AC744" s="371"/>
      <c r="AD744" s="371"/>
      <c r="AE744" s="371"/>
      <c r="AF744" s="371"/>
      <c r="AG744" s="371"/>
      <c r="AH744" s="371"/>
      <c r="AI744" s="339"/>
      <c r="AJ744" s="339"/>
      <c r="AK744" s="339"/>
      <c r="AL744" s="339"/>
      <c r="AM744" s="339"/>
      <c r="AN744" s="339"/>
      <c r="AO744" s="339"/>
      <c r="AP744" s="339"/>
      <c r="AQ744" s="339"/>
      <c r="AR744" s="339"/>
      <c r="AS744" s="339"/>
      <c r="AT744" s="339"/>
      <c r="AU744" s="339"/>
      <c r="AV744" s="339"/>
      <c r="AW744" s="339"/>
      <c r="AX744" s="339"/>
      <c r="AY744" s="339"/>
      <c r="AZ744" s="339"/>
      <c r="BA744" s="339"/>
      <c r="BB744" s="339"/>
      <c r="BC744" s="339"/>
      <c r="BD744" s="339"/>
      <c r="BE744" s="339"/>
      <c r="BF744" s="339"/>
      <c r="BG744" s="339"/>
      <c r="BH744" s="339"/>
      <c r="BI744" s="339"/>
      <c r="BJ744" s="339"/>
      <c r="BK744" s="339"/>
      <c r="BL744" s="339"/>
      <c r="BM744" s="339"/>
      <c r="BN744" s="339"/>
      <c r="BO744" s="339"/>
      <c r="BP744" s="339"/>
      <c r="BQ744" s="339"/>
      <c r="BR744" s="339"/>
      <c r="BS744" s="339"/>
      <c r="BT744" s="339"/>
      <c r="BU744" s="339"/>
      <c r="BV744" s="339"/>
      <c r="BW744" s="339"/>
      <c r="BX744" s="339"/>
      <c r="BY744" s="339"/>
      <c r="BZ744" s="339"/>
      <c r="CA744" s="339"/>
      <c r="CB744" s="339"/>
      <c r="CC744" s="339"/>
      <c r="CD744" s="339"/>
      <c r="CE744" s="339"/>
      <c r="CF744" s="339"/>
      <c r="CG744" s="339"/>
      <c r="CH744" s="339"/>
      <c r="CI744" s="339"/>
      <c r="CJ744" s="339"/>
      <c r="CK744" s="339"/>
      <c r="CL744" s="339"/>
      <c r="CM744" s="339"/>
      <c r="CN744" s="339"/>
      <c r="CO744" s="339"/>
      <c r="CP744" s="339"/>
      <c r="CQ744" s="339"/>
      <c r="CR744" s="339"/>
      <c r="CS744" s="339"/>
      <c r="CT744" s="339"/>
      <c r="CU744" s="339"/>
      <c r="CV744" s="339"/>
      <c r="CW744" s="339"/>
      <c r="CX744" s="339"/>
      <c r="CY744" s="339"/>
      <c r="CZ744" s="339"/>
      <c r="DA744" s="339"/>
      <c r="DB744" s="339"/>
      <c r="DC744" s="339"/>
      <c r="DD744" s="339"/>
      <c r="DE744" s="339"/>
      <c r="DF744" s="339"/>
      <c r="DG744" s="339"/>
      <c r="DH744" s="339"/>
      <c r="DI744" s="339"/>
      <c r="DJ744" s="339"/>
      <c r="DK744" s="339"/>
      <c r="DL744" s="339"/>
      <c r="DM744" s="339"/>
      <c r="DN744" s="339"/>
      <c r="DO744" s="339"/>
      <c r="DP744" s="339"/>
      <c r="DQ744" s="339"/>
      <c r="DR744" s="339"/>
      <c r="DS744" s="339"/>
      <c r="DT744" s="339"/>
      <c r="DU744" s="339"/>
      <c r="DV744" s="339"/>
      <c r="DW744" s="339"/>
      <c r="DX744" s="339"/>
      <c r="DY744" s="339"/>
      <c r="DZ744" s="339"/>
      <c r="EA744" s="339"/>
      <c r="EB744" s="339"/>
      <c r="EC744" s="339"/>
      <c r="ED744" s="339"/>
      <c r="EE744" s="339"/>
      <c r="EF744" s="339"/>
      <c r="EG744" s="339"/>
      <c r="EH744" s="339"/>
      <c r="EI744" s="339"/>
      <c r="EJ744" s="339"/>
      <c r="EK744" s="339"/>
      <c r="EL744" s="339"/>
      <c r="EM744" s="339"/>
    </row>
    <row r="745" spans="1:143" s="341" customFormat="1" ht="25.5" hidden="1" customHeight="1">
      <c r="A745" s="371"/>
      <c r="B745" s="371"/>
      <c r="C745" s="371"/>
      <c r="D745" s="371"/>
      <c r="E745" s="371"/>
      <c r="F745" s="371"/>
      <c r="G745" s="371"/>
      <c r="H745" s="371"/>
      <c r="I745" s="371"/>
      <c r="J745" s="371"/>
      <c r="K745" s="371"/>
      <c r="L745" s="371"/>
      <c r="M745" s="371"/>
      <c r="N745" s="371"/>
      <c r="O745" s="371"/>
      <c r="P745" s="371"/>
      <c r="Q745" s="371"/>
      <c r="R745" s="371"/>
      <c r="S745" s="371"/>
      <c r="T745" s="371"/>
      <c r="U745" s="371"/>
      <c r="V745" s="371"/>
      <c r="W745" s="371"/>
      <c r="X745" s="371"/>
      <c r="Y745" s="371"/>
      <c r="Z745" s="371"/>
      <c r="AA745" s="371"/>
      <c r="AB745" s="371"/>
      <c r="AC745" s="371"/>
      <c r="AD745" s="371"/>
      <c r="AE745" s="371"/>
      <c r="AF745" s="371"/>
      <c r="AG745" s="371"/>
      <c r="AH745" s="371"/>
      <c r="AI745" s="339"/>
      <c r="AJ745" s="339"/>
      <c r="AK745" s="339"/>
      <c r="AL745" s="339"/>
      <c r="AM745" s="339"/>
      <c r="AN745" s="339"/>
      <c r="AO745" s="339"/>
      <c r="AP745" s="339"/>
      <c r="AQ745" s="339"/>
      <c r="AR745" s="339"/>
      <c r="AS745" s="339"/>
      <c r="AT745" s="339"/>
      <c r="AU745" s="339"/>
      <c r="AV745" s="339"/>
      <c r="AW745" s="339"/>
      <c r="AX745" s="339"/>
      <c r="AY745" s="339"/>
      <c r="AZ745" s="339"/>
      <c r="BA745" s="339"/>
      <c r="BB745" s="339"/>
      <c r="BC745" s="339"/>
      <c r="BD745" s="339"/>
      <c r="BE745" s="339"/>
      <c r="BF745" s="339"/>
      <c r="BG745" s="339"/>
      <c r="BH745" s="339"/>
      <c r="BI745" s="339"/>
      <c r="BJ745" s="339"/>
      <c r="BK745" s="339"/>
      <c r="BL745" s="339"/>
      <c r="BM745" s="339"/>
      <c r="BN745" s="339"/>
      <c r="BO745" s="339"/>
      <c r="BP745" s="339"/>
      <c r="BQ745" s="339"/>
      <c r="BR745" s="339"/>
      <c r="BS745" s="339"/>
      <c r="BT745" s="339"/>
      <c r="BU745" s="339"/>
      <c r="BV745" s="339"/>
      <c r="BW745" s="339"/>
      <c r="BX745" s="339"/>
      <c r="BY745" s="339"/>
      <c r="BZ745" s="339"/>
      <c r="CA745" s="339"/>
      <c r="CB745" s="339"/>
      <c r="CC745" s="339"/>
      <c r="CD745" s="339"/>
      <c r="CE745" s="339"/>
      <c r="CF745" s="339"/>
      <c r="CG745" s="339"/>
      <c r="CH745" s="339"/>
      <c r="CI745" s="339"/>
      <c r="CJ745" s="339"/>
      <c r="CK745" s="339"/>
      <c r="CL745" s="339"/>
      <c r="CM745" s="339"/>
      <c r="CN745" s="339"/>
      <c r="CO745" s="339"/>
      <c r="CP745" s="339"/>
      <c r="CQ745" s="339"/>
      <c r="CR745" s="339"/>
      <c r="CS745" s="339"/>
      <c r="CT745" s="339"/>
      <c r="CU745" s="339"/>
      <c r="CV745" s="339"/>
      <c r="CW745" s="339"/>
      <c r="CX745" s="339"/>
      <c r="CY745" s="339"/>
      <c r="CZ745" s="339"/>
      <c r="DA745" s="339"/>
      <c r="DB745" s="339"/>
      <c r="DC745" s="339"/>
      <c r="DD745" s="339"/>
      <c r="DE745" s="339"/>
      <c r="DF745" s="339"/>
      <c r="DG745" s="339"/>
      <c r="DH745" s="339"/>
      <c r="DI745" s="339"/>
      <c r="DJ745" s="339"/>
      <c r="DK745" s="339"/>
      <c r="DL745" s="339"/>
      <c r="DM745" s="339"/>
      <c r="DN745" s="339"/>
      <c r="DO745" s="339"/>
      <c r="DP745" s="339"/>
      <c r="DQ745" s="339"/>
      <c r="DR745" s="339"/>
      <c r="DS745" s="339"/>
      <c r="DT745" s="339"/>
      <c r="DU745" s="339"/>
      <c r="DV745" s="339"/>
      <c r="DW745" s="339"/>
      <c r="DX745" s="339"/>
      <c r="DY745" s="339"/>
      <c r="DZ745" s="339"/>
      <c r="EA745" s="339"/>
      <c r="EB745" s="339"/>
      <c r="EC745" s="339"/>
      <c r="ED745" s="339"/>
      <c r="EE745" s="339"/>
      <c r="EF745" s="339"/>
      <c r="EG745" s="339"/>
      <c r="EH745" s="339"/>
      <c r="EI745" s="339"/>
      <c r="EJ745" s="339"/>
      <c r="EK745" s="339"/>
      <c r="EL745" s="339"/>
      <c r="EM745" s="339"/>
    </row>
    <row r="746" spans="1:143" s="341" customFormat="1" ht="25.5" hidden="1" customHeight="1">
      <c r="A746" s="371"/>
      <c r="B746" s="371"/>
      <c r="C746" s="371"/>
      <c r="D746" s="371"/>
      <c r="E746" s="371"/>
      <c r="F746" s="371"/>
      <c r="G746" s="371"/>
      <c r="H746" s="371"/>
      <c r="I746" s="371"/>
      <c r="J746" s="371"/>
      <c r="K746" s="371"/>
      <c r="L746" s="371"/>
      <c r="M746" s="371"/>
      <c r="N746" s="371"/>
      <c r="O746" s="371"/>
      <c r="P746" s="371"/>
      <c r="Q746" s="371"/>
      <c r="R746" s="371"/>
      <c r="S746" s="371"/>
      <c r="T746" s="371"/>
      <c r="U746" s="371"/>
      <c r="V746" s="371"/>
      <c r="W746" s="371"/>
      <c r="X746" s="371"/>
      <c r="Y746" s="371"/>
      <c r="Z746" s="371"/>
      <c r="AA746" s="371"/>
      <c r="AB746" s="371"/>
      <c r="AC746" s="371"/>
      <c r="AD746" s="371"/>
      <c r="AE746" s="371"/>
      <c r="AF746" s="371"/>
      <c r="AG746" s="371"/>
      <c r="AH746" s="371"/>
      <c r="AI746" s="339"/>
      <c r="AJ746" s="339"/>
      <c r="AK746" s="339"/>
      <c r="AL746" s="339"/>
      <c r="AM746" s="339"/>
      <c r="AN746" s="339"/>
      <c r="AO746" s="339"/>
      <c r="AP746" s="339"/>
      <c r="AQ746" s="339"/>
      <c r="AR746" s="339"/>
      <c r="AS746" s="339"/>
      <c r="AT746" s="339"/>
      <c r="AU746" s="339"/>
      <c r="AV746" s="339"/>
      <c r="AW746" s="339"/>
      <c r="AX746" s="339"/>
      <c r="AY746" s="339"/>
      <c r="AZ746" s="339"/>
      <c r="BA746" s="339"/>
      <c r="BB746" s="339"/>
      <c r="BC746" s="339"/>
      <c r="BD746" s="339"/>
      <c r="BE746" s="339"/>
      <c r="BF746" s="339"/>
      <c r="BG746" s="339"/>
      <c r="BH746" s="339"/>
      <c r="BI746" s="339"/>
      <c r="BJ746" s="339"/>
      <c r="BK746" s="339"/>
      <c r="BL746" s="339"/>
      <c r="BM746" s="339"/>
      <c r="BN746" s="339"/>
      <c r="BO746" s="339"/>
      <c r="BP746" s="339"/>
      <c r="BQ746" s="339"/>
      <c r="BR746" s="339"/>
      <c r="BS746" s="339"/>
      <c r="BT746" s="339"/>
      <c r="BU746" s="339"/>
      <c r="BV746" s="339"/>
      <c r="BW746" s="339"/>
      <c r="BX746" s="339"/>
      <c r="BY746" s="339"/>
      <c r="BZ746" s="339"/>
      <c r="CA746" s="339"/>
      <c r="CB746" s="339"/>
      <c r="CC746" s="339"/>
      <c r="CD746" s="339"/>
      <c r="CE746" s="339"/>
      <c r="CF746" s="339"/>
      <c r="CG746" s="339"/>
      <c r="CH746" s="339"/>
      <c r="CI746" s="339"/>
      <c r="CJ746" s="339"/>
      <c r="CK746" s="339"/>
      <c r="CL746" s="339"/>
      <c r="CM746" s="339"/>
      <c r="CN746" s="339"/>
      <c r="CO746" s="339"/>
      <c r="CP746" s="339"/>
      <c r="CQ746" s="339"/>
      <c r="CR746" s="339"/>
      <c r="CS746" s="339"/>
      <c r="CT746" s="339"/>
      <c r="CU746" s="339"/>
      <c r="CV746" s="339"/>
      <c r="CW746" s="339"/>
      <c r="CX746" s="339"/>
      <c r="CY746" s="339"/>
      <c r="CZ746" s="339"/>
      <c r="DA746" s="339"/>
      <c r="DB746" s="339"/>
      <c r="DC746" s="339"/>
      <c r="DD746" s="339"/>
      <c r="DE746" s="339"/>
      <c r="DF746" s="339"/>
      <c r="DG746" s="339"/>
      <c r="DH746" s="339"/>
      <c r="DI746" s="339"/>
      <c r="DJ746" s="339"/>
      <c r="DK746" s="339"/>
      <c r="DL746" s="339"/>
      <c r="DM746" s="339"/>
      <c r="DN746" s="339"/>
      <c r="DO746" s="339"/>
      <c r="DP746" s="339"/>
      <c r="DQ746" s="339"/>
      <c r="DR746" s="339"/>
      <c r="DS746" s="339"/>
      <c r="DT746" s="339"/>
      <c r="DU746" s="339"/>
      <c r="DV746" s="339"/>
      <c r="DW746" s="339"/>
      <c r="DX746" s="339"/>
      <c r="DY746" s="339"/>
      <c r="DZ746" s="339"/>
      <c r="EA746" s="339"/>
      <c r="EB746" s="339"/>
      <c r="EC746" s="339"/>
      <c r="ED746" s="339"/>
      <c r="EE746" s="339"/>
      <c r="EF746" s="339"/>
      <c r="EG746" s="339"/>
      <c r="EH746" s="339"/>
      <c r="EI746" s="339"/>
      <c r="EJ746" s="339"/>
      <c r="EK746" s="339"/>
      <c r="EL746" s="339"/>
      <c r="EM746" s="339"/>
    </row>
    <row r="747" spans="1:143" s="341" customFormat="1" ht="25.5" hidden="1" customHeight="1">
      <c r="A747" s="371"/>
      <c r="B747" s="371"/>
      <c r="C747" s="371"/>
      <c r="D747" s="371"/>
      <c r="E747" s="371"/>
      <c r="F747" s="371"/>
      <c r="G747" s="371"/>
      <c r="H747" s="371"/>
      <c r="I747" s="371"/>
      <c r="J747" s="371"/>
      <c r="K747" s="371"/>
      <c r="L747" s="371"/>
      <c r="M747" s="371"/>
      <c r="N747" s="371"/>
      <c r="O747" s="371"/>
      <c r="P747" s="371"/>
      <c r="Q747" s="371"/>
      <c r="R747" s="371"/>
      <c r="S747" s="371"/>
      <c r="T747" s="371"/>
      <c r="U747" s="371"/>
      <c r="V747" s="371"/>
      <c r="W747" s="371"/>
      <c r="X747" s="371"/>
      <c r="Y747" s="371"/>
      <c r="Z747" s="371"/>
      <c r="AA747" s="371"/>
      <c r="AB747" s="371"/>
      <c r="AC747" s="371"/>
      <c r="AD747" s="371"/>
      <c r="AE747" s="371"/>
      <c r="AF747" s="371"/>
      <c r="AG747" s="371"/>
      <c r="AH747" s="371"/>
      <c r="AI747" s="339"/>
      <c r="AJ747" s="339"/>
      <c r="AK747" s="339"/>
      <c r="AL747" s="339"/>
      <c r="AM747" s="339"/>
      <c r="AN747" s="339"/>
      <c r="AO747" s="339"/>
      <c r="AP747" s="339"/>
      <c r="AQ747" s="339"/>
      <c r="AR747" s="339"/>
      <c r="AS747" s="339"/>
      <c r="AT747" s="339"/>
      <c r="AU747" s="339"/>
      <c r="AV747" s="339"/>
      <c r="AW747" s="339"/>
      <c r="AX747" s="339"/>
      <c r="AY747" s="339"/>
      <c r="AZ747" s="339"/>
      <c r="BA747" s="339"/>
      <c r="BB747" s="339"/>
      <c r="BC747" s="339"/>
      <c r="BD747" s="339"/>
      <c r="BE747" s="339"/>
      <c r="BF747" s="339"/>
      <c r="BG747" s="339"/>
      <c r="BH747" s="339"/>
      <c r="BI747" s="339"/>
      <c r="BJ747" s="339"/>
      <c r="BK747" s="339"/>
      <c r="BL747" s="339"/>
      <c r="BM747" s="339"/>
      <c r="BN747" s="339"/>
      <c r="BO747" s="339"/>
      <c r="BP747" s="339"/>
      <c r="BQ747" s="339"/>
      <c r="BR747" s="339"/>
      <c r="BS747" s="339"/>
      <c r="BT747" s="339"/>
      <c r="BU747" s="339"/>
      <c r="BV747" s="339"/>
      <c r="BW747" s="339"/>
      <c r="BX747" s="339"/>
      <c r="BY747" s="339"/>
      <c r="BZ747" s="339"/>
      <c r="CA747" s="339"/>
      <c r="CB747" s="339"/>
      <c r="CC747" s="339"/>
      <c r="CD747" s="339"/>
      <c r="CE747" s="339"/>
      <c r="CF747" s="339"/>
      <c r="CG747" s="339"/>
      <c r="CH747" s="339"/>
      <c r="CI747" s="339"/>
      <c r="CJ747" s="339"/>
      <c r="CK747" s="339"/>
      <c r="CL747" s="339"/>
      <c r="CM747" s="339"/>
      <c r="CN747" s="339"/>
      <c r="CO747" s="339"/>
      <c r="CP747" s="339"/>
      <c r="CQ747" s="339"/>
      <c r="CR747" s="339"/>
      <c r="CS747" s="339"/>
      <c r="CT747" s="339"/>
      <c r="CU747" s="339"/>
      <c r="CV747" s="339"/>
      <c r="CW747" s="339"/>
      <c r="CX747" s="339"/>
      <c r="CY747" s="339"/>
      <c r="CZ747" s="339"/>
      <c r="DA747" s="339"/>
      <c r="DB747" s="339"/>
      <c r="DC747" s="339"/>
      <c r="DD747" s="339"/>
      <c r="DE747" s="339"/>
      <c r="DF747" s="339"/>
      <c r="DG747" s="339"/>
      <c r="DH747" s="339"/>
      <c r="DI747" s="339"/>
      <c r="DJ747" s="339"/>
      <c r="DK747" s="339"/>
      <c r="DL747" s="339"/>
      <c r="DM747" s="339"/>
      <c r="DN747" s="339"/>
      <c r="DO747" s="339"/>
      <c r="DP747" s="339"/>
      <c r="DQ747" s="339"/>
      <c r="DR747" s="339"/>
      <c r="DS747" s="339"/>
      <c r="DT747" s="339"/>
      <c r="DU747" s="339"/>
      <c r="DV747" s="339"/>
      <c r="DW747" s="339"/>
      <c r="DX747" s="339"/>
      <c r="DY747" s="339"/>
      <c r="DZ747" s="339"/>
      <c r="EA747" s="339"/>
      <c r="EB747" s="339"/>
      <c r="EC747" s="339"/>
      <c r="ED747" s="339"/>
      <c r="EE747" s="339"/>
      <c r="EF747" s="339"/>
      <c r="EG747" s="339"/>
      <c r="EH747" s="339"/>
      <c r="EI747" s="339"/>
      <c r="EJ747" s="339"/>
      <c r="EK747" s="339"/>
      <c r="EL747" s="339"/>
      <c r="EM747" s="339"/>
    </row>
    <row r="748" spans="1:143" s="341" customFormat="1" ht="25.5" hidden="1" customHeight="1">
      <c r="A748" s="371"/>
      <c r="B748" s="371"/>
      <c r="C748" s="371"/>
      <c r="D748" s="371"/>
      <c r="E748" s="371"/>
      <c r="F748" s="371"/>
      <c r="G748" s="371"/>
      <c r="H748" s="371"/>
      <c r="I748" s="371"/>
      <c r="J748" s="371"/>
      <c r="K748" s="371"/>
      <c r="L748" s="371"/>
      <c r="M748" s="371"/>
      <c r="N748" s="371"/>
      <c r="O748" s="371"/>
      <c r="P748" s="371"/>
      <c r="Q748" s="371"/>
      <c r="R748" s="371"/>
      <c r="S748" s="371"/>
      <c r="T748" s="371"/>
      <c r="U748" s="371"/>
      <c r="V748" s="371"/>
      <c r="W748" s="371"/>
      <c r="X748" s="371"/>
      <c r="Y748" s="371"/>
      <c r="Z748" s="371"/>
      <c r="AA748" s="371"/>
      <c r="AB748" s="371"/>
      <c r="AC748" s="371"/>
      <c r="AD748" s="371"/>
      <c r="AE748" s="371"/>
      <c r="AF748" s="371"/>
      <c r="AG748" s="371"/>
      <c r="AH748" s="371"/>
      <c r="AI748" s="339"/>
      <c r="AJ748" s="339"/>
      <c r="AK748" s="339"/>
      <c r="AL748" s="339"/>
      <c r="AM748" s="339"/>
      <c r="AN748" s="339"/>
      <c r="AO748" s="339"/>
      <c r="AP748" s="339"/>
      <c r="AQ748" s="339"/>
      <c r="AR748" s="339"/>
      <c r="AS748" s="339"/>
      <c r="AT748" s="339"/>
      <c r="AU748" s="339"/>
      <c r="AV748" s="339"/>
      <c r="AW748" s="339"/>
      <c r="AX748" s="339"/>
      <c r="AY748" s="339"/>
      <c r="AZ748" s="339"/>
      <c r="BA748" s="339"/>
      <c r="BB748" s="339"/>
      <c r="BC748" s="339"/>
      <c r="BD748" s="339"/>
      <c r="BE748" s="339"/>
      <c r="BF748" s="339"/>
      <c r="BG748" s="339"/>
      <c r="BH748" s="339"/>
      <c r="BI748" s="339"/>
      <c r="BJ748" s="339"/>
      <c r="BK748" s="339"/>
      <c r="BL748" s="339"/>
      <c r="BM748" s="339"/>
      <c r="BN748" s="339"/>
      <c r="BO748" s="339"/>
      <c r="BP748" s="339"/>
      <c r="BQ748" s="339"/>
      <c r="BR748" s="339"/>
      <c r="BS748" s="339"/>
      <c r="BT748" s="339"/>
      <c r="BU748" s="339"/>
      <c r="BV748" s="339"/>
      <c r="BW748" s="339"/>
      <c r="BX748" s="339"/>
      <c r="BY748" s="339"/>
      <c r="BZ748" s="339"/>
      <c r="CA748" s="339"/>
      <c r="CB748" s="339"/>
      <c r="CC748" s="339"/>
      <c r="CD748" s="339"/>
      <c r="CE748" s="339"/>
      <c r="CF748" s="339"/>
      <c r="CG748" s="339"/>
      <c r="CH748" s="339"/>
      <c r="CI748" s="339"/>
      <c r="CJ748" s="339"/>
      <c r="CK748" s="339"/>
      <c r="CL748" s="339"/>
      <c r="CM748" s="339"/>
      <c r="CN748" s="339"/>
      <c r="CO748" s="339"/>
      <c r="CP748" s="339"/>
      <c r="CQ748" s="339"/>
      <c r="CR748" s="339"/>
      <c r="CS748" s="339"/>
      <c r="CT748" s="339"/>
      <c r="CU748" s="339"/>
      <c r="CV748" s="339"/>
      <c r="CW748" s="339"/>
      <c r="CX748" s="339"/>
      <c r="CY748" s="339"/>
      <c r="CZ748" s="339"/>
      <c r="DA748" s="339"/>
      <c r="DB748" s="339"/>
      <c r="DC748" s="339"/>
      <c r="DD748" s="339"/>
      <c r="DE748" s="339"/>
      <c r="DF748" s="339"/>
      <c r="DG748" s="339"/>
      <c r="DH748" s="339"/>
      <c r="DI748" s="339"/>
      <c r="DJ748" s="339"/>
      <c r="DK748" s="339"/>
      <c r="DL748" s="339"/>
      <c r="DM748" s="339"/>
      <c r="DN748" s="339"/>
      <c r="DO748" s="339"/>
      <c r="DP748" s="339"/>
      <c r="DQ748" s="339"/>
      <c r="DR748" s="339"/>
      <c r="DS748" s="339"/>
      <c r="DT748" s="339"/>
      <c r="DU748" s="339"/>
      <c r="DV748" s="339"/>
      <c r="DW748" s="339"/>
      <c r="DX748" s="339"/>
      <c r="DY748" s="339"/>
      <c r="DZ748" s="339"/>
      <c r="EA748" s="339"/>
      <c r="EB748" s="339"/>
      <c r="EC748" s="339"/>
      <c r="ED748" s="339"/>
      <c r="EE748" s="339"/>
      <c r="EF748" s="339"/>
      <c r="EG748" s="339"/>
      <c r="EH748" s="339"/>
      <c r="EI748" s="339"/>
      <c r="EJ748" s="339"/>
      <c r="EK748" s="339"/>
      <c r="EL748" s="339"/>
      <c r="EM748" s="339"/>
    </row>
    <row r="749" spans="1:143" s="341" customFormat="1" ht="25.5" hidden="1" customHeight="1">
      <c r="A749" s="371"/>
      <c r="B749" s="371"/>
      <c r="C749" s="371"/>
      <c r="D749" s="371"/>
      <c r="E749" s="371"/>
      <c r="F749" s="371"/>
      <c r="G749" s="371"/>
      <c r="H749" s="371"/>
      <c r="I749" s="371"/>
      <c r="J749" s="371"/>
      <c r="K749" s="371"/>
      <c r="L749" s="371"/>
      <c r="M749" s="371"/>
      <c r="N749" s="371"/>
      <c r="O749" s="371"/>
      <c r="P749" s="371"/>
      <c r="Q749" s="371"/>
      <c r="R749" s="371"/>
      <c r="S749" s="371"/>
      <c r="T749" s="371"/>
      <c r="U749" s="371"/>
      <c r="V749" s="371"/>
      <c r="W749" s="371"/>
      <c r="X749" s="371"/>
      <c r="Y749" s="371"/>
      <c r="Z749" s="371"/>
      <c r="AA749" s="371"/>
      <c r="AB749" s="371"/>
      <c r="AC749" s="371"/>
      <c r="AD749" s="371"/>
      <c r="AE749" s="371"/>
      <c r="AF749" s="371"/>
      <c r="AG749" s="371"/>
      <c r="AH749" s="371"/>
      <c r="AI749" s="339"/>
      <c r="AJ749" s="339"/>
      <c r="AK749" s="339"/>
      <c r="AL749" s="339"/>
      <c r="AM749" s="339"/>
      <c r="AN749" s="339"/>
      <c r="AO749" s="339"/>
      <c r="AP749" s="339"/>
      <c r="AQ749" s="339"/>
      <c r="AR749" s="339"/>
      <c r="AS749" s="339"/>
      <c r="AT749" s="339"/>
      <c r="AU749" s="339"/>
      <c r="AV749" s="339"/>
      <c r="AW749" s="339"/>
      <c r="AX749" s="339"/>
      <c r="AY749" s="339"/>
      <c r="AZ749" s="339"/>
      <c r="BA749" s="339"/>
      <c r="BB749" s="339"/>
      <c r="BC749" s="339"/>
      <c r="BD749" s="339"/>
      <c r="BE749" s="339"/>
      <c r="BF749" s="339"/>
      <c r="BG749" s="339"/>
      <c r="BH749" s="339"/>
      <c r="BI749" s="339"/>
      <c r="BJ749" s="339"/>
      <c r="BK749" s="339"/>
      <c r="BL749" s="339"/>
      <c r="BM749" s="339"/>
      <c r="BN749" s="339"/>
      <c r="BO749" s="339"/>
      <c r="BP749" s="339"/>
      <c r="BQ749" s="339"/>
      <c r="BR749" s="339"/>
      <c r="BS749" s="339"/>
      <c r="BT749" s="339"/>
      <c r="BU749" s="339"/>
      <c r="BV749" s="339"/>
      <c r="BW749" s="339"/>
      <c r="BX749" s="339"/>
      <c r="BY749" s="339"/>
      <c r="BZ749" s="339"/>
      <c r="CA749" s="339"/>
      <c r="CB749" s="339"/>
      <c r="CC749" s="339"/>
      <c r="CD749" s="339"/>
      <c r="CE749" s="339"/>
      <c r="CF749" s="339"/>
      <c r="CG749" s="339"/>
      <c r="CH749" s="339"/>
      <c r="CI749" s="339"/>
      <c r="CJ749" s="339"/>
      <c r="CK749" s="339"/>
      <c r="CL749" s="339"/>
      <c r="CM749" s="339"/>
      <c r="CN749" s="339"/>
      <c r="CO749" s="339"/>
      <c r="CP749" s="339"/>
      <c r="CQ749" s="339"/>
      <c r="CR749" s="339"/>
      <c r="CS749" s="339"/>
      <c r="CT749" s="339"/>
      <c r="CU749" s="339"/>
      <c r="CV749" s="339"/>
      <c r="CW749" s="339"/>
      <c r="CX749" s="339"/>
      <c r="CY749" s="339"/>
      <c r="CZ749" s="339"/>
      <c r="DA749" s="339"/>
      <c r="DB749" s="339"/>
      <c r="DC749" s="339"/>
      <c r="DD749" s="339"/>
      <c r="DE749" s="339"/>
      <c r="DF749" s="339"/>
      <c r="DG749" s="339"/>
      <c r="DH749" s="339"/>
      <c r="DI749" s="339"/>
      <c r="DJ749" s="339"/>
      <c r="DK749" s="339"/>
      <c r="DL749" s="339"/>
      <c r="DM749" s="339"/>
      <c r="DN749" s="339"/>
      <c r="DO749" s="339"/>
      <c r="DP749" s="339"/>
      <c r="DQ749" s="339"/>
      <c r="DR749" s="339"/>
      <c r="DS749" s="339"/>
      <c r="DT749" s="339"/>
      <c r="DU749" s="339"/>
      <c r="DV749" s="339"/>
      <c r="DW749" s="339"/>
      <c r="DX749" s="339"/>
      <c r="DY749" s="339"/>
      <c r="DZ749" s="339"/>
      <c r="EA749" s="339"/>
      <c r="EB749" s="339"/>
      <c r="EC749" s="339"/>
      <c r="ED749" s="339"/>
      <c r="EE749" s="339"/>
      <c r="EF749" s="339"/>
      <c r="EG749" s="339"/>
      <c r="EH749" s="339"/>
      <c r="EI749" s="339"/>
      <c r="EJ749" s="339"/>
      <c r="EK749" s="339"/>
      <c r="EL749" s="339"/>
      <c r="EM749" s="339"/>
    </row>
    <row r="750" spans="1:143" s="341" customFormat="1" ht="25.5" hidden="1" customHeight="1">
      <c r="A750" s="371"/>
      <c r="B750" s="371"/>
      <c r="C750" s="371"/>
      <c r="D750" s="371"/>
      <c r="E750" s="371"/>
      <c r="F750" s="371"/>
      <c r="G750" s="371"/>
      <c r="H750" s="371"/>
      <c r="I750" s="371"/>
      <c r="J750" s="371"/>
      <c r="K750" s="371"/>
      <c r="L750" s="371"/>
      <c r="M750" s="371"/>
      <c r="N750" s="371"/>
      <c r="O750" s="371"/>
      <c r="P750" s="371"/>
      <c r="Q750" s="371"/>
      <c r="R750" s="371"/>
      <c r="S750" s="371"/>
      <c r="T750" s="371"/>
      <c r="U750" s="371"/>
      <c r="V750" s="371"/>
      <c r="W750" s="371"/>
      <c r="X750" s="371"/>
      <c r="Y750" s="371"/>
      <c r="Z750" s="371"/>
      <c r="AA750" s="371"/>
      <c r="AB750" s="371"/>
      <c r="AC750" s="371"/>
      <c r="AD750" s="371"/>
      <c r="AE750" s="371"/>
      <c r="AF750" s="371"/>
      <c r="AG750" s="371"/>
      <c r="AH750" s="371"/>
      <c r="AI750" s="339"/>
      <c r="AJ750" s="339"/>
      <c r="AK750" s="339"/>
      <c r="AL750" s="339"/>
      <c r="AM750" s="339"/>
      <c r="AN750" s="339"/>
      <c r="AO750" s="339"/>
      <c r="AP750" s="339"/>
      <c r="AQ750" s="339"/>
      <c r="AR750" s="339"/>
      <c r="AS750" s="339"/>
      <c r="AT750" s="339"/>
      <c r="AU750" s="339"/>
      <c r="AV750" s="339"/>
      <c r="AW750" s="339"/>
      <c r="AX750" s="339"/>
      <c r="AY750" s="339"/>
      <c r="AZ750" s="339"/>
      <c r="BA750" s="339"/>
      <c r="BB750" s="339"/>
      <c r="BC750" s="339"/>
      <c r="BD750" s="339"/>
      <c r="BE750" s="339"/>
      <c r="BF750" s="339"/>
      <c r="BG750" s="339"/>
      <c r="BH750" s="339"/>
      <c r="BI750" s="339"/>
      <c r="BJ750" s="339"/>
      <c r="BK750" s="339"/>
      <c r="BL750" s="339"/>
      <c r="BM750" s="339"/>
      <c r="BN750" s="339"/>
      <c r="BO750" s="339"/>
      <c r="BP750" s="339"/>
      <c r="BQ750" s="339"/>
      <c r="BR750" s="339"/>
      <c r="BS750" s="339"/>
      <c r="BT750" s="339"/>
      <c r="BU750" s="339"/>
      <c r="BV750" s="339"/>
      <c r="BW750" s="339"/>
      <c r="BX750" s="339"/>
      <c r="BY750" s="339"/>
      <c r="BZ750" s="339"/>
      <c r="CA750" s="339"/>
      <c r="CB750" s="339"/>
      <c r="CC750" s="339"/>
      <c r="CD750" s="339"/>
      <c r="CE750" s="339"/>
      <c r="CF750" s="339"/>
      <c r="CG750" s="339"/>
      <c r="CH750" s="339"/>
      <c r="CI750" s="339"/>
      <c r="CJ750" s="339"/>
      <c r="CK750" s="339"/>
      <c r="CL750" s="339"/>
      <c r="CM750" s="339"/>
      <c r="CN750" s="339"/>
      <c r="CO750" s="339"/>
      <c r="CP750" s="339"/>
      <c r="CQ750" s="339"/>
      <c r="CR750" s="339"/>
      <c r="CS750" s="339"/>
      <c r="CT750" s="339"/>
      <c r="CU750" s="339"/>
      <c r="CV750" s="339"/>
      <c r="CW750" s="339"/>
      <c r="CX750" s="339"/>
      <c r="CY750" s="339"/>
      <c r="CZ750" s="339"/>
      <c r="DA750" s="339"/>
      <c r="DB750" s="339"/>
      <c r="DC750" s="339"/>
      <c r="DD750" s="339"/>
      <c r="DE750" s="339"/>
      <c r="DF750" s="339"/>
      <c r="DG750" s="339"/>
      <c r="DH750" s="339"/>
      <c r="DI750" s="339"/>
      <c r="DJ750" s="339"/>
      <c r="DK750" s="339"/>
      <c r="DL750" s="339"/>
      <c r="DM750" s="339"/>
      <c r="DN750" s="339"/>
      <c r="DO750" s="339"/>
      <c r="DP750" s="339"/>
      <c r="DQ750" s="339"/>
      <c r="DR750" s="339"/>
      <c r="DS750" s="339"/>
      <c r="DT750" s="339"/>
      <c r="DU750" s="339"/>
      <c r="DV750" s="339"/>
      <c r="DW750" s="339"/>
      <c r="DX750" s="339"/>
      <c r="DY750" s="339"/>
      <c r="DZ750" s="339"/>
      <c r="EA750" s="339"/>
      <c r="EB750" s="339"/>
      <c r="EC750" s="339"/>
      <c r="ED750" s="339"/>
      <c r="EE750" s="339"/>
      <c r="EF750" s="339"/>
      <c r="EG750" s="339"/>
      <c r="EH750" s="339"/>
      <c r="EI750" s="339"/>
      <c r="EJ750" s="339"/>
      <c r="EK750" s="339"/>
      <c r="EL750" s="339"/>
      <c r="EM750" s="339"/>
    </row>
    <row r="751" spans="1:143" s="341" customFormat="1" ht="25.5" hidden="1" customHeight="1">
      <c r="A751" s="371"/>
      <c r="B751" s="371"/>
      <c r="C751" s="371"/>
      <c r="D751" s="371"/>
      <c r="E751" s="371"/>
      <c r="F751" s="371"/>
      <c r="G751" s="371"/>
      <c r="H751" s="371"/>
      <c r="I751" s="371"/>
      <c r="J751" s="371"/>
      <c r="K751" s="371"/>
      <c r="L751" s="371"/>
      <c r="M751" s="371"/>
      <c r="N751" s="371"/>
      <c r="O751" s="371"/>
      <c r="P751" s="371"/>
      <c r="Q751" s="371"/>
      <c r="R751" s="371"/>
      <c r="S751" s="371"/>
      <c r="T751" s="371"/>
      <c r="U751" s="371"/>
      <c r="V751" s="371"/>
      <c r="W751" s="371"/>
      <c r="X751" s="371"/>
      <c r="Y751" s="371"/>
      <c r="Z751" s="371"/>
      <c r="AA751" s="371"/>
      <c r="AB751" s="371"/>
      <c r="AC751" s="371"/>
      <c r="AD751" s="371"/>
      <c r="AE751" s="371"/>
      <c r="AF751" s="371"/>
      <c r="AG751" s="371"/>
      <c r="AH751" s="371"/>
      <c r="AI751" s="339"/>
      <c r="AJ751" s="339"/>
      <c r="AK751" s="339"/>
      <c r="AL751" s="339"/>
      <c r="AM751" s="339"/>
      <c r="AN751" s="339"/>
      <c r="AO751" s="339"/>
      <c r="AP751" s="339"/>
      <c r="AQ751" s="339"/>
      <c r="AR751" s="339"/>
      <c r="AS751" s="339"/>
      <c r="AT751" s="339"/>
      <c r="AU751" s="339"/>
      <c r="AV751" s="339"/>
      <c r="AW751" s="339"/>
      <c r="AX751" s="339"/>
      <c r="AY751" s="339"/>
      <c r="AZ751" s="339"/>
      <c r="BA751" s="339"/>
      <c r="BB751" s="339"/>
      <c r="BC751" s="339"/>
      <c r="BD751" s="339"/>
      <c r="BE751" s="339"/>
      <c r="BF751" s="339"/>
      <c r="BG751" s="339"/>
      <c r="BH751" s="339"/>
      <c r="BI751" s="339"/>
      <c r="BJ751" s="339"/>
      <c r="BK751" s="339"/>
      <c r="BL751" s="339"/>
      <c r="BM751" s="339"/>
      <c r="BN751" s="339"/>
      <c r="BO751" s="339"/>
      <c r="BP751" s="339"/>
      <c r="BQ751" s="339"/>
      <c r="BR751" s="339"/>
      <c r="BS751" s="339"/>
      <c r="BT751" s="339"/>
      <c r="BU751" s="339"/>
      <c r="BV751" s="339"/>
      <c r="BW751" s="339"/>
      <c r="BX751" s="339"/>
      <c r="BY751" s="339"/>
      <c r="BZ751" s="339"/>
      <c r="CA751" s="339"/>
      <c r="CB751" s="339"/>
      <c r="CC751" s="339"/>
      <c r="CD751" s="339"/>
      <c r="CE751" s="339"/>
      <c r="CF751" s="339"/>
      <c r="CG751" s="339"/>
      <c r="CH751" s="339"/>
      <c r="CI751" s="339"/>
      <c r="CJ751" s="339"/>
      <c r="CK751" s="339"/>
      <c r="CL751" s="339"/>
      <c r="CM751" s="339"/>
      <c r="CN751" s="339"/>
      <c r="CO751" s="339"/>
      <c r="CP751" s="339"/>
      <c r="CQ751" s="339"/>
      <c r="CR751" s="339"/>
      <c r="CS751" s="339"/>
      <c r="CT751" s="339"/>
      <c r="CU751" s="339"/>
      <c r="CV751" s="339"/>
      <c r="CW751" s="339"/>
      <c r="CX751" s="339"/>
      <c r="CY751" s="339"/>
      <c r="CZ751" s="339"/>
      <c r="DA751" s="339"/>
      <c r="DB751" s="339"/>
      <c r="DC751" s="339"/>
      <c r="DD751" s="339"/>
      <c r="DE751" s="339"/>
      <c r="DF751" s="339"/>
      <c r="DG751" s="339"/>
      <c r="DH751" s="339"/>
      <c r="DI751" s="339"/>
      <c r="DJ751" s="339"/>
      <c r="DK751" s="339"/>
      <c r="DL751" s="339"/>
      <c r="DM751" s="339"/>
      <c r="DN751" s="339"/>
      <c r="DO751" s="339"/>
      <c r="DP751" s="339"/>
      <c r="DQ751" s="339"/>
      <c r="DR751" s="339"/>
      <c r="DS751" s="339"/>
      <c r="DT751" s="339"/>
      <c r="DU751" s="339"/>
      <c r="DV751" s="339"/>
      <c r="DW751" s="339"/>
      <c r="DX751" s="339"/>
      <c r="DY751" s="339"/>
      <c r="DZ751" s="339"/>
      <c r="EA751" s="339"/>
      <c r="EB751" s="339"/>
      <c r="EC751" s="339"/>
      <c r="ED751" s="339"/>
      <c r="EE751" s="339"/>
      <c r="EF751" s="339"/>
      <c r="EG751" s="339"/>
      <c r="EH751" s="339"/>
      <c r="EI751" s="339"/>
      <c r="EJ751" s="339"/>
      <c r="EK751" s="339"/>
      <c r="EL751" s="339"/>
      <c r="EM751" s="339"/>
    </row>
    <row r="752" spans="1:143" s="341" customFormat="1" ht="25.5" hidden="1" customHeight="1">
      <c r="A752" s="371"/>
      <c r="B752" s="371"/>
      <c r="C752" s="371"/>
      <c r="D752" s="371"/>
      <c r="E752" s="371"/>
      <c r="F752" s="371"/>
      <c r="G752" s="371"/>
      <c r="H752" s="371"/>
      <c r="I752" s="371"/>
      <c r="J752" s="371"/>
      <c r="K752" s="371"/>
      <c r="L752" s="371"/>
      <c r="M752" s="371"/>
      <c r="N752" s="371"/>
      <c r="O752" s="371"/>
      <c r="P752" s="371"/>
      <c r="Q752" s="371"/>
      <c r="R752" s="371"/>
      <c r="S752" s="371"/>
      <c r="T752" s="371"/>
      <c r="U752" s="371"/>
      <c r="V752" s="371"/>
      <c r="W752" s="371"/>
      <c r="X752" s="371"/>
      <c r="Y752" s="371"/>
      <c r="Z752" s="371"/>
      <c r="AA752" s="371"/>
      <c r="AB752" s="371"/>
      <c r="AC752" s="371"/>
      <c r="AD752" s="371"/>
      <c r="AE752" s="371"/>
      <c r="AF752" s="371"/>
      <c r="AG752" s="371"/>
      <c r="AH752" s="371"/>
      <c r="AI752" s="339"/>
      <c r="AJ752" s="339"/>
      <c r="AK752" s="339"/>
      <c r="AL752" s="339"/>
      <c r="AM752" s="339"/>
      <c r="AN752" s="339"/>
      <c r="AO752" s="339"/>
      <c r="AP752" s="339"/>
      <c r="AQ752" s="339"/>
      <c r="AR752" s="339"/>
      <c r="AS752" s="339"/>
      <c r="AT752" s="339"/>
      <c r="AU752" s="339"/>
      <c r="AV752" s="339"/>
      <c r="AW752" s="339"/>
      <c r="AX752" s="339"/>
      <c r="AY752" s="339"/>
      <c r="AZ752" s="339"/>
      <c r="BA752" s="339"/>
      <c r="BB752" s="339"/>
      <c r="BC752" s="339"/>
      <c r="BD752" s="339"/>
      <c r="BE752" s="339"/>
      <c r="BF752" s="339"/>
      <c r="BG752" s="339"/>
      <c r="BH752" s="339"/>
      <c r="BI752" s="339"/>
      <c r="BJ752" s="339"/>
      <c r="BK752" s="339"/>
      <c r="BL752" s="339"/>
      <c r="BM752" s="339"/>
      <c r="BN752" s="339"/>
      <c r="BO752" s="339"/>
      <c r="BP752" s="339"/>
      <c r="BQ752" s="339"/>
      <c r="BR752" s="339"/>
      <c r="BS752" s="339"/>
      <c r="BT752" s="339"/>
      <c r="BU752" s="339"/>
      <c r="BV752" s="339"/>
      <c r="BW752" s="339"/>
      <c r="BX752" s="339"/>
      <c r="BY752" s="339"/>
      <c r="BZ752" s="339"/>
      <c r="CA752" s="339"/>
      <c r="CB752" s="339"/>
      <c r="CC752" s="339"/>
      <c r="CD752" s="339"/>
      <c r="CE752" s="339"/>
      <c r="CF752" s="339"/>
      <c r="CG752" s="339"/>
      <c r="CH752" s="339"/>
      <c r="CI752" s="339"/>
      <c r="CJ752" s="339"/>
      <c r="CK752" s="339"/>
      <c r="CL752" s="339"/>
      <c r="CM752" s="339"/>
      <c r="CN752" s="339"/>
      <c r="CO752" s="339"/>
      <c r="CP752" s="339"/>
      <c r="CQ752" s="339"/>
      <c r="CR752" s="339"/>
      <c r="CS752" s="339"/>
      <c r="CT752" s="339"/>
      <c r="CU752" s="339"/>
      <c r="CV752" s="339"/>
      <c r="CW752" s="339"/>
      <c r="CX752" s="339"/>
      <c r="CY752" s="339"/>
      <c r="CZ752" s="339"/>
      <c r="DA752" s="339"/>
      <c r="DB752" s="339"/>
      <c r="DC752" s="339"/>
      <c r="DD752" s="339"/>
      <c r="DE752" s="339"/>
      <c r="DF752" s="339"/>
      <c r="DG752" s="339"/>
      <c r="DH752" s="339"/>
      <c r="DI752" s="339"/>
      <c r="DJ752" s="339"/>
      <c r="DK752" s="339"/>
      <c r="DL752" s="339"/>
      <c r="DM752" s="339"/>
      <c r="DN752" s="339"/>
      <c r="DO752" s="339"/>
      <c r="DP752" s="339"/>
      <c r="DQ752" s="339"/>
      <c r="DR752" s="339"/>
      <c r="DS752" s="339"/>
      <c r="DT752" s="339"/>
      <c r="DU752" s="339"/>
      <c r="DV752" s="339"/>
      <c r="DW752" s="339"/>
      <c r="DX752" s="339"/>
      <c r="DY752" s="339"/>
      <c r="DZ752" s="339"/>
      <c r="EA752" s="339"/>
      <c r="EB752" s="339"/>
      <c r="EC752" s="339"/>
      <c r="ED752" s="339"/>
      <c r="EE752" s="339"/>
      <c r="EF752" s="339"/>
      <c r="EG752" s="339"/>
      <c r="EH752" s="339"/>
      <c r="EI752" s="339"/>
      <c r="EJ752" s="339"/>
      <c r="EK752" s="339"/>
      <c r="EL752" s="339"/>
      <c r="EM752" s="339"/>
    </row>
    <row r="753" spans="1:143" s="341" customFormat="1" ht="25.5" hidden="1" customHeight="1">
      <c r="A753" s="371"/>
      <c r="B753" s="371"/>
      <c r="C753" s="371"/>
      <c r="D753" s="371"/>
      <c r="E753" s="371"/>
      <c r="F753" s="371"/>
      <c r="G753" s="371"/>
      <c r="H753" s="371"/>
      <c r="I753" s="371"/>
      <c r="J753" s="371"/>
      <c r="K753" s="371"/>
      <c r="L753" s="371"/>
      <c r="M753" s="371"/>
      <c r="N753" s="371"/>
      <c r="O753" s="371"/>
      <c r="P753" s="371"/>
      <c r="Q753" s="371"/>
      <c r="R753" s="371"/>
      <c r="S753" s="371"/>
      <c r="T753" s="371"/>
      <c r="U753" s="371"/>
      <c r="V753" s="371"/>
      <c r="W753" s="371"/>
      <c r="X753" s="371"/>
      <c r="Y753" s="371"/>
      <c r="Z753" s="371"/>
      <c r="AA753" s="371"/>
      <c r="AB753" s="371"/>
      <c r="AC753" s="371"/>
      <c r="AD753" s="371"/>
      <c r="AE753" s="371"/>
      <c r="AF753" s="371"/>
      <c r="AG753" s="371"/>
      <c r="AH753" s="371"/>
      <c r="AI753" s="339"/>
      <c r="AJ753" s="339"/>
      <c r="AK753" s="339"/>
      <c r="AL753" s="339"/>
      <c r="AM753" s="339"/>
      <c r="AN753" s="339"/>
      <c r="AO753" s="339"/>
      <c r="AP753" s="339"/>
      <c r="AQ753" s="339"/>
      <c r="AR753" s="339"/>
      <c r="AS753" s="339"/>
      <c r="AT753" s="339"/>
      <c r="AU753" s="339"/>
      <c r="AV753" s="339"/>
      <c r="AW753" s="339"/>
      <c r="AX753" s="339"/>
      <c r="AY753" s="339"/>
      <c r="AZ753" s="339"/>
      <c r="BA753" s="339"/>
      <c r="BB753" s="339"/>
      <c r="BC753" s="339"/>
      <c r="BD753" s="339"/>
      <c r="BE753" s="339"/>
      <c r="BF753" s="339"/>
      <c r="BG753" s="339"/>
      <c r="BH753" s="339"/>
      <c r="BI753" s="339"/>
      <c r="BJ753" s="339"/>
      <c r="BK753" s="339"/>
      <c r="BL753" s="339"/>
      <c r="BM753" s="339"/>
      <c r="BN753" s="339"/>
      <c r="BO753" s="339"/>
      <c r="BP753" s="339"/>
      <c r="BQ753" s="339"/>
      <c r="BR753" s="339"/>
      <c r="BS753" s="339"/>
      <c r="BT753" s="339"/>
      <c r="BU753" s="339"/>
      <c r="BV753" s="339"/>
      <c r="BW753" s="339"/>
      <c r="BX753" s="339"/>
      <c r="BY753" s="339"/>
      <c r="BZ753" s="339"/>
      <c r="CA753" s="339"/>
      <c r="CB753" s="339"/>
      <c r="CC753" s="339"/>
      <c r="CD753" s="339"/>
      <c r="CE753" s="339"/>
      <c r="CF753" s="339"/>
      <c r="CG753" s="339"/>
      <c r="CH753" s="339"/>
      <c r="CI753" s="339"/>
      <c r="CJ753" s="339"/>
      <c r="CK753" s="339"/>
      <c r="CL753" s="339"/>
      <c r="CM753" s="339"/>
      <c r="CN753" s="339"/>
      <c r="CO753" s="339"/>
      <c r="CP753" s="339"/>
      <c r="CQ753" s="339"/>
      <c r="CR753" s="339"/>
      <c r="CS753" s="339"/>
      <c r="CT753" s="339"/>
      <c r="CU753" s="339"/>
      <c r="CV753" s="339"/>
      <c r="CW753" s="339"/>
      <c r="CX753" s="339"/>
      <c r="CY753" s="339"/>
      <c r="CZ753" s="339"/>
      <c r="DA753" s="339"/>
      <c r="DB753" s="339"/>
      <c r="DC753" s="339"/>
      <c r="DD753" s="339"/>
      <c r="DE753" s="339"/>
      <c r="DF753" s="339"/>
      <c r="DG753" s="339"/>
      <c r="DH753" s="339"/>
      <c r="DI753" s="339"/>
      <c r="DJ753" s="339"/>
      <c r="DK753" s="339"/>
      <c r="DL753" s="339"/>
      <c r="DM753" s="339"/>
      <c r="DN753" s="339"/>
      <c r="DO753" s="339"/>
      <c r="DP753" s="339"/>
      <c r="DQ753" s="339"/>
      <c r="DR753" s="339"/>
      <c r="DS753" s="339"/>
      <c r="DT753" s="339"/>
      <c r="DU753" s="339"/>
      <c r="DV753" s="339"/>
      <c r="DW753" s="339"/>
      <c r="DX753" s="339"/>
      <c r="DY753" s="339"/>
      <c r="DZ753" s="339"/>
      <c r="EA753" s="339"/>
      <c r="EB753" s="339"/>
      <c r="EC753" s="339"/>
      <c r="ED753" s="339"/>
      <c r="EE753" s="339"/>
      <c r="EF753" s="339"/>
      <c r="EG753" s="339"/>
      <c r="EH753" s="339"/>
      <c r="EI753" s="339"/>
      <c r="EJ753" s="339"/>
      <c r="EK753" s="339"/>
      <c r="EL753" s="339"/>
      <c r="EM753" s="339"/>
    </row>
    <row r="754" spans="1:143" s="341" customFormat="1" ht="25.5" hidden="1" customHeight="1">
      <c r="A754" s="371"/>
      <c r="B754" s="371"/>
      <c r="C754" s="371"/>
      <c r="D754" s="371"/>
      <c r="E754" s="371"/>
      <c r="F754" s="371"/>
      <c r="G754" s="371"/>
      <c r="H754" s="371"/>
      <c r="I754" s="371"/>
      <c r="J754" s="371"/>
      <c r="K754" s="371"/>
      <c r="L754" s="371"/>
      <c r="M754" s="371"/>
      <c r="N754" s="371"/>
      <c r="O754" s="371"/>
      <c r="P754" s="371"/>
      <c r="Q754" s="371"/>
      <c r="R754" s="371"/>
      <c r="S754" s="371"/>
      <c r="T754" s="371"/>
      <c r="U754" s="371"/>
      <c r="V754" s="371"/>
      <c r="W754" s="371"/>
      <c r="X754" s="371"/>
      <c r="Y754" s="371"/>
      <c r="Z754" s="371"/>
      <c r="AA754" s="371"/>
      <c r="AB754" s="371"/>
      <c r="AC754" s="371"/>
      <c r="AD754" s="371"/>
      <c r="AE754" s="371"/>
      <c r="AF754" s="371"/>
      <c r="AG754" s="371"/>
      <c r="AH754" s="371"/>
      <c r="AI754" s="339"/>
      <c r="AJ754" s="339"/>
      <c r="AK754" s="339"/>
      <c r="AL754" s="339"/>
      <c r="AM754" s="339"/>
      <c r="AN754" s="339"/>
      <c r="AO754" s="339"/>
      <c r="AP754" s="339"/>
      <c r="AQ754" s="339"/>
      <c r="AR754" s="339"/>
      <c r="AS754" s="339"/>
      <c r="AT754" s="339"/>
      <c r="AU754" s="339"/>
      <c r="AV754" s="339"/>
      <c r="AW754" s="339"/>
      <c r="AX754" s="339"/>
      <c r="AY754" s="339"/>
      <c r="AZ754" s="339"/>
      <c r="BA754" s="339"/>
      <c r="BB754" s="339"/>
      <c r="BC754" s="339"/>
      <c r="BD754" s="339"/>
      <c r="BE754" s="339"/>
      <c r="BF754" s="339"/>
      <c r="BG754" s="339"/>
      <c r="BH754" s="339"/>
      <c r="BI754" s="339"/>
      <c r="BJ754" s="339"/>
      <c r="BK754" s="339"/>
      <c r="BL754" s="339"/>
      <c r="BM754" s="339"/>
      <c r="BN754" s="339"/>
      <c r="BO754" s="339"/>
      <c r="BP754" s="339"/>
      <c r="BQ754" s="339"/>
      <c r="BR754" s="339"/>
      <c r="BS754" s="339"/>
      <c r="BT754" s="339"/>
      <c r="BU754" s="339"/>
      <c r="BV754" s="339"/>
      <c r="BW754" s="339"/>
      <c r="BX754" s="339"/>
      <c r="BY754" s="339"/>
      <c r="BZ754" s="339"/>
      <c r="CA754" s="339"/>
      <c r="CB754" s="339"/>
      <c r="CC754" s="339"/>
      <c r="CD754" s="339"/>
      <c r="CE754" s="339"/>
      <c r="CF754" s="339"/>
      <c r="CG754" s="339"/>
      <c r="CH754" s="339"/>
      <c r="CI754" s="339"/>
      <c r="CJ754" s="339"/>
      <c r="CK754" s="339"/>
      <c r="CL754" s="339"/>
      <c r="CM754" s="339"/>
      <c r="CN754" s="339"/>
      <c r="CO754" s="339"/>
      <c r="CP754" s="339"/>
      <c r="CQ754" s="339"/>
      <c r="CR754" s="339"/>
      <c r="CS754" s="339"/>
      <c r="CT754" s="339"/>
      <c r="CU754" s="339"/>
      <c r="CV754" s="339"/>
      <c r="CW754" s="339"/>
      <c r="CX754" s="339"/>
      <c r="CY754" s="339"/>
      <c r="CZ754" s="339"/>
      <c r="DA754" s="339"/>
      <c r="DB754" s="339"/>
      <c r="DC754" s="339"/>
      <c r="DD754" s="339"/>
      <c r="DE754" s="339"/>
      <c r="DF754" s="339"/>
      <c r="DG754" s="339"/>
      <c r="DH754" s="339"/>
      <c r="DI754" s="339"/>
      <c r="DJ754" s="339"/>
      <c r="DK754" s="339"/>
      <c r="DL754" s="339"/>
      <c r="DM754" s="339"/>
      <c r="DN754" s="339"/>
      <c r="DO754" s="339"/>
      <c r="DP754" s="339"/>
      <c r="DQ754" s="339"/>
      <c r="DR754" s="339"/>
      <c r="DS754" s="339"/>
      <c r="DT754" s="339"/>
      <c r="DU754" s="339"/>
      <c r="DV754" s="339"/>
      <c r="DW754" s="339"/>
      <c r="DX754" s="339"/>
      <c r="DY754" s="339"/>
      <c r="DZ754" s="339"/>
      <c r="EA754" s="339"/>
      <c r="EB754" s="339"/>
      <c r="EC754" s="339"/>
      <c r="ED754" s="339"/>
      <c r="EE754" s="339"/>
      <c r="EF754" s="339"/>
      <c r="EG754" s="339"/>
      <c r="EH754" s="339"/>
      <c r="EI754" s="339"/>
      <c r="EJ754" s="339"/>
      <c r="EK754" s="339"/>
      <c r="EL754" s="339"/>
      <c r="EM754" s="339"/>
    </row>
    <row r="755" spans="1:143" s="341" customFormat="1" ht="25.5" hidden="1" customHeight="1">
      <c r="A755" s="371"/>
      <c r="B755" s="371"/>
      <c r="C755" s="371"/>
      <c r="D755" s="371"/>
      <c r="E755" s="371"/>
      <c r="F755" s="371"/>
      <c r="G755" s="371"/>
      <c r="H755" s="371"/>
      <c r="I755" s="371"/>
      <c r="J755" s="371"/>
      <c r="K755" s="371"/>
      <c r="L755" s="371"/>
      <c r="M755" s="371"/>
      <c r="N755" s="371"/>
      <c r="O755" s="371"/>
      <c r="P755" s="371"/>
      <c r="Q755" s="371"/>
      <c r="R755" s="371"/>
      <c r="S755" s="371"/>
      <c r="T755" s="371"/>
      <c r="U755" s="371"/>
      <c r="V755" s="371"/>
      <c r="W755" s="371"/>
      <c r="X755" s="371"/>
      <c r="Y755" s="371"/>
      <c r="Z755" s="371"/>
      <c r="AA755" s="371"/>
      <c r="AB755" s="371"/>
      <c r="AC755" s="371"/>
      <c r="AD755" s="371"/>
      <c r="AE755" s="371"/>
      <c r="AF755" s="371"/>
      <c r="AG755" s="371"/>
      <c r="AH755" s="371"/>
      <c r="AI755" s="339"/>
      <c r="AJ755" s="339"/>
      <c r="AK755" s="339"/>
      <c r="AL755" s="339"/>
      <c r="AM755" s="339"/>
      <c r="AN755" s="339"/>
      <c r="AO755" s="339"/>
      <c r="AP755" s="339"/>
      <c r="AQ755" s="339"/>
      <c r="AR755" s="339"/>
      <c r="AS755" s="339"/>
      <c r="AT755" s="339"/>
      <c r="AU755" s="339"/>
      <c r="AV755" s="339"/>
      <c r="AW755" s="339"/>
      <c r="AX755" s="339"/>
      <c r="AY755" s="339"/>
      <c r="AZ755" s="339"/>
      <c r="BA755" s="339"/>
      <c r="BB755" s="339"/>
      <c r="BC755" s="339"/>
      <c r="BD755" s="339"/>
      <c r="BE755" s="339"/>
      <c r="BF755" s="339"/>
      <c r="BG755" s="339"/>
      <c r="BH755" s="339"/>
      <c r="BI755" s="339"/>
      <c r="BJ755" s="339"/>
      <c r="BK755" s="339"/>
      <c r="BL755" s="339"/>
      <c r="BM755" s="339"/>
      <c r="BN755" s="339"/>
      <c r="BO755" s="339"/>
      <c r="BP755" s="339"/>
      <c r="BQ755" s="339"/>
      <c r="BR755" s="339"/>
      <c r="BS755" s="339"/>
      <c r="BT755" s="339"/>
      <c r="BU755" s="339"/>
      <c r="BV755" s="339"/>
      <c r="BW755" s="339"/>
      <c r="BX755" s="339"/>
      <c r="BY755" s="339"/>
      <c r="BZ755" s="339"/>
      <c r="CA755" s="339"/>
      <c r="CB755" s="339"/>
      <c r="CC755" s="339"/>
      <c r="CD755" s="339"/>
      <c r="CE755" s="339"/>
      <c r="CF755" s="339"/>
      <c r="CG755" s="339"/>
      <c r="CH755" s="339"/>
      <c r="CI755" s="339"/>
      <c r="CJ755" s="339"/>
      <c r="CK755" s="339"/>
      <c r="CL755" s="339"/>
      <c r="CM755" s="339"/>
      <c r="CN755" s="339"/>
      <c r="CO755" s="339"/>
      <c r="CP755" s="339"/>
      <c r="CQ755" s="339"/>
      <c r="CR755" s="339"/>
      <c r="CS755" s="339"/>
      <c r="CT755" s="339"/>
      <c r="CU755" s="339"/>
      <c r="CV755" s="339"/>
      <c r="CW755" s="339"/>
      <c r="CX755" s="339"/>
      <c r="CY755" s="339"/>
      <c r="CZ755" s="339"/>
      <c r="DA755" s="339"/>
      <c r="DB755" s="339"/>
      <c r="DC755" s="339"/>
      <c r="DD755" s="339"/>
      <c r="DE755" s="339"/>
      <c r="DF755" s="339"/>
      <c r="DG755" s="339"/>
      <c r="DH755" s="339"/>
      <c r="DI755" s="339"/>
      <c r="DJ755" s="339"/>
      <c r="DK755" s="339"/>
      <c r="DL755" s="339"/>
      <c r="DM755" s="339"/>
      <c r="DN755" s="339"/>
      <c r="DO755" s="339"/>
      <c r="DP755" s="339"/>
      <c r="DQ755" s="339"/>
      <c r="DR755" s="339"/>
      <c r="DS755" s="339"/>
      <c r="DT755" s="339"/>
      <c r="DU755" s="339"/>
      <c r="DV755" s="339"/>
      <c r="DW755" s="339"/>
      <c r="DX755" s="339"/>
      <c r="DY755" s="339"/>
      <c r="DZ755" s="339"/>
      <c r="EA755" s="339"/>
      <c r="EB755" s="339"/>
      <c r="EC755" s="339"/>
      <c r="ED755" s="339"/>
      <c r="EE755" s="339"/>
      <c r="EF755" s="339"/>
      <c r="EG755" s="339"/>
      <c r="EH755" s="339"/>
      <c r="EI755" s="339"/>
      <c r="EJ755" s="339"/>
      <c r="EK755" s="339"/>
      <c r="EL755" s="339"/>
      <c r="EM755" s="339"/>
    </row>
    <row r="756" spans="1:143" s="341" customFormat="1" ht="25.5" hidden="1" customHeight="1">
      <c r="A756" s="371"/>
      <c r="B756" s="371"/>
      <c r="C756" s="371"/>
      <c r="D756" s="371"/>
      <c r="E756" s="371"/>
      <c r="F756" s="371"/>
      <c r="G756" s="371"/>
      <c r="H756" s="371"/>
      <c r="I756" s="371"/>
      <c r="J756" s="371"/>
      <c r="K756" s="371"/>
      <c r="L756" s="371"/>
      <c r="M756" s="371"/>
      <c r="N756" s="371"/>
      <c r="O756" s="371"/>
      <c r="P756" s="371"/>
      <c r="Q756" s="371"/>
      <c r="R756" s="371"/>
      <c r="S756" s="371"/>
      <c r="T756" s="371"/>
      <c r="U756" s="371"/>
      <c r="V756" s="371"/>
      <c r="W756" s="371"/>
      <c r="X756" s="371"/>
      <c r="Y756" s="371"/>
      <c r="Z756" s="371"/>
      <c r="AA756" s="371"/>
      <c r="AB756" s="371"/>
      <c r="AC756" s="371"/>
      <c r="AD756" s="371"/>
      <c r="AE756" s="371"/>
      <c r="AF756" s="371"/>
      <c r="AG756" s="371"/>
      <c r="AH756" s="371"/>
      <c r="AI756" s="339"/>
      <c r="AJ756" s="339"/>
      <c r="AK756" s="339"/>
      <c r="AL756" s="339"/>
      <c r="AM756" s="339"/>
      <c r="AN756" s="339"/>
      <c r="AO756" s="339"/>
      <c r="AP756" s="339"/>
      <c r="AQ756" s="339"/>
      <c r="AR756" s="339"/>
      <c r="AS756" s="339"/>
      <c r="AT756" s="339"/>
      <c r="AU756" s="339"/>
      <c r="AV756" s="339"/>
      <c r="AW756" s="339"/>
      <c r="AX756" s="339"/>
      <c r="AY756" s="339"/>
      <c r="AZ756" s="339"/>
      <c r="BA756" s="339"/>
      <c r="BB756" s="339"/>
      <c r="BC756" s="339"/>
      <c r="BD756" s="339"/>
      <c r="BE756" s="339"/>
      <c r="BF756" s="339"/>
      <c r="BG756" s="339"/>
      <c r="BH756" s="339"/>
      <c r="BI756" s="339"/>
      <c r="BJ756" s="339"/>
      <c r="BK756" s="339"/>
      <c r="BL756" s="339"/>
      <c r="BM756" s="339"/>
      <c r="BN756" s="339"/>
      <c r="BO756" s="339"/>
      <c r="BP756" s="339"/>
      <c r="BQ756" s="339"/>
      <c r="BR756" s="339"/>
      <c r="BS756" s="339"/>
      <c r="BT756" s="339"/>
      <c r="BU756" s="339"/>
      <c r="BV756" s="339"/>
      <c r="BW756" s="339"/>
      <c r="BX756" s="339"/>
      <c r="BY756" s="339"/>
      <c r="BZ756" s="339"/>
      <c r="CA756" s="339"/>
      <c r="CB756" s="339"/>
      <c r="CC756" s="339"/>
      <c r="CD756" s="339"/>
      <c r="CE756" s="339"/>
      <c r="CF756" s="339"/>
      <c r="CG756" s="339"/>
      <c r="CH756" s="339"/>
      <c r="CI756" s="339"/>
      <c r="CJ756" s="339"/>
      <c r="CK756" s="339"/>
      <c r="CL756" s="339"/>
      <c r="CM756" s="339"/>
      <c r="CN756" s="339"/>
      <c r="CO756" s="339"/>
      <c r="CP756" s="339"/>
      <c r="CQ756" s="339"/>
      <c r="CR756" s="339"/>
      <c r="CS756" s="339"/>
      <c r="CT756" s="339"/>
      <c r="CU756" s="339"/>
      <c r="CV756" s="339"/>
      <c r="CW756" s="339"/>
      <c r="CX756" s="339"/>
      <c r="CY756" s="339"/>
      <c r="CZ756" s="339"/>
      <c r="DA756" s="339"/>
      <c r="DB756" s="339"/>
      <c r="DC756" s="339"/>
      <c r="DD756" s="339"/>
      <c r="DE756" s="339"/>
      <c r="DF756" s="339"/>
      <c r="DG756" s="339"/>
      <c r="DH756" s="339"/>
      <c r="DI756" s="339"/>
      <c r="DJ756" s="339"/>
      <c r="DK756" s="339"/>
      <c r="DL756" s="339"/>
      <c r="DM756" s="339"/>
      <c r="DN756" s="339"/>
      <c r="DO756" s="339"/>
      <c r="DP756" s="339"/>
      <c r="DQ756" s="339"/>
      <c r="DR756" s="339"/>
      <c r="DS756" s="339"/>
      <c r="DT756" s="339"/>
      <c r="DU756" s="339"/>
      <c r="DV756" s="339"/>
      <c r="DW756" s="339"/>
      <c r="DX756" s="339"/>
      <c r="DY756" s="339"/>
      <c r="DZ756" s="339"/>
      <c r="EA756" s="339"/>
      <c r="EB756" s="339"/>
      <c r="EC756" s="339"/>
      <c r="ED756" s="339"/>
      <c r="EE756" s="339"/>
      <c r="EF756" s="339"/>
      <c r="EG756" s="339"/>
      <c r="EH756" s="339"/>
      <c r="EI756" s="339"/>
      <c r="EJ756" s="339"/>
      <c r="EK756" s="339"/>
      <c r="EL756" s="339"/>
      <c r="EM756" s="339"/>
    </row>
    <row r="757" spans="1:143" s="341" customFormat="1" ht="25.5" hidden="1" customHeight="1">
      <c r="A757" s="371"/>
      <c r="B757" s="371"/>
      <c r="C757" s="371"/>
      <c r="D757" s="371"/>
      <c r="E757" s="371"/>
      <c r="F757" s="371"/>
      <c r="G757" s="371"/>
      <c r="H757" s="371"/>
      <c r="I757" s="371"/>
      <c r="J757" s="371"/>
      <c r="K757" s="371"/>
      <c r="L757" s="371"/>
      <c r="M757" s="371"/>
      <c r="N757" s="371"/>
      <c r="O757" s="371"/>
      <c r="P757" s="371"/>
      <c r="Q757" s="371"/>
      <c r="R757" s="371"/>
      <c r="S757" s="371"/>
      <c r="T757" s="371"/>
      <c r="U757" s="371"/>
      <c r="V757" s="371"/>
      <c r="W757" s="371"/>
      <c r="X757" s="371"/>
      <c r="Y757" s="371"/>
      <c r="Z757" s="371"/>
      <c r="AA757" s="371"/>
      <c r="AB757" s="371"/>
      <c r="AC757" s="371"/>
      <c r="AD757" s="371"/>
      <c r="AE757" s="371"/>
      <c r="AF757" s="371"/>
      <c r="AG757" s="371"/>
      <c r="AH757" s="371"/>
      <c r="AI757" s="339"/>
      <c r="AJ757" s="339"/>
      <c r="AK757" s="339"/>
      <c r="AL757" s="339"/>
      <c r="AM757" s="339"/>
      <c r="AN757" s="339"/>
      <c r="AO757" s="339"/>
      <c r="AP757" s="339"/>
      <c r="AQ757" s="339"/>
      <c r="AR757" s="339"/>
      <c r="AS757" s="339"/>
      <c r="AT757" s="339"/>
      <c r="AU757" s="339"/>
      <c r="AV757" s="339"/>
      <c r="AW757" s="339"/>
      <c r="AX757" s="339"/>
      <c r="AY757" s="339"/>
      <c r="AZ757" s="339"/>
      <c r="BA757" s="339"/>
      <c r="BB757" s="339"/>
      <c r="BC757" s="339"/>
      <c r="BD757" s="339"/>
      <c r="BE757" s="339"/>
      <c r="BF757" s="339"/>
      <c r="BG757" s="339"/>
      <c r="BH757" s="339"/>
      <c r="BI757" s="339"/>
      <c r="BJ757" s="339"/>
      <c r="BK757" s="339"/>
      <c r="BL757" s="339"/>
      <c r="BM757" s="339"/>
      <c r="BN757" s="339"/>
      <c r="BO757" s="339"/>
      <c r="BP757" s="339"/>
      <c r="BQ757" s="339"/>
      <c r="BR757" s="339"/>
      <c r="BS757" s="339"/>
      <c r="BT757" s="339"/>
      <c r="BU757" s="339"/>
      <c r="BV757" s="339"/>
      <c r="BW757" s="339"/>
      <c r="BX757" s="339"/>
      <c r="BY757" s="339"/>
      <c r="BZ757" s="339"/>
      <c r="CA757" s="339"/>
      <c r="CB757" s="339"/>
      <c r="CC757" s="339"/>
      <c r="CD757" s="339"/>
      <c r="CE757" s="339"/>
      <c r="CF757" s="339"/>
      <c r="CG757" s="339"/>
      <c r="CH757" s="339"/>
      <c r="CI757" s="339"/>
      <c r="CJ757" s="339"/>
      <c r="CK757" s="339"/>
      <c r="CL757" s="339"/>
      <c r="CM757" s="339"/>
      <c r="CN757" s="339"/>
      <c r="CO757" s="339"/>
      <c r="CP757" s="339"/>
      <c r="CQ757" s="339"/>
      <c r="CR757" s="339"/>
      <c r="CS757" s="339"/>
      <c r="CT757" s="339"/>
      <c r="CU757" s="339"/>
      <c r="CV757" s="339"/>
      <c r="CW757" s="339"/>
      <c r="CX757" s="339"/>
      <c r="CY757" s="339"/>
      <c r="CZ757" s="339"/>
      <c r="DA757" s="339"/>
      <c r="DB757" s="339"/>
      <c r="DC757" s="339"/>
      <c r="DD757" s="339"/>
      <c r="DE757" s="339"/>
      <c r="DF757" s="339"/>
      <c r="DG757" s="339"/>
      <c r="DH757" s="339"/>
      <c r="DI757" s="339"/>
      <c r="DJ757" s="339"/>
      <c r="DK757" s="339"/>
      <c r="DL757" s="339"/>
      <c r="DM757" s="339"/>
      <c r="DN757" s="339"/>
      <c r="DO757" s="339"/>
      <c r="DP757" s="339"/>
      <c r="DQ757" s="339"/>
      <c r="DR757" s="339"/>
      <c r="DS757" s="339"/>
      <c r="DT757" s="339"/>
      <c r="DU757" s="339"/>
      <c r="DV757" s="339"/>
      <c r="DW757" s="339"/>
      <c r="DX757" s="339"/>
      <c r="DY757" s="339"/>
      <c r="DZ757" s="339"/>
      <c r="EA757" s="339"/>
      <c r="EB757" s="339"/>
      <c r="EC757" s="339"/>
      <c r="ED757" s="339"/>
      <c r="EE757" s="339"/>
      <c r="EF757" s="339"/>
      <c r="EG757" s="339"/>
      <c r="EH757" s="339"/>
      <c r="EI757" s="339"/>
      <c r="EJ757" s="339"/>
      <c r="EK757" s="339"/>
      <c r="EL757" s="339"/>
      <c r="EM757" s="339"/>
    </row>
    <row r="758" spans="1:143" s="341" customFormat="1" ht="25.5" hidden="1" customHeight="1">
      <c r="A758" s="371"/>
      <c r="B758" s="371"/>
      <c r="C758" s="371"/>
      <c r="D758" s="371"/>
      <c r="E758" s="371"/>
      <c r="F758" s="371"/>
      <c r="G758" s="371"/>
      <c r="H758" s="371"/>
      <c r="I758" s="371"/>
      <c r="J758" s="371"/>
      <c r="K758" s="371"/>
      <c r="L758" s="371"/>
      <c r="M758" s="371"/>
      <c r="N758" s="371"/>
      <c r="O758" s="371"/>
      <c r="P758" s="371"/>
      <c r="Q758" s="371"/>
      <c r="R758" s="371"/>
      <c r="S758" s="371"/>
      <c r="T758" s="371"/>
      <c r="U758" s="371"/>
      <c r="V758" s="371"/>
      <c r="W758" s="371"/>
      <c r="X758" s="371"/>
      <c r="Y758" s="371"/>
      <c r="Z758" s="371"/>
      <c r="AA758" s="371"/>
      <c r="AB758" s="371"/>
      <c r="AC758" s="371"/>
      <c r="AD758" s="371"/>
      <c r="AE758" s="371"/>
      <c r="AF758" s="371"/>
      <c r="AG758" s="371"/>
      <c r="AH758" s="371"/>
      <c r="AI758" s="339"/>
      <c r="AJ758" s="339"/>
      <c r="AK758" s="339"/>
      <c r="AL758" s="339"/>
      <c r="AM758" s="339"/>
      <c r="AN758" s="339"/>
      <c r="AO758" s="339"/>
      <c r="AP758" s="339"/>
      <c r="AQ758" s="339"/>
      <c r="AR758" s="339"/>
      <c r="AS758" s="339"/>
      <c r="AT758" s="339"/>
      <c r="AU758" s="339"/>
      <c r="AV758" s="339"/>
      <c r="AW758" s="339"/>
      <c r="AX758" s="339"/>
      <c r="AY758" s="339"/>
      <c r="AZ758" s="339"/>
      <c r="BA758" s="339"/>
      <c r="BB758" s="339"/>
      <c r="BC758" s="339"/>
      <c r="BD758" s="339"/>
      <c r="BE758" s="339"/>
      <c r="BF758" s="339"/>
      <c r="BG758" s="339"/>
      <c r="BH758" s="339"/>
      <c r="BI758" s="339"/>
      <c r="BJ758" s="339"/>
      <c r="BK758" s="339"/>
      <c r="BL758" s="339"/>
      <c r="BM758" s="339"/>
      <c r="BN758" s="339"/>
      <c r="BO758" s="339"/>
      <c r="BP758" s="339"/>
      <c r="BQ758" s="339"/>
      <c r="BR758" s="339"/>
      <c r="BS758" s="339"/>
      <c r="BT758" s="339"/>
      <c r="BU758" s="339"/>
      <c r="BV758" s="339"/>
      <c r="BW758" s="339"/>
      <c r="BX758" s="339"/>
      <c r="BY758" s="339"/>
      <c r="BZ758" s="339"/>
      <c r="CA758" s="339"/>
      <c r="CB758" s="339"/>
      <c r="CC758" s="339"/>
      <c r="CD758" s="339"/>
      <c r="CE758" s="339"/>
      <c r="CF758" s="339"/>
      <c r="CG758" s="339"/>
      <c r="CH758" s="339"/>
      <c r="CI758" s="339"/>
      <c r="CJ758" s="339"/>
      <c r="CK758" s="339"/>
      <c r="CL758" s="339"/>
      <c r="CM758" s="339"/>
      <c r="CN758" s="339"/>
      <c r="CO758" s="339"/>
      <c r="CP758" s="339"/>
      <c r="CQ758" s="339"/>
      <c r="CR758" s="339"/>
      <c r="CS758" s="339"/>
      <c r="CT758" s="339"/>
      <c r="CU758" s="339"/>
      <c r="CV758" s="339"/>
      <c r="CW758" s="339"/>
      <c r="CX758" s="339"/>
      <c r="CY758" s="339"/>
      <c r="CZ758" s="339"/>
      <c r="DA758" s="339"/>
      <c r="DB758" s="339"/>
      <c r="DC758" s="339"/>
      <c r="DD758" s="339"/>
      <c r="DE758" s="339"/>
      <c r="DF758" s="339"/>
      <c r="DG758" s="339"/>
      <c r="DH758" s="339"/>
      <c r="DI758" s="339"/>
      <c r="DJ758" s="339"/>
      <c r="DK758" s="339"/>
      <c r="DL758" s="339"/>
      <c r="DM758" s="339"/>
      <c r="DN758" s="339"/>
      <c r="DO758" s="339"/>
      <c r="DP758" s="339"/>
      <c r="DQ758" s="339"/>
      <c r="DR758" s="339"/>
      <c r="DS758" s="339"/>
      <c r="DT758" s="339"/>
      <c r="DU758" s="339"/>
      <c r="DV758" s="339"/>
      <c r="DW758" s="339"/>
      <c r="DX758" s="339"/>
      <c r="DY758" s="339"/>
      <c r="DZ758" s="339"/>
      <c r="EA758" s="339"/>
      <c r="EB758" s="339"/>
      <c r="EC758" s="339"/>
      <c r="ED758" s="339"/>
      <c r="EE758" s="339"/>
      <c r="EF758" s="339"/>
      <c r="EG758" s="339"/>
      <c r="EH758" s="339"/>
      <c r="EI758" s="339"/>
      <c r="EJ758" s="339"/>
      <c r="EK758" s="339"/>
      <c r="EL758" s="339"/>
      <c r="EM758" s="339"/>
    </row>
    <row r="759" spans="1:143" s="341" customFormat="1" ht="25.5" hidden="1" customHeight="1">
      <c r="A759" s="371"/>
      <c r="B759" s="371"/>
      <c r="C759" s="371"/>
      <c r="D759" s="371"/>
      <c r="E759" s="371"/>
      <c r="F759" s="371"/>
      <c r="G759" s="371"/>
      <c r="H759" s="371"/>
      <c r="I759" s="371"/>
      <c r="J759" s="371"/>
      <c r="K759" s="371"/>
      <c r="L759" s="371"/>
      <c r="M759" s="371"/>
      <c r="N759" s="371"/>
      <c r="O759" s="371"/>
      <c r="P759" s="371"/>
      <c r="Q759" s="371"/>
      <c r="R759" s="371"/>
      <c r="S759" s="371"/>
      <c r="T759" s="371"/>
      <c r="U759" s="371"/>
      <c r="V759" s="371"/>
      <c r="W759" s="371"/>
      <c r="X759" s="371"/>
      <c r="Y759" s="371"/>
      <c r="Z759" s="371"/>
      <c r="AA759" s="371"/>
      <c r="AB759" s="371"/>
      <c r="AC759" s="371"/>
      <c r="AD759" s="371"/>
      <c r="AE759" s="371"/>
      <c r="AF759" s="371"/>
      <c r="AG759" s="371"/>
      <c r="AH759" s="371"/>
      <c r="AI759" s="339"/>
      <c r="AJ759" s="339"/>
      <c r="AK759" s="339"/>
      <c r="AL759" s="339"/>
      <c r="AM759" s="339"/>
      <c r="AN759" s="339"/>
      <c r="AO759" s="339"/>
      <c r="AP759" s="339"/>
      <c r="AQ759" s="339"/>
      <c r="AR759" s="339"/>
      <c r="AS759" s="339"/>
      <c r="AT759" s="339"/>
      <c r="AU759" s="339"/>
      <c r="AV759" s="339"/>
      <c r="AW759" s="339"/>
      <c r="AX759" s="339"/>
      <c r="AY759" s="339"/>
      <c r="AZ759" s="339"/>
      <c r="BA759" s="339"/>
      <c r="BB759" s="339"/>
      <c r="BC759" s="339"/>
      <c r="BD759" s="339"/>
      <c r="BE759" s="339"/>
      <c r="BF759" s="339"/>
      <c r="BG759" s="339"/>
      <c r="BH759" s="339"/>
      <c r="BI759" s="339"/>
      <c r="BJ759" s="339"/>
      <c r="BK759" s="339"/>
      <c r="BL759" s="339"/>
      <c r="BM759" s="339"/>
      <c r="BN759" s="339"/>
      <c r="BO759" s="339"/>
      <c r="BP759" s="339"/>
      <c r="BQ759" s="339"/>
      <c r="BR759" s="339"/>
      <c r="BS759" s="339"/>
      <c r="BT759" s="339"/>
      <c r="BU759" s="339"/>
      <c r="BV759" s="339"/>
      <c r="BW759" s="339"/>
      <c r="BX759" s="339"/>
      <c r="BY759" s="339"/>
      <c r="BZ759" s="339"/>
      <c r="CA759" s="339"/>
      <c r="CB759" s="339"/>
      <c r="CC759" s="339"/>
      <c r="CD759" s="339"/>
      <c r="CE759" s="339"/>
      <c r="CF759" s="339"/>
      <c r="CG759" s="339"/>
      <c r="CH759" s="339"/>
      <c r="CI759" s="339"/>
      <c r="CJ759" s="339"/>
      <c r="CK759" s="339"/>
      <c r="CL759" s="339"/>
      <c r="CM759" s="339"/>
      <c r="CN759" s="339"/>
      <c r="CO759" s="339"/>
      <c r="CP759" s="339"/>
      <c r="CQ759" s="339"/>
      <c r="CR759" s="339"/>
      <c r="CS759" s="339"/>
      <c r="CT759" s="339"/>
      <c r="CU759" s="339"/>
      <c r="CV759" s="339"/>
      <c r="CW759" s="339"/>
      <c r="CX759" s="339"/>
      <c r="CY759" s="339"/>
      <c r="CZ759" s="339"/>
      <c r="DA759" s="339"/>
      <c r="DB759" s="339"/>
      <c r="DC759" s="339"/>
      <c r="DD759" s="339"/>
      <c r="DE759" s="339"/>
      <c r="DF759" s="339"/>
      <c r="DG759" s="339"/>
      <c r="DH759" s="339"/>
      <c r="DI759" s="339"/>
      <c r="DJ759" s="339"/>
      <c r="DK759" s="339"/>
      <c r="DL759" s="339"/>
      <c r="DM759" s="339"/>
      <c r="DN759" s="339"/>
      <c r="DO759" s="339"/>
      <c r="DP759" s="339"/>
      <c r="DQ759" s="339"/>
      <c r="DR759" s="339"/>
      <c r="DS759" s="339"/>
      <c r="DT759" s="339"/>
      <c r="DU759" s="339"/>
      <c r="DV759" s="339"/>
      <c r="DW759" s="339"/>
      <c r="DX759" s="339"/>
      <c r="DY759" s="339"/>
      <c r="DZ759" s="339"/>
      <c r="EA759" s="339"/>
      <c r="EB759" s="339"/>
      <c r="EC759" s="339"/>
      <c r="ED759" s="339"/>
      <c r="EE759" s="339"/>
      <c r="EF759" s="339"/>
      <c r="EG759" s="339"/>
      <c r="EH759" s="339"/>
      <c r="EI759" s="339"/>
      <c r="EJ759" s="339"/>
      <c r="EK759" s="339"/>
      <c r="EL759" s="339"/>
      <c r="EM759" s="339"/>
    </row>
    <row r="760" spans="1:143" s="341" customFormat="1" ht="25.5" hidden="1" customHeight="1">
      <c r="A760" s="371"/>
      <c r="B760" s="371"/>
      <c r="C760" s="371"/>
      <c r="D760" s="371"/>
      <c r="E760" s="371"/>
      <c r="F760" s="371"/>
      <c r="G760" s="371"/>
      <c r="H760" s="371"/>
      <c r="I760" s="371"/>
      <c r="J760" s="371"/>
      <c r="K760" s="371"/>
      <c r="L760" s="371"/>
      <c r="M760" s="371"/>
      <c r="N760" s="371"/>
      <c r="O760" s="371"/>
      <c r="P760" s="371"/>
      <c r="Q760" s="371"/>
      <c r="R760" s="371"/>
      <c r="S760" s="371"/>
      <c r="T760" s="371"/>
      <c r="U760" s="371"/>
      <c r="V760" s="371"/>
      <c r="W760" s="371"/>
      <c r="X760" s="371"/>
      <c r="Y760" s="371"/>
      <c r="Z760" s="371"/>
      <c r="AA760" s="371"/>
      <c r="AB760" s="371"/>
      <c r="AC760" s="371"/>
      <c r="AD760" s="371"/>
      <c r="AE760" s="371"/>
      <c r="AF760" s="371"/>
      <c r="AG760" s="371"/>
      <c r="AH760" s="371"/>
      <c r="AI760" s="339"/>
      <c r="AJ760" s="339"/>
      <c r="AK760" s="339"/>
      <c r="AL760" s="339"/>
      <c r="AM760" s="339"/>
      <c r="AN760" s="339"/>
      <c r="AO760" s="339"/>
      <c r="AP760" s="339"/>
      <c r="AQ760" s="339"/>
      <c r="AR760" s="339"/>
      <c r="AS760" s="339"/>
      <c r="AT760" s="339"/>
      <c r="AU760" s="339"/>
      <c r="AV760" s="339"/>
      <c r="AW760" s="339"/>
      <c r="AX760" s="339"/>
      <c r="AY760" s="339"/>
      <c r="AZ760" s="339"/>
      <c r="BA760" s="339"/>
      <c r="BB760" s="339"/>
      <c r="BC760" s="339"/>
      <c r="BD760" s="339"/>
      <c r="BE760" s="339"/>
      <c r="BF760" s="339"/>
      <c r="BG760" s="339"/>
      <c r="BH760" s="339"/>
      <c r="BI760" s="339"/>
      <c r="BJ760" s="339"/>
      <c r="BK760" s="339"/>
      <c r="BL760" s="339"/>
      <c r="BM760" s="339"/>
      <c r="BN760" s="339"/>
      <c r="BO760" s="339"/>
      <c r="BP760" s="339"/>
      <c r="BQ760" s="339"/>
      <c r="BR760" s="339"/>
      <c r="BS760" s="339"/>
      <c r="BT760" s="339"/>
      <c r="BU760" s="339"/>
      <c r="BV760" s="339"/>
      <c r="BW760" s="339"/>
      <c r="BX760" s="339"/>
      <c r="BY760" s="339"/>
      <c r="BZ760" s="339"/>
      <c r="CA760" s="339"/>
      <c r="CB760" s="339"/>
      <c r="CC760" s="339"/>
      <c r="CD760" s="339"/>
      <c r="CE760" s="339"/>
      <c r="CF760" s="339"/>
      <c r="CG760" s="339"/>
      <c r="CH760" s="339"/>
      <c r="CI760" s="339"/>
      <c r="CJ760" s="339"/>
      <c r="CK760" s="339"/>
      <c r="CL760" s="339"/>
      <c r="CM760" s="339"/>
      <c r="CN760" s="339"/>
      <c r="CO760" s="339"/>
      <c r="CP760" s="339"/>
      <c r="CQ760" s="339"/>
      <c r="CR760" s="339"/>
      <c r="CS760" s="339"/>
      <c r="CT760" s="339"/>
      <c r="CU760" s="339"/>
      <c r="CV760" s="339"/>
      <c r="CW760" s="339"/>
      <c r="CX760" s="339"/>
      <c r="CY760" s="339"/>
      <c r="CZ760" s="339"/>
      <c r="DA760" s="339"/>
      <c r="DB760" s="339"/>
      <c r="DC760" s="339"/>
      <c r="DD760" s="339"/>
      <c r="DE760" s="339"/>
      <c r="DF760" s="339"/>
      <c r="DG760" s="339"/>
      <c r="DH760" s="339"/>
      <c r="DI760" s="339"/>
      <c r="DJ760" s="339"/>
      <c r="DK760" s="339"/>
      <c r="DL760" s="339"/>
      <c r="DM760" s="339"/>
      <c r="DN760" s="339"/>
      <c r="DO760" s="339"/>
      <c r="DP760" s="339"/>
      <c r="DQ760" s="339"/>
      <c r="DR760" s="339"/>
      <c r="DS760" s="339"/>
      <c r="DT760" s="339"/>
      <c r="DU760" s="339"/>
      <c r="DV760" s="339"/>
      <c r="DW760" s="339"/>
      <c r="DX760" s="339"/>
      <c r="DY760" s="339"/>
      <c r="DZ760" s="339"/>
      <c r="EA760" s="339"/>
      <c r="EB760" s="339"/>
      <c r="EC760" s="339"/>
      <c r="ED760" s="339"/>
      <c r="EE760" s="339"/>
      <c r="EF760" s="339"/>
      <c r="EG760" s="339"/>
      <c r="EH760" s="339"/>
      <c r="EI760" s="339"/>
      <c r="EJ760" s="339"/>
      <c r="EK760" s="339"/>
      <c r="EL760" s="339"/>
      <c r="EM760" s="339"/>
    </row>
    <row r="761" spans="1:143" s="341" customFormat="1" ht="25.5" hidden="1" customHeight="1">
      <c r="A761" s="371"/>
      <c r="B761" s="371"/>
      <c r="C761" s="371"/>
      <c r="D761" s="371"/>
      <c r="E761" s="371"/>
      <c r="F761" s="371"/>
      <c r="G761" s="371"/>
      <c r="H761" s="371"/>
      <c r="I761" s="371"/>
      <c r="J761" s="371"/>
      <c r="K761" s="371"/>
      <c r="L761" s="371"/>
      <c r="M761" s="371"/>
      <c r="N761" s="371"/>
      <c r="O761" s="371"/>
      <c r="P761" s="371"/>
      <c r="Q761" s="371"/>
      <c r="R761" s="371"/>
      <c r="S761" s="371"/>
      <c r="T761" s="371"/>
      <c r="U761" s="371"/>
      <c r="V761" s="371"/>
      <c r="W761" s="371"/>
      <c r="X761" s="371"/>
      <c r="Y761" s="371"/>
      <c r="Z761" s="371"/>
      <c r="AA761" s="371"/>
      <c r="AB761" s="371"/>
      <c r="AC761" s="371"/>
      <c r="AD761" s="371"/>
      <c r="AE761" s="371"/>
      <c r="AF761" s="371"/>
      <c r="AG761" s="371"/>
      <c r="AH761" s="371"/>
      <c r="AI761" s="339"/>
      <c r="AJ761" s="339"/>
      <c r="AK761" s="339"/>
      <c r="AL761" s="339"/>
      <c r="AM761" s="339"/>
      <c r="AN761" s="339"/>
      <c r="AO761" s="339"/>
      <c r="AP761" s="339"/>
      <c r="AQ761" s="339"/>
      <c r="AR761" s="339"/>
      <c r="AS761" s="339"/>
      <c r="AT761" s="339"/>
      <c r="AU761" s="339"/>
      <c r="AV761" s="339"/>
      <c r="AW761" s="339"/>
      <c r="AX761" s="339"/>
      <c r="AY761" s="339"/>
      <c r="AZ761" s="339"/>
      <c r="BA761" s="339"/>
      <c r="BB761" s="339"/>
      <c r="BC761" s="339"/>
      <c r="BD761" s="339"/>
      <c r="BE761" s="339"/>
      <c r="BF761" s="339"/>
      <c r="BG761" s="339"/>
      <c r="BH761" s="339"/>
      <c r="BI761" s="339"/>
      <c r="BJ761" s="339"/>
      <c r="BK761" s="339"/>
      <c r="BL761" s="339"/>
      <c r="BM761" s="339"/>
      <c r="BN761" s="339"/>
      <c r="BO761" s="339"/>
      <c r="BP761" s="339"/>
      <c r="BQ761" s="339"/>
      <c r="BR761" s="339"/>
      <c r="BS761" s="339"/>
      <c r="BT761" s="339"/>
      <c r="BU761" s="339"/>
      <c r="BV761" s="339"/>
      <c r="BW761" s="339"/>
      <c r="BX761" s="339"/>
      <c r="BY761" s="339"/>
      <c r="BZ761" s="339"/>
      <c r="CA761" s="339"/>
      <c r="CB761" s="339"/>
      <c r="CC761" s="339"/>
      <c r="CD761" s="339"/>
      <c r="CE761" s="339"/>
      <c r="CF761" s="339"/>
      <c r="CG761" s="339"/>
      <c r="CH761" s="339"/>
      <c r="CI761" s="339"/>
      <c r="CJ761" s="339"/>
      <c r="CK761" s="339"/>
      <c r="CL761" s="339"/>
      <c r="CM761" s="339"/>
      <c r="CN761" s="339"/>
      <c r="CO761" s="339"/>
      <c r="CP761" s="339"/>
      <c r="CQ761" s="339"/>
      <c r="CR761" s="339"/>
      <c r="CS761" s="339"/>
      <c r="CT761" s="339"/>
      <c r="CU761" s="339"/>
      <c r="CV761" s="339"/>
      <c r="CW761" s="339"/>
      <c r="CX761" s="339"/>
      <c r="CY761" s="339"/>
      <c r="CZ761" s="339"/>
      <c r="DA761" s="339"/>
      <c r="DB761" s="339"/>
      <c r="DC761" s="339"/>
      <c r="DD761" s="339"/>
      <c r="DE761" s="339"/>
      <c r="DF761" s="339"/>
      <c r="DG761" s="339"/>
      <c r="DH761" s="339"/>
      <c r="DI761" s="339"/>
      <c r="DJ761" s="339"/>
      <c r="DK761" s="339"/>
      <c r="DL761" s="339"/>
      <c r="DM761" s="339"/>
      <c r="DN761" s="339"/>
      <c r="DO761" s="339"/>
      <c r="DP761" s="339"/>
      <c r="DQ761" s="339"/>
      <c r="DR761" s="339"/>
      <c r="DS761" s="339"/>
      <c r="DT761" s="339"/>
      <c r="DU761" s="339"/>
      <c r="DV761" s="339"/>
      <c r="DW761" s="339"/>
      <c r="DX761" s="339"/>
      <c r="DY761" s="339"/>
      <c r="DZ761" s="339"/>
      <c r="EA761" s="339"/>
      <c r="EB761" s="339"/>
      <c r="EC761" s="339"/>
      <c r="ED761" s="339"/>
      <c r="EE761" s="339"/>
      <c r="EF761" s="339"/>
      <c r="EG761" s="339"/>
      <c r="EH761" s="339"/>
      <c r="EI761" s="339"/>
      <c r="EJ761" s="339"/>
      <c r="EK761" s="339"/>
      <c r="EL761" s="339"/>
      <c r="EM761" s="339"/>
    </row>
    <row r="762" spans="1:143" s="341" customFormat="1" ht="25.5" hidden="1" customHeight="1">
      <c r="A762" s="371"/>
      <c r="B762" s="371"/>
      <c r="C762" s="371"/>
      <c r="D762" s="371"/>
      <c r="E762" s="371"/>
      <c r="F762" s="371"/>
      <c r="G762" s="371"/>
      <c r="H762" s="371"/>
      <c r="I762" s="371"/>
      <c r="J762" s="371"/>
      <c r="K762" s="371"/>
      <c r="L762" s="371"/>
      <c r="M762" s="371"/>
      <c r="N762" s="371"/>
      <c r="O762" s="371"/>
      <c r="P762" s="371"/>
      <c r="Q762" s="371"/>
      <c r="R762" s="371"/>
      <c r="S762" s="371"/>
      <c r="T762" s="371"/>
      <c r="U762" s="371"/>
      <c r="V762" s="371"/>
      <c r="W762" s="371"/>
      <c r="X762" s="371"/>
      <c r="Y762" s="371"/>
      <c r="Z762" s="371"/>
      <c r="AA762" s="371"/>
      <c r="AB762" s="371"/>
      <c r="AC762" s="371"/>
      <c r="AD762" s="371"/>
      <c r="AE762" s="371"/>
      <c r="AF762" s="371"/>
      <c r="AG762" s="371"/>
      <c r="AH762" s="371"/>
      <c r="AI762" s="339"/>
      <c r="AJ762" s="339"/>
      <c r="AK762" s="339"/>
      <c r="AL762" s="339"/>
      <c r="AM762" s="339"/>
      <c r="AN762" s="339"/>
      <c r="AO762" s="339"/>
      <c r="AP762" s="339"/>
      <c r="AQ762" s="339"/>
      <c r="AR762" s="339"/>
      <c r="AS762" s="339"/>
      <c r="AT762" s="339"/>
      <c r="AU762" s="339"/>
      <c r="AV762" s="339"/>
      <c r="AW762" s="339"/>
      <c r="AX762" s="339"/>
      <c r="AY762" s="339"/>
      <c r="AZ762" s="339"/>
      <c r="BA762" s="339"/>
      <c r="BB762" s="339"/>
      <c r="BC762" s="339"/>
      <c r="BD762" s="339"/>
      <c r="BE762" s="339"/>
      <c r="BF762" s="339"/>
      <c r="BG762" s="339"/>
      <c r="BH762" s="339"/>
      <c r="BI762" s="339"/>
      <c r="BJ762" s="339"/>
      <c r="BK762" s="339"/>
      <c r="BL762" s="339"/>
      <c r="BM762" s="339"/>
      <c r="BN762" s="339"/>
      <c r="BO762" s="339"/>
      <c r="BP762" s="339"/>
      <c r="BQ762" s="339"/>
      <c r="BR762" s="339"/>
      <c r="BS762" s="339"/>
      <c r="BT762" s="339"/>
      <c r="BU762" s="339"/>
      <c r="BV762" s="339"/>
      <c r="BW762" s="339"/>
      <c r="BX762" s="339"/>
      <c r="BY762" s="339"/>
      <c r="BZ762" s="339"/>
      <c r="CA762" s="339"/>
      <c r="CB762" s="339"/>
      <c r="CC762" s="339"/>
      <c r="CD762" s="339"/>
      <c r="CE762" s="339"/>
      <c r="CF762" s="339"/>
      <c r="CG762" s="339"/>
      <c r="CH762" s="339"/>
      <c r="CI762" s="339"/>
      <c r="CJ762" s="339"/>
      <c r="CK762" s="339"/>
      <c r="CL762" s="339"/>
      <c r="CM762" s="339"/>
      <c r="CN762" s="339"/>
      <c r="CO762" s="339"/>
      <c r="CP762" s="339"/>
      <c r="CQ762" s="339"/>
      <c r="CR762" s="339"/>
      <c r="CS762" s="339"/>
      <c r="CT762" s="339"/>
      <c r="CU762" s="339"/>
      <c r="CV762" s="339"/>
      <c r="CW762" s="339"/>
      <c r="CX762" s="339"/>
      <c r="CY762" s="339"/>
      <c r="CZ762" s="339"/>
      <c r="DA762" s="339"/>
      <c r="DB762" s="339"/>
      <c r="DC762" s="339"/>
      <c r="DD762" s="339"/>
      <c r="DE762" s="339"/>
      <c r="DF762" s="339"/>
      <c r="DG762" s="339"/>
      <c r="DH762" s="339"/>
      <c r="DI762" s="339"/>
      <c r="DJ762" s="339"/>
      <c r="DK762" s="339"/>
      <c r="DL762" s="339"/>
      <c r="DM762" s="339"/>
      <c r="DN762" s="339"/>
      <c r="DO762" s="339"/>
      <c r="DP762" s="339"/>
      <c r="DQ762" s="339"/>
      <c r="DR762" s="339"/>
      <c r="DS762" s="339"/>
      <c r="DT762" s="339"/>
      <c r="DU762" s="339"/>
      <c r="DV762" s="339"/>
      <c r="DW762" s="339"/>
      <c r="DX762" s="339"/>
      <c r="DY762" s="339"/>
      <c r="DZ762" s="339"/>
      <c r="EA762" s="339"/>
      <c r="EB762" s="339"/>
      <c r="EC762" s="339"/>
      <c r="ED762" s="339"/>
      <c r="EE762" s="339"/>
      <c r="EF762" s="339"/>
      <c r="EG762" s="339"/>
      <c r="EH762" s="339"/>
      <c r="EI762" s="339"/>
      <c r="EJ762" s="339"/>
      <c r="EK762" s="339"/>
      <c r="EL762" s="339"/>
      <c r="EM762" s="339"/>
    </row>
    <row r="763" spans="1:143" s="341" customFormat="1" ht="25.5" hidden="1" customHeight="1">
      <c r="A763" s="371"/>
      <c r="B763" s="371"/>
      <c r="C763" s="371"/>
      <c r="D763" s="371"/>
      <c r="E763" s="371"/>
      <c r="F763" s="371"/>
      <c r="G763" s="371"/>
      <c r="H763" s="371"/>
      <c r="I763" s="371"/>
      <c r="J763" s="371"/>
      <c r="K763" s="371"/>
      <c r="L763" s="371"/>
      <c r="M763" s="371"/>
      <c r="N763" s="371"/>
      <c r="O763" s="371"/>
      <c r="P763" s="371"/>
      <c r="Q763" s="371"/>
      <c r="R763" s="371"/>
      <c r="S763" s="371"/>
      <c r="T763" s="371"/>
      <c r="U763" s="371"/>
      <c r="V763" s="371"/>
      <c r="W763" s="371"/>
      <c r="X763" s="371"/>
      <c r="Y763" s="371"/>
      <c r="Z763" s="371"/>
      <c r="AA763" s="371"/>
      <c r="AB763" s="371"/>
      <c r="AC763" s="371"/>
      <c r="AD763" s="371"/>
      <c r="AE763" s="371"/>
      <c r="AF763" s="371"/>
      <c r="AG763" s="371"/>
      <c r="AH763" s="371"/>
      <c r="AI763" s="339"/>
      <c r="AJ763" s="339"/>
      <c r="AK763" s="339"/>
      <c r="AL763" s="339"/>
      <c r="AM763" s="339"/>
      <c r="AN763" s="339"/>
      <c r="AO763" s="339"/>
      <c r="AP763" s="339"/>
      <c r="AQ763" s="339"/>
      <c r="AR763" s="339"/>
      <c r="AS763" s="339"/>
      <c r="AT763" s="339"/>
      <c r="AU763" s="339"/>
      <c r="AV763" s="339"/>
      <c r="AW763" s="339"/>
      <c r="AX763" s="339"/>
      <c r="AY763" s="339"/>
      <c r="AZ763" s="339"/>
      <c r="BA763" s="339"/>
      <c r="BB763" s="339"/>
      <c r="BC763" s="339"/>
      <c r="BD763" s="339"/>
      <c r="BE763" s="339"/>
      <c r="BF763" s="339"/>
      <c r="BG763" s="339"/>
      <c r="BH763" s="339"/>
      <c r="BI763" s="339"/>
      <c r="BJ763" s="339"/>
      <c r="BK763" s="339"/>
      <c r="BL763" s="339"/>
      <c r="BM763" s="339"/>
      <c r="BN763" s="339"/>
      <c r="BO763" s="339"/>
      <c r="BP763" s="339"/>
      <c r="BQ763" s="339"/>
      <c r="BR763" s="339"/>
      <c r="BS763" s="339"/>
      <c r="BT763" s="339"/>
      <c r="BU763" s="339"/>
      <c r="BV763" s="339"/>
      <c r="BW763" s="339"/>
      <c r="BX763" s="339"/>
      <c r="BY763" s="339"/>
      <c r="BZ763" s="339"/>
      <c r="CA763" s="339"/>
      <c r="CB763" s="339"/>
      <c r="CC763" s="339"/>
      <c r="CD763" s="339"/>
      <c r="CE763" s="339"/>
      <c r="CF763" s="339"/>
      <c r="CG763" s="339"/>
      <c r="CH763" s="339"/>
      <c r="CI763" s="339"/>
      <c r="CJ763" s="339"/>
      <c r="CK763" s="339"/>
      <c r="CL763" s="339"/>
      <c r="CM763" s="339"/>
      <c r="CN763" s="339"/>
      <c r="CO763" s="339"/>
      <c r="CP763" s="339"/>
      <c r="CQ763" s="339"/>
      <c r="CR763" s="339"/>
      <c r="CS763" s="339"/>
      <c r="CT763" s="339"/>
      <c r="CU763" s="339"/>
      <c r="CV763" s="339"/>
      <c r="CW763" s="339"/>
      <c r="CX763" s="339"/>
      <c r="CY763" s="339"/>
      <c r="CZ763" s="339"/>
      <c r="DA763" s="339"/>
      <c r="DB763" s="339"/>
      <c r="DC763" s="339"/>
      <c r="DD763" s="339"/>
      <c r="DE763" s="339"/>
      <c r="DF763" s="339"/>
      <c r="DG763" s="339"/>
      <c r="DH763" s="339"/>
      <c r="DI763" s="339"/>
      <c r="DJ763" s="339"/>
      <c r="DK763" s="339"/>
      <c r="DL763" s="339"/>
      <c r="DM763" s="339"/>
      <c r="DN763" s="339"/>
      <c r="DO763" s="339"/>
      <c r="DP763" s="339"/>
      <c r="DQ763" s="339"/>
      <c r="DR763" s="339"/>
      <c r="DS763" s="339"/>
      <c r="DT763" s="339"/>
      <c r="DU763" s="339"/>
      <c r="DV763" s="339"/>
      <c r="DW763" s="339"/>
      <c r="DX763" s="339"/>
      <c r="DY763" s="339"/>
      <c r="DZ763" s="339"/>
      <c r="EA763" s="339"/>
      <c r="EB763" s="339"/>
      <c r="EC763" s="339"/>
      <c r="ED763" s="339"/>
      <c r="EE763" s="339"/>
      <c r="EF763" s="339"/>
      <c r="EG763" s="339"/>
      <c r="EH763" s="339"/>
      <c r="EI763" s="339"/>
      <c r="EJ763" s="339"/>
      <c r="EK763" s="339"/>
      <c r="EL763" s="339"/>
      <c r="EM763" s="339"/>
    </row>
    <row r="764" spans="1:143" s="341" customFormat="1" ht="25.5" hidden="1" customHeight="1">
      <c r="A764" s="371"/>
      <c r="B764" s="371"/>
      <c r="C764" s="371"/>
      <c r="D764" s="371"/>
      <c r="E764" s="371"/>
      <c r="F764" s="371"/>
      <c r="G764" s="371"/>
      <c r="H764" s="371"/>
      <c r="I764" s="371"/>
      <c r="J764" s="371"/>
      <c r="K764" s="371"/>
      <c r="L764" s="371"/>
      <c r="M764" s="371"/>
      <c r="N764" s="371"/>
      <c r="O764" s="371"/>
      <c r="P764" s="371"/>
      <c r="Q764" s="371"/>
      <c r="R764" s="371"/>
      <c r="S764" s="371"/>
      <c r="T764" s="371"/>
      <c r="U764" s="371"/>
      <c r="V764" s="371"/>
      <c r="W764" s="371"/>
      <c r="X764" s="371"/>
      <c r="Y764" s="371"/>
      <c r="Z764" s="371"/>
      <c r="AA764" s="371"/>
      <c r="AB764" s="371"/>
      <c r="AC764" s="371"/>
      <c r="AD764" s="371"/>
      <c r="AE764" s="371"/>
      <c r="AF764" s="371"/>
      <c r="AG764" s="371"/>
      <c r="AH764" s="371"/>
      <c r="AI764" s="339"/>
      <c r="AJ764" s="339"/>
      <c r="AK764" s="339"/>
      <c r="AL764" s="339"/>
      <c r="AM764" s="339"/>
      <c r="AN764" s="339"/>
      <c r="AO764" s="339"/>
      <c r="AP764" s="339"/>
      <c r="AQ764" s="339"/>
      <c r="AR764" s="339"/>
      <c r="AS764" s="339"/>
      <c r="AT764" s="339"/>
      <c r="AU764" s="339"/>
      <c r="AV764" s="339"/>
      <c r="AW764" s="339"/>
      <c r="AX764" s="339"/>
      <c r="AY764" s="339"/>
      <c r="AZ764" s="339"/>
      <c r="BA764" s="339"/>
      <c r="BB764" s="339"/>
      <c r="BC764" s="339"/>
      <c r="BD764" s="339"/>
      <c r="BE764" s="339"/>
      <c r="BF764" s="339"/>
      <c r="BG764" s="339"/>
      <c r="BH764" s="339"/>
      <c r="BI764" s="339"/>
      <c r="BJ764" s="339"/>
      <c r="BK764" s="339"/>
      <c r="BL764" s="339"/>
      <c r="BM764" s="339"/>
      <c r="BN764" s="339"/>
      <c r="BO764" s="339"/>
      <c r="BP764" s="339"/>
      <c r="BQ764" s="339"/>
      <c r="BR764" s="339"/>
      <c r="BS764" s="339"/>
      <c r="BT764" s="339"/>
      <c r="BU764" s="339"/>
      <c r="BV764" s="339"/>
      <c r="BW764" s="339"/>
      <c r="BX764" s="339"/>
      <c r="BY764" s="339"/>
      <c r="BZ764" s="339"/>
      <c r="CA764" s="339"/>
      <c r="CB764" s="339"/>
      <c r="CC764" s="339"/>
      <c r="CD764" s="339"/>
      <c r="CE764" s="339"/>
      <c r="CF764" s="339"/>
      <c r="CG764" s="339"/>
      <c r="CH764" s="339"/>
      <c r="CI764" s="339"/>
      <c r="CJ764" s="339"/>
      <c r="CK764" s="339"/>
      <c r="CL764" s="339"/>
      <c r="CM764" s="339"/>
      <c r="CN764" s="339"/>
      <c r="CO764" s="339"/>
      <c r="CP764" s="339"/>
      <c r="CQ764" s="339"/>
      <c r="CR764" s="339"/>
      <c r="CS764" s="339"/>
      <c r="CT764" s="339"/>
      <c r="CU764" s="339"/>
      <c r="CV764" s="339"/>
      <c r="CW764" s="339"/>
      <c r="CX764" s="339"/>
      <c r="CY764" s="339"/>
      <c r="CZ764" s="339"/>
      <c r="DA764" s="339"/>
      <c r="DB764" s="339"/>
      <c r="DC764" s="339"/>
      <c r="DD764" s="339"/>
      <c r="DE764" s="339"/>
      <c r="DF764" s="339"/>
      <c r="DG764" s="339"/>
      <c r="DH764" s="339"/>
      <c r="DI764" s="339"/>
      <c r="DJ764" s="339"/>
      <c r="DK764" s="339"/>
      <c r="DL764" s="339"/>
      <c r="DM764" s="339"/>
      <c r="DN764" s="339"/>
      <c r="DO764" s="339"/>
      <c r="DP764" s="339"/>
      <c r="DQ764" s="339"/>
      <c r="DR764" s="339"/>
      <c r="DS764" s="339"/>
      <c r="DT764" s="339"/>
      <c r="DU764" s="339"/>
      <c r="DV764" s="339"/>
      <c r="DW764" s="339"/>
      <c r="DX764" s="339"/>
      <c r="DY764" s="339"/>
      <c r="DZ764" s="339"/>
      <c r="EA764" s="339"/>
      <c r="EB764" s="339"/>
      <c r="EC764" s="339"/>
      <c r="ED764" s="339"/>
      <c r="EE764" s="339"/>
      <c r="EF764" s="339"/>
      <c r="EG764" s="339"/>
      <c r="EH764" s="339"/>
      <c r="EI764" s="339"/>
      <c r="EJ764" s="339"/>
      <c r="EK764" s="339"/>
      <c r="EL764" s="339"/>
      <c r="EM764" s="339"/>
    </row>
    <row r="765" spans="1:143" s="341" customFormat="1" ht="25.5" hidden="1" customHeight="1">
      <c r="A765" s="371"/>
      <c r="B765" s="371"/>
      <c r="C765" s="371"/>
      <c r="D765" s="371"/>
      <c r="E765" s="371"/>
      <c r="F765" s="371"/>
      <c r="G765" s="371"/>
      <c r="H765" s="371"/>
      <c r="I765" s="371"/>
      <c r="J765" s="371"/>
      <c r="K765" s="371"/>
      <c r="L765" s="371"/>
      <c r="M765" s="371"/>
      <c r="N765" s="371"/>
      <c r="O765" s="371"/>
      <c r="P765" s="371"/>
      <c r="Q765" s="371"/>
      <c r="R765" s="371"/>
      <c r="S765" s="371"/>
      <c r="T765" s="371"/>
      <c r="U765" s="371"/>
      <c r="V765" s="371"/>
      <c r="W765" s="371"/>
      <c r="X765" s="371"/>
      <c r="Y765" s="371"/>
      <c r="Z765" s="371"/>
      <c r="AA765" s="371"/>
      <c r="AB765" s="371"/>
      <c r="AC765" s="371"/>
      <c r="AD765" s="371"/>
      <c r="AE765" s="371"/>
      <c r="AF765" s="371"/>
      <c r="AG765" s="371"/>
      <c r="AH765" s="371"/>
      <c r="AI765" s="339"/>
      <c r="AJ765" s="339"/>
      <c r="AK765" s="339"/>
      <c r="AL765" s="339"/>
      <c r="AM765" s="339"/>
      <c r="AN765" s="339"/>
      <c r="AO765" s="339"/>
      <c r="AP765" s="339"/>
      <c r="AQ765" s="339"/>
      <c r="AR765" s="339"/>
      <c r="AS765" s="339"/>
      <c r="AT765" s="339"/>
      <c r="AU765" s="339"/>
      <c r="AV765" s="339"/>
      <c r="AW765" s="339"/>
      <c r="AX765" s="339"/>
      <c r="AY765" s="339"/>
      <c r="AZ765" s="339"/>
      <c r="BA765" s="339"/>
      <c r="BB765" s="339"/>
      <c r="BC765" s="339"/>
      <c r="BD765" s="339"/>
      <c r="BE765" s="339"/>
      <c r="BF765" s="339"/>
      <c r="BG765" s="339"/>
      <c r="BH765" s="339"/>
      <c r="BI765" s="339"/>
      <c r="BJ765" s="339"/>
      <c r="BK765" s="339"/>
      <c r="BL765" s="339"/>
      <c r="BM765" s="339"/>
      <c r="BN765" s="339"/>
      <c r="BO765" s="339"/>
      <c r="BP765" s="339"/>
      <c r="BQ765" s="339"/>
      <c r="BR765" s="339"/>
      <c r="BS765" s="339"/>
      <c r="BT765" s="339"/>
      <c r="BU765" s="339"/>
      <c r="BV765" s="339"/>
      <c r="BW765" s="339"/>
      <c r="BX765" s="339"/>
      <c r="BY765" s="339"/>
      <c r="BZ765" s="339"/>
      <c r="CA765" s="339"/>
      <c r="CB765" s="339"/>
      <c r="CC765" s="339"/>
      <c r="CD765" s="339"/>
      <c r="CE765" s="339"/>
      <c r="CF765" s="339"/>
      <c r="CG765" s="339"/>
      <c r="CH765" s="339"/>
      <c r="CI765" s="339"/>
      <c r="CJ765" s="339"/>
      <c r="CK765" s="339"/>
      <c r="CL765" s="339"/>
      <c r="CM765" s="339"/>
      <c r="CN765" s="339"/>
      <c r="CO765" s="339"/>
      <c r="CP765" s="339"/>
      <c r="CQ765" s="339"/>
      <c r="CR765" s="339"/>
      <c r="CS765" s="339"/>
      <c r="CT765" s="339"/>
      <c r="CU765" s="339"/>
      <c r="CV765" s="339"/>
      <c r="CW765" s="339"/>
      <c r="CX765" s="339"/>
      <c r="CY765" s="339"/>
      <c r="CZ765" s="339"/>
      <c r="DA765" s="339"/>
      <c r="DB765" s="339"/>
      <c r="DC765" s="339"/>
      <c r="DD765" s="339"/>
      <c r="DE765" s="339"/>
      <c r="DF765" s="339"/>
      <c r="DG765" s="339"/>
      <c r="DH765" s="339"/>
      <c r="DI765" s="339"/>
      <c r="DJ765" s="339"/>
      <c r="DK765" s="339"/>
      <c r="DL765" s="339"/>
      <c r="DM765" s="339"/>
      <c r="DN765" s="339"/>
      <c r="DO765" s="339"/>
      <c r="DP765" s="339"/>
      <c r="DQ765" s="339"/>
      <c r="DR765" s="339"/>
      <c r="DS765" s="339"/>
      <c r="DT765" s="339"/>
      <c r="DU765" s="339"/>
      <c r="DV765" s="339"/>
      <c r="DW765" s="339"/>
      <c r="DX765" s="339"/>
      <c r="DY765" s="339"/>
      <c r="DZ765" s="339"/>
      <c r="EA765" s="339"/>
      <c r="EB765" s="339"/>
      <c r="EC765" s="339"/>
      <c r="ED765" s="339"/>
      <c r="EE765" s="339"/>
      <c r="EF765" s="339"/>
      <c r="EG765" s="339"/>
      <c r="EH765" s="339"/>
      <c r="EI765" s="339"/>
      <c r="EJ765" s="339"/>
      <c r="EK765" s="339"/>
      <c r="EL765" s="339"/>
      <c r="EM765" s="339"/>
    </row>
    <row r="766" spans="1:143" s="341" customFormat="1" ht="25.5" hidden="1" customHeight="1">
      <c r="A766" s="371"/>
      <c r="B766" s="371"/>
      <c r="C766" s="371"/>
      <c r="D766" s="371"/>
      <c r="E766" s="371"/>
      <c r="F766" s="371"/>
      <c r="G766" s="371"/>
      <c r="H766" s="371"/>
      <c r="I766" s="371"/>
      <c r="J766" s="371"/>
      <c r="K766" s="371"/>
      <c r="L766" s="371"/>
      <c r="M766" s="371"/>
      <c r="N766" s="371"/>
      <c r="O766" s="371"/>
      <c r="P766" s="371"/>
      <c r="Q766" s="371"/>
      <c r="R766" s="371"/>
      <c r="S766" s="371"/>
      <c r="T766" s="371"/>
      <c r="U766" s="371"/>
      <c r="V766" s="371"/>
      <c r="W766" s="371"/>
      <c r="X766" s="371"/>
      <c r="Y766" s="371"/>
      <c r="Z766" s="371"/>
      <c r="AA766" s="371"/>
      <c r="AB766" s="371"/>
      <c r="AC766" s="371"/>
      <c r="AD766" s="371"/>
      <c r="AE766" s="371"/>
      <c r="AF766" s="371"/>
      <c r="AG766" s="371"/>
      <c r="AH766" s="371"/>
      <c r="AI766" s="339"/>
      <c r="AJ766" s="339"/>
      <c r="AK766" s="339"/>
      <c r="AL766" s="339"/>
      <c r="AM766" s="339"/>
      <c r="AN766" s="339"/>
      <c r="AO766" s="339"/>
      <c r="AP766" s="339"/>
      <c r="AQ766" s="339"/>
      <c r="AR766" s="339"/>
      <c r="AS766" s="339"/>
      <c r="AT766" s="339"/>
      <c r="AU766" s="339"/>
      <c r="AV766" s="339"/>
      <c r="AW766" s="339"/>
      <c r="AX766" s="339"/>
      <c r="AY766" s="339"/>
      <c r="AZ766" s="339"/>
      <c r="BA766" s="339"/>
      <c r="BB766" s="339"/>
      <c r="BC766" s="339"/>
      <c r="BD766" s="339"/>
      <c r="BE766" s="339"/>
      <c r="BF766" s="339"/>
      <c r="BG766" s="339"/>
      <c r="BH766" s="339"/>
      <c r="BI766" s="339"/>
      <c r="BJ766" s="339"/>
      <c r="BK766" s="339"/>
      <c r="BL766" s="339"/>
      <c r="BM766" s="339"/>
      <c r="BN766" s="339"/>
      <c r="BO766" s="339"/>
      <c r="BP766" s="339"/>
      <c r="BQ766" s="339"/>
      <c r="BR766" s="339"/>
      <c r="BS766" s="339"/>
      <c r="BT766" s="339"/>
      <c r="BU766" s="339"/>
      <c r="BV766" s="339"/>
      <c r="BW766" s="339"/>
      <c r="BX766" s="339"/>
      <c r="BY766" s="339"/>
      <c r="BZ766" s="339"/>
      <c r="CA766" s="339"/>
      <c r="CB766" s="339"/>
      <c r="CC766" s="339"/>
      <c r="CD766" s="339"/>
      <c r="CE766" s="339"/>
      <c r="CF766" s="339"/>
      <c r="CG766" s="339"/>
      <c r="CH766" s="339"/>
      <c r="CI766" s="339"/>
      <c r="CJ766" s="339"/>
      <c r="CK766" s="339"/>
      <c r="CL766" s="339"/>
      <c r="CM766" s="339"/>
      <c r="CN766" s="339"/>
      <c r="CO766" s="339"/>
      <c r="CP766" s="339"/>
      <c r="CQ766" s="339"/>
      <c r="CR766" s="339"/>
      <c r="CS766" s="339"/>
      <c r="CT766" s="339"/>
      <c r="CU766" s="339"/>
      <c r="CV766" s="339"/>
      <c r="CW766" s="339"/>
      <c r="CX766" s="339"/>
      <c r="CY766" s="339"/>
      <c r="CZ766" s="339"/>
      <c r="DA766" s="339"/>
      <c r="DB766" s="339"/>
      <c r="DC766" s="339"/>
      <c r="DD766" s="339"/>
      <c r="DE766" s="339"/>
      <c r="DF766" s="339"/>
      <c r="DG766" s="339"/>
      <c r="DH766" s="339"/>
      <c r="DI766" s="339"/>
      <c r="DJ766" s="339"/>
      <c r="DK766" s="339"/>
      <c r="DL766" s="339"/>
      <c r="DM766" s="339"/>
      <c r="DN766" s="339"/>
      <c r="DO766" s="339"/>
      <c r="DP766" s="339"/>
      <c r="DQ766" s="339"/>
      <c r="DR766" s="339"/>
      <c r="DS766" s="339"/>
      <c r="DT766" s="339"/>
      <c r="DU766" s="339"/>
      <c r="DV766" s="339"/>
      <c r="DW766" s="339"/>
      <c r="DX766" s="339"/>
      <c r="DY766" s="339"/>
      <c r="DZ766" s="339"/>
      <c r="EA766" s="339"/>
      <c r="EB766" s="339"/>
      <c r="EC766" s="339"/>
      <c r="ED766" s="339"/>
      <c r="EE766" s="339"/>
      <c r="EF766" s="339"/>
      <c r="EG766" s="339"/>
      <c r="EH766" s="339"/>
      <c r="EI766" s="339"/>
      <c r="EJ766" s="339"/>
      <c r="EK766" s="339"/>
      <c r="EL766" s="339"/>
      <c r="EM766" s="339"/>
    </row>
    <row r="767" spans="1:143" s="341" customFormat="1" ht="25.5" hidden="1" customHeight="1">
      <c r="A767" s="371"/>
      <c r="B767" s="371"/>
      <c r="C767" s="371"/>
      <c r="D767" s="371"/>
      <c r="E767" s="371"/>
      <c r="F767" s="371"/>
      <c r="G767" s="371"/>
      <c r="H767" s="371"/>
      <c r="I767" s="371"/>
      <c r="J767" s="371"/>
      <c r="K767" s="371"/>
      <c r="L767" s="371"/>
      <c r="M767" s="371"/>
      <c r="N767" s="371"/>
      <c r="O767" s="371"/>
      <c r="P767" s="371"/>
      <c r="Q767" s="371"/>
      <c r="R767" s="371"/>
      <c r="S767" s="371"/>
      <c r="T767" s="371"/>
      <c r="U767" s="371"/>
      <c r="V767" s="371"/>
      <c r="W767" s="371"/>
      <c r="X767" s="371"/>
      <c r="Y767" s="371"/>
      <c r="Z767" s="371"/>
      <c r="AA767" s="371"/>
      <c r="AB767" s="371"/>
      <c r="AC767" s="371"/>
      <c r="AD767" s="371"/>
      <c r="AE767" s="371"/>
      <c r="AF767" s="371"/>
      <c r="AG767" s="371"/>
      <c r="AH767" s="371"/>
      <c r="AI767" s="339"/>
      <c r="AJ767" s="339"/>
      <c r="AK767" s="339"/>
      <c r="AL767" s="339"/>
      <c r="AM767" s="339"/>
      <c r="AN767" s="339"/>
      <c r="AO767" s="339"/>
      <c r="AP767" s="339"/>
      <c r="AQ767" s="339"/>
      <c r="AR767" s="339"/>
      <c r="AS767" s="339"/>
      <c r="AT767" s="339"/>
      <c r="AU767" s="339"/>
      <c r="AV767" s="339"/>
      <c r="AW767" s="339"/>
      <c r="AX767" s="339"/>
      <c r="AY767" s="339"/>
      <c r="AZ767" s="339"/>
      <c r="BA767" s="339"/>
      <c r="BB767" s="339"/>
      <c r="BC767" s="339"/>
      <c r="BD767" s="339"/>
      <c r="BE767" s="339"/>
      <c r="BF767" s="339"/>
      <c r="BG767" s="339"/>
      <c r="BH767" s="339"/>
      <c r="BI767" s="339"/>
      <c r="BJ767" s="339"/>
      <c r="BK767" s="339"/>
      <c r="BL767" s="339"/>
      <c r="BM767" s="339"/>
      <c r="BN767" s="339"/>
      <c r="BO767" s="339"/>
      <c r="BP767" s="339"/>
      <c r="BQ767" s="339"/>
      <c r="BR767" s="339"/>
      <c r="BS767" s="339"/>
      <c r="BT767" s="339"/>
      <c r="BU767" s="339"/>
      <c r="BV767" s="339"/>
      <c r="BW767" s="339"/>
      <c r="BX767" s="339"/>
      <c r="BY767" s="339"/>
      <c r="BZ767" s="339"/>
      <c r="CA767" s="339"/>
      <c r="CB767" s="339"/>
      <c r="CC767" s="339"/>
      <c r="CD767" s="339"/>
      <c r="CE767" s="339"/>
      <c r="CF767" s="339"/>
      <c r="CG767" s="339"/>
      <c r="CH767" s="339"/>
      <c r="CI767" s="339"/>
      <c r="CJ767" s="339"/>
      <c r="CK767" s="339"/>
      <c r="CL767" s="339"/>
      <c r="CM767" s="339"/>
      <c r="CN767" s="339"/>
      <c r="CO767" s="339"/>
      <c r="CP767" s="339"/>
      <c r="CQ767" s="339"/>
      <c r="CR767" s="339"/>
      <c r="CS767" s="339"/>
      <c r="CT767" s="339"/>
      <c r="CU767" s="339"/>
      <c r="CV767" s="339"/>
      <c r="CW767" s="339"/>
      <c r="CX767" s="339"/>
      <c r="CY767" s="339"/>
      <c r="CZ767" s="339"/>
      <c r="DA767" s="339"/>
      <c r="DB767" s="339"/>
      <c r="DC767" s="339"/>
      <c r="DD767" s="339"/>
      <c r="DE767" s="339"/>
      <c r="DF767" s="339"/>
      <c r="DG767" s="339"/>
      <c r="DH767" s="339"/>
      <c r="DI767" s="339"/>
      <c r="DJ767" s="339"/>
      <c r="DK767" s="339"/>
      <c r="DL767" s="339"/>
      <c r="DM767" s="339"/>
      <c r="DN767" s="339"/>
      <c r="DO767" s="339"/>
      <c r="DP767" s="339"/>
      <c r="DQ767" s="339"/>
      <c r="DR767" s="339"/>
      <c r="DS767" s="339"/>
      <c r="DT767" s="339"/>
      <c r="DU767" s="339"/>
      <c r="DV767" s="339"/>
      <c r="DW767" s="339"/>
      <c r="DX767" s="339"/>
      <c r="DY767" s="339"/>
      <c r="DZ767" s="339"/>
      <c r="EA767" s="339"/>
      <c r="EB767" s="339"/>
      <c r="EC767" s="339"/>
      <c r="ED767" s="339"/>
      <c r="EE767" s="339"/>
      <c r="EF767" s="339"/>
      <c r="EG767" s="339"/>
      <c r="EH767" s="339"/>
      <c r="EI767" s="339"/>
      <c r="EJ767" s="339"/>
      <c r="EK767" s="339"/>
      <c r="EL767" s="339"/>
      <c r="EM767" s="339"/>
    </row>
    <row r="768" spans="1:143" s="341" customFormat="1" ht="25.5" hidden="1" customHeight="1">
      <c r="A768" s="371"/>
      <c r="B768" s="371"/>
      <c r="C768" s="371"/>
      <c r="D768" s="371"/>
      <c r="E768" s="371"/>
      <c r="F768" s="371"/>
      <c r="G768" s="371"/>
      <c r="H768" s="371"/>
      <c r="I768" s="371"/>
      <c r="J768" s="371"/>
      <c r="K768" s="371"/>
      <c r="L768" s="371"/>
      <c r="M768" s="371"/>
      <c r="N768" s="371"/>
      <c r="O768" s="371"/>
      <c r="P768" s="371"/>
      <c r="Q768" s="371"/>
      <c r="R768" s="371"/>
      <c r="S768" s="371"/>
      <c r="T768" s="371"/>
      <c r="U768" s="371"/>
      <c r="V768" s="371"/>
      <c r="W768" s="371"/>
      <c r="X768" s="371"/>
      <c r="Y768" s="371"/>
      <c r="Z768" s="371"/>
      <c r="AA768" s="371"/>
      <c r="AB768" s="371"/>
      <c r="AC768" s="371"/>
      <c r="AD768" s="371"/>
      <c r="AE768" s="371"/>
      <c r="AF768" s="371"/>
      <c r="AG768" s="371"/>
      <c r="AH768" s="371"/>
      <c r="AI768" s="339"/>
      <c r="AJ768" s="339"/>
      <c r="AK768" s="339"/>
      <c r="AL768" s="339"/>
      <c r="AM768" s="339"/>
      <c r="AN768" s="339"/>
      <c r="AO768" s="339"/>
      <c r="AP768" s="339"/>
      <c r="AQ768" s="339"/>
      <c r="AR768" s="339"/>
      <c r="AS768" s="339"/>
      <c r="AT768" s="339"/>
      <c r="AU768" s="339"/>
      <c r="AV768" s="339"/>
      <c r="AW768" s="339"/>
      <c r="AX768" s="339"/>
      <c r="AY768" s="339"/>
      <c r="AZ768" s="339"/>
      <c r="BA768" s="339"/>
      <c r="BB768" s="339"/>
      <c r="BC768" s="339"/>
      <c r="BD768" s="339"/>
      <c r="BE768" s="339"/>
      <c r="BF768" s="339"/>
      <c r="BG768" s="339"/>
      <c r="BH768" s="339"/>
      <c r="BI768" s="339"/>
      <c r="BJ768" s="339"/>
      <c r="BK768" s="339"/>
      <c r="BL768" s="339"/>
      <c r="BM768" s="339"/>
      <c r="BN768" s="339"/>
      <c r="BO768" s="339"/>
      <c r="BP768" s="339"/>
      <c r="BQ768" s="339"/>
      <c r="BR768" s="339"/>
      <c r="BS768" s="339"/>
      <c r="BT768" s="339"/>
      <c r="BU768" s="339"/>
      <c r="BV768" s="339"/>
      <c r="BW768" s="339"/>
      <c r="BX768" s="339"/>
      <c r="BY768" s="339"/>
      <c r="BZ768" s="339"/>
      <c r="CA768" s="339"/>
      <c r="CB768" s="339"/>
      <c r="CC768" s="339"/>
      <c r="CD768" s="339"/>
      <c r="CE768" s="339"/>
      <c r="CF768" s="339"/>
      <c r="CG768" s="339"/>
      <c r="CH768" s="339"/>
      <c r="CI768" s="339"/>
      <c r="CJ768" s="339"/>
      <c r="CK768" s="339"/>
      <c r="CL768" s="339"/>
      <c r="CM768" s="339"/>
      <c r="CN768" s="339"/>
      <c r="CO768" s="339"/>
      <c r="CP768" s="339"/>
      <c r="CQ768" s="339"/>
      <c r="CR768" s="339"/>
      <c r="CS768" s="339"/>
      <c r="CT768" s="339"/>
      <c r="CU768" s="339"/>
      <c r="CV768" s="339"/>
      <c r="CW768" s="339"/>
      <c r="CX768" s="339"/>
      <c r="CY768" s="339"/>
      <c r="CZ768" s="339"/>
      <c r="DA768" s="339"/>
      <c r="DB768" s="339"/>
      <c r="DC768" s="339"/>
      <c r="DD768" s="339"/>
      <c r="DE768" s="339"/>
      <c r="DF768" s="339"/>
      <c r="DG768" s="339"/>
      <c r="DH768" s="339"/>
      <c r="DI768" s="339"/>
      <c r="DJ768" s="339"/>
      <c r="DK768" s="339"/>
      <c r="DL768" s="339"/>
      <c r="DM768" s="339"/>
      <c r="DN768" s="339"/>
      <c r="DO768" s="339"/>
      <c r="DP768" s="339"/>
      <c r="DQ768" s="339"/>
      <c r="DR768" s="339"/>
      <c r="DS768" s="339"/>
      <c r="DT768" s="339"/>
      <c r="DU768" s="339"/>
      <c r="DV768" s="339"/>
      <c r="DW768" s="339"/>
      <c r="DX768" s="339"/>
      <c r="DY768" s="339"/>
      <c r="DZ768" s="339"/>
      <c r="EA768" s="339"/>
      <c r="EB768" s="339"/>
      <c r="EC768" s="339"/>
      <c r="ED768" s="339"/>
      <c r="EE768" s="339"/>
      <c r="EF768" s="339"/>
      <c r="EG768" s="339"/>
      <c r="EH768" s="339"/>
      <c r="EI768" s="339"/>
      <c r="EJ768" s="339"/>
      <c r="EK768" s="339"/>
      <c r="EL768" s="339"/>
      <c r="EM768" s="339"/>
    </row>
    <row r="769" spans="1:143" s="341" customFormat="1" ht="25.5" hidden="1" customHeight="1">
      <c r="A769" s="371"/>
      <c r="B769" s="371"/>
      <c r="C769" s="371"/>
      <c r="D769" s="371"/>
      <c r="E769" s="371"/>
      <c r="F769" s="371"/>
      <c r="G769" s="371"/>
      <c r="H769" s="371"/>
      <c r="I769" s="371"/>
      <c r="J769" s="371"/>
      <c r="K769" s="371"/>
      <c r="L769" s="371"/>
      <c r="M769" s="371"/>
      <c r="N769" s="371"/>
      <c r="O769" s="371"/>
      <c r="P769" s="371"/>
      <c r="Q769" s="371"/>
      <c r="R769" s="371"/>
      <c r="S769" s="371"/>
      <c r="T769" s="371"/>
      <c r="U769" s="371"/>
      <c r="V769" s="371"/>
      <c r="W769" s="371"/>
      <c r="X769" s="371"/>
      <c r="Y769" s="371"/>
      <c r="Z769" s="371"/>
      <c r="AA769" s="371"/>
      <c r="AB769" s="371"/>
      <c r="AC769" s="371"/>
      <c r="AD769" s="371"/>
      <c r="AE769" s="371"/>
      <c r="AF769" s="371"/>
      <c r="AG769" s="371"/>
      <c r="AH769" s="371"/>
      <c r="AI769" s="339"/>
      <c r="AJ769" s="339"/>
      <c r="AK769" s="339"/>
      <c r="AL769" s="339"/>
      <c r="AM769" s="339"/>
      <c r="AN769" s="339"/>
      <c r="AO769" s="339"/>
      <c r="AP769" s="339"/>
      <c r="AQ769" s="339"/>
      <c r="AR769" s="339"/>
      <c r="AS769" s="339"/>
      <c r="AT769" s="339"/>
      <c r="AU769" s="339"/>
      <c r="AV769" s="339"/>
      <c r="AW769" s="339"/>
      <c r="AX769" s="339"/>
      <c r="AY769" s="339"/>
      <c r="AZ769" s="339"/>
      <c r="BA769" s="339"/>
      <c r="BB769" s="339"/>
      <c r="BC769" s="339"/>
      <c r="BD769" s="339"/>
      <c r="BE769" s="339"/>
      <c r="BF769" s="339"/>
      <c r="BG769" s="339"/>
      <c r="BH769" s="339"/>
      <c r="BI769" s="339"/>
      <c r="BJ769" s="339"/>
      <c r="BK769" s="339"/>
      <c r="BL769" s="339"/>
      <c r="BM769" s="339"/>
      <c r="BN769" s="339"/>
      <c r="BO769" s="339"/>
      <c r="BP769" s="339"/>
      <c r="BQ769" s="339"/>
      <c r="BR769" s="339"/>
      <c r="BS769" s="339"/>
      <c r="BT769" s="339"/>
      <c r="BU769" s="339"/>
      <c r="BV769" s="339"/>
      <c r="BW769" s="339"/>
      <c r="BX769" s="339"/>
      <c r="BY769" s="339"/>
      <c r="BZ769" s="339"/>
      <c r="CA769" s="339"/>
      <c r="CB769" s="339"/>
      <c r="CC769" s="339"/>
      <c r="CD769" s="339"/>
      <c r="CE769" s="339"/>
      <c r="CF769" s="339"/>
      <c r="CG769" s="339"/>
      <c r="CH769" s="339"/>
      <c r="CI769" s="339"/>
      <c r="CJ769" s="339"/>
      <c r="CK769" s="339"/>
      <c r="CL769" s="339"/>
      <c r="CM769" s="339"/>
      <c r="CN769" s="339"/>
      <c r="CO769" s="339"/>
      <c r="CP769" s="339"/>
      <c r="CQ769" s="339"/>
      <c r="CR769" s="339"/>
      <c r="CS769" s="339"/>
      <c r="CT769" s="339"/>
      <c r="CU769" s="339"/>
      <c r="CV769" s="339"/>
      <c r="CW769" s="339"/>
      <c r="CX769" s="339"/>
      <c r="CY769" s="339"/>
      <c r="CZ769" s="339"/>
      <c r="DA769" s="339"/>
      <c r="DB769" s="339"/>
      <c r="DC769" s="339"/>
      <c r="DD769" s="339"/>
      <c r="DE769" s="339"/>
      <c r="DF769" s="339"/>
      <c r="DG769" s="339"/>
      <c r="DH769" s="339"/>
      <c r="DI769" s="339"/>
      <c r="DJ769" s="339"/>
      <c r="DK769" s="339"/>
      <c r="DL769" s="339"/>
      <c r="DM769" s="339"/>
      <c r="DN769" s="339"/>
      <c r="DO769" s="339"/>
      <c r="DP769" s="339"/>
      <c r="DQ769" s="339"/>
      <c r="DR769" s="339"/>
      <c r="DS769" s="339"/>
      <c r="DT769" s="339"/>
      <c r="DU769" s="339"/>
      <c r="DV769" s="339"/>
      <c r="DW769" s="339"/>
      <c r="DX769" s="339"/>
      <c r="DY769" s="339"/>
      <c r="DZ769" s="339"/>
      <c r="EA769" s="339"/>
      <c r="EB769" s="339"/>
      <c r="EC769" s="339"/>
      <c r="ED769" s="339"/>
      <c r="EE769" s="339"/>
      <c r="EF769" s="339"/>
      <c r="EG769" s="339"/>
      <c r="EH769" s="339"/>
      <c r="EI769" s="339"/>
      <c r="EJ769" s="339"/>
      <c r="EK769" s="339"/>
      <c r="EL769" s="339"/>
      <c r="EM769" s="339"/>
    </row>
    <row r="770" spans="1:143" s="341" customFormat="1" ht="25.5" hidden="1" customHeight="1">
      <c r="A770" s="371"/>
      <c r="B770" s="371"/>
      <c r="C770" s="371"/>
      <c r="D770" s="371"/>
      <c r="E770" s="371"/>
      <c r="F770" s="371"/>
      <c r="G770" s="371"/>
      <c r="H770" s="371"/>
      <c r="I770" s="371"/>
      <c r="J770" s="371"/>
      <c r="K770" s="371"/>
      <c r="L770" s="371"/>
      <c r="M770" s="371"/>
      <c r="N770" s="371"/>
      <c r="O770" s="371"/>
      <c r="P770" s="371"/>
      <c r="Q770" s="371"/>
      <c r="R770" s="371"/>
      <c r="S770" s="371"/>
      <c r="T770" s="371"/>
      <c r="U770" s="371"/>
      <c r="V770" s="371"/>
      <c r="W770" s="371"/>
      <c r="X770" s="371"/>
      <c r="Y770" s="371"/>
      <c r="Z770" s="371"/>
      <c r="AA770" s="371"/>
      <c r="AB770" s="371"/>
      <c r="AC770" s="371"/>
      <c r="AD770" s="371"/>
      <c r="AE770" s="371"/>
      <c r="AF770" s="371"/>
      <c r="AG770" s="371"/>
      <c r="AH770" s="371"/>
      <c r="AI770" s="339"/>
      <c r="AJ770" s="339"/>
      <c r="AK770" s="339"/>
      <c r="AL770" s="339"/>
      <c r="AM770" s="339"/>
      <c r="AN770" s="339"/>
      <c r="AO770" s="339"/>
      <c r="AP770" s="339"/>
      <c r="AQ770" s="339"/>
      <c r="AR770" s="339"/>
      <c r="AS770" s="339"/>
      <c r="AT770" s="339"/>
      <c r="AU770" s="339"/>
      <c r="AV770" s="339"/>
      <c r="AW770" s="339"/>
      <c r="AX770" s="339"/>
      <c r="AY770" s="339"/>
      <c r="AZ770" s="339"/>
      <c r="BA770" s="339"/>
      <c r="BB770" s="339"/>
      <c r="BC770" s="339"/>
      <c r="BD770" s="339"/>
      <c r="BE770" s="339"/>
      <c r="BF770" s="339"/>
      <c r="BG770" s="339"/>
      <c r="BH770" s="339"/>
      <c r="BI770" s="339"/>
      <c r="BJ770" s="339"/>
      <c r="BK770" s="339"/>
      <c r="BL770" s="339"/>
      <c r="BM770" s="339"/>
      <c r="BN770" s="339"/>
      <c r="BO770" s="339"/>
      <c r="BP770" s="339"/>
      <c r="BQ770" s="339"/>
      <c r="BR770" s="339"/>
      <c r="BS770" s="339"/>
      <c r="BT770" s="339"/>
      <c r="BU770" s="339"/>
      <c r="BV770" s="339"/>
      <c r="BW770" s="339"/>
      <c r="BX770" s="339"/>
      <c r="BY770" s="339"/>
      <c r="BZ770" s="339"/>
      <c r="CA770" s="339"/>
      <c r="CB770" s="339"/>
      <c r="CC770" s="339"/>
      <c r="CD770" s="339"/>
      <c r="CE770" s="339"/>
      <c r="CF770" s="339"/>
      <c r="CG770" s="339"/>
      <c r="CH770" s="339"/>
      <c r="CI770" s="339"/>
      <c r="CJ770" s="339"/>
      <c r="CK770" s="339"/>
      <c r="CL770" s="339"/>
      <c r="CM770" s="339"/>
      <c r="CN770" s="339"/>
      <c r="CO770" s="339"/>
      <c r="CP770" s="339"/>
      <c r="CQ770" s="339"/>
      <c r="CR770" s="339"/>
      <c r="CS770" s="339"/>
      <c r="CT770" s="339"/>
      <c r="CU770" s="339"/>
      <c r="CV770" s="339"/>
      <c r="CW770" s="339"/>
      <c r="CX770" s="339"/>
      <c r="CY770" s="339"/>
      <c r="CZ770" s="339"/>
      <c r="DA770" s="339"/>
      <c r="DB770" s="339"/>
      <c r="DC770" s="339"/>
      <c r="DD770" s="339"/>
      <c r="DE770" s="339"/>
      <c r="DF770" s="339"/>
      <c r="DG770" s="339"/>
      <c r="DH770" s="339"/>
      <c r="DI770" s="339"/>
      <c r="DJ770" s="339"/>
      <c r="DK770" s="339"/>
      <c r="DL770" s="339"/>
      <c r="DM770" s="339"/>
      <c r="DN770" s="339"/>
      <c r="DO770" s="339"/>
      <c r="DP770" s="339"/>
      <c r="DQ770" s="339"/>
      <c r="DR770" s="339"/>
      <c r="DS770" s="339"/>
      <c r="DT770" s="339"/>
      <c r="DU770" s="339"/>
      <c r="DV770" s="339"/>
      <c r="DW770" s="339"/>
      <c r="DX770" s="339"/>
      <c r="DY770" s="339"/>
      <c r="DZ770" s="339"/>
      <c r="EA770" s="339"/>
      <c r="EB770" s="339"/>
      <c r="EC770" s="339"/>
      <c r="ED770" s="339"/>
      <c r="EE770" s="339"/>
      <c r="EF770" s="339"/>
      <c r="EG770" s="339"/>
      <c r="EH770" s="339"/>
      <c r="EI770" s="339"/>
      <c r="EJ770" s="339"/>
      <c r="EK770" s="339"/>
      <c r="EL770" s="339"/>
      <c r="EM770" s="339"/>
    </row>
    <row r="771" spans="1:143" s="341" customFormat="1" ht="25.5" hidden="1" customHeight="1">
      <c r="A771" s="371"/>
      <c r="B771" s="371"/>
      <c r="C771" s="371"/>
      <c r="D771" s="371"/>
      <c r="E771" s="371"/>
      <c r="F771" s="371"/>
      <c r="G771" s="371"/>
      <c r="H771" s="371"/>
      <c r="I771" s="371"/>
      <c r="J771" s="371"/>
      <c r="K771" s="371"/>
      <c r="L771" s="371"/>
      <c r="M771" s="371"/>
      <c r="N771" s="371"/>
      <c r="O771" s="371"/>
      <c r="P771" s="371"/>
      <c r="Q771" s="371"/>
      <c r="R771" s="371"/>
      <c r="S771" s="371"/>
      <c r="T771" s="371"/>
      <c r="U771" s="371"/>
      <c r="V771" s="371"/>
      <c r="W771" s="371"/>
      <c r="X771" s="371"/>
      <c r="Y771" s="371"/>
      <c r="Z771" s="371"/>
      <c r="AA771" s="371"/>
      <c r="AB771" s="371"/>
      <c r="AC771" s="371"/>
      <c r="AD771" s="371"/>
      <c r="AE771" s="371"/>
      <c r="AF771" s="371"/>
      <c r="AG771" s="371"/>
      <c r="AH771" s="371"/>
      <c r="AI771" s="339"/>
      <c r="AJ771" s="339"/>
      <c r="AK771" s="339"/>
      <c r="AL771" s="339"/>
      <c r="AM771" s="339"/>
      <c r="AN771" s="339"/>
      <c r="AO771" s="339"/>
      <c r="AP771" s="339"/>
      <c r="AQ771" s="339"/>
      <c r="AR771" s="339"/>
      <c r="AS771" s="339"/>
      <c r="AT771" s="339"/>
      <c r="AU771" s="339"/>
      <c r="AV771" s="339"/>
      <c r="AW771" s="339"/>
      <c r="AX771" s="339"/>
      <c r="AY771" s="339"/>
      <c r="AZ771" s="339"/>
      <c r="BA771" s="339"/>
      <c r="BB771" s="339"/>
      <c r="BC771" s="339"/>
      <c r="BD771" s="339"/>
      <c r="BE771" s="339"/>
      <c r="BF771" s="339"/>
      <c r="BG771" s="339"/>
      <c r="BH771" s="339"/>
      <c r="BI771" s="339"/>
      <c r="BJ771" s="339"/>
      <c r="BK771" s="339"/>
      <c r="BL771" s="339"/>
      <c r="BM771" s="339"/>
      <c r="BN771" s="339"/>
      <c r="BO771" s="339"/>
      <c r="BP771" s="339"/>
      <c r="BQ771" s="339"/>
      <c r="BR771" s="339"/>
      <c r="BS771" s="339"/>
      <c r="BT771" s="339"/>
      <c r="BU771" s="339"/>
      <c r="BV771" s="339"/>
      <c r="BW771" s="339"/>
      <c r="BX771" s="339"/>
      <c r="BY771" s="339"/>
      <c r="BZ771" s="339"/>
      <c r="CA771" s="339"/>
      <c r="CB771" s="339"/>
      <c r="CC771" s="339"/>
      <c r="CD771" s="339"/>
      <c r="CE771" s="339"/>
      <c r="CF771" s="339"/>
      <c r="CG771" s="339"/>
      <c r="CH771" s="339"/>
      <c r="CI771" s="339"/>
      <c r="CJ771" s="339"/>
      <c r="CK771" s="339"/>
      <c r="CL771" s="339"/>
      <c r="CM771" s="339"/>
      <c r="CN771" s="339"/>
      <c r="CO771" s="339"/>
      <c r="CP771" s="339"/>
      <c r="CQ771" s="339"/>
      <c r="CR771" s="339"/>
      <c r="CS771" s="339"/>
      <c r="CT771" s="339"/>
      <c r="CU771" s="339"/>
      <c r="CV771" s="339"/>
      <c r="CW771" s="339"/>
      <c r="CX771" s="339"/>
      <c r="CY771" s="339"/>
      <c r="CZ771" s="339"/>
      <c r="DA771" s="339"/>
      <c r="DB771" s="339"/>
      <c r="DC771" s="339"/>
      <c r="DD771" s="339"/>
      <c r="DE771" s="339"/>
      <c r="DF771" s="339"/>
      <c r="DG771" s="339"/>
      <c r="DH771" s="339"/>
      <c r="DI771" s="339"/>
      <c r="DJ771" s="339"/>
      <c r="DK771" s="339"/>
      <c r="DL771" s="339"/>
      <c r="DM771" s="339"/>
      <c r="DN771" s="339"/>
      <c r="DO771" s="339"/>
      <c r="DP771" s="339"/>
      <c r="DQ771" s="339"/>
      <c r="DR771" s="339"/>
      <c r="DS771" s="339"/>
      <c r="DT771" s="339"/>
      <c r="DU771" s="339"/>
      <c r="DV771" s="339"/>
      <c r="DW771" s="339"/>
      <c r="DX771" s="339"/>
      <c r="DY771" s="339"/>
      <c r="DZ771" s="339"/>
      <c r="EA771" s="339"/>
      <c r="EB771" s="339"/>
      <c r="EC771" s="339"/>
      <c r="ED771" s="339"/>
      <c r="EE771" s="339"/>
      <c r="EF771" s="339"/>
      <c r="EG771" s="339"/>
      <c r="EH771" s="339"/>
      <c r="EI771" s="339"/>
      <c r="EJ771" s="339"/>
      <c r="EK771" s="339"/>
      <c r="EL771" s="339"/>
      <c r="EM771" s="339"/>
    </row>
    <row r="772" spans="1:143" s="341" customFormat="1" ht="25.5" hidden="1" customHeight="1">
      <c r="A772" s="371"/>
      <c r="B772" s="371"/>
      <c r="C772" s="371"/>
      <c r="D772" s="371"/>
      <c r="E772" s="371"/>
      <c r="F772" s="371"/>
      <c r="G772" s="371"/>
      <c r="H772" s="371"/>
      <c r="I772" s="371"/>
      <c r="J772" s="371"/>
      <c r="K772" s="371"/>
      <c r="L772" s="371"/>
      <c r="M772" s="371"/>
      <c r="N772" s="371"/>
      <c r="O772" s="371"/>
      <c r="P772" s="371"/>
      <c r="Q772" s="371"/>
      <c r="R772" s="371"/>
      <c r="S772" s="371"/>
      <c r="T772" s="371"/>
      <c r="U772" s="371"/>
      <c r="V772" s="371"/>
      <c r="W772" s="371"/>
      <c r="X772" s="371"/>
      <c r="Y772" s="371"/>
      <c r="Z772" s="371"/>
      <c r="AA772" s="371"/>
      <c r="AB772" s="371"/>
      <c r="AC772" s="371"/>
      <c r="AD772" s="371"/>
      <c r="AE772" s="371"/>
      <c r="AF772" s="371"/>
      <c r="AG772" s="371"/>
      <c r="AH772" s="371"/>
      <c r="AI772" s="339"/>
      <c r="AJ772" s="339"/>
      <c r="AK772" s="339"/>
      <c r="AL772" s="339"/>
      <c r="AM772" s="339"/>
      <c r="AN772" s="339"/>
      <c r="AO772" s="339"/>
      <c r="AP772" s="339"/>
      <c r="AQ772" s="339"/>
      <c r="AR772" s="339"/>
      <c r="AS772" s="339"/>
      <c r="AT772" s="339"/>
      <c r="AU772" s="339"/>
      <c r="AV772" s="339"/>
      <c r="AW772" s="339"/>
      <c r="AX772" s="339"/>
      <c r="AY772" s="339"/>
      <c r="AZ772" s="339"/>
      <c r="BA772" s="339"/>
      <c r="BB772" s="339"/>
      <c r="BC772" s="339"/>
      <c r="BD772" s="339"/>
      <c r="BE772" s="339"/>
      <c r="BF772" s="339"/>
      <c r="BG772" s="339"/>
      <c r="BH772" s="339"/>
      <c r="BI772" s="339"/>
      <c r="BJ772" s="339"/>
      <c r="BK772" s="339"/>
      <c r="BL772" s="339"/>
      <c r="BM772" s="339"/>
      <c r="BN772" s="339"/>
      <c r="BO772" s="339"/>
      <c r="BP772" s="339"/>
      <c r="BQ772" s="339"/>
      <c r="BR772" s="339"/>
      <c r="BS772" s="339"/>
      <c r="BT772" s="339"/>
      <c r="BU772" s="339"/>
      <c r="BV772" s="339"/>
      <c r="BW772" s="339"/>
      <c r="BX772" s="339"/>
      <c r="BY772" s="339"/>
      <c r="BZ772" s="339"/>
      <c r="CA772" s="339"/>
      <c r="CB772" s="339"/>
      <c r="CC772" s="339"/>
      <c r="CD772" s="339"/>
      <c r="CE772" s="339"/>
      <c r="CF772" s="339"/>
      <c r="CG772" s="339"/>
      <c r="CH772" s="339"/>
      <c r="CI772" s="339"/>
      <c r="CJ772" s="339"/>
      <c r="CK772" s="339"/>
      <c r="CL772" s="339"/>
      <c r="CM772" s="339"/>
      <c r="CN772" s="339"/>
      <c r="CO772" s="339"/>
      <c r="CP772" s="339"/>
      <c r="CQ772" s="339"/>
      <c r="CR772" s="339"/>
      <c r="CS772" s="339"/>
      <c r="CT772" s="339"/>
      <c r="CU772" s="339"/>
      <c r="CV772" s="339"/>
      <c r="CW772" s="339"/>
      <c r="CX772" s="339"/>
      <c r="CY772" s="339"/>
      <c r="CZ772" s="339"/>
      <c r="DA772" s="339"/>
      <c r="DB772" s="339"/>
      <c r="DC772" s="339"/>
      <c r="DD772" s="339"/>
      <c r="DE772" s="339"/>
      <c r="DF772" s="339"/>
      <c r="DG772" s="339"/>
      <c r="DH772" s="339"/>
      <c r="DI772" s="339"/>
      <c r="DJ772" s="339"/>
      <c r="DK772" s="339"/>
      <c r="DL772" s="339"/>
      <c r="DM772" s="339"/>
      <c r="DN772" s="339"/>
      <c r="DO772" s="339"/>
      <c r="DP772" s="339"/>
      <c r="DQ772" s="339"/>
      <c r="DR772" s="339"/>
      <c r="DS772" s="339"/>
      <c r="DT772" s="339"/>
      <c r="DU772" s="339"/>
      <c r="DV772" s="339"/>
      <c r="DW772" s="339"/>
      <c r="DX772" s="339"/>
      <c r="DY772" s="339"/>
      <c r="DZ772" s="339"/>
      <c r="EA772" s="339"/>
      <c r="EB772" s="339"/>
      <c r="EC772" s="339"/>
      <c r="ED772" s="339"/>
      <c r="EE772" s="339"/>
      <c r="EF772" s="339"/>
      <c r="EG772" s="339"/>
      <c r="EH772" s="339"/>
      <c r="EI772" s="339"/>
      <c r="EJ772" s="339"/>
      <c r="EK772" s="339"/>
      <c r="EL772" s="339"/>
      <c r="EM772" s="339"/>
    </row>
    <row r="773" spans="1:143" s="341" customFormat="1" ht="25.5" hidden="1" customHeight="1">
      <c r="A773" s="371"/>
      <c r="B773" s="371"/>
      <c r="C773" s="371"/>
      <c r="D773" s="371"/>
      <c r="E773" s="371"/>
      <c r="F773" s="371"/>
      <c r="G773" s="371"/>
      <c r="H773" s="371"/>
      <c r="I773" s="371"/>
      <c r="J773" s="371"/>
      <c r="K773" s="371"/>
      <c r="L773" s="371"/>
      <c r="M773" s="371"/>
      <c r="N773" s="371"/>
      <c r="O773" s="371"/>
      <c r="P773" s="371"/>
      <c r="Q773" s="371"/>
      <c r="R773" s="371"/>
      <c r="S773" s="371"/>
      <c r="T773" s="371"/>
      <c r="U773" s="371"/>
      <c r="V773" s="371"/>
      <c r="W773" s="371"/>
      <c r="X773" s="371"/>
      <c r="Y773" s="371"/>
      <c r="Z773" s="371"/>
      <c r="AA773" s="371"/>
      <c r="AB773" s="371"/>
      <c r="AC773" s="371"/>
      <c r="AD773" s="371"/>
      <c r="AE773" s="371"/>
      <c r="AF773" s="371"/>
      <c r="AG773" s="371"/>
      <c r="AH773" s="371"/>
      <c r="AI773" s="339"/>
      <c r="AJ773" s="339"/>
      <c r="AK773" s="339"/>
      <c r="AL773" s="339"/>
      <c r="AM773" s="339"/>
      <c r="AN773" s="339"/>
      <c r="AO773" s="339"/>
      <c r="AP773" s="339"/>
      <c r="AQ773" s="339"/>
      <c r="AR773" s="339"/>
      <c r="AS773" s="339"/>
      <c r="AT773" s="339"/>
      <c r="AU773" s="339"/>
      <c r="AV773" s="339"/>
      <c r="AW773" s="339"/>
      <c r="AX773" s="339"/>
      <c r="AY773" s="339"/>
      <c r="AZ773" s="339"/>
      <c r="BA773" s="339"/>
      <c r="BB773" s="339"/>
      <c r="BC773" s="339"/>
      <c r="BD773" s="339"/>
      <c r="BE773" s="339"/>
      <c r="BF773" s="339"/>
      <c r="BG773" s="339"/>
      <c r="BH773" s="339"/>
      <c r="BI773" s="339"/>
      <c r="BJ773" s="339"/>
      <c r="BK773" s="339"/>
      <c r="BL773" s="339"/>
      <c r="BM773" s="339"/>
      <c r="BN773" s="339"/>
      <c r="BO773" s="339"/>
      <c r="BP773" s="339"/>
      <c r="BQ773" s="339"/>
      <c r="BR773" s="339"/>
      <c r="BS773" s="339"/>
      <c r="BT773" s="339"/>
      <c r="BU773" s="339"/>
      <c r="BV773" s="339"/>
      <c r="BW773" s="339"/>
      <c r="BX773" s="339"/>
      <c r="BY773" s="339"/>
      <c r="BZ773" s="339"/>
      <c r="CA773" s="339"/>
      <c r="CB773" s="339"/>
      <c r="CC773" s="339"/>
      <c r="CD773" s="339"/>
      <c r="CE773" s="339"/>
      <c r="CF773" s="339"/>
      <c r="CG773" s="339"/>
      <c r="CH773" s="339"/>
      <c r="CI773" s="339"/>
      <c r="CJ773" s="339"/>
      <c r="CK773" s="339"/>
      <c r="CL773" s="339"/>
      <c r="CM773" s="339"/>
      <c r="CN773" s="339"/>
      <c r="CO773" s="339"/>
      <c r="CP773" s="339"/>
      <c r="CQ773" s="339"/>
      <c r="CR773" s="339"/>
      <c r="CS773" s="339"/>
      <c r="CT773" s="339"/>
      <c r="CU773" s="339"/>
      <c r="CV773" s="339"/>
      <c r="CW773" s="339"/>
      <c r="CX773" s="339"/>
      <c r="CY773" s="339"/>
      <c r="CZ773" s="339"/>
      <c r="DA773" s="339"/>
      <c r="DB773" s="339"/>
      <c r="DC773" s="339"/>
      <c r="DD773" s="339"/>
      <c r="DE773" s="339"/>
      <c r="DF773" s="339"/>
      <c r="DG773" s="339"/>
      <c r="DH773" s="339"/>
      <c r="DI773" s="339"/>
      <c r="DJ773" s="339"/>
      <c r="DK773" s="339"/>
      <c r="DL773" s="339"/>
      <c r="DM773" s="339"/>
      <c r="DN773" s="339"/>
      <c r="DO773" s="339"/>
      <c r="DP773" s="339"/>
      <c r="DQ773" s="339"/>
      <c r="DR773" s="339"/>
      <c r="DS773" s="339"/>
      <c r="DT773" s="339"/>
      <c r="DU773" s="339"/>
      <c r="DV773" s="339"/>
      <c r="DW773" s="339"/>
      <c r="DX773" s="339"/>
      <c r="DY773" s="339"/>
      <c r="DZ773" s="339"/>
      <c r="EA773" s="339"/>
      <c r="EB773" s="339"/>
      <c r="EC773" s="339"/>
      <c r="ED773" s="339"/>
      <c r="EE773" s="339"/>
      <c r="EF773" s="339"/>
      <c r="EG773" s="339"/>
      <c r="EH773" s="339"/>
      <c r="EI773" s="339"/>
      <c r="EJ773" s="339"/>
      <c r="EK773" s="339"/>
      <c r="EL773" s="339"/>
      <c r="EM773" s="339"/>
    </row>
    <row r="774" spans="1:143" s="341" customFormat="1" ht="25.5" hidden="1" customHeight="1">
      <c r="A774" s="371"/>
      <c r="B774" s="371"/>
      <c r="C774" s="371"/>
      <c r="D774" s="371"/>
      <c r="E774" s="371"/>
      <c r="F774" s="371"/>
      <c r="G774" s="371"/>
      <c r="H774" s="371"/>
      <c r="I774" s="371"/>
      <c r="J774" s="371"/>
      <c r="K774" s="371"/>
      <c r="L774" s="371"/>
      <c r="M774" s="371"/>
      <c r="N774" s="371"/>
      <c r="O774" s="371"/>
      <c r="P774" s="371"/>
      <c r="Q774" s="371"/>
      <c r="R774" s="371"/>
      <c r="S774" s="371"/>
      <c r="T774" s="371"/>
      <c r="U774" s="371"/>
      <c r="V774" s="371"/>
      <c r="W774" s="371"/>
      <c r="X774" s="371"/>
      <c r="Y774" s="371"/>
      <c r="Z774" s="371"/>
      <c r="AA774" s="371"/>
      <c r="AB774" s="371"/>
      <c r="AC774" s="371"/>
      <c r="AD774" s="371"/>
      <c r="AE774" s="371"/>
      <c r="AF774" s="371"/>
      <c r="AG774" s="371"/>
      <c r="AH774" s="371"/>
      <c r="AI774" s="339"/>
      <c r="AJ774" s="339"/>
      <c r="AK774" s="339"/>
      <c r="AL774" s="339"/>
      <c r="AM774" s="339"/>
      <c r="AN774" s="339"/>
      <c r="AO774" s="339"/>
      <c r="AP774" s="339"/>
      <c r="AQ774" s="339"/>
      <c r="AR774" s="339"/>
      <c r="AS774" s="339"/>
      <c r="AT774" s="339"/>
      <c r="AU774" s="339"/>
      <c r="AV774" s="339"/>
      <c r="AW774" s="339"/>
      <c r="AX774" s="339"/>
      <c r="AY774" s="339"/>
      <c r="AZ774" s="339"/>
      <c r="BA774" s="339"/>
      <c r="BB774" s="339"/>
      <c r="BC774" s="339"/>
      <c r="BD774" s="339"/>
      <c r="BE774" s="339"/>
      <c r="BF774" s="339"/>
      <c r="BG774" s="339"/>
      <c r="BH774" s="339"/>
      <c r="BI774" s="339"/>
      <c r="BJ774" s="339"/>
      <c r="BK774" s="339"/>
      <c r="BL774" s="339"/>
      <c r="BM774" s="339"/>
      <c r="BN774" s="339"/>
      <c r="BO774" s="339"/>
      <c r="BP774" s="339"/>
      <c r="BQ774" s="339"/>
      <c r="BR774" s="339"/>
      <c r="BS774" s="339"/>
      <c r="BT774" s="339"/>
      <c r="BU774" s="339"/>
      <c r="BV774" s="339"/>
      <c r="BW774" s="339"/>
      <c r="BX774" s="339"/>
      <c r="BY774" s="339"/>
      <c r="BZ774" s="339"/>
      <c r="CA774" s="339"/>
      <c r="CB774" s="339"/>
      <c r="CC774" s="339"/>
      <c r="CD774" s="339"/>
      <c r="CE774" s="339"/>
      <c r="CF774" s="339"/>
      <c r="CG774" s="339"/>
      <c r="CH774" s="339"/>
      <c r="CI774" s="339"/>
      <c r="CJ774" s="339"/>
      <c r="CK774" s="339"/>
      <c r="CL774" s="339"/>
      <c r="CM774" s="339"/>
      <c r="CN774" s="339"/>
      <c r="CO774" s="339"/>
      <c r="CP774" s="339"/>
      <c r="CQ774" s="339"/>
      <c r="CR774" s="339"/>
      <c r="CS774" s="339"/>
      <c r="CT774" s="339"/>
      <c r="CU774" s="339"/>
      <c r="CV774" s="339"/>
      <c r="CW774" s="339"/>
      <c r="CX774" s="339"/>
      <c r="CY774" s="339"/>
      <c r="CZ774" s="339"/>
      <c r="DA774" s="339"/>
      <c r="DB774" s="339"/>
      <c r="DC774" s="339"/>
      <c r="DD774" s="339"/>
      <c r="DE774" s="339"/>
      <c r="DF774" s="339"/>
      <c r="DG774" s="339"/>
      <c r="DH774" s="339"/>
      <c r="DI774" s="339"/>
      <c r="DJ774" s="339"/>
      <c r="DK774" s="339"/>
      <c r="DL774" s="339"/>
      <c r="DM774" s="339"/>
      <c r="DN774" s="339"/>
      <c r="DO774" s="339"/>
      <c r="DP774" s="339"/>
      <c r="DQ774" s="339"/>
      <c r="DR774" s="339"/>
      <c r="DS774" s="339"/>
      <c r="DT774" s="339"/>
      <c r="DU774" s="339"/>
      <c r="DV774" s="339"/>
      <c r="DW774" s="339"/>
      <c r="DX774" s="339"/>
      <c r="DY774" s="339"/>
      <c r="DZ774" s="339"/>
      <c r="EA774" s="339"/>
      <c r="EB774" s="339"/>
      <c r="EC774" s="339"/>
      <c r="ED774" s="339"/>
      <c r="EE774" s="339"/>
      <c r="EF774" s="339"/>
      <c r="EG774" s="339"/>
      <c r="EH774" s="339"/>
      <c r="EI774" s="339"/>
      <c r="EJ774" s="339"/>
      <c r="EK774" s="339"/>
      <c r="EL774" s="339"/>
      <c r="EM774" s="339"/>
    </row>
    <row r="775" spans="1:143" s="341" customFormat="1" ht="25.5" hidden="1" customHeight="1">
      <c r="A775" s="371"/>
      <c r="B775" s="371"/>
      <c r="C775" s="371"/>
      <c r="D775" s="371"/>
      <c r="E775" s="371"/>
      <c r="F775" s="371"/>
      <c r="G775" s="371"/>
      <c r="H775" s="371"/>
      <c r="I775" s="371"/>
      <c r="J775" s="371"/>
      <c r="K775" s="371"/>
      <c r="L775" s="371"/>
      <c r="M775" s="371"/>
      <c r="N775" s="371"/>
      <c r="O775" s="371"/>
      <c r="P775" s="371"/>
      <c r="Q775" s="371"/>
      <c r="R775" s="371"/>
      <c r="S775" s="371"/>
      <c r="T775" s="371"/>
      <c r="U775" s="371"/>
      <c r="V775" s="371"/>
      <c r="W775" s="371"/>
      <c r="X775" s="371"/>
      <c r="Y775" s="371"/>
      <c r="Z775" s="371"/>
      <c r="AA775" s="371"/>
      <c r="AB775" s="371"/>
      <c r="AC775" s="371"/>
      <c r="AD775" s="371"/>
      <c r="AE775" s="371"/>
      <c r="AF775" s="371"/>
      <c r="AG775" s="371"/>
      <c r="AH775" s="371"/>
      <c r="AI775" s="339"/>
      <c r="AJ775" s="339"/>
      <c r="AK775" s="339"/>
      <c r="AL775" s="339"/>
      <c r="AM775" s="339"/>
      <c r="AN775" s="339"/>
      <c r="AO775" s="339"/>
      <c r="AP775" s="339"/>
      <c r="AQ775" s="339"/>
      <c r="AR775" s="339"/>
      <c r="AS775" s="339"/>
      <c r="AT775" s="339"/>
      <c r="AU775" s="339"/>
      <c r="AV775" s="339"/>
      <c r="AW775" s="339"/>
      <c r="AX775" s="339"/>
      <c r="AY775" s="339"/>
      <c r="AZ775" s="339"/>
      <c r="BA775" s="339"/>
      <c r="BB775" s="339"/>
      <c r="BC775" s="339"/>
      <c r="BD775" s="339"/>
      <c r="BE775" s="339"/>
      <c r="BF775" s="339"/>
      <c r="BG775" s="339"/>
      <c r="BH775" s="339"/>
      <c r="BI775" s="339"/>
      <c r="BJ775" s="339"/>
      <c r="BK775" s="339"/>
      <c r="BL775" s="339"/>
      <c r="BM775" s="339"/>
      <c r="BN775" s="339"/>
      <c r="BO775" s="339"/>
      <c r="BP775" s="339"/>
      <c r="BQ775" s="339"/>
      <c r="BR775" s="339"/>
      <c r="BS775" s="339"/>
      <c r="BT775" s="339"/>
      <c r="BU775" s="339"/>
      <c r="BV775" s="339"/>
      <c r="BW775" s="339"/>
      <c r="BX775" s="339"/>
      <c r="BY775" s="339"/>
      <c r="BZ775" s="339"/>
      <c r="CA775" s="339"/>
      <c r="CB775" s="339"/>
      <c r="CC775" s="339"/>
      <c r="CD775" s="339"/>
      <c r="CE775" s="339"/>
      <c r="CF775" s="339"/>
      <c r="CG775" s="339"/>
      <c r="CH775" s="339"/>
      <c r="CI775" s="339"/>
      <c r="CJ775" s="339"/>
      <c r="CK775" s="339"/>
      <c r="CL775" s="339"/>
      <c r="CM775" s="339"/>
      <c r="CN775" s="339"/>
      <c r="CO775" s="339"/>
      <c r="CP775" s="339"/>
      <c r="CQ775" s="339"/>
      <c r="CR775" s="339"/>
      <c r="CS775" s="339"/>
      <c r="CT775" s="339"/>
      <c r="CU775" s="339"/>
      <c r="CV775" s="339"/>
      <c r="CW775" s="339"/>
      <c r="CX775" s="339"/>
      <c r="CY775" s="339"/>
      <c r="CZ775" s="339"/>
      <c r="DA775" s="339"/>
      <c r="DB775" s="339"/>
      <c r="DC775" s="339"/>
      <c r="DD775" s="339"/>
      <c r="DE775" s="339"/>
      <c r="DF775" s="339"/>
      <c r="DG775" s="339"/>
      <c r="DH775" s="339"/>
      <c r="DI775" s="339"/>
      <c r="DJ775" s="339"/>
      <c r="DK775" s="339"/>
      <c r="DL775" s="339"/>
      <c r="DM775" s="339"/>
      <c r="DN775" s="339"/>
      <c r="DO775" s="339"/>
      <c r="DP775" s="339"/>
      <c r="DQ775" s="339"/>
      <c r="DR775" s="339"/>
      <c r="DS775" s="339"/>
      <c r="DT775" s="339"/>
      <c r="DU775" s="339"/>
      <c r="DV775" s="339"/>
      <c r="DW775" s="339"/>
      <c r="DX775" s="339"/>
      <c r="DY775" s="339"/>
      <c r="DZ775" s="339"/>
      <c r="EA775" s="339"/>
      <c r="EB775" s="339"/>
      <c r="EC775" s="339"/>
      <c r="ED775" s="339"/>
      <c r="EE775" s="339"/>
      <c r="EF775" s="339"/>
      <c r="EG775" s="339"/>
      <c r="EH775" s="339"/>
      <c r="EI775" s="339"/>
      <c r="EJ775" s="339"/>
      <c r="EK775" s="339"/>
      <c r="EL775" s="339"/>
      <c r="EM775" s="339"/>
    </row>
    <row r="776" spans="1:143" s="341" customFormat="1" ht="25.5" hidden="1" customHeight="1">
      <c r="A776" s="371"/>
      <c r="B776" s="371"/>
      <c r="C776" s="371"/>
      <c r="D776" s="371"/>
      <c r="E776" s="371"/>
      <c r="F776" s="371"/>
      <c r="G776" s="371"/>
      <c r="H776" s="371"/>
      <c r="I776" s="371"/>
      <c r="J776" s="371"/>
      <c r="K776" s="371"/>
      <c r="L776" s="371"/>
      <c r="M776" s="371"/>
      <c r="N776" s="371"/>
      <c r="O776" s="371"/>
      <c r="P776" s="371"/>
      <c r="Q776" s="371"/>
      <c r="R776" s="371"/>
      <c r="S776" s="371"/>
      <c r="T776" s="371"/>
      <c r="U776" s="371"/>
      <c r="V776" s="371"/>
      <c r="W776" s="371"/>
      <c r="X776" s="371"/>
      <c r="Y776" s="371"/>
      <c r="Z776" s="371"/>
      <c r="AA776" s="371"/>
      <c r="AB776" s="371"/>
      <c r="AC776" s="371"/>
      <c r="AD776" s="371"/>
      <c r="AE776" s="371"/>
      <c r="AF776" s="371"/>
      <c r="AG776" s="371"/>
      <c r="AH776" s="371"/>
      <c r="AI776" s="339"/>
      <c r="AJ776" s="339"/>
      <c r="AK776" s="339"/>
      <c r="AL776" s="339"/>
      <c r="AM776" s="339"/>
      <c r="AN776" s="339"/>
      <c r="AO776" s="339"/>
      <c r="AP776" s="339"/>
      <c r="AQ776" s="339"/>
      <c r="AR776" s="339"/>
      <c r="AS776" s="339"/>
      <c r="AT776" s="339"/>
      <c r="AU776" s="339"/>
      <c r="AV776" s="339"/>
      <c r="AW776" s="339"/>
      <c r="AX776" s="339"/>
      <c r="AY776" s="339"/>
      <c r="AZ776" s="339"/>
      <c r="BA776" s="339"/>
      <c r="BB776" s="339"/>
      <c r="BC776" s="339"/>
      <c r="BD776" s="339"/>
      <c r="BE776" s="339"/>
      <c r="BF776" s="339"/>
      <c r="BG776" s="339"/>
      <c r="BH776" s="339"/>
      <c r="BI776" s="339"/>
      <c r="BJ776" s="339"/>
      <c r="BK776" s="339"/>
      <c r="BL776" s="339"/>
      <c r="BM776" s="339"/>
      <c r="BN776" s="339"/>
      <c r="BO776" s="339"/>
      <c r="BP776" s="339"/>
      <c r="BQ776" s="339"/>
      <c r="BR776" s="339"/>
      <c r="BS776" s="339"/>
      <c r="BT776" s="339"/>
      <c r="BU776" s="339"/>
      <c r="BV776" s="339"/>
      <c r="BW776" s="339"/>
      <c r="BX776" s="339"/>
      <c r="BY776" s="339"/>
      <c r="BZ776" s="339"/>
      <c r="CA776" s="339"/>
      <c r="CB776" s="339"/>
      <c r="CC776" s="339"/>
      <c r="CD776" s="339"/>
      <c r="CE776" s="339"/>
      <c r="CF776" s="339"/>
      <c r="CG776" s="339"/>
      <c r="CH776" s="339"/>
      <c r="CI776" s="339"/>
      <c r="CJ776" s="339"/>
      <c r="CK776" s="339"/>
      <c r="CL776" s="339"/>
      <c r="CM776" s="339"/>
      <c r="CN776" s="339"/>
      <c r="CO776" s="339"/>
      <c r="CP776" s="339"/>
      <c r="CQ776" s="339"/>
      <c r="CR776" s="339"/>
      <c r="CS776" s="339"/>
      <c r="CT776" s="339"/>
      <c r="CU776" s="339"/>
      <c r="CV776" s="339"/>
      <c r="CW776" s="339"/>
      <c r="CX776" s="339"/>
      <c r="CY776" s="339"/>
      <c r="CZ776" s="339"/>
      <c r="DA776" s="339"/>
      <c r="DB776" s="339"/>
      <c r="DC776" s="339"/>
      <c r="DD776" s="339"/>
      <c r="DE776" s="339"/>
      <c r="DF776" s="339"/>
      <c r="DG776" s="339"/>
      <c r="DH776" s="339"/>
      <c r="DI776" s="339"/>
      <c r="DJ776" s="339"/>
      <c r="DK776" s="339"/>
      <c r="DL776" s="339"/>
      <c r="DM776" s="339"/>
      <c r="DN776" s="339"/>
      <c r="DO776" s="339"/>
      <c r="DP776" s="339"/>
      <c r="DQ776" s="339"/>
      <c r="DR776" s="339"/>
      <c r="DS776" s="339"/>
      <c r="DT776" s="339"/>
      <c r="DU776" s="339"/>
      <c r="DV776" s="339"/>
      <c r="DW776" s="339"/>
      <c r="DX776" s="339"/>
      <c r="DY776" s="339"/>
      <c r="DZ776" s="339"/>
      <c r="EA776" s="339"/>
      <c r="EB776" s="339"/>
      <c r="EC776" s="339"/>
      <c r="ED776" s="339"/>
      <c r="EE776" s="339"/>
      <c r="EF776" s="339"/>
      <c r="EG776" s="339"/>
      <c r="EH776" s="339"/>
      <c r="EI776" s="339"/>
      <c r="EJ776" s="339"/>
      <c r="EK776" s="339"/>
      <c r="EL776" s="339"/>
      <c r="EM776" s="339"/>
    </row>
    <row r="777" spans="1:143" s="341" customFormat="1" ht="25.5" hidden="1" customHeight="1">
      <c r="A777" s="371"/>
      <c r="B777" s="371"/>
      <c r="C777" s="371"/>
      <c r="D777" s="371"/>
      <c r="E777" s="371"/>
      <c r="F777" s="371"/>
      <c r="G777" s="371"/>
      <c r="H777" s="371"/>
      <c r="I777" s="371"/>
      <c r="J777" s="371"/>
      <c r="K777" s="371"/>
      <c r="L777" s="371"/>
      <c r="M777" s="371"/>
      <c r="N777" s="371"/>
      <c r="O777" s="371"/>
      <c r="P777" s="371"/>
      <c r="Q777" s="371"/>
      <c r="R777" s="371"/>
      <c r="S777" s="371"/>
      <c r="T777" s="371"/>
      <c r="U777" s="371"/>
      <c r="V777" s="371"/>
      <c r="W777" s="371"/>
      <c r="X777" s="371"/>
      <c r="Y777" s="371"/>
      <c r="Z777" s="371"/>
      <c r="AA777" s="371"/>
      <c r="AB777" s="371"/>
      <c r="AC777" s="371"/>
      <c r="AD777" s="371"/>
      <c r="AE777" s="371"/>
      <c r="AF777" s="371"/>
      <c r="AG777" s="371"/>
      <c r="AH777" s="371"/>
      <c r="AI777" s="339"/>
      <c r="AJ777" s="339"/>
      <c r="AK777" s="339"/>
      <c r="AL777" s="339"/>
      <c r="AM777" s="339"/>
      <c r="AN777" s="339"/>
      <c r="AO777" s="339"/>
      <c r="AP777" s="339"/>
      <c r="AQ777" s="339"/>
      <c r="AR777" s="339"/>
      <c r="AS777" s="339"/>
      <c r="AT777" s="339"/>
      <c r="AU777" s="339"/>
      <c r="AV777" s="339"/>
      <c r="AW777" s="339"/>
      <c r="AX777" s="339"/>
      <c r="AY777" s="339"/>
      <c r="AZ777" s="339"/>
      <c r="BA777" s="339"/>
      <c r="BB777" s="339"/>
      <c r="BC777" s="339"/>
      <c r="BD777" s="339"/>
      <c r="BE777" s="339"/>
      <c r="BF777" s="339"/>
      <c r="BG777" s="339"/>
      <c r="BH777" s="339"/>
      <c r="BI777" s="339"/>
      <c r="BJ777" s="339"/>
      <c r="BK777" s="339"/>
      <c r="BL777" s="339"/>
      <c r="BM777" s="339"/>
      <c r="BN777" s="339"/>
      <c r="BO777" s="339"/>
      <c r="BP777" s="339"/>
      <c r="BQ777" s="339"/>
      <c r="BR777" s="339"/>
      <c r="BS777" s="339"/>
      <c r="BT777" s="339"/>
      <c r="BU777" s="339"/>
      <c r="BV777" s="339"/>
      <c r="BW777" s="339"/>
      <c r="BX777" s="339"/>
      <c r="BY777" s="339"/>
      <c r="BZ777" s="339"/>
      <c r="CA777" s="339"/>
      <c r="CB777" s="339"/>
      <c r="CC777" s="339"/>
      <c r="CD777" s="339"/>
      <c r="CE777" s="339"/>
      <c r="CF777" s="339"/>
      <c r="CG777" s="339"/>
      <c r="CH777" s="339"/>
      <c r="CI777" s="339"/>
      <c r="CJ777" s="339"/>
      <c r="CK777" s="339"/>
      <c r="CL777" s="339"/>
      <c r="CM777" s="339"/>
      <c r="CN777" s="339"/>
      <c r="CO777" s="339"/>
      <c r="CP777" s="339"/>
      <c r="CQ777" s="339"/>
      <c r="CR777" s="339"/>
      <c r="CS777" s="339"/>
      <c r="CT777" s="339"/>
      <c r="CU777" s="339"/>
      <c r="CV777" s="339"/>
      <c r="CW777" s="339"/>
      <c r="CX777" s="339"/>
      <c r="CY777" s="339"/>
      <c r="CZ777" s="339"/>
      <c r="DA777" s="339"/>
      <c r="DB777" s="339"/>
      <c r="DC777" s="339"/>
      <c r="DD777" s="339"/>
      <c r="DE777" s="339"/>
      <c r="DF777" s="339"/>
      <c r="DG777" s="339"/>
      <c r="DH777" s="339"/>
      <c r="DI777" s="339"/>
      <c r="DJ777" s="339"/>
      <c r="DK777" s="339"/>
      <c r="DL777" s="339"/>
      <c r="DM777" s="339"/>
      <c r="DN777" s="339"/>
      <c r="DO777" s="339"/>
      <c r="DP777" s="339"/>
      <c r="DQ777" s="339"/>
      <c r="DR777" s="339"/>
      <c r="DS777" s="339"/>
      <c r="DT777" s="339"/>
      <c r="DU777" s="339"/>
      <c r="DV777" s="339"/>
      <c r="DW777" s="339"/>
      <c r="DX777" s="339"/>
      <c r="DY777" s="339"/>
      <c r="DZ777" s="339"/>
      <c r="EA777" s="339"/>
      <c r="EB777" s="339"/>
      <c r="EC777" s="339"/>
      <c r="ED777" s="339"/>
      <c r="EE777" s="339"/>
      <c r="EF777" s="339"/>
      <c r="EG777" s="339"/>
      <c r="EH777" s="339"/>
      <c r="EI777" s="339"/>
      <c r="EJ777" s="339"/>
      <c r="EK777" s="339"/>
      <c r="EL777" s="339"/>
      <c r="EM777" s="339"/>
    </row>
    <row r="778" spans="1:143" s="341" customFormat="1" ht="25.5" hidden="1" customHeight="1">
      <c r="A778" s="371"/>
      <c r="B778" s="371"/>
      <c r="C778" s="371"/>
      <c r="D778" s="371"/>
      <c r="E778" s="371"/>
      <c r="F778" s="371"/>
      <c r="G778" s="371"/>
      <c r="H778" s="371"/>
      <c r="I778" s="371"/>
      <c r="J778" s="371"/>
      <c r="K778" s="371"/>
      <c r="L778" s="371"/>
      <c r="M778" s="371"/>
      <c r="N778" s="371"/>
      <c r="O778" s="371"/>
      <c r="P778" s="371"/>
      <c r="Q778" s="371"/>
      <c r="R778" s="371"/>
      <c r="S778" s="371"/>
      <c r="T778" s="371"/>
      <c r="U778" s="371"/>
      <c r="V778" s="371"/>
      <c r="W778" s="371"/>
      <c r="X778" s="371"/>
      <c r="Y778" s="371"/>
      <c r="Z778" s="371"/>
      <c r="AA778" s="371"/>
      <c r="AB778" s="371"/>
      <c r="AC778" s="371"/>
      <c r="AD778" s="371"/>
      <c r="AE778" s="371"/>
      <c r="AF778" s="371"/>
      <c r="AG778" s="371"/>
      <c r="AH778" s="371"/>
      <c r="AI778" s="339"/>
      <c r="AJ778" s="339"/>
      <c r="AK778" s="339"/>
      <c r="AL778" s="339"/>
      <c r="AM778" s="339"/>
      <c r="AN778" s="339"/>
      <c r="AO778" s="339"/>
      <c r="AP778" s="339"/>
      <c r="AQ778" s="339"/>
      <c r="AR778" s="339"/>
      <c r="AS778" s="339"/>
      <c r="AT778" s="339"/>
      <c r="AU778" s="339"/>
      <c r="AV778" s="339"/>
      <c r="AW778" s="339"/>
      <c r="AX778" s="339"/>
      <c r="AY778" s="339"/>
      <c r="AZ778" s="339"/>
      <c r="BA778" s="339"/>
      <c r="BB778" s="339"/>
      <c r="BC778" s="339"/>
      <c r="BD778" s="339"/>
      <c r="BE778" s="339"/>
      <c r="BF778" s="339"/>
      <c r="BG778" s="339"/>
      <c r="BH778" s="339"/>
      <c r="BI778" s="339"/>
      <c r="BJ778" s="339"/>
      <c r="BK778" s="339"/>
      <c r="BL778" s="339"/>
      <c r="BM778" s="339"/>
      <c r="BN778" s="339"/>
      <c r="BO778" s="339"/>
      <c r="BP778" s="339"/>
      <c r="BQ778" s="339"/>
      <c r="BR778" s="339"/>
      <c r="BS778" s="339"/>
      <c r="BT778" s="339"/>
      <c r="BU778" s="339"/>
      <c r="BV778" s="339"/>
      <c r="BW778" s="339"/>
      <c r="BX778" s="339"/>
      <c r="BY778" s="339"/>
      <c r="BZ778" s="339"/>
      <c r="CA778" s="339"/>
      <c r="CB778" s="339"/>
      <c r="CC778" s="339"/>
      <c r="CD778" s="339"/>
      <c r="CE778" s="339"/>
      <c r="CF778" s="339"/>
      <c r="CG778" s="339"/>
      <c r="CH778" s="339"/>
      <c r="CI778" s="339"/>
      <c r="CJ778" s="339"/>
      <c r="CK778" s="339"/>
      <c r="CL778" s="339"/>
      <c r="CM778" s="339"/>
      <c r="CN778" s="339"/>
      <c r="CO778" s="339"/>
      <c r="CP778" s="339"/>
      <c r="CQ778" s="339"/>
      <c r="CR778" s="339"/>
      <c r="CS778" s="339"/>
      <c r="CT778" s="339"/>
      <c r="CU778" s="339"/>
      <c r="CV778" s="339"/>
      <c r="CW778" s="339"/>
      <c r="CX778" s="339"/>
      <c r="CY778" s="339"/>
      <c r="CZ778" s="339"/>
      <c r="DA778" s="339"/>
      <c r="DB778" s="339"/>
      <c r="DC778" s="339"/>
      <c r="DD778" s="339"/>
      <c r="DE778" s="339"/>
      <c r="DF778" s="339"/>
      <c r="DG778" s="339"/>
      <c r="DH778" s="339"/>
      <c r="DI778" s="339"/>
      <c r="DJ778" s="339"/>
      <c r="DK778" s="339"/>
      <c r="DL778" s="339"/>
      <c r="DM778" s="339"/>
      <c r="DN778" s="339"/>
      <c r="DO778" s="339"/>
      <c r="DP778" s="339"/>
      <c r="DQ778" s="339"/>
      <c r="DR778" s="339"/>
      <c r="DS778" s="339"/>
      <c r="DT778" s="339"/>
      <c r="DU778" s="339"/>
      <c r="DV778" s="339"/>
      <c r="DW778" s="339"/>
      <c r="DX778" s="339"/>
      <c r="DY778" s="339"/>
      <c r="DZ778" s="339"/>
      <c r="EA778" s="339"/>
      <c r="EB778" s="339"/>
      <c r="EC778" s="339"/>
      <c r="ED778" s="339"/>
      <c r="EE778" s="339"/>
      <c r="EF778" s="339"/>
      <c r="EG778" s="339"/>
      <c r="EH778" s="339"/>
      <c r="EI778" s="339"/>
      <c r="EJ778" s="339"/>
      <c r="EK778" s="339"/>
      <c r="EL778" s="339"/>
      <c r="EM778" s="339"/>
    </row>
    <row r="779" spans="1:143" s="341" customFormat="1" ht="25.5" hidden="1" customHeight="1">
      <c r="A779" s="371"/>
      <c r="B779" s="371"/>
      <c r="C779" s="371"/>
      <c r="D779" s="371"/>
      <c r="E779" s="371"/>
      <c r="F779" s="371"/>
      <c r="G779" s="371"/>
      <c r="H779" s="371"/>
      <c r="I779" s="371"/>
      <c r="J779" s="371"/>
      <c r="K779" s="371"/>
      <c r="L779" s="371"/>
      <c r="M779" s="371"/>
      <c r="N779" s="371"/>
      <c r="O779" s="371"/>
      <c r="P779" s="371"/>
      <c r="Q779" s="371"/>
      <c r="R779" s="371"/>
      <c r="S779" s="371"/>
      <c r="T779" s="371"/>
      <c r="U779" s="371"/>
      <c r="V779" s="371"/>
      <c r="W779" s="371"/>
      <c r="X779" s="371"/>
      <c r="Y779" s="371"/>
      <c r="Z779" s="371"/>
      <c r="AA779" s="371"/>
      <c r="AB779" s="371"/>
      <c r="AC779" s="371"/>
      <c r="AD779" s="371"/>
      <c r="AE779" s="371"/>
      <c r="AF779" s="371"/>
      <c r="AG779" s="371"/>
      <c r="AH779" s="371"/>
      <c r="AI779" s="339"/>
      <c r="AJ779" s="339"/>
      <c r="AK779" s="339"/>
      <c r="AL779" s="339"/>
      <c r="AM779" s="339"/>
      <c r="AN779" s="339"/>
      <c r="AO779" s="339"/>
      <c r="AP779" s="339"/>
      <c r="AQ779" s="339"/>
      <c r="AR779" s="339"/>
      <c r="AS779" s="339"/>
      <c r="AT779" s="339"/>
      <c r="AU779" s="339"/>
      <c r="AV779" s="339"/>
      <c r="AW779" s="339"/>
      <c r="AX779" s="339"/>
      <c r="AY779" s="339"/>
      <c r="AZ779" s="339"/>
      <c r="BA779" s="339"/>
      <c r="BB779" s="339"/>
      <c r="BC779" s="339"/>
      <c r="BD779" s="339"/>
      <c r="BE779" s="339"/>
      <c r="BF779" s="339"/>
      <c r="BG779" s="339"/>
      <c r="BH779" s="339"/>
      <c r="BI779" s="339"/>
      <c r="BJ779" s="339"/>
      <c r="BK779" s="339"/>
      <c r="BL779" s="339"/>
      <c r="BM779" s="339"/>
      <c r="BN779" s="339"/>
      <c r="BO779" s="339"/>
      <c r="BP779" s="339"/>
      <c r="BQ779" s="339"/>
      <c r="BR779" s="339"/>
      <c r="BS779" s="339"/>
      <c r="BT779" s="339"/>
      <c r="BU779" s="339"/>
      <c r="BV779" s="339"/>
      <c r="BW779" s="339"/>
      <c r="BX779" s="339"/>
      <c r="BY779" s="339"/>
      <c r="BZ779" s="339"/>
      <c r="CA779" s="339"/>
      <c r="CB779" s="339"/>
      <c r="CC779" s="339"/>
      <c r="CD779" s="339"/>
      <c r="CE779" s="339"/>
      <c r="CF779" s="339"/>
      <c r="CG779" s="339"/>
      <c r="CH779" s="339"/>
      <c r="CI779" s="339"/>
      <c r="CJ779" s="339"/>
      <c r="CK779" s="339"/>
      <c r="CL779" s="339"/>
      <c r="CM779" s="339"/>
      <c r="CN779" s="339"/>
      <c r="CO779" s="339"/>
      <c r="CP779" s="339"/>
      <c r="CQ779" s="339"/>
      <c r="CR779" s="339"/>
      <c r="CS779" s="339"/>
      <c r="CT779" s="339"/>
      <c r="CU779" s="339"/>
      <c r="CV779" s="339"/>
      <c r="CW779" s="339"/>
      <c r="CX779" s="339"/>
      <c r="CY779" s="339"/>
      <c r="CZ779" s="339"/>
      <c r="DA779" s="339"/>
      <c r="DB779" s="339"/>
      <c r="DC779" s="339"/>
      <c r="DD779" s="339"/>
      <c r="DE779" s="339"/>
      <c r="DF779" s="339"/>
      <c r="DG779" s="339"/>
      <c r="DH779" s="339"/>
      <c r="DI779" s="339"/>
      <c r="DJ779" s="339"/>
      <c r="DK779" s="339"/>
      <c r="DL779" s="339"/>
      <c r="DM779" s="339"/>
      <c r="DN779" s="339"/>
      <c r="DO779" s="339"/>
      <c r="DP779" s="339"/>
      <c r="DQ779" s="339"/>
      <c r="DR779" s="339"/>
      <c r="DS779" s="339"/>
      <c r="DT779" s="339"/>
      <c r="DU779" s="339"/>
      <c r="DV779" s="339"/>
      <c r="DW779" s="339"/>
      <c r="DX779" s="339"/>
      <c r="DY779" s="339"/>
      <c r="DZ779" s="339"/>
      <c r="EA779" s="339"/>
      <c r="EB779" s="339"/>
      <c r="EC779" s="339"/>
      <c r="ED779" s="339"/>
      <c r="EE779" s="339"/>
      <c r="EF779" s="339"/>
      <c r="EG779" s="339"/>
      <c r="EH779" s="339"/>
      <c r="EI779" s="339"/>
      <c r="EJ779" s="339"/>
      <c r="EK779" s="339"/>
      <c r="EL779" s="339"/>
      <c r="EM779" s="339"/>
    </row>
    <row r="780" spans="1:143" s="341" customFormat="1" ht="25.5" hidden="1" customHeight="1">
      <c r="A780" s="371"/>
      <c r="B780" s="371"/>
      <c r="C780" s="371"/>
      <c r="D780" s="371"/>
      <c r="E780" s="371"/>
      <c r="F780" s="371"/>
      <c r="G780" s="371"/>
      <c r="H780" s="371"/>
      <c r="I780" s="371"/>
      <c r="J780" s="371"/>
      <c r="K780" s="371"/>
      <c r="L780" s="371"/>
      <c r="M780" s="371"/>
      <c r="N780" s="371"/>
      <c r="O780" s="371"/>
      <c r="P780" s="371"/>
      <c r="Q780" s="371"/>
      <c r="R780" s="371"/>
      <c r="S780" s="371"/>
      <c r="T780" s="371"/>
      <c r="U780" s="371"/>
      <c r="V780" s="371"/>
      <c r="W780" s="371"/>
      <c r="X780" s="371"/>
      <c r="Y780" s="371"/>
      <c r="Z780" s="371"/>
      <c r="AA780" s="371"/>
      <c r="AB780" s="371"/>
      <c r="AC780" s="371"/>
      <c r="AD780" s="371"/>
      <c r="AE780" s="371"/>
      <c r="AF780" s="371"/>
      <c r="AG780" s="371"/>
      <c r="AH780" s="371"/>
      <c r="AI780" s="339"/>
      <c r="AJ780" s="339"/>
      <c r="AK780" s="339"/>
      <c r="AL780" s="339"/>
      <c r="AM780" s="339"/>
      <c r="AN780" s="339"/>
      <c r="AO780" s="339"/>
      <c r="AP780" s="339"/>
      <c r="AQ780" s="339"/>
      <c r="AR780" s="339"/>
      <c r="AS780" s="339"/>
      <c r="AT780" s="339"/>
      <c r="AU780" s="339"/>
      <c r="AV780" s="339"/>
      <c r="AW780" s="339"/>
      <c r="AX780" s="339"/>
      <c r="AY780" s="339"/>
      <c r="AZ780" s="339"/>
      <c r="BA780" s="339"/>
      <c r="BB780" s="339"/>
      <c r="BC780" s="339"/>
      <c r="BD780" s="339"/>
      <c r="BE780" s="339"/>
      <c r="BF780" s="339"/>
      <c r="BG780" s="339"/>
      <c r="BH780" s="339"/>
      <c r="BI780" s="339"/>
      <c r="BJ780" s="339"/>
      <c r="BK780" s="339"/>
      <c r="BL780" s="339"/>
      <c r="BM780" s="339"/>
      <c r="BN780" s="339"/>
      <c r="BO780" s="339"/>
      <c r="BP780" s="339"/>
      <c r="BQ780" s="339"/>
      <c r="BR780" s="339"/>
      <c r="BS780" s="339"/>
      <c r="BT780" s="339"/>
      <c r="BU780" s="339"/>
      <c r="BV780" s="339"/>
      <c r="BW780" s="339"/>
      <c r="BX780" s="339"/>
      <c r="BY780" s="339"/>
      <c r="BZ780" s="339"/>
      <c r="CA780" s="339"/>
      <c r="CB780" s="339"/>
      <c r="CC780" s="339"/>
      <c r="CD780" s="339"/>
      <c r="CE780" s="339"/>
      <c r="CF780" s="339"/>
      <c r="CG780" s="339"/>
      <c r="CH780" s="339"/>
      <c r="CI780" s="339"/>
      <c r="CJ780" s="339"/>
      <c r="CK780" s="339"/>
      <c r="CL780" s="339"/>
      <c r="CM780" s="339"/>
      <c r="CN780" s="339"/>
      <c r="CO780" s="339"/>
      <c r="CP780" s="339"/>
      <c r="CQ780" s="339"/>
      <c r="CR780" s="339"/>
      <c r="CS780" s="339"/>
      <c r="CT780" s="339"/>
      <c r="CU780" s="339"/>
      <c r="CV780" s="339"/>
      <c r="CW780" s="339"/>
      <c r="CX780" s="339"/>
      <c r="CY780" s="339"/>
      <c r="CZ780" s="339"/>
      <c r="DA780" s="339"/>
      <c r="DB780" s="339"/>
      <c r="DC780" s="339"/>
      <c r="DD780" s="339"/>
      <c r="DE780" s="339"/>
      <c r="DF780" s="339"/>
      <c r="DG780" s="339"/>
      <c r="DH780" s="339"/>
      <c r="DI780" s="339"/>
      <c r="DJ780" s="339"/>
      <c r="DK780" s="339"/>
      <c r="DL780" s="339"/>
      <c r="DM780" s="339"/>
      <c r="DN780" s="339"/>
      <c r="DO780" s="339"/>
      <c r="DP780" s="339"/>
      <c r="DQ780" s="339"/>
      <c r="DR780" s="339"/>
      <c r="DS780" s="339"/>
      <c r="DT780" s="339"/>
      <c r="DU780" s="339"/>
      <c r="DV780" s="339"/>
      <c r="DW780" s="339"/>
      <c r="DX780" s="339"/>
      <c r="DY780" s="339"/>
      <c r="DZ780" s="339"/>
      <c r="EA780" s="339"/>
      <c r="EB780" s="339"/>
      <c r="EC780" s="339"/>
      <c r="ED780" s="339"/>
      <c r="EE780" s="339"/>
      <c r="EF780" s="339"/>
      <c r="EG780" s="339"/>
      <c r="EH780" s="339"/>
      <c r="EI780" s="339"/>
      <c r="EJ780" s="339"/>
      <c r="EK780" s="339"/>
      <c r="EL780" s="339"/>
      <c r="EM780" s="339"/>
    </row>
    <row r="781" spans="1:143" s="341" customFormat="1" ht="25.5" hidden="1" customHeight="1">
      <c r="A781" s="371"/>
      <c r="B781" s="371"/>
      <c r="C781" s="371"/>
      <c r="D781" s="371"/>
      <c r="E781" s="371"/>
      <c r="F781" s="371"/>
      <c r="G781" s="371"/>
      <c r="H781" s="371"/>
      <c r="I781" s="371"/>
      <c r="J781" s="371"/>
      <c r="K781" s="371"/>
      <c r="L781" s="371"/>
      <c r="M781" s="371"/>
      <c r="N781" s="371"/>
      <c r="O781" s="371"/>
      <c r="P781" s="371"/>
      <c r="Q781" s="371"/>
      <c r="R781" s="371"/>
      <c r="S781" s="371"/>
      <c r="T781" s="371"/>
      <c r="U781" s="371"/>
      <c r="V781" s="371"/>
      <c r="W781" s="371"/>
      <c r="X781" s="371"/>
      <c r="Y781" s="371"/>
      <c r="Z781" s="371"/>
      <c r="AA781" s="371"/>
      <c r="AB781" s="371"/>
      <c r="AC781" s="371"/>
      <c r="AD781" s="371"/>
      <c r="AE781" s="371"/>
      <c r="AF781" s="371"/>
      <c r="AG781" s="371"/>
      <c r="AH781" s="371"/>
      <c r="AI781" s="339"/>
      <c r="AJ781" s="339"/>
      <c r="AK781" s="339"/>
      <c r="AL781" s="339"/>
      <c r="AM781" s="339"/>
      <c r="AN781" s="339"/>
      <c r="AO781" s="339"/>
      <c r="AP781" s="339"/>
      <c r="AQ781" s="339"/>
      <c r="AR781" s="339"/>
      <c r="AS781" s="339"/>
      <c r="AT781" s="339"/>
      <c r="AU781" s="339"/>
      <c r="AV781" s="339"/>
      <c r="AW781" s="339"/>
      <c r="AX781" s="339"/>
      <c r="AY781" s="339"/>
      <c r="AZ781" s="339"/>
      <c r="BA781" s="339"/>
      <c r="BB781" s="339"/>
      <c r="BC781" s="339"/>
      <c r="BD781" s="339"/>
      <c r="BE781" s="339"/>
      <c r="BF781" s="339"/>
      <c r="BG781" s="339"/>
      <c r="BH781" s="339"/>
      <c r="BI781" s="339"/>
      <c r="BJ781" s="339"/>
      <c r="BK781" s="339"/>
      <c r="BL781" s="339"/>
      <c r="BM781" s="339"/>
      <c r="BN781" s="339"/>
      <c r="BO781" s="339"/>
      <c r="BP781" s="339"/>
      <c r="BQ781" s="339"/>
      <c r="BR781" s="339"/>
      <c r="BS781" s="339"/>
      <c r="BT781" s="339"/>
      <c r="BU781" s="339"/>
      <c r="BV781" s="339"/>
      <c r="BW781" s="339"/>
      <c r="BX781" s="339"/>
      <c r="BY781" s="339"/>
      <c r="BZ781" s="339"/>
      <c r="CA781" s="339"/>
      <c r="CB781" s="339"/>
      <c r="CC781" s="339"/>
      <c r="CD781" s="339"/>
      <c r="CE781" s="339"/>
      <c r="CF781" s="339"/>
      <c r="CG781" s="339"/>
      <c r="CH781" s="339"/>
      <c r="CI781" s="339"/>
      <c r="CJ781" s="339"/>
      <c r="CK781" s="339"/>
      <c r="CL781" s="339"/>
      <c r="CM781" s="339"/>
      <c r="CN781" s="339"/>
      <c r="CO781" s="339"/>
      <c r="CP781" s="339"/>
      <c r="CQ781" s="339"/>
      <c r="CR781" s="339"/>
      <c r="CS781" s="339"/>
      <c r="CT781" s="339"/>
      <c r="CU781" s="339"/>
      <c r="CV781" s="339"/>
      <c r="CW781" s="339"/>
      <c r="CX781" s="339"/>
      <c r="CY781" s="339"/>
      <c r="CZ781" s="339"/>
      <c r="DA781" s="339"/>
      <c r="DB781" s="339"/>
      <c r="DC781" s="339"/>
      <c r="DD781" s="339"/>
      <c r="DE781" s="339"/>
      <c r="DF781" s="339"/>
      <c r="DG781" s="339"/>
      <c r="DH781" s="339"/>
      <c r="DI781" s="339"/>
      <c r="DJ781" s="339"/>
      <c r="DK781" s="339"/>
      <c r="DL781" s="339"/>
      <c r="DM781" s="339"/>
      <c r="DN781" s="339"/>
      <c r="DO781" s="339"/>
      <c r="DP781" s="339"/>
      <c r="DQ781" s="339"/>
      <c r="DR781" s="339"/>
      <c r="DS781" s="339"/>
      <c r="DT781" s="339"/>
      <c r="DU781" s="339"/>
      <c r="DV781" s="339"/>
      <c r="DW781" s="339"/>
      <c r="DX781" s="339"/>
      <c r="DY781" s="339"/>
      <c r="DZ781" s="339"/>
      <c r="EA781" s="339"/>
      <c r="EB781" s="339"/>
      <c r="EC781" s="339"/>
      <c r="ED781" s="339"/>
      <c r="EE781" s="339"/>
      <c r="EF781" s="339"/>
      <c r="EG781" s="339"/>
      <c r="EH781" s="339"/>
      <c r="EI781" s="339"/>
      <c r="EJ781" s="339"/>
      <c r="EK781" s="339"/>
      <c r="EL781" s="339"/>
      <c r="EM781" s="339"/>
    </row>
    <row r="782" spans="1:143" s="341" customFormat="1" ht="25.5" hidden="1" customHeight="1">
      <c r="A782" s="371"/>
      <c r="B782" s="371"/>
      <c r="C782" s="371"/>
      <c r="D782" s="371"/>
      <c r="E782" s="371"/>
      <c r="F782" s="371"/>
      <c r="G782" s="371"/>
      <c r="H782" s="371"/>
      <c r="I782" s="371"/>
      <c r="J782" s="371"/>
      <c r="K782" s="371"/>
      <c r="L782" s="371"/>
      <c r="M782" s="371"/>
      <c r="N782" s="371"/>
      <c r="O782" s="371"/>
      <c r="P782" s="371"/>
      <c r="Q782" s="371"/>
      <c r="R782" s="371"/>
      <c r="S782" s="371"/>
      <c r="T782" s="371"/>
      <c r="U782" s="371"/>
      <c r="V782" s="371"/>
      <c r="W782" s="371"/>
      <c r="X782" s="371"/>
      <c r="Y782" s="371"/>
      <c r="Z782" s="371"/>
      <c r="AA782" s="371"/>
      <c r="AB782" s="371"/>
      <c r="AC782" s="371"/>
      <c r="AD782" s="371"/>
      <c r="AE782" s="371"/>
      <c r="AF782" s="371"/>
      <c r="AG782" s="371"/>
      <c r="AH782" s="371"/>
      <c r="AI782" s="339"/>
      <c r="AJ782" s="339"/>
      <c r="AK782" s="339"/>
      <c r="AL782" s="339"/>
      <c r="AM782" s="339"/>
      <c r="AN782" s="339"/>
      <c r="AO782" s="339"/>
      <c r="AP782" s="339"/>
      <c r="AQ782" s="339"/>
      <c r="AR782" s="339"/>
      <c r="AS782" s="339"/>
      <c r="AT782" s="339"/>
      <c r="AU782" s="339"/>
      <c r="AV782" s="339"/>
      <c r="AW782" s="339"/>
      <c r="AX782" s="339"/>
      <c r="AY782" s="339"/>
      <c r="AZ782" s="339"/>
      <c r="BA782" s="339"/>
      <c r="BB782" s="339"/>
      <c r="BC782" s="339"/>
      <c r="BD782" s="339"/>
      <c r="BE782" s="339"/>
      <c r="BF782" s="339"/>
      <c r="BG782" s="339"/>
      <c r="BH782" s="339"/>
      <c r="BI782" s="339"/>
      <c r="BJ782" s="339"/>
      <c r="BK782" s="339"/>
      <c r="BL782" s="339"/>
      <c r="BM782" s="339"/>
      <c r="BN782" s="339"/>
      <c r="BO782" s="339"/>
      <c r="BP782" s="339"/>
      <c r="BQ782" s="339"/>
      <c r="BR782" s="339"/>
      <c r="BS782" s="339"/>
      <c r="BT782" s="339"/>
      <c r="BU782" s="339"/>
      <c r="BV782" s="339"/>
      <c r="BW782" s="339"/>
      <c r="BX782" s="339"/>
      <c r="BY782" s="339"/>
      <c r="BZ782" s="339"/>
      <c r="CA782" s="339"/>
      <c r="CB782" s="339"/>
      <c r="CC782" s="339"/>
      <c r="CD782" s="339"/>
      <c r="CE782" s="339"/>
      <c r="CF782" s="339"/>
      <c r="CG782" s="339"/>
      <c r="CH782" s="339"/>
      <c r="CI782" s="339"/>
      <c r="CJ782" s="339"/>
      <c r="CK782" s="339"/>
      <c r="CL782" s="339"/>
      <c r="CM782" s="339"/>
      <c r="CN782" s="339"/>
      <c r="CO782" s="339"/>
      <c r="CP782" s="339"/>
      <c r="CQ782" s="339"/>
      <c r="CR782" s="339"/>
      <c r="CS782" s="339"/>
      <c r="CT782" s="339"/>
      <c r="CU782" s="339"/>
      <c r="CV782" s="339"/>
      <c r="CW782" s="339"/>
      <c r="CX782" s="339"/>
      <c r="CY782" s="339"/>
      <c r="CZ782" s="339"/>
      <c r="DA782" s="339"/>
      <c r="DB782" s="339"/>
      <c r="DC782" s="339"/>
      <c r="DD782" s="339"/>
      <c r="DE782" s="339"/>
      <c r="DF782" s="339"/>
      <c r="DG782" s="339"/>
      <c r="DH782" s="339"/>
      <c r="DI782" s="339"/>
      <c r="DJ782" s="339"/>
      <c r="DK782" s="339"/>
      <c r="DL782" s="339"/>
      <c r="DM782" s="339"/>
      <c r="DN782" s="339"/>
      <c r="DO782" s="339"/>
      <c r="DP782" s="339"/>
      <c r="DQ782" s="339"/>
      <c r="DR782" s="339"/>
      <c r="DS782" s="339"/>
      <c r="DT782" s="339"/>
      <c r="DU782" s="339"/>
      <c r="DV782" s="339"/>
      <c r="DW782" s="339"/>
      <c r="DX782" s="339"/>
      <c r="DY782" s="339"/>
      <c r="DZ782" s="339"/>
      <c r="EA782" s="339"/>
      <c r="EB782" s="339"/>
      <c r="EC782" s="339"/>
      <c r="ED782" s="339"/>
      <c r="EE782" s="339"/>
      <c r="EF782" s="339"/>
      <c r="EG782" s="339"/>
      <c r="EH782" s="339"/>
      <c r="EI782" s="339"/>
      <c r="EJ782" s="339"/>
      <c r="EK782" s="339"/>
      <c r="EL782" s="339"/>
      <c r="EM782" s="339"/>
    </row>
    <row r="783" spans="1:143" s="341" customFormat="1" ht="25.5" hidden="1" customHeight="1">
      <c r="A783" s="371"/>
      <c r="B783" s="371"/>
      <c r="C783" s="371"/>
      <c r="D783" s="371"/>
      <c r="E783" s="371"/>
      <c r="F783" s="371"/>
      <c r="G783" s="371"/>
      <c r="H783" s="371"/>
      <c r="I783" s="371"/>
      <c r="J783" s="371"/>
      <c r="K783" s="371"/>
      <c r="L783" s="371"/>
      <c r="M783" s="371"/>
      <c r="N783" s="371"/>
      <c r="O783" s="371"/>
      <c r="P783" s="371"/>
      <c r="Q783" s="371"/>
      <c r="R783" s="371"/>
      <c r="S783" s="371"/>
      <c r="T783" s="371"/>
      <c r="U783" s="371"/>
      <c r="V783" s="371"/>
      <c r="W783" s="371"/>
      <c r="X783" s="371"/>
      <c r="Y783" s="371"/>
      <c r="Z783" s="371"/>
      <c r="AA783" s="371"/>
      <c r="AB783" s="371"/>
      <c r="AC783" s="371"/>
      <c r="AD783" s="371"/>
      <c r="AE783" s="371"/>
      <c r="AF783" s="371"/>
      <c r="AG783" s="371"/>
      <c r="AH783" s="371"/>
      <c r="AI783" s="339"/>
      <c r="AJ783" s="339"/>
      <c r="AK783" s="339"/>
      <c r="AL783" s="339"/>
      <c r="AM783" s="339"/>
      <c r="AN783" s="339"/>
      <c r="AO783" s="339"/>
      <c r="AP783" s="339"/>
      <c r="AQ783" s="339"/>
      <c r="AR783" s="339"/>
      <c r="AS783" s="339"/>
      <c r="AT783" s="339"/>
      <c r="AU783" s="339"/>
      <c r="AV783" s="339"/>
      <c r="AW783" s="339"/>
      <c r="AX783" s="339"/>
      <c r="AY783" s="339"/>
      <c r="AZ783" s="339"/>
      <c r="BA783" s="339"/>
      <c r="BB783" s="339"/>
      <c r="BC783" s="339"/>
      <c r="BD783" s="339"/>
      <c r="BE783" s="339"/>
      <c r="BF783" s="339"/>
      <c r="BG783" s="339"/>
      <c r="BH783" s="339"/>
      <c r="BI783" s="339"/>
      <c r="BJ783" s="339"/>
      <c r="BK783" s="339"/>
      <c r="BL783" s="339"/>
      <c r="BM783" s="339"/>
      <c r="BN783" s="339"/>
      <c r="BO783" s="339"/>
      <c r="BP783" s="339"/>
      <c r="BQ783" s="339"/>
      <c r="BR783" s="339"/>
      <c r="BS783" s="339"/>
      <c r="BT783" s="339"/>
      <c r="BU783" s="339"/>
      <c r="BV783" s="339"/>
      <c r="BW783" s="339"/>
      <c r="BX783" s="339"/>
      <c r="BY783" s="339"/>
      <c r="BZ783" s="339"/>
      <c r="CA783" s="339"/>
      <c r="CB783" s="339"/>
      <c r="CC783" s="339"/>
      <c r="CD783" s="339"/>
      <c r="CE783" s="339"/>
      <c r="CF783" s="339"/>
      <c r="CG783" s="339"/>
      <c r="CH783" s="339"/>
      <c r="CI783" s="339"/>
      <c r="CJ783" s="339"/>
      <c r="CK783" s="339"/>
      <c r="CL783" s="339"/>
      <c r="CM783" s="339"/>
      <c r="CN783" s="339"/>
      <c r="CO783" s="339"/>
      <c r="CP783" s="339"/>
      <c r="CQ783" s="339"/>
      <c r="CR783" s="339"/>
      <c r="CS783" s="339"/>
      <c r="CT783" s="339"/>
      <c r="CU783" s="339"/>
      <c r="CV783" s="339"/>
      <c r="CW783" s="339"/>
      <c r="CX783" s="339"/>
      <c r="CY783" s="339"/>
      <c r="CZ783" s="339"/>
      <c r="DA783" s="339"/>
      <c r="DB783" s="339"/>
      <c r="DC783" s="339"/>
      <c r="DD783" s="339"/>
      <c r="DE783" s="339"/>
      <c r="DF783" s="339"/>
      <c r="DG783" s="339"/>
      <c r="DH783" s="339"/>
      <c r="DI783" s="339"/>
      <c r="DJ783" s="339"/>
      <c r="DK783" s="339"/>
      <c r="DL783" s="339"/>
      <c r="DM783" s="339"/>
      <c r="DN783" s="339"/>
      <c r="DO783" s="339"/>
      <c r="DP783" s="339"/>
      <c r="DQ783" s="339"/>
      <c r="DR783" s="339"/>
      <c r="DS783" s="339"/>
      <c r="DT783" s="339"/>
      <c r="DU783" s="339"/>
      <c r="DV783" s="339"/>
      <c r="DW783" s="339"/>
      <c r="DX783" s="339"/>
      <c r="DY783" s="339"/>
      <c r="DZ783" s="339"/>
      <c r="EA783" s="339"/>
      <c r="EB783" s="339"/>
      <c r="EC783" s="339"/>
      <c r="ED783" s="339"/>
      <c r="EE783" s="339"/>
      <c r="EF783" s="339"/>
      <c r="EG783" s="339"/>
      <c r="EH783" s="339"/>
      <c r="EI783" s="339"/>
      <c r="EJ783" s="339"/>
      <c r="EK783" s="339"/>
      <c r="EL783" s="339"/>
      <c r="EM783" s="339"/>
    </row>
    <row r="784" spans="1:143" s="341" customFormat="1" ht="25.5" hidden="1" customHeight="1">
      <c r="A784" s="371"/>
      <c r="B784" s="371"/>
      <c r="C784" s="371"/>
      <c r="D784" s="371"/>
      <c r="E784" s="371"/>
      <c r="F784" s="371"/>
      <c r="G784" s="371"/>
      <c r="H784" s="371"/>
      <c r="I784" s="371"/>
      <c r="J784" s="371"/>
      <c r="K784" s="371"/>
      <c r="L784" s="371"/>
      <c r="M784" s="371"/>
      <c r="N784" s="371"/>
      <c r="O784" s="371"/>
      <c r="P784" s="371"/>
      <c r="Q784" s="371"/>
      <c r="R784" s="371"/>
      <c r="S784" s="371"/>
      <c r="T784" s="371"/>
      <c r="U784" s="371"/>
      <c r="V784" s="371"/>
      <c r="W784" s="371"/>
      <c r="X784" s="371"/>
      <c r="Y784" s="371"/>
      <c r="Z784" s="371"/>
      <c r="AA784" s="371"/>
      <c r="AB784" s="371"/>
      <c r="AC784" s="371"/>
      <c r="AD784" s="371"/>
      <c r="AE784" s="371"/>
      <c r="AF784" s="371"/>
      <c r="AG784" s="371"/>
      <c r="AH784" s="371"/>
      <c r="AI784" s="339"/>
      <c r="AJ784" s="339"/>
      <c r="AK784" s="339"/>
      <c r="AL784" s="339"/>
      <c r="AM784" s="339"/>
      <c r="AN784" s="339"/>
      <c r="AO784" s="339"/>
      <c r="AP784" s="339"/>
      <c r="AQ784" s="339"/>
      <c r="AR784" s="339"/>
      <c r="AS784" s="339"/>
      <c r="AT784" s="339"/>
      <c r="AU784" s="339"/>
      <c r="AV784" s="339"/>
      <c r="AW784" s="339"/>
      <c r="AX784" s="339"/>
      <c r="AY784" s="339"/>
      <c r="AZ784" s="339"/>
      <c r="BA784" s="339"/>
      <c r="BB784" s="339"/>
      <c r="BC784" s="339"/>
      <c r="BD784" s="339"/>
      <c r="BE784" s="339"/>
      <c r="BF784" s="339"/>
      <c r="BG784" s="339"/>
      <c r="BH784" s="339"/>
      <c r="BI784" s="339"/>
      <c r="BJ784" s="339"/>
      <c r="BK784" s="339"/>
      <c r="BL784" s="339"/>
      <c r="BM784" s="339"/>
      <c r="BN784" s="339"/>
      <c r="BO784" s="339"/>
      <c r="BP784" s="339"/>
      <c r="BQ784" s="339"/>
      <c r="BR784" s="339"/>
      <c r="BS784" s="339"/>
      <c r="BT784" s="339"/>
      <c r="BU784" s="339"/>
      <c r="BV784" s="339"/>
      <c r="BW784" s="339"/>
      <c r="BX784" s="339"/>
      <c r="BY784" s="339"/>
      <c r="BZ784" s="339"/>
      <c r="CA784" s="339"/>
      <c r="CB784" s="339"/>
      <c r="CC784" s="339"/>
      <c r="CD784" s="339"/>
      <c r="CE784" s="339"/>
      <c r="CF784" s="339"/>
      <c r="CG784" s="339"/>
      <c r="CH784" s="339"/>
      <c r="CI784" s="339"/>
      <c r="CJ784" s="339"/>
      <c r="CK784" s="339"/>
      <c r="CL784" s="339"/>
      <c r="CM784" s="339"/>
      <c r="CN784" s="339"/>
      <c r="CO784" s="339"/>
      <c r="CP784" s="339"/>
      <c r="CQ784" s="339"/>
      <c r="CR784" s="339"/>
      <c r="CS784" s="339"/>
      <c r="CT784" s="339"/>
      <c r="CU784" s="339"/>
      <c r="CV784" s="339"/>
      <c r="CW784" s="339"/>
      <c r="CX784" s="339"/>
      <c r="CY784" s="339"/>
      <c r="CZ784" s="339"/>
      <c r="DA784" s="339"/>
      <c r="DB784" s="339"/>
      <c r="DC784" s="339"/>
      <c r="DD784" s="339"/>
      <c r="DE784" s="339"/>
      <c r="DF784" s="339"/>
      <c r="DG784" s="339"/>
      <c r="DH784" s="339"/>
      <c r="DI784" s="339"/>
      <c r="DJ784" s="339"/>
      <c r="DK784" s="339"/>
      <c r="DL784" s="339"/>
      <c r="DM784" s="339"/>
      <c r="DN784" s="339"/>
      <c r="DO784" s="339"/>
      <c r="DP784" s="339"/>
      <c r="DQ784" s="339"/>
      <c r="DR784" s="339"/>
      <c r="DS784" s="339"/>
      <c r="DT784" s="339"/>
      <c r="DU784" s="339"/>
      <c r="DV784" s="339"/>
      <c r="DW784" s="339"/>
      <c r="DX784" s="339"/>
      <c r="DY784" s="339"/>
      <c r="DZ784" s="339"/>
      <c r="EA784" s="339"/>
      <c r="EB784" s="339"/>
      <c r="EC784" s="339"/>
      <c r="ED784" s="339"/>
      <c r="EE784" s="339"/>
      <c r="EF784" s="339"/>
      <c r="EG784" s="339"/>
      <c r="EH784" s="339"/>
      <c r="EI784" s="339"/>
      <c r="EJ784" s="339"/>
      <c r="EK784" s="339"/>
      <c r="EL784" s="339"/>
      <c r="EM784" s="339"/>
    </row>
    <row r="785" spans="1:143" s="341" customFormat="1" ht="25.5" hidden="1" customHeight="1">
      <c r="A785" s="371"/>
      <c r="B785" s="371"/>
      <c r="C785" s="371"/>
      <c r="D785" s="371"/>
      <c r="E785" s="371"/>
      <c r="F785" s="371"/>
      <c r="G785" s="371"/>
      <c r="H785" s="371"/>
      <c r="I785" s="371"/>
      <c r="J785" s="371"/>
      <c r="K785" s="371"/>
      <c r="L785" s="371"/>
      <c r="M785" s="371"/>
      <c r="N785" s="371"/>
      <c r="O785" s="371"/>
      <c r="P785" s="371"/>
      <c r="Q785" s="371"/>
      <c r="R785" s="371"/>
      <c r="S785" s="371"/>
      <c r="T785" s="371"/>
      <c r="U785" s="371"/>
      <c r="V785" s="371"/>
      <c r="W785" s="371"/>
      <c r="X785" s="371"/>
      <c r="Y785" s="371"/>
      <c r="Z785" s="371"/>
      <c r="AA785" s="371"/>
      <c r="AB785" s="371"/>
      <c r="AC785" s="371"/>
      <c r="AD785" s="371"/>
      <c r="AE785" s="371"/>
      <c r="AF785" s="371"/>
      <c r="AG785" s="371"/>
      <c r="AH785" s="371"/>
      <c r="AI785" s="339"/>
      <c r="AJ785" s="339"/>
      <c r="AK785" s="339"/>
      <c r="AL785" s="339"/>
      <c r="AM785" s="339"/>
      <c r="AN785" s="339"/>
      <c r="AO785" s="339"/>
      <c r="AP785" s="339"/>
      <c r="AQ785" s="339"/>
      <c r="AR785" s="339"/>
      <c r="AS785" s="339"/>
      <c r="AT785" s="339"/>
      <c r="AU785" s="339"/>
      <c r="AV785" s="339"/>
      <c r="AW785" s="339"/>
      <c r="AX785" s="339"/>
      <c r="AY785" s="339"/>
      <c r="AZ785" s="339"/>
      <c r="BA785" s="339"/>
      <c r="BB785" s="339"/>
      <c r="BC785" s="339"/>
      <c r="BD785" s="339"/>
      <c r="BE785" s="339"/>
      <c r="BF785" s="339"/>
      <c r="BG785" s="339"/>
      <c r="BH785" s="339"/>
      <c r="BI785" s="339"/>
      <c r="BJ785" s="339"/>
      <c r="BK785" s="339"/>
      <c r="BL785" s="339"/>
      <c r="BM785" s="339"/>
      <c r="BN785" s="339"/>
      <c r="BO785" s="339"/>
      <c r="BP785" s="339"/>
      <c r="BQ785" s="339"/>
      <c r="BR785" s="339"/>
      <c r="BS785" s="339"/>
      <c r="BT785" s="339"/>
      <c r="BU785" s="339"/>
      <c r="BV785" s="339"/>
      <c r="BW785" s="339"/>
      <c r="BX785" s="339"/>
      <c r="BY785" s="339"/>
      <c r="BZ785" s="339"/>
      <c r="CA785" s="339"/>
      <c r="CB785" s="339"/>
      <c r="CC785" s="339"/>
      <c r="CD785" s="339"/>
      <c r="CE785" s="339"/>
      <c r="CF785" s="339"/>
      <c r="CG785" s="339"/>
      <c r="CH785" s="339"/>
      <c r="CI785" s="339"/>
      <c r="CJ785" s="339"/>
      <c r="CK785" s="339"/>
      <c r="CL785" s="339"/>
      <c r="CM785" s="339"/>
      <c r="CN785" s="339"/>
      <c r="CO785" s="339"/>
      <c r="CP785" s="339"/>
      <c r="CQ785" s="339"/>
      <c r="CR785" s="339"/>
      <c r="CS785" s="339"/>
      <c r="CT785" s="339"/>
      <c r="CU785" s="339"/>
      <c r="CV785" s="339"/>
      <c r="CW785" s="339"/>
      <c r="CX785" s="339"/>
      <c r="CY785" s="339"/>
      <c r="CZ785" s="339"/>
      <c r="DA785" s="339"/>
      <c r="DB785" s="339"/>
      <c r="DC785" s="339"/>
      <c r="DD785" s="339"/>
      <c r="DE785" s="339"/>
      <c r="DF785" s="339"/>
      <c r="DG785" s="339"/>
      <c r="DH785" s="339"/>
      <c r="DI785" s="339"/>
      <c r="DJ785" s="339"/>
      <c r="DK785" s="339"/>
      <c r="DL785" s="339"/>
      <c r="DM785" s="339"/>
      <c r="DN785" s="339"/>
      <c r="DO785" s="339"/>
      <c r="DP785" s="339"/>
      <c r="DQ785" s="339"/>
      <c r="DR785" s="339"/>
      <c r="DS785" s="339"/>
      <c r="DT785" s="339"/>
      <c r="DU785" s="339"/>
      <c r="DV785" s="339"/>
      <c r="DW785" s="339"/>
      <c r="DX785" s="339"/>
      <c r="DY785" s="339"/>
      <c r="DZ785" s="339"/>
      <c r="EA785" s="339"/>
      <c r="EB785" s="339"/>
      <c r="EC785" s="339"/>
      <c r="ED785" s="339"/>
      <c r="EE785" s="339"/>
      <c r="EF785" s="339"/>
      <c r="EG785" s="339"/>
      <c r="EH785" s="339"/>
      <c r="EI785" s="339"/>
      <c r="EJ785" s="339"/>
      <c r="EK785" s="339"/>
      <c r="EL785" s="339"/>
      <c r="EM785" s="339"/>
    </row>
    <row r="786" spans="1:143" s="341" customFormat="1" ht="25.5" hidden="1" customHeight="1">
      <c r="A786" s="371"/>
      <c r="B786" s="371"/>
      <c r="C786" s="371"/>
      <c r="D786" s="371"/>
      <c r="E786" s="371"/>
      <c r="F786" s="371"/>
      <c r="G786" s="371"/>
      <c r="H786" s="371"/>
      <c r="I786" s="371"/>
      <c r="J786" s="371"/>
      <c r="K786" s="371"/>
      <c r="L786" s="371"/>
      <c r="M786" s="371"/>
      <c r="N786" s="371"/>
      <c r="O786" s="371"/>
      <c r="P786" s="371"/>
      <c r="Q786" s="371"/>
      <c r="R786" s="371"/>
      <c r="S786" s="371"/>
      <c r="T786" s="371"/>
      <c r="U786" s="371"/>
      <c r="V786" s="371"/>
      <c r="W786" s="371"/>
      <c r="X786" s="371"/>
      <c r="Y786" s="371"/>
      <c r="Z786" s="371"/>
      <c r="AA786" s="371"/>
      <c r="AB786" s="371"/>
      <c r="AC786" s="371"/>
      <c r="AD786" s="371"/>
      <c r="AE786" s="371"/>
      <c r="AF786" s="371"/>
      <c r="AG786" s="371"/>
      <c r="AH786" s="371"/>
      <c r="AI786" s="339"/>
      <c r="AJ786" s="339"/>
      <c r="AK786" s="339"/>
      <c r="AL786" s="339"/>
      <c r="AM786" s="339"/>
      <c r="AN786" s="339"/>
      <c r="AO786" s="339"/>
      <c r="AP786" s="339"/>
      <c r="AQ786" s="339"/>
      <c r="AR786" s="339"/>
      <c r="AS786" s="339"/>
      <c r="AT786" s="339"/>
      <c r="AU786" s="339"/>
      <c r="AV786" s="339"/>
      <c r="AW786" s="339"/>
      <c r="AX786" s="339"/>
      <c r="AY786" s="339"/>
      <c r="AZ786" s="339"/>
      <c r="BA786" s="339"/>
      <c r="BB786" s="339"/>
      <c r="BC786" s="339"/>
      <c r="BD786" s="339"/>
      <c r="BE786" s="339"/>
      <c r="BF786" s="339"/>
      <c r="BG786" s="339"/>
      <c r="BH786" s="339"/>
      <c r="BI786" s="339"/>
      <c r="BJ786" s="339"/>
      <c r="BK786" s="339"/>
      <c r="BL786" s="339"/>
      <c r="BM786" s="339"/>
      <c r="BN786" s="339"/>
      <c r="BO786" s="339"/>
      <c r="BP786" s="339"/>
      <c r="BQ786" s="339"/>
      <c r="BR786" s="339"/>
      <c r="BS786" s="339"/>
      <c r="BT786" s="339"/>
      <c r="BU786" s="339"/>
      <c r="BV786" s="339"/>
      <c r="BW786" s="339"/>
      <c r="BX786" s="339"/>
      <c r="BY786" s="339"/>
      <c r="BZ786" s="339"/>
      <c r="CA786" s="339"/>
      <c r="CB786" s="339"/>
      <c r="CC786" s="339"/>
      <c r="CD786" s="339"/>
      <c r="CE786" s="339"/>
      <c r="CF786" s="339"/>
      <c r="CG786" s="339"/>
      <c r="CH786" s="339"/>
      <c r="CI786" s="339"/>
      <c r="CJ786" s="339"/>
      <c r="CK786" s="339"/>
      <c r="CL786" s="339"/>
      <c r="CM786" s="339"/>
      <c r="CN786" s="339"/>
      <c r="CO786" s="339"/>
      <c r="CP786" s="339"/>
      <c r="CQ786" s="339"/>
      <c r="CR786" s="339"/>
      <c r="CS786" s="339"/>
      <c r="CT786" s="339"/>
      <c r="CU786" s="339"/>
      <c r="CV786" s="339"/>
      <c r="CW786" s="339"/>
      <c r="CX786" s="339"/>
      <c r="CY786" s="339"/>
      <c r="CZ786" s="339"/>
      <c r="DA786" s="339"/>
      <c r="DB786" s="339"/>
      <c r="DC786" s="339"/>
      <c r="DD786" s="339"/>
      <c r="DE786" s="339"/>
      <c r="DF786" s="339"/>
      <c r="DG786" s="339"/>
      <c r="DH786" s="339"/>
      <c r="DI786" s="339"/>
      <c r="DJ786" s="339"/>
      <c r="DK786" s="339"/>
      <c r="DL786" s="339"/>
      <c r="DM786" s="339"/>
      <c r="DN786" s="339"/>
      <c r="DO786" s="339"/>
      <c r="DP786" s="339"/>
      <c r="DQ786" s="339"/>
      <c r="DR786" s="339"/>
      <c r="DS786" s="339"/>
      <c r="DT786" s="339"/>
      <c r="DU786" s="339"/>
      <c r="DV786" s="339"/>
      <c r="DW786" s="339"/>
      <c r="DX786" s="339"/>
      <c r="DY786" s="339"/>
      <c r="DZ786" s="339"/>
      <c r="EA786" s="339"/>
      <c r="EB786" s="339"/>
      <c r="EC786" s="339"/>
      <c r="ED786" s="339"/>
      <c r="EE786" s="339"/>
      <c r="EF786" s="339"/>
      <c r="EG786" s="339"/>
      <c r="EH786" s="339"/>
      <c r="EI786" s="339"/>
      <c r="EJ786" s="339"/>
      <c r="EK786" s="339"/>
      <c r="EL786" s="339"/>
      <c r="EM786" s="339"/>
    </row>
    <row r="787" spans="1:143" s="341" customFormat="1" ht="25.5" hidden="1" customHeight="1">
      <c r="A787" s="371"/>
      <c r="B787" s="371"/>
      <c r="C787" s="371"/>
      <c r="D787" s="371"/>
      <c r="E787" s="371"/>
      <c r="F787" s="371"/>
      <c r="G787" s="371"/>
      <c r="H787" s="371"/>
      <c r="I787" s="371"/>
      <c r="J787" s="371"/>
      <c r="K787" s="371"/>
      <c r="L787" s="371"/>
      <c r="M787" s="371"/>
      <c r="N787" s="371"/>
      <c r="O787" s="371"/>
      <c r="P787" s="371"/>
      <c r="Q787" s="371"/>
      <c r="R787" s="371"/>
      <c r="S787" s="371"/>
      <c r="T787" s="371"/>
      <c r="U787" s="371"/>
      <c r="V787" s="371"/>
      <c r="W787" s="371"/>
      <c r="X787" s="371"/>
      <c r="Y787" s="371"/>
      <c r="Z787" s="371"/>
      <c r="AA787" s="371"/>
      <c r="AB787" s="371"/>
      <c r="AC787" s="371"/>
      <c r="AD787" s="371"/>
      <c r="AE787" s="371"/>
      <c r="AF787" s="371"/>
      <c r="AG787" s="371"/>
      <c r="AH787" s="371"/>
      <c r="AI787" s="339"/>
      <c r="AJ787" s="339"/>
      <c r="AK787" s="339"/>
      <c r="AL787" s="339"/>
      <c r="AM787" s="339"/>
      <c r="AN787" s="339"/>
      <c r="AO787" s="339"/>
      <c r="AP787" s="339"/>
      <c r="AQ787" s="339"/>
      <c r="AR787" s="339"/>
      <c r="AS787" s="339"/>
      <c r="AT787" s="339"/>
      <c r="AU787" s="339"/>
      <c r="AV787" s="339"/>
      <c r="AW787" s="339"/>
      <c r="AX787" s="339"/>
      <c r="AY787" s="339"/>
      <c r="AZ787" s="339"/>
      <c r="BA787" s="339"/>
      <c r="BB787" s="339"/>
      <c r="BC787" s="339"/>
      <c r="BD787" s="339"/>
      <c r="BE787" s="339"/>
      <c r="BF787" s="339"/>
      <c r="BG787" s="339"/>
      <c r="BH787" s="339"/>
      <c r="BI787" s="339"/>
      <c r="BJ787" s="339"/>
      <c r="BK787" s="339"/>
      <c r="BL787" s="339"/>
      <c r="BM787" s="339"/>
      <c r="BN787" s="339"/>
      <c r="BO787" s="339"/>
      <c r="BP787" s="339"/>
      <c r="BQ787" s="339"/>
      <c r="BR787" s="339"/>
      <c r="BS787" s="339"/>
      <c r="BT787" s="339"/>
      <c r="BU787" s="339"/>
      <c r="BV787" s="339"/>
      <c r="BW787" s="339"/>
      <c r="BX787" s="339"/>
      <c r="BY787" s="339"/>
      <c r="BZ787" s="339"/>
      <c r="CA787" s="339"/>
      <c r="CB787" s="339"/>
      <c r="CC787" s="339"/>
      <c r="CD787" s="339"/>
      <c r="CE787" s="339"/>
      <c r="CF787" s="339"/>
      <c r="CG787" s="339"/>
      <c r="CH787" s="339"/>
      <c r="CI787" s="339"/>
      <c r="CJ787" s="339"/>
      <c r="CK787" s="339"/>
      <c r="CL787" s="339"/>
      <c r="CM787" s="339"/>
      <c r="CN787" s="339"/>
      <c r="CO787" s="339"/>
      <c r="CP787" s="339"/>
      <c r="CQ787" s="339"/>
      <c r="CR787" s="339"/>
      <c r="CS787" s="339"/>
      <c r="CT787" s="339"/>
      <c r="CU787" s="339"/>
      <c r="CV787" s="339"/>
      <c r="CW787" s="339"/>
      <c r="CX787" s="339"/>
      <c r="CY787" s="339"/>
      <c r="CZ787" s="339"/>
      <c r="DA787" s="339"/>
      <c r="DB787" s="339"/>
      <c r="DC787" s="339"/>
      <c r="DD787" s="339"/>
      <c r="DE787" s="339"/>
      <c r="DF787" s="339"/>
      <c r="DG787" s="339"/>
      <c r="DH787" s="339"/>
      <c r="DI787" s="339"/>
      <c r="DJ787" s="339"/>
      <c r="DK787" s="339"/>
      <c r="DL787" s="339"/>
      <c r="DM787" s="339"/>
      <c r="DN787" s="339"/>
      <c r="DO787" s="339"/>
      <c r="DP787" s="339"/>
      <c r="DQ787" s="339"/>
      <c r="DR787" s="339"/>
      <c r="DS787" s="339"/>
      <c r="DT787" s="339"/>
      <c r="DU787" s="339"/>
      <c r="DV787" s="339"/>
      <c r="DW787" s="339"/>
      <c r="DX787" s="339"/>
      <c r="DY787" s="339"/>
      <c r="DZ787" s="339"/>
      <c r="EA787" s="339"/>
      <c r="EB787" s="339"/>
      <c r="EC787" s="339"/>
      <c r="ED787" s="339"/>
      <c r="EE787" s="339"/>
      <c r="EF787" s="339"/>
      <c r="EG787" s="339"/>
      <c r="EH787" s="339"/>
      <c r="EI787" s="339"/>
      <c r="EJ787" s="339"/>
      <c r="EK787" s="339"/>
      <c r="EL787" s="339"/>
      <c r="EM787" s="339"/>
    </row>
    <row r="788" spans="1:143" s="341" customFormat="1" ht="25.5" hidden="1" customHeight="1">
      <c r="A788" s="371"/>
      <c r="B788" s="371"/>
      <c r="C788" s="371"/>
      <c r="D788" s="371"/>
      <c r="E788" s="371"/>
      <c r="F788" s="371"/>
      <c r="G788" s="371"/>
      <c r="H788" s="371"/>
      <c r="I788" s="371"/>
      <c r="J788" s="371"/>
      <c r="K788" s="371"/>
      <c r="L788" s="371"/>
      <c r="M788" s="371"/>
      <c r="N788" s="371"/>
      <c r="O788" s="371"/>
      <c r="P788" s="371"/>
      <c r="Q788" s="371"/>
      <c r="R788" s="371"/>
      <c r="S788" s="371"/>
      <c r="T788" s="371"/>
      <c r="U788" s="371"/>
      <c r="V788" s="371"/>
      <c r="W788" s="371"/>
      <c r="X788" s="371"/>
      <c r="Y788" s="371"/>
      <c r="Z788" s="371"/>
      <c r="AA788" s="371"/>
      <c r="AB788" s="371"/>
      <c r="AC788" s="371"/>
      <c r="AD788" s="371"/>
      <c r="AE788" s="371"/>
      <c r="AF788" s="371"/>
      <c r="AG788" s="371"/>
      <c r="AH788" s="371"/>
      <c r="AI788" s="339"/>
      <c r="AJ788" s="339"/>
      <c r="AK788" s="339"/>
      <c r="AL788" s="339"/>
      <c r="AM788" s="339"/>
      <c r="AN788" s="339"/>
      <c r="AO788" s="339"/>
      <c r="AP788" s="339"/>
      <c r="AQ788" s="339"/>
      <c r="AR788" s="339"/>
      <c r="AS788" s="339"/>
      <c r="AT788" s="339"/>
      <c r="AU788" s="339"/>
      <c r="AV788" s="339"/>
      <c r="AW788" s="339"/>
      <c r="AX788" s="339"/>
      <c r="AY788" s="339"/>
      <c r="AZ788" s="339"/>
      <c r="BA788" s="339"/>
      <c r="BB788" s="339"/>
      <c r="BC788" s="339"/>
      <c r="BD788" s="339"/>
      <c r="BE788" s="339"/>
      <c r="BF788" s="339"/>
      <c r="BG788" s="339"/>
      <c r="BH788" s="339"/>
      <c r="BI788" s="339"/>
      <c r="BJ788" s="339"/>
      <c r="BK788" s="339"/>
      <c r="BL788" s="339"/>
      <c r="BM788" s="339"/>
      <c r="BN788" s="339"/>
      <c r="BO788" s="339"/>
      <c r="BP788" s="339"/>
      <c r="BQ788" s="339"/>
      <c r="BR788" s="339"/>
      <c r="BS788" s="339"/>
      <c r="BT788" s="339"/>
      <c r="BU788" s="339"/>
      <c r="BV788" s="339"/>
      <c r="BW788" s="339"/>
      <c r="BX788" s="339"/>
      <c r="BY788" s="339"/>
      <c r="BZ788" s="339"/>
      <c r="CA788" s="339"/>
      <c r="CB788" s="339"/>
      <c r="CC788" s="339"/>
      <c r="CD788" s="339"/>
      <c r="CE788" s="339"/>
      <c r="CF788" s="339"/>
      <c r="CG788" s="339"/>
      <c r="CH788" s="339"/>
      <c r="CI788" s="339"/>
      <c r="CJ788" s="339"/>
      <c r="CK788" s="339"/>
      <c r="CL788" s="339"/>
      <c r="CM788" s="339"/>
      <c r="CN788" s="339"/>
      <c r="CO788" s="339"/>
      <c r="CP788" s="339"/>
      <c r="CQ788" s="339"/>
      <c r="CR788" s="339"/>
      <c r="CS788" s="339"/>
      <c r="CT788" s="339"/>
      <c r="CU788" s="339"/>
      <c r="CV788" s="339"/>
      <c r="CW788" s="339"/>
      <c r="CX788" s="339"/>
      <c r="CY788" s="339"/>
      <c r="CZ788" s="339"/>
      <c r="DA788" s="339"/>
      <c r="DB788" s="339"/>
      <c r="DC788" s="339"/>
      <c r="DD788" s="339"/>
      <c r="DE788" s="339"/>
      <c r="DF788" s="339"/>
      <c r="DG788" s="339"/>
      <c r="DH788" s="339"/>
      <c r="DI788" s="339"/>
      <c r="DJ788" s="339"/>
      <c r="DK788" s="339"/>
      <c r="DL788" s="339"/>
      <c r="DM788" s="339"/>
      <c r="DN788" s="339"/>
      <c r="DO788" s="339"/>
      <c r="DP788" s="339"/>
      <c r="DQ788" s="339"/>
      <c r="DR788" s="339"/>
      <c r="DS788" s="339"/>
      <c r="DT788" s="339"/>
      <c r="DU788" s="339"/>
      <c r="DV788" s="339"/>
      <c r="DW788" s="339"/>
      <c r="DX788" s="339"/>
      <c r="DY788" s="339"/>
      <c r="DZ788" s="339"/>
      <c r="EA788" s="339"/>
      <c r="EB788" s="339"/>
      <c r="EC788" s="339"/>
      <c r="ED788" s="339"/>
      <c r="EE788" s="339"/>
      <c r="EF788" s="339"/>
      <c r="EG788" s="339"/>
      <c r="EH788" s="339"/>
      <c r="EI788" s="339"/>
      <c r="EJ788" s="339"/>
      <c r="EK788" s="339"/>
      <c r="EL788" s="339"/>
      <c r="EM788" s="339"/>
    </row>
    <row r="789" spans="1:143" s="341" customFormat="1" ht="25.5" hidden="1" customHeight="1">
      <c r="A789" s="371"/>
      <c r="B789" s="371"/>
      <c r="C789" s="371"/>
      <c r="D789" s="371"/>
      <c r="E789" s="371"/>
      <c r="F789" s="371"/>
      <c r="G789" s="371"/>
      <c r="H789" s="371"/>
      <c r="I789" s="371"/>
      <c r="J789" s="371"/>
      <c r="K789" s="371"/>
      <c r="L789" s="371"/>
      <c r="M789" s="371"/>
      <c r="N789" s="371"/>
      <c r="O789" s="371"/>
      <c r="P789" s="371"/>
      <c r="Q789" s="371"/>
      <c r="R789" s="371"/>
      <c r="S789" s="371"/>
      <c r="T789" s="371"/>
      <c r="U789" s="371"/>
      <c r="V789" s="371"/>
      <c r="W789" s="371"/>
      <c r="X789" s="371"/>
      <c r="Y789" s="371"/>
      <c r="Z789" s="371"/>
      <c r="AA789" s="371"/>
      <c r="AB789" s="371"/>
      <c r="AC789" s="371"/>
      <c r="AD789" s="371"/>
      <c r="AE789" s="371"/>
      <c r="AF789" s="371"/>
      <c r="AG789" s="371"/>
      <c r="AH789" s="371"/>
      <c r="AI789" s="339"/>
      <c r="AJ789" s="339"/>
      <c r="AK789" s="339"/>
      <c r="AL789" s="339"/>
      <c r="AM789" s="339"/>
      <c r="AN789" s="339"/>
      <c r="AO789" s="339"/>
      <c r="AP789" s="339"/>
      <c r="AQ789" s="339"/>
      <c r="AR789" s="339"/>
      <c r="AS789" s="339"/>
      <c r="AT789" s="339"/>
      <c r="AU789" s="339"/>
      <c r="AV789" s="339"/>
      <c r="AW789" s="339"/>
      <c r="AX789" s="339"/>
      <c r="AY789" s="339"/>
      <c r="AZ789" s="339"/>
      <c r="BA789" s="339"/>
      <c r="BB789" s="339"/>
      <c r="BC789" s="339"/>
      <c r="BD789" s="339"/>
      <c r="BE789" s="339"/>
      <c r="BF789" s="339"/>
      <c r="BG789" s="339"/>
      <c r="BH789" s="339"/>
      <c r="BI789" s="339"/>
      <c r="BJ789" s="339"/>
      <c r="BK789" s="339"/>
      <c r="BL789" s="339"/>
      <c r="BM789" s="339"/>
      <c r="BN789" s="339"/>
      <c r="BO789" s="339"/>
      <c r="BP789" s="339"/>
      <c r="BQ789" s="339"/>
      <c r="BR789" s="339"/>
      <c r="BS789" s="339"/>
      <c r="BT789" s="339"/>
      <c r="BU789" s="339"/>
      <c r="BV789" s="339"/>
      <c r="BW789" s="339"/>
      <c r="BX789" s="339"/>
      <c r="BY789" s="339"/>
      <c r="BZ789" s="339"/>
      <c r="CA789" s="339"/>
      <c r="CB789" s="339"/>
      <c r="CC789" s="339"/>
      <c r="CD789" s="339"/>
      <c r="CE789" s="339"/>
      <c r="CF789" s="339"/>
      <c r="CG789" s="339"/>
      <c r="CH789" s="339"/>
      <c r="CI789" s="339"/>
      <c r="CJ789" s="339"/>
      <c r="CK789" s="339"/>
      <c r="CL789" s="339"/>
      <c r="CM789" s="339"/>
      <c r="CN789" s="339"/>
      <c r="CO789" s="339"/>
      <c r="CP789" s="339"/>
      <c r="CQ789" s="339"/>
      <c r="CR789" s="339"/>
      <c r="CS789" s="339"/>
      <c r="CT789" s="339"/>
      <c r="CU789" s="339"/>
      <c r="CV789" s="339"/>
      <c r="CW789" s="339"/>
      <c r="CX789" s="339"/>
      <c r="CY789" s="339"/>
      <c r="CZ789" s="339"/>
      <c r="DA789" s="339"/>
      <c r="DB789" s="339"/>
      <c r="DC789" s="339"/>
      <c r="DD789" s="339"/>
      <c r="DE789" s="339"/>
      <c r="DF789" s="339"/>
      <c r="DG789" s="339"/>
      <c r="DH789" s="339"/>
      <c r="DI789" s="339"/>
      <c r="DJ789" s="339"/>
      <c r="DK789" s="339"/>
      <c r="DL789" s="339"/>
      <c r="DM789" s="339"/>
      <c r="DN789" s="339"/>
      <c r="DO789" s="339"/>
      <c r="DP789" s="339"/>
      <c r="DQ789" s="339"/>
      <c r="DR789" s="339"/>
      <c r="DS789" s="339"/>
      <c r="DT789" s="339"/>
      <c r="DU789" s="339"/>
      <c r="DV789" s="339"/>
      <c r="DW789" s="339"/>
      <c r="DX789" s="339"/>
      <c r="DY789" s="339"/>
      <c r="DZ789" s="339"/>
      <c r="EA789" s="339"/>
      <c r="EB789" s="339"/>
      <c r="EC789" s="339"/>
      <c r="ED789" s="339"/>
      <c r="EE789" s="339"/>
      <c r="EF789" s="339"/>
      <c r="EG789" s="339"/>
      <c r="EH789" s="339"/>
      <c r="EI789" s="339"/>
      <c r="EJ789" s="339"/>
      <c r="EK789" s="339"/>
      <c r="EL789" s="339"/>
      <c r="EM789" s="339"/>
    </row>
    <row r="790" spans="1:143" s="341" customFormat="1" ht="25.5" hidden="1" customHeight="1">
      <c r="A790" s="371"/>
      <c r="B790" s="371"/>
      <c r="C790" s="371"/>
      <c r="D790" s="371"/>
      <c r="E790" s="371"/>
      <c r="F790" s="371"/>
      <c r="G790" s="371"/>
      <c r="H790" s="371"/>
      <c r="I790" s="371"/>
      <c r="J790" s="371"/>
      <c r="K790" s="371"/>
      <c r="L790" s="371"/>
      <c r="M790" s="371"/>
      <c r="N790" s="371"/>
      <c r="O790" s="371"/>
      <c r="P790" s="371"/>
      <c r="Q790" s="371"/>
      <c r="R790" s="371"/>
      <c r="S790" s="371"/>
      <c r="T790" s="371"/>
      <c r="U790" s="371"/>
      <c r="V790" s="371"/>
      <c r="W790" s="371"/>
      <c r="X790" s="371"/>
      <c r="Y790" s="371"/>
      <c r="Z790" s="371"/>
      <c r="AA790" s="371"/>
      <c r="AB790" s="371"/>
      <c r="AC790" s="371"/>
      <c r="AD790" s="371"/>
      <c r="AE790" s="371"/>
      <c r="AF790" s="371"/>
      <c r="AG790" s="371"/>
      <c r="AH790" s="371"/>
      <c r="AI790" s="339"/>
      <c r="AJ790" s="339"/>
      <c r="AK790" s="339"/>
      <c r="AL790" s="339"/>
      <c r="AM790" s="339"/>
      <c r="AN790" s="339"/>
      <c r="AO790" s="339"/>
      <c r="AP790" s="339"/>
      <c r="AQ790" s="339"/>
      <c r="AR790" s="339"/>
      <c r="AS790" s="339"/>
      <c r="AT790" s="339"/>
      <c r="AU790" s="339"/>
      <c r="AV790" s="339"/>
      <c r="AW790" s="339"/>
      <c r="AX790" s="339"/>
      <c r="AY790" s="339"/>
      <c r="AZ790" s="339"/>
      <c r="BA790" s="339"/>
      <c r="BB790" s="339"/>
      <c r="BC790" s="339"/>
      <c r="BD790" s="339"/>
      <c r="BE790" s="339"/>
      <c r="BF790" s="339"/>
      <c r="BG790" s="339"/>
      <c r="BH790" s="339"/>
      <c r="BI790" s="339"/>
      <c r="BJ790" s="339"/>
      <c r="BK790" s="339"/>
      <c r="BL790" s="339"/>
      <c r="BM790" s="339"/>
      <c r="BN790" s="339"/>
      <c r="BO790" s="339"/>
      <c r="BP790" s="339"/>
      <c r="BQ790" s="339"/>
      <c r="BR790" s="339"/>
      <c r="BS790" s="339"/>
      <c r="BT790" s="339"/>
      <c r="BU790" s="339"/>
      <c r="BV790" s="339"/>
      <c r="BW790" s="339"/>
      <c r="BX790" s="339"/>
      <c r="BY790" s="339"/>
      <c r="BZ790" s="339"/>
      <c r="CA790" s="339"/>
      <c r="CB790" s="339"/>
      <c r="CC790" s="339"/>
      <c r="CD790" s="339"/>
      <c r="CE790" s="339"/>
      <c r="CF790" s="339"/>
      <c r="CG790" s="339"/>
      <c r="CH790" s="339"/>
      <c r="CI790" s="339"/>
      <c r="CJ790" s="339"/>
      <c r="CK790" s="339"/>
      <c r="CL790" s="339"/>
      <c r="CM790" s="339"/>
      <c r="CN790" s="339"/>
      <c r="CO790" s="339"/>
      <c r="CP790" s="339"/>
      <c r="CQ790" s="339"/>
      <c r="CR790" s="339"/>
      <c r="CS790" s="339"/>
      <c r="CT790" s="339"/>
      <c r="CU790" s="339"/>
      <c r="CV790" s="339"/>
      <c r="CW790" s="339"/>
      <c r="CX790" s="339"/>
      <c r="CY790" s="339"/>
      <c r="CZ790" s="339"/>
      <c r="DA790" s="339"/>
      <c r="DB790" s="339"/>
      <c r="DC790" s="339"/>
      <c r="DD790" s="339"/>
      <c r="DE790" s="339"/>
      <c r="DF790" s="339"/>
      <c r="DG790" s="339"/>
      <c r="DH790" s="339"/>
      <c r="DI790" s="339"/>
      <c r="DJ790" s="339"/>
      <c r="DK790" s="339"/>
      <c r="DL790" s="339"/>
      <c r="DM790" s="339"/>
      <c r="DN790" s="339"/>
      <c r="DO790" s="339"/>
      <c r="DP790" s="339"/>
      <c r="DQ790" s="339"/>
      <c r="DR790" s="339"/>
      <c r="DS790" s="339"/>
      <c r="DT790" s="339"/>
      <c r="DU790" s="339"/>
      <c r="DV790" s="339"/>
      <c r="DW790" s="339"/>
      <c r="DX790" s="339"/>
      <c r="DY790" s="339"/>
      <c r="DZ790" s="339"/>
      <c r="EA790" s="339"/>
      <c r="EB790" s="339"/>
      <c r="EC790" s="339"/>
      <c r="ED790" s="339"/>
      <c r="EE790" s="339"/>
      <c r="EF790" s="339"/>
      <c r="EG790" s="339"/>
      <c r="EH790" s="339"/>
      <c r="EI790" s="339"/>
      <c r="EJ790" s="339"/>
      <c r="EK790" s="339"/>
      <c r="EL790" s="339"/>
      <c r="EM790" s="339"/>
    </row>
    <row r="791" spans="1:143" s="341" customFormat="1" ht="25.5" hidden="1" customHeight="1">
      <c r="A791" s="371"/>
      <c r="B791" s="371"/>
      <c r="C791" s="371"/>
      <c r="D791" s="371"/>
      <c r="E791" s="371"/>
      <c r="F791" s="371"/>
      <c r="G791" s="371"/>
      <c r="H791" s="371"/>
      <c r="I791" s="371"/>
      <c r="J791" s="371"/>
      <c r="K791" s="371"/>
      <c r="L791" s="371"/>
      <c r="M791" s="371"/>
      <c r="N791" s="371"/>
      <c r="O791" s="371"/>
      <c r="P791" s="371"/>
      <c r="Q791" s="371"/>
      <c r="R791" s="371"/>
      <c r="S791" s="371"/>
      <c r="T791" s="371"/>
      <c r="U791" s="371"/>
      <c r="V791" s="371"/>
      <c r="W791" s="371"/>
      <c r="X791" s="371"/>
      <c r="Y791" s="371"/>
      <c r="Z791" s="371"/>
      <c r="AA791" s="371"/>
      <c r="AB791" s="371"/>
      <c r="AC791" s="371"/>
      <c r="AD791" s="371"/>
      <c r="AE791" s="371"/>
      <c r="AF791" s="371"/>
      <c r="AG791" s="371"/>
      <c r="AH791" s="371"/>
      <c r="AI791" s="339"/>
      <c r="AJ791" s="339"/>
      <c r="AK791" s="339"/>
      <c r="AL791" s="339"/>
      <c r="AM791" s="339"/>
      <c r="AN791" s="339"/>
      <c r="AO791" s="339"/>
      <c r="AP791" s="339"/>
      <c r="AQ791" s="339"/>
      <c r="AR791" s="339"/>
      <c r="AS791" s="339"/>
      <c r="AT791" s="339"/>
      <c r="AU791" s="339"/>
      <c r="AV791" s="339"/>
      <c r="AW791" s="339"/>
      <c r="AX791" s="339"/>
      <c r="AY791" s="339"/>
      <c r="AZ791" s="339"/>
      <c r="BA791" s="339"/>
      <c r="BB791" s="339"/>
      <c r="BC791" s="339"/>
      <c r="BD791" s="339"/>
      <c r="BE791" s="339"/>
      <c r="BF791" s="339"/>
      <c r="BG791" s="339"/>
      <c r="BH791" s="339"/>
      <c r="BI791" s="339"/>
      <c r="BJ791" s="339"/>
      <c r="BK791" s="339"/>
      <c r="BL791" s="339"/>
      <c r="BM791" s="339"/>
      <c r="BN791" s="339"/>
      <c r="BO791" s="339"/>
      <c r="BP791" s="339"/>
      <c r="BQ791" s="339"/>
      <c r="BR791" s="339"/>
      <c r="BS791" s="339"/>
      <c r="BT791" s="339"/>
      <c r="BU791" s="339"/>
      <c r="BV791" s="339"/>
      <c r="BW791" s="339"/>
      <c r="BX791" s="339"/>
      <c r="BY791" s="339"/>
      <c r="BZ791" s="339"/>
      <c r="CA791" s="339"/>
      <c r="CB791" s="339"/>
      <c r="CC791" s="339"/>
      <c r="CD791" s="339"/>
      <c r="CE791" s="339"/>
      <c r="CF791" s="339"/>
      <c r="CG791" s="339"/>
      <c r="CH791" s="339"/>
      <c r="CI791" s="339"/>
      <c r="CJ791" s="339"/>
      <c r="CK791" s="339"/>
      <c r="CL791" s="339"/>
      <c r="CM791" s="339"/>
      <c r="CN791" s="339"/>
      <c r="CO791" s="339"/>
      <c r="CP791" s="339"/>
      <c r="CQ791" s="339"/>
      <c r="CR791" s="339"/>
      <c r="CS791" s="339"/>
      <c r="CT791" s="339"/>
      <c r="CU791" s="339"/>
      <c r="CV791" s="339"/>
      <c r="CW791" s="339"/>
      <c r="CX791" s="339"/>
      <c r="CY791" s="339"/>
      <c r="CZ791" s="339"/>
      <c r="DA791" s="339"/>
      <c r="DB791" s="339"/>
      <c r="DC791" s="339"/>
      <c r="DD791" s="339"/>
      <c r="DE791" s="339"/>
      <c r="DF791" s="339"/>
      <c r="DG791" s="339"/>
      <c r="DH791" s="339"/>
      <c r="DI791" s="339"/>
      <c r="DJ791" s="339"/>
      <c r="DK791" s="339"/>
      <c r="DL791" s="339"/>
      <c r="DM791" s="339"/>
      <c r="DN791" s="339"/>
      <c r="DO791" s="339"/>
      <c r="DP791" s="339"/>
      <c r="DQ791" s="339"/>
      <c r="DR791" s="339"/>
      <c r="DS791" s="339"/>
      <c r="DT791" s="339"/>
      <c r="DU791" s="339"/>
      <c r="DV791" s="339"/>
      <c r="DW791" s="339"/>
      <c r="DX791" s="339"/>
      <c r="DY791" s="339"/>
      <c r="DZ791" s="339"/>
      <c r="EA791" s="339"/>
      <c r="EB791" s="339"/>
      <c r="EC791" s="339"/>
      <c r="ED791" s="339"/>
      <c r="EE791" s="339"/>
      <c r="EF791" s="339"/>
      <c r="EG791" s="339"/>
      <c r="EH791" s="339"/>
      <c r="EI791" s="339"/>
      <c r="EJ791" s="339"/>
      <c r="EK791" s="339"/>
      <c r="EL791" s="339"/>
      <c r="EM791" s="339"/>
    </row>
    <row r="792" spans="1:143" s="341" customFormat="1" ht="25.5" hidden="1" customHeight="1">
      <c r="A792" s="371"/>
      <c r="B792" s="371"/>
      <c r="C792" s="371"/>
      <c r="D792" s="371"/>
      <c r="E792" s="371"/>
      <c r="F792" s="371"/>
      <c r="G792" s="371"/>
      <c r="H792" s="371"/>
      <c r="I792" s="371"/>
      <c r="J792" s="371"/>
      <c r="K792" s="371"/>
      <c r="L792" s="371"/>
      <c r="M792" s="371"/>
      <c r="N792" s="371"/>
      <c r="O792" s="371"/>
      <c r="P792" s="371"/>
      <c r="Q792" s="371"/>
      <c r="R792" s="371"/>
      <c r="S792" s="371"/>
      <c r="T792" s="371"/>
      <c r="U792" s="371"/>
      <c r="V792" s="371"/>
      <c r="W792" s="371"/>
      <c r="X792" s="371"/>
      <c r="Y792" s="371"/>
      <c r="Z792" s="371"/>
      <c r="AA792" s="371"/>
      <c r="AB792" s="371"/>
      <c r="AC792" s="371"/>
      <c r="AD792" s="371"/>
      <c r="AE792" s="371"/>
      <c r="AF792" s="371"/>
      <c r="AG792" s="371"/>
      <c r="AH792" s="371"/>
      <c r="AI792" s="339"/>
      <c r="AJ792" s="339"/>
      <c r="AK792" s="339"/>
      <c r="AL792" s="339"/>
      <c r="AM792" s="339"/>
      <c r="AN792" s="339"/>
      <c r="AO792" s="339"/>
      <c r="AP792" s="339"/>
      <c r="AQ792" s="339"/>
      <c r="AR792" s="339"/>
      <c r="AS792" s="339"/>
      <c r="AT792" s="339"/>
      <c r="AU792" s="339"/>
      <c r="AV792" s="339"/>
      <c r="AW792" s="339"/>
      <c r="AX792" s="339"/>
      <c r="AY792" s="339"/>
      <c r="AZ792" s="339"/>
      <c r="BA792" s="339"/>
      <c r="BB792" s="339"/>
      <c r="BC792" s="339"/>
      <c r="BD792" s="339"/>
      <c r="BE792" s="339"/>
      <c r="BF792" s="339"/>
      <c r="BG792" s="339"/>
      <c r="BH792" s="339"/>
      <c r="BI792" s="339"/>
      <c r="BJ792" s="339"/>
      <c r="BK792" s="339"/>
      <c r="BL792" s="339"/>
      <c r="BM792" s="339"/>
      <c r="BN792" s="339"/>
      <c r="BO792" s="339"/>
      <c r="BP792" s="339"/>
      <c r="BQ792" s="339"/>
      <c r="BR792" s="339"/>
      <c r="BS792" s="339"/>
      <c r="BT792" s="339"/>
      <c r="BU792" s="339"/>
      <c r="BV792" s="339"/>
      <c r="BW792" s="339"/>
      <c r="BX792" s="339"/>
      <c r="BY792" s="339"/>
      <c r="BZ792" s="339"/>
      <c r="CA792" s="339"/>
      <c r="CB792" s="339"/>
      <c r="CC792" s="339"/>
      <c r="CD792" s="339"/>
      <c r="CE792" s="339"/>
      <c r="CF792" s="339"/>
      <c r="CG792" s="339"/>
      <c r="CH792" s="339"/>
      <c r="CI792" s="339"/>
      <c r="CJ792" s="339"/>
      <c r="CK792" s="339"/>
      <c r="CL792" s="339"/>
      <c r="CM792" s="339"/>
      <c r="CN792" s="339"/>
      <c r="CO792" s="339"/>
      <c r="CP792" s="339"/>
      <c r="CQ792" s="339"/>
      <c r="CR792" s="339"/>
      <c r="CS792" s="339"/>
      <c r="CT792" s="339"/>
      <c r="CU792" s="339"/>
      <c r="CV792" s="339"/>
      <c r="CW792" s="339"/>
      <c r="CX792" s="339"/>
      <c r="CY792" s="339"/>
      <c r="CZ792" s="339"/>
      <c r="DA792" s="339"/>
      <c r="DB792" s="339"/>
      <c r="DC792" s="339"/>
      <c r="DD792" s="339"/>
      <c r="DE792" s="339"/>
      <c r="DF792" s="339"/>
      <c r="DG792" s="339"/>
      <c r="DH792" s="339"/>
      <c r="DI792" s="339"/>
      <c r="DJ792" s="339"/>
      <c r="DK792" s="339"/>
      <c r="DL792" s="339"/>
      <c r="DM792" s="339"/>
      <c r="DN792" s="339"/>
      <c r="DO792" s="339"/>
      <c r="DP792" s="339"/>
      <c r="DQ792" s="339"/>
      <c r="DR792" s="339"/>
      <c r="DS792" s="339"/>
      <c r="DT792" s="339"/>
      <c r="DU792" s="339"/>
      <c r="DV792" s="339"/>
      <c r="DW792" s="339"/>
      <c r="DX792" s="339"/>
      <c r="DY792" s="339"/>
      <c r="DZ792" s="339"/>
      <c r="EA792" s="339"/>
      <c r="EB792" s="339"/>
      <c r="EC792" s="339"/>
      <c r="ED792" s="339"/>
      <c r="EE792" s="339"/>
      <c r="EF792" s="339"/>
      <c r="EG792" s="339"/>
      <c r="EH792" s="339"/>
      <c r="EI792" s="339"/>
      <c r="EJ792" s="339"/>
      <c r="EK792" s="339"/>
      <c r="EL792" s="339"/>
      <c r="EM792" s="339"/>
    </row>
    <row r="793" spans="1:143" s="341" customFormat="1" ht="25.5" hidden="1" customHeight="1">
      <c r="A793" s="371"/>
      <c r="B793" s="371"/>
      <c r="C793" s="371"/>
      <c r="D793" s="371"/>
      <c r="E793" s="371"/>
      <c r="F793" s="371"/>
      <c r="G793" s="371"/>
      <c r="H793" s="371"/>
      <c r="I793" s="371"/>
      <c r="J793" s="371"/>
      <c r="K793" s="371"/>
      <c r="L793" s="371"/>
      <c r="M793" s="371"/>
      <c r="N793" s="371"/>
      <c r="O793" s="371"/>
      <c r="P793" s="371"/>
      <c r="Q793" s="371"/>
      <c r="R793" s="371"/>
      <c r="S793" s="371"/>
      <c r="T793" s="371"/>
      <c r="U793" s="371"/>
      <c r="V793" s="371"/>
      <c r="W793" s="371"/>
      <c r="X793" s="371"/>
      <c r="Y793" s="371"/>
      <c r="Z793" s="371"/>
      <c r="AA793" s="371"/>
      <c r="AB793" s="371"/>
      <c r="AC793" s="371"/>
      <c r="AD793" s="371"/>
      <c r="AE793" s="371"/>
      <c r="AF793" s="371"/>
      <c r="AG793" s="371"/>
      <c r="AH793" s="371"/>
      <c r="AI793" s="339"/>
      <c r="AJ793" s="339"/>
      <c r="AK793" s="339"/>
      <c r="AL793" s="339"/>
      <c r="AM793" s="339"/>
      <c r="AN793" s="339"/>
      <c r="AO793" s="339"/>
      <c r="AP793" s="339"/>
      <c r="AQ793" s="339"/>
      <c r="AR793" s="339"/>
      <c r="AS793" s="339"/>
      <c r="AT793" s="339"/>
      <c r="AU793" s="339"/>
      <c r="AV793" s="339"/>
      <c r="AW793" s="339"/>
      <c r="AX793" s="339"/>
      <c r="AY793" s="339"/>
      <c r="AZ793" s="339"/>
      <c r="BA793" s="339"/>
      <c r="BB793" s="339"/>
      <c r="BC793" s="339"/>
      <c r="BD793" s="339"/>
      <c r="BE793" s="339"/>
      <c r="BF793" s="339"/>
      <c r="BG793" s="339"/>
      <c r="BH793" s="339"/>
      <c r="BI793" s="339"/>
      <c r="BJ793" s="339"/>
      <c r="BK793" s="339"/>
      <c r="BL793" s="339"/>
      <c r="BM793" s="339"/>
      <c r="BN793" s="339"/>
      <c r="BO793" s="339"/>
      <c r="BP793" s="339"/>
      <c r="BQ793" s="339"/>
      <c r="BR793" s="339"/>
      <c r="BS793" s="339"/>
      <c r="BT793" s="339"/>
      <c r="BU793" s="339"/>
      <c r="BV793" s="339"/>
      <c r="BW793" s="339"/>
      <c r="BX793" s="339"/>
      <c r="BY793" s="339"/>
      <c r="BZ793" s="339"/>
      <c r="CA793" s="339"/>
      <c r="CB793" s="339"/>
      <c r="CC793" s="339"/>
      <c r="CD793" s="339"/>
      <c r="CE793" s="339"/>
      <c r="CF793" s="339"/>
      <c r="CG793" s="339"/>
      <c r="CH793" s="339"/>
      <c r="CI793" s="339"/>
      <c r="CJ793" s="339"/>
      <c r="CK793" s="339"/>
      <c r="CL793" s="339"/>
      <c r="CM793" s="339"/>
      <c r="CN793" s="339"/>
      <c r="CO793" s="339"/>
      <c r="CP793" s="339"/>
      <c r="CQ793" s="339"/>
      <c r="CR793" s="339"/>
      <c r="CS793" s="339"/>
      <c r="CT793" s="339"/>
      <c r="CU793" s="339"/>
      <c r="CV793" s="339"/>
      <c r="CW793" s="339"/>
      <c r="CX793" s="339"/>
      <c r="CY793" s="339"/>
      <c r="CZ793" s="339"/>
      <c r="DA793" s="339"/>
      <c r="DB793" s="339"/>
      <c r="DC793" s="339"/>
      <c r="DD793" s="339"/>
      <c r="DE793" s="339"/>
      <c r="DF793" s="339"/>
      <c r="DG793" s="339"/>
      <c r="DH793" s="339"/>
      <c r="DI793" s="339"/>
      <c r="DJ793" s="339"/>
      <c r="DK793" s="339"/>
      <c r="DL793" s="339"/>
      <c r="DM793" s="339"/>
      <c r="DN793" s="339"/>
      <c r="DO793" s="339"/>
      <c r="DP793" s="339"/>
      <c r="DQ793" s="339"/>
      <c r="DR793" s="339"/>
      <c r="DS793" s="339"/>
      <c r="DT793" s="339"/>
      <c r="DU793" s="339"/>
      <c r="DV793" s="339"/>
      <c r="DW793" s="339"/>
      <c r="DX793" s="339"/>
      <c r="DY793" s="339"/>
      <c r="DZ793" s="339"/>
      <c r="EA793" s="339"/>
      <c r="EB793" s="339"/>
      <c r="EC793" s="339"/>
      <c r="ED793" s="339"/>
      <c r="EE793" s="339"/>
      <c r="EF793" s="339"/>
      <c r="EG793" s="339"/>
      <c r="EH793" s="339"/>
      <c r="EI793" s="339"/>
      <c r="EJ793" s="339"/>
      <c r="EK793" s="339"/>
      <c r="EL793" s="339"/>
      <c r="EM793" s="339"/>
    </row>
    <row r="794" spans="1:143" s="341" customFormat="1" ht="25.5" hidden="1" customHeight="1">
      <c r="A794" s="371"/>
      <c r="B794" s="371"/>
      <c r="C794" s="371"/>
      <c r="D794" s="371"/>
      <c r="E794" s="371"/>
      <c r="F794" s="371"/>
      <c r="G794" s="371"/>
      <c r="H794" s="371"/>
      <c r="I794" s="371"/>
      <c r="J794" s="371"/>
      <c r="K794" s="371"/>
      <c r="L794" s="371"/>
      <c r="M794" s="371"/>
      <c r="N794" s="371"/>
      <c r="O794" s="371"/>
      <c r="P794" s="371"/>
      <c r="Q794" s="371"/>
      <c r="R794" s="371"/>
      <c r="S794" s="371"/>
      <c r="T794" s="371"/>
      <c r="U794" s="371"/>
      <c r="V794" s="371"/>
      <c r="W794" s="371"/>
      <c r="X794" s="371"/>
      <c r="Y794" s="371"/>
      <c r="Z794" s="371"/>
      <c r="AA794" s="371"/>
      <c r="AB794" s="371"/>
      <c r="AC794" s="371"/>
      <c r="AD794" s="371"/>
      <c r="AE794" s="371"/>
      <c r="AF794" s="371"/>
      <c r="AG794" s="371"/>
      <c r="AH794" s="371"/>
      <c r="AI794" s="339"/>
      <c r="AJ794" s="339"/>
      <c r="AK794" s="339"/>
      <c r="AL794" s="339"/>
      <c r="AM794" s="339"/>
      <c r="AN794" s="339"/>
      <c r="AO794" s="339"/>
      <c r="AP794" s="339"/>
      <c r="AQ794" s="339"/>
      <c r="AR794" s="339"/>
      <c r="AS794" s="339"/>
      <c r="AT794" s="339"/>
      <c r="AU794" s="339"/>
      <c r="AV794" s="339"/>
      <c r="AW794" s="339"/>
      <c r="AX794" s="339"/>
      <c r="AY794" s="339"/>
      <c r="AZ794" s="339"/>
      <c r="BA794" s="339"/>
      <c r="BB794" s="339"/>
      <c r="BC794" s="339"/>
      <c r="BD794" s="339"/>
      <c r="BE794" s="339"/>
      <c r="BF794" s="339"/>
      <c r="BG794" s="339"/>
      <c r="BH794" s="339"/>
      <c r="BI794" s="339"/>
      <c r="BJ794" s="339"/>
      <c r="BK794" s="339"/>
      <c r="BL794" s="339"/>
      <c r="BM794" s="339"/>
      <c r="BN794" s="339"/>
      <c r="BO794" s="339"/>
      <c r="BP794" s="339"/>
      <c r="BQ794" s="339"/>
      <c r="BR794" s="339"/>
      <c r="BS794" s="339"/>
      <c r="BT794" s="339"/>
      <c r="BU794" s="339"/>
      <c r="BV794" s="339"/>
      <c r="BW794" s="339"/>
      <c r="BX794" s="339"/>
      <c r="BY794" s="339"/>
      <c r="BZ794" s="339"/>
      <c r="CA794" s="339"/>
      <c r="CB794" s="339"/>
      <c r="CC794" s="339"/>
      <c r="CD794" s="339"/>
      <c r="CE794" s="339"/>
      <c r="CF794" s="339"/>
      <c r="CG794" s="339"/>
      <c r="CH794" s="339"/>
      <c r="CI794" s="339"/>
      <c r="CJ794" s="339"/>
      <c r="CK794" s="339"/>
      <c r="CL794" s="339"/>
      <c r="CM794" s="339"/>
      <c r="CN794" s="339"/>
      <c r="CO794" s="339"/>
      <c r="CP794" s="339"/>
      <c r="CQ794" s="339"/>
      <c r="CR794" s="339"/>
      <c r="CS794" s="339"/>
      <c r="CT794" s="339"/>
      <c r="CU794" s="339"/>
      <c r="CV794" s="339"/>
      <c r="CW794" s="339"/>
      <c r="CX794" s="339"/>
      <c r="CY794" s="339"/>
      <c r="CZ794" s="339"/>
      <c r="DA794" s="339"/>
      <c r="DB794" s="339"/>
      <c r="DC794" s="339"/>
      <c r="DD794" s="339"/>
      <c r="DE794" s="339"/>
      <c r="DF794" s="339"/>
      <c r="DG794" s="339"/>
      <c r="DH794" s="339"/>
      <c r="DI794" s="339"/>
      <c r="DJ794" s="339"/>
      <c r="DK794" s="339"/>
      <c r="DL794" s="339"/>
      <c r="DM794" s="339"/>
      <c r="DN794" s="339"/>
      <c r="DO794" s="339"/>
      <c r="DP794" s="339"/>
      <c r="DQ794" s="339"/>
      <c r="DR794" s="339"/>
      <c r="DS794" s="339"/>
      <c r="DT794" s="339"/>
      <c r="DU794" s="339"/>
      <c r="DV794" s="339"/>
      <c r="DW794" s="339"/>
      <c r="DX794" s="339"/>
      <c r="DY794" s="339"/>
      <c r="DZ794" s="339"/>
      <c r="EA794" s="339"/>
      <c r="EB794" s="339"/>
      <c r="EC794" s="339"/>
      <c r="ED794" s="339"/>
      <c r="EE794" s="339"/>
      <c r="EF794" s="339"/>
      <c r="EG794" s="339"/>
      <c r="EH794" s="339"/>
      <c r="EI794" s="339"/>
      <c r="EJ794" s="339"/>
      <c r="EK794" s="339"/>
      <c r="EL794" s="339"/>
      <c r="EM794" s="339"/>
    </row>
    <row r="795" spans="1:143" s="341" customFormat="1" ht="25.5" hidden="1" customHeight="1">
      <c r="A795" s="371"/>
      <c r="B795" s="371"/>
      <c r="C795" s="371"/>
      <c r="D795" s="371"/>
      <c r="E795" s="371"/>
      <c r="F795" s="371"/>
      <c r="G795" s="371"/>
      <c r="H795" s="371"/>
      <c r="I795" s="371"/>
      <c r="J795" s="371"/>
      <c r="K795" s="371"/>
      <c r="L795" s="371"/>
      <c r="M795" s="371"/>
      <c r="N795" s="371"/>
      <c r="O795" s="371"/>
      <c r="P795" s="371"/>
      <c r="Q795" s="371"/>
      <c r="R795" s="371"/>
      <c r="S795" s="371"/>
      <c r="T795" s="371"/>
      <c r="U795" s="371"/>
      <c r="V795" s="371"/>
      <c r="W795" s="371"/>
      <c r="X795" s="371"/>
      <c r="Y795" s="371"/>
      <c r="Z795" s="371"/>
      <c r="AA795" s="371"/>
      <c r="AB795" s="371"/>
      <c r="AC795" s="371"/>
      <c r="AD795" s="371"/>
      <c r="AE795" s="371"/>
      <c r="AF795" s="371"/>
      <c r="AG795" s="371"/>
      <c r="AH795" s="371"/>
      <c r="AI795" s="339"/>
      <c r="AJ795" s="339"/>
      <c r="AK795" s="339"/>
      <c r="AL795" s="339"/>
      <c r="AM795" s="339"/>
      <c r="AN795" s="339"/>
      <c r="AO795" s="339"/>
      <c r="AP795" s="339"/>
      <c r="AQ795" s="339"/>
      <c r="AR795" s="339"/>
      <c r="AS795" s="339"/>
      <c r="AT795" s="339"/>
      <c r="AU795" s="339"/>
      <c r="AV795" s="339"/>
      <c r="AW795" s="339"/>
      <c r="AX795" s="339"/>
      <c r="AY795" s="339"/>
      <c r="AZ795" s="339"/>
      <c r="BA795" s="339"/>
      <c r="BB795" s="339"/>
      <c r="BC795" s="339"/>
      <c r="BD795" s="339"/>
      <c r="BE795" s="339"/>
      <c r="BF795" s="339"/>
      <c r="BG795" s="339"/>
      <c r="BH795" s="339"/>
      <c r="BI795" s="339"/>
      <c r="BJ795" s="339"/>
      <c r="BK795" s="339"/>
      <c r="BL795" s="339"/>
      <c r="BM795" s="339"/>
      <c r="BN795" s="339"/>
      <c r="BO795" s="339"/>
      <c r="BP795" s="339"/>
      <c r="BQ795" s="339"/>
      <c r="BR795" s="339"/>
      <c r="BS795" s="339"/>
      <c r="BT795" s="339"/>
      <c r="BU795" s="339"/>
      <c r="BV795" s="339"/>
      <c r="BW795" s="339"/>
      <c r="BX795" s="339"/>
      <c r="BY795" s="339"/>
      <c r="BZ795" s="339"/>
      <c r="CA795" s="339"/>
      <c r="CB795" s="339"/>
      <c r="CC795" s="339"/>
      <c r="CD795" s="339"/>
      <c r="CE795" s="339"/>
      <c r="CF795" s="339"/>
      <c r="CG795" s="339"/>
      <c r="CH795" s="339"/>
      <c r="CI795" s="339"/>
      <c r="CJ795" s="339"/>
      <c r="CK795" s="339"/>
      <c r="CL795" s="339"/>
      <c r="CM795" s="339"/>
      <c r="CN795" s="339"/>
      <c r="CO795" s="339"/>
      <c r="CP795" s="339"/>
      <c r="CQ795" s="339"/>
      <c r="CR795" s="339"/>
      <c r="CS795" s="339"/>
      <c r="CT795" s="339"/>
      <c r="CU795" s="339"/>
      <c r="CV795" s="339"/>
      <c r="CW795" s="339"/>
      <c r="CX795" s="339"/>
      <c r="CY795" s="339"/>
      <c r="CZ795" s="339"/>
      <c r="DA795" s="339"/>
      <c r="DB795" s="339"/>
      <c r="DC795" s="339"/>
      <c r="DD795" s="339"/>
      <c r="DE795" s="339"/>
      <c r="DF795" s="339"/>
      <c r="DG795" s="339"/>
      <c r="DH795" s="339"/>
      <c r="DI795" s="339"/>
      <c r="DJ795" s="339"/>
      <c r="DK795" s="339"/>
      <c r="DL795" s="339"/>
      <c r="DM795" s="339"/>
      <c r="DN795" s="339"/>
      <c r="DO795" s="339"/>
      <c r="DP795" s="339"/>
      <c r="DQ795" s="339"/>
      <c r="DR795" s="339"/>
      <c r="DS795" s="339"/>
      <c r="DT795" s="339"/>
      <c r="DU795" s="339"/>
      <c r="DV795" s="339"/>
      <c r="DW795" s="339"/>
      <c r="DX795" s="339"/>
      <c r="DY795" s="339"/>
      <c r="DZ795" s="339"/>
      <c r="EA795" s="339"/>
      <c r="EB795" s="339"/>
      <c r="EC795" s="339"/>
      <c r="ED795" s="339"/>
      <c r="EE795" s="339"/>
      <c r="EF795" s="339"/>
      <c r="EG795" s="339"/>
      <c r="EH795" s="339"/>
      <c r="EI795" s="339"/>
      <c r="EJ795" s="339"/>
      <c r="EK795" s="339"/>
      <c r="EL795" s="339"/>
      <c r="EM795" s="339"/>
    </row>
    <row r="796" spans="1:143" s="341" customFormat="1" ht="25.5" hidden="1" customHeight="1">
      <c r="A796" s="371"/>
      <c r="B796" s="371"/>
      <c r="C796" s="371"/>
      <c r="D796" s="371"/>
      <c r="E796" s="371"/>
      <c r="F796" s="371"/>
      <c r="G796" s="371"/>
      <c r="H796" s="371"/>
      <c r="I796" s="371"/>
      <c r="J796" s="371"/>
      <c r="K796" s="371"/>
      <c r="L796" s="371"/>
      <c r="M796" s="371"/>
      <c r="N796" s="371"/>
      <c r="O796" s="371"/>
      <c r="P796" s="371"/>
      <c r="Q796" s="371"/>
      <c r="R796" s="371"/>
      <c r="S796" s="371"/>
      <c r="T796" s="371"/>
      <c r="U796" s="371"/>
      <c r="V796" s="371"/>
      <c r="W796" s="371"/>
      <c r="X796" s="371"/>
      <c r="Y796" s="371"/>
      <c r="Z796" s="371"/>
      <c r="AA796" s="371"/>
      <c r="AB796" s="371"/>
      <c r="AC796" s="371"/>
      <c r="AD796" s="371"/>
      <c r="AE796" s="371"/>
      <c r="AF796" s="371"/>
      <c r="AG796" s="371"/>
      <c r="AH796" s="371"/>
      <c r="AI796" s="339"/>
      <c r="AJ796" s="339"/>
      <c r="AK796" s="339"/>
      <c r="AL796" s="339"/>
      <c r="AM796" s="339"/>
      <c r="AN796" s="339"/>
      <c r="AO796" s="339"/>
      <c r="AP796" s="339"/>
      <c r="AQ796" s="339"/>
      <c r="AR796" s="339"/>
      <c r="AS796" s="339"/>
      <c r="AT796" s="339"/>
      <c r="AU796" s="339"/>
      <c r="AV796" s="339"/>
      <c r="AW796" s="339"/>
      <c r="AX796" s="339"/>
      <c r="AY796" s="339"/>
      <c r="AZ796" s="339"/>
      <c r="BA796" s="339"/>
      <c r="BB796" s="339"/>
      <c r="BC796" s="339"/>
      <c r="BD796" s="339"/>
      <c r="BE796" s="339"/>
      <c r="BF796" s="339"/>
      <c r="BG796" s="339"/>
      <c r="BH796" s="339"/>
      <c r="BI796" s="339"/>
      <c r="BJ796" s="339"/>
      <c r="BK796" s="339"/>
      <c r="BL796" s="339"/>
      <c r="BM796" s="339"/>
      <c r="BN796" s="339"/>
      <c r="BO796" s="339"/>
      <c r="BP796" s="339"/>
      <c r="BQ796" s="339"/>
      <c r="BR796" s="339"/>
      <c r="BS796" s="339"/>
      <c r="BT796" s="339"/>
      <c r="BU796" s="339"/>
      <c r="BV796" s="339"/>
      <c r="BW796" s="339"/>
      <c r="BX796" s="339"/>
      <c r="BY796" s="339"/>
      <c r="BZ796" s="339"/>
      <c r="CA796" s="339"/>
      <c r="CB796" s="339"/>
      <c r="CC796" s="339"/>
      <c r="CD796" s="339"/>
      <c r="CE796" s="339"/>
      <c r="CF796" s="339"/>
      <c r="CG796" s="339"/>
      <c r="CH796" s="339"/>
      <c r="CI796" s="339"/>
      <c r="CJ796" s="339"/>
      <c r="CK796" s="339"/>
      <c r="CL796" s="339"/>
      <c r="CM796" s="339"/>
      <c r="CN796" s="339"/>
      <c r="CO796" s="339"/>
      <c r="CP796" s="339"/>
      <c r="CQ796" s="339"/>
      <c r="CR796" s="339"/>
      <c r="CS796" s="339"/>
      <c r="CT796" s="339"/>
      <c r="CU796" s="339"/>
      <c r="CV796" s="339"/>
      <c r="CW796" s="339"/>
      <c r="CX796" s="339"/>
      <c r="CY796" s="339"/>
      <c r="CZ796" s="339"/>
      <c r="DA796" s="339"/>
      <c r="DB796" s="339"/>
      <c r="DC796" s="339"/>
      <c r="DD796" s="339"/>
      <c r="DE796" s="339"/>
      <c r="DF796" s="339"/>
      <c r="DG796" s="339"/>
      <c r="DH796" s="339"/>
      <c r="DI796" s="339"/>
      <c r="DJ796" s="339"/>
      <c r="DK796" s="339"/>
      <c r="DL796" s="339"/>
      <c r="DM796" s="339"/>
      <c r="DN796" s="339"/>
      <c r="DO796" s="339"/>
      <c r="DP796" s="339"/>
      <c r="DQ796" s="339"/>
      <c r="DR796" s="339"/>
      <c r="DS796" s="339"/>
      <c r="DT796" s="339"/>
      <c r="DU796" s="339"/>
      <c r="DV796" s="339"/>
      <c r="DW796" s="339"/>
      <c r="DX796" s="339"/>
      <c r="DY796" s="339"/>
      <c r="DZ796" s="339"/>
      <c r="EA796" s="339"/>
      <c r="EB796" s="339"/>
      <c r="EC796" s="339"/>
      <c r="ED796" s="339"/>
      <c r="EE796" s="339"/>
      <c r="EF796" s="339"/>
      <c r="EG796" s="339"/>
      <c r="EH796" s="339"/>
      <c r="EI796" s="339"/>
      <c r="EJ796" s="339"/>
      <c r="EK796" s="339"/>
      <c r="EL796" s="339"/>
      <c r="EM796" s="339"/>
    </row>
    <row r="797" spans="1:143" s="341" customFormat="1" ht="25.5" hidden="1" customHeight="1">
      <c r="A797" s="371"/>
      <c r="B797" s="371"/>
      <c r="C797" s="371"/>
      <c r="D797" s="371"/>
      <c r="E797" s="371"/>
      <c r="F797" s="371"/>
      <c r="G797" s="371"/>
      <c r="H797" s="371"/>
      <c r="I797" s="371"/>
      <c r="J797" s="371"/>
      <c r="K797" s="371"/>
      <c r="L797" s="371"/>
      <c r="M797" s="371"/>
      <c r="N797" s="371"/>
      <c r="O797" s="371"/>
      <c r="P797" s="371"/>
      <c r="Q797" s="371"/>
      <c r="R797" s="371"/>
      <c r="S797" s="371"/>
      <c r="T797" s="371"/>
      <c r="U797" s="371"/>
      <c r="V797" s="371"/>
      <c r="W797" s="371"/>
      <c r="X797" s="371"/>
      <c r="Y797" s="371"/>
      <c r="Z797" s="371"/>
      <c r="AA797" s="371"/>
      <c r="AB797" s="371"/>
      <c r="AC797" s="371"/>
      <c r="AD797" s="371"/>
      <c r="AE797" s="371"/>
      <c r="AF797" s="371"/>
      <c r="AG797" s="371"/>
      <c r="AH797" s="371"/>
      <c r="AI797" s="339"/>
      <c r="AJ797" s="339"/>
      <c r="AK797" s="339"/>
      <c r="AL797" s="339"/>
      <c r="AM797" s="339"/>
      <c r="AN797" s="339"/>
      <c r="AO797" s="339"/>
      <c r="AP797" s="339"/>
      <c r="AQ797" s="339"/>
      <c r="AR797" s="339"/>
      <c r="AS797" s="339"/>
      <c r="AT797" s="339"/>
      <c r="AU797" s="339"/>
      <c r="AV797" s="339"/>
      <c r="AW797" s="339"/>
      <c r="AX797" s="339"/>
      <c r="AY797" s="339"/>
      <c r="AZ797" s="339"/>
      <c r="BA797" s="339"/>
      <c r="BB797" s="339"/>
      <c r="BC797" s="339"/>
      <c r="BD797" s="339"/>
      <c r="BE797" s="339"/>
      <c r="BF797" s="339"/>
      <c r="BG797" s="339"/>
      <c r="BH797" s="339"/>
      <c r="BI797" s="339"/>
      <c r="BJ797" s="339"/>
      <c r="BK797" s="339"/>
      <c r="BL797" s="339"/>
      <c r="BM797" s="339"/>
      <c r="BN797" s="339"/>
      <c r="BO797" s="339"/>
      <c r="BP797" s="339"/>
      <c r="BQ797" s="339"/>
      <c r="BR797" s="339"/>
      <c r="BS797" s="339"/>
      <c r="BT797" s="339"/>
      <c r="BU797" s="339"/>
      <c r="BV797" s="339"/>
      <c r="BW797" s="339"/>
      <c r="BX797" s="339"/>
      <c r="BY797" s="339"/>
      <c r="BZ797" s="339"/>
      <c r="CA797" s="339"/>
      <c r="CB797" s="339"/>
      <c r="CC797" s="339"/>
      <c r="CD797" s="339"/>
      <c r="CE797" s="339"/>
      <c r="CF797" s="339"/>
      <c r="CG797" s="339"/>
      <c r="CH797" s="339"/>
      <c r="CI797" s="339"/>
      <c r="CJ797" s="339"/>
      <c r="CK797" s="339"/>
      <c r="CL797" s="339"/>
      <c r="CM797" s="339"/>
      <c r="CN797" s="339"/>
      <c r="CO797" s="339"/>
      <c r="CP797" s="339"/>
      <c r="CQ797" s="339"/>
      <c r="CR797" s="339"/>
      <c r="CS797" s="339"/>
      <c r="CT797" s="339"/>
      <c r="CU797" s="339"/>
      <c r="CV797" s="339"/>
      <c r="CW797" s="339"/>
      <c r="CX797" s="339"/>
      <c r="CY797" s="339"/>
      <c r="CZ797" s="339"/>
      <c r="DA797" s="339"/>
      <c r="DB797" s="339"/>
      <c r="DC797" s="339"/>
      <c r="DD797" s="339"/>
      <c r="DE797" s="339"/>
      <c r="DF797" s="339"/>
      <c r="DG797" s="339"/>
      <c r="DH797" s="339"/>
      <c r="DI797" s="339"/>
      <c r="DJ797" s="339"/>
      <c r="DK797" s="339"/>
      <c r="DL797" s="339"/>
      <c r="DM797" s="339"/>
      <c r="DN797" s="339"/>
      <c r="DO797" s="339"/>
      <c r="DP797" s="339"/>
      <c r="DQ797" s="339"/>
      <c r="DR797" s="339"/>
      <c r="DS797" s="339"/>
      <c r="DT797" s="339"/>
      <c r="DU797" s="339"/>
      <c r="DV797" s="339"/>
      <c r="DW797" s="339"/>
      <c r="DX797" s="339"/>
      <c r="DY797" s="339"/>
      <c r="DZ797" s="339"/>
      <c r="EA797" s="339"/>
      <c r="EB797" s="339"/>
      <c r="EC797" s="339"/>
      <c r="ED797" s="339"/>
      <c r="EE797" s="339"/>
      <c r="EF797" s="339"/>
      <c r="EG797" s="339"/>
      <c r="EH797" s="339"/>
      <c r="EI797" s="339"/>
      <c r="EJ797" s="339"/>
      <c r="EK797" s="339"/>
      <c r="EL797" s="339"/>
      <c r="EM797" s="339"/>
    </row>
    <row r="798" spans="1:143" s="341" customFormat="1" ht="25.5" hidden="1" customHeight="1">
      <c r="A798" s="371"/>
      <c r="B798" s="371"/>
      <c r="C798" s="371"/>
      <c r="D798" s="371"/>
      <c r="E798" s="371"/>
      <c r="F798" s="371"/>
      <c r="G798" s="371"/>
      <c r="H798" s="371"/>
      <c r="I798" s="371"/>
      <c r="J798" s="371"/>
      <c r="K798" s="371"/>
      <c r="L798" s="371"/>
      <c r="M798" s="371"/>
      <c r="N798" s="371"/>
      <c r="O798" s="371"/>
      <c r="P798" s="371"/>
      <c r="Q798" s="371"/>
      <c r="R798" s="371"/>
      <c r="S798" s="371"/>
      <c r="T798" s="371"/>
      <c r="U798" s="371"/>
      <c r="V798" s="371"/>
      <c r="W798" s="371"/>
      <c r="X798" s="371"/>
      <c r="Y798" s="371"/>
      <c r="Z798" s="371"/>
      <c r="AA798" s="371"/>
      <c r="AB798" s="371"/>
      <c r="AC798" s="371"/>
      <c r="AD798" s="371"/>
      <c r="AE798" s="371"/>
      <c r="AF798" s="371"/>
      <c r="AG798" s="371"/>
      <c r="AH798" s="371"/>
      <c r="AI798" s="339"/>
      <c r="AJ798" s="339"/>
      <c r="AK798" s="339"/>
      <c r="AL798" s="339"/>
      <c r="AM798" s="339"/>
      <c r="AN798" s="339"/>
      <c r="AO798" s="339"/>
      <c r="AP798" s="339"/>
      <c r="AQ798" s="339"/>
      <c r="AR798" s="339"/>
      <c r="AS798" s="339"/>
      <c r="AT798" s="339"/>
      <c r="AU798" s="339"/>
      <c r="AV798" s="339"/>
      <c r="AW798" s="339"/>
      <c r="AX798" s="339"/>
      <c r="AY798" s="339"/>
      <c r="AZ798" s="339"/>
      <c r="BA798" s="339"/>
      <c r="BB798" s="339"/>
      <c r="BC798" s="339"/>
      <c r="BD798" s="339"/>
      <c r="BE798" s="339"/>
      <c r="BF798" s="339"/>
      <c r="BG798" s="339"/>
      <c r="BH798" s="339"/>
      <c r="BI798" s="339"/>
      <c r="BJ798" s="339"/>
      <c r="BK798" s="339"/>
      <c r="BL798" s="339"/>
      <c r="BM798" s="339"/>
      <c r="BN798" s="339"/>
      <c r="BO798" s="339"/>
      <c r="BP798" s="339"/>
      <c r="BQ798" s="339"/>
      <c r="BR798" s="339"/>
      <c r="BS798" s="339"/>
      <c r="BT798" s="339"/>
      <c r="BU798" s="339"/>
      <c r="BV798" s="339"/>
      <c r="BW798" s="339"/>
      <c r="BX798" s="339"/>
      <c r="BY798" s="339"/>
      <c r="BZ798" s="339"/>
      <c r="CA798" s="339"/>
      <c r="CB798" s="339"/>
      <c r="CC798" s="339"/>
      <c r="CD798" s="339"/>
      <c r="CE798" s="339"/>
      <c r="CF798" s="339"/>
      <c r="CG798" s="339"/>
      <c r="CH798" s="339"/>
      <c r="CI798" s="339"/>
      <c r="CJ798" s="339"/>
      <c r="CK798" s="339"/>
      <c r="CL798" s="339"/>
      <c r="CM798" s="339"/>
      <c r="CN798" s="339"/>
      <c r="CO798" s="339"/>
      <c r="CP798" s="339"/>
      <c r="CQ798" s="339"/>
      <c r="CR798" s="339"/>
      <c r="CS798" s="339"/>
      <c r="CT798" s="339"/>
      <c r="CU798" s="339"/>
      <c r="CV798" s="339"/>
      <c r="CW798" s="339"/>
      <c r="CX798" s="339"/>
      <c r="CY798" s="339"/>
      <c r="CZ798" s="339"/>
      <c r="DA798" s="339"/>
      <c r="DB798" s="339"/>
      <c r="DC798" s="339"/>
      <c r="DD798" s="339"/>
      <c r="DE798" s="339"/>
      <c r="DF798" s="339"/>
      <c r="DG798" s="339"/>
      <c r="DH798" s="339"/>
      <c r="DI798" s="339"/>
      <c r="DJ798" s="339"/>
      <c r="DK798" s="339"/>
      <c r="DL798" s="339"/>
      <c r="DM798" s="339"/>
      <c r="DN798" s="339"/>
      <c r="DO798" s="339"/>
      <c r="DP798" s="339"/>
      <c r="DQ798" s="339"/>
      <c r="DR798" s="339"/>
      <c r="DS798" s="339"/>
      <c r="DT798" s="339"/>
      <c r="DU798" s="339"/>
      <c r="DV798" s="339"/>
      <c r="DW798" s="339"/>
      <c r="DX798" s="339"/>
      <c r="DY798" s="339"/>
      <c r="DZ798" s="339"/>
      <c r="EA798" s="339"/>
      <c r="EB798" s="339"/>
      <c r="EC798" s="339"/>
      <c r="ED798" s="339"/>
      <c r="EE798" s="339"/>
      <c r="EF798" s="339"/>
      <c r="EG798" s="339"/>
      <c r="EH798" s="339"/>
      <c r="EI798" s="339"/>
      <c r="EJ798" s="339"/>
      <c r="EK798" s="339"/>
      <c r="EL798" s="339"/>
      <c r="EM798" s="339"/>
    </row>
    <row r="799" spans="1:143" s="341" customFormat="1" ht="25.5" hidden="1" customHeight="1">
      <c r="A799" s="371"/>
      <c r="B799" s="371"/>
      <c r="C799" s="371"/>
      <c r="D799" s="371"/>
      <c r="E799" s="371"/>
      <c r="F799" s="371"/>
      <c r="G799" s="371"/>
      <c r="H799" s="371"/>
      <c r="I799" s="371"/>
      <c r="J799" s="371"/>
      <c r="K799" s="371"/>
      <c r="L799" s="371"/>
      <c r="M799" s="371"/>
      <c r="N799" s="371"/>
      <c r="O799" s="371"/>
      <c r="P799" s="371"/>
      <c r="Q799" s="371"/>
      <c r="R799" s="371"/>
      <c r="S799" s="371"/>
      <c r="T799" s="371"/>
      <c r="U799" s="371"/>
      <c r="V799" s="371"/>
      <c r="W799" s="371"/>
      <c r="X799" s="371"/>
      <c r="Y799" s="371"/>
      <c r="Z799" s="371"/>
      <c r="AA799" s="371"/>
      <c r="AB799" s="371"/>
      <c r="AC799" s="371"/>
      <c r="AD799" s="371"/>
      <c r="AE799" s="371"/>
      <c r="AF799" s="371"/>
      <c r="AG799" s="371"/>
      <c r="AH799" s="371"/>
      <c r="AI799" s="339"/>
      <c r="AJ799" s="339"/>
      <c r="AK799" s="339"/>
      <c r="AL799" s="339"/>
      <c r="AM799" s="339"/>
      <c r="AN799" s="339"/>
      <c r="AO799" s="339"/>
      <c r="AP799" s="339"/>
      <c r="AQ799" s="339"/>
      <c r="AR799" s="339"/>
      <c r="AS799" s="339"/>
      <c r="AT799" s="339"/>
      <c r="AU799" s="339"/>
      <c r="AV799" s="339"/>
      <c r="AW799" s="339"/>
      <c r="AX799" s="339"/>
      <c r="AY799" s="339"/>
      <c r="AZ799" s="339"/>
      <c r="BA799" s="339"/>
      <c r="BB799" s="339"/>
      <c r="BC799" s="339"/>
      <c r="BD799" s="339"/>
      <c r="BE799" s="339"/>
      <c r="BF799" s="339"/>
      <c r="BG799" s="339"/>
      <c r="BH799" s="339"/>
      <c r="BI799" s="339"/>
      <c r="BJ799" s="339"/>
      <c r="BK799" s="339"/>
      <c r="BL799" s="339"/>
      <c r="BM799" s="339"/>
      <c r="BN799" s="339"/>
      <c r="BO799" s="339"/>
      <c r="BP799" s="339"/>
      <c r="BQ799" s="339"/>
      <c r="BR799" s="339"/>
      <c r="BS799" s="339"/>
      <c r="BT799" s="339"/>
      <c r="BU799" s="339"/>
      <c r="BV799" s="339"/>
      <c r="BW799" s="339"/>
      <c r="BX799" s="339"/>
      <c r="BY799" s="339"/>
      <c r="BZ799" s="339"/>
      <c r="CA799" s="339"/>
      <c r="CB799" s="339"/>
      <c r="CC799" s="339"/>
      <c r="CD799" s="339"/>
      <c r="CE799" s="339"/>
      <c r="CF799" s="339"/>
      <c r="CG799" s="339"/>
      <c r="CH799" s="339"/>
      <c r="CI799" s="339"/>
      <c r="CJ799" s="339"/>
      <c r="CK799" s="339"/>
      <c r="CL799" s="339"/>
      <c r="CM799" s="339"/>
      <c r="CN799" s="339"/>
      <c r="CO799" s="339"/>
      <c r="CP799" s="339"/>
      <c r="CQ799" s="339"/>
      <c r="CR799" s="339"/>
      <c r="CS799" s="339"/>
      <c r="CT799" s="339"/>
      <c r="CU799" s="339"/>
      <c r="CV799" s="339"/>
      <c r="CW799" s="339"/>
      <c r="CX799" s="339"/>
      <c r="CY799" s="339"/>
      <c r="CZ799" s="339"/>
      <c r="DA799" s="339"/>
      <c r="DB799" s="339"/>
      <c r="DC799" s="339"/>
      <c r="DD799" s="339"/>
      <c r="DE799" s="339"/>
      <c r="DF799" s="339"/>
      <c r="DG799" s="339"/>
      <c r="DH799" s="339"/>
      <c r="DI799" s="339"/>
      <c r="DJ799" s="339"/>
      <c r="DK799" s="339"/>
      <c r="DL799" s="339"/>
      <c r="DM799" s="339"/>
      <c r="DN799" s="339"/>
      <c r="DO799" s="339"/>
      <c r="DP799" s="339"/>
      <c r="DQ799" s="339"/>
      <c r="DR799" s="339"/>
      <c r="DS799" s="339"/>
      <c r="DT799" s="339"/>
      <c r="DU799" s="339"/>
      <c r="DV799" s="339"/>
      <c r="DW799" s="339"/>
      <c r="DX799" s="339"/>
      <c r="DY799" s="339"/>
      <c r="DZ799" s="339"/>
      <c r="EA799" s="339"/>
      <c r="EB799" s="339"/>
      <c r="EC799" s="339"/>
      <c r="ED799" s="339"/>
      <c r="EE799" s="339"/>
      <c r="EF799" s="339"/>
      <c r="EG799" s="339"/>
      <c r="EH799" s="339"/>
      <c r="EI799" s="339"/>
      <c r="EJ799" s="339"/>
      <c r="EK799" s="339"/>
      <c r="EL799" s="339"/>
      <c r="EM799" s="339"/>
    </row>
    <row r="800" spans="1:143" s="341" customFormat="1" ht="25.5" hidden="1" customHeight="1">
      <c r="A800" s="371"/>
      <c r="B800" s="371"/>
      <c r="C800" s="371"/>
      <c r="D800" s="371"/>
      <c r="E800" s="371"/>
      <c r="F800" s="371"/>
      <c r="G800" s="371"/>
      <c r="H800" s="371"/>
      <c r="I800" s="371"/>
      <c r="J800" s="371"/>
      <c r="K800" s="371"/>
      <c r="L800" s="371"/>
      <c r="M800" s="371"/>
      <c r="N800" s="371"/>
      <c r="O800" s="371"/>
      <c r="P800" s="371"/>
      <c r="Q800" s="371"/>
      <c r="R800" s="371"/>
      <c r="S800" s="371"/>
      <c r="T800" s="371"/>
      <c r="U800" s="371"/>
      <c r="V800" s="371"/>
      <c r="W800" s="371"/>
      <c r="X800" s="371"/>
      <c r="Y800" s="371"/>
      <c r="Z800" s="371"/>
      <c r="AA800" s="371"/>
      <c r="AB800" s="371"/>
      <c r="AC800" s="371"/>
      <c r="AD800" s="371"/>
      <c r="AE800" s="371"/>
      <c r="AF800" s="371"/>
      <c r="AG800" s="371"/>
      <c r="AH800" s="371"/>
      <c r="AI800" s="339"/>
      <c r="AJ800" s="339"/>
      <c r="AK800" s="339"/>
      <c r="AL800" s="339"/>
      <c r="AM800" s="339"/>
      <c r="AN800" s="339"/>
      <c r="AO800" s="339"/>
      <c r="AP800" s="339"/>
      <c r="AQ800" s="339"/>
      <c r="AR800" s="339"/>
      <c r="AS800" s="339"/>
      <c r="AT800" s="339"/>
      <c r="AU800" s="339"/>
      <c r="AV800" s="339"/>
      <c r="AW800" s="339"/>
      <c r="AX800" s="339"/>
      <c r="AY800" s="339"/>
      <c r="AZ800" s="339"/>
      <c r="BA800" s="339"/>
      <c r="BB800" s="339"/>
      <c r="BC800" s="339"/>
      <c r="BD800" s="339"/>
      <c r="BE800" s="339"/>
      <c r="BF800" s="339"/>
      <c r="BG800" s="339"/>
      <c r="BH800" s="339"/>
      <c r="BI800" s="339"/>
      <c r="BJ800" s="339"/>
      <c r="BK800" s="339"/>
      <c r="BL800" s="339"/>
      <c r="BM800" s="339"/>
      <c r="BN800" s="339"/>
      <c r="BO800" s="339"/>
      <c r="BP800" s="339"/>
      <c r="BQ800" s="339"/>
      <c r="BR800" s="339"/>
      <c r="BS800" s="339"/>
      <c r="BT800" s="339"/>
      <c r="BU800" s="339"/>
      <c r="BV800" s="339"/>
      <c r="BW800" s="339"/>
      <c r="BX800" s="339"/>
      <c r="BY800" s="339"/>
      <c r="BZ800" s="339"/>
      <c r="CA800" s="339"/>
      <c r="CB800" s="339"/>
      <c r="CC800" s="339"/>
      <c r="CD800" s="339"/>
      <c r="CE800" s="339"/>
      <c r="CF800" s="339"/>
      <c r="CG800" s="339"/>
      <c r="CH800" s="339"/>
      <c r="CI800" s="339"/>
      <c r="CJ800" s="339"/>
      <c r="CK800" s="339"/>
      <c r="CL800" s="339"/>
      <c r="CM800" s="339"/>
      <c r="CN800" s="339"/>
      <c r="CO800" s="339"/>
      <c r="CP800" s="339"/>
      <c r="CQ800" s="339"/>
      <c r="CR800" s="339"/>
      <c r="CS800" s="339"/>
      <c r="CT800" s="339"/>
      <c r="CU800" s="339"/>
      <c r="CV800" s="339"/>
      <c r="CW800" s="339"/>
      <c r="CX800" s="339"/>
      <c r="CY800" s="339"/>
      <c r="CZ800" s="339"/>
      <c r="DA800" s="339"/>
      <c r="DB800" s="339"/>
      <c r="DC800" s="339"/>
      <c r="DD800" s="339"/>
      <c r="DE800" s="339"/>
      <c r="DF800" s="339"/>
      <c r="DG800" s="339"/>
      <c r="DH800" s="339"/>
      <c r="DI800" s="339"/>
      <c r="DJ800" s="339"/>
      <c r="DK800" s="339"/>
      <c r="DL800" s="339"/>
      <c r="DM800" s="339"/>
      <c r="DN800" s="339"/>
      <c r="DO800" s="339"/>
      <c r="DP800" s="339"/>
      <c r="DQ800" s="339"/>
      <c r="DR800" s="339"/>
      <c r="DS800" s="339"/>
      <c r="DT800" s="339"/>
      <c r="DU800" s="339"/>
      <c r="DV800" s="339"/>
      <c r="DW800" s="339"/>
      <c r="DX800" s="339"/>
      <c r="DY800" s="339"/>
      <c r="DZ800" s="339"/>
      <c r="EA800" s="339"/>
      <c r="EB800" s="339"/>
      <c r="EC800" s="339"/>
      <c r="ED800" s="339"/>
      <c r="EE800" s="339"/>
      <c r="EF800" s="339"/>
      <c r="EG800" s="339"/>
      <c r="EH800" s="339"/>
      <c r="EI800" s="339"/>
      <c r="EJ800" s="339"/>
      <c r="EK800" s="339"/>
      <c r="EL800" s="339"/>
      <c r="EM800" s="339"/>
    </row>
    <row r="801" spans="1:143" s="341" customFormat="1" ht="25.5" hidden="1" customHeight="1">
      <c r="A801" s="371"/>
      <c r="B801" s="371"/>
      <c r="C801" s="371"/>
      <c r="D801" s="371"/>
      <c r="E801" s="371"/>
      <c r="F801" s="371"/>
      <c r="G801" s="371"/>
      <c r="H801" s="371"/>
      <c r="I801" s="371"/>
      <c r="J801" s="371"/>
      <c r="K801" s="371"/>
      <c r="L801" s="371"/>
      <c r="M801" s="371"/>
      <c r="N801" s="371"/>
      <c r="O801" s="371"/>
      <c r="P801" s="371"/>
      <c r="Q801" s="371"/>
      <c r="R801" s="371"/>
      <c r="S801" s="371"/>
      <c r="T801" s="371"/>
      <c r="U801" s="371"/>
      <c r="V801" s="371"/>
      <c r="W801" s="371"/>
      <c r="X801" s="371"/>
      <c r="Y801" s="371"/>
      <c r="Z801" s="371"/>
      <c r="AA801" s="371"/>
      <c r="AB801" s="371"/>
      <c r="AC801" s="371"/>
      <c r="AD801" s="371"/>
      <c r="AE801" s="371"/>
      <c r="AF801" s="371"/>
      <c r="AG801" s="371"/>
      <c r="AH801" s="371"/>
      <c r="AI801" s="339"/>
      <c r="AJ801" s="339"/>
      <c r="AK801" s="339"/>
      <c r="AL801" s="339"/>
      <c r="AM801" s="339"/>
      <c r="AN801" s="339"/>
      <c r="AO801" s="339"/>
      <c r="AP801" s="339"/>
      <c r="AQ801" s="339"/>
      <c r="AR801" s="339"/>
      <c r="AS801" s="339"/>
      <c r="AT801" s="339"/>
      <c r="AU801" s="339"/>
      <c r="AV801" s="339"/>
      <c r="AW801" s="339"/>
      <c r="AX801" s="339"/>
      <c r="AY801" s="339"/>
      <c r="AZ801" s="339"/>
      <c r="BA801" s="339"/>
      <c r="BB801" s="339"/>
      <c r="BC801" s="339"/>
      <c r="BD801" s="339"/>
      <c r="BE801" s="339"/>
      <c r="BF801" s="339"/>
      <c r="BG801" s="339"/>
      <c r="BH801" s="339"/>
      <c r="BI801" s="339"/>
      <c r="BJ801" s="339"/>
      <c r="BK801" s="339"/>
      <c r="BL801" s="339"/>
      <c r="BM801" s="339"/>
      <c r="BN801" s="339"/>
      <c r="BO801" s="339"/>
      <c r="BP801" s="339"/>
      <c r="BQ801" s="339"/>
      <c r="BR801" s="339"/>
      <c r="BS801" s="339"/>
      <c r="BT801" s="339"/>
      <c r="BU801" s="339"/>
      <c r="BV801" s="339"/>
      <c r="BW801" s="339"/>
      <c r="BX801" s="339"/>
      <c r="BY801" s="339"/>
      <c r="BZ801" s="339"/>
      <c r="CA801" s="339"/>
      <c r="CB801" s="339"/>
      <c r="CC801" s="339"/>
      <c r="CD801" s="339"/>
      <c r="CE801" s="339"/>
      <c r="CF801" s="339"/>
      <c r="CG801" s="339"/>
      <c r="CH801" s="339"/>
      <c r="CI801" s="339"/>
      <c r="CJ801" s="339"/>
      <c r="CK801" s="339"/>
      <c r="CL801" s="339"/>
      <c r="CM801" s="339"/>
      <c r="CN801" s="339"/>
      <c r="CO801" s="339"/>
      <c r="CP801" s="339"/>
      <c r="CQ801" s="339"/>
      <c r="CR801" s="339"/>
      <c r="CS801" s="339"/>
      <c r="CT801" s="339"/>
      <c r="CU801" s="339"/>
      <c r="CV801" s="339"/>
      <c r="CW801" s="339"/>
      <c r="CX801" s="339"/>
      <c r="CY801" s="339"/>
      <c r="CZ801" s="339"/>
      <c r="DA801" s="339"/>
      <c r="DB801" s="339"/>
      <c r="DC801" s="339"/>
      <c r="DD801" s="339"/>
      <c r="DE801" s="339"/>
      <c r="DF801" s="339"/>
      <c r="DG801" s="339"/>
      <c r="DH801" s="339"/>
      <c r="DI801" s="339"/>
      <c r="DJ801" s="339"/>
      <c r="DK801" s="339"/>
      <c r="DL801" s="339"/>
      <c r="DM801" s="339"/>
      <c r="DN801" s="339"/>
      <c r="DO801" s="339"/>
      <c r="DP801" s="339"/>
      <c r="DQ801" s="339"/>
      <c r="DR801" s="339"/>
      <c r="DS801" s="339"/>
      <c r="DT801" s="339"/>
      <c r="DU801" s="339"/>
      <c r="DV801" s="339"/>
      <c r="DW801" s="339"/>
      <c r="DX801" s="339"/>
      <c r="DY801" s="339"/>
      <c r="DZ801" s="339"/>
      <c r="EA801" s="339"/>
      <c r="EB801" s="339"/>
      <c r="EC801" s="339"/>
      <c r="ED801" s="339"/>
      <c r="EE801" s="339"/>
      <c r="EF801" s="339"/>
      <c r="EG801" s="339"/>
      <c r="EH801" s="339"/>
      <c r="EI801" s="339"/>
      <c r="EJ801" s="339"/>
      <c r="EK801" s="339"/>
      <c r="EL801" s="339"/>
      <c r="EM801" s="339"/>
    </row>
    <row r="802" spans="1:143" s="341" customFormat="1" ht="25.5" hidden="1" customHeight="1">
      <c r="A802" s="371"/>
      <c r="B802" s="371"/>
      <c r="C802" s="371"/>
      <c r="D802" s="371"/>
      <c r="E802" s="371"/>
      <c r="F802" s="371"/>
      <c r="G802" s="371"/>
      <c r="H802" s="371"/>
      <c r="I802" s="371"/>
      <c r="J802" s="371"/>
      <c r="K802" s="371"/>
      <c r="L802" s="371"/>
      <c r="M802" s="371"/>
      <c r="N802" s="371"/>
      <c r="O802" s="371"/>
      <c r="P802" s="371"/>
      <c r="Q802" s="371"/>
      <c r="R802" s="371"/>
      <c r="S802" s="371"/>
      <c r="T802" s="371"/>
      <c r="U802" s="371"/>
      <c r="V802" s="371"/>
      <c r="W802" s="371"/>
      <c r="X802" s="371"/>
      <c r="Y802" s="371"/>
      <c r="Z802" s="371"/>
      <c r="AA802" s="371"/>
      <c r="AB802" s="371"/>
      <c r="AC802" s="371"/>
      <c r="AD802" s="371"/>
      <c r="AE802" s="371"/>
      <c r="AF802" s="371"/>
      <c r="AG802" s="371"/>
      <c r="AH802" s="371"/>
      <c r="AI802" s="339"/>
      <c r="AJ802" s="339"/>
      <c r="AK802" s="339"/>
      <c r="AL802" s="339"/>
      <c r="AM802" s="339"/>
      <c r="AN802" s="339"/>
      <c r="AO802" s="339"/>
      <c r="AP802" s="339"/>
      <c r="AQ802" s="339"/>
      <c r="AR802" s="339"/>
      <c r="AS802" s="339"/>
      <c r="AT802" s="339"/>
      <c r="AU802" s="339"/>
      <c r="AV802" s="339"/>
      <c r="AW802" s="339"/>
      <c r="AX802" s="339"/>
      <c r="AY802" s="339"/>
      <c r="AZ802" s="339"/>
      <c r="BA802" s="339"/>
      <c r="BB802" s="339"/>
      <c r="BC802" s="339"/>
      <c r="BD802" s="339"/>
      <c r="BE802" s="339"/>
      <c r="BF802" s="339"/>
      <c r="BG802" s="339"/>
      <c r="BH802" s="339"/>
      <c r="BI802" s="339"/>
      <c r="BJ802" s="339"/>
      <c r="BK802" s="339"/>
      <c r="BL802" s="339"/>
      <c r="BM802" s="339"/>
      <c r="BN802" s="339"/>
      <c r="BO802" s="339"/>
      <c r="BP802" s="339"/>
      <c r="BQ802" s="339"/>
      <c r="BR802" s="339"/>
      <c r="BS802" s="339"/>
      <c r="BT802" s="339"/>
      <c r="BU802" s="339"/>
      <c r="BV802" s="339"/>
      <c r="BW802" s="339"/>
      <c r="BX802" s="339"/>
      <c r="BY802" s="339"/>
      <c r="BZ802" s="339"/>
      <c r="CA802" s="339"/>
      <c r="CB802" s="339"/>
      <c r="CC802" s="339"/>
      <c r="CD802" s="339"/>
      <c r="CE802" s="339"/>
      <c r="CF802" s="339"/>
      <c r="CG802" s="339"/>
      <c r="CH802" s="339"/>
      <c r="CI802" s="339"/>
      <c r="CJ802" s="339"/>
      <c r="CK802" s="339"/>
      <c r="CL802" s="339"/>
      <c r="CM802" s="339"/>
      <c r="CN802" s="339"/>
      <c r="CO802" s="339"/>
      <c r="CP802" s="339"/>
      <c r="CQ802" s="339"/>
      <c r="CR802" s="339"/>
      <c r="CS802" s="339"/>
      <c r="CT802" s="339"/>
      <c r="CU802" s="339"/>
      <c r="CV802" s="339"/>
      <c r="CW802" s="339"/>
      <c r="CX802" s="339"/>
      <c r="CY802" s="339"/>
      <c r="CZ802" s="339"/>
      <c r="DA802" s="339"/>
      <c r="DB802" s="339"/>
      <c r="DC802" s="339"/>
      <c r="DD802" s="339"/>
      <c r="DE802" s="339"/>
      <c r="DF802" s="339"/>
      <c r="DG802" s="339"/>
      <c r="DH802" s="339"/>
      <c r="DI802" s="339"/>
      <c r="DJ802" s="339"/>
      <c r="DK802" s="339"/>
      <c r="DL802" s="339"/>
      <c r="DM802" s="339"/>
      <c r="DN802" s="339"/>
      <c r="DO802" s="339"/>
      <c r="DP802" s="339"/>
      <c r="DQ802" s="339"/>
      <c r="DR802" s="339"/>
      <c r="DS802" s="339"/>
      <c r="DT802" s="339"/>
      <c r="DU802" s="339"/>
      <c r="DV802" s="339"/>
      <c r="DW802" s="339"/>
      <c r="DX802" s="339"/>
      <c r="DY802" s="339"/>
      <c r="DZ802" s="339"/>
      <c r="EA802" s="339"/>
      <c r="EB802" s="339"/>
      <c r="EC802" s="339"/>
      <c r="ED802" s="339"/>
      <c r="EE802" s="339"/>
      <c r="EF802" s="339"/>
      <c r="EG802" s="339"/>
      <c r="EH802" s="339"/>
      <c r="EI802" s="339"/>
      <c r="EJ802" s="339"/>
      <c r="EK802" s="339"/>
      <c r="EL802" s="339"/>
      <c r="EM802" s="339"/>
    </row>
    <row r="803" spans="1:143" s="341" customFormat="1" ht="25.5" hidden="1" customHeight="1">
      <c r="A803" s="371"/>
      <c r="B803" s="371"/>
      <c r="C803" s="371"/>
      <c r="D803" s="371"/>
      <c r="E803" s="371"/>
      <c r="F803" s="371"/>
      <c r="G803" s="371"/>
      <c r="H803" s="371"/>
      <c r="I803" s="371"/>
      <c r="J803" s="371"/>
      <c r="K803" s="371"/>
      <c r="L803" s="371"/>
      <c r="M803" s="371"/>
      <c r="N803" s="371"/>
      <c r="O803" s="371"/>
      <c r="P803" s="371"/>
      <c r="Q803" s="371"/>
      <c r="R803" s="371"/>
      <c r="S803" s="371"/>
      <c r="T803" s="371"/>
      <c r="U803" s="371"/>
      <c r="V803" s="371"/>
      <c r="W803" s="371"/>
      <c r="X803" s="371"/>
      <c r="Y803" s="371"/>
      <c r="Z803" s="371"/>
      <c r="AA803" s="371"/>
      <c r="AB803" s="371"/>
      <c r="AC803" s="371"/>
      <c r="AD803" s="371"/>
      <c r="AE803" s="371"/>
      <c r="AF803" s="371"/>
      <c r="AG803" s="371"/>
      <c r="AH803" s="371"/>
      <c r="AI803" s="339"/>
      <c r="AJ803" s="339"/>
      <c r="AK803" s="339"/>
      <c r="AL803" s="339"/>
      <c r="AM803" s="339"/>
      <c r="AN803" s="339"/>
      <c r="AO803" s="339"/>
      <c r="AP803" s="339"/>
      <c r="AQ803" s="339"/>
      <c r="AR803" s="339"/>
      <c r="AS803" s="339"/>
      <c r="AT803" s="339"/>
      <c r="AU803" s="339"/>
      <c r="AV803" s="339"/>
      <c r="AW803" s="339"/>
      <c r="AX803" s="339"/>
      <c r="AY803" s="339"/>
      <c r="AZ803" s="339"/>
      <c r="BA803" s="339"/>
      <c r="BB803" s="339"/>
      <c r="BC803" s="339"/>
      <c r="BD803" s="339"/>
      <c r="BE803" s="339"/>
      <c r="BF803" s="339"/>
      <c r="BG803" s="339"/>
      <c r="BH803" s="339"/>
      <c r="BI803" s="339"/>
      <c r="BJ803" s="339"/>
      <c r="BK803" s="339"/>
      <c r="BL803" s="339"/>
      <c r="BM803" s="339"/>
      <c r="BN803" s="339"/>
      <c r="BO803" s="339"/>
      <c r="BP803" s="339"/>
      <c r="BQ803" s="339"/>
      <c r="BR803" s="339"/>
      <c r="BS803" s="339"/>
      <c r="BT803" s="339"/>
      <c r="BU803" s="339"/>
      <c r="BV803" s="339"/>
      <c r="BW803" s="339"/>
      <c r="BX803" s="339"/>
      <c r="BY803" s="339"/>
      <c r="BZ803" s="339"/>
      <c r="CA803" s="339"/>
      <c r="CB803" s="339"/>
      <c r="CC803" s="339"/>
      <c r="CD803" s="339"/>
      <c r="CE803" s="339"/>
      <c r="CF803" s="339"/>
      <c r="CG803" s="339"/>
      <c r="CH803" s="339"/>
      <c r="CI803" s="339"/>
      <c r="CJ803" s="339"/>
      <c r="CK803" s="339"/>
      <c r="CL803" s="339"/>
      <c r="CM803" s="339"/>
      <c r="CN803" s="339"/>
      <c r="CO803" s="339"/>
      <c r="CP803" s="339"/>
      <c r="CQ803" s="339"/>
      <c r="CR803" s="339"/>
      <c r="CS803" s="339"/>
      <c r="CT803" s="339"/>
      <c r="CU803" s="339"/>
      <c r="CV803" s="339"/>
      <c r="CW803" s="339"/>
      <c r="CX803" s="339"/>
      <c r="CY803" s="339"/>
      <c r="CZ803" s="339"/>
      <c r="DA803" s="339"/>
      <c r="DB803" s="339"/>
      <c r="DC803" s="339"/>
      <c r="DD803" s="339"/>
      <c r="DE803" s="339"/>
      <c r="DF803" s="339"/>
      <c r="DG803" s="339"/>
      <c r="DH803" s="339"/>
      <c r="DI803" s="339"/>
      <c r="DJ803" s="339"/>
      <c r="DK803" s="339"/>
      <c r="DL803" s="339"/>
      <c r="DM803" s="339"/>
      <c r="DN803" s="339"/>
      <c r="DO803" s="339"/>
      <c r="DP803" s="339"/>
      <c r="DQ803" s="339"/>
      <c r="DR803" s="339"/>
      <c r="DS803" s="339"/>
      <c r="DT803" s="339"/>
      <c r="DU803" s="339"/>
      <c r="DV803" s="339"/>
      <c r="DW803" s="339"/>
      <c r="DX803" s="339"/>
      <c r="DY803" s="339"/>
      <c r="DZ803" s="339"/>
      <c r="EA803" s="339"/>
      <c r="EB803" s="339"/>
      <c r="EC803" s="339"/>
      <c r="ED803" s="339"/>
      <c r="EE803" s="339"/>
      <c r="EF803" s="339"/>
      <c r="EG803" s="339"/>
      <c r="EH803" s="339"/>
      <c r="EI803" s="339"/>
      <c r="EJ803" s="339"/>
      <c r="EK803" s="339"/>
      <c r="EL803" s="339"/>
      <c r="EM803" s="339"/>
    </row>
    <row r="804" spans="1:143" s="341" customFormat="1" ht="25.5" hidden="1" customHeight="1">
      <c r="A804" s="371"/>
      <c r="B804" s="371"/>
      <c r="C804" s="371"/>
      <c r="D804" s="371"/>
      <c r="E804" s="371"/>
      <c r="F804" s="371"/>
      <c r="G804" s="371"/>
      <c r="H804" s="371"/>
      <c r="I804" s="371"/>
      <c r="J804" s="371"/>
      <c r="K804" s="371"/>
      <c r="L804" s="371"/>
      <c r="M804" s="371"/>
      <c r="N804" s="371"/>
      <c r="O804" s="371"/>
      <c r="P804" s="371"/>
      <c r="Q804" s="371"/>
      <c r="R804" s="371"/>
      <c r="S804" s="371"/>
      <c r="T804" s="371"/>
      <c r="U804" s="371"/>
      <c r="V804" s="371"/>
      <c r="W804" s="371"/>
      <c r="X804" s="371"/>
      <c r="Y804" s="371"/>
      <c r="Z804" s="371"/>
      <c r="AA804" s="371"/>
      <c r="AB804" s="371"/>
      <c r="AC804" s="371"/>
      <c r="AD804" s="371"/>
      <c r="AE804" s="371"/>
      <c r="AF804" s="371"/>
      <c r="AG804" s="371"/>
      <c r="AH804" s="371"/>
      <c r="AI804" s="339"/>
      <c r="AJ804" s="339"/>
      <c r="AK804" s="339"/>
      <c r="AL804" s="339"/>
      <c r="AM804" s="339"/>
      <c r="AN804" s="339"/>
      <c r="AO804" s="339"/>
      <c r="AP804" s="339"/>
      <c r="AQ804" s="339"/>
      <c r="AR804" s="339"/>
      <c r="AS804" s="339"/>
      <c r="AT804" s="339"/>
      <c r="AU804" s="339"/>
      <c r="AV804" s="339"/>
      <c r="AW804" s="339"/>
      <c r="AX804" s="339"/>
      <c r="AY804" s="339"/>
      <c r="AZ804" s="339"/>
      <c r="BA804" s="339"/>
      <c r="BB804" s="339"/>
      <c r="BC804" s="339"/>
      <c r="BD804" s="339"/>
      <c r="BE804" s="339"/>
      <c r="BF804" s="339"/>
      <c r="BG804" s="339"/>
      <c r="BH804" s="339"/>
      <c r="BI804" s="339"/>
      <c r="BJ804" s="339"/>
      <c r="BK804" s="339"/>
      <c r="BL804" s="339"/>
      <c r="BM804" s="339"/>
      <c r="BN804" s="339"/>
      <c r="BO804" s="339"/>
      <c r="BP804" s="339"/>
      <c r="BQ804" s="339"/>
      <c r="BR804" s="339"/>
      <c r="BS804" s="339"/>
      <c r="BT804" s="339"/>
      <c r="BU804" s="339"/>
      <c r="BV804" s="339"/>
      <c r="BW804" s="339"/>
      <c r="BX804" s="339"/>
      <c r="BY804" s="339"/>
      <c r="BZ804" s="339"/>
      <c r="CA804" s="339"/>
      <c r="CB804" s="339"/>
      <c r="CC804" s="339"/>
      <c r="CD804" s="339"/>
      <c r="CE804" s="339"/>
      <c r="CF804" s="339"/>
      <c r="CG804" s="339"/>
      <c r="CH804" s="339"/>
      <c r="CI804" s="339"/>
      <c r="CJ804" s="339"/>
      <c r="CK804" s="339"/>
      <c r="CL804" s="339"/>
      <c r="CM804" s="339"/>
      <c r="CN804" s="339"/>
      <c r="CO804" s="339"/>
      <c r="CP804" s="339"/>
      <c r="CQ804" s="339"/>
      <c r="CR804" s="339"/>
      <c r="CS804" s="339"/>
      <c r="CT804" s="339"/>
      <c r="CU804" s="339"/>
      <c r="CV804" s="339"/>
      <c r="CW804" s="339"/>
      <c r="CX804" s="339"/>
      <c r="CY804" s="339"/>
      <c r="CZ804" s="339"/>
      <c r="DA804" s="339"/>
      <c r="DB804" s="339"/>
      <c r="DC804" s="339"/>
      <c r="DD804" s="339"/>
      <c r="DE804" s="339"/>
      <c r="DF804" s="339"/>
      <c r="DG804" s="339"/>
      <c r="DH804" s="339"/>
      <c r="DI804" s="339"/>
      <c r="DJ804" s="339"/>
      <c r="DK804" s="339"/>
      <c r="DL804" s="339"/>
      <c r="DM804" s="339"/>
      <c r="DN804" s="339"/>
      <c r="DO804" s="339"/>
      <c r="DP804" s="339"/>
      <c r="DQ804" s="339"/>
      <c r="DR804" s="339"/>
      <c r="DS804" s="339"/>
      <c r="DT804" s="339"/>
      <c r="DU804" s="339"/>
      <c r="DV804" s="339"/>
      <c r="DW804" s="339"/>
      <c r="DX804" s="339"/>
      <c r="DY804" s="339"/>
      <c r="DZ804" s="339"/>
      <c r="EA804" s="339"/>
      <c r="EB804" s="339"/>
      <c r="EC804" s="339"/>
      <c r="ED804" s="339"/>
      <c r="EE804" s="339"/>
      <c r="EF804" s="339"/>
      <c r="EG804" s="339"/>
      <c r="EH804" s="339"/>
      <c r="EI804" s="339"/>
      <c r="EJ804" s="339"/>
      <c r="EK804" s="339"/>
      <c r="EL804" s="339"/>
      <c r="EM804" s="339"/>
    </row>
    <row r="805" spans="1:143" s="341" customFormat="1" ht="25.5" hidden="1" customHeight="1">
      <c r="A805" s="371"/>
      <c r="B805" s="371"/>
      <c r="C805" s="371"/>
      <c r="D805" s="371"/>
      <c r="E805" s="371"/>
      <c r="F805" s="371"/>
      <c r="G805" s="371"/>
      <c r="H805" s="371"/>
      <c r="I805" s="371"/>
      <c r="J805" s="371"/>
      <c r="K805" s="371"/>
      <c r="L805" s="371"/>
      <c r="M805" s="371"/>
      <c r="N805" s="371"/>
      <c r="O805" s="371"/>
      <c r="P805" s="371"/>
      <c r="Q805" s="371"/>
      <c r="R805" s="371"/>
      <c r="S805" s="371"/>
      <c r="T805" s="371"/>
      <c r="U805" s="371"/>
      <c r="V805" s="371"/>
      <c r="W805" s="371"/>
      <c r="X805" s="371"/>
      <c r="Y805" s="371"/>
      <c r="Z805" s="371"/>
      <c r="AA805" s="371"/>
      <c r="AB805" s="371"/>
      <c r="AC805" s="371"/>
      <c r="AD805" s="371"/>
      <c r="AE805" s="371"/>
      <c r="AF805" s="371"/>
      <c r="AG805" s="371"/>
      <c r="AH805" s="371"/>
      <c r="AI805" s="339"/>
      <c r="AJ805" s="339"/>
      <c r="AK805" s="339"/>
      <c r="AL805" s="339"/>
      <c r="AM805" s="339"/>
      <c r="AN805" s="339"/>
      <c r="AO805" s="339"/>
      <c r="AP805" s="339"/>
      <c r="AQ805" s="339"/>
      <c r="AR805" s="339"/>
      <c r="AS805" s="339"/>
      <c r="AT805" s="339"/>
      <c r="AU805" s="339"/>
      <c r="AV805" s="339"/>
      <c r="AW805" s="339"/>
      <c r="AX805" s="339"/>
      <c r="AY805" s="339"/>
      <c r="AZ805" s="339"/>
      <c r="BA805" s="339"/>
      <c r="BB805" s="339"/>
      <c r="BC805" s="339"/>
      <c r="BD805" s="339"/>
      <c r="BE805" s="339"/>
      <c r="BF805" s="339"/>
      <c r="BG805" s="339"/>
      <c r="BH805" s="339"/>
      <c r="BI805" s="339"/>
      <c r="BJ805" s="339"/>
      <c r="BK805" s="339"/>
      <c r="BL805" s="339"/>
      <c r="BM805" s="339"/>
      <c r="BN805" s="339"/>
      <c r="BO805" s="339"/>
      <c r="BP805" s="339"/>
      <c r="BQ805" s="339"/>
      <c r="BR805" s="339"/>
      <c r="BS805" s="339"/>
      <c r="BT805" s="339"/>
      <c r="BU805" s="339"/>
      <c r="BV805" s="339"/>
      <c r="BW805" s="339"/>
      <c r="BX805" s="339"/>
      <c r="BY805" s="339"/>
      <c r="BZ805" s="339"/>
      <c r="CA805" s="339"/>
      <c r="CB805" s="339"/>
      <c r="CC805" s="339"/>
      <c r="CD805" s="339"/>
      <c r="CE805" s="339"/>
      <c r="CF805" s="339"/>
      <c r="CG805" s="339"/>
      <c r="CH805" s="339"/>
      <c r="CI805" s="339"/>
      <c r="CJ805" s="339"/>
      <c r="CK805" s="339"/>
      <c r="CL805" s="339"/>
      <c r="CM805" s="339"/>
      <c r="CN805" s="339"/>
      <c r="CO805" s="339"/>
      <c r="CP805" s="339"/>
      <c r="CQ805" s="339"/>
      <c r="CR805" s="339"/>
      <c r="CS805" s="339"/>
      <c r="CT805" s="339"/>
      <c r="CU805" s="339"/>
      <c r="CV805" s="339"/>
      <c r="CW805" s="339"/>
      <c r="CX805" s="339"/>
      <c r="CY805" s="339"/>
      <c r="CZ805" s="339"/>
      <c r="DA805" s="339"/>
      <c r="DB805" s="339"/>
      <c r="DC805" s="339"/>
      <c r="DD805" s="339"/>
      <c r="DE805" s="339"/>
      <c r="DF805" s="339"/>
      <c r="DG805" s="339"/>
      <c r="DH805" s="339"/>
      <c r="DI805" s="339"/>
      <c r="DJ805" s="339"/>
      <c r="DK805" s="339"/>
      <c r="DL805" s="339"/>
      <c r="DM805" s="339"/>
      <c r="DN805" s="339"/>
      <c r="DO805" s="339"/>
      <c r="DP805" s="339"/>
      <c r="DQ805" s="339"/>
      <c r="DR805" s="339"/>
      <c r="DS805" s="339"/>
      <c r="DT805" s="339"/>
      <c r="DU805" s="339"/>
      <c r="DV805" s="339"/>
      <c r="DW805" s="339"/>
      <c r="DX805" s="339"/>
      <c r="DY805" s="339"/>
      <c r="DZ805" s="339"/>
      <c r="EA805" s="339"/>
      <c r="EB805" s="339"/>
      <c r="EC805" s="339"/>
      <c r="ED805" s="339"/>
      <c r="EE805" s="339"/>
      <c r="EF805" s="339"/>
      <c r="EG805" s="339"/>
      <c r="EH805" s="339"/>
      <c r="EI805" s="339"/>
      <c r="EJ805" s="339"/>
      <c r="EK805" s="339"/>
      <c r="EL805" s="339"/>
      <c r="EM805" s="339"/>
    </row>
    <row r="806" spans="1:143" s="341" customFormat="1" ht="25.5" hidden="1" customHeight="1">
      <c r="A806" s="371"/>
      <c r="B806" s="371"/>
      <c r="C806" s="371"/>
      <c r="D806" s="371"/>
      <c r="E806" s="371"/>
      <c r="F806" s="371"/>
      <c r="G806" s="371"/>
      <c r="H806" s="371"/>
      <c r="I806" s="371"/>
      <c r="J806" s="371"/>
      <c r="K806" s="371"/>
      <c r="L806" s="371"/>
      <c r="M806" s="371"/>
      <c r="N806" s="371"/>
      <c r="O806" s="371"/>
      <c r="P806" s="371"/>
      <c r="Q806" s="371"/>
      <c r="R806" s="371"/>
      <c r="S806" s="371"/>
      <c r="T806" s="371"/>
      <c r="U806" s="371"/>
      <c r="V806" s="371"/>
      <c r="W806" s="371"/>
      <c r="X806" s="371"/>
      <c r="Y806" s="371"/>
      <c r="Z806" s="371"/>
      <c r="AA806" s="371"/>
      <c r="AB806" s="371"/>
      <c r="AC806" s="371"/>
      <c r="AD806" s="371"/>
      <c r="AE806" s="371"/>
      <c r="AF806" s="371"/>
      <c r="AG806" s="371"/>
      <c r="AH806" s="371"/>
      <c r="AI806" s="339"/>
      <c r="AJ806" s="339"/>
      <c r="AK806" s="339"/>
      <c r="AL806" s="339"/>
      <c r="AM806" s="339"/>
      <c r="AN806" s="339"/>
      <c r="AO806" s="339"/>
      <c r="AP806" s="339"/>
      <c r="AQ806" s="339"/>
      <c r="AR806" s="339"/>
      <c r="AS806" s="339"/>
      <c r="AT806" s="339"/>
      <c r="AU806" s="339"/>
      <c r="AV806" s="339"/>
      <c r="AW806" s="339"/>
      <c r="AX806" s="339"/>
      <c r="AY806" s="339"/>
      <c r="AZ806" s="339"/>
      <c r="BA806" s="339"/>
      <c r="BB806" s="339"/>
      <c r="BC806" s="339"/>
      <c r="BD806" s="339"/>
      <c r="BE806" s="339"/>
      <c r="BF806" s="339"/>
      <c r="BG806" s="339"/>
      <c r="BH806" s="339"/>
      <c r="BI806" s="339"/>
      <c r="BJ806" s="339"/>
      <c r="BK806" s="339"/>
      <c r="BL806" s="339"/>
      <c r="BM806" s="339"/>
      <c r="BN806" s="339"/>
      <c r="BO806" s="339"/>
      <c r="BP806" s="339"/>
      <c r="BQ806" s="339"/>
      <c r="BR806" s="339"/>
      <c r="BS806" s="339"/>
      <c r="BT806" s="339"/>
      <c r="BU806" s="339"/>
      <c r="BV806" s="339"/>
      <c r="BW806" s="339"/>
      <c r="BX806" s="339"/>
      <c r="BY806" s="339"/>
      <c r="BZ806" s="339"/>
      <c r="CA806" s="339"/>
      <c r="CB806" s="339"/>
      <c r="CC806" s="339"/>
      <c r="CD806" s="339"/>
      <c r="CE806" s="339"/>
      <c r="CF806" s="339"/>
      <c r="CG806" s="339"/>
      <c r="CH806" s="339"/>
      <c r="CI806" s="339"/>
      <c r="CJ806" s="339"/>
      <c r="CK806" s="339"/>
      <c r="CL806" s="339"/>
      <c r="CM806" s="339"/>
      <c r="CN806" s="339"/>
      <c r="CO806" s="339"/>
      <c r="CP806" s="339"/>
      <c r="CQ806" s="339"/>
      <c r="CR806" s="339"/>
      <c r="CS806" s="339"/>
      <c r="CT806" s="339"/>
      <c r="CU806" s="339"/>
      <c r="CV806" s="339"/>
      <c r="CW806" s="339"/>
      <c r="CX806" s="339"/>
      <c r="CY806" s="339"/>
      <c r="CZ806" s="339"/>
      <c r="DA806" s="339"/>
      <c r="DB806" s="339"/>
      <c r="DC806" s="339"/>
      <c r="DD806" s="339"/>
      <c r="DE806" s="339"/>
      <c r="DF806" s="339"/>
      <c r="DG806" s="339"/>
      <c r="DH806" s="339"/>
      <c r="DI806" s="339"/>
      <c r="DJ806" s="339"/>
      <c r="DK806" s="339"/>
      <c r="DL806" s="339"/>
      <c r="DM806" s="339"/>
      <c r="DN806" s="339"/>
      <c r="DO806" s="339"/>
      <c r="DP806" s="339"/>
      <c r="DQ806" s="339"/>
      <c r="DR806" s="339"/>
      <c r="DS806" s="339"/>
      <c r="DT806" s="339"/>
      <c r="DU806" s="339"/>
      <c r="DV806" s="339"/>
      <c r="DW806" s="339"/>
      <c r="DX806" s="339"/>
      <c r="DY806" s="339"/>
      <c r="DZ806" s="339"/>
      <c r="EA806" s="339"/>
      <c r="EB806" s="339"/>
      <c r="EC806" s="339"/>
      <c r="ED806" s="339"/>
      <c r="EE806" s="339"/>
      <c r="EF806" s="339"/>
      <c r="EG806" s="339"/>
      <c r="EH806" s="339"/>
      <c r="EI806" s="339"/>
      <c r="EJ806" s="339"/>
      <c r="EK806" s="339"/>
      <c r="EL806" s="339"/>
      <c r="EM806" s="339"/>
    </row>
    <row r="807" spans="1:143" s="341" customFormat="1" ht="25.5" hidden="1" customHeight="1">
      <c r="A807" s="371"/>
      <c r="B807" s="371"/>
      <c r="C807" s="371"/>
      <c r="D807" s="371"/>
      <c r="E807" s="371"/>
      <c r="F807" s="371"/>
      <c r="G807" s="371"/>
      <c r="H807" s="371"/>
      <c r="I807" s="371"/>
      <c r="J807" s="371"/>
      <c r="K807" s="371"/>
      <c r="L807" s="371"/>
      <c r="M807" s="371"/>
      <c r="N807" s="371"/>
      <c r="O807" s="371"/>
      <c r="P807" s="371"/>
      <c r="Q807" s="371"/>
      <c r="R807" s="371"/>
      <c r="S807" s="371"/>
      <c r="T807" s="371"/>
      <c r="U807" s="371"/>
      <c r="V807" s="371"/>
      <c r="W807" s="371"/>
      <c r="X807" s="371"/>
      <c r="Y807" s="371"/>
      <c r="Z807" s="371"/>
      <c r="AA807" s="371"/>
      <c r="AB807" s="371"/>
      <c r="AC807" s="371"/>
      <c r="AD807" s="371"/>
      <c r="AE807" s="371"/>
      <c r="AF807" s="371"/>
      <c r="AG807" s="371"/>
      <c r="AH807" s="371"/>
      <c r="AI807" s="339"/>
      <c r="AJ807" s="339"/>
      <c r="AK807" s="339"/>
      <c r="AL807" s="339"/>
      <c r="AM807" s="339"/>
      <c r="AN807" s="339"/>
      <c r="AO807" s="339"/>
      <c r="AP807" s="339"/>
      <c r="AQ807" s="339"/>
      <c r="AR807" s="339"/>
      <c r="AS807" s="339"/>
      <c r="AT807" s="339"/>
      <c r="AU807" s="339"/>
      <c r="AV807" s="339"/>
      <c r="AW807" s="339"/>
      <c r="AX807" s="339"/>
      <c r="AY807" s="339"/>
      <c r="AZ807" s="339"/>
      <c r="BA807" s="339"/>
      <c r="BB807" s="339"/>
      <c r="BC807" s="339"/>
      <c r="BD807" s="339"/>
      <c r="BE807" s="339"/>
      <c r="BF807" s="339"/>
      <c r="BG807" s="339"/>
      <c r="BH807" s="339"/>
      <c r="BI807" s="339"/>
      <c r="BJ807" s="339"/>
      <c r="BK807" s="339"/>
      <c r="BL807" s="339"/>
      <c r="BM807" s="339"/>
      <c r="BN807" s="339"/>
      <c r="BO807" s="339"/>
      <c r="BP807" s="339"/>
      <c r="BQ807" s="339"/>
      <c r="BR807" s="339"/>
      <c r="BS807" s="339"/>
      <c r="BT807" s="339"/>
      <c r="BU807" s="339"/>
      <c r="BV807" s="339"/>
      <c r="BW807" s="339"/>
      <c r="BX807" s="339"/>
      <c r="BY807" s="339"/>
      <c r="BZ807" s="339"/>
      <c r="CA807" s="339"/>
      <c r="CB807" s="339"/>
      <c r="CC807" s="339"/>
      <c r="CD807" s="339"/>
      <c r="CE807" s="339"/>
      <c r="CF807" s="339"/>
      <c r="CG807" s="339"/>
      <c r="CH807" s="339"/>
      <c r="CI807" s="339"/>
      <c r="CJ807" s="339"/>
      <c r="CK807" s="339"/>
      <c r="CL807" s="339"/>
      <c r="CM807" s="339"/>
      <c r="CN807" s="339"/>
      <c r="CO807" s="339"/>
      <c r="CP807" s="339"/>
      <c r="CQ807" s="339"/>
      <c r="CR807" s="339"/>
      <c r="CS807" s="339"/>
      <c r="CT807" s="339"/>
      <c r="CU807" s="339"/>
      <c r="CV807" s="339"/>
      <c r="CW807" s="339"/>
      <c r="CX807" s="339"/>
      <c r="CY807" s="339"/>
      <c r="CZ807" s="339"/>
      <c r="DA807" s="339"/>
      <c r="DB807" s="339"/>
      <c r="DC807" s="339"/>
      <c r="DD807" s="339"/>
      <c r="DE807" s="339"/>
      <c r="DF807" s="339"/>
      <c r="DG807" s="339"/>
      <c r="DH807" s="339"/>
      <c r="DI807" s="339"/>
      <c r="DJ807" s="339"/>
      <c r="DK807" s="339"/>
      <c r="DL807" s="339"/>
      <c r="DM807" s="339"/>
      <c r="DN807" s="339"/>
      <c r="DO807" s="339"/>
      <c r="DP807" s="339"/>
      <c r="DQ807" s="339"/>
      <c r="DR807" s="339"/>
      <c r="DS807" s="339"/>
      <c r="DT807" s="339"/>
      <c r="DU807" s="339"/>
      <c r="DV807" s="339"/>
      <c r="DW807" s="339"/>
      <c r="DX807" s="339"/>
      <c r="DY807" s="339"/>
      <c r="DZ807" s="339"/>
      <c r="EA807" s="339"/>
      <c r="EB807" s="339"/>
      <c r="EC807" s="339"/>
      <c r="ED807" s="339"/>
      <c r="EE807" s="339"/>
      <c r="EF807" s="339"/>
      <c r="EG807" s="339"/>
      <c r="EH807" s="339"/>
      <c r="EI807" s="339"/>
      <c r="EJ807" s="339"/>
      <c r="EK807" s="339"/>
      <c r="EL807" s="339"/>
      <c r="EM807" s="339"/>
    </row>
    <row r="808" spans="1:143" s="341" customFormat="1" ht="25.5" hidden="1" customHeight="1">
      <c r="A808" s="371"/>
      <c r="B808" s="371"/>
      <c r="C808" s="371"/>
      <c r="D808" s="371"/>
      <c r="E808" s="371"/>
      <c r="F808" s="371"/>
      <c r="G808" s="371"/>
      <c r="H808" s="371"/>
      <c r="I808" s="371"/>
      <c r="J808" s="371"/>
      <c r="K808" s="371"/>
      <c r="L808" s="371"/>
      <c r="M808" s="371"/>
      <c r="N808" s="371"/>
      <c r="O808" s="371"/>
      <c r="P808" s="371"/>
      <c r="Q808" s="371"/>
      <c r="R808" s="371"/>
      <c r="S808" s="371"/>
      <c r="T808" s="371"/>
      <c r="U808" s="371"/>
      <c r="V808" s="371"/>
      <c r="W808" s="371"/>
      <c r="X808" s="371"/>
      <c r="Y808" s="371"/>
      <c r="Z808" s="371"/>
      <c r="AA808" s="371"/>
      <c r="AB808" s="371"/>
      <c r="AC808" s="371"/>
      <c r="AD808" s="371"/>
      <c r="AE808" s="371"/>
      <c r="AF808" s="371"/>
      <c r="AG808" s="371"/>
      <c r="AH808" s="371"/>
      <c r="AI808" s="339"/>
      <c r="AJ808" s="339"/>
      <c r="AK808" s="339"/>
      <c r="AL808" s="339"/>
      <c r="AM808" s="339"/>
      <c r="AN808" s="339"/>
      <c r="AO808" s="339"/>
      <c r="AP808" s="339"/>
      <c r="AQ808" s="339"/>
      <c r="AR808" s="339"/>
      <c r="AS808" s="339"/>
      <c r="AT808" s="339"/>
      <c r="AU808" s="339"/>
      <c r="AV808" s="339"/>
      <c r="AW808" s="339"/>
      <c r="AX808" s="339"/>
      <c r="AY808" s="339"/>
      <c r="AZ808" s="339"/>
      <c r="BA808" s="339"/>
      <c r="BB808" s="339"/>
      <c r="BC808" s="339"/>
      <c r="BD808" s="339"/>
      <c r="BE808" s="339"/>
      <c r="BF808" s="339"/>
      <c r="BG808" s="339"/>
      <c r="BH808" s="339"/>
      <c r="BI808" s="339"/>
      <c r="BJ808" s="339"/>
      <c r="BK808" s="339"/>
      <c r="BL808" s="339"/>
      <c r="BM808" s="339"/>
      <c r="BN808" s="339"/>
      <c r="BO808" s="339"/>
      <c r="BP808" s="339"/>
      <c r="BQ808" s="339"/>
      <c r="BR808" s="339"/>
      <c r="BS808" s="339"/>
      <c r="BT808" s="339"/>
      <c r="BU808" s="339"/>
      <c r="BV808" s="339"/>
      <c r="BW808" s="339"/>
      <c r="BX808" s="339"/>
      <c r="BY808" s="339"/>
      <c r="BZ808" s="339"/>
      <c r="CA808" s="339"/>
      <c r="CB808" s="339"/>
      <c r="CC808" s="339"/>
      <c r="CD808" s="339"/>
      <c r="CE808" s="339"/>
      <c r="CF808" s="339"/>
      <c r="CG808" s="339"/>
      <c r="CH808" s="339"/>
      <c r="CI808" s="339"/>
      <c r="CJ808" s="339"/>
      <c r="CK808" s="339"/>
      <c r="CL808" s="339"/>
      <c r="CM808" s="339"/>
      <c r="CN808" s="339"/>
      <c r="CO808" s="339"/>
      <c r="CP808" s="339"/>
      <c r="CQ808" s="339"/>
      <c r="CR808" s="339"/>
      <c r="CS808" s="339"/>
      <c r="CT808" s="339"/>
      <c r="CU808" s="339"/>
      <c r="CV808" s="339"/>
      <c r="CW808" s="339"/>
      <c r="CX808" s="339"/>
      <c r="CY808" s="339"/>
      <c r="CZ808" s="339"/>
      <c r="DA808" s="339"/>
      <c r="DB808" s="339"/>
      <c r="DC808" s="339"/>
      <c r="DD808" s="339"/>
      <c r="DE808" s="339"/>
      <c r="DF808" s="339"/>
      <c r="DG808" s="339"/>
      <c r="DH808" s="339"/>
      <c r="DI808" s="339"/>
      <c r="DJ808" s="339"/>
      <c r="DK808" s="339"/>
      <c r="DL808" s="339"/>
      <c r="DM808" s="339"/>
      <c r="DN808" s="339"/>
      <c r="DO808" s="339"/>
      <c r="DP808" s="339"/>
      <c r="DQ808" s="339"/>
      <c r="DR808" s="339"/>
      <c r="DS808" s="339"/>
      <c r="DT808" s="339"/>
      <c r="DU808" s="339"/>
      <c r="DV808" s="339"/>
      <c r="DW808" s="339"/>
      <c r="DX808" s="339"/>
      <c r="DY808" s="339"/>
      <c r="DZ808" s="339"/>
      <c r="EA808" s="339"/>
      <c r="EB808" s="339"/>
      <c r="EC808" s="339"/>
      <c r="ED808" s="339"/>
      <c r="EE808" s="339"/>
      <c r="EF808" s="339"/>
      <c r="EG808" s="339"/>
      <c r="EH808" s="339"/>
      <c r="EI808" s="339"/>
      <c r="EJ808" s="339"/>
      <c r="EK808" s="339"/>
      <c r="EL808" s="339"/>
      <c r="EM808" s="339"/>
    </row>
    <row r="809" spans="1:143" s="341" customFormat="1" ht="25.5" hidden="1" customHeight="1">
      <c r="A809" s="371"/>
      <c r="B809" s="371"/>
      <c r="C809" s="371"/>
      <c r="D809" s="371"/>
      <c r="E809" s="371"/>
      <c r="F809" s="371"/>
      <c r="G809" s="371"/>
      <c r="H809" s="371"/>
      <c r="I809" s="371"/>
      <c r="J809" s="371"/>
      <c r="K809" s="371"/>
      <c r="L809" s="371"/>
      <c r="M809" s="371"/>
      <c r="N809" s="371"/>
      <c r="O809" s="371"/>
      <c r="P809" s="371"/>
      <c r="Q809" s="371"/>
      <c r="R809" s="371"/>
      <c r="S809" s="371"/>
      <c r="T809" s="371"/>
      <c r="U809" s="371"/>
      <c r="V809" s="371"/>
      <c r="W809" s="371"/>
      <c r="X809" s="371"/>
      <c r="Y809" s="371"/>
      <c r="Z809" s="371"/>
      <c r="AA809" s="371"/>
      <c r="AB809" s="371"/>
      <c r="AC809" s="371"/>
      <c r="AD809" s="371"/>
      <c r="AE809" s="371"/>
      <c r="AF809" s="371"/>
      <c r="AG809" s="371"/>
      <c r="AH809" s="371"/>
      <c r="AI809" s="339"/>
      <c r="AJ809" s="339"/>
      <c r="AK809" s="339"/>
      <c r="AL809" s="339"/>
      <c r="AM809" s="339"/>
      <c r="AN809" s="339"/>
      <c r="AO809" s="339"/>
      <c r="AP809" s="339"/>
      <c r="AQ809" s="339"/>
      <c r="AR809" s="339"/>
      <c r="AS809" s="339"/>
      <c r="AT809" s="339"/>
      <c r="AU809" s="339"/>
      <c r="AV809" s="339"/>
      <c r="AW809" s="339"/>
      <c r="AX809" s="339"/>
      <c r="AY809" s="339"/>
      <c r="AZ809" s="339"/>
      <c r="BA809" s="339"/>
      <c r="BB809" s="339"/>
      <c r="BC809" s="339"/>
      <c r="BD809" s="339"/>
      <c r="BE809" s="339"/>
      <c r="BF809" s="339"/>
      <c r="BG809" s="339"/>
      <c r="BH809" s="339"/>
      <c r="BI809" s="339"/>
      <c r="BJ809" s="339"/>
      <c r="BK809" s="339"/>
      <c r="BL809" s="339"/>
      <c r="BM809" s="339"/>
      <c r="BN809" s="339"/>
      <c r="BO809" s="339"/>
      <c r="BP809" s="339"/>
      <c r="BQ809" s="339"/>
      <c r="BR809" s="339"/>
      <c r="BS809" s="339"/>
      <c r="BT809" s="339"/>
      <c r="BU809" s="339"/>
      <c r="BV809" s="339"/>
      <c r="BW809" s="339"/>
      <c r="BX809" s="339"/>
      <c r="BY809" s="339"/>
      <c r="BZ809" s="339"/>
      <c r="CA809" s="339"/>
      <c r="CB809" s="339"/>
      <c r="CC809" s="339"/>
      <c r="CD809" s="339"/>
      <c r="CE809" s="339"/>
      <c r="CF809" s="339"/>
      <c r="CG809" s="339"/>
      <c r="CH809" s="339"/>
      <c r="CI809" s="339"/>
      <c r="CJ809" s="339"/>
      <c r="CK809" s="339"/>
      <c r="CL809" s="339"/>
      <c r="CM809" s="339"/>
      <c r="CN809" s="339"/>
      <c r="CO809" s="339"/>
      <c r="CP809" s="339"/>
      <c r="CQ809" s="339"/>
      <c r="CR809" s="339"/>
      <c r="CS809" s="339"/>
      <c r="CT809" s="339"/>
      <c r="CU809" s="339"/>
      <c r="CV809" s="339"/>
      <c r="CW809" s="339"/>
      <c r="CX809" s="339"/>
      <c r="CY809" s="339"/>
      <c r="CZ809" s="339"/>
      <c r="DA809" s="339"/>
      <c r="DB809" s="339"/>
      <c r="DC809" s="339"/>
      <c r="DD809" s="339"/>
      <c r="DE809" s="339"/>
      <c r="DF809" s="339"/>
      <c r="DG809" s="339"/>
      <c r="DH809" s="339"/>
      <c r="DI809" s="339"/>
      <c r="DJ809" s="339"/>
      <c r="DK809" s="339"/>
      <c r="DL809" s="339"/>
      <c r="DM809" s="339"/>
      <c r="DN809" s="339"/>
      <c r="DO809" s="339"/>
      <c r="DP809" s="339"/>
      <c r="DQ809" s="339"/>
      <c r="DR809" s="339"/>
      <c r="DS809" s="339"/>
      <c r="DT809" s="339"/>
      <c r="DU809" s="339"/>
      <c r="DV809" s="339"/>
      <c r="DW809" s="339"/>
      <c r="DX809" s="339"/>
      <c r="DY809" s="339"/>
      <c r="DZ809" s="339"/>
      <c r="EA809" s="339"/>
      <c r="EB809" s="339"/>
      <c r="EC809" s="339"/>
      <c r="ED809" s="339"/>
      <c r="EE809" s="339"/>
      <c r="EF809" s="339"/>
      <c r="EG809" s="339"/>
      <c r="EH809" s="339"/>
      <c r="EI809" s="339"/>
      <c r="EJ809" s="339"/>
      <c r="EK809" s="339"/>
      <c r="EL809" s="339"/>
      <c r="EM809" s="339"/>
    </row>
    <row r="810" spans="1:143" s="341" customFormat="1" ht="25.5" hidden="1" customHeight="1">
      <c r="A810" s="371"/>
      <c r="B810" s="371"/>
      <c r="C810" s="371"/>
      <c r="D810" s="371"/>
      <c r="E810" s="371"/>
      <c r="F810" s="371"/>
      <c r="G810" s="371"/>
      <c r="H810" s="371"/>
      <c r="I810" s="371"/>
      <c r="J810" s="371"/>
      <c r="K810" s="371"/>
      <c r="L810" s="371"/>
      <c r="M810" s="371"/>
      <c r="N810" s="371"/>
      <c r="O810" s="371"/>
      <c r="P810" s="371"/>
      <c r="Q810" s="371"/>
      <c r="R810" s="371"/>
      <c r="S810" s="371"/>
      <c r="T810" s="371"/>
      <c r="U810" s="371"/>
      <c r="V810" s="371"/>
      <c r="W810" s="371"/>
      <c r="X810" s="371"/>
      <c r="Y810" s="371"/>
      <c r="Z810" s="371"/>
      <c r="AA810" s="371"/>
      <c r="AB810" s="371"/>
      <c r="AC810" s="371"/>
      <c r="AD810" s="371"/>
      <c r="AE810" s="371"/>
      <c r="AF810" s="371"/>
      <c r="AG810" s="371"/>
      <c r="AH810" s="371"/>
      <c r="AI810" s="339"/>
      <c r="AJ810" s="339"/>
      <c r="AK810" s="339"/>
      <c r="AL810" s="339"/>
      <c r="AM810" s="339"/>
      <c r="AN810" s="339"/>
      <c r="AO810" s="339"/>
      <c r="AP810" s="339"/>
      <c r="AQ810" s="339"/>
      <c r="AR810" s="339"/>
      <c r="AS810" s="339"/>
      <c r="AT810" s="339"/>
      <c r="AU810" s="339"/>
      <c r="AV810" s="339"/>
      <c r="AW810" s="339"/>
      <c r="AX810" s="339"/>
      <c r="AY810" s="339"/>
      <c r="AZ810" s="339"/>
      <c r="BA810" s="339"/>
      <c r="BB810" s="339"/>
      <c r="BC810" s="339"/>
      <c r="BD810" s="339"/>
      <c r="BE810" s="339"/>
      <c r="BF810" s="339"/>
      <c r="BG810" s="339"/>
      <c r="BH810" s="339"/>
      <c r="BI810" s="339"/>
      <c r="BJ810" s="339"/>
      <c r="BK810" s="339"/>
      <c r="BL810" s="339"/>
      <c r="BM810" s="339"/>
      <c r="BN810" s="339"/>
      <c r="BO810" s="339"/>
      <c r="BP810" s="339"/>
      <c r="BQ810" s="339"/>
      <c r="BR810" s="339"/>
      <c r="BS810" s="339"/>
      <c r="BT810" s="339"/>
      <c r="BU810" s="339"/>
      <c r="BV810" s="339"/>
      <c r="BW810" s="339"/>
      <c r="BX810" s="339"/>
      <c r="BY810" s="339"/>
      <c r="BZ810" s="339"/>
      <c r="CA810" s="339"/>
      <c r="CB810" s="339"/>
      <c r="CC810" s="339"/>
      <c r="CD810" s="339"/>
      <c r="CE810" s="339"/>
      <c r="CF810" s="339"/>
      <c r="CG810" s="339"/>
      <c r="CH810" s="339"/>
      <c r="CI810" s="339"/>
      <c r="CJ810" s="339"/>
      <c r="CK810" s="339"/>
      <c r="CL810" s="339"/>
      <c r="CM810" s="339"/>
      <c r="CN810" s="339"/>
      <c r="CO810" s="339"/>
      <c r="CP810" s="339"/>
      <c r="CQ810" s="339"/>
      <c r="CR810" s="339"/>
      <c r="CS810" s="339"/>
      <c r="CT810" s="339"/>
      <c r="CU810" s="339"/>
      <c r="CV810" s="339"/>
      <c r="CW810" s="339"/>
      <c r="CX810" s="339"/>
      <c r="CY810" s="339"/>
      <c r="CZ810" s="339"/>
      <c r="DA810" s="339"/>
      <c r="DB810" s="339"/>
      <c r="DC810" s="339"/>
      <c r="DD810" s="339"/>
      <c r="DE810" s="339"/>
      <c r="DF810" s="339"/>
      <c r="DG810" s="339"/>
      <c r="DH810" s="339"/>
      <c r="DI810" s="339"/>
      <c r="DJ810" s="339"/>
      <c r="DK810" s="339"/>
      <c r="DL810" s="339"/>
      <c r="DM810" s="339"/>
      <c r="DN810" s="339"/>
      <c r="DO810" s="339"/>
      <c r="DP810" s="339"/>
      <c r="DQ810" s="339"/>
      <c r="DR810" s="339"/>
      <c r="DS810" s="339"/>
      <c r="DT810" s="339"/>
      <c r="DU810" s="339"/>
      <c r="DV810" s="339"/>
      <c r="DW810" s="339"/>
      <c r="DX810" s="339"/>
      <c r="DY810" s="339"/>
      <c r="DZ810" s="339"/>
      <c r="EA810" s="339"/>
      <c r="EB810" s="339"/>
      <c r="EC810" s="339"/>
      <c r="ED810" s="339"/>
      <c r="EE810" s="339"/>
      <c r="EF810" s="339"/>
      <c r="EG810" s="339"/>
      <c r="EH810" s="339"/>
      <c r="EI810" s="339"/>
      <c r="EJ810" s="339"/>
      <c r="EK810" s="339"/>
      <c r="EL810" s="339"/>
      <c r="EM810" s="339"/>
    </row>
    <row r="811" spans="1:143" s="341" customFormat="1" ht="25.5" hidden="1" customHeight="1">
      <c r="A811" s="371"/>
      <c r="B811" s="371"/>
      <c r="C811" s="371"/>
      <c r="D811" s="371"/>
      <c r="E811" s="371"/>
      <c r="F811" s="371"/>
      <c r="G811" s="371"/>
      <c r="H811" s="371"/>
      <c r="I811" s="371"/>
      <c r="J811" s="371"/>
      <c r="K811" s="371"/>
      <c r="L811" s="371"/>
      <c r="M811" s="371"/>
      <c r="N811" s="371"/>
      <c r="O811" s="371"/>
      <c r="P811" s="371"/>
      <c r="Q811" s="371"/>
      <c r="R811" s="371"/>
      <c r="S811" s="371"/>
      <c r="T811" s="371"/>
      <c r="U811" s="371"/>
      <c r="V811" s="371"/>
      <c r="W811" s="371"/>
      <c r="X811" s="371"/>
      <c r="Y811" s="371"/>
      <c r="Z811" s="371"/>
      <c r="AA811" s="371"/>
      <c r="AB811" s="371"/>
      <c r="AC811" s="371"/>
      <c r="AD811" s="371"/>
      <c r="AE811" s="371"/>
      <c r="AF811" s="371"/>
      <c r="AG811" s="371"/>
      <c r="AH811" s="371"/>
      <c r="AI811" s="339"/>
      <c r="AJ811" s="339"/>
      <c r="AK811" s="339"/>
      <c r="AL811" s="339"/>
      <c r="AM811" s="339"/>
      <c r="AN811" s="339"/>
      <c r="AO811" s="339"/>
      <c r="AP811" s="339"/>
      <c r="AQ811" s="339"/>
      <c r="AR811" s="339"/>
      <c r="AS811" s="339"/>
      <c r="AT811" s="339"/>
      <c r="AU811" s="339"/>
      <c r="AV811" s="339"/>
      <c r="AW811" s="339"/>
      <c r="AX811" s="339"/>
      <c r="AY811" s="339"/>
      <c r="AZ811" s="339"/>
      <c r="BA811" s="339"/>
      <c r="BB811" s="339"/>
      <c r="BC811" s="339"/>
      <c r="BD811" s="339"/>
      <c r="BE811" s="339"/>
      <c r="BF811" s="339"/>
      <c r="BG811" s="339"/>
      <c r="BH811" s="339"/>
      <c r="BI811" s="339"/>
      <c r="BJ811" s="339"/>
      <c r="BK811" s="339"/>
      <c r="BL811" s="339"/>
      <c r="BM811" s="339"/>
      <c r="BN811" s="339"/>
      <c r="BO811" s="339"/>
      <c r="BP811" s="339"/>
      <c r="BQ811" s="339"/>
      <c r="BR811" s="339"/>
      <c r="BS811" s="339"/>
      <c r="BT811" s="339"/>
      <c r="BU811" s="339"/>
      <c r="BV811" s="339"/>
      <c r="BW811" s="339"/>
      <c r="BX811" s="339"/>
      <c r="BY811" s="339"/>
      <c r="BZ811" s="339"/>
      <c r="CA811" s="339"/>
      <c r="CB811" s="339"/>
      <c r="CC811" s="339"/>
      <c r="CD811" s="339"/>
      <c r="CE811" s="339"/>
      <c r="CF811" s="339"/>
      <c r="CG811" s="339"/>
      <c r="CH811" s="339"/>
      <c r="CI811" s="339"/>
      <c r="CJ811" s="339"/>
      <c r="CK811" s="339"/>
      <c r="CL811" s="339"/>
      <c r="CM811" s="339"/>
      <c r="CN811" s="339"/>
      <c r="CO811" s="339"/>
      <c r="CP811" s="339"/>
      <c r="CQ811" s="339"/>
      <c r="CR811" s="339"/>
      <c r="CS811" s="339"/>
      <c r="CT811" s="339"/>
      <c r="CU811" s="339"/>
      <c r="CV811" s="339"/>
      <c r="CW811" s="339"/>
      <c r="CX811" s="339"/>
      <c r="CY811" s="339"/>
      <c r="CZ811" s="339"/>
      <c r="DA811" s="339"/>
      <c r="DB811" s="339"/>
      <c r="DC811" s="339"/>
      <c r="DD811" s="339"/>
      <c r="DE811" s="339"/>
      <c r="DF811" s="339"/>
      <c r="DG811" s="339"/>
      <c r="DH811" s="339"/>
      <c r="DI811" s="339"/>
      <c r="DJ811" s="339"/>
      <c r="DK811" s="339"/>
      <c r="DL811" s="339"/>
      <c r="DM811" s="339"/>
      <c r="DN811" s="339"/>
      <c r="DO811" s="339"/>
      <c r="DP811" s="339"/>
      <c r="DQ811" s="339"/>
      <c r="DR811" s="339"/>
      <c r="DS811" s="339"/>
      <c r="DT811" s="339"/>
      <c r="DU811" s="339"/>
      <c r="DV811" s="339"/>
      <c r="DW811" s="339"/>
      <c r="DX811" s="339"/>
      <c r="DY811" s="339"/>
      <c r="DZ811" s="339"/>
      <c r="EA811" s="339"/>
      <c r="EB811" s="339"/>
      <c r="EC811" s="339"/>
      <c r="ED811" s="339"/>
      <c r="EE811" s="339"/>
      <c r="EF811" s="339"/>
      <c r="EG811" s="339"/>
      <c r="EH811" s="339"/>
      <c r="EI811" s="339"/>
      <c r="EJ811" s="339"/>
      <c r="EK811" s="339"/>
      <c r="EL811" s="339"/>
      <c r="EM811" s="339"/>
    </row>
    <row r="812" spans="1:143" s="341" customFormat="1" ht="25.5" hidden="1" customHeight="1">
      <c r="A812" s="371"/>
      <c r="B812" s="371"/>
      <c r="C812" s="371"/>
      <c r="D812" s="371"/>
      <c r="E812" s="371"/>
      <c r="F812" s="371"/>
      <c r="G812" s="371"/>
      <c r="H812" s="371"/>
      <c r="I812" s="371"/>
      <c r="J812" s="371"/>
      <c r="K812" s="371"/>
      <c r="L812" s="371"/>
      <c r="M812" s="371"/>
      <c r="N812" s="371"/>
      <c r="O812" s="371"/>
      <c r="P812" s="371"/>
      <c r="Q812" s="371"/>
      <c r="R812" s="371"/>
      <c r="S812" s="371"/>
      <c r="T812" s="371"/>
      <c r="U812" s="371"/>
      <c r="V812" s="371"/>
      <c r="W812" s="371"/>
      <c r="X812" s="371"/>
      <c r="Y812" s="371"/>
      <c r="Z812" s="371"/>
      <c r="AA812" s="371"/>
      <c r="AB812" s="371"/>
      <c r="AC812" s="371"/>
      <c r="AD812" s="371"/>
      <c r="AE812" s="371"/>
      <c r="AF812" s="371"/>
      <c r="AG812" s="371"/>
      <c r="AH812" s="371"/>
      <c r="AI812" s="339"/>
      <c r="AJ812" s="339"/>
      <c r="AK812" s="339"/>
      <c r="AL812" s="339"/>
      <c r="AM812" s="339"/>
      <c r="AN812" s="339"/>
      <c r="AO812" s="339"/>
      <c r="AP812" s="339"/>
      <c r="AQ812" s="339"/>
      <c r="AR812" s="339"/>
      <c r="AS812" s="339"/>
      <c r="AT812" s="339"/>
      <c r="AU812" s="339"/>
      <c r="AV812" s="339"/>
      <c r="AW812" s="339"/>
      <c r="AX812" s="339"/>
      <c r="AY812" s="339"/>
      <c r="AZ812" s="339"/>
      <c r="BA812" s="339"/>
      <c r="BB812" s="339"/>
      <c r="BC812" s="339"/>
      <c r="BD812" s="339"/>
      <c r="BE812" s="339"/>
      <c r="BF812" s="339"/>
      <c r="BG812" s="339"/>
      <c r="BH812" s="339"/>
      <c r="BI812" s="339"/>
      <c r="BJ812" s="339"/>
      <c r="BK812" s="339"/>
      <c r="BL812" s="339"/>
      <c r="BM812" s="339"/>
      <c r="BN812" s="339"/>
      <c r="BO812" s="339"/>
      <c r="BP812" s="339"/>
      <c r="BQ812" s="339"/>
      <c r="BR812" s="339"/>
      <c r="BS812" s="339"/>
      <c r="BT812" s="339"/>
      <c r="BU812" s="339"/>
      <c r="BV812" s="339"/>
      <c r="BW812" s="339"/>
      <c r="BX812" s="339"/>
      <c r="BY812" s="339"/>
      <c r="BZ812" s="339"/>
      <c r="CA812" s="339"/>
      <c r="CB812" s="339"/>
      <c r="CC812" s="339"/>
      <c r="CD812" s="339"/>
      <c r="CE812" s="339"/>
      <c r="CF812" s="339"/>
      <c r="CG812" s="339"/>
      <c r="CH812" s="339"/>
      <c r="CI812" s="339"/>
      <c r="CJ812" s="339"/>
      <c r="CK812" s="339"/>
      <c r="CL812" s="339"/>
      <c r="CM812" s="339"/>
      <c r="CN812" s="339"/>
      <c r="CO812" s="339"/>
      <c r="CP812" s="339"/>
      <c r="CQ812" s="339"/>
      <c r="CR812" s="339"/>
      <c r="CS812" s="339"/>
      <c r="CT812" s="339"/>
      <c r="CU812" s="339"/>
      <c r="CV812" s="339"/>
      <c r="CW812" s="339"/>
      <c r="CX812" s="339"/>
      <c r="CY812" s="339"/>
      <c r="CZ812" s="339"/>
      <c r="DA812" s="339"/>
      <c r="DB812" s="339"/>
      <c r="DC812" s="339"/>
      <c r="DD812" s="339"/>
      <c r="DE812" s="339"/>
      <c r="DF812" s="339"/>
      <c r="DG812" s="339"/>
      <c r="DH812" s="339"/>
      <c r="DI812" s="339"/>
      <c r="DJ812" s="339"/>
      <c r="DK812" s="339"/>
      <c r="DL812" s="339"/>
      <c r="DM812" s="339"/>
      <c r="DN812" s="339"/>
      <c r="DO812" s="339"/>
      <c r="DP812" s="339"/>
      <c r="DQ812" s="339"/>
      <c r="DR812" s="339"/>
      <c r="DS812" s="339"/>
      <c r="DT812" s="339"/>
      <c r="DU812" s="339"/>
      <c r="DV812" s="339"/>
      <c r="DW812" s="339"/>
      <c r="DX812" s="339"/>
      <c r="DY812" s="339"/>
      <c r="DZ812" s="339"/>
      <c r="EA812" s="339"/>
      <c r="EB812" s="339"/>
      <c r="EC812" s="339"/>
      <c r="ED812" s="339"/>
      <c r="EE812" s="339"/>
      <c r="EF812" s="339"/>
      <c r="EG812" s="339"/>
      <c r="EH812" s="339"/>
      <c r="EI812" s="339"/>
      <c r="EJ812" s="339"/>
      <c r="EK812" s="339"/>
      <c r="EL812" s="339"/>
      <c r="EM812" s="339"/>
    </row>
    <row r="813" spans="1:143" s="341" customFormat="1" ht="25.5" hidden="1" customHeight="1">
      <c r="A813" s="371"/>
      <c r="B813" s="371"/>
      <c r="C813" s="371"/>
      <c r="D813" s="371"/>
      <c r="E813" s="371"/>
      <c r="F813" s="371"/>
      <c r="G813" s="371"/>
      <c r="H813" s="371"/>
      <c r="I813" s="371"/>
      <c r="J813" s="371"/>
      <c r="K813" s="371"/>
      <c r="L813" s="371"/>
      <c r="M813" s="371"/>
      <c r="N813" s="371"/>
      <c r="O813" s="371"/>
      <c r="P813" s="371"/>
      <c r="Q813" s="371"/>
      <c r="R813" s="371"/>
      <c r="S813" s="371"/>
      <c r="T813" s="371"/>
      <c r="U813" s="371"/>
      <c r="V813" s="371"/>
      <c r="W813" s="371"/>
      <c r="X813" s="371"/>
      <c r="Y813" s="371"/>
      <c r="Z813" s="371"/>
      <c r="AA813" s="371"/>
      <c r="AB813" s="371"/>
      <c r="AC813" s="371"/>
      <c r="AD813" s="371"/>
      <c r="AE813" s="371"/>
      <c r="AF813" s="371"/>
      <c r="AG813" s="371"/>
      <c r="AH813" s="371"/>
      <c r="AI813" s="339"/>
      <c r="AJ813" s="339"/>
      <c r="AK813" s="339"/>
      <c r="AL813" s="339"/>
      <c r="AM813" s="339"/>
      <c r="AN813" s="339"/>
      <c r="AO813" s="339"/>
      <c r="AP813" s="339"/>
      <c r="AQ813" s="339"/>
      <c r="AR813" s="339"/>
      <c r="AS813" s="339"/>
      <c r="AT813" s="339"/>
      <c r="AU813" s="339"/>
      <c r="AV813" s="339"/>
      <c r="AW813" s="339"/>
      <c r="AX813" s="339"/>
      <c r="AY813" s="339"/>
      <c r="AZ813" s="339"/>
      <c r="BA813" s="339"/>
      <c r="BB813" s="339"/>
      <c r="BC813" s="339"/>
      <c r="BD813" s="339"/>
      <c r="BE813" s="339"/>
      <c r="BF813" s="339"/>
      <c r="BG813" s="339"/>
      <c r="BH813" s="339"/>
      <c r="BI813" s="339"/>
      <c r="BJ813" s="339"/>
      <c r="BK813" s="339"/>
      <c r="BL813" s="339"/>
      <c r="BM813" s="339"/>
      <c r="BN813" s="339"/>
      <c r="BO813" s="339"/>
      <c r="BP813" s="339"/>
      <c r="BQ813" s="339"/>
      <c r="BR813" s="339"/>
      <c r="BS813" s="339"/>
      <c r="BT813" s="339"/>
      <c r="BU813" s="339"/>
      <c r="BV813" s="339"/>
      <c r="BW813" s="339"/>
      <c r="BX813" s="339"/>
      <c r="BY813" s="339"/>
      <c r="BZ813" s="339"/>
      <c r="CA813" s="339"/>
      <c r="CB813" s="339"/>
      <c r="CC813" s="339"/>
      <c r="CD813" s="339"/>
      <c r="CE813" s="339"/>
      <c r="CF813" s="339"/>
      <c r="CG813" s="339"/>
      <c r="CH813" s="339"/>
      <c r="CI813" s="339"/>
      <c r="CJ813" s="339"/>
      <c r="CK813" s="339"/>
      <c r="CL813" s="339"/>
      <c r="CM813" s="339"/>
      <c r="CN813" s="339"/>
      <c r="CO813" s="339"/>
      <c r="CP813" s="339"/>
      <c r="CQ813" s="339"/>
      <c r="CR813" s="339"/>
      <c r="CS813" s="339"/>
      <c r="CT813" s="339"/>
      <c r="CU813" s="339"/>
      <c r="CV813" s="339"/>
      <c r="CW813" s="339"/>
      <c r="CX813" s="339"/>
      <c r="CY813" s="339"/>
      <c r="CZ813" s="339"/>
      <c r="DA813" s="339"/>
      <c r="DB813" s="339"/>
      <c r="DC813" s="339"/>
      <c r="DD813" s="339"/>
      <c r="DE813" s="339"/>
      <c r="DF813" s="339"/>
      <c r="DG813" s="339"/>
      <c r="DH813" s="339"/>
      <c r="DI813" s="339"/>
      <c r="DJ813" s="339"/>
      <c r="DK813" s="339"/>
      <c r="DL813" s="339"/>
      <c r="DM813" s="339"/>
      <c r="DN813" s="339"/>
      <c r="DO813" s="339"/>
      <c r="DP813" s="339"/>
      <c r="DQ813" s="339"/>
      <c r="DR813" s="339"/>
      <c r="DS813" s="339"/>
      <c r="DT813" s="339"/>
      <c r="DU813" s="339"/>
      <c r="DV813" s="339"/>
      <c r="DW813" s="339"/>
      <c r="DX813" s="339"/>
      <c r="DY813" s="339"/>
      <c r="DZ813" s="339"/>
      <c r="EA813" s="339"/>
      <c r="EB813" s="339"/>
      <c r="EC813" s="339"/>
      <c r="ED813" s="339"/>
      <c r="EE813" s="339"/>
      <c r="EF813" s="339"/>
      <c r="EG813" s="339"/>
      <c r="EH813" s="339"/>
      <c r="EI813" s="339"/>
      <c r="EJ813" s="339"/>
      <c r="EK813" s="339"/>
      <c r="EL813" s="339"/>
      <c r="EM813" s="339"/>
    </row>
    <row r="814" spans="1:143" s="341" customFormat="1" ht="25.5" hidden="1" customHeight="1">
      <c r="A814" s="371"/>
      <c r="B814" s="371"/>
      <c r="C814" s="371"/>
      <c r="D814" s="371"/>
      <c r="E814" s="371"/>
      <c r="F814" s="371"/>
      <c r="G814" s="371"/>
      <c r="H814" s="371"/>
      <c r="I814" s="371"/>
      <c r="J814" s="371"/>
      <c r="K814" s="371"/>
      <c r="L814" s="371"/>
      <c r="M814" s="371"/>
      <c r="N814" s="371"/>
      <c r="O814" s="371"/>
      <c r="P814" s="371"/>
      <c r="Q814" s="371"/>
      <c r="R814" s="371"/>
      <c r="S814" s="371"/>
      <c r="T814" s="371"/>
      <c r="U814" s="371"/>
      <c r="V814" s="371"/>
      <c r="W814" s="371"/>
      <c r="X814" s="371"/>
      <c r="Y814" s="371"/>
      <c r="Z814" s="371"/>
      <c r="AA814" s="371"/>
      <c r="AB814" s="371"/>
      <c r="AC814" s="371"/>
      <c r="AD814" s="371"/>
      <c r="AE814" s="371"/>
      <c r="AF814" s="371"/>
      <c r="AG814" s="371"/>
      <c r="AH814" s="371"/>
      <c r="AI814" s="339"/>
      <c r="AJ814" s="339"/>
      <c r="AK814" s="339"/>
      <c r="AL814" s="339"/>
      <c r="AM814" s="339"/>
      <c r="AN814" s="339"/>
      <c r="AO814" s="339"/>
      <c r="AP814" s="339"/>
      <c r="AQ814" s="339"/>
      <c r="AR814" s="339"/>
      <c r="AS814" s="339"/>
      <c r="AT814" s="339"/>
      <c r="AU814" s="339"/>
      <c r="AV814" s="339"/>
      <c r="AW814" s="339"/>
      <c r="AX814" s="339"/>
      <c r="AY814" s="339"/>
      <c r="AZ814" s="339"/>
      <c r="BA814" s="339"/>
      <c r="BB814" s="339"/>
      <c r="BC814" s="339"/>
      <c r="BD814" s="339"/>
      <c r="BE814" s="339"/>
      <c r="BF814" s="339"/>
      <c r="BG814" s="339"/>
      <c r="BH814" s="339"/>
      <c r="BI814" s="339"/>
      <c r="BJ814" s="339"/>
      <c r="BK814" s="339"/>
      <c r="BL814" s="339"/>
      <c r="BM814" s="339"/>
      <c r="BN814" s="339"/>
      <c r="BO814" s="339"/>
      <c r="BP814" s="339"/>
      <c r="BQ814" s="339"/>
      <c r="BR814" s="339"/>
      <c r="BS814" s="339"/>
      <c r="BT814" s="339"/>
      <c r="BU814" s="339"/>
      <c r="BV814" s="339"/>
      <c r="BW814" s="339"/>
      <c r="BX814" s="339"/>
      <c r="BY814" s="339"/>
      <c r="BZ814" s="339"/>
      <c r="CA814" s="339"/>
      <c r="CB814" s="339"/>
      <c r="CC814" s="339"/>
      <c r="CD814" s="339"/>
      <c r="CE814" s="339"/>
      <c r="CF814" s="339"/>
      <c r="CG814" s="339"/>
      <c r="CH814" s="339"/>
      <c r="CI814" s="339"/>
      <c r="CJ814" s="339"/>
      <c r="CK814" s="339"/>
      <c r="CL814" s="339"/>
      <c r="CM814" s="339"/>
      <c r="CN814" s="339"/>
      <c r="CO814" s="339"/>
      <c r="CP814" s="339"/>
      <c r="CQ814" s="339"/>
      <c r="CR814" s="339"/>
      <c r="CS814" s="339"/>
      <c r="CT814" s="339"/>
      <c r="CU814" s="339"/>
      <c r="CV814" s="339"/>
      <c r="CW814" s="339"/>
      <c r="CX814" s="339"/>
      <c r="CY814" s="339"/>
      <c r="CZ814" s="339"/>
      <c r="DA814" s="339"/>
      <c r="DB814" s="339"/>
      <c r="DC814" s="339"/>
      <c r="DD814" s="339"/>
      <c r="DE814" s="339"/>
      <c r="DF814" s="339"/>
      <c r="DG814" s="339"/>
      <c r="DH814" s="339"/>
      <c r="DI814" s="339"/>
      <c r="DJ814" s="339"/>
      <c r="DK814" s="339"/>
      <c r="DL814" s="339"/>
      <c r="DM814" s="339"/>
      <c r="DN814" s="339"/>
      <c r="DO814" s="339"/>
      <c r="DP814" s="339"/>
      <c r="DQ814" s="339"/>
      <c r="DR814" s="339"/>
      <c r="DS814" s="339"/>
      <c r="DT814" s="339"/>
      <c r="DU814" s="339"/>
      <c r="DV814" s="339"/>
      <c r="DW814" s="339"/>
      <c r="DX814" s="339"/>
      <c r="DY814" s="339"/>
      <c r="DZ814" s="339"/>
      <c r="EA814" s="339"/>
      <c r="EB814" s="339"/>
      <c r="EC814" s="339"/>
      <c r="ED814" s="339"/>
      <c r="EE814" s="339"/>
      <c r="EF814" s="339"/>
      <c r="EG814" s="339"/>
      <c r="EH814" s="339"/>
      <c r="EI814" s="339"/>
      <c r="EJ814" s="339"/>
      <c r="EK814" s="339"/>
      <c r="EL814" s="339"/>
      <c r="EM814" s="339"/>
    </row>
    <row r="815" spans="1:143" s="341" customFormat="1" ht="25.5" hidden="1" customHeight="1">
      <c r="A815" s="371"/>
      <c r="B815" s="371"/>
      <c r="C815" s="371"/>
      <c r="D815" s="371"/>
      <c r="E815" s="371"/>
      <c r="F815" s="371"/>
      <c r="G815" s="371"/>
      <c r="H815" s="371"/>
      <c r="I815" s="371"/>
      <c r="J815" s="371"/>
      <c r="K815" s="371"/>
      <c r="L815" s="371"/>
      <c r="M815" s="371"/>
      <c r="N815" s="371"/>
      <c r="O815" s="371"/>
      <c r="P815" s="371"/>
      <c r="Q815" s="371"/>
      <c r="R815" s="371"/>
      <c r="S815" s="371"/>
      <c r="T815" s="371"/>
      <c r="U815" s="371"/>
      <c r="V815" s="371"/>
      <c r="W815" s="371"/>
      <c r="X815" s="371"/>
      <c r="Y815" s="371"/>
      <c r="Z815" s="371"/>
      <c r="AA815" s="371"/>
      <c r="AB815" s="371"/>
      <c r="AC815" s="371"/>
      <c r="AD815" s="371"/>
      <c r="AE815" s="371"/>
      <c r="AF815" s="371"/>
      <c r="AG815" s="371"/>
      <c r="AH815" s="371"/>
      <c r="AI815" s="339"/>
      <c r="AJ815" s="339"/>
      <c r="AK815" s="339"/>
      <c r="AL815" s="339"/>
      <c r="AM815" s="339"/>
      <c r="AN815" s="339"/>
      <c r="AO815" s="339"/>
      <c r="AP815" s="339"/>
      <c r="AQ815" s="339"/>
      <c r="AR815" s="339"/>
      <c r="AS815" s="339"/>
      <c r="AT815" s="339"/>
      <c r="AU815" s="339"/>
      <c r="AV815" s="339"/>
      <c r="AW815" s="339"/>
      <c r="AX815" s="339"/>
      <c r="AY815" s="339"/>
      <c r="AZ815" s="339"/>
      <c r="BA815" s="339"/>
      <c r="BB815" s="339"/>
      <c r="BC815" s="339"/>
      <c r="BD815" s="339"/>
      <c r="BE815" s="339"/>
      <c r="BF815" s="339"/>
      <c r="BG815" s="339"/>
      <c r="BH815" s="339"/>
      <c r="BI815" s="339"/>
      <c r="BJ815" s="339"/>
      <c r="BK815" s="339"/>
      <c r="BL815" s="339"/>
      <c r="BM815" s="339"/>
      <c r="BN815" s="339"/>
      <c r="BO815" s="339"/>
      <c r="BP815" s="339"/>
      <c r="BQ815" s="339"/>
      <c r="BR815" s="339"/>
      <c r="BS815" s="339"/>
      <c r="BT815" s="339"/>
      <c r="BU815" s="339"/>
      <c r="BV815" s="339"/>
      <c r="BW815" s="339"/>
      <c r="BX815" s="339"/>
      <c r="BY815" s="339"/>
      <c r="BZ815" s="339"/>
      <c r="CA815" s="339"/>
      <c r="CB815" s="339"/>
      <c r="CC815" s="339"/>
      <c r="CD815" s="339"/>
      <c r="CE815" s="339"/>
      <c r="CF815" s="339"/>
      <c r="CG815" s="339"/>
      <c r="CH815" s="339"/>
      <c r="CI815" s="339"/>
      <c r="CJ815" s="339"/>
      <c r="CK815" s="339"/>
      <c r="CL815" s="339"/>
      <c r="CM815" s="339"/>
      <c r="CN815" s="339"/>
      <c r="CO815" s="339"/>
      <c r="CP815" s="339"/>
      <c r="CQ815" s="339"/>
      <c r="CR815" s="339"/>
      <c r="CS815" s="339"/>
      <c r="CT815" s="339"/>
      <c r="CU815" s="339"/>
      <c r="CV815" s="339"/>
      <c r="CW815" s="339"/>
      <c r="CX815" s="339"/>
      <c r="CY815" s="339"/>
      <c r="CZ815" s="339"/>
      <c r="DA815" s="339"/>
      <c r="DB815" s="339"/>
      <c r="DC815" s="339"/>
      <c r="DD815" s="339"/>
      <c r="DE815" s="339"/>
      <c r="DF815" s="339"/>
      <c r="DG815" s="339"/>
      <c r="DH815" s="339"/>
      <c r="DI815" s="339"/>
      <c r="DJ815" s="339"/>
      <c r="DK815" s="339"/>
      <c r="DL815" s="339"/>
      <c r="DM815" s="339"/>
      <c r="DN815" s="339"/>
      <c r="DO815" s="339"/>
      <c r="DP815" s="339"/>
      <c r="DQ815" s="339"/>
      <c r="DR815" s="339"/>
      <c r="DS815" s="339"/>
      <c r="DT815" s="339"/>
      <c r="DU815" s="339"/>
      <c r="DV815" s="339"/>
      <c r="DW815" s="339"/>
      <c r="DX815" s="339"/>
      <c r="DY815" s="339"/>
      <c r="DZ815" s="339"/>
      <c r="EA815" s="339"/>
      <c r="EB815" s="339"/>
      <c r="EC815" s="339"/>
      <c r="ED815" s="339"/>
      <c r="EE815" s="339"/>
      <c r="EF815" s="339"/>
      <c r="EG815" s="339"/>
      <c r="EH815" s="339"/>
      <c r="EI815" s="339"/>
      <c r="EJ815" s="339"/>
      <c r="EK815" s="339"/>
      <c r="EL815" s="339"/>
      <c r="EM815" s="339"/>
    </row>
    <row r="816" spans="1:143" s="341" customFormat="1" ht="25.5" hidden="1" customHeight="1">
      <c r="A816" s="371"/>
      <c r="B816" s="371"/>
      <c r="C816" s="371"/>
      <c r="D816" s="371"/>
      <c r="E816" s="371"/>
      <c r="F816" s="371"/>
      <c r="G816" s="371"/>
      <c r="H816" s="371"/>
      <c r="I816" s="371"/>
      <c r="J816" s="371"/>
      <c r="K816" s="371"/>
      <c r="L816" s="371"/>
      <c r="M816" s="371"/>
      <c r="N816" s="371"/>
      <c r="O816" s="371"/>
      <c r="P816" s="371"/>
      <c r="Q816" s="371"/>
      <c r="R816" s="371"/>
      <c r="S816" s="371"/>
      <c r="T816" s="371"/>
      <c r="U816" s="371"/>
      <c r="V816" s="371"/>
      <c r="W816" s="371"/>
      <c r="X816" s="371"/>
      <c r="Y816" s="371"/>
      <c r="Z816" s="371"/>
      <c r="AA816" s="371"/>
      <c r="AB816" s="371"/>
      <c r="AC816" s="371"/>
      <c r="AD816" s="371"/>
      <c r="AE816" s="371"/>
      <c r="AF816" s="371"/>
      <c r="AG816" s="371"/>
      <c r="AH816" s="371"/>
      <c r="AI816" s="339"/>
      <c r="AJ816" s="339"/>
      <c r="AK816" s="339"/>
      <c r="AL816" s="339"/>
      <c r="AM816" s="339"/>
      <c r="AN816" s="339"/>
      <c r="AO816" s="339"/>
      <c r="AP816" s="339"/>
      <c r="AQ816" s="339"/>
      <c r="AR816" s="339"/>
      <c r="AS816" s="339"/>
      <c r="AT816" s="339"/>
      <c r="AU816" s="339"/>
      <c r="AV816" s="339"/>
      <c r="AW816" s="339"/>
      <c r="AX816" s="339"/>
      <c r="AY816" s="339"/>
      <c r="AZ816" s="339"/>
      <c r="BA816" s="339"/>
      <c r="BB816" s="339"/>
      <c r="BC816" s="339"/>
      <c r="BD816" s="339"/>
      <c r="BE816" s="339"/>
      <c r="BF816" s="339"/>
      <c r="BG816" s="339"/>
      <c r="BH816" s="339"/>
      <c r="BI816" s="339"/>
      <c r="BJ816" s="339"/>
      <c r="BK816" s="339"/>
      <c r="BL816" s="339"/>
      <c r="BM816" s="339"/>
      <c r="BN816" s="339"/>
      <c r="BO816" s="339"/>
      <c r="BP816" s="339"/>
      <c r="BQ816" s="339"/>
      <c r="BR816" s="339"/>
      <c r="BS816" s="339"/>
      <c r="BT816" s="339"/>
      <c r="BU816" s="339"/>
      <c r="BV816" s="339"/>
      <c r="BW816" s="339"/>
      <c r="BX816" s="339"/>
      <c r="BY816" s="339"/>
      <c r="BZ816" s="339"/>
      <c r="CA816" s="339"/>
      <c r="CB816" s="339"/>
      <c r="CC816" s="339"/>
      <c r="CD816" s="339"/>
      <c r="CE816" s="339"/>
      <c r="CF816" s="339"/>
      <c r="CG816" s="339"/>
      <c r="CH816" s="339"/>
      <c r="CI816" s="339"/>
      <c r="CJ816" s="339"/>
      <c r="CK816" s="339"/>
      <c r="CL816" s="339"/>
      <c r="CM816" s="339"/>
      <c r="CN816" s="339"/>
      <c r="CO816" s="339"/>
      <c r="CP816" s="339"/>
      <c r="CQ816" s="339"/>
      <c r="CR816" s="339"/>
      <c r="CS816" s="339"/>
      <c r="CT816" s="339"/>
      <c r="CU816" s="339"/>
      <c r="CV816" s="339"/>
      <c r="CW816" s="339"/>
      <c r="CX816" s="339"/>
      <c r="CY816" s="339"/>
      <c r="CZ816" s="339"/>
      <c r="DA816" s="339"/>
      <c r="DB816" s="339"/>
      <c r="DC816" s="339"/>
      <c r="DD816" s="339"/>
      <c r="DE816" s="339"/>
      <c r="DF816" s="339"/>
      <c r="DG816" s="339"/>
      <c r="DH816" s="339"/>
      <c r="DI816" s="339"/>
      <c r="DJ816" s="339"/>
      <c r="DK816" s="339"/>
      <c r="DL816" s="339"/>
      <c r="DM816" s="339"/>
      <c r="DN816" s="339"/>
      <c r="DO816" s="339"/>
      <c r="DP816" s="339"/>
      <c r="DQ816" s="339"/>
      <c r="DR816" s="339"/>
      <c r="DS816" s="339"/>
      <c r="DT816" s="339"/>
      <c r="DU816" s="339"/>
      <c r="DV816" s="339"/>
      <c r="DW816" s="339"/>
      <c r="DX816" s="339"/>
      <c r="DY816" s="339"/>
      <c r="DZ816" s="339"/>
      <c r="EA816" s="339"/>
      <c r="EB816" s="339"/>
      <c r="EC816" s="339"/>
      <c r="ED816" s="339"/>
      <c r="EE816" s="339"/>
      <c r="EF816" s="339"/>
      <c r="EG816" s="339"/>
      <c r="EH816" s="339"/>
      <c r="EI816" s="339"/>
      <c r="EJ816" s="339"/>
      <c r="EK816" s="339"/>
      <c r="EL816" s="339"/>
      <c r="EM816" s="339"/>
    </row>
    <row r="817" spans="1:143" s="341" customFormat="1" ht="25.5" hidden="1" customHeight="1">
      <c r="A817" s="371"/>
      <c r="B817" s="371"/>
      <c r="C817" s="371"/>
      <c r="D817" s="371"/>
      <c r="E817" s="371"/>
      <c r="F817" s="371"/>
      <c r="G817" s="371"/>
      <c r="H817" s="371"/>
      <c r="I817" s="371"/>
      <c r="J817" s="371"/>
      <c r="K817" s="371"/>
      <c r="L817" s="371"/>
      <c r="M817" s="371"/>
      <c r="N817" s="371"/>
      <c r="O817" s="371"/>
      <c r="P817" s="371"/>
      <c r="Q817" s="371"/>
      <c r="R817" s="371"/>
      <c r="S817" s="371"/>
      <c r="T817" s="371"/>
      <c r="U817" s="371"/>
      <c r="V817" s="371"/>
      <c r="W817" s="371"/>
      <c r="X817" s="371"/>
      <c r="Y817" s="371"/>
      <c r="Z817" s="371"/>
      <c r="AA817" s="371"/>
      <c r="AB817" s="371"/>
      <c r="AC817" s="371"/>
      <c r="AD817" s="371"/>
      <c r="AE817" s="371"/>
      <c r="AF817" s="371"/>
      <c r="AG817" s="371"/>
      <c r="AH817" s="371"/>
      <c r="AI817" s="339"/>
      <c r="AJ817" s="339"/>
      <c r="AK817" s="339"/>
      <c r="AL817" s="339"/>
      <c r="AM817" s="339"/>
      <c r="AN817" s="339"/>
      <c r="AO817" s="339"/>
      <c r="AP817" s="339"/>
      <c r="AQ817" s="339"/>
      <c r="AR817" s="339"/>
      <c r="AS817" s="339"/>
      <c r="AT817" s="339"/>
      <c r="AU817" s="339"/>
      <c r="AV817" s="339"/>
      <c r="AW817" s="339"/>
      <c r="AX817" s="339"/>
      <c r="AY817" s="339"/>
      <c r="AZ817" s="339"/>
      <c r="BA817" s="339"/>
      <c r="BB817" s="339"/>
      <c r="BC817" s="339"/>
      <c r="BD817" s="339"/>
      <c r="BE817" s="339"/>
      <c r="BF817" s="339"/>
      <c r="BG817" s="339"/>
      <c r="BH817" s="339"/>
      <c r="BI817" s="339"/>
      <c r="BJ817" s="339"/>
      <c r="BK817" s="339"/>
      <c r="BL817" s="339"/>
      <c r="BM817" s="339"/>
      <c r="BN817" s="339"/>
      <c r="BO817" s="339"/>
      <c r="BP817" s="339"/>
      <c r="BQ817" s="339"/>
      <c r="BR817" s="339"/>
      <c r="BS817" s="339"/>
      <c r="BT817" s="339"/>
      <c r="BU817" s="339"/>
      <c r="BV817" s="339"/>
      <c r="BW817" s="339"/>
      <c r="BX817" s="339"/>
      <c r="BY817" s="339"/>
      <c r="BZ817" s="339"/>
      <c r="CA817" s="339"/>
      <c r="CB817" s="339"/>
      <c r="CC817" s="339"/>
      <c r="CD817" s="339"/>
      <c r="CE817" s="339"/>
      <c r="CF817" s="339"/>
      <c r="CG817" s="339"/>
      <c r="CH817" s="339"/>
      <c r="CI817" s="339"/>
      <c r="CJ817" s="339"/>
      <c r="CK817" s="339"/>
      <c r="CL817" s="339"/>
      <c r="CM817" s="339"/>
      <c r="CN817" s="339"/>
      <c r="CO817" s="339"/>
      <c r="CP817" s="339"/>
      <c r="CQ817" s="339"/>
      <c r="CR817" s="339"/>
      <c r="CS817" s="339"/>
      <c r="CT817" s="339"/>
      <c r="CU817" s="339"/>
      <c r="CV817" s="339"/>
      <c r="CW817" s="339"/>
      <c r="CX817" s="339"/>
      <c r="CY817" s="339"/>
      <c r="CZ817" s="339"/>
      <c r="DA817" s="339"/>
      <c r="DB817" s="339"/>
      <c r="DC817" s="339"/>
      <c r="DD817" s="339"/>
      <c r="DE817" s="339"/>
      <c r="DF817" s="339"/>
      <c r="DG817" s="339"/>
      <c r="DH817" s="339"/>
      <c r="DI817" s="339"/>
      <c r="DJ817" s="339"/>
      <c r="DK817" s="339"/>
      <c r="DL817" s="339"/>
      <c r="DM817" s="339"/>
      <c r="DN817" s="339"/>
      <c r="DO817" s="339"/>
      <c r="DP817" s="339"/>
      <c r="DQ817" s="339"/>
      <c r="DR817" s="339"/>
      <c r="DS817" s="339"/>
      <c r="DT817" s="339"/>
      <c r="DU817" s="339"/>
      <c r="DV817" s="339"/>
      <c r="DW817" s="339"/>
      <c r="DX817" s="339"/>
      <c r="DY817" s="339"/>
      <c r="DZ817" s="339"/>
      <c r="EA817" s="339"/>
      <c r="EB817" s="339"/>
      <c r="EC817" s="339"/>
      <c r="ED817" s="339"/>
      <c r="EE817" s="339"/>
      <c r="EF817" s="339"/>
      <c r="EG817" s="339"/>
      <c r="EH817" s="339"/>
      <c r="EI817" s="339"/>
      <c r="EJ817" s="339"/>
      <c r="EK817" s="339"/>
      <c r="EL817" s="339"/>
      <c r="EM817" s="339"/>
    </row>
    <row r="818" spans="1:143" s="341" customFormat="1" ht="25.5" hidden="1" customHeight="1">
      <c r="A818" s="371"/>
      <c r="B818" s="371"/>
      <c r="C818" s="371"/>
      <c r="D818" s="371"/>
      <c r="E818" s="371"/>
      <c r="F818" s="371"/>
      <c r="G818" s="371"/>
      <c r="H818" s="371"/>
      <c r="I818" s="371"/>
      <c r="J818" s="371"/>
      <c r="K818" s="371"/>
      <c r="L818" s="371"/>
      <c r="M818" s="371"/>
      <c r="N818" s="371"/>
      <c r="O818" s="371"/>
      <c r="P818" s="371"/>
      <c r="Q818" s="371"/>
      <c r="R818" s="371"/>
      <c r="S818" s="371"/>
      <c r="T818" s="371"/>
      <c r="U818" s="371"/>
      <c r="V818" s="371"/>
      <c r="W818" s="371"/>
      <c r="X818" s="371"/>
      <c r="Y818" s="371"/>
      <c r="Z818" s="371"/>
      <c r="AA818" s="371"/>
      <c r="AB818" s="371"/>
      <c r="AC818" s="371"/>
      <c r="AD818" s="371"/>
      <c r="AE818" s="371"/>
      <c r="AF818" s="371"/>
      <c r="AG818" s="371"/>
      <c r="AH818" s="371"/>
      <c r="AI818" s="339"/>
      <c r="AJ818" s="339"/>
      <c r="AK818" s="339"/>
      <c r="AL818" s="339"/>
      <c r="AM818" s="339"/>
      <c r="AN818" s="339"/>
      <c r="AO818" s="339"/>
      <c r="AP818" s="339"/>
      <c r="AQ818" s="339"/>
      <c r="AR818" s="339"/>
      <c r="AS818" s="339"/>
      <c r="AT818" s="339"/>
      <c r="AU818" s="339"/>
      <c r="AV818" s="339"/>
      <c r="AW818" s="339"/>
      <c r="AX818" s="339"/>
      <c r="AY818" s="339"/>
      <c r="AZ818" s="339"/>
      <c r="BA818" s="339"/>
      <c r="BB818" s="339"/>
      <c r="BC818" s="339"/>
      <c r="BD818" s="339"/>
      <c r="BE818" s="339"/>
      <c r="BF818" s="339"/>
      <c r="BG818" s="339"/>
      <c r="BH818" s="339"/>
      <c r="BI818" s="339"/>
      <c r="BJ818" s="339"/>
      <c r="BK818" s="339"/>
      <c r="BL818" s="339"/>
      <c r="BM818" s="339"/>
      <c r="BN818" s="339"/>
      <c r="BO818" s="339"/>
      <c r="BP818" s="339"/>
      <c r="BQ818" s="339"/>
      <c r="BR818" s="339"/>
      <c r="BS818" s="339"/>
      <c r="BT818" s="339"/>
      <c r="BU818" s="339"/>
      <c r="BV818" s="339"/>
      <c r="BW818" s="339"/>
      <c r="BX818" s="339"/>
      <c r="BY818" s="339"/>
      <c r="BZ818" s="339"/>
      <c r="CA818" s="339"/>
      <c r="CB818" s="339"/>
      <c r="CC818" s="339"/>
      <c r="CD818" s="339"/>
      <c r="CE818" s="339"/>
      <c r="CF818" s="339"/>
      <c r="CG818" s="339"/>
      <c r="CH818" s="339"/>
      <c r="CI818" s="339"/>
      <c r="CJ818" s="339"/>
      <c r="CK818" s="339"/>
      <c r="CL818" s="339"/>
      <c r="CM818" s="339"/>
      <c r="CN818" s="339"/>
      <c r="CO818" s="339"/>
      <c r="CP818" s="339"/>
      <c r="CQ818" s="339"/>
      <c r="CR818" s="339"/>
      <c r="CS818" s="339"/>
      <c r="CT818" s="339"/>
      <c r="CU818" s="339"/>
      <c r="CV818" s="339"/>
      <c r="CW818" s="339"/>
      <c r="CX818" s="339"/>
      <c r="CY818" s="339"/>
      <c r="CZ818" s="339"/>
      <c r="DA818" s="339"/>
      <c r="DB818" s="339"/>
      <c r="DC818" s="339"/>
      <c r="DD818" s="339"/>
      <c r="DE818" s="339"/>
      <c r="DF818" s="339"/>
      <c r="DG818" s="339"/>
      <c r="DH818" s="339"/>
      <c r="DI818" s="339"/>
      <c r="DJ818" s="339"/>
      <c r="DK818" s="339"/>
      <c r="DL818" s="339"/>
      <c r="DM818" s="339"/>
      <c r="DN818" s="339"/>
      <c r="DO818" s="339"/>
      <c r="DP818" s="339"/>
      <c r="DQ818" s="339"/>
      <c r="DR818" s="339"/>
      <c r="DS818" s="339"/>
      <c r="DT818" s="339"/>
      <c r="DU818" s="339"/>
      <c r="DV818" s="339"/>
      <c r="DW818" s="339"/>
      <c r="DX818" s="339"/>
      <c r="DY818" s="339"/>
      <c r="DZ818" s="339"/>
      <c r="EA818" s="339"/>
      <c r="EB818" s="339"/>
      <c r="EC818" s="339"/>
      <c r="ED818" s="339"/>
      <c r="EE818" s="339"/>
      <c r="EF818" s="339"/>
      <c r="EG818" s="339"/>
      <c r="EH818" s="339"/>
      <c r="EI818" s="339"/>
      <c r="EJ818" s="339"/>
      <c r="EK818" s="339"/>
      <c r="EL818" s="339"/>
      <c r="EM818" s="339"/>
    </row>
    <row r="819" spans="1:143" s="341" customFormat="1" ht="25.5" hidden="1" customHeight="1">
      <c r="A819" s="371"/>
      <c r="B819" s="371"/>
      <c r="C819" s="371"/>
      <c r="D819" s="371"/>
      <c r="E819" s="371"/>
      <c r="F819" s="371"/>
      <c r="G819" s="371"/>
      <c r="H819" s="371"/>
      <c r="I819" s="371"/>
      <c r="J819" s="371"/>
      <c r="K819" s="371"/>
      <c r="L819" s="371"/>
      <c r="M819" s="371"/>
      <c r="N819" s="371"/>
      <c r="O819" s="371"/>
      <c r="P819" s="371"/>
      <c r="Q819" s="371"/>
      <c r="R819" s="371"/>
      <c r="S819" s="371"/>
      <c r="T819" s="371"/>
      <c r="U819" s="371"/>
      <c r="V819" s="371"/>
      <c r="W819" s="371"/>
      <c r="X819" s="371"/>
      <c r="Y819" s="371"/>
      <c r="Z819" s="371"/>
      <c r="AA819" s="371"/>
      <c r="AB819" s="371"/>
      <c r="AC819" s="371"/>
      <c r="AD819" s="371"/>
      <c r="AE819" s="371"/>
      <c r="AF819" s="371"/>
      <c r="AG819" s="371"/>
      <c r="AH819" s="371"/>
      <c r="AI819" s="339"/>
      <c r="AJ819" s="339"/>
      <c r="AK819" s="339"/>
      <c r="AL819" s="339"/>
      <c r="AM819" s="339"/>
      <c r="AN819" s="339"/>
      <c r="AO819" s="339"/>
      <c r="AP819" s="339"/>
      <c r="AQ819" s="339"/>
      <c r="AR819" s="339"/>
      <c r="AS819" s="339"/>
      <c r="AT819" s="339"/>
      <c r="AU819" s="339"/>
      <c r="AV819" s="339"/>
      <c r="AW819" s="339"/>
      <c r="AX819" s="339"/>
      <c r="AY819" s="339"/>
      <c r="AZ819" s="339"/>
      <c r="BA819" s="339"/>
      <c r="BB819" s="339"/>
      <c r="BC819" s="339"/>
      <c r="BD819" s="339"/>
      <c r="BE819" s="339"/>
      <c r="BF819" s="339"/>
      <c r="BG819" s="339"/>
      <c r="BH819" s="339"/>
      <c r="BI819" s="339"/>
      <c r="BJ819" s="339"/>
      <c r="BK819" s="339"/>
      <c r="BL819" s="339"/>
      <c r="BM819" s="339"/>
      <c r="BN819" s="339"/>
      <c r="BO819" s="339"/>
      <c r="BP819" s="339"/>
      <c r="BQ819" s="339"/>
      <c r="BR819" s="339"/>
      <c r="BS819" s="339"/>
      <c r="BT819" s="339"/>
      <c r="BU819" s="339"/>
      <c r="BV819" s="339"/>
      <c r="BW819" s="339"/>
      <c r="BX819" s="339"/>
      <c r="BY819" s="339"/>
      <c r="BZ819" s="339"/>
      <c r="CA819" s="339"/>
      <c r="CB819" s="339"/>
      <c r="CC819" s="339"/>
      <c r="CD819" s="339"/>
      <c r="CE819" s="339"/>
      <c r="CF819" s="339"/>
      <c r="CG819" s="339"/>
      <c r="CH819" s="339"/>
      <c r="CI819" s="339"/>
      <c r="CJ819" s="339"/>
      <c r="CK819" s="339"/>
      <c r="CL819" s="339"/>
      <c r="CM819" s="339"/>
      <c r="CN819" s="339"/>
      <c r="CO819" s="339"/>
      <c r="CP819" s="339"/>
      <c r="CQ819" s="339"/>
      <c r="CR819" s="339"/>
      <c r="CS819" s="339"/>
      <c r="CT819" s="339"/>
      <c r="CU819" s="339"/>
      <c r="CV819" s="339"/>
      <c r="CW819" s="339"/>
      <c r="CX819" s="339"/>
      <c r="CY819" s="339"/>
      <c r="CZ819" s="339"/>
      <c r="DA819" s="339"/>
      <c r="DB819" s="339"/>
      <c r="DC819" s="339"/>
      <c r="DD819" s="339"/>
      <c r="DE819" s="339"/>
      <c r="DF819" s="339"/>
      <c r="DG819" s="339"/>
      <c r="DH819" s="339"/>
      <c r="DI819" s="339"/>
      <c r="DJ819" s="339"/>
      <c r="DK819" s="339"/>
      <c r="DL819" s="339"/>
      <c r="DM819" s="339"/>
      <c r="DN819" s="339"/>
      <c r="DO819" s="339"/>
      <c r="DP819" s="339"/>
      <c r="DQ819" s="339"/>
      <c r="DR819" s="339"/>
      <c r="DS819" s="339"/>
      <c r="DT819" s="339"/>
      <c r="DU819" s="339"/>
      <c r="DV819" s="339"/>
      <c r="DW819" s="339"/>
      <c r="DX819" s="339"/>
      <c r="DY819" s="339"/>
      <c r="DZ819" s="339"/>
      <c r="EA819" s="339"/>
      <c r="EB819" s="339"/>
      <c r="EC819" s="339"/>
      <c r="ED819" s="339"/>
      <c r="EE819" s="339"/>
      <c r="EF819" s="339"/>
      <c r="EG819" s="339"/>
      <c r="EH819" s="339"/>
      <c r="EI819" s="339"/>
      <c r="EJ819" s="339"/>
      <c r="EK819" s="339"/>
      <c r="EL819" s="339"/>
      <c r="EM819" s="339"/>
    </row>
    <row r="820" spans="1:143" s="341" customFormat="1" ht="25.5" hidden="1" customHeight="1">
      <c r="A820" s="371"/>
      <c r="B820" s="371"/>
      <c r="C820" s="371"/>
      <c r="D820" s="371"/>
      <c r="E820" s="371"/>
      <c r="F820" s="371"/>
      <c r="G820" s="371"/>
      <c r="H820" s="371"/>
      <c r="I820" s="371"/>
      <c r="J820" s="371"/>
      <c r="K820" s="371"/>
      <c r="L820" s="371"/>
      <c r="M820" s="371"/>
      <c r="N820" s="371"/>
      <c r="O820" s="371"/>
      <c r="P820" s="371"/>
      <c r="Q820" s="371"/>
      <c r="R820" s="371"/>
      <c r="S820" s="371"/>
      <c r="T820" s="371"/>
      <c r="U820" s="371"/>
      <c r="V820" s="371"/>
      <c r="W820" s="371"/>
      <c r="X820" s="371"/>
      <c r="Y820" s="371"/>
      <c r="Z820" s="371"/>
      <c r="AA820" s="371"/>
      <c r="AB820" s="371"/>
      <c r="AC820" s="371"/>
      <c r="AD820" s="371"/>
      <c r="AE820" s="371"/>
      <c r="AF820" s="371"/>
      <c r="AG820" s="371"/>
      <c r="AH820" s="371"/>
      <c r="AI820" s="339"/>
      <c r="AJ820" s="339"/>
      <c r="AK820" s="339"/>
      <c r="AL820" s="339"/>
      <c r="AM820" s="339"/>
      <c r="AN820" s="339"/>
      <c r="AO820" s="339"/>
      <c r="AP820" s="339"/>
      <c r="AQ820" s="339"/>
      <c r="AR820" s="339"/>
      <c r="AS820" s="339"/>
      <c r="AT820" s="339"/>
      <c r="AU820" s="339"/>
      <c r="AV820" s="339"/>
      <c r="AW820" s="339"/>
      <c r="AX820" s="339"/>
      <c r="AY820" s="339"/>
      <c r="AZ820" s="339"/>
      <c r="BA820" s="339"/>
      <c r="BB820" s="339"/>
      <c r="BC820" s="339"/>
      <c r="BD820" s="339"/>
      <c r="BE820" s="339"/>
      <c r="BF820" s="339"/>
      <c r="BG820" s="339"/>
      <c r="BH820" s="339"/>
      <c r="BI820" s="339"/>
      <c r="BJ820" s="339"/>
      <c r="BK820" s="339"/>
      <c r="BL820" s="339"/>
      <c r="BM820" s="339"/>
      <c r="BN820" s="339"/>
      <c r="BO820" s="339"/>
      <c r="BP820" s="339"/>
      <c r="BQ820" s="339"/>
      <c r="BR820" s="339"/>
      <c r="BS820" s="339"/>
      <c r="BT820" s="339"/>
      <c r="BU820" s="339"/>
      <c r="BV820" s="339"/>
      <c r="BW820" s="339"/>
      <c r="BX820" s="339"/>
      <c r="BY820" s="339"/>
      <c r="BZ820" s="339"/>
      <c r="CA820" s="339"/>
      <c r="CB820" s="339"/>
      <c r="CC820" s="339"/>
      <c r="CD820" s="339"/>
      <c r="CE820" s="339"/>
      <c r="CF820" s="339"/>
      <c r="CG820" s="339"/>
      <c r="CH820" s="339"/>
      <c r="CI820" s="339"/>
      <c r="CJ820" s="339"/>
      <c r="CK820" s="339"/>
      <c r="CL820" s="339"/>
      <c r="CM820" s="339"/>
      <c r="CN820" s="339"/>
      <c r="CO820" s="339"/>
      <c r="CP820" s="339"/>
      <c r="CQ820" s="339"/>
      <c r="CR820" s="339"/>
      <c r="CS820" s="339"/>
      <c r="CT820" s="339"/>
      <c r="CU820" s="339"/>
      <c r="CV820" s="339"/>
      <c r="CW820" s="339"/>
      <c r="CX820" s="339"/>
      <c r="CY820" s="339"/>
      <c r="CZ820" s="339"/>
      <c r="DA820" s="339"/>
      <c r="DB820" s="339"/>
      <c r="DC820" s="339"/>
      <c r="DD820" s="339"/>
      <c r="DE820" s="339"/>
      <c r="DF820" s="339"/>
      <c r="DG820" s="339"/>
      <c r="DH820" s="339"/>
      <c r="DI820" s="339"/>
      <c r="DJ820" s="339"/>
      <c r="DK820" s="339"/>
      <c r="DL820" s="339"/>
      <c r="DM820" s="339"/>
      <c r="DN820" s="339"/>
      <c r="DO820" s="339"/>
      <c r="DP820" s="339"/>
      <c r="DQ820" s="339"/>
      <c r="DR820" s="339"/>
      <c r="DS820" s="339"/>
      <c r="DT820" s="339"/>
      <c r="DU820" s="339"/>
      <c r="DV820" s="339"/>
      <c r="DW820" s="339"/>
      <c r="DX820" s="339"/>
      <c r="DY820" s="339"/>
      <c r="DZ820" s="339"/>
      <c r="EA820" s="339"/>
      <c r="EB820" s="339"/>
      <c r="EC820" s="339"/>
      <c r="ED820" s="339"/>
      <c r="EE820" s="339"/>
      <c r="EF820" s="339"/>
      <c r="EG820" s="339"/>
      <c r="EH820" s="339"/>
      <c r="EI820" s="339"/>
      <c r="EJ820" s="339"/>
      <c r="EK820" s="339"/>
      <c r="EL820" s="339"/>
      <c r="EM820" s="339"/>
    </row>
    <row r="821" spans="1:143" s="341" customFormat="1" ht="25.5" hidden="1" customHeight="1">
      <c r="A821" s="371"/>
      <c r="B821" s="371"/>
      <c r="C821" s="371"/>
      <c r="D821" s="371"/>
      <c r="E821" s="371"/>
      <c r="F821" s="371"/>
      <c r="G821" s="371"/>
      <c r="H821" s="371"/>
      <c r="I821" s="371"/>
      <c r="J821" s="371"/>
      <c r="K821" s="371"/>
      <c r="L821" s="371"/>
      <c r="M821" s="371"/>
      <c r="N821" s="371"/>
      <c r="O821" s="371"/>
      <c r="P821" s="371"/>
      <c r="Q821" s="371"/>
      <c r="R821" s="371"/>
      <c r="S821" s="371"/>
      <c r="T821" s="371"/>
      <c r="U821" s="371"/>
      <c r="V821" s="371"/>
      <c r="W821" s="371"/>
      <c r="X821" s="371"/>
      <c r="Y821" s="371"/>
      <c r="Z821" s="371"/>
      <c r="AA821" s="371"/>
      <c r="AB821" s="371"/>
      <c r="AC821" s="371"/>
      <c r="AD821" s="371"/>
      <c r="AE821" s="371"/>
      <c r="AF821" s="371"/>
      <c r="AG821" s="371"/>
      <c r="AH821" s="371"/>
      <c r="AI821" s="339"/>
      <c r="AJ821" s="339"/>
      <c r="AK821" s="339"/>
      <c r="AL821" s="339"/>
      <c r="AM821" s="339"/>
      <c r="AN821" s="339"/>
      <c r="AO821" s="339"/>
      <c r="AP821" s="339"/>
      <c r="AQ821" s="339"/>
      <c r="AR821" s="339"/>
      <c r="AS821" s="339"/>
      <c r="AT821" s="339"/>
      <c r="AU821" s="339"/>
      <c r="AV821" s="339"/>
      <c r="AW821" s="339"/>
      <c r="AX821" s="339"/>
      <c r="AY821" s="339"/>
      <c r="AZ821" s="339"/>
      <c r="BA821" s="339"/>
      <c r="BB821" s="339"/>
      <c r="BC821" s="339"/>
      <c r="BD821" s="339"/>
      <c r="BE821" s="339"/>
      <c r="BF821" s="339"/>
      <c r="BG821" s="339"/>
      <c r="BH821" s="339"/>
      <c r="BI821" s="339"/>
      <c r="BJ821" s="339"/>
      <c r="BK821" s="339"/>
      <c r="BL821" s="339"/>
      <c r="BM821" s="339"/>
      <c r="BN821" s="339"/>
      <c r="BO821" s="339"/>
      <c r="BP821" s="339"/>
      <c r="BQ821" s="339"/>
      <c r="BR821" s="339"/>
      <c r="BS821" s="339"/>
      <c r="BT821" s="339"/>
      <c r="BU821" s="339"/>
      <c r="BV821" s="339"/>
      <c r="BW821" s="339"/>
      <c r="BX821" s="339"/>
      <c r="BY821" s="339"/>
      <c r="BZ821" s="339"/>
      <c r="CA821" s="339"/>
      <c r="CB821" s="339"/>
      <c r="CC821" s="339"/>
      <c r="CD821" s="339"/>
      <c r="CE821" s="339"/>
      <c r="CF821" s="339"/>
      <c r="CG821" s="339"/>
      <c r="CH821" s="339"/>
      <c r="CI821" s="339"/>
      <c r="CJ821" s="339"/>
      <c r="CK821" s="339"/>
      <c r="CL821" s="339"/>
      <c r="CM821" s="339"/>
      <c r="CN821" s="339"/>
      <c r="CO821" s="339"/>
      <c r="CP821" s="339"/>
      <c r="CQ821" s="339"/>
      <c r="CR821" s="339"/>
      <c r="CS821" s="339"/>
      <c r="CT821" s="339"/>
      <c r="CU821" s="339"/>
      <c r="CV821" s="339"/>
      <c r="CW821" s="339"/>
      <c r="CX821" s="339"/>
      <c r="CY821" s="339"/>
      <c r="CZ821" s="339"/>
      <c r="DA821" s="339"/>
      <c r="DB821" s="339"/>
      <c r="DC821" s="339"/>
      <c r="DD821" s="339"/>
      <c r="DE821" s="339"/>
      <c r="DF821" s="339"/>
      <c r="DG821" s="339"/>
      <c r="DH821" s="339"/>
      <c r="DI821" s="339"/>
      <c r="DJ821" s="339"/>
      <c r="DK821" s="339"/>
      <c r="DL821" s="339"/>
      <c r="DM821" s="339"/>
      <c r="DN821" s="339"/>
      <c r="DO821" s="339"/>
      <c r="DP821" s="339"/>
      <c r="DQ821" s="339"/>
      <c r="DR821" s="339"/>
      <c r="DS821" s="339"/>
      <c r="DT821" s="339"/>
      <c r="DU821" s="339"/>
      <c r="DV821" s="339"/>
      <c r="DW821" s="339"/>
      <c r="DX821" s="339"/>
      <c r="DY821" s="339"/>
      <c r="DZ821" s="339"/>
      <c r="EA821" s="339"/>
      <c r="EB821" s="339"/>
      <c r="EC821" s="339"/>
      <c r="ED821" s="339"/>
      <c r="EE821" s="339"/>
      <c r="EF821" s="339"/>
      <c r="EG821" s="339"/>
      <c r="EH821" s="339"/>
      <c r="EI821" s="339"/>
      <c r="EJ821" s="339"/>
      <c r="EK821" s="339"/>
      <c r="EL821" s="339"/>
      <c r="EM821" s="339"/>
    </row>
    <row r="822" spans="1:143" s="341" customFormat="1" ht="25.5" hidden="1" customHeight="1">
      <c r="A822" s="371"/>
      <c r="B822" s="371"/>
      <c r="C822" s="371"/>
      <c r="D822" s="371"/>
      <c r="E822" s="371"/>
      <c r="F822" s="371"/>
      <c r="G822" s="371"/>
      <c r="H822" s="371"/>
      <c r="I822" s="371"/>
      <c r="J822" s="371"/>
      <c r="K822" s="371"/>
      <c r="L822" s="371"/>
      <c r="M822" s="371"/>
      <c r="N822" s="371"/>
      <c r="O822" s="371"/>
      <c r="P822" s="371"/>
      <c r="Q822" s="371"/>
      <c r="R822" s="371"/>
      <c r="S822" s="371"/>
      <c r="T822" s="371"/>
      <c r="U822" s="371"/>
      <c r="V822" s="371"/>
      <c r="W822" s="371"/>
      <c r="X822" s="371"/>
      <c r="Y822" s="371"/>
      <c r="Z822" s="371"/>
      <c r="AA822" s="371"/>
      <c r="AB822" s="371"/>
      <c r="AC822" s="371"/>
      <c r="AD822" s="371"/>
      <c r="AE822" s="371"/>
      <c r="AF822" s="371"/>
      <c r="AG822" s="371"/>
      <c r="AH822" s="371"/>
      <c r="AI822" s="339"/>
      <c r="AJ822" s="339"/>
      <c r="AK822" s="339"/>
      <c r="AL822" s="339"/>
      <c r="AM822" s="339"/>
      <c r="AN822" s="339"/>
      <c r="AO822" s="339"/>
      <c r="AP822" s="339"/>
      <c r="AQ822" s="339"/>
      <c r="AR822" s="339"/>
      <c r="AS822" s="339"/>
      <c r="AT822" s="339"/>
      <c r="AU822" s="339"/>
      <c r="AV822" s="339"/>
      <c r="AW822" s="339"/>
      <c r="AX822" s="339"/>
      <c r="AY822" s="339"/>
      <c r="AZ822" s="339"/>
      <c r="BA822" s="339"/>
      <c r="BB822" s="339"/>
      <c r="BC822" s="339"/>
      <c r="BD822" s="339"/>
      <c r="BE822" s="339"/>
      <c r="BF822" s="339"/>
      <c r="BG822" s="339"/>
      <c r="BH822" s="339"/>
      <c r="BI822" s="339"/>
      <c r="BJ822" s="339"/>
      <c r="BK822" s="339"/>
      <c r="BL822" s="339"/>
      <c r="BM822" s="339"/>
      <c r="BN822" s="339"/>
      <c r="BO822" s="339"/>
      <c r="BP822" s="339"/>
      <c r="BQ822" s="339"/>
      <c r="BR822" s="339"/>
      <c r="BS822" s="339"/>
      <c r="BT822" s="339"/>
      <c r="BU822" s="339"/>
      <c r="BV822" s="339"/>
      <c r="BW822" s="339"/>
      <c r="BX822" s="339"/>
      <c r="BY822" s="339"/>
      <c r="BZ822" s="339"/>
      <c r="CA822" s="339"/>
      <c r="CB822" s="339"/>
      <c r="CC822" s="339"/>
      <c r="CD822" s="339"/>
      <c r="CE822" s="339"/>
      <c r="CF822" s="339"/>
      <c r="CG822" s="339"/>
      <c r="CH822" s="339"/>
      <c r="CI822" s="339"/>
      <c r="CJ822" s="339"/>
      <c r="CK822" s="339"/>
      <c r="CL822" s="339"/>
      <c r="CM822" s="339"/>
      <c r="CN822" s="339"/>
      <c r="CO822" s="339"/>
      <c r="CP822" s="339"/>
      <c r="CQ822" s="339"/>
      <c r="CR822" s="339"/>
      <c r="CS822" s="339"/>
      <c r="CT822" s="339"/>
      <c r="CU822" s="339"/>
      <c r="CV822" s="339"/>
      <c r="CW822" s="339"/>
      <c r="CX822" s="339"/>
      <c r="CY822" s="339"/>
      <c r="CZ822" s="339"/>
      <c r="DA822" s="339"/>
      <c r="DB822" s="339"/>
      <c r="DC822" s="339"/>
      <c r="DD822" s="339"/>
      <c r="DE822" s="339"/>
      <c r="DF822" s="339"/>
      <c r="DG822" s="339"/>
      <c r="DH822" s="339"/>
      <c r="DI822" s="339"/>
      <c r="DJ822" s="339"/>
      <c r="DK822" s="339"/>
      <c r="DL822" s="339"/>
      <c r="DM822" s="339"/>
      <c r="DN822" s="339"/>
      <c r="DO822" s="339"/>
      <c r="DP822" s="339"/>
      <c r="DQ822" s="339"/>
      <c r="DR822" s="339"/>
      <c r="DS822" s="339"/>
      <c r="DT822" s="339"/>
      <c r="DU822" s="339"/>
      <c r="DV822" s="339"/>
      <c r="DW822" s="339"/>
      <c r="DX822" s="339"/>
      <c r="DY822" s="339"/>
      <c r="DZ822" s="339"/>
      <c r="EA822" s="339"/>
      <c r="EB822" s="339"/>
      <c r="EC822" s="339"/>
      <c r="ED822" s="339"/>
      <c r="EE822" s="339"/>
      <c r="EF822" s="339"/>
      <c r="EG822" s="339"/>
      <c r="EH822" s="339"/>
      <c r="EI822" s="339"/>
      <c r="EJ822" s="339"/>
      <c r="EK822" s="339"/>
      <c r="EL822" s="339"/>
      <c r="EM822" s="339"/>
    </row>
    <row r="823" spans="1:143" s="341" customFormat="1" ht="25.5" hidden="1" customHeight="1">
      <c r="A823" s="371"/>
      <c r="B823" s="371"/>
      <c r="C823" s="371"/>
      <c r="D823" s="371"/>
      <c r="E823" s="371"/>
      <c r="F823" s="371"/>
      <c r="G823" s="371"/>
      <c r="H823" s="371"/>
      <c r="I823" s="371"/>
      <c r="J823" s="371"/>
      <c r="K823" s="371"/>
      <c r="L823" s="371"/>
      <c r="M823" s="371"/>
      <c r="N823" s="371"/>
      <c r="O823" s="371"/>
      <c r="P823" s="371"/>
      <c r="Q823" s="371"/>
      <c r="R823" s="371"/>
      <c r="S823" s="371"/>
      <c r="T823" s="371"/>
      <c r="U823" s="371"/>
      <c r="V823" s="371"/>
      <c r="W823" s="371"/>
      <c r="X823" s="371"/>
      <c r="Y823" s="371"/>
      <c r="Z823" s="371"/>
      <c r="AA823" s="371"/>
      <c r="AB823" s="371"/>
      <c r="AC823" s="371"/>
      <c r="AD823" s="371"/>
      <c r="AE823" s="371"/>
      <c r="AF823" s="371"/>
      <c r="AG823" s="371"/>
      <c r="AH823" s="371"/>
      <c r="AI823" s="339"/>
      <c r="AJ823" s="339"/>
      <c r="AK823" s="339"/>
      <c r="AL823" s="339"/>
      <c r="AM823" s="339"/>
      <c r="AN823" s="339"/>
      <c r="AO823" s="339"/>
      <c r="AP823" s="339"/>
      <c r="AQ823" s="339"/>
      <c r="AR823" s="339"/>
      <c r="AS823" s="339"/>
      <c r="AT823" s="339"/>
      <c r="AU823" s="339"/>
      <c r="AV823" s="339"/>
      <c r="AW823" s="339"/>
      <c r="AX823" s="339"/>
      <c r="AY823" s="339"/>
      <c r="AZ823" s="339"/>
      <c r="BA823" s="339"/>
      <c r="BB823" s="339"/>
      <c r="BC823" s="339"/>
      <c r="BD823" s="339"/>
      <c r="BE823" s="339"/>
      <c r="BF823" s="339"/>
      <c r="BG823" s="339"/>
      <c r="BH823" s="339"/>
      <c r="BI823" s="339"/>
      <c r="BJ823" s="339"/>
      <c r="BK823" s="339"/>
      <c r="BL823" s="339"/>
      <c r="BM823" s="339"/>
      <c r="BN823" s="339"/>
      <c r="BO823" s="339"/>
      <c r="BP823" s="339"/>
      <c r="BQ823" s="339"/>
      <c r="BR823" s="339"/>
      <c r="BS823" s="339"/>
      <c r="BT823" s="339"/>
      <c r="BU823" s="339"/>
      <c r="BV823" s="339"/>
      <c r="BW823" s="339"/>
      <c r="BX823" s="339"/>
      <c r="BY823" s="339"/>
      <c r="BZ823" s="339"/>
      <c r="CA823" s="339"/>
      <c r="CB823" s="339"/>
      <c r="CC823" s="339"/>
      <c r="CD823" s="339"/>
      <c r="CE823" s="339"/>
      <c r="CF823" s="339"/>
      <c r="CG823" s="339"/>
      <c r="CH823" s="339"/>
      <c r="CI823" s="339"/>
      <c r="CJ823" s="339"/>
      <c r="CK823" s="339"/>
      <c r="CL823" s="339"/>
      <c r="CM823" s="339"/>
      <c r="CN823" s="339"/>
      <c r="CO823" s="339"/>
      <c r="CP823" s="339"/>
      <c r="CQ823" s="339"/>
      <c r="CR823" s="339"/>
      <c r="CS823" s="339"/>
      <c r="CT823" s="339"/>
      <c r="CU823" s="339"/>
      <c r="CV823" s="339"/>
      <c r="CW823" s="339"/>
      <c r="CX823" s="339"/>
      <c r="CY823" s="339"/>
      <c r="CZ823" s="339"/>
      <c r="DA823" s="339"/>
      <c r="DB823" s="339"/>
      <c r="DC823" s="339"/>
      <c r="DD823" s="339"/>
      <c r="DE823" s="339"/>
      <c r="DF823" s="339"/>
      <c r="DG823" s="339"/>
      <c r="DH823" s="339"/>
      <c r="DI823" s="339"/>
      <c r="DJ823" s="339"/>
      <c r="DK823" s="339"/>
      <c r="DL823" s="339"/>
      <c r="DM823" s="339"/>
      <c r="DN823" s="339"/>
      <c r="DO823" s="339"/>
      <c r="DP823" s="339"/>
      <c r="DQ823" s="339"/>
      <c r="DR823" s="339"/>
      <c r="DS823" s="339"/>
      <c r="DT823" s="339"/>
      <c r="DU823" s="339"/>
      <c r="DV823" s="339"/>
      <c r="DW823" s="339"/>
      <c r="DX823" s="339"/>
      <c r="DY823" s="339"/>
      <c r="DZ823" s="339"/>
      <c r="EA823" s="339"/>
      <c r="EB823" s="339"/>
      <c r="EC823" s="339"/>
      <c r="ED823" s="339"/>
      <c r="EE823" s="339"/>
      <c r="EF823" s="339"/>
      <c r="EG823" s="339"/>
      <c r="EH823" s="339"/>
      <c r="EI823" s="339"/>
      <c r="EJ823" s="339"/>
      <c r="EK823" s="339"/>
      <c r="EL823" s="339"/>
      <c r="EM823" s="339"/>
    </row>
    <row r="824" spans="1:143" s="341" customFormat="1" ht="25.5" hidden="1" customHeight="1">
      <c r="A824" s="371"/>
      <c r="B824" s="371"/>
      <c r="C824" s="371"/>
      <c r="D824" s="371"/>
      <c r="E824" s="371"/>
      <c r="F824" s="371"/>
      <c r="G824" s="371"/>
      <c r="H824" s="371"/>
      <c r="I824" s="371"/>
      <c r="J824" s="371"/>
      <c r="K824" s="371"/>
      <c r="L824" s="371"/>
      <c r="M824" s="371"/>
      <c r="N824" s="371"/>
      <c r="O824" s="371"/>
      <c r="P824" s="371"/>
      <c r="Q824" s="371"/>
      <c r="R824" s="371"/>
      <c r="S824" s="371"/>
      <c r="T824" s="371"/>
      <c r="U824" s="371"/>
      <c r="V824" s="371"/>
      <c r="W824" s="371"/>
      <c r="X824" s="371"/>
      <c r="Y824" s="371"/>
      <c r="Z824" s="371"/>
      <c r="AA824" s="371"/>
      <c r="AB824" s="371"/>
      <c r="AC824" s="371"/>
      <c r="AD824" s="371"/>
      <c r="AE824" s="371"/>
      <c r="AF824" s="371"/>
      <c r="AG824" s="371"/>
      <c r="AH824" s="371"/>
      <c r="AI824" s="339"/>
      <c r="AJ824" s="339"/>
      <c r="AK824" s="339"/>
      <c r="AL824" s="339"/>
      <c r="AM824" s="339"/>
      <c r="AN824" s="339"/>
      <c r="AO824" s="339"/>
      <c r="AP824" s="339"/>
      <c r="AQ824" s="339"/>
      <c r="AR824" s="339"/>
      <c r="AS824" s="339"/>
      <c r="AT824" s="339"/>
      <c r="AU824" s="339"/>
      <c r="AV824" s="339"/>
      <c r="AW824" s="339"/>
      <c r="AX824" s="339"/>
      <c r="AY824" s="339"/>
      <c r="AZ824" s="339"/>
      <c r="BA824" s="339"/>
      <c r="BB824" s="339"/>
      <c r="BC824" s="339"/>
      <c r="BD824" s="339"/>
      <c r="BE824" s="339"/>
      <c r="BF824" s="339"/>
      <c r="BG824" s="339"/>
      <c r="BH824" s="339"/>
      <c r="BI824" s="339"/>
      <c r="BJ824" s="339"/>
      <c r="BK824" s="339"/>
      <c r="BL824" s="339"/>
      <c r="BM824" s="339"/>
      <c r="BN824" s="339"/>
      <c r="BO824" s="339"/>
      <c r="BP824" s="339"/>
      <c r="BQ824" s="339"/>
      <c r="BR824" s="339"/>
      <c r="BS824" s="339"/>
      <c r="BT824" s="339"/>
      <c r="BU824" s="339"/>
      <c r="BV824" s="339"/>
      <c r="BW824" s="339"/>
      <c r="BX824" s="339"/>
      <c r="BY824" s="339"/>
      <c r="BZ824" s="339"/>
      <c r="CA824" s="339"/>
      <c r="CB824" s="339"/>
      <c r="CC824" s="339"/>
      <c r="CD824" s="339"/>
      <c r="CE824" s="339"/>
      <c r="CF824" s="339"/>
      <c r="CG824" s="339"/>
      <c r="CH824" s="339"/>
      <c r="CI824" s="339"/>
      <c r="CJ824" s="339"/>
      <c r="CK824" s="339"/>
      <c r="CL824" s="339"/>
      <c r="CM824" s="339"/>
      <c r="CN824" s="339"/>
      <c r="CO824" s="339"/>
      <c r="CP824" s="339"/>
      <c r="CQ824" s="339"/>
      <c r="CR824" s="339"/>
      <c r="CS824" s="339"/>
      <c r="CT824" s="339"/>
      <c r="CU824" s="339"/>
      <c r="CV824" s="339"/>
      <c r="CW824" s="339"/>
      <c r="CX824" s="339"/>
      <c r="CY824" s="339"/>
      <c r="CZ824" s="339"/>
      <c r="DA824" s="339"/>
      <c r="DB824" s="339"/>
      <c r="DC824" s="339"/>
      <c r="DD824" s="339"/>
      <c r="DE824" s="339"/>
      <c r="DF824" s="339"/>
      <c r="DG824" s="339"/>
      <c r="DH824" s="339"/>
      <c r="DI824" s="339"/>
      <c r="DJ824" s="339"/>
      <c r="DK824" s="339"/>
      <c r="DL824" s="339"/>
      <c r="DM824" s="339"/>
      <c r="DN824" s="339"/>
      <c r="DO824" s="339"/>
      <c r="DP824" s="339"/>
      <c r="DQ824" s="339"/>
      <c r="DR824" s="339"/>
      <c r="DS824" s="339"/>
      <c r="DT824" s="339"/>
      <c r="DU824" s="339"/>
      <c r="DV824" s="339"/>
      <c r="DW824" s="339"/>
      <c r="DX824" s="339"/>
      <c r="DY824" s="339"/>
      <c r="DZ824" s="339"/>
      <c r="EA824" s="339"/>
      <c r="EB824" s="339"/>
      <c r="EC824" s="339"/>
      <c r="ED824" s="339"/>
      <c r="EE824" s="339"/>
      <c r="EF824" s="339"/>
      <c r="EG824" s="339"/>
      <c r="EH824" s="339"/>
      <c r="EI824" s="339"/>
      <c r="EJ824" s="339"/>
      <c r="EK824" s="339"/>
      <c r="EL824" s="339"/>
      <c r="EM824" s="339"/>
    </row>
    <row r="825" spans="1:143" s="341" customFormat="1" ht="25.5" hidden="1" customHeight="1">
      <c r="A825" s="371"/>
      <c r="B825" s="371"/>
      <c r="C825" s="371"/>
      <c r="D825" s="371"/>
      <c r="E825" s="371"/>
      <c r="F825" s="371"/>
      <c r="G825" s="371"/>
      <c r="H825" s="371"/>
      <c r="I825" s="371"/>
      <c r="J825" s="371"/>
      <c r="K825" s="371"/>
      <c r="L825" s="371"/>
      <c r="M825" s="371"/>
      <c r="N825" s="371"/>
      <c r="O825" s="371"/>
      <c r="P825" s="371"/>
      <c r="Q825" s="371"/>
      <c r="R825" s="371"/>
      <c r="S825" s="371"/>
      <c r="T825" s="371"/>
      <c r="U825" s="371"/>
      <c r="V825" s="371"/>
      <c r="W825" s="371"/>
      <c r="X825" s="371"/>
      <c r="Y825" s="371"/>
      <c r="Z825" s="371"/>
      <c r="AA825" s="371"/>
      <c r="AB825" s="371"/>
      <c r="AC825" s="371"/>
      <c r="AD825" s="371"/>
      <c r="AE825" s="371"/>
      <c r="AF825" s="371"/>
      <c r="AG825" s="371"/>
      <c r="AH825" s="371"/>
      <c r="AI825" s="339"/>
      <c r="AJ825" s="339"/>
      <c r="AK825" s="339"/>
      <c r="AL825" s="339"/>
      <c r="AM825" s="339"/>
      <c r="AN825" s="339"/>
      <c r="AO825" s="339"/>
      <c r="AP825" s="339"/>
      <c r="AQ825" s="339"/>
      <c r="AR825" s="339"/>
      <c r="AS825" s="339"/>
      <c r="AT825" s="339"/>
      <c r="AU825" s="339"/>
      <c r="AV825" s="339"/>
      <c r="AW825" s="339"/>
      <c r="AX825" s="339"/>
      <c r="AY825" s="339"/>
      <c r="AZ825" s="339"/>
      <c r="BA825" s="339"/>
      <c r="BB825" s="339"/>
      <c r="BC825" s="339"/>
      <c r="BD825" s="339"/>
      <c r="BE825" s="339"/>
      <c r="BF825" s="339"/>
      <c r="BG825" s="339"/>
      <c r="BH825" s="339"/>
      <c r="BI825" s="339"/>
      <c r="BJ825" s="339"/>
      <c r="BK825" s="339"/>
      <c r="BL825" s="339"/>
      <c r="BM825" s="339"/>
      <c r="BN825" s="339"/>
      <c r="BO825" s="339"/>
      <c r="BP825" s="339"/>
      <c r="BQ825" s="339"/>
      <c r="BR825" s="339"/>
      <c r="BS825" s="339"/>
      <c r="BT825" s="339"/>
      <c r="BU825" s="339"/>
      <c r="BV825" s="339"/>
      <c r="BW825" s="339"/>
      <c r="BX825" s="339"/>
      <c r="BY825" s="339"/>
      <c r="BZ825" s="339"/>
      <c r="CA825" s="339"/>
      <c r="CB825" s="339"/>
      <c r="CC825" s="339"/>
      <c r="CD825" s="339"/>
      <c r="CE825" s="339"/>
      <c r="CF825" s="339"/>
      <c r="CG825" s="339"/>
      <c r="CH825" s="339"/>
      <c r="CI825" s="339"/>
      <c r="CJ825" s="339"/>
      <c r="CK825" s="339"/>
      <c r="CL825" s="339"/>
      <c r="CM825" s="339"/>
      <c r="CN825" s="339"/>
      <c r="CO825" s="339"/>
      <c r="CP825" s="339"/>
      <c r="CQ825" s="339"/>
      <c r="CR825" s="339"/>
      <c r="CS825" s="339"/>
      <c r="CT825" s="339"/>
      <c r="CU825" s="339"/>
      <c r="CV825" s="339"/>
      <c r="CW825" s="339"/>
      <c r="CX825" s="339"/>
      <c r="CY825" s="339"/>
      <c r="CZ825" s="339"/>
      <c r="DA825" s="339"/>
      <c r="DB825" s="339"/>
      <c r="DC825" s="339"/>
      <c r="DD825" s="339"/>
      <c r="DE825" s="339"/>
      <c r="DF825" s="339"/>
      <c r="DG825" s="339"/>
      <c r="DH825" s="339"/>
      <c r="DI825" s="339"/>
      <c r="DJ825" s="339"/>
      <c r="DK825" s="339"/>
      <c r="DL825" s="339"/>
      <c r="DM825" s="339"/>
      <c r="DN825" s="339"/>
      <c r="DO825" s="339"/>
      <c r="DP825" s="339"/>
      <c r="DQ825" s="339"/>
      <c r="DR825" s="339"/>
      <c r="DS825" s="339"/>
      <c r="DT825" s="339"/>
      <c r="DU825" s="339"/>
      <c r="DV825" s="339"/>
      <c r="DW825" s="339"/>
      <c r="DX825" s="339"/>
      <c r="DY825" s="339"/>
      <c r="DZ825" s="339"/>
      <c r="EA825" s="339"/>
      <c r="EB825" s="339"/>
      <c r="EC825" s="339"/>
      <c r="ED825" s="339"/>
      <c r="EE825" s="339"/>
      <c r="EF825" s="339"/>
      <c r="EG825" s="339"/>
      <c r="EH825" s="339"/>
      <c r="EI825" s="339"/>
      <c r="EJ825" s="339"/>
      <c r="EK825" s="339"/>
      <c r="EL825" s="339"/>
      <c r="EM825" s="339"/>
    </row>
    <row r="826" spans="1:143" s="341" customFormat="1" ht="25.5" hidden="1" customHeight="1">
      <c r="A826" s="371"/>
      <c r="B826" s="371"/>
      <c r="C826" s="371"/>
      <c r="D826" s="371"/>
      <c r="E826" s="371"/>
      <c r="F826" s="371"/>
      <c r="G826" s="371"/>
      <c r="H826" s="371"/>
      <c r="I826" s="371"/>
      <c r="J826" s="371"/>
      <c r="K826" s="371"/>
      <c r="L826" s="371"/>
      <c r="M826" s="371"/>
      <c r="N826" s="371"/>
      <c r="O826" s="371"/>
      <c r="P826" s="371"/>
      <c r="Q826" s="371"/>
      <c r="R826" s="371"/>
      <c r="S826" s="371"/>
      <c r="T826" s="371"/>
      <c r="U826" s="371"/>
      <c r="V826" s="371"/>
      <c r="W826" s="371"/>
      <c r="X826" s="371"/>
      <c r="Y826" s="371"/>
      <c r="Z826" s="371"/>
      <c r="AA826" s="371"/>
      <c r="AB826" s="371"/>
      <c r="AC826" s="371"/>
      <c r="AD826" s="371"/>
      <c r="AE826" s="371"/>
      <c r="AF826" s="371"/>
      <c r="AG826" s="371"/>
      <c r="AH826" s="371"/>
      <c r="AI826" s="339"/>
      <c r="AJ826" s="339"/>
      <c r="AK826" s="339"/>
      <c r="AL826" s="339"/>
      <c r="AM826" s="339"/>
      <c r="AN826" s="339"/>
      <c r="AO826" s="339"/>
      <c r="AP826" s="339"/>
      <c r="AQ826" s="339"/>
      <c r="AR826" s="339"/>
      <c r="AS826" s="339"/>
      <c r="AT826" s="339"/>
      <c r="AU826" s="339"/>
      <c r="AV826" s="339"/>
      <c r="AW826" s="339"/>
      <c r="AX826" s="339"/>
      <c r="AY826" s="339"/>
      <c r="AZ826" s="339"/>
      <c r="BA826" s="339"/>
      <c r="BB826" s="339"/>
      <c r="BC826" s="339"/>
      <c r="BD826" s="339"/>
      <c r="BE826" s="339"/>
      <c r="BF826" s="339"/>
      <c r="BG826" s="339"/>
      <c r="BH826" s="339"/>
      <c r="BI826" s="339"/>
      <c r="BJ826" s="339"/>
      <c r="BK826" s="339"/>
      <c r="BL826" s="339"/>
      <c r="BM826" s="339"/>
      <c r="BN826" s="339"/>
      <c r="BO826" s="339"/>
      <c r="BP826" s="339"/>
      <c r="BQ826" s="339"/>
      <c r="BR826" s="339"/>
      <c r="BS826" s="339"/>
      <c r="BT826" s="339"/>
      <c r="BU826" s="339"/>
      <c r="BV826" s="339"/>
      <c r="BW826" s="339"/>
      <c r="BX826" s="339"/>
      <c r="BY826" s="339"/>
      <c r="BZ826" s="339"/>
      <c r="CA826" s="339"/>
      <c r="CB826" s="339"/>
      <c r="CC826" s="339"/>
      <c r="CD826" s="339"/>
      <c r="CE826" s="339"/>
      <c r="CF826" s="339"/>
      <c r="CG826" s="339"/>
      <c r="CH826" s="339"/>
      <c r="CI826" s="339"/>
      <c r="CJ826" s="339"/>
      <c r="CK826" s="339"/>
      <c r="CL826" s="339"/>
      <c r="CM826" s="339"/>
      <c r="CN826" s="339"/>
      <c r="CO826" s="339"/>
      <c r="CP826" s="339"/>
      <c r="CQ826" s="339"/>
      <c r="CR826" s="339"/>
      <c r="CS826" s="339"/>
      <c r="CT826" s="339"/>
      <c r="CU826" s="339"/>
      <c r="CV826" s="339"/>
      <c r="CW826" s="339"/>
      <c r="CX826" s="339"/>
      <c r="CY826" s="339"/>
      <c r="CZ826" s="339"/>
      <c r="DA826" s="339"/>
      <c r="DB826" s="339"/>
      <c r="DC826" s="339"/>
      <c r="DD826" s="339"/>
      <c r="DE826" s="339"/>
      <c r="DF826" s="339"/>
      <c r="DG826" s="339"/>
      <c r="DH826" s="339"/>
      <c r="DI826" s="339"/>
      <c r="DJ826" s="339"/>
      <c r="DK826" s="339"/>
      <c r="DL826" s="339"/>
      <c r="DM826" s="339"/>
      <c r="DN826" s="339"/>
      <c r="DO826" s="339"/>
      <c r="DP826" s="339"/>
      <c r="DQ826" s="339"/>
      <c r="DR826" s="339"/>
      <c r="DS826" s="339"/>
      <c r="DT826" s="339"/>
      <c r="DU826" s="339"/>
      <c r="DV826" s="339"/>
      <c r="DW826" s="339"/>
      <c r="DX826" s="339"/>
      <c r="DY826" s="339"/>
      <c r="DZ826" s="339"/>
      <c r="EA826" s="339"/>
      <c r="EB826" s="339"/>
      <c r="EC826" s="339"/>
      <c r="ED826" s="339"/>
      <c r="EE826" s="339"/>
      <c r="EF826" s="339"/>
      <c r="EG826" s="339"/>
      <c r="EH826" s="339"/>
      <c r="EI826" s="339"/>
      <c r="EJ826" s="339"/>
      <c r="EK826" s="339"/>
      <c r="EL826" s="339"/>
      <c r="EM826" s="339"/>
    </row>
    <row r="827" spans="1:143" s="341" customFormat="1" ht="25.5" hidden="1" customHeight="1">
      <c r="A827" s="371"/>
      <c r="B827" s="371"/>
      <c r="C827" s="371"/>
      <c r="D827" s="371"/>
      <c r="E827" s="371"/>
      <c r="F827" s="371"/>
      <c r="G827" s="371"/>
      <c r="H827" s="371"/>
      <c r="I827" s="371"/>
      <c r="J827" s="371"/>
      <c r="K827" s="371"/>
      <c r="L827" s="371"/>
      <c r="M827" s="371"/>
      <c r="N827" s="371"/>
      <c r="O827" s="371"/>
      <c r="P827" s="371"/>
      <c r="Q827" s="371"/>
      <c r="R827" s="371"/>
      <c r="S827" s="371"/>
      <c r="T827" s="371"/>
      <c r="U827" s="371"/>
      <c r="V827" s="371"/>
      <c r="W827" s="371"/>
      <c r="X827" s="371"/>
      <c r="Y827" s="371"/>
      <c r="Z827" s="371"/>
      <c r="AA827" s="371"/>
      <c r="AB827" s="371"/>
      <c r="AC827" s="371"/>
      <c r="AD827" s="371"/>
      <c r="AE827" s="371"/>
      <c r="AF827" s="371"/>
      <c r="AG827" s="371"/>
      <c r="AH827" s="371"/>
      <c r="AI827" s="339"/>
      <c r="AJ827" s="339"/>
      <c r="AK827" s="339"/>
      <c r="AL827" s="339"/>
      <c r="AM827" s="339"/>
      <c r="AN827" s="339"/>
      <c r="AO827" s="339"/>
      <c r="AP827" s="339"/>
      <c r="AQ827" s="339"/>
      <c r="AR827" s="339"/>
      <c r="AS827" s="339"/>
      <c r="AT827" s="339"/>
      <c r="AU827" s="339"/>
      <c r="AV827" s="339"/>
      <c r="AW827" s="339"/>
      <c r="AX827" s="339"/>
      <c r="AY827" s="339"/>
      <c r="AZ827" s="339"/>
      <c r="BA827" s="339"/>
      <c r="BB827" s="339"/>
      <c r="BC827" s="339"/>
      <c r="BD827" s="339"/>
      <c r="BE827" s="339"/>
      <c r="BF827" s="339"/>
      <c r="BG827" s="339"/>
      <c r="BH827" s="339"/>
      <c r="BI827" s="339"/>
      <c r="BJ827" s="339"/>
      <c r="BK827" s="339"/>
      <c r="BL827" s="339"/>
      <c r="BM827" s="339"/>
      <c r="BN827" s="339"/>
      <c r="BO827" s="339"/>
      <c r="BP827" s="339"/>
      <c r="BQ827" s="339"/>
      <c r="BR827" s="339"/>
      <c r="BS827" s="339"/>
      <c r="BT827" s="339"/>
      <c r="BU827" s="339"/>
      <c r="BV827" s="339"/>
      <c r="BW827" s="339"/>
      <c r="BX827" s="339"/>
      <c r="BY827" s="339"/>
      <c r="BZ827" s="339"/>
      <c r="CA827" s="339"/>
      <c r="CB827" s="339"/>
      <c r="CC827" s="339"/>
      <c r="CD827" s="339"/>
      <c r="CE827" s="339"/>
      <c r="CF827" s="339"/>
      <c r="CG827" s="339"/>
      <c r="CH827" s="339"/>
      <c r="CI827" s="339"/>
      <c r="CJ827" s="339"/>
      <c r="CK827" s="339"/>
      <c r="CL827" s="339"/>
      <c r="CM827" s="339"/>
      <c r="CN827" s="339"/>
      <c r="CO827" s="339"/>
      <c r="CP827" s="339"/>
      <c r="CQ827" s="339"/>
      <c r="CR827" s="339"/>
      <c r="CS827" s="339"/>
      <c r="CT827" s="339"/>
      <c r="CU827" s="339"/>
      <c r="CV827" s="339"/>
      <c r="CW827" s="339"/>
      <c r="CX827" s="339"/>
      <c r="CY827" s="339"/>
      <c r="CZ827" s="339"/>
      <c r="DA827" s="339"/>
      <c r="DB827" s="339"/>
      <c r="DC827" s="339"/>
      <c r="DD827" s="339"/>
      <c r="DE827" s="339"/>
      <c r="DF827" s="339"/>
      <c r="DG827" s="339"/>
      <c r="DH827" s="339"/>
      <c r="DI827" s="339"/>
      <c r="DJ827" s="339"/>
      <c r="DK827" s="339"/>
      <c r="DL827" s="339"/>
      <c r="DM827" s="339"/>
      <c r="DN827" s="339"/>
      <c r="DO827" s="339"/>
      <c r="DP827" s="339"/>
      <c r="DQ827" s="339"/>
      <c r="DR827" s="339"/>
      <c r="DS827" s="339"/>
      <c r="DT827" s="339"/>
      <c r="DU827" s="339"/>
      <c r="DV827" s="339"/>
      <c r="DW827" s="339"/>
      <c r="DX827" s="339"/>
      <c r="DY827" s="339"/>
      <c r="DZ827" s="339"/>
      <c r="EA827" s="339"/>
      <c r="EB827" s="339"/>
      <c r="EC827" s="339"/>
      <c r="ED827" s="339"/>
      <c r="EE827" s="339"/>
      <c r="EF827" s="339"/>
      <c r="EG827" s="339"/>
      <c r="EH827" s="339"/>
      <c r="EI827" s="339"/>
      <c r="EJ827" s="339"/>
      <c r="EK827" s="339"/>
      <c r="EL827" s="339"/>
      <c r="EM827" s="339"/>
    </row>
    <row r="828" spans="1:143" s="341" customFormat="1" ht="25.5" hidden="1" customHeight="1">
      <c r="A828" s="371"/>
      <c r="B828" s="371"/>
      <c r="C828" s="371"/>
      <c r="D828" s="371"/>
      <c r="E828" s="371"/>
      <c r="F828" s="371"/>
      <c r="G828" s="371"/>
      <c r="H828" s="371"/>
      <c r="I828" s="371"/>
      <c r="J828" s="371"/>
      <c r="K828" s="371"/>
      <c r="L828" s="371"/>
      <c r="M828" s="371"/>
      <c r="N828" s="371"/>
      <c r="O828" s="371"/>
      <c r="P828" s="371"/>
      <c r="Q828" s="371"/>
      <c r="R828" s="371"/>
      <c r="S828" s="371"/>
      <c r="T828" s="371"/>
      <c r="U828" s="371"/>
      <c r="V828" s="371"/>
      <c r="W828" s="371"/>
      <c r="X828" s="371"/>
      <c r="Y828" s="371"/>
      <c r="Z828" s="371"/>
      <c r="AA828" s="371"/>
      <c r="AB828" s="371"/>
      <c r="AC828" s="371"/>
      <c r="AD828" s="371"/>
      <c r="AE828" s="371"/>
      <c r="AF828" s="371"/>
      <c r="AG828" s="371"/>
      <c r="AH828" s="371"/>
      <c r="AI828" s="339"/>
      <c r="AJ828" s="339"/>
      <c r="AK828" s="339"/>
      <c r="AL828" s="339"/>
      <c r="AM828" s="339"/>
      <c r="AN828" s="339"/>
      <c r="AO828" s="339"/>
      <c r="AP828" s="339"/>
      <c r="AQ828" s="339"/>
      <c r="AR828" s="339"/>
      <c r="AS828" s="339"/>
      <c r="AT828" s="339"/>
      <c r="AU828" s="339"/>
      <c r="AV828" s="339"/>
      <c r="AW828" s="339"/>
      <c r="AX828" s="339"/>
      <c r="AY828" s="339"/>
      <c r="AZ828" s="339"/>
      <c r="BA828" s="339"/>
      <c r="BB828" s="339"/>
      <c r="BC828" s="339"/>
      <c r="BD828" s="339"/>
      <c r="BE828" s="339"/>
      <c r="BF828" s="339"/>
      <c r="BG828" s="339"/>
      <c r="BH828" s="339"/>
      <c r="BI828" s="339"/>
      <c r="BJ828" s="339"/>
      <c r="BK828" s="339"/>
      <c r="BL828" s="339"/>
      <c r="BM828" s="339"/>
      <c r="BN828" s="339"/>
      <c r="BO828" s="339"/>
      <c r="BP828" s="339"/>
      <c r="BQ828" s="339"/>
      <c r="BR828" s="339"/>
      <c r="BS828" s="339"/>
      <c r="BT828" s="339"/>
      <c r="BU828" s="339"/>
      <c r="BV828" s="339"/>
      <c r="BW828" s="339"/>
      <c r="BX828" s="339"/>
      <c r="BY828" s="339"/>
      <c r="BZ828" s="339"/>
      <c r="CA828" s="339"/>
      <c r="CB828" s="339"/>
      <c r="CC828" s="339"/>
      <c r="CD828" s="339"/>
      <c r="CE828" s="339"/>
      <c r="CF828" s="339"/>
      <c r="CG828" s="339"/>
      <c r="CH828" s="339"/>
      <c r="CI828" s="339"/>
      <c r="CJ828" s="339"/>
      <c r="CK828" s="339"/>
      <c r="CL828" s="339"/>
      <c r="CM828" s="339"/>
      <c r="CN828" s="339"/>
      <c r="CO828" s="339"/>
      <c r="CP828" s="339"/>
      <c r="CQ828" s="339"/>
      <c r="CR828" s="339"/>
      <c r="CS828" s="339"/>
      <c r="CT828" s="339"/>
      <c r="CU828" s="339"/>
      <c r="CV828" s="339"/>
      <c r="CW828" s="339"/>
      <c r="CX828" s="339"/>
      <c r="CY828" s="339"/>
      <c r="CZ828" s="339"/>
      <c r="DA828" s="339"/>
      <c r="DB828" s="339"/>
      <c r="DC828" s="339"/>
      <c r="DD828" s="339"/>
      <c r="DE828" s="339"/>
      <c r="DF828" s="339"/>
      <c r="DG828" s="339"/>
      <c r="DH828" s="339"/>
      <c r="DI828" s="339"/>
      <c r="DJ828" s="339"/>
      <c r="DK828" s="339"/>
      <c r="DL828" s="339"/>
      <c r="DM828" s="339"/>
      <c r="DN828" s="339"/>
      <c r="DO828" s="339"/>
      <c r="DP828" s="339"/>
      <c r="DQ828" s="339"/>
      <c r="DR828" s="339"/>
      <c r="DS828" s="339"/>
      <c r="DT828" s="339"/>
      <c r="DU828" s="339"/>
      <c r="DV828" s="339"/>
      <c r="DW828" s="339"/>
      <c r="DX828" s="339"/>
      <c r="DY828" s="339"/>
      <c r="DZ828" s="339"/>
      <c r="EA828" s="339"/>
      <c r="EB828" s="339"/>
      <c r="EC828" s="339"/>
      <c r="ED828" s="339"/>
      <c r="EE828" s="339"/>
      <c r="EF828" s="339"/>
      <c r="EG828" s="339"/>
      <c r="EH828" s="339"/>
      <c r="EI828" s="339"/>
      <c r="EJ828" s="339"/>
      <c r="EK828" s="339"/>
      <c r="EL828" s="339"/>
      <c r="EM828" s="339"/>
    </row>
    <row r="829" spans="1:143" s="341" customFormat="1" ht="25.5" hidden="1" customHeight="1">
      <c r="A829" s="371"/>
      <c r="B829" s="371"/>
      <c r="C829" s="371"/>
      <c r="D829" s="371"/>
      <c r="E829" s="371"/>
      <c r="F829" s="371"/>
      <c r="G829" s="371"/>
      <c r="H829" s="371"/>
      <c r="I829" s="371"/>
      <c r="J829" s="371"/>
      <c r="K829" s="371"/>
      <c r="L829" s="371"/>
      <c r="M829" s="371"/>
      <c r="N829" s="371"/>
      <c r="O829" s="371"/>
      <c r="P829" s="371"/>
      <c r="Q829" s="371"/>
      <c r="R829" s="371"/>
      <c r="S829" s="371"/>
      <c r="T829" s="371"/>
      <c r="U829" s="371"/>
      <c r="V829" s="371"/>
      <c r="W829" s="371"/>
      <c r="X829" s="371"/>
      <c r="Y829" s="371"/>
      <c r="Z829" s="371"/>
      <c r="AA829" s="371"/>
      <c r="AB829" s="371"/>
      <c r="AC829" s="371"/>
      <c r="AD829" s="371"/>
      <c r="AE829" s="371"/>
      <c r="AF829" s="371"/>
      <c r="AG829" s="371"/>
      <c r="AH829" s="371"/>
      <c r="AI829" s="339"/>
      <c r="AJ829" s="339"/>
      <c r="AK829" s="339"/>
      <c r="AL829" s="339"/>
      <c r="AM829" s="339"/>
      <c r="AN829" s="339"/>
      <c r="AO829" s="339"/>
      <c r="AP829" s="339"/>
      <c r="AQ829" s="339"/>
      <c r="AR829" s="339"/>
      <c r="AS829" s="339"/>
      <c r="AT829" s="339"/>
      <c r="AU829" s="339"/>
      <c r="AV829" s="339"/>
      <c r="AW829" s="339"/>
      <c r="AX829" s="339"/>
      <c r="AY829" s="339"/>
      <c r="AZ829" s="339"/>
      <c r="BA829" s="339"/>
      <c r="BB829" s="339"/>
      <c r="BC829" s="339"/>
      <c r="BD829" s="339"/>
      <c r="BE829" s="339"/>
      <c r="BF829" s="339"/>
      <c r="BG829" s="339"/>
      <c r="BH829" s="339"/>
      <c r="BI829" s="339"/>
      <c r="BJ829" s="339"/>
      <c r="BK829" s="339"/>
      <c r="BL829" s="339"/>
      <c r="BM829" s="339"/>
      <c r="BN829" s="339"/>
      <c r="BO829" s="339"/>
      <c r="BP829" s="339"/>
      <c r="BQ829" s="339"/>
      <c r="BR829" s="339"/>
      <c r="BS829" s="339"/>
      <c r="BT829" s="339"/>
      <c r="BU829" s="339"/>
      <c r="BV829" s="339"/>
      <c r="BW829" s="339"/>
      <c r="BX829" s="339"/>
      <c r="BY829" s="339"/>
      <c r="BZ829" s="339"/>
      <c r="CA829" s="339"/>
      <c r="CB829" s="339"/>
      <c r="CC829" s="339"/>
      <c r="CD829" s="339"/>
      <c r="CE829" s="339"/>
      <c r="CF829" s="339"/>
      <c r="CG829" s="339"/>
      <c r="CH829" s="339"/>
      <c r="CI829" s="339"/>
      <c r="CJ829" s="339"/>
      <c r="CK829" s="339"/>
      <c r="CL829" s="339"/>
      <c r="CM829" s="339"/>
      <c r="CN829" s="339"/>
      <c r="CO829" s="339"/>
      <c r="CP829" s="339"/>
      <c r="CQ829" s="339"/>
      <c r="CR829" s="339"/>
      <c r="CS829" s="339"/>
      <c r="CT829" s="339"/>
      <c r="CU829" s="339"/>
      <c r="CV829" s="339"/>
      <c r="CW829" s="339"/>
      <c r="CX829" s="339"/>
      <c r="CY829" s="339"/>
      <c r="CZ829" s="339"/>
      <c r="DA829" s="339"/>
      <c r="DB829" s="339"/>
      <c r="DC829" s="339"/>
      <c r="DD829" s="339"/>
      <c r="DE829" s="339"/>
      <c r="DF829" s="339"/>
      <c r="DG829" s="339"/>
      <c r="DH829" s="339"/>
      <c r="DI829" s="339"/>
      <c r="DJ829" s="339"/>
      <c r="DK829" s="339"/>
      <c r="DL829" s="339"/>
      <c r="DM829" s="339"/>
      <c r="DN829" s="339"/>
      <c r="DO829" s="339"/>
      <c r="DP829" s="339"/>
      <c r="DQ829" s="339"/>
      <c r="DR829" s="339"/>
      <c r="DS829" s="339"/>
      <c r="DT829" s="339"/>
      <c r="DU829" s="339"/>
      <c r="DV829" s="339"/>
      <c r="DW829" s="339"/>
      <c r="DX829" s="339"/>
      <c r="DY829" s="339"/>
      <c r="DZ829" s="339"/>
      <c r="EA829" s="339"/>
      <c r="EB829" s="339"/>
      <c r="EC829" s="339"/>
      <c r="ED829" s="339"/>
      <c r="EE829" s="339"/>
      <c r="EF829" s="339"/>
      <c r="EG829" s="339"/>
      <c r="EH829" s="339"/>
      <c r="EI829" s="339"/>
      <c r="EJ829" s="339"/>
      <c r="EK829" s="339"/>
      <c r="EL829" s="339"/>
      <c r="EM829" s="339"/>
    </row>
    <row r="830" spans="1:143" s="341" customFormat="1" ht="25.5" hidden="1" customHeight="1">
      <c r="A830" s="371"/>
      <c r="B830" s="371"/>
      <c r="C830" s="371"/>
      <c r="D830" s="371"/>
      <c r="E830" s="371"/>
      <c r="F830" s="371"/>
      <c r="G830" s="371"/>
      <c r="H830" s="371"/>
      <c r="I830" s="371"/>
      <c r="J830" s="371"/>
      <c r="K830" s="371"/>
      <c r="L830" s="371"/>
      <c r="M830" s="371"/>
      <c r="N830" s="371"/>
      <c r="O830" s="371"/>
      <c r="P830" s="371"/>
      <c r="Q830" s="371"/>
      <c r="R830" s="371"/>
      <c r="S830" s="371"/>
      <c r="T830" s="371"/>
      <c r="U830" s="371"/>
      <c r="V830" s="371"/>
      <c r="W830" s="371"/>
      <c r="X830" s="371"/>
      <c r="Y830" s="371"/>
      <c r="Z830" s="371"/>
      <c r="AA830" s="371"/>
      <c r="AB830" s="371"/>
      <c r="AC830" s="371"/>
      <c r="AD830" s="371"/>
      <c r="AE830" s="371"/>
      <c r="AF830" s="371"/>
      <c r="AG830" s="371"/>
      <c r="AH830" s="371"/>
      <c r="AI830" s="339"/>
      <c r="AJ830" s="339"/>
      <c r="AK830" s="339"/>
      <c r="AL830" s="339"/>
      <c r="AM830" s="339"/>
      <c r="AN830" s="339"/>
      <c r="AO830" s="339"/>
      <c r="AP830" s="339"/>
      <c r="AQ830" s="339"/>
      <c r="AR830" s="339"/>
      <c r="AS830" s="339"/>
      <c r="AT830" s="339"/>
      <c r="AU830" s="339"/>
      <c r="AV830" s="339"/>
      <c r="AW830" s="339"/>
      <c r="AX830" s="339"/>
      <c r="AY830" s="339"/>
      <c r="AZ830" s="339"/>
      <c r="BA830" s="339"/>
      <c r="BB830" s="339"/>
      <c r="BC830" s="339"/>
      <c r="BD830" s="339"/>
      <c r="BE830" s="339"/>
      <c r="BF830" s="339"/>
      <c r="BG830" s="339"/>
      <c r="BH830" s="339"/>
      <c r="BI830" s="339"/>
      <c r="BJ830" s="339"/>
      <c r="BK830" s="339"/>
      <c r="BL830" s="339"/>
      <c r="BM830" s="339"/>
      <c r="BN830" s="339"/>
      <c r="BO830" s="339"/>
      <c r="BP830" s="339"/>
      <c r="BQ830" s="339"/>
      <c r="BR830" s="339"/>
      <c r="BS830" s="339"/>
      <c r="BT830" s="339"/>
      <c r="BU830" s="339"/>
      <c r="BV830" s="339"/>
      <c r="BW830" s="339"/>
      <c r="BX830" s="339"/>
      <c r="BY830" s="339"/>
      <c r="BZ830" s="339"/>
      <c r="CA830" s="339"/>
      <c r="CB830" s="339"/>
      <c r="CC830" s="339"/>
      <c r="CD830" s="339"/>
      <c r="CE830" s="339"/>
      <c r="CF830" s="339"/>
      <c r="CG830" s="339"/>
      <c r="CH830" s="339"/>
      <c r="CI830" s="339"/>
      <c r="CJ830" s="339"/>
      <c r="CK830" s="339"/>
      <c r="CL830" s="339"/>
      <c r="CM830" s="339"/>
      <c r="CN830" s="339"/>
      <c r="CO830" s="339"/>
      <c r="CP830" s="339"/>
      <c r="CQ830" s="339"/>
      <c r="CR830" s="339"/>
      <c r="CS830" s="339"/>
      <c r="CT830" s="339"/>
      <c r="CU830" s="339"/>
      <c r="CV830" s="339"/>
      <c r="CW830" s="339"/>
      <c r="CX830" s="339"/>
      <c r="CY830" s="339"/>
      <c r="CZ830" s="339"/>
      <c r="DA830" s="339"/>
      <c r="DB830" s="339"/>
      <c r="DC830" s="339"/>
      <c r="DD830" s="339"/>
      <c r="DE830" s="339"/>
      <c r="DF830" s="339"/>
      <c r="DG830" s="339"/>
      <c r="DH830" s="339"/>
      <c r="DI830" s="339"/>
      <c r="DJ830" s="339"/>
      <c r="DK830" s="339"/>
      <c r="DL830" s="339"/>
      <c r="DM830" s="339"/>
      <c r="DN830" s="339"/>
      <c r="DO830" s="339"/>
      <c r="DP830" s="339"/>
      <c r="DQ830" s="339"/>
      <c r="DR830" s="339"/>
      <c r="DS830" s="339"/>
      <c r="DT830" s="339"/>
      <c r="DU830" s="339"/>
      <c r="DV830" s="339"/>
      <c r="DW830" s="339"/>
      <c r="DX830" s="339"/>
      <c r="DY830" s="339"/>
      <c r="DZ830" s="339"/>
      <c r="EA830" s="339"/>
      <c r="EB830" s="339"/>
      <c r="EC830" s="339"/>
      <c r="ED830" s="339"/>
      <c r="EE830" s="339"/>
      <c r="EF830" s="339"/>
      <c r="EG830" s="339"/>
      <c r="EH830" s="339"/>
      <c r="EI830" s="339"/>
      <c r="EJ830" s="339"/>
      <c r="EK830" s="339"/>
      <c r="EL830" s="339"/>
      <c r="EM830" s="339"/>
    </row>
    <row r="831" spans="1:143" s="341" customFormat="1" ht="25.5" hidden="1" customHeight="1">
      <c r="A831" s="371"/>
      <c r="B831" s="371"/>
      <c r="C831" s="371"/>
      <c r="D831" s="371"/>
      <c r="E831" s="371"/>
      <c r="F831" s="371"/>
      <c r="G831" s="371"/>
      <c r="H831" s="371"/>
      <c r="I831" s="371"/>
      <c r="J831" s="371"/>
      <c r="K831" s="371"/>
      <c r="L831" s="371"/>
      <c r="M831" s="371"/>
      <c r="N831" s="371"/>
      <c r="O831" s="371"/>
      <c r="P831" s="371"/>
      <c r="Q831" s="371"/>
      <c r="R831" s="371"/>
      <c r="S831" s="371"/>
      <c r="T831" s="371"/>
      <c r="U831" s="371"/>
      <c r="V831" s="371"/>
      <c r="W831" s="371"/>
      <c r="X831" s="371"/>
      <c r="Y831" s="371"/>
      <c r="Z831" s="371"/>
      <c r="AA831" s="371"/>
      <c r="AB831" s="371"/>
      <c r="AC831" s="371"/>
      <c r="AD831" s="371"/>
      <c r="AE831" s="371"/>
      <c r="AF831" s="371"/>
      <c r="AG831" s="371"/>
      <c r="AH831" s="371"/>
      <c r="AI831" s="339"/>
      <c r="AJ831" s="339"/>
      <c r="AK831" s="339"/>
      <c r="AL831" s="339"/>
      <c r="AM831" s="339"/>
      <c r="AN831" s="339"/>
      <c r="AO831" s="339"/>
      <c r="AP831" s="339"/>
      <c r="AQ831" s="339"/>
      <c r="AR831" s="339"/>
      <c r="AS831" s="339"/>
      <c r="AT831" s="339"/>
      <c r="AU831" s="339"/>
      <c r="AV831" s="339"/>
      <c r="AW831" s="339"/>
      <c r="AX831" s="339"/>
      <c r="AY831" s="339"/>
      <c r="AZ831" s="339"/>
      <c r="BA831" s="339"/>
      <c r="BB831" s="339"/>
      <c r="BC831" s="339"/>
      <c r="BD831" s="339"/>
      <c r="BE831" s="339"/>
      <c r="BF831" s="339"/>
      <c r="BG831" s="339"/>
      <c r="BH831" s="339"/>
      <c r="BI831" s="339"/>
      <c r="BJ831" s="339"/>
      <c r="BK831" s="339"/>
      <c r="BL831" s="339"/>
      <c r="BM831" s="339"/>
      <c r="BN831" s="339"/>
      <c r="BO831" s="339"/>
      <c r="BP831" s="339"/>
      <c r="BQ831" s="339"/>
      <c r="BR831" s="339"/>
      <c r="BS831" s="339"/>
      <c r="BT831" s="339"/>
      <c r="BU831" s="339"/>
      <c r="BV831" s="339"/>
      <c r="BW831" s="339"/>
      <c r="BX831" s="339"/>
      <c r="BY831" s="339"/>
      <c r="BZ831" s="339"/>
      <c r="CA831" s="339"/>
      <c r="CB831" s="339"/>
      <c r="CC831" s="339"/>
      <c r="CD831" s="339"/>
      <c r="CE831" s="339"/>
      <c r="CF831" s="339"/>
      <c r="CG831" s="339"/>
      <c r="CH831" s="339"/>
      <c r="CI831" s="339"/>
      <c r="CJ831" s="339"/>
      <c r="CK831" s="339"/>
      <c r="CL831" s="339"/>
      <c r="CM831" s="339"/>
      <c r="CN831" s="339"/>
      <c r="CO831" s="339"/>
      <c r="CP831" s="339"/>
      <c r="CQ831" s="339"/>
      <c r="CR831" s="339"/>
      <c r="CS831" s="339"/>
      <c r="CT831" s="339"/>
      <c r="CU831" s="339"/>
      <c r="CV831" s="339"/>
      <c r="CW831" s="339"/>
      <c r="CX831" s="339"/>
      <c r="CY831" s="339"/>
      <c r="CZ831" s="339"/>
      <c r="DA831" s="339"/>
      <c r="DB831" s="339"/>
      <c r="DC831" s="339"/>
      <c r="DD831" s="339"/>
      <c r="DE831" s="339"/>
      <c r="DF831" s="339"/>
      <c r="DG831" s="339"/>
      <c r="DH831" s="339"/>
      <c r="DI831" s="339"/>
      <c r="DJ831" s="339"/>
      <c r="DK831" s="339"/>
      <c r="DL831" s="339"/>
      <c r="DM831" s="339"/>
      <c r="DN831" s="339"/>
      <c r="DO831" s="339"/>
      <c r="DP831" s="339"/>
      <c r="DQ831" s="339"/>
      <c r="DR831" s="339"/>
      <c r="DS831" s="339"/>
      <c r="DT831" s="339"/>
      <c r="DU831" s="339"/>
      <c r="DV831" s="339"/>
      <c r="DW831" s="339"/>
      <c r="DX831" s="339"/>
      <c r="DY831" s="339"/>
      <c r="DZ831" s="339"/>
      <c r="EA831" s="339"/>
      <c r="EB831" s="339"/>
      <c r="EC831" s="339"/>
      <c r="ED831" s="339"/>
      <c r="EE831" s="339"/>
      <c r="EF831" s="339"/>
      <c r="EG831" s="339"/>
      <c r="EH831" s="339"/>
      <c r="EI831" s="339"/>
      <c r="EJ831" s="339"/>
      <c r="EK831" s="339"/>
      <c r="EL831" s="339"/>
      <c r="EM831" s="339"/>
    </row>
    <row r="832" spans="1:143" s="341" customFormat="1" ht="25.5" hidden="1" customHeight="1">
      <c r="A832" s="371"/>
      <c r="B832" s="371"/>
      <c r="C832" s="371"/>
      <c r="D832" s="371"/>
      <c r="E832" s="371"/>
      <c r="F832" s="371"/>
      <c r="G832" s="371"/>
      <c r="H832" s="371"/>
      <c r="I832" s="371"/>
      <c r="J832" s="371"/>
      <c r="K832" s="371"/>
      <c r="L832" s="371"/>
      <c r="M832" s="371"/>
      <c r="N832" s="371"/>
      <c r="O832" s="371"/>
      <c r="P832" s="371"/>
      <c r="Q832" s="371"/>
      <c r="R832" s="371"/>
      <c r="S832" s="371"/>
      <c r="T832" s="371"/>
      <c r="U832" s="371"/>
      <c r="V832" s="371"/>
      <c r="W832" s="371"/>
      <c r="X832" s="371"/>
      <c r="Y832" s="371"/>
      <c r="Z832" s="371"/>
      <c r="AA832" s="371"/>
      <c r="AB832" s="371"/>
      <c r="AC832" s="371"/>
      <c r="AD832" s="371"/>
      <c r="AE832" s="371"/>
      <c r="AF832" s="371"/>
      <c r="AG832" s="371"/>
      <c r="AH832" s="371"/>
      <c r="AI832" s="339"/>
      <c r="AJ832" s="339"/>
      <c r="AK832" s="339"/>
      <c r="AL832" s="339"/>
      <c r="AM832" s="339"/>
      <c r="AN832" s="339"/>
      <c r="AO832" s="339"/>
      <c r="AP832" s="339"/>
      <c r="AQ832" s="339"/>
      <c r="AR832" s="339"/>
      <c r="AS832" s="339"/>
      <c r="AT832" s="339"/>
      <c r="AU832" s="339"/>
      <c r="AV832" s="339"/>
      <c r="AW832" s="339"/>
      <c r="AX832" s="339"/>
      <c r="AY832" s="339"/>
      <c r="AZ832" s="339"/>
      <c r="BA832" s="339"/>
      <c r="BB832" s="339"/>
      <c r="BC832" s="339"/>
      <c r="BD832" s="339"/>
      <c r="BE832" s="339"/>
      <c r="BF832" s="339"/>
      <c r="BG832" s="339"/>
      <c r="BH832" s="339"/>
      <c r="BI832" s="339"/>
      <c r="BJ832" s="339"/>
      <c r="BK832" s="339"/>
      <c r="BL832" s="339"/>
      <c r="BM832" s="339"/>
      <c r="BN832" s="339"/>
      <c r="BO832" s="339"/>
      <c r="BP832" s="339"/>
      <c r="BQ832" s="339"/>
      <c r="BR832" s="339"/>
      <c r="BS832" s="339"/>
      <c r="BT832" s="339"/>
      <c r="BU832" s="339"/>
      <c r="BV832" s="339"/>
      <c r="BW832" s="339"/>
      <c r="BX832" s="339"/>
      <c r="BY832" s="339"/>
      <c r="BZ832" s="339"/>
      <c r="CA832" s="339"/>
      <c r="CB832" s="339"/>
      <c r="CC832" s="339"/>
      <c r="CD832" s="339"/>
      <c r="CE832" s="339"/>
      <c r="CF832" s="339"/>
      <c r="CG832" s="339"/>
      <c r="CH832" s="339"/>
      <c r="CI832" s="339"/>
      <c r="CJ832" s="339"/>
      <c r="CK832" s="339"/>
      <c r="CL832" s="339"/>
      <c r="CM832" s="339"/>
      <c r="CN832" s="339"/>
      <c r="CO832" s="339"/>
      <c r="CP832" s="339"/>
      <c r="CQ832" s="339"/>
      <c r="CR832" s="339"/>
      <c r="CS832" s="339"/>
      <c r="CT832" s="339"/>
      <c r="CU832" s="339"/>
      <c r="CV832" s="339"/>
      <c r="CW832" s="339"/>
      <c r="CX832" s="339"/>
      <c r="CY832" s="339"/>
      <c r="CZ832" s="339"/>
      <c r="DA832" s="339"/>
      <c r="DB832" s="339"/>
      <c r="DC832" s="339"/>
      <c r="DD832" s="339"/>
      <c r="DE832" s="339"/>
      <c r="DF832" s="339"/>
      <c r="DG832" s="339"/>
      <c r="DH832" s="339"/>
      <c r="DI832" s="339"/>
      <c r="DJ832" s="339"/>
      <c r="DK832" s="339"/>
      <c r="DL832" s="339"/>
      <c r="DM832" s="339"/>
      <c r="DN832" s="339"/>
      <c r="DO832" s="339"/>
      <c r="DP832" s="339"/>
      <c r="DQ832" s="339"/>
      <c r="DR832" s="339"/>
      <c r="DS832" s="339"/>
      <c r="DT832" s="339"/>
      <c r="DU832" s="339"/>
      <c r="DV832" s="339"/>
      <c r="DW832" s="339"/>
      <c r="DX832" s="339"/>
      <c r="DY832" s="339"/>
      <c r="DZ832" s="339"/>
      <c r="EA832" s="339"/>
      <c r="EB832" s="339"/>
      <c r="EC832" s="339"/>
      <c r="ED832" s="339"/>
      <c r="EE832" s="339"/>
      <c r="EF832" s="339"/>
      <c r="EG832" s="339"/>
      <c r="EH832" s="339"/>
      <c r="EI832" s="339"/>
      <c r="EJ832" s="339"/>
      <c r="EK832" s="339"/>
      <c r="EL832" s="339"/>
      <c r="EM832" s="339"/>
    </row>
    <row r="833" spans="1:143" s="341" customFormat="1" ht="25.5" hidden="1" customHeight="1">
      <c r="A833" s="371"/>
      <c r="B833" s="371"/>
      <c r="C833" s="371"/>
      <c r="D833" s="371"/>
      <c r="E833" s="371"/>
      <c r="F833" s="371"/>
      <c r="G833" s="371"/>
      <c r="H833" s="371"/>
      <c r="I833" s="371"/>
      <c r="J833" s="371"/>
      <c r="K833" s="371"/>
      <c r="L833" s="371"/>
      <c r="M833" s="371"/>
      <c r="N833" s="371"/>
      <c r="O833" s="371"/>
      <c r="P833" s="371"/>
      <c r="Q833" s="371"/>
      <c r="R833" s="371"/>
      <c r="S833" s="371"/>
      <c r="T833" s="371"/>
      <c r="U833" s="371"/>
      <c r="V833" s="371"/>
      <c r="W833" s="371"/>
      <c r="X833" s="371"/>
      <c r="Y833" s="371"/>
      <c r="Z833" s="371"/>
      <c r="AA833" s="371"/>
      <c r="AB833" s="371"/>
      <c r="AC833" s="371"/>
      <c r="AD833" s="371"/>
      <c r="AE833" s="371"/>
      <c r="AF833" s="371"/>
      <c r="AG833" s="371"/>
      <c r="AH833" s="371"/>
      <c r="AI833" s="339"/>
      <c r="AJ833" s="339"/>
      <c r="AK833" s="339"/>
      <c r="AL833" s="339"/>
      <c r="AM833" s="339"/>
      <c r="AN833" s="339"/>
      <c r="AO833" s="339"/>
      <c r="AP833" s="339"/>
      <c r="AQ833" s="339"/>
      <c r="AR833" s="339"/>
      <c r="AS833" s="339"/>
      <c r="AT833" s="339"/>
      <c r="AU833" s="339"/>
      <c r="AV833" s="339"/>
      <c r="AW833" s="339"/>
      <c r="AX833" s="339"/>
      <c r="AY833" s="339"/>
      <c r="AZ833" s="339"/>
      <c r="BA833" s="339"/>
      <c r="BB833" s="339"/>
      <c r="BC833" s="339"/>
      <c r="BD833" s="339"/>
      <c r="BE833" s="339"/>
      <c r="BF833" s="339"/>
      <c r="BG833" s="339"/>
      <c r="BH833" s="339"/>
      <c r="BI833" s="339"/>
      <c r="BJ833" s="339"/>
      <c r="BK833" s="339"/>
      <c r="BL833" s="339"/>
      <c r="BM833" s="339"/>
      <c r="BN833" s="339"/>
      <c r="BO833" s="339"/>
      <c r="BP833" s="339"/>
      <c r="BQ833" s="339"/>
      <c r="BR833" s="339"/>
      <c r="BS833" s="339"/>
      <c r="BT833" s="339"/>
      <c r="BU833" s="339"/>
      <c r="BV833" s="339"/>
      <c r="BW833" s="339"/>
      <c r="BX833" s="339"/>
      <c r="BY833" s="339"/>
      <c r="BZ833" s="339"/>
      <c r="CA833" s="339"/>
      <c r="CB833" s="339"/>
      <c r="CC833" s="339"/>
      <c r="CD833" s="339"/>
      <c r="CE833" s="339"/>
      <c r="CF833" s="339"/>
      <c r="CG833" s="339"/>
      <c r="CH833" s="339"/>
      <c r="CI833" s="339"/>
      <c r="CJ833" s="339"/>
      <c r="CK833" s="339"/>
      <c r="CL833" s="339"/>
      <c r="CM833" s="339"/>
      <c r="CN833" s="339"/>
      <c r="CO833" s="339"/>
      <c r="CP833" s="339"/>
      <c r="CQ833" s="339"/>
      <c r="CR833" s="339"/>
      <c r="CS833" s="339"/>
      <c r="CT833" s="339"/>
      <c r="CU833" s="339"/>
      <c r="CV833" s="339"/>
      <c r="CW833" s="339"/>
      <c r="CX833" s="339"/>
      <c r="CY833" s="339"/>
      <c r="CZ833" s="339"/>
      <c r="DA833" s="339"/>
      <c r="DB833" s="339"/>
      <c r="DC833" s="339"/>
      <c r="DD833" s="339"/>
      <c r="DE833" s="339"/>
      <c r="DF833" s="339"/>
      <c r="DG833" s="339"/>
      <c r="DH833" s="339"/>
      <c r="DI833" s="339"/>
      <c r="DJ833" s="339"/>
      <c r="DK833" s="339"/>
      <c r="DL833" s="339"/>
      <c r="DM833" s="339"/>
      <c r="DN833" s="339"/>
      <c r="DO833" s="339"/>
      <c r="DP833" s="339"/>
      <c r="DQ833" s="339"/>
      <c r="DR833" s="339"/>
      <c r="DS833" s="339"/>
      <c r="DT833" s="339"/>
      <c r="DU833" s="339"/>
      <c r="DV833" s="339"/>
      <c r="DW833" s="339"/>
      <c r="DX833" s="339"/>
      <c r="DY833" s="339"/>
      <c r="DZ833" s="339"/>
      <c r="EA833" s="339"/>
      <c r="EB833" s="339"/>
      <c r="EC833" s="339"/>
      <c r="ED833" s="339"/>
      <c r="EE833" s="339"/>
      <c r="EF833" s="339"/>
      <c r="EG833" s="339"/>
      <c r="EH833" s="339"/>
      <c r="EI833" s="339"/>
      <c r="EJ833" s="339"/>
      <c r="EK833" s="339"/>
      <c r="EL833" s="339"/>
      <c r="EM833" s="339"/>
    </row>
    <row r="834" spans="1:143" s="341" customFormat="1" ht="25.5" hidden="1" customHeight="1">
      <c r="A834" s="371"/>
      <c r="B834" s="371"/>
      <c r="C834" s="371"/>
      <c r="D834" s="371"/>
      <c r="E834" s="371"/>
      <c r="F834" s="371"/>
      <c r="G834" s="371"/>
      <c r="H834" s="371"/>
      <c r="I834" s="371"/>
      <c r="J834" s="371"/>
      <c r="K834" s="371"/>
      <c r="L834" s="371"/>
      <c r="M834" s="371"/>
      <c r="N834" s="371"/>
      <c r="O834" s="371"/>
      <c r="P834" s="371"/>
      <c r="Q834" s="371"/>
      <c r="R834" s="371"/>
      <c r="S834" s="371"/>
      <c r="T834" s="371"/>
      <c r="U834" s="371"/>
      <c r="V834" s="371"/>
      <c r="W834" s="371"/>
      <c r="X834" s="371"/>
      <c r="Y834" s="371"/>
      <c r="Z834" s="371"/>
      <c r="AA834" s="371"/>
      <c r="AB834" s="371"/>
      <c r="AC834" s="371"/>
      <c r="AD834" s="371"/>
      <c r="AE834" s="371"/>
      <c r="AF834" s="371"/>
      <c r="AG834" s="371"/>
      <c r="AH834" s="371"/>
      <c r="AI834" s="339"/>
      <c r="AJ834" s="339"/>
      <c r="AK834" s="339"/>
      <c r="AL834" s="339"/>
      <c r="AM834" s="339"/>
      <c r="AN834" s="339"/>
      <c r="AO834" s="339"/>
      <c r="AP834" s="339"/>
      <c r="AQ834" s="339"/>
      <c r="AR834" s="339"/>
      <c r="AS834" s="339"/>
      <c r="AT834" s="339"/>
      <c r="AU834" s="339"/>
      <c r="AV834" s="339"/>
      <c r="AW834" s="339"/>
      <c r="AX834" s="339"/>
      <c r="AY834" s="339"/>
      <c r="AZ834" s="339"/>
      <c r="BA834" s="339"/>
      <c r="BB834" s="339"/>
      <c r="BC834" s="339"/>
      <c r="BD834" s="339"/>
      <c r="BE834" s="339"/>
      <c r="BF834" s="339"/>
      <c r="BG834" s="339"/>
      <c r="BH834" s="339"/>
      <c r="BI834" s="339"/>
      <c r="BJ834" s="339"/>
      <c r="BK834" s="339"/>
      <c r="BL834" s="339"/>
      <c r="BM834" s="339"/>
      <c r="BN834" s="339"/>
      <c r="BO834" s="339"/>
      <c r="BP834" s="339"/>
      <c r="BQ834" s="339"/>
      <c r="BR834" s="339"/>
      <c r="BS834" s="339"/>
      <c r="BT834" s="339"/>
      <c r="BU834" s="339"/>
      <c r="BV834" s="339"/>
      <c r="BW834" s="339"/>
      <c r="BX834" s="339"/>
      <c r="BY834" s="339"/>
      <c r="BZ834" s="339"/>
      <c r="CA834" s="339"/>
      <c r="CB834" s="339"/>
      <c r="CC834" s="339"/>
      <c r="CD834" s="339"/>
      <c r="CE834" s="339"/>
      <c r="CF834" s="339"/>
      <c r="CG834" s="339"/>
      <c r="CH834" s="339"/>
      <c r="CI834" s="339"/>
      <c r="CJ834" s="339"/>
      <c r="CK834" s="339"/>
      <c r="CL834" s="339"/>
      <c r="CM834" s="339"/>
      <c r="CN834" s="339"/>
      <c r="CO834" s="339"/>
      <c r="CP834" s="339"/>
      <c r="CQ834" s="339"/>
      <c r="CR834" s="339"/>
      <c r="CS834" s="339"/>
      <c r="CT834" s="339"/>
      <c r="CU834" s="339"/>
      <c r="CV834" s="339"/>
      <c r="CW834" s="339"/>
      <c r="CX834" s="339"/>
      <c r="CY834" s="339"/>
      <c r="CZ834" s="339"/>
      <c r="DA834" s="339"/>
      <c r="DB834" s="339"/>
      <c r="DC834" s="339"/>
      <c r="DD834" s="339"/>
      <c r="DE834" s="339"/>
      <c r="DF834" s="339"/>
      <c r="DG834" s="339"/>
      <c r="DH834" s="339"/>
      <c r="DI834" s="339"/>
      <c r="DJ834" s="339"/>
      <c r="DK834" s="339"/>
      <c r="DL834" s="339"/>
      <c r="DM834" s="339"/>
      <c r="DN834" s="339"/>
      <c r="DO834" s="339"/>
      <c r="DP834" s="339"/>
      <c r="DQ834" s="339"/>
      <c r="DR834" s="339"/>
      <c r="DS834" s="339"/>
      <c r="DT834" s="339"/>
      <c r="DU834" s="339"/>
      <c r="DV834" s="339"/>
      <c r="DW834" s="339"/>
      <c r="DX834" s="339"/>
      <c r="DY834" s="339"/>
      <c r="DZ834" s="339"/>
      <c r="EA834" s="339"/>
      <c r="EB834" s="339"/>
      <c r="EC834" s="339"/>
      <c r="ED834" s="339"/>
      <c r="EE834" s="339"/>
      <c r="EF834" s="339"/>
      <c r="EG834" s="339"/>
      <c r="EH834" s="339"/>
      <c r="EI834" s="339"/>
      <c r="EJ834" s="339"/>
      <c r="EK834" s="339"/>
      <c r="EL834" s="339"/>
      <c r="EM834" s="339"/>
    </row>
    <row r="835" spans="1:143" s="341" customFormat="1" ht="25.5" hidden="1" customHeight="1">
      <c r="A835" s="371"/>
      <c r="B835" s="371"/>
      <c r="C835" s="371"/>
      <c r="D835" s="371"/>
      <c r="E835" s="371"/>
      <c r="F835" s="371"/>
      <c r="G835" s="371"/>
      <c r="H835" s="371"/>
      <c r="I835" s="371"/>
      <c r="J835" s="371"/>
      <c r="K835" s="371"/>
      <c r="L835" s="371"/>
      <c r="M835" s="371"/>
      <c r="N835" s="371"/>
      <c r="O835" s="371"/>
      <c r="P835" s="371"/>
      <c r="Q835" s="371"/>
      <c r="R835" s="371"/>
      <c r="S835" s="371"/>
      <c r="T835" s="371"/>
      <c r="U835" s="371"/>
      <c r="V835" s="371"/>
      <c r="W835" s="371"/>
      <c r="X835" s="371"/>
      <c r="Y835" s="371"/>
      <c r="Z835" s="371"/>
      <c r="AA835" s="371"/>
      <c r="AB835" s="371"/>
      <c r="AC835" s="371"/>
      <c r="AD835" s="371"/>
      <c r="AE835" s="371"/>
      <c r="AF835" s="371"/>
      <c r="AG835" s="371"/>
      <c r="AH835" s="371"/>
      <c r="AI835" s="339"/>
      <c r="AJ835" s="339"/>
      <c r="AK835" s="339"/>
      <c r="AL835" s="339"/>
      <c r="AM835" s="339"/>
      <c r="AN835" s="339"/>
      <c r="AO835" s="339"/>
      <c r="AP835" s="339"/>
      <c r="AQ835" s="339"/>
      <c r="AR835" s="339"/>
      <c r="AS835" s="339"/>
      <c r="AT835" s="339"/>
      <c r="AU835" s="339"/>
      <c r="AV835" s="339"/>
      <c r="AW835" s="339"/>
      <c r="AX835" s="339"/>
      <c r="AY835" s="339"/>
      <c r="AZ835" s="339"/>
      <c r="BA835" s="339"/>
      <c r="BB835" s="339"/>
      <c r="BC835" s="339"/>
      <c r="BD835" s="339"/>
      <c r="BE835" s="339"/>
      <c r="BF835" s="339"/>
      <c r="BG835" s="339"/>
      <c r="BH835" s="339"/>
      <c r="BI835" s="339"/>
      <c r="BJ835" s="339"/>
      <c r="BK835" s="339"/>
      <c r="BL835" s="339"/>
      <c r="BM835" s="339"/>
      <c r="BN835" s="339"/>
      <c r="BO835" s="339"/>
      <c r="BP835" s="339"/>
      <c r="BQ835" s="339"/>
      <c r="BR835" s="339"/>
      <c r="BS835" s="339"/>
      <c r="BT835" s="339"/>
      <c r="BU835" s="339"/>
      <c r="BV835" s="339"/>
      <c r="BW835" s="339"/>
      <c r="BX835" s="339"/>
      <c r="BY835" s="339"/>
      <c r="BZ835" s="339"/>
      <c r="CA835" s="339"/>
      <c r="CB835" s="339"/>
      <c r="CC835" s="339"/>
      <c r="CD835" s="339"/>
      <c r="CE835" s="339"/>
      <c r="CF835" s="339"/>
      <c r="CG835" s="339"/>
      <c r="CH835" s="339"/>
      <c r="CI835" s="339"/>
      <c r="CJ835" s="339"/>
      <c r="CK835" s="339"/>
      <c r="CL835" s="339"/>
      <c r="CM835" s="339"/>
      <c r="CN835" s="339"/>
      <c r="CO835" s="339"/>
      <c r="CP835" s="339"/>
      <c r="CQ835" s="339"/>
      <c r="CR835" s="339"/>
      <c r="CS835" s="339"/>
      <c r="CT835" s="339"/>
      <c r="CU835" s="339"/>
      <c r="CV835" s="339"/>
      <c r="CW835" s="339"/>
      <c r="CX835" s="339"/>
      <c r="CY835" s="339"/>
      <c r="CZ835" s="339"/>
      <c r="DA835" s="339"/>
      <c r="DB835" s="339"/>
      <c r="DC835" s="339"/>
      <c r="DD835" s="339"/>
      <c r="DE835" s="339"/>
      <c r="DF835" s="339"/>
      <c r="DG835" s="339"/>
      <c r="DH835" s="339"/>
      <c r="DI835" s="339"/>
      <c r="DJ835" s="339"/>
      <c r="DK835" s="339"/>
      <c r="DL835" s="339"/>
      <c r="DM835" s="339"/>
      <c r="DN835" s="339"/>
      <c r="DO835" s="339"/>
      <c r="DP835" s="339"/>
      <c r="DQ835" s="339"/>
      <c r="DR835" s="339"/>
      <c r="DS835" s="339"/>
      <c r="DT835" s="339"/>
      <c r="DU835" s="339"/>
      <c r="DV835" s="339"/>
      <c r="DW835" s="339"/>
      <c r="DX835" s="339"/>
      <c r="DY835" s="339"/>
      <c r="DZ835" s="339"/>
      <c r="EA835" s="339"/>
      <c r="EB835" s="339"/>
      <c r="EC835" s="339"/>
      <c r="ED835" s="339"/>
      <c r="EE835" s="339"/>
      <c r="EF835" s="339"/>
      <c r="EG835" s="339"/>
      <c r="EH835" s="339"/>
      <c r="EI835" s="339"/>
      <c r="EJ835" s="339"/>
      <c r="EK835" s="339"/>
      <c r="EL835" s="339"/>
      <c r="EM835" s="339"/>
    </row>
    <row r="836" spans="1:143" s="341" customFormat="1" ht="25.5" hidden="1" customHeight="1">
      <c r="A836" s="371"/>
      <c r="B836" s="371"/>
      <c r="C836" s="371"/>
      <c r="D836" s="371"/>
      <c r="E836" s="371"/>
      <c r="F836" s="371"/>
      <c r="G836" s="371"/>
      <c r="H836" s="371"/>
      <c r="I836" s="371"/>
      <c r="J836" s="371"/>
      <c r="K836" s="371"/>
      <c r="L836" s="371"/>
      <c r="M836" s="371"/>
      <c r="N836" s="371"/>
      <c r="O836" s="371"/>
      <c r="P836" s="371"/>
      <c r="Q836" s="371"/>
      <c r="R836" s="371"/>
      <c r="S836" s="371"/>
      <c r="T836" s="371"/>
      <c r="U836" s="371"/>
      <c r="V836" s="371"/>
      <c r="W836" s="371"/>
      <c r="X836" s="371"/>
      <c r="Y836" s="371"/>
      <c r="Z836" s="371"/>
      <c r="AA836" s="371"/>
      <c r="AB836" s="371"/>
      <c r="AC836" s="371"/>
      <c r="AD836" s="371"/>
      <c r="AE836" s="371"/>
      <c r="AF836" s="371"/>
      <c r="AG836" s="371"/>
      <c r="AH836" s="371"/>
      <c r="AI836" s="339"/>
      <c r="AJ836" s="339"/>
      <c r="AK836" s="339"/>
      <c r="AL836" s="339"/>
      <c r="AM836" s="339"/>
      <c r="AN836" s="339"/>
      <c r="AO836" s="339"/>
      <c r="AP836" s="339"/>
      <c r="AQ836" s="339"/>
      <c r="AR836" s="339"/>
      <c r="AS836" s="339"/>
      <c r="AT836" s="339"/>
      <c r="AU836" s="339"/>
      <c r="AV836" s="339"/>
      <c r="AW836" s="339"/>
      <c r="AX836" s="339"/>
      <c r="AY836" s="339"/>
      <c r="AZ836" s="339"/>
      <c r="BA836" s="339"/>
      <c r="BB836" s="339"/>
      <c r="BC836" s="339"/>
      <c r="BD836" s="339"/>
      <c r="BE836" s="339"/>
      <c r="BF836" s="339"/>
      <c r="BG836" s="339"/>
      <c r="BH836" s="339"/>
      <c r="BI836" s="339"/>
      <c r="BJ836" s="339"/>
      <c r="BK836" s="339"/>
      <c r="BL836" s="339"/>
      <c r="BM836" s="339"/>
      <c r="BN836" s="339"/>
      <c r="BO836" s="339"/>
      <c r="BP836" s="339"/>
      <c r="BQ836" s="339"/>
      <c r="BR836" s="339"/>
      <c r="BS836" s="339"/>
      <c r="BT836" s="339"/>
      <c r="BU836" s="339"/>
      <c r="BV836" s="339"/>
      <c r="BW836" s="339"/>
      <c r="BX836" s="339"/>
      <c r="BY836" s="339"/>
      <c r="BZ836" s="339"/>
      <c r="CA836" s="339"/>
      <c r="CB836" s="339"/>
      <c r="CC836" s="339"/>
      <c r="CD836" s="339"/>
      <c r="CE836" s="339"/>
      <c r="CF836" s="339"/>
      <c r="CG836" s="339"/>
      <c r="CH836" s="339"/>
      <c r="CI836" s="339"/>
      <c r="CJ836" s="339"/>
      <c r="CK836" s="339"/>
      <c r="CL836" s="339"/>
      <c r="CM836" s="339"/>
      <c r="CN836" s="339"/>
      <c r="CO836" s="339"/>
      <c r="CP836" s="339"/>
      <c r="CQ836" s="339"/>
      <c r="CR836" s="339"/>
      <c r="CS836" s="339"/>
      <c r="CT836" s="339"/>
      <c r="CU836" s="339"/>
      <c r="CV836" s="339"/>
      <c r="CW836" s="339"/>
      <c r="CX836" s="339"/>
      <c r="CY836" s="339"/>
      <c r="CZ836" s="339"/>
      <c r="DA836" s="339"/>
      <c r="DB836" s="339"/>
      <c r="DC836" s="339"/>
      <c r="DD836" s="339"/>
      <c r="DE836" s="339"/>
      <c r="DF836" s="339"/>
      <c r="DG836" s="339"/>
      <c r="DH836" s="339"/>
      <c r="DI836" s="339"/>
      <c r="DJ836" s="339"/>
      <c r="DK836" s="339"/>
      <c r="DL836" s="339"/>
      <c r="DM836" s="339"/>
      <c r="DN836" s="339"/>
      <c r="DO836" s="339"/>
      <c r="DP836" s="339"/>
      <c r="DQ836" s="339"/>
      <c r="DR836" s="339"/>
      <c r="DS836" s="339"/>
      <c r="DT836" s="339"/>
      <c r="DU836" s="339"/>
      <c r="DV836" s="339"/>
      <c r="DW836" s="339"/>
      <c r="DX836" s="339"/>
      <c r="DY836" s="339"/>
      <c r="DZ836" s="339"/>
      <c r="EA836" s="339"/>
      <c r="EB836" s="339"/>
      <c r="EC836" s="339"/>
      <c r="ED836" s="339"/>
      <c r="EE836" s="339"/>
      <c r="EF836" s="339"/>
      <c r="EG836" s="339"/>
      <c r="EH836" s="339"/>
      <c r="EI836" s="339"/>
      <c r="EJ836" s="339"/>
      <c r="EK836" s="339"/>
      <c r="EL836" s="339"/>
      <c r="EM836" s="339"/>
    </row>
    <row r="837" spans="1:143" s="341" customFormat="1" ht="25.5" hidden="1" customHeight="1">
      <c r="A837" s="371"/>
      <c r="B837" s="371"/>
      <c r="C837" s="371"/>
      <c r="D837" s="371"/>
      <c r="E837" s="371"/>
      <c r="F837" s="371"/>
      <c r="G837" s="371"/>
      <c r="H837" s="371"/>
      <c r="I837" s="371"/>
      <c r="J837" s="371"/>
      <c r="K837" s="371"/>
      <c r="L837" s="371"/>
      <c r="M837" s="371"/>
      <c r="N837" s="371"/>
      <c r="O837" s="371"/>
      <c r="P837" s="371"/>
      <c r="Q837" s="371"/>
      <c r="R837" s="371"/>
      <c r="S837" s="371"/>
      <c r="T837" s="371"/>
      <c r="U837" s="371"/>
      <c r="V837" s="371"/>
      <c r="W837" s="371"/>
      <c r="X837" s="371"/>
      <c r="Y837" s="371"/>
      <c r="Z837" s="371"/>
      <c r="AA837" s="371"/>
      <c r="AB837" s="371"/>
      <c r="AC837" s="371"/>
      <c r="AD837" s="371"/>
      <c r="AE837" s="371"/>
      <c r="AF837" s="371"/>
      <c r="AG837" s="371"/>
      <c r="AH837" s="371"/>
      <c r="AI837" s="339"/>
      <c r="AJ837" s="339"/>
      <c r="AK837" s="339"/>
      <c r="AL837" s="339"/>
      <c r="AM837" s="339"/>
      <c r="AN837" s="339"/>
      <c r="AO837" s="339"/>
      <c r="AP837" s="339"/>
      <c r="AQ837" s="339"/>
      <c r="AR837" s="339"/>
      <c r="AS837" s="339"/>
      <c r="AT837" s="339"/>
      <c r="AU837" s="339"/>
      <c r="AV837" s="339"/>
      <c r="AW837" s="339"/>
      <c r="AX837" s="339"/>
      <c r="AY837" s="339"/>
      <c r="AZ837" s="339"/>
      <c r="BA837" s="339"/>
      <c r="BB837" s="339"/>
      <c r="BC837" s="339"/>
      <c r="BD837" s="339"/>
      <c r="BE837" s="339"/>
      <c r="BF837" s="339"/>
      <c r="BG837" s="339"/>
      <c r="BH837" s="339"/>
      <c r="BI837" s="339"/>
      <c r="BJ837" s="339"/>
      <c r="BK837" s="339"/>
      <c r="BL837" s="339"/>
      <c r="BM837" s="339"/>
      <c r="BN837" s="339"/>
      <c r="BO837" s="339"/>
      <c r="BP837" s="339"/>
      <c r="BQ837" s="339"/>
      <c r="BR837" s="339"/>
      <c r="BS837" s="339"/>
      <c r="BT837" s="339"/>
      <c r="BU837" s="339"/>
      <c r="BV837" s="339"/>
      <c r="BW837" s="339"/>
      <c r="BX837" s="339"/>
      <c r="BY837" s="339"/>
      <c r="BZ837" s="339"/>
      <c r="CA837" s="339"/>
      <c r="CB837" s="339"/>
      <c r="CC837" s="339"/>
      <c r="CD837" s="339"/>
      <c r="CE837" s="339"/>
      <c r="CF837" s="339"/>
      <c r="CG837" s="339"/>
      <c r="CH837" s="339"/>
      <c r="CI837" s="339"/>
      <c r="CJ837" s="339"/>
      <c r="CK837" s="339"/>
      <c r="CL837" s="339"/>
      <c r="CM837" s="339"/>
      <c r="CN837" s="339"/>
      <c r="CO837" s="339"/>
      <c r="CP837" s="339"/>
      <c r="CQ837" s="339"/>
      <c r="CR837" s="339"/>
      <c r="CS837" s="339"/>
      <c r="CT837" s="339"/>
      <c r="CU837" s="339"/>
      <c r="CV837" s="339"/>
      <c r="CW837" s="339"/>
      <c r="CX837" s="339"/>
      <c r="CY837" s="339"/>
      <c r="CZ837" s="339"/>
      <c r="DA837" s="339"/>
      <c r="DB837" s="339"/>
      <c r="DC837" s="339"/>
      <c r="DD837" s="339"/>
      <c r="DE837" s="339"/>
      <c r="DF837" s="339"/>
      <c r="DG837" s="339"/>
      <c r="DH837" s="339"/>
      <c r="DI837" s="339"/>
      <c r="DJ837" s="339"/>
      <c r="DK837" s="339"/>
      <c r="DL837" s="339"/>
      <c r="DM837" s="339"/>
      <c r="DN837" s="339"/>
      <c r="DO837" s="339"/>
      <c r="DP837" s="339"/>
      <c r="DQ837" s="339"/>
      <c r="DR837" s="339"/>
      <c r="DS837" s="339"/>
      <c r="DT837" s="339"/>
      <c r="DU837" s="339"/>
      <c r="DV837" s="339"/>
      <c r="DW837" s="339"/>
      <c r="DX837" s="339"/>
      <c r="DY837" s="339"/>
      <c r="DZ837" s="339"/>
      <c r="EA837" s="339"/>
      <c r="EB837" s="339"/>
      <c r="EC837" s="339"/>
      <c r="ED837" s="339"/>
      <c r="EE837" s="339"/>
      <c r="EF837" s="339"/>
      <c r="EG837" s="339"/>
      <c r="EH837" s="339"/>
      <c r="EI837" s="339"/>
      <c r="EJ837" s="339"/>
      <c r="EK837" s="339"/>
      <c r="EL837" s="339"/>
      <c r="EM837" s="339"/>
    </row>
    <row r="838" spans="1:143" s="341" customFormat="1" ht="25.5" hidden="1" customHeight="1">
      <c r="A838" s="371"/>
      <c r="B838" s="371"/>
      <c r="C838" s="371"/>
      <c r="D838" s="371"/>
      <c r="E838" s="371"/>
      <c r="F838" s="371"/>
      <c r="G838" s="371"/>
      <c r="H838" s="371"/>
      <c r="I838" s="371"/>
      <c r="J838" s="371"/>
      <c r="K838" s="371"/>
      <c r="L838" s="371"/>
      <c r="M838" s="371"/>
      <c r="N838" s="371"/>
      <c r="O838" s="371"/>
      <c r="P838" s="371"/>
      <c r="Q838" s="371"/>
      <c r="R838" s="371"/>
      <c r="S838" s="371"/>
      <c r="T838" s="371"/>
      <c r="U838" s="371"/>
      <c r="V838" s="371"/>
      <c r="W838" s="371"/>
      <c r="X838" s="371"/>
      <c r="Y838" s="371"/>
      <c r="Z838" s="371"/>
      <c r="AA838" s="371"/>
      <c r="AB838" s="371"/>
      <c r="AC838" s="371"/>
      <c r="AD838" s="371"/>
      <c r="AE838" s="371"/>
      <c r="AF838" s="371"/>
      <c r="AG838" s="371"/>
      <c r="AH838" s="371"/>
      <c r="AI838" s="339"/>
      <c r="AJ838" s="339"/>
      <c r="AK838" s="339"/>
      <c r="AL838" s="339"/>
      <c r="AM838" s="339"/>
      <c r="AN838" s="339"/>
      <c r="AO838" s="339"/>
      <c r="AP838" s="339"/>
      <c r="AQ838" s="339"/>
      <c r="AR838" s="339"/>
      <c r="AS838" s="339"/>
      <c r="AT838" s="339"/>
      <c r="AU838" s="339"/>
      <c r="AV838" s="339"/>
      <c r="AW838" s="339"/>
      <c r="AX838" s="339"/>
      <c r="AY838" s="339"/>
      <c r="AZ838" s="339"/>
      <c r="BA838" s="339"/>
      <c r="BB838" s="339"/>
      <c r="BC838" s="339"/>
      <c r="BD838" s="339"/>
      <c r="BE838" s="339"/>
      <c r="BF838" s="339"/>
      <c r="BG838" s="339"/>
      <c r="BH838" s="339"/>
      <c r="BI838" s="339"/>
      <c r="BJ838" s="339"/>
      <c r="BK838" s="339"/>
      <c r="BL838" s="339"/>
      <c r="BM838" s="339"/>
      <c r="BN838" s="339"/>
      <c r="BO838" s="339"/>
      <c r="BP838" s="339"/>
      <c r="BQ838" s="339"/>
      <c r="BR838" s="339"/>
      <c r="BS838" s="339"/>
      <c r="BT838" s="339"/>
      <c r="BU838" s="339"/>
      <c r="BV838" s="339"/>
      <c r="BW838" s="339"/>
      <c r="BX838" s="339"/>
      <c r="BY838" s="339"/>
      <c r="BZ838" s="339"/>
      <c r="CA838" s="339"/>
      <c r="CB838" s="339"/>
      <c r="CC838" s="339"/>
      <c r="CD838" s="339"/>
      <c r="CE838" s="339"/>
      <c r="CF838" s="339"/>
      <c r="CG838" s="339"/>
      <c r="CH838" s="339"/>
      <c r="CI838" s="339"/>
      <c r="CJ838" s="339"/>
      <c r="CK838" s="339"/>
      <c r="CL838" s="339"/>
      <c r="CM838" s="339"/>
      <c r="CN838" s="339"/>
      <c r="CO838" s="339"/>
      <c r="CP838" s="339"/>
      <c r="CQ838" s="339"/>
      <c r="CR838" s="339"/>
      <c r="CS838" s="339"/>
      <c r="CT838" s="339"/>
      <c r="CU838" s="339"/>
      <c r="CV838" s="339"/>
      <c r="CW838" s="339"/>
      <c r="CX838" s="339"/>
      <c r="CY838" s="339"/>
      <c r="CZ838" s="339"/>
      <c r="DA838" s="339"/>
      <c r="DB838" s="339"/>
      <c r="DC838" s="339"/>
      <c r="DD838" s="339"/>
      <c r="DE838" s="339"/>
      <c r="DF838" s="339"/>
      <c r="DG838" s="339"/>
      <c r="DH838" s="339"/>
      <c r="DI838" s="339"/>
      <c r="DJ838" s="339"/>
      <c r="DK838" s="339"/>
      <c r="DL838" s="339"/>
      <c r="DM838" s="339"/>
      <c r="DN838" s="339"/>
      <c r="DO838" s="339"/>
      <c r="DP838" s="339"/>
      <c r="DQ838" s="339"/>
      <c r="DR838" s="339"/>
      <c r="DS838" s="339"/>
      <c r="DT838" s="339"/>
      <c r="DU838" s="339"/>
      <c r="DV838" s="339"/>
      <c r="DW838" s="339"/>
      <c r="DX838" s="339"/>
      <c r="DY838" s="339"/>
      <c r="DZ838" s="339"/>
      <c r="EA838" s="339"/>
      <c r="EB838" s="339"/>
      <c r="EC838" s="339"/>
      <c r="ED838" s="339"/>
      <c r="EE838" s="339"/>
      <c r="EF838" s="339"/>
      <c r="EG838" s="339"/>
      <c r="EH838" s="339"/>
      <c r="EI838" s="339"/>
      <c r="EJ838" s="339"/>
      <c r="EK838" s="339"/>
      <c r="EL838" s="339"/>
      <c r="EM838" s="339"/>
    </row>
    <row r="839" spans="1:143" s="341" customFormat="1" ht="25.5" hidden="1" customHeight="1">
      <c r="A839" s="371"/>
      <c r="B839" s="371"/>
      <c r="C839" s="371"/>
      <c r="D839" s="371"/>
      <c r="E839" s="371"/>
      <c r="F839" s="371"/>
      <c r="G839" s="371"/>
      <c r="H839" s="371"/>
      <c r="I839" s="371"/>
      <c r="J839" s="371"/>
      <c r="K839" s="371"/>
      <c r="L839" s="371"/>
      <c r="M839" s="371"/>
      <c r="N839" s="371"/>
      <c r="O839" s="371"/>
      <c r="P839" s="371"/>
      <c r="Q839" s="371"/>
      <c r="R839" s="371"/>
      <c r="S839" s="371"/>
      <c r="T839" s="371"/>
      <c r="U839" s="371"/>
      <c r="V839" s="371"/>
      <c r="W839" s="371"/>
      <c r="X839" s="371"/>
      <c r="Y839" s="371"/>
      <c r="Z839" s="371"/>
      <c r="AA839" s="371"/>
      <c r="AB839" s="371"/>
      <c r="AC839" s="371"/>
      <c r="AD839" s="371"/>
      <c r="AE839" s="371"/>
      <c r="AF839" s="371"/>
      <c r="AG839" s="371"/>
      <c r="AH839" s="371"/>
      <c r="AI839" s="339"/>
      <c r="AJ839" s="339"/>
      <c r="AK839" s="339"/>
      <c r="AL839" s="339"/>
      <c r="AM839" s="339"/>
      <c r="AN839" s="339"/>
      <c r="AO839" s="339"/>
      <c r="AP839" s="339"/>
      <c r="AQ839" s="339"/>
      <c r="AR839" s="339"/>
      <c r="AS839" s="339"/>
      <c r="AT839" s="339"/>
      <c r="AU839" s="339"/>
      <c r="AV839" s="339"/>
      <c r="AW839" s="339"/>
      <c r="AX839" s="339"/>
      <c r="AY839" s="339"/>
      <c r="AZ839" s="339"/>
      <c r="BA839" s="339"/>
      <c r="BB839" s="339"/>
      <c r="BC839" s="339"/>
      <c r="BD839" s="339"/>
      <c r="BE839" s="339"/>
      <c r="BF839" s="339"/>
      <c r="BG839" s="339"/>
      <c r="BH839" s="339"/>
      <c r="BI839" s="339"/>
      <c r="BJ839" s="339"/>
      <c r="BK839" s="339"/>
      <c r="BL839" s="339"/>
      <c r="BM839" s="339"/>
      <c r="BN839" s="339"/>
      <c r="BO839" s="339"/>
      <c r="BP839" s="339"/>
      <c r="BQ839" s="339"/>
      <c r="BR839" s="339"/>
      <c r="BS839" s="339"/>
      <c r="BT839" s="339"/>
      <c r="BU839" s="339"/>
      <c r="BV839" s="339"/>
      <c r="BW839" s="339"/>
      <c r="BX839" s="339"/>
      <c r="BY839" s="339"/>
      <c r="BZ839" s="339"/>
      <c r="CA839" s="339"/>
      <c r="CB839" s="339"/>
      <c r="CC839" s="339"/>
      <c r="CD839" s="339"/>
      <c r="CE839" s="339"/>
      <c r="CF839" s="339"/>
      <c r="CG839" s="339"/>
      <c r="CH839" s="339"/>
      <c r="CI839" s="339"/>
      <c r="CJ839" s="339"/>
      <c r="CK839" s="339"/>
      <c r="CL839" s="339"/>
      <c r="CM839" s="339"/>
      <c r="CN839" s="339"/>
      <c r="CO839" s="339"/>
      <c r="CP839" s="339"/>
      <c r="CQ839" s="339"/>
      <c r="CR839" s="339"/>
      <c r="CS839" s="339"/>
      <c r="CT839" s="339"/>
      <c r="CU839" s="339"/>
      <c r="CV839" s="339"/>
      <c r="CW839" s="339"/>
      <c r="CX839" s="339"/>
      <c r="CY839" s="339"/>
      <c r="CZ839" s="339"/>
      <c r="DA839" s="339"/>
      <c r="DB839" s="339"/>
      <c r="DC839" s="339"/>
      <c r="DD839" s="339"/>
      <c r="DE839" s="339"/>
      <c r="DF839" s="339"/>
      <c r="DG839" s="339"/>
      <c r="DH839" s="339"/>
      <c r="DI839" s="339"/>
      <c r="DJ839" s="339"/>
      <c r="DK839" s="339"/>
      <c r="DL839" s="339"/>
      <c r="DM839" s="339"/>
      <c r="DN839" s="339"/>
      <c r="DO839" s="339"/>
      <c r="DP839" s="339"/>
      <c r="DQ839" s="339"/>
      <c r="DR839" s="339"/>
      <c r="DS839" s="339"/>
      <c r="DT839" s="339"/>
      <c r="DU839" s="339"/>
      <c r="DV839" s="339"/>
      <c r="DW839" s="339"/>
      <c r="DX839" s="339"/>
      <c r="DY839" s="339"/>
      <c r="DZ839" s="339"/>
      <c r="EA839" s="339"/>
      <c r="EB839" s="339"/>
      <c r="EC839" s="339"/>
      <c r="ED839" s="339"/>
      <c r="EE839" s="339"/>
      <c r="EF839" s="339"/>
      <c r="EG839" s="339"/>
      <c r="EH839" s="339"/>
      <c r="EI839" s="339"/>
      <c r="EJ839" s="339"/>
      <c r="EK839" s="339"/>
      <c r="EL839" s="339"/>
      <c r="EM839" s="339"/>
    </row>
    <row r="840" spans="1:143" s="341" customFormat="1" ht="25.5" hidden="1" customHeight="1">
      <c r="A840" s="371"/>
      <c r="B840" s="371"/>
      <c r="C840" s="371"/>
      <c r="D840" s="371"/>
      <c r="E840" s="371"/>
      <c r="F840" s="371"/>
      <c r="G840" s="371"/>
      <c r="H840" s="371"/>
      <c r="I840" s="371"/>
      <c r="J840" s="371"/>
      <c r="K840" s="371"/>
      <c r="L840" s="371"/>
      <c r="M840" s="371"/>
      <c r="N840" s="371"/>
      <c r="O840" s="371"/>
      <c r="P840" s="371"/>
      <c r="Q840" s="371"/>
      <c r="R840" s="371"/>
      <c r="S840" s="371"/>
      <c r="T840" s="371"/>
      <c r="U840" s="371"/>
      <c r="V840" s="371"/>
      <c r="W840" s="371"/>
      <c r="X840" s="371"/>
      <c r="Y840" s="371"/>
      <c r="Z840" s="371"/>
      <c r="AA840" s="371"/>
      <c r="AB840" s="371"/>
      <c r="AC840" s="371"/>
      <c r="AD840" s="371"/>
      <c r="AE840" s="371"/>
      <c r="AF840" s="371"/>
      <c r="AG840" s="371"/>
      <c r="AH840" s="371"/>
      <c r="AI840" s="339"/>
      <c r="AJ840" s="339"/>
      <c r="AK840" s="339"/>
      <c r="AL840" s="339"/>
      <c r="AM840" s="339"/>
      <c r="AN840" s="339"/>
      <c r="AO840" s="339"/>
      <c r="AP840" s="339"/>
      <c r="AQ840" s="339"/>
      <c r="AR840" s="339"/>
      <c r="AS840" s="339"/>
      <c r="AT840" s="339"/>
      <c r="AU840" s="339"/>
      <c r="AV840" s="339"/>
      <c r="AW840" s="339"/>
      <c r="AX840" s="339"/>
      <c r="AY840" s="339"/>
      <c r="AZ840" s="339"/>
      <c r="BA840" s="339"/>
      <c r="BB840" s="339"/>
      <c r="BC840" s="339"/>
      <c r="BD840" s="339"/>
      <c r="BE840" s="339"/>
      <c r="BF840" s="339"/>
      <c r="BG840" s="339"/>
      <c r="BH840" s="339"/>
      <c r="BI840" s="339"/>
      <c r="BJ840" s="339"/>
      <c r="BK840" s="339"/>
      <c r="BL840" s="339"/>
      <c r="BM840" s="339"/>
      <c r="BN840" s="339"/>
      <c r="BO840" s="339"/>
      <c r="BP840" s="339"/>
      <c r="BQ840" s="339"/>
      <c r="BR840" s="339"/>
      <c r="BS840" s="339"/>
      <c r="BT840" s="339"/>
      <c r="BU840" s="339"/>
      <c r="BV840" s="339"/>
      <c r="BW840" s="339"/>
      <c r="BX840" s="339"/>
      <c r="BY840" s="339"/>
      <c r="BZ840" s="339"/>
      <c r="CA840" s="339"/>
      <c r="CB840" s="339"/>
      <c r="CC840" s="339"/>
      <c r="CD840" s="339"/>
      <c r="CE840" s="339"/>
      <c r="CF840" s="339"/>
      <c r="CG840" s="339"/>
      <c r="CH840" s="339"/>
      <c r="CI840" s="339"/>
      <c r="CJ840" s="339"/>
      <c r="CK840" s="339"/>
      <c r="CL840" s="339"/>
      <c r="CM840" s="339"/>
      <c r="CN840" s="339"/>
      <c r="CO840" s="339"/>
      <c r="CP840" s="339"/>
      <c r="CQ840" s="339"/>
      <c r="CR840" s="339"/>
      <c r="CS840" s="339"/>
      <c r="CT840" s="339"/>
      <c r="CU840" s="339"/>
      <c r="CV840" s="339"/>
      <c r="CW840" s="339"/>
      <c r="CX840" s="339"/>
      <c r="CY840" s="339"/>
      <c r="CZ840" s="339"/>
      <c r="DA840" s="339"/>
      <c r="DB840" s="339"/>
      <c r="DC840" s="339"/>
      <c r="DD840" s="339"/>
      <c r="DE840" s="339"/>
      <c r="DF840" s="339"/>
      <c r="DG840" s="339"/>
      <c r="DH840" s="339"/>
      <c r="DI840" s="339"/>
      <c r="DJ840" s="339"/>
      <c r="DK840" s="339"/>
      <c r="DL840" s="339"/>
      <c r="DM840" s="339"/>
      <c r="DN840" s="339"/>
      <c r="DO840" s="339"/>
      <c r="DP840" s="339"/>
      <c r="DQ840" s="339"/>
      <c r="DR840" s="339"/>
      <c r="DS840" s="339"/>
      <c r="DT840" s="339"/>
      <c r="DU840" s="339"/>
      <c r="DV840" s="339"/>
      <c r="DW840" s="339"/>
      <c r="DX840" s="339"/>
      <c r="DY840" s="339"/>
      <c r="DZ840" s="339"/>
      <c r="EA840" s="339"/>
      <c r="EB840" s="339"/>
      <c r="EC840" s="339"/>
      <c r="ED840" s="339"/>
      <c r="EE840" s="339"/>
      <c r="EF840" s="339"/>
      <c r="EG840" s="339"/>
      <c r="EH840" s="339"/>
      <c r="EI840" s="339"/>
      <c r="EJ840" s="339"/>
      <c r="EK840" s="339"/>
      <c r="EL840" s="339"/>
      <c r="EM840" s="339"/>
    </row>
    <row r="841" spans="1:143" s="341" customFormat="1" ht="25.5" hidden="1" customHeight="1">
      <c r="A841" s="371"/>
      <c r="B841" s="371"/>
      <c r="C841" s="371"/>
      <c r="D841" s="371"/>
      <c r="E841" s="371"/>
      <c r="F841" s="371"/>
      <c r="G841" s="371"/>
      <c r="H841" s="371"/>
      <c r="I841" s="371"/>
      <c r="J841" s="371"/>
      <c r="K841" s="371"/>
      <c r="L841" s="371"/>
      <c r="M841" s="371"/>
      <c r="N841" s="371"/>
      <c r="O841" s="371"/>
      <c r="P841" s="371"/>
      <c r="Q841" s="371"/>
      <c r="R841" s="371"/>
      <c r="S841" s="371"/>
      <c r="T841" s="371"/>
      <c r="U841" s="371"/>
      <c r="V841" s="371"/>
      <c r="W841" s="371"/>
      <c r="X841" s="371"/>
      <c r="Y841" s="371"/>
      <c r="Z841" s="371"/>
      <c r="AA841" s="371"/>
      <c r="AB841" s="371"/>
      <c r="AC841" s="371"/>
      <c r="AD841" s="371"/>
      <c r="AE841" s="371"/>
      <c r="AF841" s="371"/>
      <c r="AG841" s="371"/>
      <c r="AH841" s="371"/>
      <c r="AI841" s="339"/>
      <c r="AJ841" s="339"/>
      <c r="AK841" s="339"/>
      <c r="AL841" s="339"/>
      <c r="AM841" s="339"/>
      <c r="AN841" s="339"/>
      <c r="AO841" s="339"/>
      <c r="AP841" s="339"/>
      <c r="AQ841" s="339"/>
      <c r="AR841" s="339"/>
      <c r="AS841" s="339"/>
      <c r="AT841" s="339"/>
      <c r="AU841" s="339"/>
      <c r="AV841" s="339"/>
      <c r="AW841" s="339"/>
      <c r="AX841" s="339"/>
      <c r="AY841" s="339"/>
      <c r="AZ841" s="339"/>
      <c r="BA841" s="339"/>
      <c r="BB841" s="339"/>
      <c r="BC841" s="339"/>
      <c r="BD841" s="339"/>
      <c r="BE841" s="339"/>
      <c r="BF841" s="339"/>
      <c r="BG841" s="339"/>
      <c r="BH841" s="339"/>
      <c r="BI841" s="339"/>
      <c r="BJ841" s="339"/>
      <c r="BK841" s="339"/>
      <c r="BL841" s="339"/>
      <c r="BM841" s="339"/>
      <c r="BN841" s="339"/>
      <c r="BO841" s="339"/>
      <c r="BP841" s="339"/>
      <c r="BQ841" s="339"/>
      <c r="BR841" s="339"/>
      <c r="BS841" s="339"/>
      <c r="BT841" s="339"/>
      <c r="BU841" s="339"/>
      <c r="BV841" s="339"/>
      <c r="BW841" s="339"/>
      <c r="BX841" s="339"/>
      <c r="BY841" s="339"/>
      <c r="BZ841" s="339"/>
      <c r="CA841" s="339"/>
      <c r="CB841" s="339"/>
      <c r="CC841" s="339"/>
      <c r="CD841" s="339"/>
      <c r="CE841" s="339"/>
      <c r="CF841" s="339"/>
      <c r="CG841" s="339"/>
      <c r="CH841" s="339"/>
      <c r="CI841" s="339"/>
      <c r="CJ841" s="339"/>
      <c r="CK841" s="339"/>
      <c r="CL841" s="339"/>
      <c r="CM841" s="339"/>
      <c r="CN841" s="339"/>
      <c r="CO841" s="339"/>
      <c r="CP841" s="339"/>
      <c r="CQ841" s="339"/>
      <c r="CR841" s="339"/>
      <c r="CS841" s="339"/>
      <c r="CT841" s="339"/>
      <c r="CU841" s="339"/>
      <c r="CV841" s="339"/>
      <c r="CW841" s="339"/>
      <c r="CX841" s="339"/>
      <c r="CY841" s="339"/>
      <c r="CZ841" s="339"/>
      <c r="DA841" s="339"/>
      <c r="DB841" s="339"/>
      <c r="DC841" s="339"/>
      <c r="DD841" s="339"/>
      <c r="DE841" s="339"/>
      <c r="DF841" s="339"/>
      <c r="DG841" s="339"/>
      <c r="DH841" s="339"/>
      <c r="DI841" s="339"/>
      <c r="DJ841" s="339"/>
      <c r="DK841" s="339"/>
      <c r="DL841" s="339"/>
      <c r="DM841" s="339"/>
      <c r="DN841" s="339"/>
      <c r="DO841" s="339"/>
      <c r="DP841" s="339"/>
      <c r="DQ841" s="339"/>
      <c r="DR841" s="339"/>
      <c r="DS841" s="339"/>
      <c r="DT841" s="339"/>
      <c r="DU841" s="339"/>
      <c r="DV841" s="339"/>
      <c r="DW841" s="339"/>
      <c r="DX841" s="339"/>
      <c r="DY841" s="339"/>
      <c r="DZ841" s="339"/>
      <c r="EA841" s="339"/>
      <c r="EB841" s="339"/>
      <c r="EC841" s="339"/>
      <c r="ED841" s="339"/>
      <c r="EE841" s="339"/>
      <c r="EF841" s="339"/>
      <c r="EG841" s="339"/>
      <c r="EH841" s="339"/>
      <c r="EI841" s="339"/>
      <c r="EJ841" s="339"/>
      <c r="EK841" s="339"/>
      <c r="EL841" s="339"/>
      <c r="EM841" s="339"/>
    </row>
    <row r="842" spans="1:143" s="341" customFormat="1" ht="25.5" hidden="1" customHeight="1">
      <c r="A842" s="371"/>
      <c r="B842" s="371"/>
      <c r="C842" s="371"/>
      <c r="D842" s="371"/>
      <c r="E842" s="371"/>
      <c r="F842" s="371"/>
      <c r="G842" s="371"/>
      <c r="H842" s="371"/>
      <c r="I842" s="371"/>
      <c r="J842" s="371"/>
      <c r="K842" s="371"/>
      <c r="L842" s="371"/>
      <c r="M842" s="371"/>
      <c r="N842" s="371"/>
      <c r="O842" s="371"/>
      <c r="P842" s="371"/>
      <c r="Q842" s="371"/>
      <c r="R842" s="371"/>
      <c r="S842" s="371"/>
      <c r="T842" s="371"/>
      <c r="U842" s="371"/>
      <c r="V842" s="371"/>
      <c r="W842" s="371"/>
      <c r="X842" s="371"/>
      <c r="Y842" s="371"/>
      <c r="Z842" s="371"/>
      <c r="AA842" s="371"/>
      <c r="AB842" s="371"/>
      <c r="AC842" s="371"/>
      <c r="AD842" s="371"/>
      <c r="AE842" s="371"/>
      <c r="AF842" s="371"/>
      <c r="AG842" s="371"/>
      <c r="AH842" s="371"/>
      <c r="AI842" s="339"/>
      <c r="AJ842" s="339"/>
      <c r="AK842" s="339"/>
      <c r="AL842" s="339"/>
      <c r="AM842" s="339"/>
      <c r="AN842" s="339"/>
      <c r="AO842" s="339"/>
      <c r="AP842" s="339"/>
      <c r="AQ842" s="339"/>
      <c r="AR842" s="339"/>
      <c r="AS842" s="339"/>
      <c r="AT842" s="339"/>
      <c r="AU842" s="339"/>
      <c r="AV842" s="339"/>
      <c r="AW842" s="339"/>
      <c r="AX842" s="339"/>
      <c r="AY842" s="339"/>
      <c r="AZ842" s="339"/>
      <c r="BA842" s="339"/>
      <c r="BB842" s="339"/>
      <c r="BC842" s="339"/>
      <c r="BD842" s="339"/>
      <c r="BE842" s="339"/>
      <c r="BF842" s="339"/>
      <c r="BG842" s="339"/>
      <c r="BH842" s="339"/>
      <c r="BI842" s="339"/>
      <c r="BJ842" s="339"/>
      <c r="BK842" s="339"/>
      <c r="BL842" s="339"/>
      <c r="BM842" s="339"/>
      <c r="BN842" s="339"/>
      <c r="BO842" s="339"/>
      <c r="BP842" s="339"/>
      <c r="BQ842" s="339"/>
      <c r="BR842" s="339"/>
      <c r="BS842" s="339"/>
      <c r="BT842" s="339"/>
      <c r="BU842" s="339"/>
      <c r="BV842" s="339"/>
      <c r="BW842" s="339"/>
      <c r="BX842" s="339"/>
      <c r="BY842" s="339"/>
      <c r="BZ842" s="339"/>
      <c r="CA842" s="339"/>
      <c r="CB842" s="339"/>
      <c r="CC842" s="339"/>
      <c r="CD842" s="339"/>
      <c r="CE842" s="339"/>
      <c r="CF842" s="339"/>
      <c r="CG842" s="339"/>
      <c r="CH842" s="339"/>
      <c r="CI842" s="339"/>
      <c r="CJ842" s="339"/>
      <c r="CK842" s="339"/>
      <c r="CL842" s="339"/>
      <c r="CM842" s="339"/>
      <c r="CN842" s="339"/>
      <c r="CO842" s="339"/>
      <c r="CP842" s="339"/>
      <c r="CQ842" s="339"/>
      <c r="CR842" s="339"/>
      <c r="CS842" s="339"/>
      <c r="CT842" s="339"/>
      <c r="CU842" s="339"/>
      <c r="CV842" s="339"/>
      <c r="CW842" s="339"/>
      <c r="CX842" s="339"/>
      <c r="CY842" s="339"/>
      <c r="CZ842" s="339"/>
      <c r="DA842" s="339"/>
      <c r="DB842" s="339"/>
      <c r="DC842" s="339"/>
      <c r="DD842" s="339"/>
      <c r="DE842" s="339"/>
      <c r="DF842" s="339"/>
      <c r="DG842" s="339"/>
      <c r="DH842" s="339"/>
      <c r="DI842" s="339"/>
      <c r="DJ842" s="339"/>
      <c r="DK842" s="339"/>
      <c r="DL842" s="339"/>
      <c r="DM842" s="339"/>
      <c r="DN842" s="339"/>
      <c r="DO842" s="339"/>
      <c r="DP842" s="339"/>
      <c r="DQ842" s="339"/>
      <c r="DR842" s="339"/>
      <c r="DS842" s="339"/>
      <c r="DT842" s="339"/>
      <c r="DU842" s="339"/>
      <c r="DV842" s="339"/>
      <c r="DW842" s="339"/>
      <c r="DX842" s="339"/>
      <c r="DY842" s="339"/>
      <c r="DZ842" s="339"/>
      <c r="EA842" s="339"/>
      <c r="EB842" s="339"/>
      <c r="EC842" s="339"/>
      <c r="ED842" s="339"/>
      <c r="EE842" s="339"/>
      <c r="EF842" s="339"/>
      <c r="EG842" s="339"/>
      <c r="EH842" s="339"/>
      <c r="EI842" s="339"/>
      <c r="EJ842" s="339"/>
      <c r="EK842" s="339"/>
      <c r="EL842" s="339"/>
      <c r="EM842" s="339"/>
    </row>
    <row r="843" spans="1:143" s="341" customFormat="1" ht="25.5" hidden="1" customHeight="1">
      <c r="A843" s="371"/>
      <c r="B843" s="371"/>
      <c r="C843" s="371"/>
      <c r="D843" s="371"/>
      <c r="E843" s="371"/>
      <c r="F843" s="371"/>
      <c r="G843" s="371"/>
      <c r="H843" s="371"/>
      <c r="I843" s="371"/>
      <c r="J843" s="371"/>
      <c r="K843" s="371"/>
      <c r="L843" s="371"/>
      <c r="M843" s="371"/>
      <c r="N843" s="371"/>
      <c r="O843" s="371"/>
      <c r="P843" s="371"/>
      <c r="Q843" s="371"/>
      <c r="R843" s="371"/>
      <c r="S843" s="371"/>
      <c r="T843" s="371"/>
      <c r="U843" s="371"/>
      <c r="V843" s="371"/>
      <c r="W843" s="371"/>
      <c r="X843" s="371"/>
      <c r="Y843" s="371"/>
      <c r="Z843" s="371"/>
      <c r="AA843" s="371"/>
      <c r="AB843" s="371"/>
      <c r="AC843" s="371"/>
      <c r="AD843" s="371"/>
      <c r="AE843" s="371"/>
      <c r="AF843" s="371"/>
      <c r="AG843" s="371"/>
      <c r="AH843" s="371"/>
      <c r="AI843" s="339"/>
      <c r="AJ843" s="339"/>
      <c r="AK843" s="339"/>
      <c r="AL843" s="339"/>
      <c r="AM843" s="339"/>
      <c r="AN843" s="339"/>
      <c r="AO843" s="339"/>
      <c r="AP843" s="339"/>
      <c r="AQ843" s="339"/>
      <c r="AR843" s="339"/>
      <c r="AS843" s="339"/>
      <c r="AT843" s="339"/>
      <c r="AU843" s="339"/>
      <c r="AV843" s="339"/>
      <c r="AW843" s="339"/>
      <c r="AX843" s="339"/>
      <c r="AY843" s="339"/>
      <c r="AZ843" s="339"/>
      <c r="BA843" s="339"/>
      <c r="BB843" s="339"/>
      <c r="BC843" s="339"/>
      <c r="BD843" s="339"/>
      <c r="BE843" s="339"/>
      <c r="BF843" s="339"/>
      <c r="BG843" s="339"/>
      <c r="BH843" s="339"/>
      <c r="BI843" s="339"/>
      <c r="BJ843" s="339"/>
      <c r="BK843" s="339"/>
      <c r="BL843" s="339"/>
      <c r="BM843" s="339"/>
      <c r="BN843" s="339"/>
      <c r="BO843" s="339"/>
      <c r="BP843" s="339"/>
      <c r="BQ843" s="339"/>
      <c r="BR843" s="339"/>
      <c r="BS843" s="339"/>
      <c r="BT843" s="339"/>
      <c r="BU843" s="339"/>
      <c r="BV843" s="339"/>
      <c r="BW843" s="339"/>
      <c r="BX843" s="339"/>
      <c r="BY843" s="339"/>
      <c r="BZ843" s="339"/>
      <c r="CA843" s="339"/>
      <c r="CB843" s="339"/>
      <c r="CC843" s="339"/>
      <c r="CD843" s="339"/>
      <c r="CE843" s="339"/>
      <c r="CF843" s="339"/>
      <c r="CG843" s="339"/>
      <c r="CH843" s="339"/>
      <c r="CI843" s="339"/>
      <c r="CJ843" s="339"/>
      <c r="CK843" s="339"/>
      <c r="CL843" s="339"/>
      <c r="CM843" s="339"/>
      <c r="CN843" s="339"/>
      <c r="CO843" s="339"/>
      <c r="CP843" s="339"/>
      <c r="CQ843" s="339"/>
      <c r="CR843" s="339"/>
      <c r="CS843" s="339"/>
      <c r="CT843" s="339"/>
      <c r="CU843" s="339"/>
      <c r="CV843" s="339"/>
      <c r="CW843" s="339"/>
      <c r="CX843" s="339"/>
      <c r="CY843" s="339"/>
      <c r="CZ843" s="339"/>
      <c r="DA843" s="339"/>
      <c r="DB843" s="339"/>
      <c r="DC843" s="339"/>
      <c r="DD843" s="339"/>
      <c r="DE843" s="339"/>
      <c r="DF843" s="339"/>
      <c r="DG843" s="339"/>
      <c r="DH843" s="339"/>
      <c r="DI843" s="339"/>
      <c r="DJ843" s="339"/>
      <c r="DK843" s="339"/>
      <c r="DL843" s="339"/>
      <c r="DM843" s="339"/>
      <c r="DN843" s="339"/>
      <c r="DO843" s="339"/>
      <c r="DP843" s="339"/>
      <c r="DQ843" s="339"/>
      <c r="DR843" s="339"/>
      <c r="DS843" s="339"/>
      <c r="DT843" s="339"/>
      <c r="DU843" s="339"/>
      <c r="DV843" s="339"/>
      <c r="DW843" s="339"/>
      <c r="DX843" s="339"/>
      <c r="DY843" s="339"/>
      <c r="DZ843" s="339"/>
      <c r="EA843" s="339"/>
      <c r="EB843" s="339"/>
      <c r="EC843" s="339"/>
      <c r="ED843" s="339"/>
      <c r="EE843" s="339"/>
      <c r="EF843" s="339"/>
      <c r="EG843" s="339"/>
      <c r="EH843" s="339"/>
      <c r="EI843" s="339"/>
      <c r="EJ843" s="339"/>
      <c r="EK843" s="339"/>
      <c r="EL843" s="339"/>
      <c r="EM843" s="339"/>
    </row>
    <row r="844" spans="1:143" s="341" customFormat="1" ht="25.5" hidden="1" customHeight="1">
      <c r="A844" s="371"/>
      <c r="B844" s="371"/>
      <c r="C844" s="371"/>
      <c r="D844" s="371"/>
      <c r="E844" s="371"/>
      <c r="F844" s="371"/>
      <c r="G844" s="371"/>
      <c r="H844" s="371"/>
      <c r="I844" s="371"/>
      <c r="J844" s="371"/>
      <c r="K844" s="371"/>
      <c r="L844" s="371"/>
      <c r="M844" s="371"/>
      <c r="N844" s="371"/>
      <c r="O844" s="371"/>
      <c r="P844" s="371"/>
      <c r="Q844" s="371"/>
      <c r="R844" s="371"/>
      <c r="S844" s="371"/>
      <c r="T844" s="371"/>
      <c r="U844" s="371"/>
      <c r="V844" s="371"/>
      <c r="W844" s="371"/>
      <c r="X844" s="371"/>
      <c r="Y844" s="371"/>
      <c r="Z844" s="371"/>
      <c r="AA844" s="371"/>
      <c r="AB844" s="371"/>
      <c r="AC844" s="371"/>
      <c r="AD844" s="371"/>
      <c r="AE844" s="371"/>
      <c r="AF844" s="371"/>
      <c r="AG844" s="371"/>
      <c r="AH844" s="371"/>
      <c r="AI844" s="339"/>
      <c r="AJ844" s="339"/>
      <c r="AK844" s="339"/>
      <c r="AL844" s="339"/>
      <c r="AM844" s="339"/>
      <c r="AN844" s="339"/>
      <c r="AO844" s="339"/>
      <c r="AP844" s="339"/>
      <c r="AQ844" s="339"/>
      <c r="AR844" s="339"/>
      <c r="AS844" s="339"/>
      <c r="AT844" s="339"/>
      <c r="AU844" s="339"/>
      <c r="AV844" s="339"/>
      <c r="AW844" s="339"/>
      <c r="AX844" s="339"/>
      <c r="AY844" s="339"/>
      <c r="AZ844" s="339"/>
      <c r="BA844" s="339"/>
      <c r="BB844" s="339"/>
      <c r="BC844" s="339"/>
      <c r="BD844" s="339"/>
      <c r="BE844" s="339"/>
      <c r="BF844" s="339"/>
      <c r="BG844" s="339"/>
      <c r="BH844" s="339"/>
      <c r="BI844" s="339"/>
      <c r="BJ844" s="339"/>
      <c r="BK844" s="339"/>
      <c r="BL844" s="339"/>
      <c r="BM844" s="339"/>
      <c r="BN844" s="339"/>
      <c r="BO844" s="339"/>
      <c r="BP844" s="339"/>
      <c r="BQ844" s="339"/>
      <c r="BR844" s="339"/>
      <c r="BS844" s="339"/>
      <c r="BT844" s="339"/>
      <c r="BU844" s="339"/>
      <c r="BV844" s="339"/>
      <c r="BW844" s="339"/>
      <c r="BX844" s="339"/>
      <c r="BY844" s="339"/>
      <c r="BZ844" s="339"/>
      <c r="CA844" s="339"/>
      <c r="CB844" s="339"/>
      <c r="CC844" s="339"/>
      <c r="CD844" s="339"/>
      <c r="CE844" s="339"/>
      <c r="CF844" s="339"/>
      <c r="CG844" s="339"/>
      <c r="CH844" s="339"/>
      <c r="CI844" s="339"/>
      <c r="CJ844" s="339"/>
      <c r="CK844" s="339"/>
      <c r="CL844" s="339"/>
      <c r="CM844" s="339"/>
      <c r="CN844" s="339"/>
      <c r="CO844" s="339"/>
      <c r="CP844" s="339"/>
      <c r="CQ844" s="339"/>
      <c r="CR844" s="339"/>
      <c r="CS844" s="339"/>
      <c r="CT844" s="339"/>
      <c r="CU844" s="339"/>
      <c r="CV844" s="339"/>
      <c r="CW844" s="339"/>
      <c r="CX844" s="339"/>
      <c r="CY844" s="339"/>
      <c r="CZ844" s="339"/>
      <c r="DA844" s="339"/>
      <c r="DB844" s="339"/>
      <c r="DC844" s="339"/>
      <c r="DD844" s="339"/>
      <c r="DE844" s="339"/>
      <c r="DF844" s="339"/>
      <c r="DG844" s="339"/>
      <c r="DH844" s="339"/>
      <c r="DI844" s="339"/>
      <c r="DJ844" s="339"/>
      <c r="DK844" s="339"/>
      <c r="DL844" s="339"/>
      <c r="DM844" s="339"/>
      <c r="DN844" s="339"/>
      <c r="DO844" s="339"/>
      <c r="DP844" s="339"/>
      <c r="DQ844" s="339"/>
      <c r="DR844" s="339"/>
      <c r="DS844" s="339"/>
      <c r="DT844" s="339"/>
      <c r="DU844" s="339"/>
      <c r="DV844" s="339"/>
      <c r="DW844" s="339"/>
      <c r="DX844" s="339"/>
      <c r="DY844" s="339"/>
      <c r="DZ844" s="339"/>
      <c r="EA844" s="339"/>
      <c r="EB844" s="339"/>
      <c r="EC844" s="339"/>
      <c r="ED844" s="339"/>
      <c r="EE844" s="339"/>
      <c r="EF844" s="339"/>
      <c r="EG844" s="339"/>
      <c r="EH844" s="339"/>
      <c r="EI844" s="339"/>
      <c r="EJ844" s="339"/>
      <c r="EK844" s="339"/>
      <c r="EL844" s="339"/>
      <c r="EM844" s="339"/>
    </row>
    <row r="845" spans="1:143" s="341" customFormat="1" ht="25.5" hidden="1" customHeight="1">
      <c r="A845" s="371"/>
      <c r="B845" s="371"/>
      <c r="C845" s="371"/>
      <c r="D845" s="371"/>
      <c r="E845" s="371"/>
      <c r="F845" s="371"/>
      <c r="G845" s="371"/>
      <c r="H845" s="371"/>
      <c r="I845" s="371"/>
      <c r="J845" s="371"/>
      <c r="K845" s="371"/>
      <c r="L845" s="371"/>
      <c r="M845" s="371"/>
      <c r="N845" s="371"/>
      <c r="O845" s="371"/>
      <c r="P845" s="371"/>
      <c r="Q845" s="371"/>
      <c r="R845" s="371"/>
      <c r="S845" s="371"/>
      <c r="T845" s="371"/>
      <c r="U845" s="371"/>
      <c r="V845" s="371"/>
      <c r="W845" s="371"/>
      <c r="X845" s="371"/>
      <c r="Y845" s="371"/>
      <c r="Z845" s="371"/>
      <c r="AA845" s="371"/>
      <c r="AB845" s="371"/>
      <c r="AC845" s="371"/>
      <c r="AD845" s="371"/>
      <c r="AE845" s="371"/>
      <c r="AF845" s="371"/>
      <c r="AG845" s="371"/>
      <c r="AH845" s="371"/>
      <c r="AI845" s="339"/>
      <c r="AJ845" s="339"/>
      <c r="AK845" s="339"/>
      <c r="AL845" s="339"/>
      <c r="AM845" s="339"/>
      <c r="AN845" s="339"/>
      <c r="AO845" s="339"/>
      <c r="AP845" s="339"/>
      <c r="AQ845" s="339"/>
      <c r="AR845" s="339"/>
      <c r="AS845" s="339"/>
      <c r="AT845" s="339"/>
      <c r="AU845" s="339"/>
      <c r="AV845" s="339"/>
      <c r="AW845" s="339"/>
      <c r="AX845" s="339"/>
      <c r="AY845" s="339"/>
      <c r="AZ845" s="339"/>
      <c r="BA845" s="339"/>
      <c r="BB845" s="339"/>
      <c r="BC845" s="339"/>
      <c r="BD845" s="339"/>
      <c r="BE845" s="339"/>
      <c r="BF845" s="339"/>
      <c r="BG845" s="339"/>
      <c r="BH845" s="339"/>
      <c r="BI845" s="339"/>
      <c r="BJ845" s="339"/>
      <c r="BK845" s="339"/>
      <c r="BL845" s="339"/>
      <c r="BM845" s="339"/>
      <c r="BN845" s="339"/>
      <c r="BO845" s="339"/>
      <c r="BP845" s="339"/>
      <c r="BQ845" s="339"/>
      <c r="BR845" s="339"/>
      <c r="BS845" s="339"/>
      <c r="BT845" s="339"/>
      <c r="BU845" s="339"/>
      <c r="BV845" s="339"/>
      <c r="BW845" s="339"/>
      <c r="BX845" s="339"/>
      <c r="BY845" s="339"/>
      <c r="BZ845" s="339"/>
      <c r="CA845" s="339"/>
      <c r="CB845" s="339"/>
      <c r="CC845" s="339"/>
      <c r="CD845" s="339"/>
      <c r="CE845" s="339"/>
      <c r="CF845" s="339"/>
      <c r="CG845" s="339"/>
      <c r="CH845" s="339"/>
      <c r="CI845" s="339"/>
      <c r="CJ845" s="339"/>
      <c r="CK845" s="339"/>
      <c r="CL845" s="339"/>
      <c r="CM845" s="339"/>
      <c r="CN845" s="339"/>
      <c r="CO845" s="339"/>
      <c r="CP845" s="339"/>
      <c r="CQ845" s="339"/>
      <c r="CR845" s="339"/>
      <c r="CS845" s="339"/>
      <c r="CT845" s="339"/>
      <c r="CU845" s="339"/>
      <c r="CV845" s="339"/>
      <c r="CW845" s="339"/>
      <c r="CX845" s="339"/>
      <c r="CY845" s="339"/>
      <c r="CZ845" s="339"/>
      <c r="DA845" s="339"/>
      <c r="DB845" s="339"/>
      <c r="DC845" s="339"/>
      <c r="DD845" s="339"/>
      <c r="DE845" s="339"/>
      <c r="DF845" s="339"/>
      <c r="DG845" s="339"/>
      <c r="DH845" s="339"/>
      <c r="DI845" s="339"/>
      <c r="DJ845" s="339"/>
      <c r="DK845" s="339"/>
      <c r="DL845" s="339"/>
      <c r="DM845" s="339"/>
      <c r="DN845" s="339"/>
      <c r="DO845" s="339"/>
      <c r="DP845" s="339"/>
      <c r="DQ845" s="339"/>
      <c r="DR845" s="339"/>
      <c r="DS845" s="339"/>
      <c r="DT845" s="339"/>
      <c r="DU845" s="339"/>
      <c r="DV845" s="339"/>
      <c r="DW845" s="339"/>
      <c r="DX845" s="339"/>
      <c r="DY845" s="339"/>
      <c r="DZ845" s="339"/>
      <c r="EA845" s="339"/>
      <c r="EB845" s="339"/>
      <c r="EC845" s="339"/>
      <c r="ED845" s="339"/>
      <c r="EE845" s="339"/>
      <c r="EF845" s="339"/>
      <c r="EG845" s="339"/>
      <c r="EH845" s="339"/>
      <c r="EI845" s="339"/>
      <c r="EJ845" s="339"/>
      <c r="EK845" s="339"/>
      <c r="EL845" s="339"/>
      <c r="EM845" s="339"/>
    </row>
    <row r="846" spans="1:143" s="341" customFormat="1" ht="25.5" hidden="1" customHeight="1">
      <c r="A846" s="371"/>
      <c r="B846" s="371"/>
      <c r="C846" s="371"/>
      <c r="D846" s="371"/>
      <c r="E846" s="371"/>
      <c r="F846" s="371"/>
      <c r="G846" s="371"/>
      <c r="H846" s="371"/>
      <c r="I846" s="371"/>
      <c r="J846" s="371"/>
      <c r="K846" s="371"/>
      <c r="L846" s="371"/>
      <c r="M846" s="371"/>
      <c r="N846" s="371"/>
      <c r="O846" s="371"/>
      <c r="P846" s="371"/>
      <c r="Q846" s="371"/>
      <c r="R846" s="371"/>
      <c r="S846" s="371"/>
      <c r="T846" s="371"/>
      <c r="U846" s="371"/>
      <c r="V846" s="371"/>
      <c r="W846" s="371"/>
      <c r="X846" s="371"/>
      <c r="Y846" s="371"/>
      <c r="Z846" s="371"/>
      <c r="AA846" s="371"/>
      <c r="AB846" s="371"/>
      <c r="AC846" s="371"/>
      <c r="AD846" s="371"/>
      <c r="AE846" s="371"/>
      <c r="AF846" s="371"/>
      <c r="AG846" s="371"/>
      <c r="AH846" s="371"/>
      <c r="AI846" s="339"/>
      <c r="AJ846" s="339"/>
      <c r="AK846" s="339"/>
      <c r="AL846" s="339"/>
      <c r="AM846" s="339"/>
      <c r="AN846" s="339"/>
      <c r="AO846" s="339"/>
      <c r="AP846" s="339"/>
      <c r="AQ846" s="339"/>
      <c r="AR846" s="339"/>
      <c r="AS846" s="339"/>
      <c r="AT846" s="339"/>
      <c r="AU846" s="339"/>
      <c r="AV846" s="339"/>
      <c r="AW846" s="339"/>
      <c r="AX846" s="339"/>
      <c r="AY846" s="339"/>
      <c r="AZ846" s="339"/>
      <c r="BA846" s="339"/>
      <c r="BB846" s="339"/>
      <c r="BC846" s="339"/>
      <c r="BD846" s="339"/>
      <c r="BE846" s="339"/>
      <c r="BF846" s="339"/>
      <c r="BG846" s="339"/>
      <c r="BH846" s="339"/>
      <c r="BI846" s="339"/>
      <c r="BJ846" s="339"/>
      <c r="BK846" s="339"/>
      <c r="BL846" s="339"/>
      <c r="BM846" s="339"/>
      <c r="BN846" s="339"/>
      <c r="BO846" s="339"/>
      <c r="BP846" s="339"/>
      <c r="BQ846" s="339"/>
      <c r="BR846" s="339"/>
      <c r="BS846" s="339"/>
      <c r="BT846" s="339"/>
      <c r="BU846" s="339"/>
      <c r="BV846" s="339"/>
      <c r="BW846" s="339"/>
      <c r="BX846" s="339"/>
      <c r="BY846" s="339"/>
      <c r="BZ846" s="339"/>
      <c r="CA846" s="339"/>
      <c r="CB846" s="339"/>
      <c r="CC846" s="339"/>
      <c r="CD846" s="339"/>
      <c r="CE846" s="339"/>
      <c r="CF846" s="339"/>
      <c r="CG846" s="339"/>
      <c r="CH846" s="339"/>
      <c r="CI846" s="339"/>
      <c r="CJ846" s="339"/>
      <c r="CK846" s="339"/>
      <c r="CL846" s="339"/>
      <c r="CM846" s="339"/>
      <c r="CN846" s="339"/>
      <c r="CO846" s="339"/>
      <c r="CP846" s="339"/>
      <c r="CQ846" s="339"/>
      <c r="CR846" s="339"/>
      <c r="CS846" s="339"/>
      <c r="CT846" s="339"/>
      <c r="CU846" s="339"/>
      <c r="CV846" s="339"/>
      <c r="CW846" s="339"/>
      <c r="CX846" s="339"/>
      <c r="CY846" s="339"/>
      <c r="CZ846" s="339"/>
      <c r="DA846" s="339"/>
      <c r="DB846" s="339"/>
      <c r="DC846" s="339"/>
      <c r="DD846" s="339"/>
      <c r="DE846" s="339"/>
      <c r="DF846" s="339"/>
      <c r="DG846" s="339"/>
      <c r="DH846" s="339"/>
      <c r="DI846" s="339"/>
      <c r="DJ846" s="339"/>
      <c r="DK846" s="339"/>
      <c r="DL846" s="339"/>
      <c r="DM846" s="339"/>
      <c r="DN846" s="339"/>
      <c r="DO846" s="339"/>
      <c r="DP846" s="339"/>
      <c r="DQ846" s="339"/>
      <c r="DR846" s="339"/>
      <c r="DS846" s="339"/>
      <c r="DT846" s="339"/>
      <c r="DU846" s="339"/>
      <c r="DV846" s="339"/>
      <c r="DW846" s="339"/>
      <c r="DX846" s="339"/>
      <c r="DY846" s="339"/>
      <c r="DZ846" s="339"/>
      <c r="EA846" s="339"/>
      <c r="EB846" s="339"/>
      <c r="EC846" s="339"/>
      <c r="ED846" s="339"/>
      <c r="EE846" s="339"/>
      <c r="EF846" s="339"/>
      <c r="EG846" s="339"/>
      <c r="EH846" s="339"/>
      <c r="EI846" s="339"/>
      <c r="EJ846" s="339"/>
      <c r="EK846" s="339"/>
      <c r="EL846" s="339"/>
      <c r="EM846" s="339"/>
    </row>
    <row r="847" spans="1:143" s="341" customFormat="1" ht="25.5" hidden="1" customHeight="1">
      <c r="A847" s="371"/>
      <c r="B847" s="371"/>
      <c r="C847" s="371"/>
      <c r="D847" s="371"/>
      <c r="E847" s="371"/>
      <c r="F847" s="371"/>
      <c r="G847" s="371"/>
      <c r="H847" s="371"/>
      <c r="I847" s="371"/>
      <c r="J847" s="371"/>
      <c r="K847" s="371"/>
      <c r="L847" s="371"/>
      <c r="M847" s="371"/>
      <c r="N847" s="371"/>
      <c r="O847" s="371"/>
      <c r="P847" s="371"/>
      <c r="Q847" s="371"/>
      <c r="R847" s="371"/>
      <c r="S847" s="371"/>
      <c r="T847" s="371"/>
      <c r="U847" s="371"/>
      <c r="V847" s="371"/>
      <c r="W847" s="371"/>
      <c r="X847" s="371"/>
      <c r="Y847" s="371"/>
      <c r="Z847" s="371"/>
      <c r="AA847" s="371"/>
      <c r="AB847" s="371"/>
      <c r="AC847" s="371"/>
      <c r="AD847" s="371"/>
      <c r="AE847" s="371"/>
      <c r="AF847" s="371"/>
      <c r="AG847" s="371"/>
      <c r="AH847" s="371"/>
      <c r="AI847" s="339"/>
      <c r="AJ847" s="339"/>
      <c r="AK847" s="339"/>
      <c r="AL847" s="339"/>
      <c r="AM847" s="339"/>
      <c r="AN847" s="339"/>
      <c r="AO847" s="339"/>
      <c r="AP847" s="339"/>
      <c r="AQ847" s="339"/>
      <c r="AR847" s="339"/>
      <c r="AS847" s="339"/>
      <c r="AT847" s="339"/>
      <c r="AU847" s="339"/>
      <c r="AV847" s="339"/>
      <c r="AW847" s="339"/>
      <c r="AX847" s="339"/>
      <c r="AY847" s="339"/>
      <c r="AZ847" s="339"/>
      <c r="BA847" s="339"/>
      <c r="BB847" s="339"/>
      <c r="BC847" s="339"/>
      <c r="BD847" s="339"/>
      <c r="BE847" s="339"/>
      <c r="BF847" s="339"/>
      <c r="BG847" s="339"/>
      <c r="BH847" s="339"/>
      <c r="BI847" s="339"/>
      <c r="BJ847" s="339"/>
      <c r="BK847" s="339"/>
      <c r="BL847" s="339"/>
      <c r="BM847" s="339"/>
      <c r="BN847" s="339"/>
      <c r="BO847" s="339"/>
      <c r="BP847" s="339"/>
      <c r="BQ847" s="339"/>
      <c r="BR847" s="339"/>
      <c r="BS847" s="339"/>
      <c r="BT847" s="339"/>
      <c r="BU847" s="339"/>
      <c r="BV847" s="339"/>
      <c r="BW847" s="339"/>
      <c r="BX847" s="339"/>
      <c r="BY847" s="339"/>
      <c r="BZ847" s="339"/>
      <c r="CA847" s="339"/>
      <c r="CB847" s="339"/>
      <c r="CC847" s="339"/>
      <c r="CD847" s="339"/>
      <c r="CE847" s="339"/>
      <c r="CF847" s="339"/>
      <c r="CG847" s="339"/>
      <c r="CH847" s="339"/>
      <c r="CI847" s="339"/>
      <c r="CJ847" s="339"/>
      <c r="CK847" s="339"/>
      <c r="CL847" s="339"/>
      <c r="CM847" s="339"/>
      <c r="CN847" s="339"/>
      <c r="CO847" s="339"/>
      <c r="CP847" s="339"/>
      <c r="CQ847" s="339"/>
      <c r="CR847" s="339"/>
      <c r="CS847" s="339"/>
      <c r="CT847" s="339"/>
      <c r="CU847" s="339"/>
      <c r="CV847" s="339"/>
      <c r="CW847" s="339"/>
      <c r="CX847" s="339"/>
      <c r="CY847" s="339"/>
      <c r="CZ847" s="339"/>
      <c r="DA847" s="339"/>
      <c r="DB847" s="339"/>
      <c r="DC847" s="339"/>
      <c r="DD847" s="339"/>
      <c r="DE847" s="339"/>
      <c r="DF847" s="339"/>
      <c r="DG847" s="339"/>
      <c r="DH847" s="339"/>
      <c r="DI847" s="339"/>
      <c r="DJ847" s="339"/>
      <c r="DK847" s="339"/>
      <c r="DL847" s="339"/>
      <c r="DM847" s="339"/>
      <c r="DN847" s="339"/>
      <c r="DO847" s="339"/>
      <c r="DP847" s="339"/>
      <c r="DQ847" s="339"/>
      <c r="DR847" s="339"/>
      <c r="DS847" s="339"/>
      <c r="DT847" s="339"/>
      <c r="DU847" s="339"/>
      <c r="DV847" s="339"/>
      <c r="DW847" s="339"/>
      <c r="DX847" s="339"/>
      <c r="DY847" s="339"/>
      <c r="DZ847" s="339"/>
      <c r="EA847" s="339"/>
      <c r="EB847" s="339"/>
      <c r="EC847" s="339"/>
      <c r="ED847" s="339"/>
      <c r="EE847" s="339"/>
      <c r="EF847" s="339"/>
      <c r="EG847" s="339"/>
      <c r="EH847" s="339"/>
      <c r="EI847" s="339"/>
      <c r="EJ847" s="339"/>
      <c r="EK847" s="339"/>
      <c r="EL847" s="339"/>
      <c r="EM847" s="339"/>
    </row>
    <row r="848" spans="1:143" s="341" customFormat="1" ht="25.5" hidden="1" customHeight="1">
      <c r="A848" s="371"/>
      <c r="B848" s="371"/>
      <c r="C848" s="371"/>
      <c r="D848" s="371"/>
      <c r="E848" s="371"/>
      <c r="F848" s="371"/>
      <c r="G848" s="371"/>
      <c r="H848" s="371"/>
      <c r="I848" s="371"/>
      <c r="J848" s="371"/>
      <c r="K848" s="371"/>
      <c r="L848" s="371"/>
      <c r="M848" s="371"/>
      <c r="N848" s="371"/>
      <c r="O848" s="371"/>
      <c r="P848" s="371"/>
      <c r="Q848" s="371"/>
      <c r="R848" s="371"/>
      <c r="S848" s="371"/>
      <c r="T848" s="371"/>
      <c r="U848" s="371"/>
      <c r="V848" s="371"/>
      <c r="W848" s="371"/>
      <c r="X848" s="371"/>
      <c r="Y848" s="371"/>
      <c r="Z848" s="371"/>
      <c r="AA848" s="371"/>
      <c r="AB848" s="371"/>
      <c r="AC848" s="371"/>
      <c r="AD848" s="371"/>
      <c r="AE848" s="371"/>
      <c r="AF848" s="371"/>
      <c r="AG848" s="371"/>
      <c r="AH848" s="371"/>
      <c r="AI848" s="339"/>
      <c r="AJ848" s="339"/>
      <c r="AK848" s="339"/>
      <c r="AL848" s="339"/>
      <c r="AM848" s="339"/>
      <c r="AN848" s="339"/>
      <c r="AO848" s="339"/>
      <c r="AP848" s="339"/>
      <c r="AQ848" s="339"/>
      <c r="AR848" s="339"/>
      <c r="AS848" s="339"/>
      <c r="AT848" s="339"/>
      <c r="AU848" s="339"/>
      <c r="AV848" s="339"/>
      <c r="AW848" s="339"/>
      <c r="AX848" s="339"/>
      <c r="AY848" s="339"/>
      <c r="AZ848" s="339"/>
      <c r="BA848" s="339"/>
      <c r="BB848" s="339"/>
      <c r="BC848" s="339"/>
      <c r="BD848" s="339"/>
      <c r="BE848" s="339"/>
      <c r="BF848" s="339"/>
      <c r="BG848" s="339"/>
      <c r="BH848" s="339"/>
      <c r="BI848" s="339"/>
      <c r="BJ848" s="339"/>
      <c r="BK848" s="339"/>
      <c r="BL848" s="339"/>
      <c r="BM848" s="339"/>
      <c r="BN848" s="339"/>
      <c r="BO848" s="339"/>
      <c r="BP848" s="339"/>
      <c r="BQ848" s="339"/>
      <c r="BR848" s="339"/>
      <c r="BS848" s="339"/>
      <c r="BT848" s="339"/>
      <c r="BU848" s="339"/>
      <c r="BV848" s="339"/>
      <c r="BW848" s="339"/>
      <c r="BX848" s="339"/>
      <c r="BY848" s="339"/>
      <c r="BZ848" s="339"/>
      <c r="CA848" s="339"/>
      <c r="CB848" s="339"/>
      <c r="CC848" s="339"/>
      <c r="CD848" s="339"/>
      <c r="CE848" s="339"/>
      <c r="CF848" s="339"/>
      <c r="CG848" s="339"/>
      <c r="CH848" s="339"/>
      <c r="CI848" s="339"/>
      <c r="CJ848" s="339"/>
      <c r="CK848" s="339"/>
      <c r="CL848" s="339"/>
      <c r="CM848" s="339"/>
      <c r="CN848" s="339"/>
      <c r="CO848" s="339"/>
      <c r="CP848" s="339"/>
      <c r="CQ848" s="339"/>
      <c r="CR848" s="339"/>
      <c r="CS848" s="339"/>
      <c r="CT848" s="339"/>
      <c r="CU848" s="339"/>
      <c r="CV848" s="339"/>
      <c r="CW848" s="339"/>
      <c r="CX848" s="339"/>
      <c r="CY848" s="339"/>
      <c r="CZ848" s="339"/>
      <c r="DA848" s="339"/>
      <c r="DB848" s="339"/>
      <c r="DC848" s="339"/>
      <c r="DD848" s="339"/>
      <c r="DE848" s="339"/>
      <c r="DF848" s="339"/>
      <c r="DG848" s="339"/>
      <c r="DH848" s="339"/>
      <c r="DI848" s="339"/>
      <c r="DJ848" s="339"/>
      <c r="DK848" s="339"/>
      <c r="DL848" s="339"/>
      <c r="DM848" s="339"/>
      <c r="DN848" s="339"/>
      <c r="DO848" s="339"/>
      <c r="DP848" s="339"/>
      <c r="DQ848" s="339"/>
      <c r="DR848" s="339"/>
      <c r="DS848" s="339"/>
      <c r="DT848" s="339"/>
      <c r="DU848" s="339"/>
      <c r="DV848" s="339"/>
      <c r="DW848" s="339"/>
      <c r="DX848" s="339"/>
      <c r="DY848" s="339"/>
      <c r="DZ848" s="339"/>
      <c r="EA848" s="339"/>
      <c r="EB848" s="339"/>
      <c r="EC848" s="339"/>
      <c r="ED848" s="339"/>
      <c r="EE848" s="339"/>
      <c r="EF848" s="339"/>
      <c r="EG848" s="339"/>
      <c r="EH848" s="339"/>
      <c r="EI848" s="339"/>
      <c r="EJ848" s="339"/>
      <c r="EK848" s="339"/>
      <c r="EL848" s="339"/>
      <c r="EM848" s="339"/>
    </row>
    <row r="849" spans="1:143" s="341" customFormat="1" ht="25.5" hidden="1" customHeight="1">
      <c r="A849" s="371"/>
      <c r="B849" s="371"/>
      <c r="C849" s="371"/>
      <c r="D849" s="371"/>
      <c r="E849" s="371"/>
      <c r="F849" s="371"/>
      <c r="G849" s="371"/>
      <c r="H849" s="371"/>
      <c r="I849" s="371"/>
      <c r="J849" s="371"/>
      <c r="K849" s="371"/>
      <c r="L849" s="371"/>
      <c r="M849" s="371"/>
      <c r="N849" s="371"/>
      <c r="O849" s="371"/>
      <c r="P849" s="371"/>
      <c r="Q849" s="371"/>
      <c r="R849" s="371"/>
      <c r="S849" s="371"/>
      <c r="T849" s="371"/>
      <c r="U849" s="371"/>
      <c r="V849" s="371"/>
      <c r="W849" s="371"/>
      <c r="X849" s="371"/>
      <c r="Y849" s="371"/>
      <c r="Z849" s="371"/>
      <c r="AA849" s="371"/>
      <c r="AB849" s="371"/>
      <c r="AC849" s="371"/>
      <c r="AD849" s="371"/>
      <c r="AE849" s="371"/>
      <c r="AF849" s="371"/>
      <c r="AG849" s="371"/>
      <c r="AH849" s="371"/>
      <c r="AI849" s="339"/>
      <c r="AJ849" s="339"/>
      <c r="AK849" s="339"/>
      <c r="AL849" s="339"/>
      <c r="AM849" s="339"/>
      <c r="AN849" s="339"/>
      <c r="AO849" s="339"/>
      <c r="AP849" s="339"/>
      <c r="AQ849" s="339"/>
      <c r="AR849" s="339"/>
      <c r="AS849" s="339"/>
      <c r="AT849" s="339"/>
      <c r="AU849" s="339"/>
      <c r="AV849" s="339"/>
      <c r="AW849" s="339"/>
      <c r="AX849" s="339"/>
      <c r="AY849" s="339"/>
      <c r="AZ849" s="339"/>
      <c r="BA849" s="339"/>
      <c r="BB849" s="339"/>
      <c r="BC849" s="339"/>
      <c r="BD849" s="339"/>
      <c r="BE849" s="339"/>
      <c r="BF849" s="339"/>
      <c r="BG849" s="339"/>
      <c r="BH849" s="339"/>
      <c r="BI849" s="339"/>
      <c r="BJ849" s="339"/>
      <c r="BK849" s="339"/>
      <c r="BL849" s="339"/>
      <c r="BM849" s="339"/>
      <c r="BN849" s="339"/>
      <c r="BO849" s="339"/>
      <c r="BP849" s="339"/>
      <c r="BQ849" s="339"/>
      <c r="BR849" s="339"/>
      <c r="BS849" s="339"/>
      <c r="BT849" s="339"/>
      <c r="BU849" s="339"/>
      <c r="BV849" s="339"/>
      <c r="BW849" s="339"/>
      <c r="BX849" s="339"/>
      <c r="BY849" s="339"/>
      <c r="BZ849" s="339"/>
      <c r="CA849" s="339"/>
      <c r="CB849" s="339"/>
      <c r="CC849" s="339"/>
      <c r="CD849" s="339"/>
      <c r="CE849" s="339"/>
      <c r="CF849" s="339"/>
      <c r="CG849" s="339"/>
      <c r="CH849" s="339"/>
      <c r="CI849" s="339"/>
      <c r="CJ849" s="339"/>
      <c r="CK849" s="339"/>
      <c r="CL849" s="339"/>
      <c r="CM849" s="339"/>
      <c r="CN849" s="339"/>
      <c r="CO849" s="339"/>
      <c r="CP849" s="339"/>
      <c r="CQ849" s="339"/>
      <c r="CR849" s="339"/>
      <c r="CS849" s="339"/>
      <c r="CT849" s="339"/>
      <c r="CU849" s="339"/>
      <c r="CV849" s="339"/>
      <c r="CW849" s="339"/>
      <c r="CX849" s="339"/>
      <c r="CY849" s="339"/>
      <c r="CZ849" s="339"/>
      <c r="DA849" s="339"/>
      <c r="DB849" s="339"/>
      <c r="DC849" s="339"/>
      <c r="DD849" s="339"/>
      <c r="DE849" s="339"/>
      <c r="DF849" s="339"/>
      <c r="DG849" s="339"/>
      <c r="DH849" s="339"/>
      <c r="DI849" s="339"/>
      <c r="DJ849" s="339"/>
      <c r="DK849" s="339"/>
      <c r="DL849" s="339"/>
      <c r="DM849" s="339"/>
      <c r="DN849" s="339"/>
      <c r="DO849" s="339"/>
      <c r="DP849" s="339"/>
      <c r="DQ849" s="339"/>
      <c r="DR849" s="339"/>
      <c r="DS849" s="339"/>
      <c r="DT849" s="339"/>
      <c r="DU849" s="339"/>
      <c r="DV849" s="339"/>
      <c r="DW849" s="339"/>
      <c r="DX849" s="339"/>
      <c r="DY849" s="339"/>
      <c r="DZ849" s="339"/>
      <c r="EA849" s="339"/>
      <c r="EB849" s="339"/>
      <c r="EC849" s="339"/>
      <c r="ED849" s="339"/>
      <c r="EE849" s="339"/>
      <c r="EF849" s="339"/>
      <c r="EG849" s="339"/>
      <c r="EH849" s="339"/>
      <c r="EI849" s="339"/>
      <c r="EJ849" s="339"/>
      <c r="EK849" s="339"/>
      <c r="EL849" s="339"/>
      <c r="EM849" s="339"/>
    </row>
    <row r="850" spans="1:143" s="341" customFormat="1" ht="25.5" hidden="1" customHeight="1">
      <c r="A850" s="371"/>
      <c r="B850" s="371"/>
      <c r="C850" s="371"/>
      <c r="D850" s="371"/>
      <c r="E850" s="371"/>
      <c r="F850" s="371"/>
      <c r="G850" s="371"/>
      <c r="H850" s="371"/>
      <c r="I850" s="371"/>
      <c r="J850" s="371"/>
      <c r="K850" s="371"/>
      <c r="L850" s="371"/>
      <c r="M850" s="371"/>
      <c r="N850" s="371"/>
      <c r="O850" s="371"/>
      <c r="P850" s="371"/>
      <c r="Q850" s="371"/>
      <c r="R850" s="371"/>
      <c r="S850" s="371"/>
      <c r="T850" s="371"/>
      <c r="U850" s="371"/>
      <c r="V850" s="371"/>
      <c r="W850" s="371"/>
      <c r="X850" s="371"/>
      <c r="Y850" s="371"/>
      <c r="Z850" s="371"/>
      <c r="AA850" s="371"/>
      <c r="AB850" s="371"/>
      <c r="AC850" s="371"/>
      <c r="AD850" s="371"/>
      <c r="AE850" s="371"/>
      <c r="AF850" s="371"/>
      <c r="AG850" s="371"/>
      <c r="AH850" s="371"/>
      <c r="AI850" s="339"/>
      <c r="AJ850" s="339"/>
      <c r="AK850" s="339"/>
      <c r="AL850" s="339"/>
      <c r="AM850" s="339"/>
      <c r="AN850" s="339"/>
      <c r="AO850" s="339"/>
      <c r="AP850" s="339"/>
      <c r="AQ850" s="339"/>
      <c r="AR850" s="339"/>
      <c r="AS850" s="339"/>
      <c r="AT850" s="339"/>
      <c r="AU850" s="339"/>
      <c r="AV850" s="339"/>
      <c r="AW850" s="339"/>
      <c r="AX850" s="339"/>
      <c r="AY850" s="339"/>
      <c r="AZ850" s="339"/>
      <c r="BA850" s="339"/>
      <c r="BB850" s="339"/>
      <c r="BC850" s="339"/>
      <c r="BD850" s="339"/>
      <c r="BE850" s="339"/>
      <c r="BF850" s="339"/>
      <c r="BG850" s="339"/>
      <c r="BH850" s="339"/>
      <c r="BI850" s="339"/>
      <c r="BJ850" s="339"/>
      <c r="BK850" s="339"/>
      <c r="BL850" s="339"/>
      <c r="BM850" s="339"/>
      <c r="BN850" s="339"/>
      <c r="BO850" s="339"/>
      <c r="BP850" s="339"/>
      <c r="BQ850" s="339"/>
      <c r="BR850" s="339"/>
      <c r="BS850" s="339"/>
      <c r="BT850" s="339"/>
      <c r="BU850" s="339"/>
      <c r="BV850" s="339"/>
      <c r="BW850" s="339"/>
      <c r="BX850" s="339"/>
      <c r="BY850" s="339"/>
      <c r="BZ850" s="339"/>
      <c r="CA850" s="339"/>
      <c r="CB850" s="339"/>
      <c r="CC850" s="339"/>
      <c r="CD850" s="339"/>
      <c r="CE850" s="339"/>
      <c r="CF850" s="339"/>
      <c r="CG850" s="339"/>
      <c r="CH850" s="339"/>
      <c r="CI850" s="339"/>
      <c r="CJ850" s="339"/>
      <c r="CK850" s="339"/>
      <c r="CL850" s="339"/>
      <c r="CM850" s="339"/>
      <c r="CN850" s="339"/>
      <c r="CO850" s="339"/>
      <c r="CP850" s="339"/>
      <c r="CQ850" s="339"/>
      <c r="CR850" s="339"/>
      <c r="CS850" s="339"/>
      <c r="CT850" s="339"/>
      <c r="CU850" s="339"/>
      <c r="CV850" s="339"/>
      <c r="CW850" s="339"/>
      <c r="CX850" s="339"/>
      <c r="CY850" s="339"/>
      <c r="CZ850" s="339"/>
      <c r="DA850" s="339"/>
      <c r="DB850" s="339"/>
      <c r="DC850" s="339"/>
      <c r="DD850" s="339"/>
      <c r="DE850" s="339"/>
      <c r="DF850" s="339"/>
      <c r="DG850" s="339"/>
      <c r="DH850" s="339"/>
      <c r="DI850" s="339"/>
      <c r="DJ850" s="339"/>
      <c r="DK850" s="339"/>
      <c r="DL850" s="339"/>
      <c r="DM850" s="339"/>
      <c r="DN850" s="339"/>
      <c r="DO850" s="339"/>
      <c r="DP850" s="339"/>
      <c r="DQ850" s="339"/>
      <c r="DR850" s="339"/>
      <c r="DS850" s="339"/>
      <c r="DT850" s="339"/>
      <c r="DU850" s="339"/>
      <c r="DV850" s="339"/>
      <c r="DW850" s="339"/>
      <c r="DX850" s="339"/>
      <c r="DY850" s="339"/>
      <c r="DZ850" s="339"/>
      <c r="EA850" s="339"/>
      <c r="EB850" s="339"/>
      <c r="EC850" s="339"/>
      <c r="ED850" s="339"/>
      <c r="EE850" s="339"/>
      <c r="EF850" s="339"/>
      <c r="EG850" s="339"/>
      <c r="EH850" s="339"/>
      <c r="EI850" s="339"/>
      <c r="EJ850" s="339"/>
      <c r="EK850" s="339"/>
      <c r="EL850" s="339"/>
      <c r="EM850" s="339"/>
    </row>
    <row r="851" spans="1:143" s="341" customFormat="1" ht="25.5" hidden="1" customHeight="1">
      <c r="A851" s="371"/>
      <c r="B851" s="371"/>
      <c r="C851" s="371"/>
      <c r="D851" s="371"/>
      <c r="E851" s="371"/>
      <c r="F851" s="371"/>
      <c r="G851" s="371"/>
      <c r="H851" s="371"/>
      <c r="I851" s="371"/>
      <c r="J851" s="371"/>
      <c r="K851" s="371"/>
      <c r="L851" s="371"/>
      <c r="M851" s="371"/>
      <c r="N851" s="371"/>
      <c r="O851" s="371"/>
      <c r="P851" s="371"/>
      <c r="Q851" s="371"/>
      <c r="R851" s="371"/>
      <c r="S851" s="371"/>
      <c r="T851" s="371"/>
      <c r="U851" s="371"/>
      <c r="V851" s="371"/>
      <c r="W851" s="371"/>
      <c r="X851" s="371"/>
      <c r="Y851" s="371"/>
      <c r="Z851" s="371"/>
      <c r="AA851" s="371"/>
      <c r="AB851" s="371"/>
      <c r="AC851" s="371"/>
      <c r="AD851" s="371"/>
      <c r="AE851" s="371"/>
      <c r="AF851" s="371"/>
      <c r="AG851" s="371"/>
      <c r="AH851" s="371"/>
      <c r="AI851" s="339"/>
      <c r="AJ851" s="339"/>
      <c r="AK851" s="339"/>
      <c r="AL851" s="339"/>
      <c r="AM851" s="339"/>
      <c r="AN851" s="339"/>
      <c r="AO851" s="339"/>
      <c r="AP851" s="339"/>
      <c r="AQ851" s="339"/>
      <c r="AR851" s="339"/>
      <c r="AS851" s="339"/>
      <c r="AT851" s="339"/>
      <c r="AU851" s="339"/>
      <c r="AV851" s="339"/>
      <c r="AW851" s="339"/>
      <c r="AX851" s="339"/>
      <c r="AY851" s="339"/>
      <c r="AZ851" s="339"/>
      <c r="BA851" s="339"/>
      <c r="BB851" s="339"/>
      <c r="BC851" s="339"/>
      <c r="BD851" s="339"/>
      <c r="BE851" s="339"/>
      <c r="BF851" s="339"/>
      <c r="BG851" s="339"/>
      <c r="BH851" s="339"/>
      <c r="BI851" s="339"/>
      <c r="BJ851" s="339"/>
      <c r="BK851" s="339"/>
      <c r="BL851" s="339"/>
      <c r="BM851" s="339"/>
      <c r="BN851" s="339"/>
      <c r="BO851" s="339"/>
      <c r="BP851" s="339"/>
      <c r="BQ851" s="339"/>
      <c r="BR851" s="339"/>
      <c r="BS851" s="339"/>
      <c r="BT851" s="339"/>
      <c r="BU851" s="339"/>
      <c r="BV851" s="339"/>
      <c r="BW851" s="339"/>
      <c r="BX851" s="339"/>
      <c r="BY851" s="339"/>
      <c r="BZ851" s="339"/>
      <c r="CA851" s="339"/>
      <c r="CB851" s="339"/>
      <c r="CC851" s="339"/>
      <c r="CD851" s="339"/>
      <c r="CE851" s="339"/>
      <c r="CF851" s="339"/>
      <c r="CG851" s="339"/>
      <c r="CH851" s="339"/>
      <c r="CI851" s="339"/>
      <c r="CJ851" s="339"/>
      <c r="CK851" s="339"/>
      <c r="CL851" s="339"/>
      <c r="CM851" s="339"/>
      <c r="CN851" s="339"/>
      <c r="CO851" s="339"/>
      <c r="CP851" s="339"/>
      <c r="CQ851" s="339"/>
      <c r="CR851" s="339"/>
      <c r="CS851" s="339"/>
      <c r="CT851" s="339"/>
      <c r="CU851" s="339"/>
      <c r="CV851" s="339"/>
      <c r="CW851" s="339"/>
      <c r="CX851" s="339"/>
      <c r="CY851" s="339"/>
      <c r="CZ851" s="339"/>
      <c r="DA851" s="339"/>
      <c r="DB851" s="339"/>
      <c r="DC851" s="339"/>
      <c r="DD851" s="339"/>
      <c r="DE851" s="339"/>
      <c r="DF851" s="339"/>
      <c r="DG851" s="339"/>
      <c r="DH851" s="339"/>
      <c r="DI851" s="339"/>
      <c r="DJ851" s="339"/>
      <c r="DK851" s="339"/>
      <c r="DL851" s="339"/>
      <c r="DM851" s="339"/>
      <c r="DN851" s="339"/>
      <c r="DO851" s="339"/>
      <c r="DP851" s="339"/>
      <c r="DQ851" s="339"/>
      <c r="DR851" s="339"/>
      <c r="DS851" s="339"/>
      <c r="DT851" s="339"/>
      <c r="DU851" s="339"/>
      <c r="DV851" s="339"/>
      <c r="DW851" s="339"/>
      <c r="DX851" s="339"/>
      <c r="DY851" s="339"/>
      <c r="DZ851" s="339"/>
      <c r="EA851" s="339"/>
      <c r="EB851" s="339"/>
      <c r="EC851" s="339"/>
      <c r="ED851" s="339"/>
      <c r="EE851" s="339"/>
      <c r="EF851" s="339"/>
      <c r="EG851" s="339"/>
      <c r="EH851" s="339"/>
      <c r="EI851" s="339"/>
      <c r="EJ851" s="339"/>
      <c r="EK851" s="339"/>
      <c r="EL851" s="339"/>
      <c r="EM851" s="339"/>
    </row>
    <row r="852" spans="1:143" s="341" customFormat="1" ht="25.5" hidden="1" customHeight="1">
      <c r="A852" s="371"/>
      <c r="B852" s="371"/>
      <c r="C852" s="371"/>
      <c r="D852" s="371"/>
      <c r="E852" s="371"/>
      <c r="F852" s="371"/>
      <c r="G852" s="371"/>
      <c r="H852" s="371"/>
      <c r="I852" s="371"/>
      <c r="J852" s="371"/>
      <c r="K852" s="371"/>
      <c r="L852" s="371"/>
      <c r="M852" s="371"/>
      <c r="N852" s="371"/>
      <c r="O852" s="371"/>
      <c r="P852" s="371"/>
      <c r="Q852" s="371"/>
      <c r="R852" s="371"/>
      <c r="S852" s="371"/>
      <c r="T852" s="371"/>
      <c r="U852" s="371"/>
      <c r="V852" s="371"/>
      <c r="W852" s="371"/>
      <c r="X852" s="371"/>
      <c r="Y852" s="371"/>
      <c r="Z852" s="371"/>
      <c r="AA852" s="371"/>
      <c r="AB852" s="371"/>
      <c r="AC852" s="371"/>
      <c r="AD852" s="371"/>
      <c r="AE852" s="371"/>
      <c r="AF852" s="371"/>
      <c r="AG852" s="371"/>
      <c r="AH852" s="371"/>
      <c r="AI852" s="339"/>
      <c r="AJ852" s="339"/>
      <c r="AK852" s="339"/>
      <c r="AL852" s="339"/>
      <c r="AM852" s="339"/>
      <c r="AN852" s="339"/>
      <c r="AO852" s="339"/>
      <c r="AP852" s="339"/>
      <c r="AQ852" s="339"/>
      <c r="AR852" s="339"/>
      <c r="AS852" s="339"/>
      <c r="AT852" s="339"/>
      <c r="AU852" s="339"/>
      <c r="AV852" s="339"/>
      <c r="AW852" s="339"/>
      <c r="AX852" s="339"/>
      <c r="AY852" s="339"/>
      <c r="AZ852" s="339"/>
      <c r="BA852" s="339"/>
      <c r="BB852" s="339"/>
      <c r="BC852" s="339"/>
      <c r="BD852" s="339"/>
      <c r="BE852" s="339"/>
      <c r="BF852" s="339"/>
      <c r="BG852" s="339"/>
      <c r="BH852" s="339"/>
      <c r="BI852" s="339"/>
      <c r="BJ852" s="339"/>
      <c r="BK852" s="339"/>
      <c r="BL852" s="339"/>
      <c r="BM852" s="339"/>
      <c r="BN852" s="339"/>
      <c r="BO852" s="339"/>
      <c r="BP852" s="339"/>
      <c r="BQ852" s="339"/>
      <c r="BR852" s="339"/>
      <c r="BS852" s="339"/>
      <c r="BT852" s="339"/>
      <c r="BU852" s="339"/>
      <c r="BV852" s="339"/>
      <c r="BW852" s="339"/>
      <c r="BX852" s="339"/>
      <c r="BY852" s="339"/>
      <c r="BZ852" s="339"/>
      <c r="CA852" s="339"/>
      <c r="CB852" s="339"/>
      <c r="CC852" s="339"/>
      <c r="CD852" s="339"/>
      <c r="CE852" s="339"/>
      <c r="CF852" s="339"/>
      <c r="CG852" s="339"/>
      <c r="CH852" s="339"/>
      <c r="CI852" s="339"/>
      <c r="CJ852" s="339"/>
      <c r="CK852" s="339"/>
      <c r="CL852" s="339"/>
      <c r="CM852" s="339"/>
      <c r="CN852" s="339"/>
      <c r="CO852" s="339"/>
      <c r="CP852" s="339"/>
      <c r="CQ852" s="339"/>
      <c r="CR852" s="339"/>
      <c r="CS852" s="339"/>
      <c r="CT852" s="339"/>
      <c r="CU852" s="339"/>
      <c r="CV852" s="339"/>
      <c r="CW852" s="339"/>
      <c r="CX852" s="339"/>
      <c r="CY852" s="339"/>
      <c r="CZ852" s="339"/>
      <c r="DA852" s="339"/>
      <c r="DB852" s="339"/>
      <c r="DC852" s="339"/>
      <c r="DD852" s="339"/>
      <c r="DE852" s="339"/>
      <c r="DF852" s="339"/>
      <c r="DG852" s="339"/>
      <c r="DH852" s="339"/>
      <c r="DI852" s="339"/>
      <c r="DJ852" s="339"/>
      <c r="DK852" s="339"/>
      <c r="DL852" s="339"/>
      <c r="DM852" s="339"/>
      <c r="DN852" s="339"/>
      <c r="DO852" s="339"/>
      <c r="DP852" s="339"/>
      <c r="DQ852" s="339"/>
      <c r="DR852" s="339"/>
      <c r="DS852" s="339"/>
      <c r="DT852" s="339"/>
      <c r="DU852" s="339"/>
      <c r="DV852" s="339"/>
      <c r="DW852" s="339"/>
      <c r="DX852" s="339"/>
      <c r="DY852" s="339"/>
      <c r="DZ852" s="339"/>
      <c r="EA852" s="339"/>
      <c r="EB852" s="339"/>
      <c r="EC852" s="339"/>
      <c r="ED852" s="339"/>
      <c r="EE852" s="339"/>
      <c r="EF852" s="339"/>
      <c r="EG852" s="339"/>
      <c r="EH852" s="339"/>
      <c r="EI852" s="339"/>
      <c r="EJ852" s="339"/>
      <c r="EK852" s="339"/>
      <c r="EL852" s="339"/>
      <c r="EM852" s="339"/>
    </row>
    <row r="853" spans="1:143" s="341" customFormat="1" ht="25.5" hidden="1" customHeight="1">
      <c r="A853" s="371"/>
      <c r="B853" s="371"/>
      <c r="C853" s="371"/>
      <c r="D853" s="371"/>
      <c r="E853" s="371"/>
      <c r="F853" s="371"/>
      <c r="G853" s="371"/>
      <c r="H853" s="371"/>
      <c r="I853" s="371"/>
      <c r="J853" s="371"/>
      <c r="K853" s="371"/>
      <c r="L853" s="371"/>
      <c r="M853" s="371"/>
      <c r="N853" s="371"/>
      <c r="O853" s="371"/>
      <c r="P853" s="371"/>
      <c r="Q853" s="371"/>
      <c r="R853" s="371"/>
      <c r="S853" s="371"/>
      <c r="T853" s="371"/>
      <c r="U853" s="371"/>
      <c r="V853" s="371"/>
      <c r="W853" s="371"/>
      <c r="X853" s="371"/>
      <c r="Y853" s="371"/>
      <c r="Z853" s="371"/>
      <c r="AA853" s="371"/>
      <c r="AB853" s="371"/>
      <c r="AC853" s="371"/>
      <c r="AD853" s="371"/>
      <c r="AE853" s="371"/>
      <c r="AF853" s="371"/>
      <c r="AG853" s="371"/>
      <c r="AH853" s="371"/>
      <c r="AI853" s="339"/>
      <c r="AJ853" s="339"/>
      <c r="AK853" s="339"/>
      <c r="AL853" s="339"/>
      <c r="AM853" s="339"/>
      <c r="AN853" s="339"/>
      <c r="AO853" s="339"/>
      <c r="AP853" s="339"/>
      <c r="AQ853" s="339"/>
      <c r="AR853" s="339"/>
      <c r="AS853" s="339"/>
      <c r="AT853" s="339"/>
      <c r="AU853" s="339"/>
      <c r="AV853" s="339"/>
      <c r="AW853" s="339"/>
      <c r="AX853" s="339"/>
      <c r="AY853" s="339"/>
      <c r="AZ853" s="339"/>
      <c r="BA853" s="339"/>
      <c r="BB853" s="339"/>
      <c r="BC853" s="339"/>
      <c r="BD853" s="339"/>
      <c r="BE853" s="339"/>
      <c r="BF853" s="339"/>
      <c r="BG853" s="339"/>
      <c r="BH853" s="339"/>
      <c r="BI853" s="339"/>
      <c r="BJ853" s="339"/>
      <c r="BK853" s="339"/>
      <c r="BL853" s="339"/>
      <c r="BM853" s="339"/>
      <c r="BN853" s="339"/>
      <c r="BO853" s="339"/>
      <c r="BP853" s="339"/>
      <c r="BQ853" s="339"/>
      <c r="BR853" s="339"/>
      <c r="BS853" s="339"/>
      <c r="BT853" s="339"/>
      <c r="BU853" s="339"/>
      <c r="BV853" s="339"/>
      <c r="BW853" s="339"/>
      <c r="BX853" s="339"/>
      <c r="BY853" s="339"/>
      <c r="BZ853" s="339"/>
      <c r="CA853" s="339"/>
      <c r="CB853" s="339"/>
      <c r="CC853" s="339"/>
      <c r="CD853" s="339"/>
      <c r="CE853" s="339"/>
      <c r="CF853" s="339"/>
      <c r="CG853" s="339"/>
      <c r="CH853" s="339"/>
      <c r="CI853" s="339"/>
      <c r="CJ853" s="339"/>
      <c r="CK853" s="339"/>
      <c r="CL853" s="339"/>
      <c r="CM853" s="339"/>
      <c r="CN853" s="339"/>
      <c r="CO853" s="339"/>
      <c r="CP853" s="339"/>
      <c r="CQ853" s="339"/>
      <c r="CR853" s="339"/>
      <c r="CS853" s="339"/>
      <c r="CT853" s="339"/>
      <c r="CU853" s="339"/>
      <c r="CV853" s="339"/>
      <c r="CW853" s="339"/>
      <c r="CX853" s="339"/>
      <c r="CY853" s="339"/>
      <c r="CZ853" s="339"/>
      <c r="DA853" s="339"/>
      <c r="DB853" s="339"/>
      <c r="DC853" s="339"/>
      <c r="DD853" s="339"/>
      <c r="DE853" s="339"/>
      <c r="DF853" s="339"/>
      <c r="DG853" s="339"/>
      <c r="DH853" s="339"/>
      <c r="DI853" s="339"/>
      <c r="DJ853" s="339"/>
      <c r="DK853" s="339"/>
      <c r="DL853" s="339"/>
      <c r="DM853" s="339"/>
      <c r="DN853" s="339"/>
      <c r="DO853" s="339"/>
      <c r="DP853" s="339"/>
      <c r="DQ853" s="339"/>
      <c r="DR853" s="339"/>
      <c r="DS853" s="339"/>
      <c r="DT853" s="339"/>
      <c r="DU853" s="339"/>
      <c r="DV853" s="339"/>
      <c r="DW853" s="339"/>
      <c r="DX853" s="339"/>
      <c r="DY853" s="339"/>
      <c r="DZ853" s="339"/>
      <c r="EA853" s="339"/>
      <c r="EB853" s="339"/>
      <c r="EC853" s="339"/>
      <c r="ED853" s="339"/>
      <c r="EE853" s="339"/>
      <c r="EF853" s="339"/>
      <c r="EG853" s="339"/>
      <c r="EH853" s="339"/>
      <c r="EI853" s="339"/>
      <c r="EJ853" s="339"/>
      <c r="EK853" s="339"/>
      <c r="EL853" s="339"/>
      <c r="EM853" s="339"/>
    </row>
    <row r="854" spans="1:143" s="341" customFormat="1" ht="25.5" hidden="1" customHeight="1">
      <c r="A854" s="371"/>
      <c r="B854" s="371"/>
      <c r="C854" s="371"/>
      <c r="D854" s="371"/>
      <c r="E854" s="371"/>
      <c r="F854" s="371"/>
      <c r="G854" s="371"/>
      <c r="H854" s="371"/>
      <c r="I854" s="371"/>
      <c r="J854" s="371"/>
      <c r="K854" s="371"/>
      <c r="L854" s="371"/>
      <c r="M854" s="371"/>
      <c r="N854" s="371"/>
      <c r="O854" s="371"/>
      <c r="P854" s="371"/>
      <c r="Q854" s="371"/>
      <c r="R854" s="371"/>
      <c r="S854" s="371"/>
      <c r="T854" s="371"/>
      <c r="U854" s="371"/>
      <c r="V854" s="371"/>
      <c r="W854" s="371"/>
      <c r="X854" s="371"/>
      <c r="Y854" s="371"/>
      <c r="Z854" s="371"/>
      <c r="AA854" s="371"/>
      <c r="AB854" s="371"/>
      <c r="AC854" s="371"/>
      <c r="AD854" s="371"/>
      <c r="AE854" s="371"/>
      <c r="AF854" s="371"/>
      <c r="AG854" s="371"/>
      <c r="AH854" s="371"/>
      <c r="AI854" s="339"/>
      <c r="AJ854" s="339"/>
      <c r="AK854" s="339"/>
      <c r="AL854" s="339"/>
      <c r="AM854" s="339"/>
      <c r="AN854" s="339"/>
      <c r="AO854" s="339"/>
      <c r="AP854" s="339"/>
      <c r="AQ854" s="339"/>
      <c r="AR854" s="339"/>
      <c r="AS854" s="339"/>
      <c r="AT854" s="339"/>
      <c r="AU854" s="339"/>
      <c r="AV854" s="339"/>
      <c r="AW854" s="339"/>
      <c r="AX854" s="339"/>
      <c r="AY854" s="339"/>
      <c r="AZ854" s="339"/>
      <c r="BA854" s="339"/>
      <c r="BB854" s="339"/>
      <c r="BC854" s="339"/>
      <c r="BD854" s="339"/>
      <c r="BE854" s="339"/>
      <c r="BF854" s="339"/>
      <c r="BG854" s="339"/>
      <c r="BH854" s="339"/>
      <c r="BI854" s="339"/>
      <c r="BJ854" s="339"/>
      <c r="BK854" s="339"/>
      <c r="BL854" s="339"/>
      <c r="BM854" s="339"/>
      <c r="BN854" s="339"/>
      <c r="BO854" s="339"/>
      <c r="BP854" s="339"/>
      <c r="BQ854" s="339"/>
      <c r="BR854" s="339"/>
      <c r="BS854" s="339"/>
      <c r="BT854" s="339"/>
      <c r="BU854" s="339"/>
      <c r="BV854" s="339"/>
      <c r="BW854" s="339"/>
      <c r="BX854" s="339"/>
      <c r="BY854" s="339"/>
      <c r="BZ854" s="339"/>
      <c r="CA854" s="339"/>
      <c r="CB854" s="339"/>
      <c r="CC854" s="339"/>
      <c r="CD854" s="339"/>
      <c r="CE854" s="339"/>
      <c r="CF854" s="339"/>
      <c r="CG854" s="339"/>
      <c r="CH854" s="339"/>
      <c r="CI854" s="339"/>
      <c r="CJ854" s="339"/>
      <c r="CK854" s="339"/>
      <c r="CL854" s="339"/>
      <c r="CM854" s="339"/>
      <c r="CN854" s="339"/>
      <c r="CO854" s="339"/>
      <c r="CP854" s="339"/>
      <c r="CQ854" s="339"/>
      <c r="CR854" s="339"/>
      <c r="CS854" s="339"/>
      <c r="CT854" s="339"/>
      <c r="CU854" s="339"/>
      <c r="CV854" s="339"/>
      <c r="CW854" s="339"/>
      <c r="CX854" s="339"/>
      <c r="CY854" s="339"/>
      <c r="CZ854" s="339"/>
      <c r="DA854" s="339"/>
      <c r="DB854" s="339"/>
      <c r="DC854" s="339"/>
      <c r="DD854" s="339"/>
      <c r="DE854" s="339"/>
      <c r="DF854" s="339"/>
      <c r="DG854" s="339"/>
      <c r="DH854" s="339"/>
      <c r="DI854" s="339"/>
      <c r="DJ854" s="339"/>
      <c r="DK854" s="339"/>
      <c r="DL854" s="339"/>
      <c r="DM854" s="339"/>
      <c r="DN854" s="339"/>
      <c r="DO854" s="339"/>
      <c r="DP854" s="339"/>
      <c r="DQ854" s="339"/>
      <c r="DR854" s="339"/>
      <c r="DS854" s="339"/>
      <c r="DT854" s="339"/>
      <c r="DU854" s="339"/>
      <c r="DV854" s="339"/>
      <c r="DW854" s="339"/>
      <c r="DX854" s="339"/>
      <c r="DY854" s="339"/>
      <c r="DZ854" s="339"/>
      <c r="EA854" s="339"/>
      <c r="EB854" s="339"/>
      <c r="EC854" s="339"/>
      <c r="ED854" s="339"/>
      <c r="EE854" s="339"/>
      <c r="EF854" s="339"/>
      <c r="EG854" s="339"/>
      <c r="EH854" s="339"/>
      <c r="EI854" s="339"/>
      <c r="EJ854" s="339"/>
      <c r="EK854" s="339"/>
      <c r="EL854" s="339"/>
      <c r="EM854" s="339"/>
    </row>
    <row r="855" spans="1:143" s="341" customFormat="1" ht="25.5" hidden="1" customHeight="1">
      <c r="A855" s="371"/>
      <c r="B855" s="371"/>
      <c r="C855" s="371"/>
      <c r="D855" s="371"/>
      <c r="E855" s="371"/>
      <c r="F855" s="371"/>
      <c r="G855" s="371"/>
      <c r="H855" s="371"/>
      <c r="I855" s="371"/>
      <c r="J855" s="371"/>
      <c r="K855" s="371"/>
      <c r="L855" s="371"/>
      <c r="M855" s="371"/>
      <c r="N855" s="371"/>
      <c r="O855" s="371"/>
      <c r="P855" s="371"/>
      <c r="Q855" s="371"/>
      <c r="R855" s="371"/>
      <c r="S855" s="371"/>
      <c r="T855" s="371"/>
      <c r="U855" s="371"/>
      <c r="V855" s="371"/>
      <c r="W855" s="371"/>
      <c r="X855" s="371"/>
      <c r="Y855" s="371"/>
      <c r="Z855" s="371"/>
      <c r="AA855" s="371"/>
      <c r="AB855" s="371"/>
      <c r="AC855" s="371"/>
      <c r="AD855" s="371"/>
      <c r="AE855" s="371"/>
      <c r="AF855" s="371"/>
      <c r="AG855" s="371"/>
      <c r="AH855" s="371"/>
      <c r="AI855" s="339"/>
      <c r="AJ855" s="339"/>
      <c r="AK855" s="339"/>
      <c r="AL855" s="339"/>
      <c r="AM855" s="339"/>
      <c r="AN855" s="339"/>
      <c r="AO855" s="339"/>
      <c r="AP855" s="339"/>
      <c r="AQ855" s="339"/>
      <c r="AR855" s="339"/>
      <c r="AS855" s="339"/>
      <c r="AT855" s="339"/>
      <c r="AU855" s="339"/>
      <c r="AV855" s="339"/>
      <c r="AW855" s="339"/>
      <c r="AX855" s="339"/>
      <c r="AY855" s="339"/>
      <c r="AZ855" s="339"/>
      <c r="BA855" s="339"/>
      <c r="BB855" s="339"/>
      <c r="BC855" s="339"/>
      <c r="BD855" s="339"/>
      <c r="BE855" s="339"/>
      <c r="BF855" s="339"/>
      <c r="BG855" s="339"/>
      <c r="BH855" s="339"/>
      <c r="BI855" s="339"/>
      <c r="BJ855" s="339"/>
      <c r="BK855" s="339"/>
      <c r="BL855" s="339"/>
      <c r="BM855" s="339"/>
      <c r="BN855" s="339"/>
      <c r="BO855" s="339"/>
      <c r="BP855" s="339"/>
      <c r="BQ855" s="339"/>
      <c r="BR855" s="339"/>
      <c r="BS855" s="339"/>
      <c r="BT855" s="339"/>
      <c r="BU855" s="339"/>
      <c r="BV855" s="339"/>
      <c r="BW855" s="339"/>
      <c r="BX855" s="339"/>
      <c r="BY855" s="339"/>
      <c r="BZ855" s="339"/>
      <c r="CA855" s="339"/>
      <c r="CB855" s="339"/>
      <c r="CC855" s="339"/>
      <c r="CD855" s="339"/>
      <c r="CE855" s="339"/>
      <c r="CF855" s="339"/>
      <c r="CG855" s="339"/>
      <c r="CH855" s="339"/>
      <c r="CI855" s="339"/>
      <c r="CJ855" s="339"/>
      <c r="CK855" s="339"/>
      <c r="CL855" s="339"/>
      <c r="CM855" s="339"/>
      <c r="CN855" s="339"/>
      <c r="CO855" s="339"/>
      <c r="CP855" s="339"/>
      <c r="CQ855" s="339"/>
      <c r="CR855" s="339"/>
      <c r="CS855" s="339"/>
      <c r="CT855" s="339"/>
      <c r="CU855" s="339"/>
      <c r="CV855" s="339"/>
      <c r="CW855" s="339"/>
      <c r="CX855" s="339"/>
      <c r="CY855" s="339"/>
      <c r="CZ855" s="339"/>
      <c r="DA855" s="339"/>
      <c r="DB855" s="339"/>
      <c r="DC855" s="339"/>
      <c r="DD855" s="339"/>
      <c r="DE855" s="339"/>
      <c r="DF855" s="339"/>
      <c r="DG855" s="339"/>
      <c r="DH855" s="339"/>
      <c r="DI855" s="339"/>
      <c r="DJ855" s="339"/>
      <c r="DK855" s="339"/>
      <c r="DL855" s="339"/>
      <c r="DM855" s="339"/>
      <c r="DN855" s="339"/>
      <c r="DO855" s="339"/>
      <c r="DP855" s="339"/>
      <c r="DQ855" s="339"/>
      <c r="DR855" s="339"/>
      <c r="DS855" s="339"/>
      <c r="DT855" s="339"/>
      <c r="DU855" s="339"/>
      <c r="DV855" s="339"/>
      <c r="DW855" s="339"/>
      <c r="DX855" s="339"/>
      <c r="DY855" s="339"/>
      <c r="DZ855" s="339"/>
      <c r="EA855" s="339"/>
      <c r="EB855" s="339"/>
      <c r="EC855" s="339"/>
      <c r="ED855" s="339"/>
      <c r="EE855" s="339"/>
      <c r="EF855" s="339"/>
      <c r="EG855" s="339"/>
      <c r="EH855" s="339"/>
      <c r="EI855" s="339"/>
      <c r="EJ855" s="339"/>
      <c r="EK855" s="339"/>
      <c r="EL855" s="339"/>
      <c r="EM855" s="339"/>
    </row>
    <row r="856" spans="1:143" s="341" customFormat="1" ht="25.5" hidden="1" customHeight="1">
      <c r="A856" s="371"/>
      <c r="B856" s="371"/>
      <c r="C856" s="371"/>
      <c r="D856" s="371"/>
      <c r="E856" s="371"/>
      <c r="F856" s="371"/>
      <c r="G856" s="371"/>
      <c r="H856" s="371"/>
      <c r="I856" s="371"/>
      <c r="J856" s="371"/>
      <c r="K856" s="371"/>
      <c r="L856" s="371"/>
      <c r="M856" s="371"/>
      <c r="N856" s="371"/>
      <c r="O856" s="371"/>
      <c r="P856" s="371"/>
      <c r="Q856" s="371"/>
      <c r="R856" s="371"/>
      <c r="S856" s="371"/>
      <c r="T856" s="371"/>
      <c r="U856" s="371"/>
      <c r="V856" s="371"/>
      <c r="W856" s="371"/>
      <c r="X856" s="371"/>
      <c r="Y856" s="371"/>
      <c r="Z856" s="371"/>
      <c r="AA856" s="371"/>
      <c r="AB856" s="371"/>
      <c r="AC856" s="371"/>
      <c r="AD856" s="371"/>
      <c r="AE856" s="371"/>
      <c r="AF856" s="371"/>
      <c r="AG856" s="371"/>
      <c r="AH856" s="371"/>
      <c r="AI856" s="339"/>
      <c r="AJ856" s="339"/>
      <c r="AK856" s="339"/>
      <c r="AL856" s="339"/>
      <c r="AM856" s="339"/>
      <c r="AN856" s="339"/>
      <c r="AO856" s="339"/>
      <c r="AP856" s="339"/>
      <c r="AQ856" s="339"/>
      <c r="AR856" s="339"/>
      <c r="AS856" s="339"/>
      <c r="AT856" s="339"/>
      <c r="AU856" s="339"/>
      <c r="AV856" s="339"/>
      <c r="AW856" s="339"/>
      <c r="AX856" s="339"/>
      <c r="AY856" s="339"/>
      <c r="AZ856" s="339"/>
      <c r="BA856" s="339"/>
      <c r="BB856" s="339"/>
      <c r="BC856" s="339"/>
      <c r="BD856" s="339"/>
      <c r="BE856" s="339"/>
      <c r="BF856" s="339"/>
      <c r="BG856" s="339"/>
      <c r="BH856" s="339"/>
      <c r="BI856" s="339"/>
      <c r="BJ856" s="339"/>
      <c r="BK856" s="339"/>
      <c r="BL856" s="339"/>
      <c r="BM856" s="339"/>
      <c r="BN856" s="339"/>
      <c r="BO856" s="339"/>
      <c r="BP856" s="339"/>
      <c r="BQ856" s="339"/>
      <c r="BR856" s="339"/>
      <c r="BS856" s="339"/>
      <c r="BT856" s="339"/>
      <c r="BU856" s="339"/>
      <c r="BV856" s="339"/>
      <c r="BW856" s="339"/>
      <c r="BX856" s="339"/>
      <c r="BY856" s="339"/>
      <c r="BZ856" s="339"/>
      <c r="CA856" s="339"/>
      <c r="CB856" s="339"/>
      <c r="CC856" s="339"/>
      <c r="CD856" s="339"/>
      <c r="CE856" s="339"/>
      <c r="CF856" s="339"/>
      <c r="CG856" s="339"/>
      <c r="CH856" s="339"/>
      <c r="CI856" s="339"/>
      <c r="CJ856" s="339"/>
      <c r="CK856" s="339"/>
      <c r="CL856" s="339"/>
      <c r="CM856" s="339"/>
      <c r="CN856" s="339"/>
      <c r="CO856" s="339"/>
      <c r="CP856" s="339"/>
      <c r="CQ856" s="339"/>
      <c r="CR856" s="339"/>
      <c r="CS856" s="339"/>
      <c r="CT856" s="339"/>
      <c r="CU856" s="339"/>
      <c r="CV856" s="339"/>
      <c r="CW856" s="339"/>
      <c r="CX856" s="339"/>
      <c r="CY856" s="339"/>
      <c r="CZ856" s="339"/>
      <c r="DA856" s="339"/>
      <c r="DB856" s="339"/>
      <c r="DC856" s="339"/>
      <c r="DD856" s="339"/>
      <c r="DE856" s="339"/>
      <c r="DF856" s="339"/>
      <c r="DG856" s="339"/>
      <c r="DH856" s="339"/>
      <c r="DI856" s="339"/>
      <c r="DJ856" s="339"/>
      <c r="DK856" s="339"/>
      <c r="DL856" s="339"/>
      <c r="DM856" s="339"/>
      <c r="DN856" s="339"/>
      <c r="DO856" s="339"/>
      <c r="DP856" s="339"/>
      <c r="DQ856" s="339"/>
      <c r="DR856" s="339"/>
      <c r="DS856" s="339"/>
      <c r="DT856" s="339"/>
      <c r="DU856" s="339"/>
      <c r="DV856" s="339"/>
      <c r="DW856" s="339"/>
      <c r="DX856" s="339"/>
      <c r="DY856" s="339"/>
      <c r="DZ856" s="339"/>
      <c r="EA856" s="339"/>
      <c r="EB856" s="339"/>
      <c r="EC856" s="339"/>
      <c r="ED856" s="339"/>
      <c r="EE856" s="339"/>
      <c r="EF856" s="339"/>
      <c r="EG856" s="339"/>
      <c r="EH856" s="339"/>
      <c r="EI856" s="339"/>
      <c r="EJ856" s="339"/>
      <c r="EK856" s="339"/>
      <c r="EL856" s="339"/>
      <c r="EM856" s="339"/>
    </row>
    <row r="857" spans="1:143" s="341" customFormat="1" ht="25.5" hidden="1" customHeight="1">
      <c r="A857" s="371"/>
      <c r="B857" s="371"/>
      <c r="C857" s="371"/>
      <c r="D857" s="371"/>
      <c r="E857" s="371"/>
      <c r="F857" s="371"/>
      <c r="G857" s="371"/>
      <c r="H857" s="371"/>
      <c r="I857" s="371"/>
      <c r="J857" s="371"/>
      <c r="K857" s="371"/>
      <c r="L857" s="371"/>
      <c r="M857" s="371"/>
      <c r="N857" s="371"/>
      <c r="O857" s="371"/>
      <c r="P857" s="371"/>
      <c r="Q857" s="371"/>
      <c r="R857" s="371"/>
      <c r="S857" s="371"/>
      <c r="T857" s="371"/>
      <c r="U857" s="371"/>
      <c r="V857" s="371"/>
      <c r="W857" s="371"/>
      <c r="X857" s="371"/>
      <c r="Y857" s="371"/>
      <c r="Z857" s="371"/>
      <c r="AA857" s="371"/>
      <c r="AB857" s="371"/>
      <c r="AC857" s="371"/>
      <c r="AD857" s="371"/>
      <c r="AE857" s="371"/>
      <c r="AF857" s="371"/>
      <c r="AG857" s="371"/>
      <c r="AH857" s="371"/>
      <c r="AI857" s="339"/>
      <c r="AJ857" s="339"/>
      <c r="AK857" s="339"/>
      <c r="AL857" s="339"/>
      <c r="AM857" s="339"/>
      <c r="AN857" s="339"/>
      <c r="AO857" s="339"/>
      <c r="AP857" s="339"/>
      <c r="AQ857" s="339"/>
      <c r="AR857" s="339"/>
      <c r="AS857" s="339"/>
      <c r="AT857" s="339"/>
      <c r="AU857" s="339"/>
      <c r="AV857" s="339"/>
      <c r="AW857" s="339"/>
      <c r="AX857" s="339"/>
      <c r="AY857" s="339"/>
      <c r="AZ857" s="339"/>
      <c r="BA857" s="339"/>
      <c r="BB857" s="339"/>
      <c r="BC857" s="339"/>
      <c r="BD857" s="339"/>
      <c r="BE857" s="339"/>
      <c r="BF857" s="339"/>
      <c r="BG857" s="339"/>
      <c r="BH857" s="339"/>
      <c r="BI857" s="339"/>
      <c r="BJ857" s="339"/>
      <c r="BK857" s="339"/>
      <c r="BL857" s="339"/>
      <c r="BM857" s="339"/>
      <c r="BN857" s="339"/>
      <c r="BO857" s="339"/>
      <c r="BP857" s="339"/>
      <c r="BQ857" s="339"/>
      <c r="BR857" s="339"/>
      <c r="BS857" s="339"/>
      <c r="BT857" s="339"/>
      <c r="BU857" s="339"/>
      <c r="BV857" s="339"/>
      <c r="BW857" s="339"/>
      <c r="BX857" s="339"/>
      <c r="BY857" s="339"/>
      <c r="BZ857" s="339"/>
      <c r="CA857" s="339"/>
      <c r="CB857" s="339"/>
      <c r="CC857" s="339"/>
      <c r="CD857" s="339"/>
      <c r="CE857" s="339"/>
      <c r="CF857" s="339"/>
      <c r="CG857" s="339"/>
      <c r="CH857" s="339"/>
      <c r="CI857" s="339"/>
      <c r="CJ857" s="339"/>
      <c r="CK857" s="339"/>
      <c r="CL857" s="339"/>
      <c r="CM857" s="339"/>
      <c r="CN857" s="339"/>
      <c r="CO857" s="339"/>
      <c r="CP857" s="339"/>
      <c r="CQ857" s="339"/>
      <c r="CR857" s="339"/>
      <c r="CS857" s="339"/>
      <c r="CT857" s="339"/>
      <c r="CU857" s="339"/>
      <c r="CV857" s="339"/>
      <c r="CW857" s="339"/>
      <c r="CX857" s="339"/>
      <c r="CY857" s="339"/>
      <c r="CZ857" s="339"/>
      <c r="DA857" s="339"/>
      <c r="DB857" s="339"/>
      <c r="DC857" s="339"/>
      <c r="DD857" s="339"/>
      <c r="DE857" s="339"/>
      <c r="DF857" s="339"/>
      <c r="DG857" s="339"/>
      <c r="DH857" s="339"/>
      <c r="DI857" s="339"/>
      <c r="DJ857" s="339"/>
      <c r="DK857" s="339"/>
      <c r="DL857" s="339"/>
      <c r="DM857" s="339"/>
      <c r="DN857" s="339"/>
      <c r="DO857" s="339"/>
      <c r="DP857" s="339"/>
      <c r="DQ857" s="339"/>
      <c r="DR857" s="339"/>
      <c r="DS857" s="339"/>
      <c r="DT857" s="339"/>
      <c r="DU857" s="339"/>
      <c r="DV857" s="339"/>
      <c r="DW857" s="339"/>
      <c r="DX857" s="339"/>
      <c r="DY857" s="339"/>
      <c r="DZ857" s="339"/>
      <c r="EA857" s="339"/>
      <c r="EB857" s="339"/>
      <c r="EC857" s="339"/>
      <c r="ED857" s="339"/>
      <c r="EE857" s="339"/>
      <c r="EF857" s="339"/>
      <c r="EG857" s="339"/>
      <c r="EH857" s="339"/>
      <c r="EI857" s="339"/>
      <c r="EJ857" s="339"/>
      <c r="EK857" s="339"/>
      <c r="EL857" s="339"/>
      <c r="EM857" s="339"/>
    </row>
    <row r="858" spans="1:143" s="341" customFormat="1" ht="25.5" hidden="1" customHeight="1">
      <c r="A858" s="371"/>
      <c r="B858" s="371"/>
      <c r="C858" s="371"/>
      <c r="D858" s="371"/>
      <c r="E858" s="371"/>
      <c r="F858" s="371"/>
      <c r="G858" s="371"/>
      <c r="H858" s="371"/>
      <c r="I858" s="371"/>
      <c r="J858" s="371"/>
      <c r="K858" s="371"/>
      <c r="L858" s="371"/>
      <c r="M858" s="371"/>
      <c r="N858" s="371"/>
      <c r="O858" s="371"/>
      <c r="P858" s="371"/>
      <c r="Q858" s="371"/>
      <c r="R858" s="371"/>
      <c r="S858" s="371"/>
      <c r="T858" s="371"/>
      <c r="U858" s="371"/>
      <c r="V858" s="371"/>
      <c r="W858" s="371"/>
      <c r="X858" s="371"/>
      <c r="Y858" s="371"/>
      <c r="Z858" s="371"/>
      <c r="AA858" s="371"/>
      <c r="AB858" s="371"/>
      <c r="AC858" s="371"/>
      <c r="AD858" s="371"/>
      <c r="AE858" s="371"/>
      <c r="AF858" s="371"/>
      <c r="AG858" s="371"/>
      <c r="AH858" s="371"/>
      <c r="AI858" s="339"/>
      <c r="AJ858" s="339"/>
      <c r="AK858" s="339"/>
      <c r="AL858" s="339"/>
      <c r="AM858" s="339"/>
      <c r="AN858" s="339"/>
      <c r="AO858" s="339"/>
      <c r="AP858" s="339"/>
      <c r="AQ858" s="339"/>
      <c r="AR858" s="339"/>
      <c r="AS858" s="339"/>
      <c r="AT858" s="339"/>
      <c r="AU858" s="339"/>
      <c r="AV858" s="339"/>
      <c r="AW858" s="339"/>
      <c r="AX858" s="339"/>
      <c r="AY858" s="339"/>
      <c r="AZ858" s="339"/>
      <c r="BA858" s="339"/>
      <c r="BB858" s="339"/>
      <c r="BC858" s="339"/>
      <c r="BD858" s="339"/>
      <c r="BE858" s="339"/>
      <c r="BF858" s="339"/>
      <c r="BG858" s="339"/>
      <c r="BH858" s="339"/>
      <c r="BI858" s="339"/>
      <c r="BJ858" s="339"/>
      <c r="BK858" s="339"/>
      <c r="BL858" s="339"/>
      <c r="BM858" s="339"/>
      <c r="BN858" s="339"/>
      <c r="BO858" s="339"/>
      <c r="BP858" s="339"/>
      <c r="BQ858" s="339"/>
      <c r="BR858" s="339"/>
      <c r="BS858" s="339"/>
      <c r="BT858" s="339"/>
      <c r="BU858" s="339"/>
      <c r="BV858" s="339"/>
      <c r="BW858" s="339"/>
      <c r="BX858" s="339"/>
      <c r="BY858" s="339"/>
      <c r="BZ858" s="339"/>
      <c r="CA858" s="339"/>
      <c r="CB858" s="339"/>
      <c r="CC858" s="339"/>
      <c r="CD858" s="339"/>
      <c r="CE858" s="339"/>
      <c r="CF858" s="339"/>
      <c r="CG858" s="339"/>
      <c r="CH858" s="339"/>
      <c r="CI858" s="339"/>
      <c r="CJ858" s="339"/>
      <c r="CK858" s="339"/>
      <c r="CL858" s="339"/>
      <c r="CM858" s="339"/>
      <c r="CN858" s="339"/>
      <c r="CO858" s="339"/>
      <c r="CP858" s="339"/>
      <c r="CQ858" s="339"/>
      <c r="CR858" s="339"/>
      <c r="CS858" s="339"/>
      <c r="CT858" s="339"/>
      <c r="CU858" s="339"/>
      <c r="CV858" s="339"/>
      <c r="CW858" s="339"/>
      <c r="CX858" s="339"/>
      <c r="CY858" s="339"/>
      <c r="CZ858" s="339"/>
      <c r="DA858" s="339"/>
      <c r="DB858" s="339"/>
      <c r="DC858" s="339"/>
      <c r="DD858" s="339"/>
      <c r="DE858" s="339"/>
      <c r="DF858" s="339"/>
      <c r="DG858" s="339"/>
      <c r="DH858" s="339"/>
      <c r="DI858" s="339"/>
      <c r="DJ858" s="339"/>
      <c r="DK858" s="339"/>
      <c r="DL858" s="339"/>
      <c r="DM858" s="339"/>
      <c r="DN858" s="339"/>
      <c r="DO858" s="339"/>
      <c r="DP858" s="339"/>
      <c r="DQ858" s="339"/>
      <c r="DR858" s="339"/>
      <c r="DS858" s="339"/>
      <c r="DT858" s="339"/>
      <c r="DU858" s="339"/>
      <c r="DV858" s="339"/>
      <c r="DW858" s="339"/>
      <c r="DX858" s="339"/>
      <c r="DY858" s="339"/>
      <c r="DZ858" s="339"/>
      <c r="EA858" s="339"/>
      <c r="EB858" s="339"/>
      <c r="EC858" s="339"/>
      <c r="ED858" s="339"/>
      <c r="EE858" s="339"/>
      <c r="EF858" s="339"/>
      <c r="EG858" s="339"/>
      <c r="EH858" s="339"/>
      <c r="EI858" s="339"/>
      <c r="EJ858" s="339"/>
      <c r="EK858" s="339"/>
      <c r="EL858" s="339"/>
      <c r="EM858" s="339"/>
    </row>
    <row r="859" spans="1:143" s="341" customFormat="1" ht="25.5" hidden="1" customHeight="1">
      <c r="A859" s="371"/>
      <c r="B859" s="371"/>
      <c r="C859" s="371"/>
      <c r="D859" s="371"/>
      <c r="E859" s="371"/>
      <c r="F859" s="371"/>
      <c r="G859" s="371"/>
      <c r="H859" s="371"/>
      <c r="I859" s="371"/>
      <c r="J859" s="371"/>
      <c r="K859" s="371"/>
      <c r="L859" s="371"/>
      <c r="M859" s="371"/>
      <c r="N859" s="371"/>
      <c r="O859" s="371"/>
      <c r="P859" s="371"/>
      <c r="Q859" s="371"/>
      <c r="R859" s="371"/>
      <c r="S859" s="371"/>
      <c r="T859" s="371"/>
      <c r="U859" s="371"/>
      <c r="V859" s="371"/>
      <c r="W859" s="371"/>
      <c r="X859" s="371"/>
      <c r="Y859" s="371"/>
      <c r="Z859" s="371"/>
      <c r="AA859" s="371"/>
      <c r="AB859" s="371"/>
      <c r="AC859" s="371"/>
      <c r="AD859" s="371"/>
      <c r="AE859" s="371"/>
      <c r="AF859" s="371"/>
      <c r="AG859" s="371"/>
      <c r="AH859" s="371"/>
      <c r="AI859" s="339"/>
      <c r="AJ859" s="339"/>
      <c r="AK859" s="339"/>
      <c r="AL859" s="339"/>
      <c r="AM859" s="339"/>
      <c r="AN859" s="339"/>
      <c r="AO859" s="339"/>
      <c r="AP859" s="339"/>
      <c r="AQ859" s="339"/>
      <c r="AR859" s="339"/>
      <c r="AS859" s="339"/>
      <c r="AT859" s="339"/>
      <c r="AU859" s="339"/>
      <c r="AV859" s="339"/>
      <c r="AW859" s="339"/>
      <c r="AX859" s="339"/>
      <c r="AY859" s="339"/>
      <c r="AZ859" s="339"/>
      <c r="BA859" s="339"/>
      <c r="BB859" s="339"/>
      <c r="BC859" s="339"/>
      <c r="BD859" s="339"/>
      <c r="BE859" s="339"/>
      <c r="BF859" s="339"/>
      <c r="BG859" s="339"/>
      <c r="BH859" s="339"/>
      <c r="BI859" s="339"/>
      <c r="BJ859" s="339"/>
      <c r="BK859" s="339"/>
      <c r="BL859" s="339"/>
      <c r="BM859" s="339"/>
      <c r="BN859" s="339"/>
      <c r="BO859" s="339"/>
      <c r="BP859" s="339"/>
      <c r="BQ859" s="339"/>
      <c r="BR859" s="339"/>
      <c r="BS859" s="339"/>
      <c r="BT859" s="339"/>
      <c r="BU859" s="339"/>
      <c r="BV859" s="339"/>
      <c r="BW859" s="339"/>
      <c r="BX859" s="339"/>
      <c r="BY859" s="339"/>
      <c r="BZ859" s="339"/>
      <c r="CA859" s="339"/>
      <c r="CB859" s="339"/>
      <c r="CC859" s="339"/>
      <c r="CD859" s="339"/>
      <c r="CE859" s="339"/>
      <c r="CF859" s="339"/>
      <c r="CG859" s="339"/>
      <c r="CH859" s="339"/>
      <c r="CI859" s="339"/>
      <c r="CJ859" s="339"/>
      <c r="CK859" s="339"/>
      <c r="CL859" s="339"/>
      <c r="CM859" s="339"/>
      <c r="CN859" s="339"/>
      <c r="CO859" s="339"/>
      <c r="CP859" s="339"/>
      <c r="CQ859" s="339"/>
      <c r="CR859" s="339"/>
      <c r="CS859" s="339"/>
      <c r="CT859" s="339"/>
      <c r="CU859" s="339"/>
      <c r="CV859" s="339"/>
      <c r="CW859" s="339"/>
      <c r="CX859" s="339"/>
      <c r="CY859" s="339"/>
      <c r="CZ859" s="339"/>
      <c r="DA859" s="339"/>
      <c r="DB859" s="339"/>
      <c r="DC859" s="339"/>
      <c r="DD859" s="339"/>
      <c r="DE859" s="339"/>
      <c r="DF859" s="339"/>
      <c r="DG859" s="339"/>
      <c r="DH859" s="339"/>
      <c r="DI859" s="339"/>
      <c r="DJ859" s="339"/>
      <c r="DK859" s="339"/>
      <c r="DL859" s="339"/>
      <c r="DM859" s="339"/>
      <c r="DN859" s="339"/>
      <c r="DO859" s="339"/>
      <c r="DP859" s="339"/>
      <c r="DQ859" s="339"/>
      <c r="DR859" s="339"/>
      <c r="DS859" s="339"/>
      <c r="DT859" s="339"/>
      <c r="DU859" s="339"/>
      <c r="DV859" s="339"/>
      <c r="DW859" s="339"/>
      <c r="DX859" s="339"/>
      <c r="DY859" s="339"/>
      <c r="DZ859" s="339"/>
      <c r="EA859" s="339"/>
      <c r="EB859" s="339"/>
      <c r="EC859" s="339"/>
      <c r="ED859" s="339"/>
      <c r="EE859" s="339"/>
      <c r="EF859" s="339"/>
      <c r="EG859" s="339"/>
      <c r="EH859" s="339"/>
      <c r="EI859" s="339"/>
      <c r="EJ859" s="339"/>
      <c r="EK859" s="339"/>
      <c r="EL859" s="339"/>
      <c r="EM859" s="339"/>
    </row>
    <row r="860" spans="1:143" s="341" customFormat="1" ht="25.5" hidden="1" customHeight="1">
      <c r="A860" s="371"/>
      <c r="B860" s="371"/>
      <c r="C860" s="371"/>
      <c r="D860" s="371"/>
      <c r="E860" s="371"/>
      <c r="F860" s="371"/>
      <c r="G860" s="371"/>
      <c r="H860" s="371"/>
      <c r="I860" s="371"/>
      <c r="J860" s="371"/>
      <c r="K860" s="371"/>
      <c r="L860" s="371"/>
      <c r="M860" s="371"/>
      <c r="N860" s="371"/>
      <c r="O860" s="371"/>
      <c r="P860" s="371"/>
      <c r="Q860" s="371"/>
      <c r="R860" s="371"/>
      <c r="S860" s="371"/>
      <c r="T860" s="371"/>
      <c r="U860" s="371"/>
      <c r="V860" s="371"/>
      <c r="W860" s="371"/>
      <c r="X860" s="371"/>
      <c r="Y860" s="371"/>
      <c r="Z860" s="371"/>
      <c r="AA860" s="371"/>
      <c r="AB860" s="371"/>
      <c r="AC860" s="371"/>
      <c r="AD860" s="371"/>
      <c r="AE860" s="371"/>
      <c r="AF860" s="371"/>
      <c r="AG860" s="371"/>
      <c r="AH860" s="371"/>
      <c r="AI860" s="339"/>
      <c r="AJ860" s="339"/>
      <c r="AK860" s="339"/>
      <c r="AL860" s="339"/>
      <c r="AM860" s="339"/>
      <c r="AN860" s="339"/>
      <c r="AO860" s="339"/>
      <c r="AP860" s="339"/>
      <c r="AQ860" s="339"/>
      <c r="AR860" s="339"/>
      <c r="AS860" s="339"/>
      <c r="AT860" s="339"/>
      <c r="AU860" s="339"/>
      <c r="AV860" s="339"/>
      <c r="AW860" s="339"/>
      <c r="AX860" s="339"/>
      <c r="AY860" s="339"/>
      <c r="AZ860" s="339"/>
      <c r="BA860" s="339"/>
      <c r="BB860" s="339"/>
      <c r="BC860" s="339"/>
      <c r="BD860" s="339"/>
      <c r="BE860" s="339"/>
      <c r="BF860" s="339"/>
      <c r="BG860" s="339"/>
      <c r="BH860" s="339"/>
      <c r="BI860" s="339"/>
      <c r="BJ860" s="339"/>
      <c r="BK860" s="339"/>
      <c r="BL860" s="339"/>
      <c r="BM860" s="339"/>
      <c r="BN860" s="339"/>
      <c r="BO860" s="339"/>
      <c r="BP860" s="339"/>
      <c r="BQ860" s="339"/>
      <c r="BR860" s="339"/>
      <c r="BS860" s="339"/>
      <c r="BT860" s="339"/>
      <c r="BU860" s="339"/>
      <c r="BV860" s="339"/>
      <c r="BW860" s="339"/>
      <c r="BX860" s="339"/>
      <c r="BY860" s="339"/>
      <c r="BZ860" s="339"/>
      <c r="CA860" s="339"/>
      <c r="CB860" s="339"/>
      <c r="CC860" s="339"/>
      <c r="CD860" s="339"/>
      <c r="CE860" s="339"/>
      <c r="CF860" s="339"/>
      <c r="CG860" s="339"/>
      <c r="CH860" s="339"/>
      <c r="CI860" s="339"/>
      <c r="CJ860" s="339"/>
      <c r="CK860" s="339"/>
      <c r="CL860" s="339"/>
      <c r="CM860" s="339"/>
      <c r="CN860" s="339"/>
      <c r="CO860" s="339"/>
      <c r="CP860" s="339"/>
      <c r="CQ860" s="339"/>
      <c r="CR860" s="339"/>
      <c r="CS860" s="339"/>
      <c r="CT860" s="339"/>
      <c r="CU860" s="339"/>
      <c r="CV860" s="339"/>
      <c r="CW860" s="339"/>
      <c r="CX860" s="339"/>
      <c r="CY860" s="339"/>
      <c r="CZ860" s="339"/>
      <c r="DA860" s="339"/>
      <c r="DB860" s="339"/>
      <c r="DC860" s="339"/>
      <c r="DD860" s="339"/>
      <c r="DE860" s="339"/>
      <c r="DF860" s="339"/>
      <c r="DG860" s="339"/>
      <c r="DH860" s="339"/>
      <c r="DI860" s="339"/>
      <c r="DJ860" s="339"/>
      <c r="DK860" s="339"/>
      <c r="DL860" s="339"/>
      <c r="DM860" s="339"/>
      <c r="DN860" s="339"/>
      <c r="DO860" s="339"/>
      <c r="DP860" s="339"/>
      <c r="DQ860" s="339"/>
      <c r="DR860" s="339"/>
      <c r="DS860" s="339"/>
      <c r="DT860" s="339"/>
      <c r="DU860" s="339"/>
      <c r="DV860" s="339"/>
      <c r="DW860" s="339"/>
      <c r="DX860" s="339"/>
      <c r="DY860" s="339"/>
      <c r="DZ860" s="339"/>
      <c r="EA860" s="339"/>
      <c r="EB860" s="339"/>
      <c r="EC860" s="339"/>
      <c r="ED860" s="339"/>
      <c r="EE860" s="339"/>
      <c r="EF860" s="339"/>
      <c r="EG860" s="339"/>
      <c r="EH860" s="339"/>
      <c r="EI860" s="339"/>
      <c r="EJ860" s="339"/>
      <c r="EK860" s="339"/>
      <c r="EL860" s="339"/>
      <c r="EM860" s="339"/>
    </row>
    <row r="861" spans="1:143" s="341" customFormat="1" ht="25.5" hidden="1" customHeight="1">
      <c r="A861" s="371"/>
      <c r="B861" s="371"/>
      <c r="C861" s="371"/>
      <c r="D861" s="371"/>
      <c r="E861" s="371"/>
      <c r="F861" s="371"/>
      <c r="G861" s="371"/>
      <c r="H861" s="371"/>
      <c r="I861" s="371"/>
      <c r="J861" s="371"/>
      <c r="K861" s="371"/>
      <c r="L861" s="371"/>
      <c r="M861" s="371"/>
      <c r="N861" s="371"/>
      <c r="O861" s="371"/>
      <c r="P861" s="371"/>
      <c r="Q861" s="371"/>
      <c r="R861" s="371"/>
      <c r="S861" s="371"/>
      <c r="T861" s="371"/>
      <c r="U861" s="371"/>
      <c r="V861" s="371"/>
      <c r="W861" s="371"/>
      <c r="X861" s="371"/>
      <c r="Y861" s="371"/>
      <c r="Z861" s="371"/>
      <c r="AA861" s="371"/>
      <c r="AB861" s="371"/>
      <c r="AC861" s="371"/>
      <c r="AD861" s="371"/>
      <c r="AE861" s="371"/>
      <c r="AF861" s="371"/>
      <c r="AG861" s="371"/>
      <c r="AH861" s="371"/>
      <c r="AI861" s="339"/>
      <c r="AJ861" s="339"/>
      <c r="AK861" s="339"/>
      <c r="AL861" s="339"/>
      <c r="AM861" s="339"/>
      <c r="AN861" s="339"/>
      <c r="AO861" s="339"/>
      <c r="AP861" s="339"/>
      <c r="AQ861" s="339"/>
      <c r="AR861" s="339"/>
      <c r="AS861" s="339"/>
      <c r="AT861" s="339"/>
      <c r="AU861" s="339"/>
      <c r="AV861" s="339"/>
      <c r="AW861" s="339"/>
      <c r="AX861" s="339"/>
      <c r="AY861" s="339"/>
      <c r="AZ861" s="339"/>
      <c r="BA861" s="339"/>
      <c r="BB861" s="339"/>
      <c r="BC861" s="339"/>
      <c r="BD861" s="339"/>
      <c r="BE861" s="339"/>
      <c r="BF861" s="339"/>
      <c r="BG861" s="339"/>
      <c r="BH861" s="339"/>
      <c r="BI861" s="339"/>
      <c r="BJ861" s="339"/>
      <c r="BK861" s="339"/>
      <c r="BL861" s="339"/>
      <c r="BM861" s="339"/>
      <c r="BN861" s="339"/>
      <c r="BO861" s="339"/>
      <c r="BP861" s="339"/>
      <c r="BQ861" s="339"/>
      <c r="BR861" s="339"/>
      <c r="BS861" s="339"/>
      <c r="BT861" s="339"/>
      <c r="BU861" s="339"/>
      <c r="BV861" s="339"/>
      <c r="BW861" s="339"/>
      <c r="BX861" s="339"/>
      <c r="BY861" s="339"/>
      <c r="BZ861" s="339"/>
      <c r="CA861" s="339"/>
      <c r="CB861" s="339"/>
      <c r="CC861" s="339"/>
      <c r="CD861" s="339"/>
      <c r="CE861" s="339"/>
      <c r="CF861" s="339"/>
      <c r="CG861" s="339"/>
      <c r="CH861" s="339"/>
      <c r="CI861" s="339"/>
      <c r="CJ861" s="339"/>
      <c r="CK861" s="339"/>
      <c r="CL861" s="339"/>
      <c r="CM861" s="339"/>
      <c r="CN861" s="339"/>
      <c r="CO861" s="339"/>
      <c r="CP861" s="339"/>
      <c r="CQ861" s="339"/>
      <c r="CR861" s="339"/>
      <c r="CS861" s="339"/>
      <c r="CT861" s="339"/>
      <c r="CU861" s="339"/>
      <c r="CV861" s="339"/>
      <c r="CW861" s="339"/>
      <c r="CX861" s="339"/>
      <c r="CY861" s="339"/>
      <c r="CZ861" s="339"/>
      <c r="DA861" s="339"/>
      <c r="DB861" s="339"/>
      <c r="DC861" s="339"/>
      <c r="DD861" s="339"/>
      <c r="DE861" s="339"/>
      <c r="DF861" s="339"/>
      <c r="DG861" s="339"/>
      <c r="DH861" s="339"/>
      <c r="DI861" s="339"/>
      <c r="DJ861" s="339"/>
      <c r="DK861" s="339"/>
      <c r="DL861" s="339"/>
      <c r="DM861" s="339"/>
      <c r="DN861" s="339"/>
      <c r="DO861" s="339"/>
      <c r="DP861" s="339"/>
      <c r="DQ861" s="339"/>
      <c r="DR861" s="339"/>
      <c r="DS861" s="339"/>
      <c r="DT861" s="339"/>
      <c r="DU861" s="339"/>
      <c r="DV861" s="339"/>
      <c r="DW861" s="339"/>
      <c r="DX861" s="339"/>
      <c r="DY861" s="339"/>
      <c r="DZ861" s="339"/>
      <c r="EA861" s="339"/>
      <c r="EB861" s="339"/>
      <c r="EC861" s="339"/>
      <c r="ED861" s="339"/>
      <c r="EE861" s="339"/>
      <c r="EF861" s="339"/>
      <c r="EG861" s="339"/>
      <c r="EH861" s="339"/>
      <c r="EI861" s="339"/>
      <c r="EJ861" s="339"/>
      <c r="EK861" s="339"/>
      <c r="EL861" s="339"/>
      <c r="EM861" s="339"/>
    </row>
    <row r="862" spans="1:143" s="341" customFormat="1" ht="25.5" hidden="1" customHeight="1">
      <c r="A862" s="371"/>
      <c r="B862" s="371"/>
      <c r="C862" s="371"/>
      <c r="D862" s="371"/>
      <c r="E862" s="371"/>
      <c r="F862" s="371"/>
      <c r="G862" s="371"/>
      <c r="H862" s="371"/>
      <c r="I862" s="371"/>
      <c r="J862" s="371"/>
      <c r="K862" s="371"/>
      <c r="L862" s="371"/>
      <c r="M862" s="371"/>
      <c r="N862" s="371"/>
      <c r="O862" s="371"/>
      <c r="P862" s="371"/>
      <c r="Q862" s="371"/>
      <c r="R862" s="371"/>
      <c r="S862" s="371"/>
      <c r="T862" s="371"/>
      <c r="U862" s="371"/>
      <c r="V862" s="371"/>
      <c r="W862" s="371"/>
      <c r="X862" s="371"/>
      <c r="Y862" s="371"/>
      <c r="Z862" s="371"/>
      <c r="AA862" s="371"/>
      <c r="AB862" s="371"/>
      <c r="AC862" s="371"/>
      <c r="AD862" s="371"/>
      <c r="AE862" s="371"/>
      <c r="AF862" s="371"/>
      <c r="AG862" s="371"/>
      <c r="AH862" s="371"/>
      <c r="AI862" s="339"/>
      <c r="AJ862" s="339"/>
      <c r="AK862" s="339"/>
      <c r="AL862" s="339"/>
      <c r="AM862" s="339"/>
      <c r="AN862" s="339"/>
      <c r="AO862" s="339"/>
      <c r="AP862" s="339"/>
      <c r="AQ862" s="339"/>
      <c r="AR862" s="339"/>
      <c r="AS862" s="339"/>
      <c r="AT862" s="339"/>
      <c r="AU862" s="339"/>
      <c r="AV862" s="339"/>
      <c r="AW862" s="339"/>
      <c r="AX862" s="339"/>
      <c r="AY862" s="339"/>
      <c r="AZ862" s="339"/>
      <c r="BA862" s="339"/>
      <c r="BB862" s="339"/>
      <c r="BC862" s="339"/>
      <c r="BD862" s="339"/>
      <c r="BE862" s="339"/>
      <c r="BF862" s="339"/>
      <c r="BG862" s="339"/>
      <c r="BH862" s="339"/>
      <c r="BI862" s="339"/>
      <c r="BJ862" s="339"/>
      <c r="BK862" s="339"/>
      <c r="BL862" s="339"/>
      <c r="BM862" s="339"/>
      <c r="BN862" s="339"/>
      <c r="BO862" s="339"/>
      <c r="BP862" s="339"/>
      <c r="BQ862" s="339"/>
      <c r="BR862" s="339"/>
      <c r="BS862" s="339"/>
      <c r="BT862" s="339"/>
      <c r="BU862" s="339"/>
      <c r="BV862" s="339"/>
      <c r="BW862" s="339"/>
      <c r="BX862" s="339"/>
      <c r="BY862" s="339"/>
      <c r="BZ862" s="339"/>
      <c r="CA862" s="339"/>
      <c r="CB862" s="339"/>
      <c r="CC862" s="339"/>
      <c r="CD862" s="339"/>
      <c r="CE862" s="339"/>
      <c r="CF862" s="339"/>
      <c r="CG862" s="339"/>
      <c r="CH862" s="339"/>
      <c r="CI862" s="339"/>
      <c r="CJ862" s="339"/>
      <c r="CK862" s="339"/>
      <c r="CL862" s="339"/>
      <c r="CM862" s="339"/>
      <c r="CN862" s="339"/>
      <c r="CO862" s="339"/>
      <c r="CP862" s="339"/>
      <c r="CQ862" s="339"/>
      <c r="CR862" s="339"/>
      <c r="CS862" s="339"/>
      <c r="CT862" s="339"/>
      <c r="CU862" s="339"/>
      <c r="CV862" s="339"/>
      <c r="CW862" s="339"/>
      <c r="CX862" s="339"/>
      <c r="CY862" s="339"/>
      <c r="CZ862" s="339"/>
      <c r="DA862" s="339"/>
      <c r="DB862" s="339"/>
      <c r="DC862" s="339"/>
      <c r="DD862" s="339"/>
      <c r="DE862" s="339"/>
      <c r="DF862" s="339"/>
      <c r="DG862" s="339"/>
      <c r="DH862" s="339"/>
      <c r="DI862" s="339"/>
      <c r="DJ862" s="339"/>
      <c r="DK862" s="339"/>
      <c r="DL862" s="339"/>
      <c r="DM862" s="339"/>
      <c r="DN862" s="339"/>
      <c r="DO862" s="339"/>
      <c r="DP862" s="339"/>
      <c r="DQ862" s="339"/>
      <c r="DR862" s="339"/>
      <c r="DS862" s="339"/>
      <c r="DT862" s="339"/>
      <c r="DU862" s="339"/>
      <c r="DV862" s="339"/>
      <c r="DW862" s="339"/>
      <c r="DX862" s="339"/>
      <c r="DY862" s="339"/>
      <c r="DZ862" s="339"/>
      <c r="EA862" s="339"/>
      <c r="EB862" s="339"/>
      <c r="EC862" s="339"/>
      <c r="ED862" s="339"/>
      <c r="EE862" s="339"/>
      <c r="EF862" s="339"/>
      <c r="EG862" s="339"/>
      <c r="EH862" s="339"/>
      <c r="EI862" s="339"/>
      <c r="EJ862" s="339"/>
      <c r="EK862" s="339"/>
      <c r="EL862" s="339"/>
      <c r="EM862" s="339"/>
    </row>
    <row r="863" spans="1:143" s="341" customFormat="1" ht="25.5" hidden="1" customHeight="1">
      <c r="A863" s="371"/>
      <c r="B863" s="371"/>
      <c r="C863" s="371"/>
      <c r="D863" s="371"/>
      <c r="E863" s="371"/>
      <c r="F863" s="371"/>
      <c r="G863" s="371"/>
      <c r="H863" s="371"/>
      <c r="I863" s="371"/>
      <c r="J863" s="371"/>
      <c r="K863" s="371"/>
      <c r="L863" s="371"/>
      <c r="M863" s="371"/>
      <c r="N863" s="371"/>
      <c r="O863" s="371"/>
      <c r="P863" s="371"/>
      <c r="Q863" s="371"/>
      <c r="R863" s="371"/>
      <c r="S863" s="371"/>
      <c r="T863" s="371"/>
      <c r="U863" s="371"/>
      <c r="V863" s="371"/>
      <c r="W863" s="371"/>
      <c r="X863" s="371"/>
      <c r="Y863" s="371"/>
      <c r="Z863" s="371"/>
      <c r="AA863" s="371"/>
      <c r="AB863" s="371"/>
      <c r="AC863" s="371"/>
      <c r="AD863" s="371"/>
      <c r="AE863" s="371"/>
      <c r="AF863" s="371"/>
      <c r="AG863" s="371"/>
      <c r="AH863" s="371"/>
      <c r="AI863" s="339"/>
      <c r="AJ863" s="339"/>
      <c r="AK863" s="339"/>
      <c r="AL863" s="339"/>
      <c r="AM863" s="339"/>
      <c r="AN863" s="339"/>
      <c r="AO863" s="339"/>
      <c r="AP863" s="339"/>
      <c r="AQ863" s="339"/>
      <c r="AR863" s="339"/>
      <c r="AS863" s="339"/>
      <c r="AT863" s="339"/>
      <c r="AU863" s="339"/>
      <c r="AV863" s="339"/>
      <c r="AW863" s="339"/>
      <c r="AX863" s="339"/>
      <c r="AY863" s="339"/>
      <c r="AZ863" s="339"/>
      <c r="BA863" s="339"/>
      <c r="BB863" s="339"/>
      <c r="BC863" s="339"/>
      <c r="BD863" s="339"/>
      <c r="BE863" s="339"/>
      <c r="BF863" s="339"/>
      <c r="BG863" s="339"/>
      <c r="BH863" s="339"/>
      <c r="BI863" s="339"/>
      <c r="BJ863" s="339"/>
      <c r="BK863" s="339"/>
      <c r="BL863" s="339"/>
      <c r="BM863" s="339"/>
      <c r="BN863" s="339"/>
      <c r="BO863" s="339"/>
      <c r="BP863" s="339"/>
      <c r="BQ863" s="339"/>
      <c r="BR863" s="339"/>
      <c r="BS863" s="339"/>
      <c r="BT863" s="339"/>
      <c r="BU863" s="339"/>
      <c r="BV863" s="339"/>
      <c r="BW863" s="339"/>
      <c r="BX863" s="339"/>
      <c r="BY863" s="339"/>
      <c r="BZ863" s="339"/>
      <c r="CA863" s="339"/>
      <c r="CB863" s="339"/>
      <c r="CC863" s="339"/>
      <c r="CD863" s="339"/>
      <c r="CE863" s="339"/>
      <c r="CF863" s="339"/>
      <c r="CG863" s="339"/>
      <c r="CH863" s="339"/>
      <c r="CI863" s="339"/>
      <c r="CJ863" s="339"/>
      <c r="CK863" s="339"/>
      <c r="CL863" s="339"/>
      <c r="CM863" s="339"/>
      <c r="CN863" s="339"/>
      <c r="CO863" s="339"/>
      <c r="CP863" s="339"/>
      <c r="CQ863" s="339"/>
      <c r="CR863" s="339"/>
      <c r="CS863" s="339"/>
      <c r="CT863" s="339"/>
      <c r="CU863" s="339"/>
      <c r="CV863" s="339"/>
      <c r="CW863" s="339"/>
      <c r="CX863" s="339"/>
      <c r="CY863" s="339"/>
      <c r="CZ863" s="339"/>
      <c r="DA863" s="339"/>
      <c r="DB863" s="339"/>
      <c r="DC863" s="339"/>
      <c r="DD863" s="339"/>
      <c r="DE863" s="339"/>
      <c r="DF863" s="339"/>
      <c r="DG863" s="339"/>
      <c r="DH863" s="339"/>
      <c r="DI863" s="339"/>
      <c r="DJ863" s="339"/>
      <c r="DK863" s="339"/>
      <c r="DL863" s="339"/>
      <c r="DM863" s="339"/>
      <c r="DN863" s="339"/>
      <c r="DO863" s="339"/>
      <c r="DP863" s="339"/>
      <c r="DQ863" s="339"/>
      <c r="DR863" s="339"/>
      <c r="DS863" s="339"/>
      <c r="DT863" s="339"/>
      <c r="DU863" s="339"/>
      <c r="DV863" s="339"/>
      <c r="DW863" s="339"/>
      <c r="DX863" s="339"/>
      <c r="DY863" s="339"/>
      <c r="DZ863" s="339"/>
      <c r="EA863" s="339"/>
      <c r="EB863" s="339"/>
      <c r="EC863" s="339"/>
      <c r="ED863" s="339"/>
      <c r="EE863" s="339"/>
      <c r="EF863" s="339"/>
      <c r="EG863" s="339"/>
      <c r="EH863" s="339"/>
      <c r="EI863" s="339"/>
      <c r="EJ863" s="339"/>
      <c r="EK863" s="339"/>
      <c r="EL863" s="339"/>
      <c r="EM863" s="339"/>
    </row>
    <row r="864" spans="1:143" s="341" customFormat="1" ht="25.5" hidden="1" customHeight="1">
      <c r="A864" s="371"/>
      <c r="B864" s="371"/>
      <c r="C864" s="371"/>
      <c r="D864" s="371"/>
      <c r="E864" s="371"/>
      <c r="F864" s="371"/>
      <c r="G864" s="371"/>
      <c r="H864" s="371"/>
      <c r="I864" s="371"/>
      <c r="J864" s="371"/>
      <c r="K864" s="371"/>
      <c r="L864" s="371"/>
      <c r="M864" s="371"/>
      <c r="N864" s="371"/>
      <c r="O864" s="371"/>
      <c r="P864" s="371"/>
      <c r="Q864" s="371"/>
      <c r="R864" s="371"/>
      <c r="S864" s="371"/>
      <c r="T864" s="371"/>
      <c r="U864" s="371"/>
      <c r="V864" s="371"/>
      <c r="W864" s="371"/>
      <c r="X864" s="371"/>
      <c r="Y864" s="371"/>
      <c r="Z864" s="371"/>
      <c r="AA864" s="371"/>
      <c r="AB864" s="371"/>
      <c r="AC864" s="371"/>
      <c r="AD864" s="371"/>
      <c r="AE864" s="371"/>
      <c r="AF864" s="371"/>
      <c r="AG864" s="371"/>
      <c r="AH864" s="371"/>
      <c r="AI864" s="339"/>
      <c r="AJ864" s="339"/>
      <c r="AK864" s="339"/>
      <c r="AL864" s="339"/>
      <c r="AM864" s="339"/>
      <c r="AN864" s="339"/>
      <c r="AO864" s="339"/>
      <c r="AP864" s="339"/>
      <c r="AQ864" s="339"/>
      <c r="AR864" s="339"/>
      <c r="AS864" s="339"/>
      <c r="AT864" s="339"/>
      <c r="AU864" s="339"/>
      <c r="AV864" s="339"/>
      <c r="AW864" s="339"/>
      <c r="AX864" s="339"/>
      <c r="AY864" s="339"/>
      <c r="AZ864" s="339"/>
      <c r="BA864" s="339"/>
      <c r="BB864" s="339"/>
      <c r="BC864" s="339"/>
      <c r="BD864" s="339"/>
      <c r="BE864" s="339"/>
      <c r="BF864" s="339"/>
      <c r="BG864" s="339"/>
      <c r="BH864" s="339"/>
      <c r="BI864" s="339"/>
      <c r="BJ864" s="339"/>
      <c r="BK864" s="339"/>
      <c r="BL864" s="339"/>
      <c r="BM864" s="339"/>
      <c r="BN864" s="339"/>
      <c r="BO864" s="339"/>
      <c r="BP864" s="339"/>
      <c r="BQ864" s="339"/>
      <c r="BR864" s="339"/>
      <c r="BS864" s="339"/>
      <c r="BT864" s="339"/>
      <c r="BU864" s="339"/>
      <c r="BV864" s="339"/>
      <c r="BW864" s="339"/>
      <c r="BX864" s="339"/>
      <c r="BY864" s="339"/>
      <c r="BZ864" s="339"/>
      <c r="CA864" s="339"/>
      <c r="CB864" s="339"/>
      <c r="CC864" s="339"/>
      <c r="CD864" s="339"/>
      <c r="CE864" s="339"/>
      <c r="CF864" s="339"/>
      <c r="CG864" s="339"/>
      <c r="CH864" s="339"/>
      <c r="CI864" s="339"/>
      <c r="CJ864" s="339"/>
      <c r="CK864" s="339"/>
      <c r="CL864" s="339"/>
      <c r="CM864" s="339"/>
      <c r="CN864" s="339"/>
      <c r="CO864" s="339"/>
      <c r="CP864" s="339"/>
      <c r="CQ864" s="339"/>
      <c r="CR864" s="339"/>
      <c r="CS864" s="339"/>
      <c r="CT864" s="339"/>
      <c r="CU864" s="339"/>
      <c r="CV864" s="339"/>
      <c r="CW864" s="339"/>
      <c r="CX864" s="339"/>
      <c r="CY864" s="339"/>
      <c r="CZ864" s="339"/>
      <c r="DA864" s="339"/>
      <c r="DB864" s="339"/>
      <c r="DC864" s="339"/>
      <c r="DD864" s="339"/>
      <c r="DE864" s="339"/>
      <c r="DF864" s="339"/>
      <c r="DG864" s="339"/>
      <c r="DH864" s="339"/>
      <c r="DI864" s="339"/>
      <c r="DJ864" s="339"/>
      <c r="DK864" s="339"/>
      <c r="DL864" s="339"/>
      <c r="DM864" s="339"/>
      <c r="DN864" s="339"/>
      <c r="DO864" s="339"/>
      <c r="DP864" s="339"/>
      <c r="DQ864" s="339"/>
      <c r="DR864" s="339"/>
      <c r="DS864" s="339"/>
      <c r="DT864" s="339"/>
      <c r="DU864" s="339"/>
      <c r="DV864" s="339"/>
      <c r="DW864" s="339"/>
      <c r="DX864" s="339"/>
      <c r="DY864" s="339"/>
      <c r="DZ864" s="339"/>
      <c r="EA864" s="339"/>
      <c r="EB864" s="339"/>
      <c r="EC864" s="339"/>
      <c r="ED864" s="339"/>
      <c r="EE864" s="339"/>
      <c r="EF864" s="339"/>
      <c r="EG864" s="339"/>
      <c r="EH864" s="339"/>
      <c r="EI864" s="339"/>
      <c r="EJ864" s="339"/>
      <c r="EK864" s="339"/>
      <c r="EL864" s="339"/>
      <c r="EM864" s="339"/>
    </row>
    <row r="865" spans="1:143" s="341" customFormat="1" ht="25.5" hidden="1" customHeight="1">
      <c r="A865" s="371"/>
      <c r="B865" s="371"/>
      <c r="C865" s="371"/>
      <c r="D865" s="371"/>
      <c r="E865" s="371"/>
      <c r="F865" s="371"/>
      <c r="G865" s="371"/>
      <c r="H865" s="371"/>
      <c r="I865" s="371"/>
      <c r="J865" s="371"/>
      <c r="K865" s="371"/>
      <c r="L865" s="371"/>
      <c r="M865" s="371"/>
      <c r="N865" s="371"/>
      <c r="O865" s="371"/>
      <c r="P865" s="371"/>
      <c r="Q865" s="371"/>
      <c r="R865" s="371"/>
      <c r="S865" s="371"/>
      <c r="T865" s="371"/>
      <c r="U865" s="371"/>
      <c r="V865" s="371"/>
      <c r="W865" s="371"/>
      <c r="X865" s="371"/>
      <c r="Y865" s="371"/>
      <c r="Z865" s="371"/>
      <c r="AA865" s="371"/>
      <c r="AB865" s="371"/>
      <c r="AC865" s="371"/>
      <c r="AD865" s="371"/>
      <c r="AE865" s="371"/>
      <c r="AF865" s="371"/>
      <c r="AG865" s="371"/>
      <c r="AH865" s="371"/>
      <c r="AI865" s="339"/>
      <c r="AJ865" s="339"/>
      <c r="AK865" s="339"/>
      <c r="AL865" s="339"/>
      <c r="AM865" s="339"/>
      <c r="AN865" s="339"/>
      <c r="AO865" s="339"/>
      <c r="AP865" s="339"/>
      <c r="AQ865" s="339"/>
      <c r="AR865" s="339"/>
      <c r="AS865" s="339"/>
      <c r="AT865" s="339"/>
      <c r="AU865" s="339"/>
      <c r="AV865" s="339"/>
      <c r="AW865" s="339"/>
      <c r="AX865" s="339"/>
      <c r="AY865" s="339"/>
      <c r="AZ865" s="339"/>
      <c r="BA865" s="339"/>
      <c r="BB865" s="339"/>
      <c r="BC865" s="339"/>
      <c r="BD865" s="339"/>
      <c r="BE865" s="339"/>
      <c r="BF865" s="339"/>
      <c r="BG865" s="339"/>
      <c r="BH865" s="339"/>
      <c r="BI865" s="339"/>
      <c r="BJ865" s="339"/>
      <c r="BK865" s="339"/>
      <c r="BL865" s="339"/>
      <c r="BM865" s="339"/>
      <c r="BN865" s="339"/>
      <c r="BO865" s="339"/>
      <c r="BP865" s="339"/>
      <c r="BQ865" s="339"/>
      <c r="BR865" s="339"/>
      <c r="BS865" s="339"/>
      <c r="BT865" s="339"/>
      <c r="BU865" s="339"/>
      <c r="BV865" s="339"/>
      <c r="BW865" s="339"/>
      <c r="BX865" s="339"/>
      <c r="BY865" s="339"/>
      <c r="BZ865" s="339"/>
      <c r="CA865" s="339"/>
      <c r="CB865" s="339"/>
      <c r="CC865" s="339"/>
      <c r="CD865" s="339"/>
      <c r="CE865" s="339"/>
      <c r="CF865" s="339"/>
      <c r="CG865" s="339"/>
      <c r="CH865" s="339"/>
      <c r="CI865" s="339"/>
      <c r="CJ865" s="339"/>
      <c r="CK865" s="339"/>
      <c r="CL865" s="339"/>
      <c r="CM865" s="339"/>
      <c r="CN865" s="339"/>
      <c r="CO865" s="339"/>
      <c r="CP865" s="339"/>
      <c r="CQ865" s="339"/>
      <c r="CR865" s="339"/>
      <c r="CS865" s="339"/>
      <c r="CT865" s="339"/>
      <c r="CU865" s="339"/>
      <c r="CV865" s="339"/>
      <c r="CW865" s="339"/>
      <c r="CX865" s="339"/>
      <c r="CY865" s="339"/>
      <c r="CZ865" s="339"/>
      <c r="DA865" s="339"/>
      <c r="DB865" s="339"/>
      <c r="DC865" s="339"/>
      <c r="DD865" s="339"/>
      <c r="DE865" s="339"/>
      <c r="DF865" s="339"/>
      <c r="DG865" s="339"/>
      <c r="DH865" s="339"/>
      <c r="DI865" s="339"/>
      <c r="DJ865" s="339"/>
      <c r="DK865" s="339"/>
      <c r="DL865" s="339"/>
      <c r="DM865" s="339"/>
      <c r="DN865" s="339"/>
      <c r="DO865" s="339"/>
      <c r="DP865" s="339"/>
      <c r="DQ865" s="339"/>
      <c r="DR865" s="339"/>
      <c r="DS865" s="339"/>
      <c r="DT865" s="339"/>
      <c r="DU865" s="339"/>
      <c r="DV865" s="339"/>
      <c r="DW865" s="339"/>
      <c r="DX865" s="339"/>
      <c r="DY865" s="339"/>
      <c r="DZ865" s="339"/>
      <c r="EA865" s="339"/>
      <c r="EB865" s="339"/>
      <c r="EC865" s="339"/>
      <c r="ED865" s="339"/>
      <c r="EE865" s="339"/>
      <c r="EF865" s="339"/>
      <c r="EG865" s="339"/>
      <c r="EH865" s="339"/>
      <c r="EI865" s="339"/>
      <c r="EJ865" s="339"/>
      <c r="EK865" s="339"/>
      <c r="EL865" s="339"/>
      <c r="EM865" s="339"/>
    </row>
    <row r="866" spans="1:143" s="341" customFormat="1" ht="25.5" hidden="1" customHeight="1">
      <c r="A866" s="371"/>
      <c r="B866" s="371"/>
      <c r="C866" s="371"/>
      <c r="D866" s="371"/>
      <c r="E866" s="371"/>
      <c r="F866" s="371"/>
      <c r="G866" s="371"/>
      <c r="H866" s="371"/>
      <c r="I866" s="371"/>
      <c r="J866" s="371"/>
      <c r="K866" s="371"/>
      <c r="L866" s="371"/>
      <c r="M866" s="371"/>
      <c r="N866" s="371"/>
      <c r="O866" s="371"/>
      <c r="P866" s="371"/>
      <c r="Q866" s="371"/>
      <c r="R866" s="371"/>
      <c r="S866" s="371"/>
      <c r="T866" s="371"/>
      <c r="U866" s="371"/>
      <c r="V866" s="371"/>
      <c r="W866" s="371"/>
      <c r="X866" s="371"/>
      <c r="Y866" s="371"/>
      <c r="Z866" s="371"/>
      <c r="AA866" s="371"/>
      <c r="AB866" s="371"/>
      <c r="AC866" s="371"/>
      <c r="AD866" s="371"/>
      <c r="AE866" s="371"/>
      <c r="AF866" s="371"/>
      <c r="AG866" s="371"/>
      <c r="AH866" s="371"/>
      <c r="AI866" s="339"/>
      <c r="AJ866" s="339"/>
      <c r="AK866" s="339"/>
      <c r="AL866" s="339"/>
      <c r="AM866" s="339"/>
      <c r="AN866" s="339"/>
      <c r="AO866" s="339"/>
      <c r="AP866" s="339"/>
      <c r="AQ866" s="339"/>
      <c r="AR866" s="339"/>
      <c r="AS866" s="339"/>
      <c r="AT866" s="339"/>
      <c r="AU866" s="339"/>
      <c r="AV866" s="339"/>
      <c r="AW866" s="339"/>
      <c r="AX866" s="339"/>
      <c r="AY866" s="339"/>
      <c r="AZ866" s="339"/>
      <c r="BA866" s="339"/>
      <c r="BB866" s="339"/>
      <c r="BC866" s="339"/>
      <c r="BD866" s="339"/>
      <c r="BE866" s="339"/>
      <c r="BF866" s="339"/>
      <c r="BG866" s="339"/>
      <c r="BH866" s="339"/>
      <c r="BI866" s="339"/>
      <c r="BJ866" s="339"/>
      <c r="BK866" s="339"/>
      <c r="BL866" s="339"/>
      <c r="BM866" s="339"/>
      <c r="BN866" s="339"/>
      <c r="BO866" s="339"/>
      <c r="BP866" s="339"/>
      <c r="BQ866" s="339"/>
      <c r="BR866" s="339"/>
      <c r="BS866" s="339"/>
      <c r="BT866" s="339"/>
      <c r="BU866" s="339"/>
      <c r="BV866" s="339"/>
      <c r="BW866" s="339"/>
      <c r="BX866" s="339"/>
      <c r="BY866" s="339"/>
      <c r="BZ866" s="339"/>
      <c r="CA866" s="339"/>
      <c r="CB866" s="339"/>
      <c r="CC866" s="339"/>
      <c r="CD866" s="339"/>
      <c r="CE866" s="339"/>
      <c r="CF866" s="339"/>
      <c r="CG866" s="339"/>
      <c r="CH866" s="339"/>
      <c r="CI866" s="339"/>
      <c r="CJ866" s="339"/>
      <c r="CK866" s="339"/>
      <c r="CL866" s="339"/>
      <c r="CM866" s="339"/>
      <c r="CN866" s="339"/>
      <c r="CO866" s="339"/>
      <c r="CP866" s="339"/>
      <c r="CQ866" s="339"/>
      <c r="CR866" s="339"/>
      <c r="CS866" s="339"/>
      <c r="CT866" s="339"/>
      <c r="CU866" s="339"/>
      <c r="CV866" s="339"/>
      <c r="CW866" s="339"/>
      <c r="CX866" s="339"/>
      <c r="CY866" s="339"/>
      <c r="CZ866" s="339"/>
      <c r="DA866" s="339"/>
      <c r="DB866" s="339"/>
      <c r="DC866" s="339"/>
      <c r="DD866" s="339"/>
      <c r="DE866" s="339"/>
      <c r="DF866" s="339"/>
      <c r="DG866" s="339"/>
      <c r="DH866" s="339"/>
      <c r="DI866" s="339"/>
      <c r="DJ866" s="339"/>
      <c r="DK866" s="339"/>
      <c r="DL866" s="339"/>
      <c r="DM866" s="339"/>
      <c r="DN866" s="339"/>
      <c r="DO866" s="339"/>
      <c r="DP866" s="339"/>
      <c r="DQ866" s="339"/>
      <c r="DR866" s="339"/>
      <c r="DS866" s="339"/>
      <c r="DT866" s="339"/>
      <c r="DU866" s="339"/>
      <c r="DV866" s="339"/>
      <c r="DW866" s="339"/>
      <c r="DX866" s="339"/>
      <c r="DY866" s="339"/>
      <c r="DZ866" s="339"/>
      <c r="EA866" s="339"/>
      <c r="EB866" s="339"/>
      <c r="EC866" s="339"/>
      <c r="ED866" s="339"/>
      <c r="EE866" s="339"/>
      <c r="EF866" s="339"/>
      <c r="EG866" s="339"/>
      <c r="EH866" s="339"/>
      <c r="EI866" s="339"/>
      <c r="EJ866" s="339"/>
      <c r="EK866" s="339"/>
      <c r="EL866" s="339"/>
      <c r="EM866" s="339"/>
    </row>
    <row r="867" spans="1:143" s="341" customFormat="1" ht="25.5" hidden="1" customHeight="1">
      <c r="A867" s="371"/>
      <c r="B867" s="371"/>
      <c r="C867" s="371"/>
      <c r="D867" s="371"/>
      <c r="E867" s="371"/>
      <c r="F867" s="371"/>
      <c r="G867" s="371"/>
      <c r="H867" s="371"/>
      <c r="I867" s="371"/>
      <c r="J867" s="371"/>
      <c r="K867" s="371"/>
      <c r="L867" s="371"/>
      <c r="M867" s="371"/>
      <c r="N867" s="371"/>
      <c r="O867" s="371"/>
      <c r="P867" s="371"/>
      <c r="Q867" s="371"/>
      <c r="R867" s="371"/>
      <c r="S867" s="371"/>
      <c r="T867" s="371"/>
      <c r="U867" s="371"/>
      <c r="V867" s="371"/>
      <c r="W867" s="371"/>
      <c r="X867" s="371"/>
      <c r="Y867" s="371"/>
      <c r="Z867" s="371"/>
      <c r="AA867" s="371"/>
      <c r="AB867" s="371"/>
      <c r="AC867" s="371"/>
      <c r="AD867" s="371"/>
      <c r="AE867" s="371"/>
      <c r="AF867" s="371"/>
      <c r="AG867" s="371"/>
      <c r="AH867" s="371"/>
      <c r="AI867" s="339"/>
      <c r="AJ867" s="339"/>
      <c r="AK867" s="339"/>
      <c r="AL867" s="339"/>
      <c r="AM867" s="339"/>
      <c r="AN867" s="339"/>
      <c r="AO867" s="339"/>
      <c r="AP867" s="339"/>
      <c r="AQ867" s="339"/>
      <c r="AR867" s="339"/>
      <c r="AS867" s="339"/>
      <c r="AT867" s="339"/>
      <c r="AU867" s="339"/>
      <c r="AV867" s="339"/>
      <c r="AW867" s="339"/>
      <c r="AX867" s="339"/>
      <c r="AY867" s="339"/>
      <c r="AZ867" s="339"/>
      <c r="BA867" s="339"/>
      <c r="BB867" s="339"/>
      <c r="BC867" s="339"/>
      <c r="BD867" s="339"/>
      <c r="BE867" s="339"/>
      <c r="BF867" s="339"/>
      <c r="BG867" s="339"/>
      <c r="BH867" s="339"/>
      <c r="BI867" s="339"/>
      <c r="BJ867" s="339"/>
      <c r="BK867" s="339"/>
      <c r="BL867" s="339"/>
      <c r="BM867" s="339"/>
      <c r="BN867" s="339"/>
      <c r="BO867" s="339"/>
      <c r="BP867" s="339"/>
      <c r="BQ867" s="339"/>
      <c r="BR867" s="339"/>
      <c r="BS867" s="339"/>
      <c r="BT867" s="339"/>
      <c r="BU867" s="339"/>
      <c r="BV867" s="339"/>
      <c r="BW867" s="339"/>
      <c r="BX867" s="339"/>
      <c r="BY867" s="339"/>
      <c r="BZ867" s="339"/>
      <c r="CA867" s="339"/>
      <c r="CB867" s="339"/>
      <c r="CC867" s="339"/>
      <c r="CD867" s="339"/>
      <c r="CE867" s="339"/>
      <c r="CF867" s="339"/>
      <c r="CG867" s="339"/>
      <c r="CH867" s="339"/>
      <c r="CI867" s="339"/>
      <c r="CJ867" s="339"/>
      <c r="CK867" s="339"/>
      <c r="CL867" s="339"/>
      <c r="CM867" s="339"/>
      <c r="CN867" s="339"/>
      <c r="CO867" s="339"/>
      <c r="CP867" s="339"/>
      <c r="CQ867" s="339"/>
      <c r="CR867" s="339"/>
      <c r="CS867" s="339"/>
      <c r="CT867" s="339"/>
      <c r="CU867" s="339"/>
      <c r="CV867" s="339"/>
      <c r="CW867" s="339"/>
      <c r="CX867" s="339"/>
      <c r="CY867" s="339"/>
      <c r="CZ867" s="339"/>
      <c r="DA867" s="339"/>
      <c r="DB867" s="339"/>
      <c r="DC867" s="339"/>
      <c r="DD867" s="339"/>
      <c r="DE867" s="339"/>
      <c r="DF867" s="339"/>
      <c r="DG867" s="339"/>
      <c r="DH867" s="339"/>
      <c r="DI867" s="339"/>
      <c r="DJ867" s="339"/>
      <c r="DK867" s="339"/>
      <c r="DL867" s="339"/>
      <c r="DM867" s="339"/>
      <c r="DN867" s="339"/>
      <c r="DO867" s="339"/>
      <c r="DP867" s="339"/>
      <c r="DQ867" s="339"/>
      <c r="DR867" s="339"/>
      <c r="DS867" s="339"/>
      <c r="DT867" s="339"/>
      <c r="DU867" s="339"/>
      <c r="DV867" s="339"/>
      <c r="DW867" s="339"/>
      <c r="DX867" s="339"/>
      <c r="DY867" s="339"/>
      <c r="DZ867" s="339"/>
      <c r="EA867" s="339"/>
      <c r="EB867" s="339"/>
      <c r="EC867" s="339"/>
      <c r="ED867" s="339"/>
      <c r="EE867" s="339"/>
      <c r="EF867" s="339"/>
      <c r="EG867" s="339"/>
      <c r="EH867" s="339"/>
      <c r="EI867" s="339"/>
      <c r="EJ867" s="339"/>
      <c r="EK867" s="339"/>
      <c r="EL867" s="339"/>
      <c r="EM867" s="339"/>
    </row>
    <row r="868" spans="1:143" s="341" customFormat="1" ht="25.5" hidden="1" customHeight="1">
      <c r="A868" s="371"/>
      <c r="B868" s="371"/>
      <c r="C868" s="371"/>
      <c r="D868" s="371"/>
      <c r="E868" s="371"/>
      <c r="F868" s="371"/>
      <c r="G868" s="371"/>
      <c r="H868" s="371"/>
      <c r="I868" s="371"/>
      <c r="J868" s="371"/>
      <c r="K868" s="371"/>
      <c r="L868" s="371"/>
      <c r="M868" s="371"/>
      <c r="N868" s="371"/>
      <c r="O868" s="371"/>
      <c r="P868" s="371"/>
      <c r="Q868" s="371"/>
      <c r="R868" s="371"/>
      <c r="S868" s="371"/>
      <c r="T868" s="371"/>
      <c r="U868" s="371"/>
      <c r="V868" s="371"/>
      <c r="W868" s="371"/>
      <c r="X868" s="371"/>
      <c r="Y868" s="371"/>
      <c r="Z868" s="371"/>
      <c r="AA868" s="371"/>
      <c r="AB868" s="371"/>
      <c r="AC868" s="371"/>
      <c r="AD868" s="371"/>
      <c r="AE868" s="371"/>
      <c r="AF868" s="371"/>
      <c r="AG868" s="371"/>
      <c r="AH868" s="371"/>
      <c r="AI868" s="339"/>
      <c r="AJ868" s="339"/>
      <c r="AK868" s="339"/>
      <c r="AL868" s="339"/>
      <c r="AM868" s="339"/>
      <c r="AN868" s="339"/>
      <c r="AO868" s="339"/>
      <c r="AP868" s="339"/>
      <c r="AQ868" s="339"/>
      <c r="AR868" s="339"/>
      <c r="AS868" s="339"/>
      <c r="AT868" s="339"/>
      <c r="AU868" s="339"/>
      <c r="AV868" s="339"/>
      <c r="AW868" s="339"/>
      <c r="AX868" s="339"/>
      <c r="AY868" s="339"/>
      <c r="AZ868" s="339"/>
      <c r="BA868" s="339"/>
      <c r="BB868" s="339"/>
      <c r="BC868" s="339"/>
      <c r="BD868" s="339"/>
      <c r="BE868" s="339"/>
      <c r="BF868" s="339"/>
      <c r="BG868" s="339"/>
      <c r="BH868" s="339"/>
      <c r="BI868" s="339"/>
      <c r="BJ868" s="339"/>
      <c r="BK868" s="339"/>
      <c r="BL868" s="339"/>
      <c r="BM868" s="339"/>
      <c r="BN868" s="339"/>
      <c r="BO868" s="339"/>
      <c r="BP868" s="339"/>
      <c r="BQ868" s="339"/>
      <c r="BR868" s="339"/>
      <c r="BS868" s="339"/>
      <c r="BT868" s="339"/>
      <c r="BU868" s="339"/>
      <c r="BV868" s="339"/>
      <c r="BW868" s="339"/>
      <c r="BX868" s="339"/>
      <c r="BY868" s="339"/>
      <c r="BZ868" s="339"/>
      <c r="CA868" s="339"/>
      <c r="CB868" s="339"/>
      <c r="CC868" s="339"/>
      <c r="CD868" s="339"/>
      <c r="CE868" s="339"/>
      <c r="CF868" s="339"/>
      <c r="CG868" s="339"/>
      <c r="CH868" s="339"/>
      <c r="CI868" s="339"/>
      <c r="CJ868" s="339"/>
      <c r="CK868" s="339"/>
      <c r="CL868" s="339"/>
      <c r="CM868" s="339"/>
      <c r="CN868" s="339"/>
      <c r="CO868" s="339"/>
      <c r="CP868" s="339"/>
      <c r="CQ868" s="339"/>
      <c r="CR868" s="339"/>
      <c r="CS868" s="339"/>
      <c r="CT868" s="339"/>
      <c r="CU868" s="339"/>
      <c r="CV868" s="339"/>
      <c r="CW868" s="339"/>
      <c r="CX868" s="339"/>
      <c r="CY868" s="339"/>
      <c r="CZ868" s="339"/>
      <c r="DA868" s="339"/>
      <c r="DB868" s="339"/>
      <c r="DC868" s="339"/>
      <c r="DD868" s="339"/>
      <c r="DE868" s="339"/>
      <c r="DF868" s="339"/>
      <c r="DG868" s="339"/>
      <c r="DH868" s="339"/>
      <c r="DI868" s="339"/>
      <c r="DJ868" s="339"/>
      <c r="DK868" s="339"/>
      <c r="DL868" s="339"/>
      <c r="DM868" s="339"/>
      <c r="DN868" s="339"/>
      <c r="DO868" s="339"/>
      <c r="DP868" s="339"/>
      <c r="DQ868" s="339"/>
      <c r="DR868" s="339"/>
      <c r="DS868" s="339"/>
      <c r="DT868" s="339"/>
      <c r="DU868" s="339"/>
      <c r="DV868" s="339"/>
      <c r="DW868" s="339"/>
      <c r="DX868" s="339"/>
      <c r="DY868" s="339"/>
      <c r="DZ868" s="339"/>
      <c r="EA868" s="339"/>
      <c r="EB868" s="339"/>
      <c r="EC868" s="339"/>
      <c r="ED868" s="339"/>
      <c r="EE868" s="339"/>
      <c r="EF868" s="339"/>
      <c r="EG868" s="339"/>
      <c r="EH868" s="339"/>
      <c r="EI868" s="339"/>
      <c r="EJ868" s="339"/>
      <c r="EK868" s="339"/>
      <c r="EL868" s="339"/>
      <c r="EM868" s="339"/>
    </row>
    <row r="869" spans="1:143" s="341" customFormat="1" ht="25.5" hidden="1" customHeight="1">
      <c r="A869" s="371"/>
      <c r="B869" s="371"/>
      <c r="C869" s="371"/>
      <c r="D869" s="371"/>
      <c r="E869" s="371"/>
      <c r="F869" s="371"/>
      <c r="G869" s="371"/>
      <c r="H869" s="371"/>
      <c r="I869" s="371"/>
      <c r="J869" s="371"/>
      <c r="K869" s="371"/>
      <c r="L869" s="371"/>
      <c r="M869" s="371"/>
      <c r="N869" s="371"/>
      <c r="O869" s="371"/>
      <c r="P869" s="371"/>
      <c r="Q869" s="371"/>
      <c r="R869" s="371"/>
      <c r="S869" s="371"/>
      <c r="T869" s="371"/>
      <c r="U869" s="371"/>
      <c r="V869" s="371"/>
      <c r="W869" s="371"/>
      <c r="X869" s="371"/>
      <c r="Y869" s="371"/>
      <c r="Z869" s="371"/>
      <c r="AA869" s="371"/>
      <c r="AB869" s="371"/>
      <c r="AC869" s="371"/>
      <c r="AD869" s="371"/>
      <c r="AE869" s="371"/>
      <c r="AF869" s="371"/>
      <c r="AG869" s="371"/>
      <c r="AH869" s="371"/>
      <c r="AI869" s="339"/>
      <c r="AJ869" s="339"/>
      <c r="AK869" s="339"/>
      <c r="AL869" s="339"/>
      <c r="AM869" s="339"/>
      <c r="AN869" s="339"/>
      <c r="AO869" s="339"/>
      <c r="AP869" s="339"/>
      <c r="AQ869" s="339"/>
      <c r="AR869" s="339"/>
      <c r="AS869" s="339"/>
      <c r="AT869" s="339"/>
      <c r="AU869" s="339"/>
      <c r="AV869" s="339"/>
      <c r="AW869" s="339"/>
      <c r="AX869" s="339"/>
      <c r="AY869" s="339"/>
      <c r="AZ869" s="339"/>
      <c r="BA869" s="339"/>
      <c r="BB869" s="339"/>
      <c r="BC869" s="339"/>
      <c r="BD869" s="339"/>
      <c r="BE869" s="339"/>
      <c r="BF869" s="339"/>
      <c r="BG869" s="339"/>
      <c r="BH869" s="339"/>
      <c r="BI869" s="339"/>
      <c r="BJ869" s="339"/>
      <c r="BK869" s="339"/>
      <c r="BL869" s="339"/>
      <c r="BM869" s="339"/>
      <c r="BN869" s="339"/>
      <c r="BO869" s="339"/>
      <c r="BP869" s="339"/>
      <c r="BQ869" s="339"/>
      <c r="BR869" s="339"/>
      <c r="BS869" s="339"/>
      <c r="BT869" s="339"/>
      <c r="BU869" s="339"/>
      <c r="BV869" s="339"/>
      <c r="BW869" s="339"/>
      <c r="BX869" s="339"/>
      <c r="BY869" s="339"/>
      <c r="BZ869" s="339"/>
      <c r="CA869" s="339"/>
      <c r="CB869" s="339"/>
      <c r="CC869" s="339"/>
      <c r="CD869" s="339"/>
      <c r="CE869" s="339"/>
      <c r="CF869" s="339"/>
      <c r="CG869" s="339"/>
      <c r="CH869" s="339"/>
      <c r="CI869" s="339"/>
      <c r="CJ869" s="339"/>
      <c r="CK869" s="339"/>
      <c r="CL869" s="339"/>
      <c r="CM869" s="339"/>
      <c r="CN869" s="339"/>
      <c r="CO869" s="339"/>
      <c r="CP869" s="339"/>
      <c r="CQ869" s="339"/>
      <c r="CR869" s="339"/>
      <c r="CS869" s="339"/>
      <c r="CT869" s="339"/>
      <c r="CU869" s="339"/>
      <c r="CV869" s="339"/>
      <c r="CW869" s="339"/>
      <c r="CX869" s="339"/>
      <c r="CY869" s="339"/>
      <c r="CZ869" s="339"/>
      <c r="DA869" s="339"/>
      <c r="DB869" s="339"/>
      <c r="DC869" s="339"/>
      <c r="DD869" s="339"/>
      <c r="DE869" s="339"/>
      <c r="DF869" s="339"/>
      <c r="DG869" s="339"/>
      <c r="DH869" s="339"/>
      <c r="DI869" s="339"/>
      <c r="DJ869" s="339"/>
      <c r="DK869" s="339"/>
      <c r="DL869" s="339"/>
      <c r="DM869" s="339"/>
      <c r="DN869" s="339"/>
      <c r="DO869" s="339"/>
      <c r="DP869" s="339"/>
      <c r="DQ869" s="339"/>
      <c r="DR869" s="339"/>
      <c r="DS869" s="339"/>
      <c r="DT869" s="339"/>
      <c r="DU869" s="339"/>
      <c r="DV869" s="339"/>
      <c r="DW869" s="339"/>
      <c r="DX869" s="339"/>
      <c r="DY869" s="339"/>
      <c r="DZ869" s="339"/>
      <c r="EA869" s="339"/>
      <c r="EB869" s="339"/>
      <c r="EC869" s="339"/>
      <c r="ED869" s="339"/>
      <c r="EE869" s="339"/>
      <c r="EF869" s="339"/>
      <c r="EG869" s="339"/>
      <c r="EH869" s="339"/>
      <c r="EI869" s="339"/>
      <c r="EJ869" s="339"/>
      <c r="EK869" s="339"/>
      <c r="EL869" s="339"/>
      <c r="EM869" s="339"/>
    </row>
    <row r="870" spans="1:143" s="341" customFormat="1" ht="25.5" hidden="1" customHeight="1">
      <c r="A870" s="371"/>
      <c r="B870" s="371"/>
      <c r="C870" s="371"/>
      <c r="D870" s="371"/>
      <c r="E870" s="371"/>
      <c r="F870" s="371"/>
      <c r="G870" s="371"/>
      <c r="H870" s="371"/>
      <c r="I870" s="371"/>
      <c r="J870" s="371"/>
      <c r="K870" s="371"/>
      <c r="L870" s="371"/>
      <c r="M870" s="371"/>
      <c r="N870" s="371"/>
      <c r="O870" s="371"/>
      <c r="P870" s="371"/>
      <c r="Q870" s="371"/>
      <c r="R870" s="371"/>
      <c r="S870" s="371"/>
      <c r="T870" s="371"/>
      <c r="U870" s="371"/>
      <c r="V870" s="371"/>
      <c r="W870" s="371"/>
      <c r="X870" s="371"/>
      <c r="Y870" s="371"/>
      <c r="Z870" s="371"/>
      <c r="AA870" s="371"/>
      <c r="AB870" s="371"/>
      <c r="AC870" s="371"/>
      <c r="AD870" s="371"/>
      <c r="AE870" s="371"/>
      <c r="AF870" s="371"/>
      <c r="AG870" s="371"/>
      <c r="AH870" s="371"/>
      <c r="AI870" s="339"/>
      <c r="AJ870" s="339"/>
      <c r="AK870" s="339"/>
      <c r="AL870" s="339"/>
      <c r="AM870" s="339"/>
      <c r="AN870" s="339"/>
      <c r="AO870" s="339"/>
      <c r="AP870" s="339"/>
      <c r="AQ870" s="339"/>
      <c r="AR870" s="339"/>
      <c r="AS870" s="339"/>
      <c r="AT870" s="339"/>
      <c r="AU870" s="339"/>
      <c r="AV870" s="339"/>
      <c r="AW870" s="339"/>
      <c r="AX870" s="339"/>
      <c r="AY870" s="339"/>
      <c r="AZ870" s="339"/>
      <c r="BA870" s="339"/>
      <c r="BB870" s="339"/>
      <c r="BC870" s="339"/>
      <c r="BD870" s="339"/>
      <c r="BE870" s="339"/>
      <c r="BF870" s="339"/>
      <c r="BG870" s="339"/>
      <c r="BH870" s="339"/>
      <c r="BI870" s="339"/>
      <c r="BJ870" s="339"/>
      <c r="BK870" s="339"/>
      <c r="BL870" s="339"/>
      <c r="BM870" s="339"/>
      <c r="BN870" s="339"/>
      <c r="BO870" s="339"/>
      <c r="BP870" s="339"/>
      <c r="BQ870" s="339"/>
      <c r="BR870" s="339"/>
      <c r="BS870" s="339"/>
      <c r="BT870" s="339"/>
      <c r="BU870" s="339"/>
      <c r="BV870" s="339"/>
      <c r="BW870" s="339"/>
      <c r="BX870" s="339"/>
      <c r="BY870" s="339"/>
      <c r="BZ870" s="339"/>
      <c r="CA870" s="339"/>
      <c r="CB870" s="339"/>
      <c r="CC870" s="339"/>
      <c r="CD870" s="339"/>
      <c r="CE870" s="339"/>
      <c r="CF870" s="339"/>
      <c r="CG870" s="339"/>
      <c r="CH870" s="339"/>
      <c r="CI870" s="339"/>
      <c r="CJ870" s="339"/>
      <c r="CK870" s="339"/>
      <c r="CL870" s="339"/>
      <c r="CM870" s="339"/>
      <c r="CN870" s="339"/>
      <c r="CO870" s="339"/>
      <c r="CP870" s="339"/>
      <c r="CQ870" s="339"/>
      <c r="CR870" s="339"/>
      <c r="CS870" s="339"/>
      <c r="CT870" s="339"/>
      <c r="CU870" s="339"/>
      <c r="CV870" s="339"/>
      <c r="CW870" s="339"/>
      <c r="CX870" s="339"/>
      <c r="CY870" s="339"/>
      <c r="CZ870" s="339"/>
      <c r="DA870" s="339"/>
      <c r="DB870" s="339"/>
      <c r="DC870" s="339"/>
      <c r="DD870" s="339"/>
      <c r="DE870" s="339"/>
      <c r="DF870" s="339"/>
      <c r="DG870" s="339"/>
      <c r="DH870" s="339"/>
      <c r="DI870" s="339"/>
      <c r="DJ870" s="339"/>
      <c r="DK870" s="339"/>
      <c r="DL870" s="339"/>
      <c r="DM870" s="339"/>
      <c r="DN870" s="339"/>
      <c r="DO870" s="339"/>
      <c r="DP870" s="339"/>
      <c r="DQ870" s="339"/>
      <c r="DR870" s="339"/>
      <c r="DS870" s="339"/>
      <c r="DT870" s="339"/>
      <c r="DU870" s="339"/>
      <c r="DV870" s="339"/>
      <c r="DW870" s="339"/>
      <c r="DX870" s="339"/>
      <c r="DY870" s="339"/>
      <c r="DZ870" s="339"/>
      <c r="EA870" s="339"/>
      <c r="EB870" s="339"/>
      <c r="EC870" s="339"/>
      <c r="ED870" s="339"/>
      <c r="EE870" s="339"/>
      <c r="EF870" s="339"/>
      <c r="EG870" s="339"/>
      <c r="EH870" s="339"/>
      <c r="EI870" s="339"/>
      <c r="EJ870" s="339"/>
      <c r="EK870" s="339"/>
      <c r="EL870" s="339"/>
      <c r="EM870" s="339"/>
    </row>
    <row r="871" spans="1:143" s="341" customFormat="1" ht="25.5" hidden="1" customHeight="1">
      <c r="A871" s="371"/>
      <c r="B871" s="371"/>
      <c r="C871" s="371"/>
      <c r="D871" s="371"/>
      <c r="E871" s="371"/>
      <c r="F871" s="371"/>
      <c r="G871" s="371"/>
      <c r="H871" s="371"/>
      <c r="I871" s="371"/>
      <c r="J871" s="371"/>
      <c r="K871" s="371"/>
      <c r="L871" s="371"/>
      <c r="M871" s="371"/>
      <c r="N871" s="371"/>
      <c r="O871" s="371"/>
      <c r="P871" s="371"/>
      <c r="Q871" s="371"/>
      <c r="R871" s="371"/>
      <c r="S871" s="371"/>
      <c r="T871" s="371"/>
      <c r="U871" s="371"/>
      <c r="V871" s="371"/>
      <c r="W871" s="371"/>
      <c r="X871" s="371"/>
      <c r="Y871" s="371"/>
      <c r="Z871" s="371"/>
      <c r="AA871" s="371"/>
      <c r="AB871" s="371"/>
      <c r="AC871" s="371"/>
      <c r="AD871" s="371"/>
      <c r="AE871" s="371"/>
      <c r="AF871" s="371"/>
      <c r="AG871" s="371"/>
      <c r="AH871" s="371"/>
      <c r="AI871" s="339"/>
      <c r="AJ871" s="339"/>
      <c r="AK871" s="339"/>
      <c r="AL871" s="339"/>
      <c r="AM871" s="339"/>
      <c r="AN871" s="339"/>
      <c r="AO871" s="339"/>
      <c r="AP871" s="339"/>
      <c r="AQ871" s="339"/>
      <c r="AR871" s="339"/>
      <c r="AS871" s="339"/>
      <c r="AT871" s="339"/>
      <c r="AU871" s="339"/>
      <c r="AV871" s="339"/>
      <c r="AW871" s="339"/>
      <c r="AX871" s="339"/>
      <c r="AY871" s="339"/>
      <c r="AZ871" s="339"/>
      <c r="BA871" s="339"/>
      <c r="BB871" s="339"/>
      <c r="BC871" s="339"/>
      <c r="BD871" s="339"/>
      <c r="BE871" s="339"/>
      <c r="BF871" s="339"/>
      <c r="BG871" s="339"/>
      <c r="BH871" s="339"/>
      <c r="BI871" s="339"/>
      <c r="BJ871" s="339"/>
      <c r="BK871" s="339"/>
      <c r="BL871" s="339"/>
      <c r="BM871" s="339"/>
      <c r="BN871" s="339"/>
      <c r="BO871" s="339"/>
      <c r="BP871" s="339"/>
      <c r="BQ871" s="339"/>
      <c r="BR871" s="339"/>
      <c r="BS871" s="339"/>
      <c r="BT871" s="339"/>
      <c r="BU871" s="339"/>
      <c r="BV871" s="339"/>
      <c r="BW871" s="339"/>
      <c r="BX871" s="339"/>
      <c r="BY871" s="339"/>
      <c r="BZ871" s="339"/>
      <c r="CA871" s="339"/>
      <c r="CB871" s="339"/>
      <c r="CC871" s="339"/>
      <c r="CD871" s="339"/>
      <c r="CE871" s="339"/>
      <c r="CF871" s="339"/>
      <c r="CG871" s="339"/>
      <c r="CH871" s="339"/>
      <c r="CI871" s="339"/>
      <c r="CJ871" s="339"/>
      <c r="CK871" s="339"/>
      <c r="CL871" s="339"/>
      <c r="CM871" s="339"/>
      <c r="CN871" s="339"/>
      <c r="CO871" s="339"/>
      <c r="CP871" s="339"/>
      <c r="CQ871" s="339"/>
      <c r="CR871" s="339"/>
      <c r="CS871" s="339"/>
      <c r="CT871" s="339"/>
      <c r="CU871" s="339"/>
      <c r="CV871" s="339"/>
      <c r="CW871" s="339"/>
      <c r="CX871" s="339"/>
      <c r="CY871" s="339"/>
      <c r="CZ871" s="339"/>
      <c r="DA871" s="339"/>
      <c r="DB871" s="339"/>
      <c r="DC871" s="339"/>
      <c r="DD871" s="339"/>
      <c r="DE871" s="339"/>
      <c r="DF871" s="339"/>
      <c r="DG871" s="339"/>
      <c r="DH871" s="339"/>
      <c r="DI871" s="339"/>
      <c r="DJ871" s="339"/>
      <c r="DK871" s="339"/>
      <c r="DL871" s="339"/>
      <c r="DM871" s="339"/>
      <c r="DN871" s="339"/>
      <c r="DO871" s="339"/>
      <c r="DP871" s="339"/>
      <c r="DQ871" s="339"/>
      <c r="DR871" s="339"/>
      <c r="DS871" s="339"/>
      <c r="DT871" s="339"/>
      <c r="DU871" s="339"/>
      <c r="DV871" s="339"/>
      <c r="DW871" s="339"/>
      <c r="DX871" s="339"/>
      <c r="DY871" s="339"/>
      <c r="DZ871" s="339"/>
      <c r="EA871" s="339"/>
      <c r="EB871" s="339"/>
      <c r="EC871" s="339"/>
      <c r="ED871" s="339"/>
      <c r="EE871" s="339"/>
      <c r="EF871" s="339"/>
      <c r="EG871" s="339"/>
      <c r="EH871" s="339"/>
      <c r="EI871" s="339"/>
      <c r="EJ871" s="339"/>
      <c r="EK871" s="339"/>
      <c r="EL871" s="339"/>
      <c r="EM871" s="339"/>
    </row>
    <row r="872" spans="1:143" s="341" customFormat="1" ht="25.5" hidden="1" customHeight="1">
      <c r="A872" s="371"/>
      <c r="B872" s="371"/>
      <c r="C872" s="371"/>
      <c r="D872" s="371"/>
      <c r="E872" s="371"/>
      <c r="F872" s="371"/>
      <c r="G872" s="371"/>
      <c r="H872" s="371"/>
      <c r="I872" s="371"/>
      <c r="J872" s="371"/>
      <c r="K872" s="371"/>
      <c r="L872" s="371"/>
      <c r="M872" s="371"/>
      <c r="N872" s="371"/>
      <c r="O872" s="371"/>
      <c r="P872" s="371"/>
      <c r="Q872" s="371"/>
      <c r="R872" s="371"/>
      <c r="S872" s="371"/>
      <c r="T872" s="371"/>
      <c r="U872" s="371"/>
      <c r="V872" s="371"/>
      <c r="W872" s="371"/>
      <c r="X872" s="371"/>
      <c r="Y872" s="371"/>
      <c r="Z872" s="371"/>
      <c r="AA872" s="371"/>
      <c r="AB872" s="371"/>
      <c r="AC872" s="371"/>
      <c r="AD872" s="371"/>
      <c r="AE872" s="371"/>
      <c r="AF872" s="371"/>
      <c r="AG872" s="371"/>
      <c r="AH872" s="371"/>
      <c r="AI872" s="339"/>
      <c r="AJ872" s="339"/>
      <c r="AK872" s="339"/>
      <c r="AL872" s="339"/>
      <c r="AM872" s="339"/>
      <c r="AN872" s="339"/>
      <c r="AO872" s="339"/>
      <c r="AP872" s="339"/>
      <c r="AQ872" s="339"/>
      <c r="AR872" s="339"/>
      <c r="AS872" s="339"/>
      <c r="AT872" s="339"/>
      <c r="AU872" s="339"/>
      <c r="AV872" s="339"/>
      <c r="AW872" s="339"/>
      <c r="AX872" s="339"/>
      <c r="AY872" s="339"/>
      <c r="AZ872" s="339"/>
      <c r="BA872" s="339"/>
      <c r="BB872" s="339"/>
      <c r="BC872" s="339"/>
      <c r="BD872" s="339"/>
      <c r="BE872" s="339"/>
      <c r="BF872" s="339"/>
      <c r="BG872" s="339"/>
      <c r="BH872" s="339"/>
      <c r="BI872" s="339"/>
      <c r="BJ872" s="339"/>
      <c r="BK872" s="339"/>
      <c r="BL872" s="339"/>
      <c r="BM872" s="339"/>
      <c r="BN872" s="339"/>
      <c r="BO872" s="339"/>
      <c r="BP872" s="339"/>
      <c r="BQ872" s="339"/>
      <c r="BR872" s="339"/>
      <c r="BS872" s="339"/>
      <c r="BT872" s="339"/>
      <c r="BU872" s="339"/>
      <c r="BV872" s="339"/>
      <c r="BW872" s="339"/>
      <c r="BX872" s="339"/>
      <c r="BY872" s="339"/>
      <c r="BZ872" s="339"/>
      <c r="CA872" s="339"/>
      <c r="CB872" s="339"/>
      <c r="CC872" s="339"/>
      <c r="CD872" s="339"/>
      <c r="CE872" s="339"/>
      <c r="CF872" s="339"/>
      <c r="CG872" s="339"/>
      <c r="CH872" s="339"/>
      <c r="CI872" s="339"/>
      <c r="CJ872" s="339"/>
      <c r="CK872" s="339"/>
      <c r="CL872" s="339"/>
      <c r="CM872" s="339"/>
      <c r="CN872" s="339"/>
      <c r="CO872" s="339"/>
      <c r="CP872" s="339"/>
      <c r="CQ872" s="339"/>
      <c r="CR872" s="339"/>
      <c r="CS872" s="339"/>
      <c r="CT872" s="339"/>
      <c r="CU872" s="339"/>
      <c r="CV872" s="339"/>
      <c r="CW872" s="339"/>
      <c r="CX872" s="339"/>
      <c r="CY872" s="339"/>
      <c r="CZ872" s="339"/>
      <c r="DA872" s="339"/>
      <c r="DB872" s="339"/>
      <c r="DC872" s="339"/>
      <c r="DD872" s="339"/>
      <c r="DE872" s="339"/>
      <c r="DF872" s="339"/>
      <c r="DG872" s="339"/>
      <c r="DH872" s="339"/>
      <c r="DI872" s="339"/>
      <c r="DJ872" s="339"/>
      <c r="DK872" s="339"/>
      <c r="DL872" s="339"/>
      <c r="DM872" s="339"/>
      <c r="DN872" s="339"/>
      <c r="DO872" s="339"/>
      <c r="DP872" s="339"/>
      <c r="DQ872" s="339"/>
      <c r="DR872" s="339"/>
      <c r="DS872" s="339"/>
      <c r="DT872" s="339"/>
      <c r="DU872" s="339"/>
      <c r="DV872" s="339"/>
      <c r="DW872" s="339"/>
      <c r="DX872" s="339"/>
      <c r="DY872" s="339"/>
      <c r="DZ872" s="339"/>
      <c r="EA872" s="339"/>
      <c r="EB872" s="339"/>
      <c r="EC872" s="339"/>
      <c r="ED872" s="339"/>
      <c r="EE872" s="339"/>
      <c r="EF872" s="339"/>
      <c r="EG872" s="339"/>
      <c r="EH872" s="339"/>
      <c r="EI872" s="339"/>
      <c r="EJ872" s="339"/>
      <c r="EK872" s="339"/>
      <c r="EL872" s="339"/>
      <c r="EM872" s="339"/>
    </row>
    <row r="873" spans="1:143" s="341" customFormat="1" ht="25.5" hidden="1" customHeight="1">
      <c r="A873" s="371"/>
      <c r="B873" s="371"/>
      <c r="C873" s="371"/>
      <c r="D873" s="371"/>
      <c r="E873" s="371"/>
      <c r="F873" s="371"/>
      <c r="G873" s="371"/>
      <c r="H873" s="371"/>
      <c r="I873" s="371"/>
      <c r="J873" s="371"/>
      <c r="K873" s="371"/>
      <c r="L873" s="371"/>
      <c r="M873" s="371"/>
      <c r="N873" s="371"/>
      <c r="O873" s="371"/>
      <c r="P873" s="371"/>
      <c r="Q873" s="371"/>
      <c r="R873" s="371"/>
      <c r="S873" s="371"/>
      <c r="T873" s="371"/>
      <c r="U873" s="371"/>
      <c r="V873" s="371"/>
      <c r="W873" s="371"/>
      <c r="X873" s="371"/>
      <c r="Y873" s="371"/>
      <c r="Z873" s="371"/>
      <c r="AA873" s="371"/>
      <c r="AB873" s="371"/>
      <c r="AC873" s="371"/>
      <c r="AD873" s="371"/>
      <c r="AE873" s="371"/>
      <c r="AF873" s="371"/>
      <c r="AG873" s="371"/>
      <c r="AH873" s="371"/>
      <c r="AI873" s="339"/>
      <c r="AJ873" s="339"/>
      <c r="AK873" s="339"/>
      <c r="AL873" s="339"/>
      <c r="AM873" s="339"/>
      <c r="AN873" s="339"/>
      <c r="AO873" s="339"/>
      <c r="AP873" s="339"/>
      <c r="AQ873" s="339"/>
      <c r="AR873" s="339"/>
      <c r="AS873" s="339"/>
      <c r="AT873" s="339"/>
      <c r="AU873" s="339"/>
      <c r="AV873" s="339"/>
      <c r="AW873" s="339"/>
      <c r="AX873" s="339"/>
      <c r="AY873" s="339"/>
      <c r="AZ873" s="339"/>
      <c r="BA873" s="339"/>
      <c r="BB873" s="339"/>
      <c r="BC873" s="339"/>
      <c r="BD873" s="339"/>
      <c r="BE873" s="339"/>
      <c r="BF873" s="339"/>
      <c r="BG873" s="339"/>
      <c r="BH873" s="339"/>
      <c r="BI873" s="339"/>
      <c r="BJ873" s="339"/>
      <c r="BK873" s="339"/>
      <c r="BL873" s="339"/>
      <c r="BM873" s="339"/>
      <c r="BN873" s="339"/>
      <c r="BO873" s="339"/>
      <c r="BP873" s="339"/>
      <c r="BQ873" s="339"/>
      <c r="BR873" s="339"/>
      <c r="BS873" s="339"/>
      <c r="BT873" s="339"/>
      <c r="BU873" s="339"/>
      <c r="BV873" s="339"/>
      <c r="BW873" s="339"/>
      <c r="BX873" s="339"/>
      <c r="BY873" s="339"/>
      <c r="BZ873" s="339"/>
      <c r="CA873" s="339"/>
      <c r="CB873" s="339"/>
      <c r="CC873" s="339"/>
      <c r="CD873" s="339"/>
      <c r="CE873" s="339"/>
      <c r="CF873" s="339"/>
      <c r="CG873" s="339"/>
      <c r="CH873" s="339"/>
      <c r="CI873" s="339"/>
      <c r="CJ873" s="339"/>
      <c r="CK873" s="339"/>
      <c r="CL873" s="339"/>
      <c r="CM873" s="339"/>
      <c r="CN873" s="339"/>
      <c r="CO873" s="339"/>
      <c r="CP873" s="339"/>
      <c r="CQ873" s="339"/>
      <c r="CR873" s="339"/>
      <c r="CS873" s="339"/>
      <c r="CT873" s="339"/>
      <c r="CU873" s="339"/>
      <c r="CV873" s="339"/>
      <c r="CW873" s="339"/>
      <c r="CX873" s="339"/>
      <c r="CY873" s="339"/>
      <c r="CZ873" s="339"/>
      <c r="DA873" s="339"/>
      <c r="DB873" s="339"/>
      <c r="DC873" s="339"/>
      <c r="DD873" s="339"/>
      <c r="DE873" s="339"/>
      <c r="DF873" s="339"/>
      <c r="DG873" s="339"/>
      <c r="DH873" s="339"/>
      <c r="DI873" s="339"/>
      <c r="DJ873" s="339"/>
      <c r="DK873" s="339"/>
      <c r="DL873" s="339"/>
      <c r="DM873" s="339"/>
      <c r="DN873" s="339"/>
      <c r="DO873" s="339"/>
      <c r="DP873" s="339"/>
      <c r="DQ873" s="339"/>
      <c r="DR873" s="339"/>
      <c r="DS873" s="339"/>
      <c r="DT873" s="339"/>
      <c r="DU873" s="339"/>
      <c r="DV873" s="339"/>
      <c r="DW873" s="339"/>
      <c r="DX873" s="339"/>
      <c r="DY873" s="339"/>
      <c r="DZ873" s="339"/>
      <c r="EA873" s="339"/>
      <c r="EB873" s="339"/>
      <c r="EC873" s="339"/>
      <c r="ED873" s="339"/>
      <c r="EE873" s="339"/>
      <c r="EF873" s="339"/>
      <c r="EG873" s="339"/>
      <c r="EH873" s="339"/>
      <c r="EI873" s="339"/>
      <c r="EJ873" s="339"/>
      <c r="EK873" s="339"/>
      <c r="EL873" s="339"/>
      <c r="EM873" s="339"/>
    </row>
    <row r="874" spans="1:143" s="341" customFormat="1" ht="25.5" hidden="1" customHeight="1">
      <c r="A874" s="371"/>
      <c r="B874" s="371"/>
      <c r="C874" s="371"/>
      <c r="D874" s="371"/>
      <c r="E874" s="371"/>
      <c r="F874" s="371"/>
      <c r="G874" s="371"/>
      <c r="H874" s="371"/>
      <c r="I874" s="371"/>
      <c r="J874" s="371"/>
      <c r="K874" s="371"/>
      <c r="L874" s="371"/>
      <c r="M874" s="371"/>
      <c r="N874" s="371"/>
      <c r="O874" s="371"/>
      <c r="P874" s="371"/>
      <c r="Q874" s="371"/>
      <c r="R874" s="371"/>
      <c r="S874" s="371"/>
      <c r="T874" s="371"/>
      <c r="U874" s="371"/>
      <c r="V874" s="371"/>
      <c r="W874" s="371"/>
      <c r="X874" s="371"/>
      <c r="Y874" s="371"/>
      <c r="Z874" s="371"/>
      <c r="AA874" s="371"/>
      <c r="AB874" s="371"/>
      <c r="AC874" s="371"/>
      <c r="AD874" s="371"/>
      <c r="AE874" s="371"/>
      <c r="AF874" s="371"/>
      <c r="AG874" s="371"/>
      <c r="AH874" s="371"/>
      <c r="AI874" s="339"/>
      <c r="AJ874" s="339"/>
      <c r="AK874" s="339"/>
      <c r="AL874" s="339"/>
      <c r="AM874" s="339"/>
      <c r="AN874" s="339"/>
      <c r="AO874" s="339"/>
      <c r="AP874" s="339"/>
      <c r="AQ874" s="339"/>
      <c r="AR874" s="339"/>
      <c r="AS874" s="339"/>
      <c r="AT874" s="339"/>
      <c r="AU874" s="339"/>
      <c r="AV874" s="339"/>
      <c r="AW874" s="339"/>
      <c r="AX874" s="339"/>
      <c r="AY874" s="339"/>
      <c r="AZ874" s="339"/>
      <c r="BA874" s="339"/>
      <c r="BB874" s="339"/>
      <c r="BC874" s="339"/>
      <c r="BD874" s="339"/>
      <c r="BE874" s="339"/>
      <c r="BF874" s="339"/>
      <c r="BG874" s="339"/>
      <c r="BH874" s="339"/>
      <c r="BI874" s="339"/>
      <c r="BJ874" s="339"/>
      <c r="BK874" s="339"/>
      <c r="BL874" s="339"/>
      <c r="BM874" s="339"/>
      <c r="BN874" s="339"/>
      <c r="BO874" s="339"/>
      <c r="BP874" s="339"/>
      <c r="BQ874" s="339"/>
      <c r="BR874" s="339"/>
      <c r="BS874" s="339"/>
      <c r="BT874" s="339"/>
      <c r="BU874" s="339"/>
      <c r="BV874" s="339"/>
      <c r="BW874" s="339"/>
      <c r="BX874" s="339"/>
      <c r="BY874" s="339"/>
      <c r="BZ874" s="339"/>
      <c r="CA874" s="339"/>
      <c r="CB874" s="339"/>
      <c r="CC874" s="339"/>
      <c r="CD874" s="339"/>
      <c r="CE874" s="339"/>
      <c r="CF874" s="339"/>
      <c r="CG874" s="339"/>
      <c r="CH874" s="339"/>
      <c r="CI874" s="339"/>
      <c r="CJ874" s="339"/>
      <c r="CK874" s="339"/>
      <c r="CL874" s="339"/>
      <c r="CM874" s="339"/>
      <c r="CN874" s="339"/>
      <c r="CO874" s="339"/>
      <c r="CP874" s="339"/>
      <c r="CQ874" s="339"/>
      <c r="CR874" s="339"/>
      <c r="CS874" s="339"/>
      <c r="CT874" s="339"/>
      <c r="CU874" s="339"/>
      <c r="CV874" s="339"/>
      <c r="CW874" s="339"/>
      <c r="CX874" s="339"/>
      <c r="CY874" s="339"/>
      <c r="CZ874" s="339"/>
      <c r="DA874" s="339"/>
      <c r="DB874" s="339"/>
      <c r="DC874" s="339"/>
      <c r="DD874" s="339"/>
      <c r="DE874" s="339"/>
      <c r="DF874" s="339"/>
      <c r="DG874" s="339"/>
      <c r="DH874" s="339"/>
      <c r="DI874" s="339"/>
      <c r="DJ874" s="339"/>
      <c r="DK874" s="339"/>
      <c r="DL874" s="339"/>
      <c r="DM874" s="339"/>
      <c r="DN874" s="339"/>
      <c r="DO874" s="339"/>
      <c r="DP874" s="339"/>
      <c r="DQ874" s="339"/>
      <c r="DR874" s="339"/>
      <c r="DS874" s="339"/>
      <c r="DT874" s="339"/>
      <c r="DU874" s="339"/>
      <c r="DV874" s="339"/>
      <c r="DW874" s="339"/>
      <c r="DX874" s="339"/>
      <c r="DY874" s="339"/>
      <c r="DZ874" s="339"/>
      <c r="EA874" s="339"/>
      <c r="EB874" s="339"/>
      <c r="EC874" s="339"/>
      <c r="ED874" s="339"/>
      <c r="EE874" s="339"/>
      <c r="EF874" s="339"/>
      <c r="EG874" s="339"/>
      <c r="EH874" s="339"/>
      <c r="EI874" s="339"/>
      <c r="EJ874" s="339"/>
      <c r="EK874" s="339"/>
      <c r="EL874" s="339"/>
      <c r="EM874" s="339"/>
    </row>
    <row r="875" spans="1:143" s="341" customFormat="1" ht="25.5" hidden="1" customHeight="1">
      <c r="A875" s="371"/>
      <c r="B875" s="371"/>
      <c r="C875" s="371"/>
      <c r="D875" s="371"/>
      <c r="E875" s="371"/>
      <c r="F875" s="371"/>
      <c r="G875" s="371"/>
      <c r="H875" s="371"/>
      <c r="I875" s="371"/>
      <c r="J875" s="371"/>
      <c r="K875" s="371"/>
      <c r="L875" s="371"/>
      <c r="M875" s="371"/>
      <c r="N875" s="371"/>
      <c r="O875" s="371"/>
      <c r="P875" s="371"/>
      <c r="Q875" s="371"/>
      <c r="R875" s="371"/>
      <c r="S875" s="371"/>
      <c r="T875" s="371"/>
      <c r="U875" s="371"/>
      <c r="V875" s="371"/>
      <c r="W875" s="371"/>
      <c r="X875" s="371"/>
      <c r="Y875" s="371"/>
      <c r="Z875" s="371"/>
      <c r="AA875" s="371"/>
      <c r="AB875" s="371"/>
      <c r="AC875" s="371"/>
      <c r="AD875" s="371"/>
      <c r="AE875" s="371"/>
      <c r="AF875" s="371"/>
      <c r="AG875" s="371"/>
      <c r="AH875" s="371"/>
      <c r="AI875" s="339"/>
      <c r="AJ875" s="339"/>
      <c r="AK875" s="339"/>
      <c r="AL875" s="339"/>
      <c r="AM875" s="339"/>
      <c r="AN875" s="339"/>
      <c r="AO875" s="339"/>
      <c r="AP875" s="339"/>
      <c r="AQ875" s="339"/>
      <c r="AR875" s="339"/>
      <c r="AS875" s="339"/>
      <c r="AT875" s="339"/>
      <c r="AU875" s="339"/>
      <c r="AV875" s="339"/>
      <c r="AW875" s="339"/>
      <c r="AX875" s="339"/>
      <c r="AY875" s="339"/>
      <c r="AZ875" s="339"/>
      <c r="BA875" s="339"/>
      <c r="BB875" s="339"/>
      <c r="BC875" s="339"/>
      <c r="BD875" s="339"/>
      <c r="BE875" s="339"/>
      <c r="BF875" s="339"/>
      <c r="BG875" s="339"/>
      <c r="BH875" s="339"/>
      <c r="BI875" s="339"/>
      <c r="BJ875" s="339"/>
      <c r="BK875" s="339"/>
      <c r="BL875" s="339"/>
      <c r="BM875" s="339"/>
      <c r="BN875" s="339"/>
      <c r="BO875" s="339"/>
      <c r="BP875" s="339"/>
      <c r="BQ875" s="339"/>
      <c r="BR875" s="339"/>
      <c r="BS875" s="339"/>
      <c r="BT875" s="339"/>
      <c r="BU875" s="339"/>
      <c r="BV875" s="339"/>
      <c r="BW875" s="339"/>
      <c r="BX875" s="339"/>
      <c r="BY875" s="339"/>
      <c r="BZ875" s="339"/>
      <c r="CA875" s="339"/>
      <c r="CB875" s="339"/>
      <c r="CC875" s="339"/>
      <c r="CD875" s="339"/>
      <c r="CE875" s="339"/>
      <c r="CF875" s="339"/>
      <c r="CG875" s="339"/>
      <c r="CH875" s="339"/>
      <c r="CI875" s="339"/>
      <c r="CJ875" s="339"/>
      <c r="CK875" s="339"/>
      <c r="CL875" s="339"/>
      <c r="CM875" s="339"/>
      <c r="CN875" s="339"/>
      <c r="CO875" s="339"/>
      <c r="CP875" s="339"/>
      <c r="CQ875" s="339"/>
      <c r="CR875" s="339"/>
      <c r="CS875" s="339"/>
      <c r="CT875" s="339"/>
      <c r="CU875" s="339"/>
      <c r="CV875" s="339"/>
      <c r="CW875" s="339"/>
      <c r="CX875" s="339"/>
      <c r="CY875" s="339"/>
      <c r="CZ875" s="339"/>
      <c r="DA875" s="339"/>
      <c r="DB875" s="339"/>
      <c r="DC875" s="339"/>
      <c r="DD875" s="339"/>
      <c r="DE875" s="339"/>
      <c r="DF875" s="339"/>
      <c r="DG875" s="339"/>
      <c r="DH875" s="339"/>
      <c r="DI875" s="339"/>
      <c r="DJ875" s="339"/>
      <c r="DK875" s="339"/>
      <c r="DL875" s="339"/>
      <c r="DM875" s="339"/>
      <c r="DN875" s="339"/>
      <c r="DO875" s="339"/>
      <c r="DP875" s="339"/>
      <c r="DQ875" s="339"/>
      <c r="DR875" s="339"/>
      <c r="DS875" s="339"/>
      <c r="DT875" s="339"/>
      <c r="DU875" s="339"/>
      <c r="DV875" s="339"/>
      <c r="DW875" s="339"/>
      <c r="DX875" s="339"/>
      <c r="DY875" s="339"/>
      <c r="DZ875" s="339"/>
      <c r="EA875" s="339"/>
      <c r="EB875" s="339"/>
      <c r="EC875" s="339"/>
      <c r="ED875" s="339"/>
      <c r="EE875" s="339"/>
      <c r="EF875" s="339"/>
      <c r="EG875" s="339"/>
      <c r="EH875" s="339"/>
      <c r="EI875" s="339"/>
      <c r="EJ875" s="339"/>
      <c r="EK875" s="339"/>
      <c r="EL875" s="339"/>
      <c r="EM875" s="339"/>
    </row>
    <row r="876" spans="1:143" s="341" customFormat="1" ht="25.5" hidden="1" customHeight="1">
      <c r="A876" s="371"/>
      <c r="B876" s="371"/>
      <c r="C876" s="371"/>
      <c r="D876" s="371"/>
      <c r="E876" s="371"/>
      <c r="F876" s="371"/>
      <c r="G876" s="371"/>
      <c r="H876" s="371"/>
      <c r="I876" s="371"/>
      <c r="J876" s="371"/>
      <c r="K876" s="371"/>
      <c r="L876" s="371"/>
      <c r="M876" s="371"/>
      <c r="N876" s="371"/>
      <c r="O876" s="371"/>
      <c r="P876" s="371"/>
      <c r="Q876" s="371"/>
      <c r="R876" s="371"/>
      <c r="S876" s="371"/>
      <c r="T876" s="371"/>
      <c r="U876" s="371"/>
      <c r="V876" s="371"/>
      <c r="W876" s="371"/>
      <c r="X876" s="371"/>
      <c r="Y876" s="371"/>
      <c r="Z876" s="371"/>
      <c r="AA876" s="371"/>
      <c r="AB876" s="371"/>
      <c r="AC876" s="371"/>
      <c r="AD876" s="371"/>
      <c r="AE876" s="371"/>
      <c r="AF876" s="371"/>
      <c r="AG876" s="371"/>
      <c r="AH876" s="371"/>
      <c r="AI876" s="339"/>
      <c r="AJ876" s="339"/>
      <c r="AK876" s="339"/>
      <c r="AL876" s="339"/>
      <c r="AM876" s="339"/>
      <c r="AN876" s="339"/>
      <c r="AO876" s="339"/>
      <c r="AP876" s="339"/>
      <c r="AQ876" s="339"/>
      <c r="AR876" s="339"/>
      <c r="AS876" s="339"/>
      <c r="AT876" s="339"/>
      <c r="AU876" s="339"/>
      <c r="AV876" s="339"/>
      <c r="AW876" s="339"/>
      <c r="AX876" s="339"/>
      <c r="AY876" s="339"/>
      <c r="AZ876" s="339"/>
      <c r="BA876" s="339"/>
      <c r="BB876" s="339"/>
      <c r="BC876" s="339"/>
      <c r="BD876" s="339"/>
      <c r="BE876" s="339"/>
      <c r="BF876" s="339"/>
      <c r="BG876" s="339"/>
      <c r="BH876" s="339"/>
      <c r="BI876" s="339"/>
      <c r="BJ876" s="339"/>
      <c r="BK876" s="339"/>
      <c r="BL876" s="339"/>
      <c r="BM876" s="339"/>
      <c r="BN876" s="339"/>
      <c r="BO876" s="339"/>
      <c r="BP876" s="339"/>
      <c r="BQ876" s="339"/>
      <c r="BR876" s="339"/>
      <c r="BS876" s="339"/>
      <c r="BT876" s="339"/>
      <c r="BU876" s="339"/>
      <c r="BV876" s="339"/>
      <c r="BW876" s="339"/>
      <c r="BX876" s="339"/>
      <c r="BY876" s="339"/>
      <c r="BZ876" s="339"/>
      <c r="CA876" s="339"/>
      <c r="CB876" s="339"/>
      <c r="CC876" s="339"/>
      <c r="CD876" s="339"/>
      <c r="CE876" s="339"/>
      <c r="CF876" s="339"/>
      <c r="CG876" s="339"/>
      <c r="CH876" s="339"/>
      <c r="CI876" s="339"/>
      <c r="CJ876" s="339"/>
      <c r="CK876" s="339"/>
      <c r="CL876" s="339"/>
      <c r="CM876" s="339"/>
      <c r="CN876" s="339"/>
      <c r="CO876" s="339"/>
      <c r="CP876" s="339"/>
      <c r="CQ876" s="339"/>
      <c r="CR876" s="339"/>
      <c r="CS876" s="339"/>
      <c r="CT876" s="339"/>
      <c r="CU876" s="339"/>
      <c r="CV876" s="339"/>
      <c r="CW876" s="339"/>
      <c r="CX876" s="339"/>
      <c r="CY876" s="339"/>
      <c r="CZ876" s="339"/>
      <c r="DA876" s="339"/>
      <c r="DB876" s="339"/>
      <c r="DC876" s="339"/>
      <c r="DD876" s="339"/>
      <c r="DE876" s="339"/>
      <c r="DF876" s="339"/>
      <c r="DG876" s="339"/>
      <c r="DH876" s="339"/>
      <c r="DI876" s="339"/>
      <c r="DJ876" s="339"/>
      <c r="DK876" s="339"/>
      <c r="DL876" s="339"/>
      <c r="DM876" s="339"/>
      <c r="DN876" s="339"/>
      <c r="DO876" s="339"/>
      <c r="DP876" s="339"/>
      <c r="DQ876" s="339"/>
      <c r="DR876" s="339"/>
      <c r="DS876" s="339"/>
      <c r="DT876" s="339"/>
      <c r="DU876" s="339"/>
      <c r="DV876" s="339"/>
      <c r="DW876" s="339"/>
      <c r="DX876" s="339"/>
      <c r="DY876" s="339"/>
      <c r="DZ876" s="339"/>
      <c r="EA876" s="339"/>
      <c r="EB876" s="339"/>
      <c r="EC876" s="339"/>
      <c r="ED876" s="339"/>
      <c r="EE876" s="339"/>
      <c r="EF876" s="339"/>
      <c r="EG876" s="339"/>
      <c r="EH876" s="339"/>
      <c r="EI876" s="339"/>
      <c r="EJ876" s="339"/>
      <c r="EK876" s="339"/>
      <c r="EL876" s="339"/>
      <c r="EM876" s="339"/>
    </row>
    <row r="877" spans="1:143" s="341" customFormat="1" ht="25.5" hidden="1" customHeight="1">
      <c r="A877" s="371"/>
      <c r="B877" s="371"/>
      <c r="C877" s="371"/>
      <c r="D877" s="371"/>
      <c r="E877" s="371"/>
      <c r="F877" s="371"/>
      <c r="G877" s="371"/>
      <c r="H877" s="371"/>
      <c r="I877" s="371"/>
      <c r="J877" s="371"/>
      <c r="K877" s="371"/>
      <c r="L877" s="371"/>
      <c r="M877" s="371"/>
      <c r="N877" s="371"/>
      <c r="O877" s="371"/>
      <c r="P877" s="371"/>
      <c r="Q877" s="371"/>
      <c r="R877" s="371"/>
      <c r="S877" s="371"/>
      <c r="T877" s="371"/>
      <c r="U877" s="371"/>
      <c r="V877" s="371"/>
      <c r="W877" s="371"/>
      <c r="X877" s="371"/>
      <c r="Y877" s="371"/>
      <c r="Z877" s="371"/>
      <c r="AA877" s="371"/>
      <c r="AB877" s="371"/>
      <c r="AC877" s="371"/>
      <c r="AD877" s="371"/>
      <c r="AE877" s="371"/>
      <c r="AF877" s="371"/>
      <c r="AG877" s="371"/>
      <c r="AH877" s="371"/>
      <c r="AI877" s="339"/>
      <c r="AJ877" s="339"/>
      <c r="AK877" s="339"/>
      <c r="AL877" s="339"/>
      <c r="AM877" s="339"/>
      <c r="AN877" s="339"/>
      <c r="AO877" s="339"/>
      <c r="AP877" s="339"/>
      <c r="AQ877" s="339"/>
      <c r="AR877" s="339"/>
      <c r="AS877" s="339"/>
      <c r="AT877" s="339"/>
      <c r="AU877" s="339"/>
      <c r="AV877" s="339"/>
      <c r="AW877" s="339"/>
      <c r="AX877" s="339"/>
      <c r="AY877" s="339"/>
      <c r="AZ877" s="339"/>
      <c r="BA877" s="339"/>
      <c r="BB877" s="339"/>
      <c r="BC877" s="339"/>
      <c r="BD877" s="339"/>
      <c r="BE877" s="339"/>
      <c r="BF877" s="339"/>
      <c r="BG877" s="339"/>
      <c r="BH877" s="339"/>
      <c r="BI877" s="339"/>
      <c r="BJ877" s="339"/>
      <c r="BK877" s="339"/>
      <c r="BL877" s="339"/>
      <c r="BM877" s="339"/>
      <c r="BN877" s="339"/>
      <c r="BO877" s="339"/>
      <c r="BP877" s="339"/>
      <c r="BQ877" s="339"/>
      <c r="BR877" s="339"/>
      <c r="BS877" s="339"/>
      <c r="BT877" s="339"/>
      <c r="BU877" s="339"/>
      <c r="BV877" s="339"/>
      <c r="BW877" s="339"/>
      <c r="BX877" s="339"/>
      <c r="BY877" s="339"/>
      <c r="BZ877" s="339"/>
      <c r="CA877" s="339"/>
      <c r="CB877" s="339"/>
      <c r="CC877" s="339"/>
      <c r="CD877" s="339"/>
      <c r="CE877" s="339"/>
      <c r="CF877" s="339"/>
      <c r="CG877" s="339"/>
      <c r="CH877" s="339"/>
      <c r="CI877" s="339"/>
      <c r="CJ877" s="339"/>
      <c r="CK877" s="339"/>
      <c r="CL877" s="339"/>
      <c r="CM877" s="339"/>
      <c r="CN877" s="339"/>
      <c r="CO877" s="339"/>
      <c r="CP877" s="339"/>
      <c r="CQ877" s="339"/>
      <c r="CR877" s="339"/>
      <c r="CS877" s="339"/>
      <c r="CT877" s="339"/>
      <c r="CU877" s="339"/>
      <c r="CV877" s="339"/>
      <c r="CW877" s="339"/>
      <c r="CX877" s="339"/>
      <c r="CY877" s="339"/>
      <c r="CZ877" s="339"/>
      <c r="DA877" s="339"/>
      <c r="DB877" s="339"/>
      <c r="DC877" s="339"/>
      <c r="DD877" s="339"/>
      <c r="DE877" s="339"/>
      <c r="DF877" s="339"/>
      <c r="DG877" s="339"/>
      <c r="DH877" s="339"/>
      <c r="DI877" s="339"/>
      <c r="DJ877" s="339"/>
      <c r="DK877" s="339"/>
      <c r="DL877" s="339"/>
      <c r="DM877" s="339"/>
      <c r="DN877" s="339"/>
      <c r="DO877" s="339"/>
      <c r="DP877" s="339"/>
      <c r="DQ877" s="339"/>
      <c r="DR877" s="339"/>
      <c r="DS877" s="339"/>
      <c r="DT877" s="339"/>
      <c r="DU877" s="339"/>
      <c r="DV877" s="339"/>
      <c r="DW877" s="339"/>
      <c r="DX877" s="339"/>
      <c r="DY877" s="339"/>
      <c r="DZ877" s="339"/>
      <c r="EA877" s="339"/>
      <c r="EB877" s="339"/>
      <c r="EC877" s="339"/>
      <c r="ED877" s="339"/>
      <c r="EE877" s="339"/>
      <c r="EF877" s="339"/>
      <c r="EG877" s="339"/>
      <c r="EH877" s="339"/>
      <c r="EI877" s="339"/>
      <c r="EJ877" s="339"/>
      <c r="EK877" s="339"/>
      <c r="EL877" s="339"/>
      <c r="EM877" s="339"/>
    </row>
    <row r="878" spans="1:143" s="341" customFormat="1" ht="25.5" hidden="1" customHeight="1">
      <c r="A878" s="371"/>
      <c r="B878" s="371"/>
      <c r="C878" s="371"/>
      <c r="D878" s="371"/>
      <c r="E878" s="371"/>
      <c r="F878" s="371"/>
      <c r="G878" s="371"/>
      <c r="H878" s="371"/>
      <c r="I878" s="371"/>
      <c r="J878" s="371"/>
      <c r="K878" s="371"/>
      <c r="L878" s="371"/>
      <c r="M878" s="371"/>
      <c r="N878" s="371"/>
      <c r="O878" s="371"/>
      <c r="P878" s="371"/>
      <c r="Q878" s="371"/>
      <c r="R878" s="371"/>
      <c r="S878" s="371"/>
      <c r="T878" s="371"/>
      <c r="U878" s="371"/>
      <c r="V878" s="371"/>
      <c r="W878" s="371"/>
      <c r="X878" s="371"/>
      <c r="Y878" s="371"/>
      <c r="Z878" s="371"/>
      <c r="AA878" s="371"/>
      <c r="AB878" s="371"/>
      <c r="AC878" s="371"/>
      <c r="AD878" s="371"/>
      <c r="AE878" s="371"/>
      <c r="AF878" s="371"/>
      <c r="AG878" s="371"/>
      <c r="AH878" s="371"/>
      <c r="AI878" s="339"/>
      <c r="AJ878" s="339"/>
      <c r="AK878" s="339"/>
      <c r="AL878" s="339"/>
      <c r="AM878" s="339"/>
      <c r="AN878" s="339"/>
      <c r="AO878" s="339"/>
      <c r="AP878" s="339"/>
      <c r="AQ878" s="339"/>
      <c r="AR878" s="339"/>
      <c r="AS878" s="339"/>
      <c r="AT878" s="339"/>
      <c r="AU878" s="339"/>
      <c r="AV878" s="339"/>
      <c r="AW878" s="339"/>
      <c r="AX878" s="339"/>
      <c r="AY878" s="339"/>
      <c r="AZ878" s="339"/>
      <c r="BA878" s="339"/>
      <c r="BB878" s="339"/>
      <c r="BC878" s="339"/>
      <c r="BD878" s="339"/>
      <c r="BE878" s="339"/>
      <c r="BF878" s="339"/>
      <c r="BG878" s="339"/>
      <c r="BH878" s="339"/>
      <c r="BI878" s="339"/>
      <c r="BJ878" s="339"/>
      <c r="BK878" s="339"/>
      <c r="BL878" s="339"/>
      <c r="BM878" s="339"/>
      <c r="BN878" s="339"/>
      <c r="BO878" s="339"/>
      <c r="BP878" s="339"/>
      <c r="BQ878" s="339"/>
      <c r="BR878" s="339"/>
      <c r="BS878" s="339"/>
      <c r="BT878" s="339"/>
      <c r="BU878" s="339"/>
      <c r="BV878" s="339"/>
      <c r="BW878" s="339"/>
      <c r="BX878" s="339"/>
      <c r="BY878" s="339"/>
      <c r="BZ878" s="339"/>
      <c r="CA878" s="339"/>
      <c r="CB878" s="339"/>
      <c r="CC878" s="339"/>
      <c r="CD878" s="339"/>
      <c r="CE878" s="339"/>
      <c r="CF878" s="339"/>
      <c r="CG878" s="339"/>
      <c r="CH878" s="339"/>
      <c r="CI878" s="339"/>
      <c r="CJ878" s="339"/>
      <c r="CK878" s="339"/>
      <c r="CL878" s="339"/>
      <c r="CM878" s="339"/>
      <c r="CN878" s="339"/>
      <c r="CO878" s="339"/>
      <c r="CP878" s="339"/>
      <c r="CQ878" s="339"/>
      <c r="CR878" s="339"/>
      <c r="CS878" s="339"/>
      <c r="CT878" s="339"/>
      <c r="CU878" s="339"/>
      <c r="CV878" s="339"/>
      <c r="CW878" s="339"/>
      <c r="CX878" s="339"/>
      <c r="CY878" s="339"/>
      <c r="CZ878" s="339"/>
      <c r="DA878" s="339"/>
      <c r="DB878" s="339"/>
      <c r="DC878" s="339"/>
      <c r="DD878" s="339"/>
      <c r="DE878" s="339"/>
      <c r="DF878" s="339"/>
      <c r="DG878" s="339"/>
      <c r="DH878" s="339"/>
      <c r="DI878" s="339"/>
      <c r="DJ878" s="339"/>
      <c r="DK878" s="339"/>
      <c r="DL878" s="339"/>
      <c r="DM878" s="339"/>
      <c r="DN878" s="339"/>
      <c r="DO878" s="339"/>
      <c r="DP878" s="339"/>
      <c r="DQ878" s="339"/>
      <c r="DR878" s="339"/>
      <c r="DS878" s="339"/>
      <c r="DT878" s="339"/>
      <c r="DU878" s="339"/>
      <c r="DV878" s="339"/>
      <c r="DW878" s="339"/>
      <c r="DX878" s="339"/>
      <c r="DY878" s="339"/>
      <c r="DZ878" s="339"/>
      <c r="EA878" s="339"/>
      <c r="EB878" s="339"/>
      <c r="EC878" s="339"/>
      <c r="ED878" s="339"/>
      <c r="EE878" s="339"/>
      <c r="EF878" s="339"/>
      <c r="EG878" s="339"/>
      <c r="EH878" s="339"/>
      <c r="EI878" s="339"/>
      <c r="EJ878" s="339"/>
      <c r="EK878" s="339"/>
      <c r="EL878" s="339"/>
      <c r="EM878" s="339"/>
    </row>
    <row r="879" spans="1:143" s="341" customFormat="1" ht="25.5" hidden="1" customHeight="1">
      <c r="A879" s="371"/>
      <c r="B879" s="371"/>
      <c r="C879" s="371"/>
      <c r="D879" s="371"/>
      <c r="E879" s="371"/>
      <c r="F879" s="371"/>
      <c r="G879" s="371"/>
      <c r="H879" s="371"/>
      <c r="I879" s="371"/>
      <c r="J879" s="371"/>
      <c r="K879" s="371"/>
      <c r="L879" s="371"/>
      <c r="M879" s="371"/>
      <c r="N879" s="371"/>
      <c r="O879" s="371"/>
      <c r="P879" s="371"/>
      <c r="Q879" s="371"/>
      <c r="R879" s="371"/>
      <c r="S879" s="371"/>
      <c r="T879" s="371"/>
      <c r="U879" s="371"/>
      <c r="V879" s="371"/>
      <c r="W879" s="371"/>
      <c r="X879" s="371"/>
      <c r="Y879" s="371"/>
      <c r="Z879" s="371"/>
      <c r="AA879" s="371"/>
      <c r="AB879" s="371"/>
      <c r="AC879" s="371"/>
      <c r="AD879" s="371"/>
      <c r="AE879" s="371"/>
      <c r="AF879" s="371"/>
      <c r="AG879" s="371"/>
      <c r="AH879" s="371"/>
      <c r="AI879" s="339"/>
      <c r="AJ879" s="339"/>
      <c r="AK879" s="339"/>
      <c r="AL879" s="339"/>
      <c r="AM879" s="339"/>
      <c r="AN879" s="339"/>
      <c r="AO879" s="339"/>
      <c r="AP879" s="339"/>
      <c r="AQ879" s="339"/>
      <c r="AR879" s="339"/>
      <c r="AS879" s="339"/>
      <c r="AT879" s="339"/>
      <c r="AU879" s="339"/>
      <c r="AV879" s="339"/>
      <c r="AW879" s="339"/>
      <c r="AX879" s="339"/>
      <c r="AY879" s="339"/>
      <c r="AZ879" s="339"/>
      <c r="BA879" s="339"/>
      <c r="BB879" s="339"/>
      <c r="BC879" s="339"/>
      <c r="BD879" s="339"/>
      <c r="BE879" s="339"/>
      <c r="BF879" s="339"/>
      <c r="BG879" s="339"/>
      <c r="BH879" s="339"/>
      <c r="BI879" s="339"/>
      <c r="BJ879" s="339"/>
      <c r="BK879" s="339"/>
      <c r="BL879" s="339"/>
      <c r="BM879" s="339"/>
      <c r="BN879" s="339"/>
      <c r="BO879" s="339"/>
      <c r="BP879" s="339"/>
      <c r="BQ879" s="339"/>
      <c r="BR879" s="339"/>
      <c r="BS879" s="339"/>
      <c r="BT879" s="339"/>
      <c r="BU879" s="339"/>
      <c r="BV879" s="339"/>
      <c r="BW879" s="339"/>
      <c r="BX879" s="339"/>
      <c r="BY879" s="339"/>
      <c r="BZ879" s="339"/>
      <c r="CA879" s="339"/>
      <c r="CB879" s="339"/>
      <c r="CC879" s="339"/>
      <c r="CD879" s="339"/>
      <c r="CE879" s="339"/>
      <c r="CF879" s="339"/>
      <c r="CG879" s="339"/>
      <c r="CH879" s="339"/>
      <c r="CI879" s="339"/>
      <c r="CJ879" s="339"/>
      <c r="CK879" s="339"/>
      <c r="CL879" s="339"/>
      <c r="CM879" s="339"/>
      <c r="CN879" s="339"/>
      <c r="CO879" s="339"/>
      <c r="CP879" s="339"/>
      <c r="CQ879" s="339"/>
      <c r="CR879" s="339"/>
      <c r="CS879" s="339"/>
      <c r="CT879" s="339"/>
      <c r="CU879" s="339"/>
      <c r="CV879" s="339"/>
      <c r="CW879" s="339"/>
      <c r="CX879" s="339"/>
      <c r="CY879" s="339"/>
      <c r="CZ879" s="339"/>
      <c r="DA879" s="339"/>
      <c r="DB879" s="339"/>
      <c r="DC879" s="339"/>
      <c r="DD879" s="339"/>
      <c r="DE879" s="339"/>
      <c r="DF879" s="339"/>
      <c r="DG879" s="339"/>
      <c r="DH879" s="339"/>
      <c r="DI879" s="339"/>
      <c r="DJ879" s="339"/>
      <c r="DK879" s="339"/>
      <c r="DL879" s="339"/>
      <c r="DM879" s="339"/>
      <c r="DN879" s="339"/>
      <c r="DO879" s="339"/>
      <c r="DP879" s="339"/>
      <c r="DQ879" s="339"/>
      <c r="DR879" s="339"/>
      <c r="DS879" s="339"/>
      <c r="DT879" s="339"/>
      <c r="DU879" s="339"/>
      <c r="DV879" s="339"/>
      <c r="DW879" s="339"/>
      <c r="DX879" s="339"/>
      <c r="DY879" s="339"/>
      <c r="DZ879" s="339"/>
      <c r="EA879" s="339"/>
      <c r="EB879" s="339"/>
      <c r="EC879" s="339"/>
      <c r="ED879" s="339"/>
      <c r="EE879" s="339"/>
      <c r="EF879" s="339"/>
      <c r="EG879" s="339"/>
      <c r="EH879" s="339"/>
      <c r="EI879" s="339"/>
      <c r="EJ879" s="339"/>
      <c r="EK879" s="339"/>
      <c r="EL879" s="339"/>
      <c r="EM879" s="339"/>
    </row>
    <row r="880" spans="1:143" s="341" customFormat="1" ht="25.5" hidden="1" customHeight="1">
      <c r="A880" s="371"/>
      <c r="B880" s="371"/>
      <c r="C880" s="371"/>
      <c r="D880" s="371"/>
      <c r="E880" s="371"/>
      <c r="F880" s="371"/>
      <c r="G880" s="371"/>
      <c r="H880" s="371"/>
      <c r="I880" s="371"/>
      <c r="J880" s="371"/>
      <c r="K880" s="371"/>
      <c r="L880" s="371"/>
      <c r="M880" s="371"/>
      <c r="N880" s="371"/>
      <c r="O880" s="371"/>
      <c r="P880" s="371"/>
      <c r="Q880" s="371"/>
      <c r="R880" s="371"/>
      <c r="S880" s="371"/>
      <c r="T880" s="371"/>
      <c r="U880" s="371"/>
      <c r="V880" s="371"/>
      <c r="W880" s="371"/>
      <c r="X880" s="371"/>
      <c r="Y880" s="371"/>
      <c r="Z880" s="371"/>
      <c r="AA880" s="371"/>
      <c r="AB880" s="371"/>
      <c r="AC880" s="371"/>
      <c r="AD880" s="371"/>
      <c r="AE880" s="371"/>
      <c r="AF880" s="371"/>
      <c r="AG880" s="371"/>
      <c r="AH880" s="371"/>
      <c r="AI880" s="339"/>
      <c r="AJ880" s="339"/>
      <c r="AK880" s="339"/>
      <c r="AL880" s="339"/>
      <c r="AM880" s="339"/>
      <c r="AN880" s="339"/>
      <c r="AO880" s="339"/>
      <c r="AP880" s="339"/>
      <c r="AQ880" s="339"/>
      <c r="AR880" s="339"/>
      <c r="AS880" s="339"/>
      <c r="AT880" s="339"/>
      <c r="AU880" s="339"/>
      <c r="AV880" s="339"/>
      <c r="AW880" s="339"/>
      <c r="AX880" s="339"/>
      <c r="AY880" s="339"/>
      <c r="AZ880" s="339"/>
      <c r="BA880" s="339"/>
      <c r="BB880" s="339"/>
      <c r="BC880" s="339"/>
      <c r="BD880" s="339"/>
      <c r="BE880" s="339"/>
      <c r="BF880" s="339"/>
      <c r="BG880" s="339"/>
      <c r="BH880" s="339"/>
      <c r="BI880" s="339"/>
      <c r="BJ880" s="339"/>
      <c r="BK880" s="339"/>
      <c r="BL880" s="339"/>
      <c r="BM880" s="339"/>
      <c r="BN880" s="339"/>
      <c r="BO880" s="339"/>
      <c r="BP880" s="339"/>
      <c r="BQ880" s="339"/>
      <c r="BR880" s="339"/>
      <c r="BS880" s="339"/>
      <c r="BT880" s="339"/>
      <c r="BU880" s="339"/>
      <c r="BV880" s="339"/>
      <c r="BW880" s="339"/>
      <c r="BX880" s="339"/>
      <c r="BY880" s="339"/>
      <c r="BZ880" s="339"/>
      <c r="CA880" s="339"/>
      <c r="CB880" s="339"/>
      <c r="CC880" s="339"/>
      <c r="CD880" s="339"/>
      <c r="CE880" s="339"/>
      <c r="CF880" s="339"/>
      <c r="CG880" s="339"/>
      <c r="CH880" s="339"/>
      <c r="CI880" s="339"/>
      <c r="CJ880" s="339"/>
      <c r="CK880" s="339"/>
      <c r="CL880" s="339"/>
      <c r="CM880" s="339"/>
      <c r="CN880" s="339"/>
      <c r="CO880" s="339"/>
      <c r="CP880" s="339"/>
      <c r="CQ880" s="339"/>
      <c r="CR880" s="339"/>
      <c r="CS880" s="339"/>
      <c r="CT880" s="339"/>
      <c r="CU880" s="339"/>
      <c r="CV880" s="339"/>
      <c r="CW880" s="339"/>
      <c r="CX880" s="339"/>
      <c r="CY880" s="339"/>
      <c r="CZ880" s="339"/>
      <c r="DA880" s="339"/>
      <c r="DB880" s="339"/>
      <c r="DC880" s="339"/>
      <c r="DD880" s="339"/>
      <c r="DE880" s="339"/>
      <c r="DF880" s="339"/>
      <c r="DG880" s="339"/>
      <c r="DH880" s="339"/>
      <c r="DI880" s="339"/>
      <c r="DJ880" s="339"/>
      <c r="DK880" s="339"/>
      <c r="DL880" s="339"/>
      <c r="DM880" s="339"/>
      <c r="DN880" s="339"/>
      <c r="DO880" s="339"/>
      <c r="DP880" s="339"/>
      <c r="DQ880" s="339"/>
      <c r="DR880" s="339"/>
      <c r="DS880" s="339"/>
      <c r="DT880" s="339"/>
      <c r="DU880" s="339"/>
      <c r="DV880" s="339"/>
      <c r="DW880" s="339"/>
      <c r="DX880" s="339"/>
      <c r="DY880" s="339"/>
      <c r="DZ880" s="339"/>
      <c r="EA880" s="339"/>
      <c r="EB880" s="339"/>
      <c r="EC880" s="339"/>
      <c r="ED880" s="339"/>
      <c r="EE880" s="339"/>
      <c r="EF880" s="339"/>
      <c r="EG880" s="339"/>
      <c r="EH880" s="339"/>
      <c r="EI880" s="339"/>
      <c r="EJ880" s="339"/>
      <c r="EK880" s="339"/>
      <c r="EL880" s="339"/>
      <c r="EM880" s="339"/>
    </row>
    <row r="881" spans="1:143" s="341" customFormat="1" ht="25.5" hidden="1" customHeight="1">
      <c r="A881" s="371"/>
      <c r="B881" s="371"/>
      <c r="C881" s="371"/>
      <c r="D881" s="371"/>
      <c r="E881" s="371"/>
      <c r="F881" s="371"/>
      <c r="G881" s="371"/>
      <c r="H881" s="371"/>
      <c r="I881" s="371"/>
      <c r="J881" s="371"/>
      <c r="K881" s="371"/>
      <c r="L881" s="371"/>
      <c r="M881" s="371"/>
      <c r="N881" s="371"/>
      <c r="O881" s="371"/>
      <c r="P881" s="371"/>
      <c r="Q881" s="371"/>
      <c r="R881" s="371"/>
      <c r="S881" s="371"/>
      <c r="T881" s="371"/>
      <c r="U881" s="371"/>
      <c r="V881" s="371"/>
      <c r="W881" s="371"/>
      <c r="X881" s="371"/>
      <c r="Y881" s="371"/>
      <c r="Z881" s="371"/>
      <c r="AA881" s="371"/>
      <c r="AB881" s="371"/>
      <c r="AC881" s="371"/>
      <c r="AD881" s="371"/>
      <c r="AE881" s="371"/>
      <c r="AF881" s="371"/>
      <c r="AG881" s="371"/>
      <c r="AH881" s="371"/>
      <c r="AI881" s="339"/>
      <c r="AJ881" s="339"/>
      <c r="AK881" s="339"/>
      <c r="AL881" s="339"/>
      <c r="AM881" s="339"/>
      <c r="AN881" s="339"/>
      <c r="AO881" s="339"/>
      <c r="AP881" s="339"/>
      <c r="AQ881" s="339"/>
      <c r="AR881" s="339"/>
      <c r="AS881" s="339"/>
      <c r="AT881" s="339"/>
      <c r="AU881" s="339"/>
      <c r="AV881" s="339"/>
      <c r="AW881" s="339"/>
      <c r="AX881" s="339"/>
      <c r="AY881" s="339"/>
      <c r="AZ881" s="339"/>
      <c r="BA881" s="339"/>
      <c r="BB881" s="339"/>
      <c r="BC881" s="339"/>
      <c r="BD881" s="339"/>
      <c r="BE881" s="339"/>
      <c r="BF881" s="339"/>
      <c r="BG881" s="339"/>
      <c r="BH881" s="339"/>
      <c r="BI881" s="339"/>
      <c r="BJ881" s="339"/>
      <c r="BK881" s="339"/>
      <c r="BL881" s="339"/>
      <c r="BM881" s="339"/>
      <c r="BN881" s="339"/>
      <c r="BO881" s="339"/>
      <c r="BP881" s="339"/>
      <c r="BQ881" s="339"/>
      <c r="BR881" s="339"/>
      <c r="BS881" s="339"/>
      <c r="BT881" s="339"/>
      <c r="BU881" s="339"/>
      <c r="BV881" s="339"/>
      <c r="BW881" s="339"/>
      <c r="BX881" s="339"/>
      <c r="BY881" s="339"/>
      <c r="BZ881" s="339"/>
      <c r="CA881" s="339"/>
      <c r="CB881" s="339"/>
      <c r="CC881" s="339"/>
      <c r="CD881" s="339"/>
      <c r="CE881" s="339"/>
      <c r="CF881" s="339"/>
      <c r="CG881" s="339"/>
      <c r="CH881" s="339"/>
      <c r="CI881" s="339"/>
      <c r="CJ881" s="339"/>
      <c r="CK881" s="339"/>
      <c r="CL881" s="339"/>
      <c r="CM881" s="339"/>
      <c r="CN881" s="339"/>
      <c r="CO881" s="339"/>
      <c r="CP881" s="339"/>
      <c r="CQ881" s="339"/>
      <c r="CR881" s="339"/>
      <c r="CS881" s="339"/>
      <c r="CT881" s="339"/>
      <c r="CU881" s="339"/>
      <c r="CV881" s="339"/>
      <c r="CW881" s="339"/>
      <c r="CX881" s="339"/>
      <c r="CY881" s="339"/>
      <c r="CZ881" s="339"/>
      <c r="DA881" s="339"/>
      <c r="DB881" s="339"/>
      <c r="DC881" s="339"/>
      <c r="DD881" s="339"/>
      <c r="DE881" s="339"/>
      <c r="DF881" s="339"/>
      <c r="DG881" s="339"/>
      <c r="DH881" s="339"/>
      <c r="DI881" s="339"/>
      <c r="DJ881" s="339"/>
      <c r="DK881" s="339"/>
      <c r="DL881" s="339"/>
      <c r="DM881" s="339"/>
      <c r="DN881" s="339"/>
      <c r="DO881" s="339"/>
      <c r="DP881" s="339"/>
      <c r="DQ881" s="339"/>
      <c r="DR881" s="339"/>
      <c r="DS881" s="339"/>
      <c r="DT881" s="339"/>
      <c r="DU881" s="339"/>
      <c r="DV881" s="339"/>
      <c r="DW881" s="339"/>
      <c r="DX881" s="339"/>
      <c r="DY881" s="339"/>
      <c r="DZ881" s="339"/>
      <c r="EA881" s="339"/>
      <c r="EB881" s="339"/>
      <c r="EC881" s="339"/>
      <c r="ED881" s="339"/>
      <c r="EE881" s="339"/>
      <c r="EF881" s="339"/>
      <c r="EG881" s="339"/>
      <c r="EH881" s="339"/>
      <c r="EI881" s="339"/>
      <c r="EJ881" s="339"/>
      <c r="EK881" s="339"/>
      <c r="EL881" s="339"/>
      <c r="EM881" s="339"/>
    </row>
    <row r="882" spans="1:143" s="341" customFormat="1" ht="25.5" hidden="1" customHeight="1">
      <c r="A882" s="371"/>
      <c r="B882" s="371"/>
      <c r="C882" s="371"/>
      <c r="D882" s="371"/>
      <c r="E882" s="371"/>
      <c r="F882" s="371"/>
      <c r="G882" s="371"/>
      <c r="H882" s="371"/>
      <c r="I882" s="371"/>
      <c r="J882" s="371"/>
      <c r="K882" s="371"/>
      <c r="L882" s="371"/>
      <c r="M882" s="371"/>
      <c r="N882" s="371"/>
      <c r="O882" s="371"/>
      <c r="P882" s="371"/>
      <c r="Q882" s="371"/>
      <c r="R882" s="371"/>
      <c r="S882" s="371"/>
      <c r="T882" s="371"/>
      <c r="U882" s="371"/>
      <c r="V882" s="371"/>
      <c r="W882" s="371"/>
      <c r="X882" s="371"/>
      <c r="Y882" s="371"/>
      <c r="Z882" s="371"/>
      <c r="AA882" s="371"/>
      <c r="AB882" s="371"/>
      <c r="AC882" s="371"/>
      <c r="AD882" s="371"/>
      <c r="AE882" s="371"/>
      <c r="AF882" s="371"/>
      <c r="AG882" s="371"/>
      <c r="AH882" s="371"/>
      <c r="AI882" s="339"/>
      <c r="AJ882" s="339"/>
      <c r="AK882" s="339"/>
      <c r="AL882" s="339"/>
      <c r="AM882" s="339"/>
      <c r="AN882" s="339"/>
      <c r="AO882" s="339"/>
      <c r="AP882" s="339"/>
      <c r="AQ882" s="339"/>
      <c r="AR882" s="339"/>
      <c r="AS882" s="339"/>
      <c r="AT882" s="339"/>
      <c r="AU882" s="339"/>
      <c r="AV882" s="339"/>
      <c r="AW882" s="339"/>
      <c r="AX882" s="339"/>
      <c r="AY882" s="339"/>
      <c r="AZ882" s="339"/>
      <c r="BA882" s="339"/>
      <c r="BB882" s="339"/>
      <c r="BC882" s="339"/>
      <c r="BD882" s="339"/>
      <c r="BE882" s="339"/>
      <c r="BF882" s="339"/>
      <c r="BG882" s="339"/>
      <c r="BH882" s="339"/>
      <c r="BI882" s="339"/>
      <c r="BJ882" s="339"/>
      <c r="BK882" s="339"/>
      <c r="BL882" s="339"/>
      <c r="BM882" s="339"/>
      <c r="BN882" s="339"/>
      <c r="BO882" s="339"/>
      <c r="BP882" s="339"/>
      <c r="BQ882" s="339"/>
      <c r="BR882" s="339"/>
      <c r="BS882" s="339"/>
      <c r="BT882" s="339"/>
      <c r="BU882" s="339"/>
      <c r="BV882" s="339"/>
      <c r="BW882" s="339"/>
      <c r="BX882" s="339"/>
      <c r="BY882" s="339"/>
      <c r="BZ882" s="339"/>
      <c r="CA882" s="339"/>
      <c r="CB882" s="339"/>
      <c r="CC882" s="339"/>
      <c r="CD882" s="339"/>
      <c r="CE882" s="339"/>
      <c r="CF882" s="339"/>
      <c r="CG882" s="339"/>
      <c r="CH882" s="339"/>
      <c r="CI882" s="339"/>
      <c r="CJ882" s="339"/>
      <c r="CK882" s="339"/>
      <c r="CL882" s="339"/>
      <c r="CM882" s="339"/>
      <c r="CN882" s="339"/>
      <c r="CO882" s="339"/>
      <c r="CP882" s="339"/>
      <c r="CQ882" s="339"/>
      <c r="CR882" s="339"/>
      <c r="CS882" s="339"/>
      <c r="CT882" s="339"/>
      <c r="CU882" s="339"/>
      <c r="CV882" s="339"/>
      <c r="CW882" s="339"/>
      <c r="CX882" s="339"/>
      <c r="CY882" s="339"/>
      <c r="CZ882" s="339"/>
      <c r="DA882" s="339"/>
      <c r="DB882" s="339"/>
      <c r="DC882" s="339"/>
      <c r="DD882" s="339"/>
      <c r="DE882" s="339"/>
      <c r="DF882" s="339"/>
      <c r="DG882" s="339"/>
      <c r="DH882" s="339"/>
      <c r="DI882" s="339"/>
      <c r="DJ882" s="339"/>
      <c r="DK882" s="339"/>
      <c r="DL882" s="339"/>
      <c r="DM882" s="339"/>
      <c r="DN882" s="339"/>
      <c r="DO882" s="339"/>
      <c r="DP882" s="339"/>
      <c r="DQ882" s="339"/>
      <c r="DR882" s="339"/>
      <c r="DS882" s="339"/>
      <c r="DT882" s="339"/>
      <c r="DU882" s="339"/>
      <c r="DV882" s="339"/>
      <c r="DW882" s="339"/>
      <c r="DX882" s="339"/>
      <c r="DY882" s="339"/>
      <c r="DZ882" s="339"/>
      <c r="EA882" s="339"/>
      <c r="EB882" s="339"/>
      <c r="EC882" s="339"/>
      <c r="ED882" s="339"/>
      <c r="EE882" s="339"/>
      <c r="EF882" s="339"/>
      <c r="EG882" s="339"/>
      <c r="EH882" s="339"/>
      <c r="EI882" s="339"/>
      <c r="EJ882" s="339"/>
      <c r="EK882" s="339"/>
      <c r="EL882" s="339"/>
      <c r="EM882" s="339"/>
    </row>
    <row r="883" spans="1:143" s="341" customFormat="1" ht="25.5" hidden="1" customHeight="1">
      <c r="A883" s="371"/>
      <c r="B883" s="371"/>
      <c r="C883" s="371"/>
      <c r="D883" s="371"/>
      <c r="E883" s="371"/>
      <c r="F883" s="371"/>
      <c r="G883" s="371"/>
      <c r="H883" s="371"/>
      <c r="I883" s="371"/>
      <c r="J883" s="371"/>
      <c r="K883" s="371"/>
      <c r="L883" s="371"/>
      <c r="M883" s="371"/>
      <c r="N883" s="371"/>
      <c r="O883" s="371"/>
      <c r="P883" s="371"/>
      <c r="Q883" s="371"/>
      <c r="R883" s="371"/>
      <c r="S883" s="371"/>
      <c r="T883" s="371"/>
      <c r="U883" s="371"/>
      <c r="V883" s="371"/>
      <c r="W883" s="371"/>
      <c r="X883" s="371"/>
      <c r="Y883" s="371"/>
      <c r="Z883" s="371"/>
      <c r="AA883" s="371"/>
      <c r="AB883" s="371"/>
      <c r="AC883" s="371"/>
      <c r="AD883" s="371"/>
      <c r="AE883" s="371"/>
      <c r="AF883" s="371"/>
      <c r="AG883" s="371"/>
      <c r="AH883" s="371"/>
      <c r="AI883" s="339"/>
      <c r="AJ883" s="339"/>
      <c r="AK883" s="339"/>
      <c r="AL883" s="339"/>
      <c r="AM883" s="339"/>
      <c r="AN883" s="339"/>
      <c r="AO883" s="339"/>
      <c r="AP883" s="339"/>
      <c r="AQ883" s="339"/>
      <c r="AR883" s="339"/>
      <c r="AS883" s="339"/>
      <c r="AT883" s="339"/>
      <c r="AU883" s="339"/>
      <c r="AV883" s="339"/>
      <c r="AW883" s="339"/>
      <c r="AX883" s="339"/>
      <c r="AY883" s="339"/>
      <c r="AZ883" s="339"/>
      <c r="BA883" s="339"/>
      <c r="BB883" s="339"/>
      <c r="BC883" s="339"/>
      <c r="BD883" s="339"/>
      <c r="BE883" s="339"/>
      <c r="BF883" s="339"/>
      <c r="BG883" s="339"/>
      <c r="BH883" s="339"/>
      <c r="BI883" s="339"/>
      <c r="BJ883" s="339"/>
      <c r="BK883" s="339"/>
      <c r="BL883" s="339"/>
      <c r="BM883" s="339"/>
      <c r="BN883" s="339"/>
      <c r="BO883" s="339"/>
      <c r="BP883" s="339"/>
      <c r="BQ883" s="339"/>
      <c r="BR883" s="339"/>
      <c r="BS883" s="339"/>
      <c r="BT883" s="339"/>
      <c r="BU883" s="339"/>
      <c r="BV883" s="339"/>
      <c r="BW883" s="339"/>
      <c r="BX883" s="339"/>
      <c r="BY883" s="339"/>
      <c r="BZ883" s="339"/>
      <c r="CA883" s="339"/>
      <c r="CB883" s="339"/>
      <c r="CC883" s="339"/>
      <c r="CD883" s="339"/>
      <c r="CE883" s="339"/>
      <c r="CF883" s="339"/>
      <c r="CG883" s="339"/>
      <c r="CH883" s="339"/>
      <c r="CI883" s="339"/>
      <c r="CJ883" s="339"/>
      <c r="CK883" s="339"/>
      <c r="CL883" s="339"/>
      <c r="CM883" s="339"/>
      <c r="CN883" s="339"/>
      <c r="CO883" s="339"/>
      <c r="CP883" s="339"/>
      <c r="CQ883" s="339"/>
      <c r="CR883" s="339"/>
      <c r="CS883" s="339"/>
      <c r="CT883" s="339"/>
      <c r="CU883" s="339"/>
      <c r="CV883" s="339"/>
      <c r="CW883" s="339"/>
      <c r="CX883" s="339"/>
      <c r="CY883" s="339"/>
      <c r="CZ883" s="339"/>
      <c r="DA883" s="339"/>
      <c r="DB883" s="339"/>
      <c r="DC883" s="339"/>
      <c r="DD883" s="339"/>
      <c r="DE883" s="339"/>
      <c r="DF883" s="339"/>
      <c r="DG883" s="339"/>
      <c r="DH883" s="339"/>
      <c r="DI883" s="339"/>
      <c r="DJ883" s="339"/>
      <c r="DK883" s="339"/>
      <c r="DL883" s="339"/>
      <c r="DM883" s="339"/>
      <c r="DN883" s="339"/>
      <c r="DO883" s="339"/>
      <c r="DP883" s="339"/>
      <c r="DQ883" s="339"/>
      <c r="DR883" s="339"/>
      <c r="DS883" s="339"/>
      <c r="DT883" s="339"/>
      <c r="DU883" s="339"/>
      <c r="DV883" s="339"/>
      <c r="DW883" s="339"/>
      <c r="DX883" s="339"/>
      <c r="DY883" s="339"/>
      <c r="DZ883" s="339"/>
      <c r="EA883" s="339"/>
      <c r="EB883" s="339"/>
      <c r="EC883" s="339"/>
      <c r="ED883" s="339"/>
      <c r="EE883" s="339"/>
      <c r="EF883" s="339"/>
      <c r="EG883" s="339"/>
      <c r="EH883" s="339"/>
      <c r="EI883" s="339"/>
      <c r="EJ883" s="339"/>
      <c r="EK883" s="339"/>
      <c r="EL883" s="339"/>
      <c r="EM883" s="339"/>
    </row>
    <row r="884" spans="1:143" s="341" customFormat="1" ht="25.5" hidden="1" customHeight="1">
      <c r="A884" s="371"/>
      <c r="B884" s="371"/>
      <c r="C884" s="371"/>
      <c r="D884" s="371"/>
      <c r="E884" s="371"/>
      <c r="F884" s="371"/>
      <c r="G884" s="371"/>
      <c r="H884" s="371"/>
      <c r="I884" s="371"/>
      <c r="J884" s="371"/>
      <c r="K884" s="371"/>
      <c r="L884" s="371"/>
      <c r="M884" s="371"/>
      <c r="N884" s="371"/>
      <c r="O884" s="371"/>
      <c r="P884" s="371"/>
      <c r="Q884" s="371"/>
      <c r="R884" s="371"/>
      <c r="S884" s="371"/>
      <c r="T884" s="371"/>
      <c r="U884" s="371"/>
      <c r="V884" s="371"/>
      <c r="W884" s="371"/>
      <c r="X884" s="371"/>
      <c r="Y884" s="371"/>
      <c r="Z884" s="371"/>
      <c r="AA884" s="371"/>
      <c r="AB884" s="371"/>
      <c r="AC884" s="371"/>
      <c r="AD884" s="371"/>
      <c r="AE884" s="371"/>
      <c r="AF884" s="371"/>
      <c r="AG884" s="371"/>
      <c r="AH884" s="371"/>
      <c r="AI884" s="339"/>
      <c r="AJ884" s="339"/>
      <c r="AK884" s="339"/>
      <c r="AL884" s="339"/>
      <c r="AM884" s="339"/>
      <c r="AN884" s="339"/>
      <c r="AO884" s="339"/>
      <c r="AP884" s="339"/>
      <c r="AQ884" s="339"/>
      <c r="AR884" s="339"/>
      <c r="AS884" s="339"/>
      <c r="AT884" s="339"/>
      <c r="AU884" s="339"/>
      <c r="AV884" s="339"/>
      <c r="AW884" s="339"/>
      <c r="AX884" s="339"/>
      <c r="AY884" s="339"/>
      <c r="AZ884" s="339"/>
      <c r="BA884" s="339"/>
      <c r="BB884" s="339"/>
      <c r="BC884" s="339"/>
      <c r="BD884" s="339"/>
      <c r="BE884" s="339"/>
      <c r="BF884" s="339"/>
      <c r="BG884" s="339"/>
      <c r="BH884" s="339"/>
      <c r="BI884" s="339"/>
      <c r="BJ884" s="339"/>
      <c r="BK884" s="339"/>
      <c r="BL884" s="339"/>
      <c r="BM884" s="339"/>
      <c r="BN884" s="339"/>
      <c r="BO884" s="339"/>
      <c r="BP884" s="339"/>
      <c r="BQ884" s="339"/>
      <c r="BR884" s="339"/>
      <c r="BS884" s="339"/>
      <c r="BT884" s="339"/>
      <c r="BU884" s="339"/>
      <c r="BV884" s="339"/>
      <c r="BW884" s="339"/>
      <c r="BX884" s="339"/>
      <c r="BY884" s="339"/>
      <c r="BZ884" s="339"/>
      <c r="CA884" s="339"/>
      <c r="CB884" s="339"/>
      <c r="CC884" s="339"/>
      <c r="CD884" s="339"/>
      <c r="CE884" s="339"/>
      <c r="CF884" s="339"/>
      <c r="CG884" s="339"/>
      <c r="CH884" s="339"/>
      <c r="CI884" s="339"/>
      <c r="CJ884" s="339"/>
      <c r="CK884" s="339"/>
      <c r="CL884" s="339"/>
      <c r="CM884" s="339"/>
      <c r="CN884" s="339"/>
      <c r="CO884" s="339"/>
      <c r="CP884" s="339"/>
      <c r="CQ884" s="339"/>
      <c r="CR884" s="339"/>
      <c r="CS884" s="339"/>
      <c r="CT884" s="339"/>
      <c r="CU884" s="339"/>
      <c r="CV884" s="339"/>
      <c r="CW884" s="339"/>
      <c r="CX884" s="339"/>
      <c r="CY884" s="339"/>
      <c r="CZ884" s="339"/>
      <c r="DA884" s="339"/>
      <c r="DB884" s="339"/>
      <c r="DC884" s="339"/>
      <c r="DD884" s="339"/>
      <c r="DE884" s="339"/>
      <c r="DF884" s="339"/>
      <c r="DG884" s="339"/>
      <c r="DH884" s="339"/>
      <c r="DI884" s="339"/>
      <c r="DJ884" s="339"/>
      <c r="DK884" s="339"/>
      <c r="DL884" s="339"/>
      <c r="DM884" s="339"/>
      <c r="DN884" s="339"/>
      <c r="DO884" s="339"/>
      <c r="DP884" s="339"/>
      <c r="DQ884" s="339"/>
      <c r="DR884" s="339"/>
      <c r="DS884" s="339"/>
      <c r="DT884" s="339"/>
      <c r="DU884" s="339"/>
      <c r="DV884" s="339"/>
      <c r="DW884" s="339"/>
      <c r="DX884" s="339"/>
      <c r="DY884" s="339"/>
      <c r="DZ884" s="339"/>
      <c r="EA884" s="339"/>
      <c r="EB884" s="339"/>
      <c r="EC884" s="339"/>
      <c r="ED884" s="339"/>
      <c r="EE884" s="339"/>
      <c r="EF884" s="339"/>
      <c r="EG884" s="339"/>
      <c r="EH884" s="339"/>
      <c r="EI884" s="339"/>
      <c r="EJ884" s="339"/>
      <c r="EK884" s="339"/>
      <c r="EL884" s="339"/>
      <c r="EM884" s="339"/>
    </row>
    <row r="885" spans="1:143" s="341" customFormat="1" ht="25.5" hidden="1" customHeight="1">
      <c r="A885" s="371"/>
      <c r="B885" s="371"/>
      <c r="C885" s="371"/>
      <c r="D885" s="371"/>
      <c r="E885" s="371"/>
      <c r="F885" s="371"/>
      <c r="G885" s="371"/>
      <c r="H885" s="371"/>
      <c r="I885" s="371"/>
      <c r="J885" s="371"/>
      <c r="K885" s="371"/>
      <c r="L885" s="371"/>
      <c r="M885" s="371"/>
      <c r="N885" s="371"/>
      <c r="O885" s="371"/>
      <c r="P885" s="371"/>
      <c r="Q885" s="371"/>
      <c r="R885" s="371"/>
      <c r="S885" s="371"/>
      <c r="T885" s="371"/>
      <c r="U885" s="371"/>
      <c r="V885" s="371"/>
      <c r="W885" s="371"/>
      <c r="X885" s="371"/>
      <c r="Y885" s="371"/>
      <c r="Z885" s="371"/>
      <c r="AA885" s="371"/>
      <c r="AB885" s="371"/>
      <c r="AC885" s="371"/>
      <c r="AD885" s="371"/>
      <c r="AE885" s="371"/>
      <c r="AF885" s="371"/>
      <c r="AG885" s="371"/>
      <c r="AH885" s="371"/>
      <c r="AI885" s="339"/>
      <c r="AJ885" s="339"/>
      <c r="AK885" s="339"/>
      <c r="AL885" s="339"/>
      <c r="AM885" s="339"/>
      <c r="AN885" s="339"/>
      <c r="AO885" s="339"/>
      <c r="AP885" s="339"/>
      <c r="AQ885" s="339"/>
      <c r="AR885" s="339"/>
      <c r="AS885" s="339"/>
      <c r="AT885" s="339"/>
      <c r="AU885" s="339"/>
      <c r="AV885" s="339"/>
      <c r="AW885" s="339"/>
      <c r="AX885" s="339"/>
      <c r="AY885" s="339"/>
      <c r="AZ885" s="339"/>
      <c r="BA885" s="339"/>
      <c r="BB885" s="339"/>
      <c r="BC885" s="339"/>
      <c r="BD885" s="339"/>
      <c r="BE885" s="339"/>
      <c r="BF885" s="339"/>
      <c r="BG885" s="339"/>
      <c r="BH885" s="339"/>
      <c r="BI885" s="339"/>
      <c r="BJ885" s="339"/>
      <c r="BK885" s="339"/>
      <c r="BL885" s="339"/>
      <c r="BM885" s="339"/>
      <c r="BN885" s="339"/>
      <c r="BO885" s="339"/>
      <c r="BP885" s="339"/>
      <c r="BQ885" s="339"/>
      <c r="BR885" s="339"/>
      <c r="BS885" s="339"/>
      <c r="BT885" s="339"/>
      <c r="BU885" s="339"/>
      <c r="BV885" s="339"/>
      <c r="BW885" s="339"/>
      <c r="BX885" s="339"/>
      <c r="BY885" s="339"/>
      <c r="BZ885" s="339"/>
      <c r="CA885" s="339"/>
      <c r="CB885" s="339"/>
      <c r="CC885" s="339"/>
      <c r="CD885" s="339"/>
      <c r="CE885" s="339"/>
      <c r="CF885" s="339"/>
      <c r="CG885" s="339"/>
      <c r="CH885" s="339"/>
      <c r="CI885" s="339"/>
      <c r="CJ885" s="339"/>
      <c r="CK885" s="339"/>
      <c r="CL885" s="339"/>
      <c r="CM885" s="339"/>
      <c r="CN885" s="339"/>
      <c r="CO885" s="339"/>
      <c r="CP885" s="339"/>
      <c r="CQ885" s="339"/>
      <c r="CR885" s="339"/>
      <c r="CS885" s="339"/>
      <c r="CT885" s="339"/>
      <c r="CU885" s="339"/>
      <c r="CV885" s="339"/>
      <c r="CW885" s="339"/>
      <c r="CX885" s="339"/>
      <c r="CY885" s="339"/>
      <c r="CZ885" s="339"/>
      <c r="DA885" s="339"/>
      <c r="DB885" s="339"/>
      <c r="DC885" s="339"/>
      <c r="DD885" s="339"/>
      <c r="DE885" s="339"/>
      <c r="DF885" s="339"/>
      <c r="DG885" s="339"/>
      <c r="DH885" s="339"/>
      <c r="DI885" s="339"/>
      <c r="DJ885" s="339"/>
      <c r="DK885" s="339"/>
      <c r="DL885" s="339"/>
      <c r="DM885" s="339"/>
      <c r="DN885" s="339"/>
      <c r="DO885" s="339"/>
      <c r="DP885" s="339"/>
      <c r="DQ885" s="339"/>
      <c r="DR885" s="339"/>
      <c r="DS885" s="339"/>
      <c r="DT885" s="339"/>
      <c r="DU885" s="339"/>
      <c r="DV885" s="339"/>
      <c r="DW885" s="339"/>
      <c r="DX885" s="339"/>
      <c r="DY885" s="339"/>
      <c r="DZ885" s="339"/>
      <c r="EA885" s="339"/>
      <c r="EB885" s="339"/>
      <c r="EC885" s="339"/>
      <c r="ED885" s="339"/>
      <c r="EE885" s="339"/>
      <c r="EF885" s="339"/>
      <c r="EG885" s="339"/>
      <c r="EH885" s="339"/>
      <c r="EI885" s="339"/>
      <c r="EJ885" s="339"/>
      <c r="EK885" s="339"/>
      <c r="EL885" s="339"/>
      <c r="EM885" s="339"/>
    </row>
    <row r="886" spans="1:143" s="341" customFormat="1" ht="25.5" hidden="1" customHeight="1">
      <c r="A886" s="371"/>
      <c r="B886" s="371"/>
      <c r="C886" s="371"/>
      <c r="D886" s="371"/>
      <c r="E886" s="371"/>
      <c r="F886" s="371"/>
      <c r="G886" s="371"/>
      <c r="H886" s="371"/>
      <c r="I886" s="371"/>
      <c r="J886" s="371"/>
      <c r="K886" s="371"/>
      <c r="L886" s="371"/>
      <c r="M886" s="371"/>
      <c r="N886" s="371"/>
      <c r="O886" s="371"/>
      <c r="P886" s="371"/>
      <c r="Q886" s="371"/>
      <c r="R886" s="371"/>
      <c r="S886" s="371"/>
      <c r="T886" s="371"/>
      <c r="U886" s="371"/>
      <c r="V886" s="371"/>
      <c r="W886" s="371"/>
      <c r="X886" s="371"/>
      <c r="Y886" s="371"/>
      <c r="Z886" s="371"/>
      <c r="AA886" s="371"/>
      <c r="AB886" s="371"/>
      <c r="AC886" s="371"/>
      <c r="AD886" s="371"/>
      <c r="AE886" s="371"/>
      <c r="AF886" s="371"/>
      <c r="AG886" s="371"/>
      <c r="AH886" s="371"/>
      <c r="AI886" s="339"/>
      <c r="AJ886" s="339"/>
      <c r="AK886" s="339"/>
      <c r="AL886" s="339"/>
      <c r="AM886" s="339"/>
      <c r="AN886" s="339"/>
      <c r="AO886" s="339"/>
      <c r="AP886" s="339"/>
      <c r="AQ886" s="339"/>
      <c r="AR886" s="339"/>
      <c r="AS886" s="339"/>
      <c r="AT886" s="339"/>
      <c r="AU886" s="339"/>
      <c r="AV886" s="339"/>
      <c r="AW886" s="339"/>
      <c r="AX886" s="339"/>
      <c r="AY886" s="339"/>
      <c r="AZ886" s="339"/>
      <c r="BA886" s="339"/>
      <c r="BB886" s="339"/>
      <c r="BC886" s="339"/>
      <c r="BD886" s="339"/>
      <c r="BE886" s="339"/>
      <c r="BF886" s="339"/>
      <c r="BG886" s="339"/>
      <c r="BH886" s="339"/>
      <c r="BI886" s="339"/>
      <c r="BJ886" s="339"/>
      <c r="BK886" s="339"/>
      <c r="BL886" s="339"/>
      <c r="BM886" s="339"/>
      <c r="BN886" s="339"/>
      <c r="BO886" s="339"/>
      <c r="BP886" s="339"/>
      <c r="BQ886" s="339"/>
      <c r="BR886" s="339"/>
      <c r="BS886" s="339"/>
      <c r="BT886" s="339"/>
      <c r="BU886" s="339"/>
      <c r="BV886" s="339"/>
      <c r="BW886" s="339"/>
      <c r="BX886" s="339"/>
      <c r="BY886" s="339"/>
      <c r="BZ886" s="339"/>
      <c r="CA886" s="339"/>
      <c r="CB886" s="339"/>
      <c r="CC886" s="339"/>
      <c r="CD886" s="339"/>
      <c r="CE886" s="339"/>
      <c r="CF886" s="339"/>
      <c r="CG886" s="339"/>
      <c r="CH886" s="339"/>
      <c r="CI886" s="339"/>
      <c r="CJ886" s="339"/>
      <c r="CK886" s="339"/>
      <c r="CL886" s="339"/>
      <c r="CM886" s="339"/>
      <c r="CN886" s="339"/>
      <c r="CO886" s="339"/>
      <c r="CP886" s="339"/>
      <c r="CQ886" s="339"/>
      <c r="CR886" s="339"/>
      <c r="CS886" s="339"/>
      <c r="CT886" s="339"/>
      <c r="CU886" s="339"/>
      <c r="CV886" s="339"/>
      <c r="CW886" s="339"/>
      <c r="CX886" s="339"/>
      <c r="CY886" s="339"/>
      <c r="CZ886" s="339"/>
      <c r="DA886" s="339"/>
      <c r="DB886" s="339"/>
      <c r="DC886" s="339"/>
      <c r="DD886" s="339"/>
      <c r="DE886" s="339"/>
      <c r="DF886" s="339"/>
      <c r="DG886" s="339"/>
      <c r="DH886" s="339"/>
      <c r="DI886" s="339"/>
      <c r="DJ886" s="339"/>
      <c r="DK886" s="339"/>
      <c r="DL886" s="339"/>
      <c r="DM886" s="339"/>
      <c r="DN886" s="339"/>
      <c r="DO886" s="339"/>
      <c r="DP886" s="339"/>
      <c r="DQ886" s="339"/>
      <c r="DR886" s="339"/>
      <c r="DS886" s="339"/>
      <c r="DT886" s="339"/>
      <c r="DU886" s="339"/>
      <c r="DV886" s="339"/>
      <c r="DW886" s="339"/>
      <c r="DX886" s="339"/>
      <c r="DY886" s="339"/>
      <c r="DZ886" s="339"/>
      <c r="EA886" s="339"/>
      <c r="EB886" s="339"/>
      <c r="EC886" s="339"/>
      <c r="ED886" s="339"/>
      <c r="EE886" s="339"/>
      <c r="EF886" s="339"/>
      <c r="EG886" s="339"/>
      <c r="EH886" s="339"/>
      <c r="EI886" s="339"/>
      <c r="EJ886" s="339"/>
      <c r="EK886" s="339"/>
      <c r="EL886" s="339"/>
      <c r="EM886" s="339"/>
    </row>
    <row r="887" spans="1:143" s="341" customFormat="1" ht="25.5" hidden="1" customHeight="1">
      <c r="A887" s="371"/>
      <c r="B887" s="371"/>
      <c r="C887" s="371"/>
      <c r="D887" s="371"/>
      <c r="E887" s="371"/>
      <c r="F887" s="371"/>
      <c r="G887" s="371"/>
      <c r="H887" s="371"/>
      <c r="I887" s="371"/>
      <c r="J887" s="371"/>
      <c r="K887" s="371"/>
      <c r="L887" s="371"/>
      <c r="M887" s="371"/>
      <c r="N887" s="371"/>
      <c r="O887" s="371"/>
      <c r="P887" s="371"/>
      <c r="Q887" s="371"/>
      <c r="R887" s="371"/>
      <c r="S887" s="371"/>
      <c r="T887" s="371"/>
      <c r="U887" s="371"/>
      <c r="V887" s="371"/>
      <c r="W887" s="371"/>
      <c r="X887" s="371"/>
      <c r="Y887" s="371"/>
      <c r="Z887" s="371"/>
      <c r="AA887" s="371"/>
      <c r="AB887" s="371"/>
      <c r="AC887" s="371"/>
      <c r="AD887" s="371"/>
      <c r="AE887" s="371"/>
      <c r="AF887" s="371"/>
      <c r="AG887" s="371"/>
      <c r="AH887" s="371"/>
      <c r="AI887" s="339"/>
      <c r="AJ887" s="339"/>
      <c r="AK887" s="339"/>
      <c r="AL887" s="339"/>
      <c r="AM887" s="339"/>
      <c r="AN887" s="339"/>
      <c r="AO887" s="339"/>
      <c r="AP887" s="339"/>
      <c r="AQ887" s="339"/>
      <c r="AR887" s="339"/>
      <c r="AS887" s="339"/>
      <c r="AT887" s="339"/>
      <c r="AU887" s="339"/>
      <c r="AV887" s="339"/>
      <c r="AW887" s="339"/>
      <c r="AX887" s="339"/>
      <c r="AY887" s="339"/>
      <c r="AZ887" s="339"/>
      <c r="BA887" s="339"/>
      <c r="BB887" s="339"/>
      <c r="BC887" s="339"/>
      <c r="BD887" s="339"/>
      <c r="BE887" s="339"/>
      <c r="BF887" s="339"/>
      <c r="BG887" s="339"/>
      <c r="BH887" s="339"/>
      <c r="BI887" s="339"/>
      <c r="BJ887" s="339"/>
      <c r="BK887" s="339"/>
      <c r="BL887" s="339"/>
      <c r="BM887" s="339"/>
      <c r="BN887" s="339"/>
      <c r="BO887" s="339"/>
      <c r="BP887" s="339"/>
      <c r="BQ887" s="339"/>
      <c r="BR887" s="339"/>
      <c r="BS887" s="339"/>
      <c r="BT887" s="339"/>
      <c r="BU887" s="339"/>
      <c r="BV887" s="339"/>
      <c r="BW887" s="339"/>
      <c r="BX887" s="339"/>
      <c r="BY887" s="339"/>
      <c r="BZ887" s="339"/>
      <c r="CA887" s="339"/>
      <c r="CB887" s="339"/>
      <c r="CC887" s="339"/>
      <c r="CD887" s="339"/>
      <c r="CE887" s="339"/>
      <c r="CF887" s="339"/>
      <c r="CG887" s="339"/>
      <c r="CH887" s="339"/>
      <c r="CI887" s="339"/>
      <c r="CJ887" s="339"/>
      <c r="CK887" s="339"/>
      <c r="CL887" s="339"/>
      <c r="CM887" s="339"/>
      <c r="CN887" s="339"/>
      <c r="CO887" s="339"/>
      <c r="CP887" s="339"/>
      <c r="CQ887" s="339"/>
      <c r="CR887" s="339"/>
      <c r="CS887" s="339"/>
      <c r="CT887" s="339"/>
      <c r="CU887" s="339"/>
      <c r="CV887" s="339"/>
      <c r="CW887" s="339"/>
      <c r="CX887" s="339"/>
      <c r="CY887" s="339"/>
      <c r="CZ887" s="339"/>
      <c r="DA887" s="339"/>
      <c r="DB887" s="339"/>
      <c r="DC887" s="339"/>
      <c r="DD887" s="339"/>
      <c r="DE887" s="339"/>
      <c r="DF887" s="339"/>
      <c r="DG887" s="339"/>
      <c r="DH887" s="339"/>
      <c r="DI887" s="339"/>
      <c r="DJ887" s="339"/>
      <c r="DK887" s="339"/>
      <c r="DL887" s="339"/>
      <c r="DM887" s="339"/>
      <c r="DN887" s="339"/>
      <c r="DO887" s="339"/>
      <c r="DP887" s="339"/>
      <c r="DQ887" s="339"/>
      <c r="DR887" s="339"/>
      <c r="DS887" s="339"/>
      <c r="DT887" s="339"/>
      <c r="DU887" s="339"/>
      <c r="DV887" s="339"/>
      <c r="DW887" s="339"/>
      <c r="DX887" s="339"/>
      <c r="DY887" s="339"/>
      <c r="DZ887" s="339"/>
      <c r="EA887" s="339"/>
      <c r="EB887" s="339"/>
      <c r="EC887" s="339"/>
      <c r="ED887" s="339"/>
      <c r="EE887" s="339"/>
      <c r="EF887" s="339"/>
      <c r="EG887" s="339"/>
      <c r="EH887" s="339"/>
      <c r="EI887" s="339"/>
      <c r="EJ887" s="339"/>
      <c r="EK887" s="339"/>
      <c r="EL887" s="339"/>
      <c r="EM887" s="339"/>
    </row>
    <row r="888" spans="1:143" s="341" customFormat="1" ht="25.5" hidden="1" customHeight="1">
      <c r="A888" s="371"/>
      <c r="B888" s="371"/>
      <c r="C888" s="371"/>
      <c r="D888" s="371"/>
      <c r="E888" s="371"/>
      <c r="F888" s="371"/>
      <c r="G888" s="371"/>
      <c r="H888" s="371"/>
      <c r="I888" s="371"/>
      <c r="J888" s="371"/>
      <c r="K888" s="371"/>
      <c r="L888" s="371"/>
      <c r="M888" s="371"/>
      <c r="N888" s="371"/>
      <c r="O888" s="371"/>
      <c r="P888" s="371"/>
      <c r="Q888" s="371"/>
      <c r="R888" s="371"/>
      <c r="S888" s="371"/>
      <c r="T888" s="371"/>
      <c r="U888" s="371"/>
      <c r="V888" s="371"/>
      <c r="W888" s="371"/>
      <c r="X888" s="371"/>
      <c r="Y888" s="371"/>
      <c r="Z888" s="371"/>
      <c r="AA888" s="371"/>
      <c r="AB888" s="371"/>
      <c r="AC888" s="371"/>
      <c r="AD888" s="371"/>
      <c r="AE888" s="371"/>
      <c r="AF888" s="371"/>
      <c r="AG888" s="371"/>
      <c r="AH888" s="371"/>
      <c r="AI888" s="339"/>
      <c r="AJ888" s="339"/>
      <c r="AK888" s="339"/>
      <c r="AL888" s="339"/>
      <c r="AM888" s="339"/>
      <c r="AN888" s="339"/>
      <c r="AO888" s="339"/>
      <c r="AP888" s="339"/>
      <c r="AQ888" s="339"/>
      <c r="AR888" s="339"/>
      <c r="AS888" s="339"/>
      <c r="AT888" s="339"/>
      <c r="AU888" s="339"/>
      <c r="AV888" s="339"/>
      <c r="AW888" s="339"/>
      <c r="AX888" s="339"/>
      <c r="AY888" s="339"/>
      <c r="AZ888" s="339"/>
      <c r="BA888" s="339"/>
      <c r="BB888" s="339"/>
      <c r="BC888" s="339"/>
      <c r="BD888" s="339"/>
      <c r="BE888" s="339"/>
      <c r="BF888" s="339"/>
      <c r="BG888" s="339"/>
      <c r="BH888" s="339"/>
      <c r="BI888" s="339"/>
      <c r="BJ888" s="339"/>
      <c r="BK888" s="339"/>
      <c r="BL888" s="339"/>
      <c r="BM888" s="339"/>
      <c r="BN888" s="339"/>
      <c r="BO888" s="339"/>
      <c r="BP888" s="339"/>
      <c r="BQ888" s="339"/>
      <c r="BR888" s="339"/>
      <c r="BS888" s="339"/>
      <c r="BT888" s="339"/>
      <c r="BU888" s="339"/>
      <c r="BV888" s="339"/>
      <c r="BW888" s="339"/>
      <c r="BX888" s="339"/>
      <c r="BY888" s="339"/>
      <c r="BZ888" s="339"/>
      <c r="CA888" s="339"/>
      <c r="CB888" s="339"/>
      <c r="CC888" s="339"/>
      <c r="CD888" s="339"/>
      <c r="CE888" s="339"/>
      <c r="CF888" s="339"/>
      <c r="CG888" s="339"/>
      <c r="CH888" s="339"/>
      <c r="CI888" s="339"/>
      <c r="CJ888" s="339"/>
      <c r="CK888" s="339"/>
      <c r="CL888" s="339"/>
      <c r="CM888" s="339"/>
      <c r="CN888" s="339"/>
      <c r="CO888" s="339"/>
      <c r="CP888" s="339"/>
      <c r="CQ888" s="339"/>
      <c r="CR888" s="339"/>
      <c r="CS888" s="339"/>
      <c r="CT888" s="339"/>
      <c r="CU888" s="339"/>
      <c r="CV888" s="339"/>
      <c r="CW888" s="339"/>
      <c r="CX888" s="339"/>
      <c r="CY888" s="339"/>
      <c r="CZ888" s="339"/>
      <c r="DA888" s="339"/>
      <c r="DB888" s="339"/>
      <c r="DC888" s="339"/>
      <c r="DD888" s="339"/>
      <c r="DE888" s="339"/>
      <c r="DF888" s="339"/>
      <c r="DG888" s="339"/>
      <c r="DH888" s="339"/>
      <c r="DI888" s="339"/>
      <c r="DJ888" s="339"/>
      <c r="DK888" s="339"/>
      <c r="DL888" s="339"/>
      <c r="DM888" s="339"/>
      <c r="DN888" s="339"/>
      <c r="DO888" s="339"/>
      <c r="DP888" s="339"/>
      <c r="DQ888" s="339"/>
      <c r="DR888" s="339"/>
      <c r="DS888" s="339"/>
      <c r="DT888" s="339"/>
      <c r="DU888" s="339"/>
      <c r="DV888" s="339"/>
      <c r="DW888" s="339"/>
      <c r="DX888" s="339"/>
      <c r="DY888" s="339"/>
      <c r="DZ888" s="339"/>
      <c r="EA888" s="339"/>
      <c r="EB888" s="339"/>
      <c r="EC888" s="339"/>
      <c r="ED888" s="339"/>
      <c r="EE888" s="339"/>
      <c r="EF888" s="339"/>
      <c r="EG888" s="339"/>
      <c r="EH888" s="339"/>
      <c r="EI888" s="339"/>
      <c r="EJ888" s="339"/>
      <c r="EK888" s="339"/>
      <c r="EL888" s="339"/>
      <c r="EM888" s="339"/>
    </row>
    <row r="889" spans="1:143" s="341" customFormat="1" ht="25.5" hidden="1" customHeight="1">
      <c r="A889" s="371"/>
      <c r="B889" s="371"/>
      <c r="C889" s="371"/>
      <c r="D889" s="371"/>
      <c r="E889" s="371"/>
      <c r="F889" s="371"/>
      <c r="G889" s="371"/>
      <c r="H889" s="371"/>
      <c r="I889" s="371"/>
      <c r="J889" s="371"/>
      <c r="K889" s="371"/>
      <c r="L889" s="371"/>
      <c r="M889" s="371"/>
      <c r="N889" s="371"/>
      <c r="O889" s="371"/>
      <c r="P889" s="371"/>
      <c r="Q889" s="371"/>
      <c r="R889" s="371"/>
      <c r="S889" s="371"/>
      <c r="T889" s="371"/>
      <c r="U889" s="371"/>
      <c r="V889" s="371"/>
      <c r="W889" s="371"/>
      <c r="X889" s="371"/>
      <c r="Y889" s="371"/>
      <c r="Z889" s="371"/>
      <c r="AA889" s="371"/>
      <c r="AB889" s="371"/>
      <c r="AC889" s="371"/>
      <c r="AD889" s="371"/>
      <c r="AE889" s="371"/>
      <c r="AF889" s="371"/>
      <c r="AG889" s="371"/>
      <c r="AH889" s="371"/>
      <c r="AI889" s="339"/>
      <c r="AJ889" s="339"/>
      <c r="AK889" s="339"/>
      <c r="AL889" s="339"/>
      <c r="AM889" s="339"/>
      <c r="AN889" s="339"/>
      <c r="AO889" s="339"/>
      <c r="AP889" s="339"/>
      <c r="AQ889" s="339"/>
      <c r="AR889" s="339"/>
      <c r="AS889" s="339"/>
      <c r="AT889" s="339"/>
      <c r="AU889" s="339"/>
      <c r="AV889" s="339"/>
      <c r="AW889" s="339"/>
      <c r="AX889" s="339"/>
      <c r="AY889" s="339"/>
      <c r="AZ889" s="339"/>
      <c r="BA889" s="339"/>
      <c r="BB889" s="339"/>
      <c r="BC889" s="339"/>
      <c r="BD889" s="339"/>
      <c r="BE889" s="339"/>
      <c r="BF889" s="339"/>
      <c r="BG889" s="339"/>
      <c r="BH889" s="339"/>
      <c r="BI889" s="339"/>
      <c r="BJ889" s="339"/>
      <c r="BK889" s="339"/>
      <c r="BL889" s="339"/>
      <c r="BM889" s="339"/>
      <c r="BN889" s="339"/>
      <c r="BO889" s="339"/>
      <c r="BP889" s="339"/>
      <c r="BQ889" s="339"/>
      <c r="BR889" s="339"/>
      <c r="BS889" s="339"/>
      <c r="BT889" s="339"/>
      <c r="BU889" s="339"/>
      <c r="BV889" s="339"/>
      <c r="BW889" s="339"/>
      <c r="BX889" s="339"/>
      <c r="BY889" s="339"/>
      <c r="BZ889" s="339"/>
      <c r="CA889" s="339"/>
      <c r="CB889" s="339"/>
      <c r="CC889" s="339"/>
      <c r="CD889" s="339"/>
      <c r="CE889" s="339"/>
      <c r="CF889" s="339"/>
      <c r="CG889" s="339"/>
      <c r="CH889" s="339"/>
      <c r="CI889" s="339"/>
      <c r="CJ889" s="339"/>
      <c r="CK889" s="339"/>
      <c r="CL889" s="339"/>
      <c r="CM889" s="339"/>
      <c r="CN889" s="339"/>
      <c r="CO889" s="339"/>
      <c r="CP889" s="339"/>
      <c r="CQ889" s="339"/>
      <c r="CR889" s="339"/>
      <c r="CS889" s="339"/>
      <c r="CT889" s="339"/>
      <c r="CU889" s="339"/>
      <c r="CV889" s="339"/>
      <c r="CW889" s="339"/>
      <c r="CX889" s="339"/>
      <c r="CY889" s="339"/>
      <c r="CZ889" s="339"/>
      <c r="DA889" s="339"/>
      <c r="DB889" s="339"/>
      <c r="DC889" s="339"/>
      <c r="DD889" s="339"/>
      <c r="DE889" s="339"/>
      <c r="DF889" s="339"/>
      <c r="DG889" s="339"/>
      <c r="DH889" s="339"/>
      <c r="DI889" s="339"/>
      <c r="DJ889" s="339"/>
      <c r="DK889" s="339"/>
      <c r="DL889" s="339"/>
      <c r="DM889" s="339"/>
      <c r="DN889" s="339"/>
      <c r="DO889" s="339"/>
      <c r="DP889" s="339"/>
      <c r="DQ889" s="339"/>
      <c r="DR889" s="339"/>
      <c r="DS889" s="339"/>
      <c r="DT889" s="339"/>
      <c r="DU889" s="339"/>
      <c r="DV889" s="339"/>
      <c r="DW889" s="339"/>
      <c r="DX889" s="339"/>
      <c r="DY889" s="339"/>
      <c r="DZ889" s="339"/>
      <c r="EA889" s="339"/>
      <c r="EB889" s="339"/>
      <c r="EC889" s="339"/>
      <c r="ED889" s="339"/>
      <c r="EE889" s="339"/>
      <c r="EF889" s="339"/>
      <c r="EG889" s="339"/>
      <c r="EH889" s="339"/>
      <c r="EI889" s="339"/>
      <c r="EJ889" s="339"/>
      <c r="EK889" s="339"/>
      <c r="EL889" s="339"/>
      <c r="EM889" s="339"/>
    </row>
    <row r="890" spans="1:143" s="341" customFormat="1" ht="25.5" hidden="1" customHeight="1">
      <c r="A890" s="371"/>
      <c r="B890" s="371"/>
      <c r="C890" s="371"/>
      <c r="D890" s="371"/>
      <c r="E890" s="371"/>
      <c r="F890" s="371"/>
      <c r="G890" s="371"/>
      <c r="H890" s="371"/>
      <c r="I890" s="371"/>
      <c r="J890" s="371"/>
      <c r="K890" s="371"/>
      <c r="L890" s="371"/>
      <c r="M890" s="371"/>
      <c r="N890" s="371"/>
      <c r="O890" s="371"/>
      <c r="P890" s="371"/>
      <c r="Q890" s="371"/>
      <c r="R890" s="371"/>
      <c r="S890" s="371"/>
      <c r="T890" s="371"/>
      <c r="U890" s="371"/>
      <c r="V890" s="371"/>
      <c r="W890" s="371"/>
      <c r="X890" s="371"/>
      <c r="Y890" s="371"/>
      <c r="Z890" s="371"/>
      <c r="AA890" s="371"/>
      <c r="AB890" s="371"/>
      <c r="AC890" s="371"/>
      <c r="AD890" s="371"/>
      <c r="AE890" s="371"/>
      <c r="AF890" s="371"/>
      <c r="AG890" s="371"/>
      <c r="AH890" s="371"/>
      <c r="AI890" s="339"/>
      <c r="AJ890" s="339"/>
      <c r="AK890" s="339"/>
      <c r="AL890" s="339"/>
      <c r="AM890" s="339"/>
      <c r="AN890" s="339"/>
      <c r="AO890" s="339"/>
      <c r="AP890" s="339"/>
      <c r="AQ890" s="339"/>
      <c r="AR890" s="339"/>
      <c r="AS890" s="339"/>
      <c r="AT890" s="339"/>
      <c r="AU890" s="339"/>
      <c r="AV890" s="339"/>
      <c r="AW890" s="339"/>
      <c r="AX890" s="339"/>
      <c r="AY890" s="339"/>
      <c r="AZ890" s="339"/>
      <c r="BA890" s="339"/>
      <c r="BB890" s="339"/>
      <c r="BC890" s="339"/>
      <c r="BD890" s="339"/>
      <c r="BE890" s="339"/>
      <c r="BF890" s="339"/>
      <c r="BG890" s="339"/>
      <c r="BH890" s="339"/>
      <c r="BI890" s="339"/>
      <c r="BJ890" s="339"/>
      <c r="BK890" s="339"/>
      <c r="BL890" s="339"/>
      <c r="BM890" s="339"/>
      <c r="BN890" s="339"/>
      <c r="BO890" s="339"/>
      <c r="BP890" s="339"/>
      <c r="BQ890" s="339"/>
      <c r="BR890" s="339"/>
      <c r="BS890" s="339"/>
      <c r="BT890" s="339"/>
      <c r="BU890" s="339"/>
      <c r="BV890" s="339"/>
      <c r="BW890" s="339"/>
      <c r="BX890" s="339"/>
      <c r="BY890" s="339"/>
      <c r="BZ890" s="339"/>
      <c r="CA890" s="339"/>
      <c r="CB890" s="339"/>
      <c r="CC890" s="339"/>
      <c r="CD890" s="339"/>
      <c r="CE890" s="339"/>
      <c r="CF890" s="339"/>
      <c r="CG890" s="339"/>
      <c r="CH890" s="339"/>
      <c r="CI890" s="339"/>
      <c r="CJ890" s="339"/>
      <c r="CK890" s="339"/>
      <c r="CL890" s="339"/>
      <c r="CM890" s="339"/>
      <c r="CN890" s="339"/>
      <c r="CO890" s="339"/>
      <c r="CP890" s="339"/>
      <c r="CQ890" s="339"/>
      <c r="CR890" s="339"/>
      <c r="CS890" s="339"/>
      <c r="CT890" s="339"/>
      <c r="CU890" s="339"/>
      <c r="CV890" s="339"/>
      <c r="CW890" s="339"/>
      <c r="CX890" s="339"/>
      <c r="CY890" s="339"/>
      <c r="CZ890" s="339"/>
      <c r="DA890" s="339"/>
      <c r="DB890" s="339"/>
      <c r="DC890" s="339"/>
      <c r="DD890" s="339"/>
      <c r="DE890" s="339"/>
      <c r="DF890" s="339"/>
      <c r="DG890" s="339"/>
      <c r="DH890" s="339"/>
      <c r="DI890" s="339"/>
      <c r="DJ890" s="339"/>
      <c r="DK890" s="339"/>
      <c r="DL890" s="339"/>
      <c r="DM890" s="339"/>
      <c r="DN890" s="339"/>
      <c r="DO890" s="339"/>
      <c r="DP890" s="339"/>
      <c r="DQ890" s="339"/>
      <c r="DR890" s="339"/>
      <c r="DS890" s="339"/>
      <c r="DT890" s="339"/>
      <c r="DU890" s="339"/>
      <c r="DV890" s="339"/>
      <c r="DW890" s="339"/>
      <c r="DX890" s="339"/>
      <c r="DY890" s="339"/>
      <c r="DZ890" s="339"/>
      <c r="EA890" s="339"/>
      <c r="EB890" s="339"/>
      <c r="EC890" s="339"/>
      <c r="ED890" s="339"/>
      <c r="EE890" s="339"/>
      <c r="EF890" s="339"/>
      <c r="EG890" s="339"/>
      <c r="EH890" s="339"/>
      <c r="EI890" s="339"/>
      <c r="EJ890" s="339"/>
      <c r="EK890" s="339"/>
      <c r="EL890" s="339"/>
      <c r="EM890" s="339"/>
    </row>
    <row r="891" spans="1:143" s="341" customFormat="1" ht="25.5" hidden="1" customHeight="1">
      <c r="A891" s="371"/>
      <c r="B891" s="371"/>
      <c r="C891" s="371"/>
      <c r="D891" s="371"/>
      <c r="E891" s="371"/>
      <c r="F891" s="371"/>
      <c r="G891" s="371"/>
      <c r="H891" s="371"/>
      <c r="I891" s="371"/>
      <c r="J891" s="371"/>
      <c r="K891" s="371"/>
      <c r="L891" s="371"/>
      <c r="M891" s="371"/>
      <c r="N891" s="371"/>
      <c r="O891" s="371"/>
      <c r="P891" s="371"/>
      <c r="Q891" s="371"/>
      <c r="R891" s="371"/>
      <c r="S891" s="371"/>
      <c r="T891" s="371"/>
      <c r="U891" s="371"/>
      <c r="V891" s="371"/>
      <c r="W891" s="371"/>
      <c r="X891" s="371"/>
      <c r="Y891" s="371"/>
      <c r="Z891" s="371"/>
      <c r="AA891" s="371"/>
      <c r="AB891" s="371"/>
      <c r="AC891" s="371"/>
      <c r="AD891" s="371"/>
      <c r="AE891" s="371"/>
      <c r="AF891" s="371"/>
      <c r="AG891" s="371"/>
      <c r="AH891" s="371"/>
      <c r="AI891" s="339"/>
      <c r="AJ891" s="339"/>
      <c r="AK891" s="339"/>
      <c r="AL891" s="339"/>
      <c r="AM891" s="339"/>
      <c r="AN891" s="339"/>
      <c r="AO891" s="339"/>
      <c r="AP891" s="339"/>
      <c r="AQ891" s="339"/>
      <c r="AR891" s="339"/>
      <c r="AS891" s="339"/>
      <c r="AT891" s="339"/>
      <c r="AU891" s="339"/>
      <c r="AV891" s="339"/>
      <c r="AW891" s="339"/>
      <c r="AX891" s="339"/>
      <c r="AY891" s="339"/>
      <c r="AZ891" s="339"/>
      <c r="BA891" s="339"/>
      <c r="BB891" s="339"/>
      <c r="BC891" s="339"/>
      <c r="BD891" s="339"/>
      <c r="BE891" s="339"/>
      <c r="BF891" s="339"/>
      <c r="BG891" s="339"/>
      <c r="BH891" s="339"/>
      <c r="BI891" s="339"/>
      <c r="BJ891" s="339"/>
      <c r="BK891" s="339"/>
      <c r="BL891" s="339"/>
      <c r="BM891" s="339"/>
      <c r="BN891" s="339"/>
      <c r="BO891" s="339"/>
      <c r="BP891" s="339"/>
      <c r="BQ891" s="339"/>
      <c r="BR891" s="339"/>
      <c r="BS891" s="339"/>
      <c r="BT891" s="339"/>
      <c r="BU891" s="339"/>
      <c r="BV891" s="339"/>
      <c r="BW891" s="339"/>
      <c r="BX891" s="339"/>
      <c r="BY891" s="339"/>
      <c r="BZ891" s="339"/>
      <c r="CA891" s="339"/>
      <c r="CB891" s="339"/>
      <c r="CC891" s="339"/>
      <c r="CD891" s="339"/>
      <c r="CE891" s="339"/>
      <c r="CF891" s="339"/>
      <c r="CG891" s="339"/>
      <c r="CH891" s="339"/>
      <c r="CI891" s="339"/>
      <c r="CJ891" s="339"/>
      <c r="CK891" s="339"/>
      <c r="CL891" s="339"/>
      <c r="CM891" s="339"/>
      <c r="CN891" s="339"/>
      <c r="CO891" s="339"/>
      <c r="CP891" s="339"/>
      <c r="CQ891" s="339"/>
      <c r="CR891" s="339"/>
      <c r="CS891" s="339"/>
      <c r="CT891" s="339"/>
      <c r="CU891" s="339"/>
      <c r="CV891" s="339"/>
      <c r="CW891" s="339"/>
      <c r="CX891" s="339"/>
      <c r="CY891" s="339"/>
      <c r="CZ891" s="339"/>
      <c r="DA891" s="339"/>
      <c r="DB891" s="339"/>
      <c r="DC891" s="339"/>
      <c r="DD891" s="339"/>
      <c r="DE891" s="339"/>
      <c r="DF891" s="339"/>
      <c r="DG891" s="339"/>
      <c r="DH891" s="339"/>
      <c r="DI891" s="339"/>
      <c r="DJ891" s="339"/>
      <c r="DK891" s="339"/>
      <c r="DL891" s="339"/>
      <c r="DM891" s="339"/>
      <c r="DN891" s="339"/>
      <c r="DO891" s="339"/>
      <c r="DP891" s="339"/>
      <c r="DQ891" s="339"/>
      <c r="DR891" s="339"/>
      <c r="DS891" s="339"/>
      <c r="DT891" s="339"/>
      <c r="DU891" s="339"/>
      <c r="DV891" s="339"/>
      <c r="DW891" s="339"/>
      <c r="DX891" s="339"/>
      <c r="DY891" s="339"/>
      <c r="DZ891" s="339"/>
      <c r="EA891" s="339"/>
      <c r="EB891" s="339"/>
      <c r="EC891" s="339"/>
      <c r="ED891" s="339"/>
      <c r="EE891" s="339"/>
      <c r="EF891" s="339"/>
      <c r="EG891" s="339"/>
      <c r="EH891" s="339"/>
      <c r="EI891" s="339"/>
      <c r="EJ891" s="339"/>
      <c r="EK891" s="339"/>
      <c r="EL891" s="339"/>
      <c r="EM891" s="339"/>
    </row>
    <row r="892" spans="1:143" s="341" customFormat="1" ht="25.5" hidden="1" customHeight="1">
      <c r="A892" s="371"/>
      <c r="B892" s="371"/>
      <c r="C892" s="371"/>
      <c r="D892" s="371"/>
      <c r="E892" s="371"/>
      <c r="F892" s="371"/>
      <c r="G892" s="371"/>
      <c r="H892" s="371"/>
      <c r="I892" s="371"/>
      <c r="J892" s="371"/>
      <c r="K892" s="371"/>
      <c r="L892" s="371"/>
      <c r="M892" s="371"/>
      <c r="N892" s="371"/>
      <c r="O892" s="371"/>
      <c r="P892" s="371"/>
      <c r="Q892" s="371"/>
      <c r="R892" s="371"/>
      <c r="S892" s="371"/>
      <c r="T892" s="371"/>
      <c r="U892" s="371"/>
      <c r="V892" s="371"/>
      <c r="W892" s="371"/>
      <c r="X892" s="371"/>
      <c r="Y892" s="371"/>
      <c r="Z892" s="371"/>
      <c r="AA892" s="371"/>
      <c r="AB892" s="371"/>
      <c r="AC892" s="371"/>
      <c r="AD892" s="371"/>
      <c r="AE892" s="371"/>
      <c r="AF892" s="371"/>
      <c r="AG892" s="371"/>
      <c r="AH892" s="371"/>
      <c r="AI892" s="339"/>
      <c r="AJ892" s="339"/>
      <c r="AK892" s="339"/>
      <c r="AL892" s="339"/>
      <c r="AM892" s="339"/>
      <c r="AN892" s="339"/>
      <c r="AO892" s="339"/>
      <c r="AP892" s="339"/>
      <c r="AQ892" s="339"/>
      <c r="AR892" s="339"/>
      <c r="AS892" s="339"/>
      <c r="AT892" s="339"/>
      <c r="AU892" s="339"/>
      <c r="AV892" s="339"/>
      <c r="AW892" s="339"/>
      <c r="AX892" s="339"/>
      <c r="AY892" s="339"/>
      <c r="AZ892" s="339"/>
      <c r="BA892" s="339"/>
      <c r="BB892" s="339"/>
      <c r="BC892" s="339"/>
      <c r="BD892" s="339"/>
      <c r="BE892" s="339"/>
      <c r="BF892" s="339"/>
      <c r="BG892" s="339"/>
      <c r="BH892" s="339"/>
      <c r="BI892" s="339"/>
      <c r="BJ892" s="339"/>
      <c r="BK892" s="339"/>
      <c r="BL892" s="339"/>
      <c r="BM892" s="339"/>
      <c r="BN892" s="339"/>
      <c r="BO892" s="339"/>
      <c r="BP892" s="339"/>
      <c r="BQ892" s="339"/>
      <c r="BR892" s="339"/>
      <c r="BS892" s="339"/>
      <c r="BT892" s="339"/>
      <c r="BU892" s="339"/>
      <c r="BV892" s="339"/>
      <c r="BW892" s="339"/>
      <c r="BX892" s="339"/>
      <c r="BY892" s="339"/>
      <c r="BZ892" s="339"/>
      <c r="CA892" s="339"/>
      <c r="CB892" s="339"/>
      <c r="CC892" s="339"/>
      <c r="CD892" s="339"/>
      <c r="CE892" s="339"/>
      <c r="CF892" s="339"/>
      <c r="CG892" s="339"/>
      <c r="CH892" s="339"/>
      <c r="CI892" s="339"/>
      <c r="CJ892" s="339"/>
      <c r="CK892" s="339"/>
      <c r="CL892" s="339"/>
      <c r="CM892" s="339"/>
      <c r="CN892" s="339"/>
      <c r="CO892" s="339"/>
      <c r="CP892" s="339"/>
      <c r="CQ892" s="339"/>
      <c r="CR892" s="339"/>
      <c r="CS892" s="339"/>
      <c r="CT892" s="339"/>
      <c r="CU892" s="339"/>
      <c r="CV892" s="339"/>
      <c r="CW892" s="339"/>
      <c r="CX892" s="339"/>
      <c r="CY892" s="339"/>
      <c r="CZ892" s="339"/>
      <c r="DA892" s="339"/>
      <c r="DB892" s="339"/>
      <c r="DC892" s="339"/>
      <c r="DD892" s="339"/>
      <c r="DE892" s="339"/>
      <c r="DF892" s="339"/>
      <c r="DG892" s="339"/>
      <c r="DH892" s="339"/>
      <c r="DI892" s="339"/>
      <c r="DJ892" s="339"/>
      <c r="DK892" s="339"/>
      <c r="DL892" s="339"/>
      <c r="DM892" s="339"/>
      <c r="DN892" s="339"/>
      <c r="DO892" s="339"/>
      <c r="DP892" s="339"/>
      <c r="DQ892" s="339"/>
      <c r="DR892" s="339"/>
      <c r="DS892" s="339"/>
      <c r="DT892" s="339"/>
      <c r="DU892" s="339"/>
      <c r="DV892" s="339"/>
      <c r="DW892" s="339"/>
      <c r="DX892" s="339"/>
      <c r="DY892" s="339"/>
      <c r="DZ892" s="339"/>
      <c r="EA892" s="339"/>
      <c r="EB892" s="339"/>
      <c r="EC892" s="339"/>
      <c r="ED892" s="339"/>
      <c r="EE892" s="339"/>
      <c r="EF892" s="339"/>
      <c r="EG892" s="339"/>
      <c r="EH892" s="339"/>
      <c r="EI892" s="339"/>
      <c r="EJ892" s="339"/>
      <c r="EK892" s="339"/>
      <c r="EL892" s="339"/>
      <c r="EM892" s="339"/>
    </row>
    <row r="893" spans="1:143" s="341" customFormat="1" ht="25.5" hidden="1" customHeight="1">
      <c r="A893" s="371"/>
      <c r="B893" s="371"/>
      <c r="C893" s="371"/>
      <c r="D893" s="371"/>
      <c r="E893" s="371"/>
      <c r="F893" s="371"/>
      <c r="G893" s="371"/>
      <c r="H893" s="371"/>
      <c r="I893" s="371"/>
      <c r="J893" s="371"/>
      <c r="K893" s="371"/>
      <c r="L893" s="371"/>
      <c r="M893" s="371"/>
      <c r="N893" s="371"/>
      <c r="O893" s="371"/>
      <c r="P893" s="371"/>
      <c r="Q893" s="371"/>
      <c r="R893" s="371"/>
      <c r="S893" s="371"/>
      <c r="T893" s="371"/>
      <c r="U893" s="371"/>
      <c r="V893" s="371"/>
      <c r="W893" s="371"/>
      <c r="X893" s="371"/>
      <c r="Y893" s="371"/>
      <c r="Z893" s="371"/>
      <c r="AA893" s="371"/>
      <c r="AB893" s="371"/>
      <c r="AC893" s="371"/>
      <c r="AD893" s="371"/>
      <c r="AE893" s="371"/>
      <c r="AF893" s="371"/>
      <c r="AG893" s="371"/>
      <c r="AH893" s="371"/>
      <c r="AI893" s="339"/>
      <c r="AJ893" s="339"/>
      <c r="AK893" s="339"/>
      <c r="AL893" s="339"/>
      <c r="AM893" s="339"/>
      <c r="AN893" s="339"/>
      <c r="AO893" s="339"/>
      <c r="AP893" s="339"/>
      <c r="AQ893" s="339"/>
      <c r="AR893" s="339"/>
      <c r="AS893" s="339"/>
      <c r="AT893" s="339"/>
      <c r="AU893" s="339"/>
      <c r="AV893" s="339"/>
      <c r="AW893" s="339"/>
      <c r="AX893" s="339"/>
      <c r="AY893" s="339"/>
      <c r="AZ893" s="339"/>
      <c r="BA893" s="339"/>
      <c r="BB893" s="339"/>
      <c r="BC893" s="339"/>
      <c r="BD893" s="339"/>
      <c r="BE893" s="339"/>
      <c r="BF893" s="339"/>
      <c r="BG893" s="339"/>
      <c r="BH893" s="339"/>
      <c r="BI893" s="339"/>
      <c r="BJ893" s="339"/>
      <c r="BK893" s="339"/>
      <c r="BL893" s="339"/>
      <c r="BM893" s="339"/>
      <c r="BN893" s="339"/>
      <c r="BO893" s="339"/>
      <c r="BP893" s="339"/>
      <c r="BQ893" s="339"/>
      <c r="BR893" s="339"/>
      <c r="BS893" s="339"/>
      <c r="BT893" s="339"/>
      <c r="BU893" s="339"/>
      <c r="BV893" s="339"/>
      <c r="BW893" s="339"/>
      <c r="BX893" s="339"/>
      <c r="BY893" s="339"/>
      <c r="BZ893" s="339"/>
      <c r="CA893" s="339"/>
      <c r="CB893" s="339"/>
      <c r="CC893" s="339"/>
      <c r="CD893" s="339"/>
      <c r="CE893" s="339"/>
      <c r="CF893" s="339"/>
      <c r="CG893" s="339"/>
      <c r="CH893" s="339"/>
      <c r="CI893" s="339"/>
      <c r="CJ893" s="339"/>
      <c r="CK893" s="339"/>
      <c r="CL893" s="339"/>
      <c r="CM893" s="339"/>
      <c r="CN893" s="339"/>
      <c r="CO893" s="339"/>
      <c r="CP893" s="339"/>
      <c r="CQ893" s="339"/>
      <c r="CR893" s="339"/>
      <c r="CS893" s="339"/>
      <c r="CT893" s="339"/>
      <c r="CU893" s="339"/>
      <c r="CV893" s="339"/>
      <c r="CW893" s="339"/>
      <c r="CX893" s="339"/>
      <c r="CY893" s="339"/>
      <c r="CZ893" s="339"/>
      <c r="DA893" s="339"/>
      <c r="DB893" s="339"/>
      <c r="DC893" s="339"/>
      <c r="DD893" s="339"/>
      <c r="DE893" s="339"/>
      <c r="DF893" s="339"/>
      <c r="DG893" s="339"/>
      <c r="DH893" s="339"/>
      <c r="DI893" s="339"/>
      <c r="DJ893" s="339"/>
      <c r="DK893" s="339"/>
      <c r="DL893" s="339"/>
      <c r="DM893" s="339"/>
      <c r="DN893" s="339"/>
      <c r="DO893" s="339"/>
      <c r="DP893" s="339"/>
      <c r="DQ893" s="339"/>
      <c r="DR893" s="339"/>
      <c r="DS893" s="339"/>
      <c r="DT893" s="339"/>
      <c r="DU893" s="339"/>
      <c r="DV893" s="339"/>
      <c r="DW893" s="339"/>
      <c r="DX893" s="339"/>
      <c r="DY893" s="339"/>
      <c r="DZ893" s="339"/>
      <c r="EA893" s="339"/>
      <c r="EB893" s="339"/>
      <c r="EC893" s="339"/>
      <c r="ED893" s="339"/>
      <c r="EE893" s="339"/>
      <c r="EF893" s="339"/>
      <c r="EG893" s="339"/>
      <c r="EH893" s="339"/>
      <c r="EI893" s="339"/>
      <c r="EJ893" s="339"/>
      <c r="EK893" s="339"/>
      <c r="EL893" s="339"/>
      <c r="EM893" s="339"/>
    </row>
    <row r="894" spans="1:143" s="341" customFormat="1" ht="25.5" hidden="1" customHeight="1">
      <c r="A894" s="371"/>
      <c r="B894" s="371"/>
      <c r="C894" s="371"/>
      <c r="D894" s="371"/>
      <c r="E894" s="371"/>
      <c r="F894" s="371"/>
      <c r="G894" s="371"/>
      <c r="H894" s="371"/>
      <c r="I894" s="371"/>
      <c r="J894" s="371"/>
      <c r="K894" s="371"/>
      <c r="L894" s="371"/>
      <c r="M894" s="371"/>
      <c r="N894" s="371"/>
      <c r="O894" s="371"/>
      <c r="P894" s="371"/>
      <c r="Q894" s="371"/>
      <c r="R894" s="371"/>
      <c r="S894" s="371"/>
      <c r="T894" s="371"/>
      <c r="U894" s="371"/>
      <c r="V894" s="371"/>
      <c r="W894" s="371"/>
      <c r="X894" s="371"/>
      <c r="Y894" s="371"/>
      <c r="Z894" s="371"/>
      <c r="AA894" s="371"/>
      <c r="AB894" s="371"/>
      <c r="AC894" s="371"/>
      <c r="AD894" s="371"/>
      <c r="AE894" s="371"/>
      <c r="AF894" s="371"/>
      <c r="AG894" s="371"/>
      <c r="AH894" s="371"/>
      <c r="AI894" s="339"/>
      <c r="AJ894" s="339"/>
      <c r="AK894" s="339"/>
      <c r="AL894" s="339"/>
      <c r="AM894" s="339"/>
      <c r="AN894" s="339"/>
      <c r="AO894" s="339"/>
      <c r="AP894" s="339"/>
      <c r="AQ894" s="339"/>
      <c r="AR894" s="339"/>
      <c r="AS894" s="339"/>
      <c r="AT894" s="339"/>
      <c r="AU894" s="339"/>
      <c r="AV894" s="339"/>
      <c r="AW894" s="339"/>
      <c r="AX894" s="339"/>
      <c r="AY894" s="339"/>
      <c r="AZ894" s="339"/>
      <c r="BA894" s="339"/>
      <c r="BB894" s="339"/>
      <c r="BC894" s="339"/>
      <c r="BD894" s="339"/>
      <c r="BE894" s="339"/>
      <c r="BF894" s="339"/>
      <c r="BG894" s="339"/>
      <c r="BH894" s="339"/>
      <c r="BI894" s="339"/>
      <c r="BJ894" s="339"/>
      <c r="BK894" s="339"/>
      <c r="BL894" s="339"/>
      <c r="BM894" s="339"/>
      <c r="BN894" s="339"/>
      <c r="BO894" s="339"/>
      <c r="BP894" s="339"/>
      <c r="BQ894" s="339"/>
      <c r="BR894" s="339"/>
      <c r="BS894" s="339"/>
      <c r="BT894" s="339"/>
      <c r="BU894" s="339"/>
      <c r="BV894" s="339"/>
      <c r="BW894" s="339"/>
      <c r="BX894" s="339"/>
      <c r="BY894" s="339"/>
      <c r="BZ894" s="339"/>
      <c r="CA894" s="339"/>
      <c r="CB894" s="339"/>
      <c r="CC894" s="339"/>
      <c r="CD894" s="339"/>
      <c r="CE894" s="339"/>
      <c r="CF894" s="339"/>
      <c r="CG894" s="339"/>
      <c r="CH894" s="339"/>
      <c r="CI894" s="339"/>
      <c r="CJ894" s="339"/>
      <c r="CK894" s="339"/>
      <c r="CL894" s="339"/>
      <c r="CM894" s="339"/>
      <c r="CN894" s="339"/>
      <c r="CO894" s="339"/>
      <c r="CP894" s="339"/>
      <c r="CQ894" s="339"/>
      <c r="CR894" s="339"/>
      <c r="CS894" s="339"/>
      <c r="CT894" s="339"/>
      <c r="CU894" s="339"/>
      <c r="CV894" s="339"/>
      <c r="CW894" s="339"/>
      <c r="CX894" s="339"/>
      <c r="CY894" s="339"/>
      <c r="CZ894" s="339"/>
      <c r="DA894" s="339"/>
      <c r="DB894" s="339"/>
      <c r="DC894" s="339"/>
      <c r="DD894" s="339"/>
      <c r="DE894" s="339"/>
      <c r="DF894" s="339"/>
      <c r="DG894" s="339"/>
      <c r="DH894" s="339"/>
      <c r="DI894" s="339"/>
      <c r="DJ894" s="339"/>
      <c r="DK894" s="339"/>
      <c r="DL894" s="339"/>
      <c r="DM894" s="339"/>
      <c r="DN894" s="339"/>
      <c r="DO894" s="339"/>
      <c r="DP894" s="339"/>
      <c r="DQ894" s="339"/>
      <c r="DR894" s="339"/>
      <c r="DS894" s="339"/>
      <c r="DT894" s="339"/>
      <c r="DU894" s="339"/>
      <c r="DV894" s="339"/>
      <c r="DW894" s="339"/>
      <c r="DX894" s="339"/>
      <c r="DY894" s="339"/>
      <c r="DZ894" s="339"/>
      <c r="EA894" s="339"/>
      <c r="EB894" s="339"/>
      <c r="EC894" s="339"/>
      <c r="ED894" s="339"/>
      <c r="EE894" s="339"/>
      <c r="EF894" s="339"/>
      <c r="EG894" s="339"/>
      <c r="EH894" s="339"/>
      <c r="EI894" s="339"/>
      <c r="EJ894" s="339"/>
      <c r="EK894" s="339"/>
      <c r="EL894" s="339"/>
      <c r="EM894" s="339"/>
    </row>
    <row r="895" spans="1:143" s="341" customFormat="1" ht="25.5" hidden="1" customHeight="1">
      <c r="A895" s="371"/>
      <c r="B895" s="371"/>
      <c r="C895" s="371"/>
      <c r="D895" s="371"/>
      <c r="E895" s="371"/>
      <c r="F895" s="371"/>
      <c r="G895" s="371"/>
      <c r="H895" s="371"/>
      <c r="I895" s="371"/>
      <c r="J895" s="371"/>
      <c r="K895" s="371"/>
      <c r="L895" s="371"/>
      <c r="M895" s="371"/>
      <c r="N895" s="371"/>
      <c r="O895" s="371"/>
      <c r="P895" s="371"/>
      <c r="Q895" s="371"/>
      <c r="R895" s="371"/>
      <c r="S895" s="371"/>
      <c r="T895" s="371"/>
      <c r="U895" s="371"/>
      <c r="V895" s="371"/>
      <c r="W895" s="371"/>
      <c r="X895" s="371"/>
      <c r="Y895" s="371"/>
      <c r="Z895" s="371"/>
      <c r="AA895" s="371"/>
      <c r="AB895" s="371"/>
      <c r="AC895" s="371"/>
      <c r="AD895" s="371"/>
      <c r="AE895" s="371"/>
      <c r="AF895" s="371"/>
      <c r="AG895" s="371"/>
      <c r="AH895" s="371"/>
      <c r="AI895" s="339"/>
      <c r="AJ895" s="339"/>
      <c r="AK895" s="339"/>
      <c r="AL895" s="339"/>
      <c r="AM895" s="339"/>
      <c r="AN895" s="339"/>
      <c r="AO895" s="339"/>
      <c r="AP895" s="339"/>
      <c r="AQ895" s="339"/>
      <c r="AR895" s="339"/>
      <c r="AS895" s="339"/>
      <c r="AT895" s="339"/>
      <c r="AU895" s="339"/>
      <c r="AV895" s="339"/>
      <c r="AW895" s="339"/>
      <c r="AX895" s="339"/>
      <c r="AY895" s="339"/>
      <c r="AZ895" s="339"/>
      <c r="BA895" s="339"/>
      <c r="BB895" s="339"/>
      <c r="BC895" s="339"/>
      <c r="BD895" s="339"/>
      <c r="BE895" s="339"/>
      <c r="BF895" s="339"/>
      <c r="BG895" s="339"/>
      <c r="BH895" s="339"/>
      <c r="BI895" s="339"/>
      <c r="BJ895" s="339"/>
      <c r="BK895" s="339"/>
      <c r="BL895" s="339"/>
      <c r="BM895" s="339"/>
      <c r="BN895" s="339"/>
      <c r="BO895" s="339"/>
      <c r="BP895" s="339"/>
      <c r="BQ895" s="339"/>
      <c r="BR895" s="339"/>
      <c r="BS895" s="339"/>
      <c r="BT895" s="339"/>
      <c r="BU895" s="339"/>
      <c r="BV895" s="339"/>
      <c r="BW895" s="339"/>
      <c r="BX895" s="339"/>
      <c r="BY895" s="339"/>
      <c r="BZ895" s="339"/>
      <c r="CA895" s="339"/>
      <c r="CB895" s="339"/>
      <c r="CC895" s="339"/>
      <c r="CD895" s="339"/>
      <c r="CE895" s="339"/>
      <c r="CF895" s="339"/>
      <c r="CG895" s="339"/>
      <c r="CH895" s="339"/>
      <c r="CI895" s="339"/>
      <c r="CJ895" s="339"/>
      <c r="CK895" s="339"/>
      <c r="CL895" s="339"/>
      <c r="CM895" s="339"/>
      <c r="CN895" s="339"/>
      <c r="CO895" s="339"/>
      <c r="CP895" s="339"/>
      <c r="CQ895" s="339"/>
      <c r="CR895" s="339"/>
      <c r="CS895" s="339"/>
      <c r="CT895" s="339"/>
      <c r="CU895" s="339"/>
      <c r="CV895" s="339"/>
      <c r="CW895" s="339"/>
      <c r="CX895" s="339"/>
      <c r="CY895" s="339"/>
      <c r="CZ895" s="339"/>
      <c r="DA895" s="339"/>
      <c r="DB895" s="339"/>
      <c r="DC895" s="339"/>
      <c r="DD895" s="339"/>
      <c r="DE895" s="339"/>
      <c r="DF895" s="339"/>
      <c r="DG895" s="339"/>
      <c r="DH895" s="339"/>
      <c r="DI895" s="339"/>
      <c r="DJ895" s="339"/>
      <c r="DK895" s="339"/>
      <c r="DL895" s="339"/>
      <c r="DM895" s="339"/>
      <c r="DN895" s="339"/>
      <c r="DO895" s="339"/>
      <c r="DP895" s="339"/>
      <c r="DQ895" s="339"/>
      <c r="DR895" s="339"/>
      <c r="DS895" s="339"/>
      <c r="DT895" s="339"/>
      <c r="DU895" s="339"/>
      <c r="DV895" s="339"/>
      <c r="DW895" s="339"/>
      <c r="DX895" s="339"/>
      <c r="DY895" s="339"/>
      <c r="DZ895" s="339"/>
      <c r="EA895" s="339"/>
      <c r="EB895" s="339"/>
      <c r="EC895" s="339"/>
      <c r="ED895" s="339"/>
      <c r="EE895" s="339"/>
      <c r="EF895" s="339"/>
      <c r="EG895" s="339"/>
      <c r="EH895" s="339"/>
      <c r="EI895" s="339"/>
      <c r="EJ895" s="339"/>
      <c r="EK895" s="339"/>
      <c r="EL895" s="339"/>
      <c r="EM895" s="339"/>
    </row>
    <row r="896" spans="1:143" s="341" customFormat="1" ht="25.5" hidden="1" customHeight="1">
      <c r="A896" s="371"/>
      <c r="B896" s="371"/>
      <c r="C896" s="371"/>
      <c r="D896" s="371"/>
      <c r="E896" s="371"/>
      <c r="F896" s="371"/>
      <c r="G896" s="371"/>
      <c r="H896" s="371"/>
      <c r="I896" s="371"/>
      <c r="J896" s="371"/>
      <c r="K896" s="371"/>
      <c r="L896" s="371"/>
      <c r="M896" s="371"/>
      <c r="N896" s="371"/>
      <c r="O896" s="371"/>
      <c r="P896" s="371"/>
      <c r="Q896" s="371"/>
      <c r="R896" s="371"/>
      <c r="S896" s="371"/>
      <c r="T896" s="371"/>
      <c r="U896" s="371"/>
      <c r="V896" s="371"/>
      <c r="W896" s="371"/>
      <c r="X896" s="371"/>
      <c r="Y896" s="371"/>
      <c r="Z896" s="371"/>
      <c r="AA896" s="371"/>
      <c r="AB896" s="371"/>
      <c r="AC896" s="371"/>
      <c r="AD896" s="371"/>
      <c r="AE896" s="371"/>
      <c r="AF896" s="371"/>
      <c r="AG896" s="371"/>
      <c r="AH896" s="371"/>
      <c r="AI896" s="339"/>
      <c r="AJ896" s="339"/>
      <c r="AK896" s="339"/>
      <c r="AL896" s="339"/>
      <c r="AM896" s="339"/>
      <c r="AN896" s="339"/>
      <c r="AO896" s="339"/>
      <c r="AP896" s="339"/>
      <c r="AQ896" s="339"/>
      <c r="AR896" s="339"/>
      <c r="AS896" s="339"/>
      <c r="AT896" s="339"/>
      <c r="AU896" s="339"/>
      <c r="AV896" s="339"/>
      <c r="AW896" s="339"/>
      <c r="AX896" s="339"/>
      <c r="AY896" s="339"/>
      <c r="AZ896" s="339"/>
      <c r="BA896" s="339"/>
      <c r="BB896" s="339"/>
      <c r="BC896" s="339"/>
      <c r="BD896" s="339"/>
      <c r="BE896" s="339"/>
      <c r="BF896" s="339"/>
      <c r="BG896" s="339"/>
      <c r="BH896" s="339"/>
      <c r="BI896" s="339"/>
      <c r="BJ896" s="339"/>
      <c r="BK896" s="339"/>
      <c r="BL896" s="339"/>
      <c r="BM896" s="339"/>
      <c r="BN896" s="339"/>
      <c r="BO896" s="339"/>
      <c r="BP896" s="339"/>
      <c r="BQ896" s="339"/>
      <c r="BR896" s="339"/>
      <c r="BS896" s="339"/>
      <c r="BT896" s="339"/>
      <c r="BU896" s="339"/>
      <c r="BV896" s="339"/>
      <c r="BW896" s="339"/>
      <c r="BX896" s="339"/>
      <c r="BY896" s="339"/>
      <c r="BZ896" s="339"/>
      <c r="CA896" s="339"/>
      <c r="CB896" s="339"/>
      <c r="CC896" s="339"/>
      <c r="CD896" s="339"/>
      <c r="CE896" s="339"/>
      <c r="CF896" s="339"/>
      <c r="CG896" s="339"/>
      <c r="CH896" s="339"/>
      <c r="CI896" s="339"/>
      <c r="CJ896" s="339"/>
      <c r="CK896" s="339"/>
      <c r="CL896" s="339"/>
      <c r="CM896" s="339"/>
      <c r="CN896" s="339"/>
      <c r="CO896" s="339"/>
      <c r="CP896" s="339"/>
      <c r="CQ896" s="339"/>
      <c r="CR896" s="339"/>
      <c r="CS896" s="339"/>
      <c r="CT896" s="339"/>
      <c r="CU896" s="339"/>
      <c r="CV896" s="339"/>
      <c r="CW896" s="339"/>
      <c r="CX896" s="339"/>
      <c r="CY896" s="339"/>
      <c r="CZ896" s="339"/>
      <c r="DA896" s="339"/>
      <c r="DB896" s="339"/>
      <c r="DC896" s="339"/>
      <c r="DD896" s="339"/>
      <c r="DE896" s="339"/>
      <c r="DF896" s="339"/>
      <c r="DG896" s="339"/>
      <c r="DH896" s="339"/>
      <c r="DI896" s="339"/>
      <c r="DJ896" s="339"/>
      <c r="DK896" s="339"/>
      <c r="DL896" s="339"/>
      <c r="DM896" s="339"/>
      <c r="DN896" s="339"/>
      <c r="DO896" s="339"/>
      <c r="DP896" s="339"/>
      <c r="DQ896" s="339"/>
      <c r="DR896" s="339"/>
      <c r="DS896" s="339"/>
      <c r="DT896" s="339"/>
      <c r="DU896" s="339"/>
      <c r="DV896" s="339"/>
      <c r="DW896" s="339"/>
      <c r="DX896" s="339"/>
      <c r="DY896" s="339"/>
      <c r="DZ896" s="339"/>
      <c r="EA896" s="339"/>
      <c r="EB896" s="339"/>
      <c r="EC896" s="339"/>
      <c r="ED896" s="339"/>
      <c r="EE896" s="339"/>
      <c r="EF896" s="339"/>
      <c r="EG896" s="339"/>
      <c r="EH896" s="339"/>
      <c r="EI896" s="339"/>
      <c r="EJ896" s="339"/>
      <c r="EK896" s="339"/>
      <c r="EL896" s="339"/>
      <c r="EM896" s="339"/>
    </row>
    <row r="897" spans="1:143" s="341" customFormat="1" ht="25.5" hidden="1" customHeight="1">
      <c r="A897" s="371"/>
      <c r="B897" s="371"/>
      <c r="C897" s="371"/>
      <c r="D897" s="371"/>
      <c r="E897" s="371"/>
      <c r="F897" s="371"/>
      <c r="G897" s="371"/>
      <c r="H897" s="371"/>
      <c r="I897" s="371"/>
      <c r="J897" s="371"/>
      <c r="K897" s="371"/>
      <c r="L897" s="371"/>
      <c r="M897" s="371"/>
      <c r="N897" s="371"/>
      <c r="O897" s="371"/>
      <c r="P897" s="371"/>
      <c r="Q897" s="371"/>
      <c r="R897" s="371"/>
      <c r="S897" s="371"/>
      <c r="T897" s="371"/>
      <c r="U897" s="371"/>
      <c r="V897" s="371"/>
      <c r="W897" s="371"/>
      <c r="X897" s="371"/>
      <c r="Y897" s="371"/>
      <c r="Z897" s="371"/>
      <c r="AA897" s="371"/>
      <c r="AB897" s="371"/>
      <c r="AC897" s="371"/>
      <c r="AD897" s="371"/>
      <c r="AE897" s="371"/>
      <c r="AF897" s="371"/>
      <c r="AG897" s="371"/>
      <c r="AH897" s="371"/>
      <c r="AI897" s="339"/>
      <c r="AJ897" s="339"/>
      <c r="AK897" s="339"/>
      <c r="AL897" s="339"/>
      <c r="AM897" s="339"/>
      <c r="AN897" s="339"/>
      <c r="AO897" s="339"/>
      <c r="AP897" s="339"/>
      <c r="AQ897" s="339"/>
      <c r="AR897" s="339"/>
      <c r="AS897" s="339"/>
      <c r="AT897" s="339"/>
      <c r="AU897" s="339"/>
      <c r="AV897" s="339"/>
      <c r="AW897" s="339"/>
      <c r="AX897" s="339"/>
      <c r="AY897" s="339"/>
      <c r="AZ897" s="339"/>
      <c r="BA897" s="339"/>
      <c r="BB897" s="339"/>
      <c r="BC897" s="339"/>
      <c r="BD897" s="339"/>
      <c r="BE897" s="339"/>
      <c r="BF897" s="339"/>
      <c r="BG897" s="339"/>
      <c r="BH897" s="339"/>
      <c r="BI897" s="339"/>
      <c r="BJ897" s="339"/>
      <c r="BK897" s="339"/>
      <c r="BL897" s="339"/>
      <c r="BM897" s="339"/>
      <c r="BN897" s="339"/>
      <c r="BO897" s="339"/>
      <c r="BP897" s="339"/>
      <c r="BQ897" s="339"/>
      <c r="BR897" s="339"/>
      <c r="BS897" s="339"/>
      <c r="BT897" s="339"/>
      <c r="BU897" s="339"/>
      <c r="BV897" s="339"/>
      <c r="BW897" s="339"/>
      <c r="BX897" s="339"/>
      <c r="BY897" s="339"/>
      <c r="BZ897" s="339"/>
      <c r="CA897" s="339"/>
      <c r="CB897" s="339"/>
      <c r="CC897" s="339"/>
      <c r="CD897" s="339"/>
      <c r="CE897" s="339"/>
      <c r="CF897" s="339"/>
      <c r="CG897" s="339"/>
      <c r="CH897" s="339"/>
      <c r="CI897" s="339"/>
      <c r="CJ897" s="339"/>
      <c r="CK897" s="339"/>
      <c r="CL897" s="339"/>
      <c r="CM897" s="339"/>
      <c r="CN897" s="339"/>
      <c r="CO897" s="339"/>
      <c r="CP897" s="339"/>
      <c r="CQ897" s="339"/>
      <c r="CR897" s="339"/>
      <c r="CS897" s="339"/>
      <c r="CT897" s="339"/>
      <c r="CU897" s="339"/>
      <c r="CV897" s="339"/>
      <c r="CW897" s="339"/>
      <c r="CX897" s="339"/>
      <c r="CY897" s="339"/>
      <c r="CZ897" s="339"/>
      <c r="DA897" s="339"/>
      <c r="DB897" s="339"/>
      <c r="DC897" s="339"/>
      <c r="DD897" s="339"/>
      <c r="DE897" s="339"/>
      <c r="DF897" s="339"/>
      <c r="DG897" s="339"/>
      <c r="DH897" s="339"/>
      <c r="DI897" s="339"/>
      <c r="DJ897" s="339"/>
      <c r="DK897" s="339"/>
      <c r="DL897" s="339"/>
      <c r="DM897" s="339"/>
      <c r="DN897" s="339"/>
      <c r="DO897" s="339"/>
      <c r="DP897" s="339"/>
      <c r="DQ897" s="339"/>
      <c r="DR897" s="339"/>
      <c r="DS897" s="339"/>
      <c r="DT897" s="339"/>
      <c r="DU897" s="339"/>
      <c r="DV897" s="339"/>
      <c r="DW897" s="339"/>
      <c r="DX897" s="339"/>
      <c r="DY897" s="339"/>
      <c r="DZ897" s="339"/>
      <c r="EA897" s="339"/>
      <c r="EB897" s="339"/>
      <c r="EC897" s="339"/>
      <c r="ED897" s="339"/>
      <c r="EE897" s="339"/>
      <c r="EF897" s="339"/>
      <c r="EG897" s="339"/>
      <c r="EH897" s="339"/>
      <c r="EI897" s="339"/>
      <c r="EJ897" s="339"/>
      <c r="EK897" s="339"/>
      <c r="EL897" s="339"/>
      <c r="EM897" s="339"/>
    </row>
    <row r="898" spans="1:143" s="341" customFormat="1" ht="25.5" hidden="1" customHeight="1">
      <c r="A898" s="371"/>
      <c r="B898" s="371"/>
      <c r="C898" s="371"/>
      <c r="D898" s="371"/>
      <c r="E898" s="371"/>
      <c r="F898" s="371"/>
      <c r="G898" s="371"/>
      <c r="H898" s="371"/>
      <c r="I898" s="371"/>
      <c r="J898" s="371"/>
      <c r="K898" s="371"/>
      <c r="L898" s="371"/>
      <c r="M898" s="371"/>
      <c r="N898" s="371"/>
      <c r="O898" s="371"/>
      <c r="P898" s="371"/>
      <c r="Q898" s="371"/>
      <c r="R898" s="371"/>
      <c r="S898" s="371"/>
      <c r="T898" s="371"/>
      <c r="U898" s="371"/>
      <c r="V898" s="371"/>
      <c r="W898" s="371"/>
      <c r="X898" s="371"/>
      <c r="Y898" s="371"/>
      <c r="Z898" s="371"/>
      <c r="AA898" s="371"/>
      <c r="AB898" s="371"/>
      <c r="AC898" s="371"/>
      <c r="AD898" s="371"/>
      <c r="AE898" s="371"/>
      <c r="AF898" s="371"/>
      <c r="AG898" s="371"/>
      <c r="AH898" s="371"/>
      <c r="AI898" s="339"/>
      <c r="AJ898" s="339"/>
      <c r="AK898" s="339"/>
      <c r="AL898" s="339"/>
      <c r="AM898" s="339"/>
      <c r="AN898" s="339"/>
      <c r="AO898" s="339"/>
      <c r="AP898" s="339"/>
      <c r="AQ898" s="339"/>
      <c r="AR898" s="339"/>
      <c r="AS898" s="339"/>
      <c r="AT898" s="339"/>
      <c r="AU898" s="339"/>
      <c r="AV898" s="339"/>
      <c r="AW898" s="339"/>
      <c r="AX898" s="339"/>
      <c r="AY898" s="339"/>
      <c r="AZ898" s="339"/>
      <c r="BA898" s="339"/>
      <c r="BB898" s="339"/>
      <c r="BC898" s="339"/>
      <c r="BD898" s="339"/>
      <c r="BE898" s="339"/>
      <c r="BF898" s="339"/>
      <c r="BG898" s="339"/>
      <c r="BH898" s="339"/>
      <c r="BI898" s="339"/>
      <c r="BJ898" s="339"/>
      <c r="BK898" s="339"/>
      <c r="BL898" s="339"/>
      <c r="BM898" s="339"/>
      <c r="BN898" s="339"/>
      <c r="BO898" s="339"/>
      <c r="BP898" s="339"/>
      <c r="BQ898" s="339"/>
      <c r="BR898" s="339"/>
      <c r="BS898" s="339"/>
      <c r="BT898" s="339"/>
      <c r="BU898" s="339"/>
      <c r="BV898" s="339"/>
      <c r="BW898" s="339"/>
      <c r="BX898" s="339"/>
      <c r="BY898" s="339"/>
      <c r="BZ898" s="339"/>
      <c r="CA898" s="339"/>
      <c r="CB898" s="339"/>
      <c r="CC898" s="339"/>
      <c r="CD898" s="339"/>
      <c r="CE898" s="339"/>
      <c r="CF898" s="339"/>
      <c r="CG898" s="339"/>
      <c r="CH898" s="339"/>
      <c r="CI898" s="339"/>
      <c r="CJ898" s="339"/>
      <c r="CK898" s="339"/>
      <c r="CL898" s="339"/>
      <c r="CM898" s="339"/>
      <c r="CN898" s="339"/>
      <c r="CO898" s="339"/>
      <c r="CP898" s="339"/>
      <c r="CQ898" s="339"/>
      <c r="CR898" s="339"/>
      <c r="CS898" s="339"/>
      <c r="CT898" s="339"/>
      <c r="CU898" s="339"/>
      <c r="CV898" s="339"/>
      <c r="CW898" s="339"/>
      <c r="CX898" s="339"/>
      <c r="CY898" s="339"/>
      <c r="CZ898" s="339"/>
      <c r="DA898" s="339"/>
      <c r="DB898" s="339"/>
      <c r="DC898" s="339"/>
      <c r="DD898" s="339"/>
      <c r="DE898" s="339"/>
      <c r="DF898" s="339"/>
      <c r="DG898" s="339"/>
      <c r="DH898" s="339"/>
      <c r="DI898" s="339"/>
      <c r="DJ898" s="339"/>
      <c r="DK898" s="339"/>
      <c r="DL898" s="339"/>
      <c r="DM898" s="339"/>
      <c r="DN898" s="339"/>
      <c r="DO898" s="339"/>
      <c r="DP898" s="339"/>
      <c r="DQ898" s="339"/>
      <c r="DR898" s="339"/>
      <c r="DS898" s="339"/>
      <c r="DT898" s="339"/>
      <c r="DU898" s="339"/>
      <c r="DV898" s="339"/>
      <c r="DW898" s="339"/>
      <c r="DX898" s="339"/>
      <c r="DY898" s="339"/>
      <c r="DZ898" s="339"/>
      <c r="EA898" s="339"/>
      <c r="EB898" s="339"/>
      <c r="EC898" s="339"/>
      <c r="ED898" s="339"/>
      <c r="EE898" s="339"/>
      <c r="EF898" s="339"/>
      <c r="EG898" s="339"/>
      <c r="EH898" s="339"/>
      <c r="EI898" s="339"/>
      <c r="EJ898" s="339"/>
      <c r="EK898" s="339"/>
      <c r="EL898" s="339"/>
      <c r="EM898" s="339"/>
    </row>
    <row r="899" spans="1:143" s="341" customFormat="1" ht="25.5" hidden="1" customHeight="1">
      <c r="A899" s="371"/>
      <c r="B899" s="371"/>
      <c r="C899" s="371"/>
      <c r="D899" s="371"/>
      <c r="E899" s="371"/>
      <c r="F899" s="371"/>
      <c r="G899" s="371"/>
      <c r="H899" s="371"/>
      <c r="I899" s="371"/>
      <c r="J899" s="371"/>
      <c r="K899" s="371"/>
      <c r="L899" s="371"/>
      <c r="M899" s="371"/>
      <c r="N899" s="371"/>
      <c r="O899" s="371"/>
      <c r="P899" s="371"/>
      <c r="Q899" s="371"/>
      <c r="R899" s="371"/>
      <c r="S899" s="371"/>
      <c r="T899" s="371"/>
      <c r="U899" s="371"/>
      <c r="V899" s="371"/>
      <c r="W899" s="371"/>
      <c r="X899" s="371"/>
      <c r="Y899" s="371"/>
      <c r="Z899" s="371"/>
      <c r="AA899" s="371"/>
      <c r="AB899" s="371"/>
      <c r="AC899" s="371"/>
      <c r="AD899" s="371"/>
      <c r="AE899" s="371"/>
      <c r="AF899" s="371"/>
      <c r="AG899" s="371"/>
      <c r="AH899" s="371"/>
      <c r="AI899" s="339"/>
      <c r="AJ899" s="339"/>
      <c r="AK899" s="339"/>
      <c r="AL899" s="339"/>
      <c r="AM899" s="339"/>
      <c r="AN899" s="339"/>
      <c r="AO899" s="339"/>
      <c r="AP899" s="339"/>
      <c r="AQ899" s="339"/>
      <c r="AR899" s="339"/>
      <c r="AS899" s="339"/>
      <c r="AT899" s="339"/>
      <c r="AU899" s="339"/>
      <c r="AV899" s="339"/>
      <c r="AW899" s="339"/>
      <c r="AX899" s="339"/>
      <c r="AY899" s="339"/>
      <c r="AZ899" s="339"/>
      <c r="BA899" s="339"/>
      <c r="BB899" s="339"/>
      <c r="BC899" s="339"/>
      <c r="BD899" s="339"/>
      <c r="BE899" s="339"/>
      <c r="BF899" s="339"/>
      <c r="BG899" s="339"/>
      <c r="BH899" s="339"/>
      <c r="BI899" s="339"/>
      <c r="BJ899" s="339"/>
      <c r="BK899" s="339"/>
      <c r="BL899" s="339"/>
      <c r="BM899" s="339"/>
      <c r="BN899" s="339"/>
      <c r="BO899" s="339"/>
      <c r="BP899" s="339"/>
      <c r="BQ899" s="339"/>
      <c r="BR899" s="339"/>
      <c r="BS899" s="339"/>
      <c r="BT899" s="339"/>
      <c r="BU899" s="339"/>
      <c r="BV899" s="339"/>
      <c r="BW899" s="339"/>
      <c r="BX899" s="339"/>
      <c r="BY899" s="339"/>
      <c r="BZ899" s="339"/>
      <c r="CA899" s="339"/>
      <c r="CB899" s="339"/>
      <c r="CC899" s="339"/>
      <c r="CD899" s="339"/>
      <c r="CE899" s="339"/>
      <c r="CF899" s="339"/>
      <c r="CG899" s="339"/>
      <c r="CH899" s="339"/>
      <c r="CI899" s="339"/>
      <c r="CJ899" s="339"/>
      <c r="CK899" s="339"/>
      <c r="CL899" s="339"/>
      <c r="CM899" s="339"/>
      <c r="CN899" s="339"/>
      <c r="CO899" s="339"/>
      <c r="CP899" s="339"/>
      <c r="CQ899" s="339"/>
      <c r="CR899" s="339"/>
      <c r="CS899" s="339"/>
      <c r="CT899" s="339"/>
      <c r="CU899" s="339"/>
      <c r="CV899" s="339"/>
      <c r="CW899" s="339"/>
      <c r="CX899" s="339"/>
      <c r="CY899" s="339"/>
      <c r="CZ899" s="339"/>
      <c r="DA899" s="339"/>
      <c r="DB899" s="339"/>
      <c r="DC899" s="339"/>
      <c r="DD899" s="339"/>
      <c r="DE899" s="339"/>
      <c r="DF899" s="339"/>
      <c r="DG899" s="339"/>
      <c r="DH899" s="339"/>
      <c r="DI899" s="339"/>
      <c r="DJ899" s="339"/>
      <c r="DK899" s="339"/>
      <c r="DL899" s="339"/>
      <c r="DM899" s="339"/>
      <c r="DN899" s="339"/>
      <c r="DO899" s="339"/>
      <c r="DP899" s="339"/>
      <c r="DQ899" s="339"/>
      <c r="DR899" s="339"/>
      <c r="DS899" s="339"/>
      <c r="DT899" s="339"/>
      <c r="DU899" s="339"/>
      <c r="DV899" s="339"/>
      <c r="DW899" s="339"/>
      <c r="DX899" s="339"/>
      <c r="DY899" s="339"/>
      <c r="DZ899" s="339"/>
      <c r="EA899" s="339"/>
      <c r="EB899" s="339"/>
      <c r="EC899" s="339"/>
      <c r="ED899" s="339"/>
      <c r="EE899" s="339"/>
      <c r="EF899" s="339"/>
      <c r="EG899" s="339"/>
      <c r="EH899" s="339"/>
      <c r="EI899" s="339"/>
      <c r="EJ899" s="339"/>
      <c r="EK899" s="339"/>
      <c r="EL899" s="339"/>
      <c r="EM899" s="339"/>
    </row>
    <row r="900" spans="1:143" s="341" customFormat="1" ht="25.5" hidden="1" customHeight="1">
      <c r="A900" s="371"/>
      <c r="B900" s="371"/>
      <c r="C900" s="371"/>
      <c r="D900" s="371"/>
      <c r="E900" s="371"/>
      <c r="F900" s="371"/>
      <c r="G900" s="371"/>
      <c r="H900" s="371"/>
      <c r="I900" s="371"/>
      <c r="J900" s="371"/>
      <c r="K900" s="371"/>
      <c r="L900" s="371"/>
      <c r="M900" s="371"/>
      <c r="N900" s="371"/>
      <c r="O900" s="371"/>
      <c r="P900" s="371"/>
      <c r="Q900" s="371"/>
      <c r="R900" s="371"/>
      <c r="S900" s="371"/>
      <c r="T900" s="371"/>
      <c r="U900" s="371"/>
      <c r="V900" s="371"/>
      <c r="W900" s="371"/>
      <c r="X900" s="371"/>
      <c r="Y900" s="371"/>
      <c r="Z900" s="371"/>
      <c r="AA900" s="371"/>
      <c r="AB900" s="371"/>
      <c r="AC900" s="371"/>
      <c r="AD900" s="371"/>
      <c r="AE900" s="371"/>
      <c r="AF900" s="371"/>
      <c r="AG900" s="371"/>
      <c r="AH900" s="371"/>
      <c r="AI900" s="339"/>
      <c r="AJ900" s="339"/>
      <c r="AK900" s="339"/>
      <c r="AL900" s="339"/>
      <c r="AM900" s="339"/>
      <c r="AN900" s="339"/>
      <c r="AO900" s="339"/>
      <c r="AP900" s="339"/>
      <c r="AQ900" s="339"/>
      <c r="AR900" s="339"/>
      <c r="AS900" s="339"/>
      <c r="AT900" s="339"/>
      <c r="AU900" s="339"/>
      <c r="AV900" s="339"/>
      <c r="AW900" s="339"/>
      <c r="AX900" s="339"/>
      <c r="AY900" s="339"/>
      <c r="AZ900" s="339"/>
      <c r="BA900" s="339"/>
      <c r="BB900" s="339"/>
      <c r="BC900" s="339"/>
      <c r="BD900" s="339"/>
      <c r="BE900" s="339"/>
      <c r="BF900" s="339"/>
      <c r="BG900" s="339"/>
      <c r="BH900" s="339"/>
      <c r="BI900" s="339"/>
      <c r="BJ900" s="339"/>
      <c r="BK900" s="339"/>
      <c r="BL900" s="339"/>
      <c r="BM900" s="339"/>
      <c r="BN900" s="339"/>
      <c r="BO900" s="339"/>
      <c r="BP900" s="339"/>
      <c r="BQ900" s="339"/>
      <c r="BR900" s="339"/>
      <c r="BS900" s="339"/>
      <c r="BT900" s="339"/>
      <c r="BU900" s="339"/>
      <c r="BV900" s="339"/>
      <c r="BW900" s="339"/>
      <c r="BX900" s="339"/>
      <c r="BY900" s="339"/>
      <c r="BZ900" s="339"/>
      <c r="CA900" s="339"/>
      <c r="CB900" s="339"/>
      <c r="CC900" s="339"/>
      <c r="CD900" s="339"/>
      <c r="CE900" s="339"/>
      <c r="CF900" s="339"/>
      <c r="CG900" s="339"/>
      <c r="CH900" s="339"/>
      <c r="CI900" s="339"/>
      <c r="CJ900" s="339"/>
      <c r="CK900" s="339"/>
      <c r="CL900" s="339"/>
      <c r="CM900" s="339"/>
      <c r="CN900" s="339"/>
      <c r="CO900" s="339"/>
      <c r="CP900" s="339"/>
      <c r="CQ900" s="339"/>
      <c r="CR900" s="339"/>
      <c r="CS900" s="339"/>
      <c r="CT900" s="339"/>
      <c r="CU900" s="339"/>
      <c r="CV900" s="339"/>
      <c r="CW900" s="339"/>
      <c r="CX900" s="339"/>
      <c r="CY900" s="339"/>
      <c r="CZ900" s="339"/>
      <c r="DA900" s="339"/>
      <c r="DB900" s="339"/>
      <c r="DC900" s="339"/>
      <c r="DD900" s="339"/>
      <c r="DE900" s="339"/>
      <c r="DF900" s="339"/>
      <c r="DG900" s="339"/>
      <c r="DH900" s="339"/>
      <c r="DI900" s="339"/>
      <c r="DJ900" s="339"/>
      <c r="DK900" s="339"/>
      <c r="DL900" s="339"/>
      <c r="DM900" s="339"/>
      <c r="DN900" s="339"/>
      <c r="DO900" s="339"/>
      <c r="DP900" s="339"/>
      <c r="DQ900" s="339"/>
      <c r="DR900" s="339"/>
      <c r="DS900" s="339"/>
      <c r="DT900" s="339"/>
      <c r="DU900" s="339"/>
      <c r="DV900" s="339"/>
      <c r="DW900" s="339"/>
      <c r="DX900" s="339"/>
      <c r="DY900" s="339"/>
      <c r="DZ900" s="339"/>
      <c r="EA900" s="339"/>
      <c r="EB900" s="339"/>
      <c r="EC900" s="339"/>
      <c r="ED900" s="339"/>
      <c r="EE900" s="339"/>
      <c r="EF900" s="339"/>
      <c r="EG900" s="339"/>
      <c r="EH900" s="339"/>
      <c r="EI900" s="339"/>
      <c r="EJ900" s="339"/>
      <c r="EK900" s="339"/>
      <c r="EL900" s="339"/>
      <c r="EM900" s="339"/>
    </row>
    <row r="901" spans="1:143" s="341" customFormat="1" ht="25.5" hidden="1" customHeight="1">
      <c r="A901" s="371"/>
      <c r="B901" s="371"/>
      <c r="C901" s="371"/>
      <c r="D901" s="371"/>
      <c r="E901" s="371"/>
      <c r="F901" s="371"/>
      <c r="G901" s="371"/>
      <c r="H901" s="371"/>
      <c r="I901" s="371"/>
      <c r="J901" s="371"/>
      <c r="K901" s="371"/>
      <c r="L901" s="371"/>
      <c r="M901" s="371"/>
      <c r="N901" s="371"/>
      <c r="O901" s="371"/>
      <c r="P901" s="371"/>
      <c r="Q901" s="371"/>
      <c r="R901" s="371"/>
      <c r="S901" s="371"/>
      <c r="T901" s="371"/>
      <c r="U901" s="371"/>
      <c r="V901" s="371"/>
      <c r="W901" s="371"/>
      <c r="X901" s="371"/>
      <c r="Y901" s="371"/>
      <c r="Z901" s="371"/>
      <c r="AA901" s="371"/>
      <c r="AB901" s="371"/>
      <c r="AC901" s="371"/>
      <c r="AD901" s="371"/>
      <c r="AE901" s="371"/>
      <c r="AF901" s="371"/>
      <c r="AG901" s="371"/>
      <c r="AH901" s="371"/>
      <c r="AI901" s="339"/>
      <c r="AJ901" s="339"/>
      <c r="AK901" s="339"/>
      <c r="AL901" s="339"/>
      <c r="AM901" s="339"/>
      <c r="AN901" s="339"/>
      <c r="AO901" s="339"/>
      <c r="AP901" s="339"/>
      <c r="AQ901" s="339"/>
      <c r="AR901" s="339"/>
      <c r="AS901" s="339"/>
      <c r="AT901" s="339"/>
      <c r="AU901" s="339"/>
      <c r="AV901" s="339"/>
      <c r="AW901" s="339"/>
      <c r="AX901" s="339"/>
      <c r="AY901" s="339"/>
      <c r="AZ901" s="339"/>
      <c r="BA901" s="339"/>
      <c r="BB901" s="339"/>
      <c r="BC901" s="339"/>
      <c r="BD901" s="339"/>
      <c r="BE901" s="339"/>
      <c r="BF901" s="339"/>
      <c r="BG901" s="339"/>
      <c r="BH901" s="339"/>
      <c r="BI901" s="339"/>
      <c r="BJ901" s="339"/>
      <c r="BK901" s="339"/>
      <c r="BL901" s="339"/>
      <c r="BM901" s="339"/>
      <c r="BN901" s="339"/>
      <c r="BO901" s="339"/>
      <c r="BP901" s="339"/>
      <c r="BQ901" s="339"/>
      <c r="BR901" s="339"/>
      <c r="BS901" s="339"/>
      <c r="BT901" s="339"/>
      <c r="BU901" s="339"/>
      <c r="BV901" s="339"/>
      <c r="BW901" s="339"/>
      <c r="BX901" s="339"/>
      <c r="BY901" s="339"/>
      <c r="BZ901" s="339"/>
      <c r="CA901" s="339"/>
      <c r="CB901" s="339"/>
      <c r="CC901" s="339"/>
      <c r="CD901" s="339"/>
      <c r="CE901" s="339"/>
      <c r="CF901" s="339"/>
      <c r="CG901" s="339"/>
      <c r="CH901" s="339"/>
      <c r="CI901" s="339"/>
      <c r="CJ901" s="339"/>
      <c r="CK901" s="339"/>
      <c r="CL901" s="339"/>
      <c r="CM901" s="339"/>
      <c r="CN901" s="339"/>
      <c r="CO901" s="339"/>
      <c r="CP901" s="339"/>
      <c r="CQ901" s="339"/>
      <c r="CR901" s="339"/>
      <c r="CS901" s="339"/>
      <c r="CT901" s="339"/>
      <c r="CU901" s="339"/>
      <c r="CV901" s="339"/>
      <c r="CW901" s="339"/>
      <c r="CX901" s="339"/>
      <c r="CY901" s="339"/>
      <c r="CZ901" s="339"/>
      <c r="DA901" s="339"/>
      <c r="DB901" s="339"/>
      <c r="DC901" s="339"/>
      <c r="DD901" s="339"/>
      <c r="DE901" s="339"/>
      <c r="DF901" s="339"/>
      <c r="DG901" s="339"/>
      <c r="DH901" s="339"/>
      <c r="DI901" s="339"/>
      <c r="DJ901" s="339"/>
      <c r="DK901" s="339"/>
      <c r="DL901" s="339"/>
      <c r="DM901" s="339"/>
      <c r="DN901" s="339"/>
      <c r="DO901" s="339"/>
      <c r="DP901" s="339"/>
      <c r="DQ901" s="339"/>
      <c r="DR901" s="339"/>
      <c r="DS901" s="339"/>
      <c r="DT901" s="339"/>
      <c r="DU901" s="339"/>
      <c r="DV901" s="339"/>
      <c r="DW901" s="339"/>
      <c r="DX901" s="339"/>
      <c r="DY901" s="339"/>
      <c r="DZ901" s="339"/>
      <c r="EA901" s="339"/>
      <c r="EB901" s="339"/>
      <c r="EC901" s="339"/>
      <c r="ED901" s="339"/>
      <c r="EE901" s="339"/>
      <c r="EF901" s="339"/>
      <c r="EG901" s="339"/>
      <c r="EH901" s="339"/>
      <c r="EI901" s="339"/>
      <c r="EJ901" s="339"/>
      <c r="EK901" s="339"/>
      <c r="EL901" s="339"/>
      <c r="EM901" s="339"/>
    </row>
    <row r="902" spans="1:143" s="341" customFormat="1" ht="25.5" hidden="1" customHeight="1">
      <c r="A902" s="371"/>
      <c r="B902" s="371"/>
      <c r="C902" s="371"/>
      <c r="D902" s="371"/>
      <c r="E902" s="371"/>
      <c r="F902" s="371"/>
      <c r="G902" s="371"/>
      <c r="H902" s="371"/>
      <c r="I902" s="371"/>
      <c r="J902" s="371"/>
      <c r="K902" s="371"/>
      <c r="L902" s="371"/>
      <c r="M902" s="371"/>
      <c r="N902" s="371"/>
      <c r="O902" s="371"/>
      <c r="P902" s="371"/>
      <c r="Q902" s="371"/>
      <c r="R902" s="371"/>
      <c r="S902" s="371"/>
      <c r="T902" s="371"/>
      <c r="U902" s="371"/>
      <c r="V902" s="371"/>
      <c r="W902" s="371"/>
      <c r="X902" s="371"/>
      <c r="Y902" s="371"/>
      <c r="Z902" s="371"/>
      <c r="AA902" s="371"/>
      <c r="AB902" s="371"/>
      <c r="AC902" s="371"/>
      <c r="AD902" s="371"/>
      <c r="AE902" s="371"/>
      <c r="AF902" s="371"/>
      <c r="AG902" s="371"/>
      <c r="AH902" s="371"/>
      <c r="AI902" s="339"/>
      <c r="AJ902" s="339"/>
      <c r="AK902" s="339"/>
      <c r="AL902" s="339"/>
      <c r="AM902" s="339"/>
      <c r="AN902" s="339"/>
      <c r="AO902" s="339"/>
      <c r="AP902" s="339"/>
      <c r="AQ902" s="339"/>
      <c r="AR902" s="339"/>
      <c r="AS902" s="339"/>
      <c r="AT902" s="339"/>
      <c r="AU902" s="339"/>
      <c r="AV902" s="339"/>
      <c r="AW902" s="339"/>
      <c r="AX902" s="339"/>
      <c r="AY902" s="339"/>
      <c r="AZ902" s="339"/>
      <c r="BA902" s="339"/>
      <c r="BB902" s="339"/>
      <c r="BC902" s="339"/>
      <c r="BD902" s="339"/>
      <c r="BE902" s="339"/>
      <c r="BF902" s="339"/>
      <c r="BG902" s="339"/>
      <c r="BH902" s="339"/>
      <c r="BI902" s="339"/>
      <c r="BJ902" s="339"/>
      <c r="BK902" s="339"/>
      <c r="BL902" s="339"/>
      <c r="BM902" s="339"/>
      <c r="BN902" s="339"/>
      <c r="BO902" s="339"/>
      <c r="BP902" s="339"/>
      <c r="BQ902" s="339"/>
      <c r="BR902" s="339"/>
      <c r="BS902" s="339"/>
      <c r="BT902" s="339"/>
      <c r="BU902" s="339"/>
      <c r="BV902" s="339"/>
      <c r="BW902" s="339"/>
      <c r="BX902" s="339"/>
      <c r="BY902" s="339"/>
      <c r="BZ902" s="339"/>
      <c r="CA902" s="339"/>
      <c r="CB902" s="339"/>
      <c r="CC902" s="339"/>
      <c r="CD902" s="339"/>
      <c r="CE902" s="339"/>
      <c r="CF902" s="339"/>
      <c r="CG902" s="339"/>
      <c r="CH902" s="339"/>
      <c r="CI902" s="339"/>
      <c r="CJ902" s="339"/>
      <c r="CK902" s="339"/>
      <c r="CL902" s="339"/>
      <c r="CM902" s="339"/>
      <c r="CN902" s="339"/>
      <c r="CO902" s="339"/>
      <c r="CP902" s="339"/>
      <c r="CQ902" s="339"/>
      <c r="CR902" s="339"/>
      <c r="CS902" s="339"/>
      <c r="CT902" s="339"/>
      <c r="CU902" s="339"/>
      <c r="CV902" s="339"/>
      <c r="CW902" s="339"/>
      <c r="CX902" s="339"/>
      <c r="CY902" s="339"/>
      <c r="CZ902" s="339"/>
      <c r="DA902" s="339"/>
      <c r="DB902" s="339"/>
      <c r="DC902" s="339"/>
      <c r="DD902" s="339"/>
      <c r="DE902" s="339"/>
      <c r="DF902" s="339"/>
      <c r="DG902" s="339"/>
      <c r="DH902" s="339"/>
      <c r="DI902" s="339"/>
      <c r="DJ902" s="339"/>
      <c r="DK902" s="339"/>
      <c r="DL902" s="339"/>
      <c r="DM902" s="339"/>
      <c r="DN902" s="339"/>
      <c r="DO902" s="339"/>
      <c r="DP902" s="339"/>
      <c r="DQ902" s="339"/>
      <c r="DR902" s="339"/>
      <c r="DS902" s="339"/>
      <c r="DT902" s="339"/>
      <c r="DU902" s="339"/>
      <c r="DV902" s="339"/>
      <c r="DW902" s="339"/>
      <c r="DX902" s="339"/>
      <c r="DY902" s="339"/>
      <c r="DZ902" s="339"/>
      <c r="EA902" s="339"/>
      <c r="EB902" s="339"/>
      <c r="EC902" s="339"/>
      <c r="ED902" s="339"/>
      <c r="EE902" s="339"/>
      <c r="EF902" s="339"/>
      <c r="EG902" s="339"/>
      <c r="EH902" s="339"/>
      <c r="EI902" s="339"/>
      <c r="EJ902" s="339"/>
      <c r="EK902" s="339"/>
      <c r="EL902" s="339"/>
      <c r="EM902" s="339"/>
    </row>
    <row r="903" spans="1:143" s="341" customFormat="1" ht="25.5" hidden="1" customHeight="1">
      <c r="A903" s="371"/>
      <c r="B903" s="371"/>
      <c r="C903" s="371"/>
      <c r="D903" s="371"/>
      <c r="E903" s="371"/>
      <c r="F903" s="371"/>
      <c r="G903" s="371"/>
      <c r="H903" s="371"/>
      <c r="I903" s="371"/>
      <c r="J903" s="371"/>
      <c r="K903" s="371"/>
      <c r="L903" s="371"/>
      <c r="M903" s="371"/>
      <c r="N903" s="371"/>
      <c r="O903" s="371"/>
      <c r="P903" s="371"/>
      <c r="Q903" s="371"/>
      <c r="R903" s="371"/>
      <c r="S903" s="371"/>
      <c r="T903" s="371"/>
      <c r="U903" s="371"/>
      <c r="V903" s="371"/>
      <c r="W903" s="371"/>
      <c r="X903" s="371"/>
      <c r="Y903" s="371"/>
      <c r="Z903" s="371"/>
      <c r="AA903" s="371"/>
      <c r="AB903" s="371"/>
      <c r="AC903" s="371"/>
      <c r="AD903" s="371"/>
      <c r="AE903" s="371"/>
      <c r="AF903" s="371"/>
      <c r="AG903" s="371"/>
      <c r="AH903" s="371"/>
      <c r="AI903" s="339"/>
      <c r="AJ903" s="339"/>
      <c r="AK903" s="339"/>
      <c r="AL903" s="339"/>
      <c r="AM903" s="339"/>
      <c r="AN903" s="339"/>
      <c r="AO903" s="339"/>
      <c r="AP903" s="339"/>
      <c r="AQ903" s="339"/>
      <c r="AR903" s="339"/>
      <c r="AS903" s="339"/>
      <c r="AT903" s="339"/>
      <c r="AU903" s="339"/>
      <c r="AV903" s="339"/>
      <c r="AW903" s="339"/>
      <c r="AX903" s="339"/>
      <c r="AY903" s="339"/>
      <c r="AZ903" s="339"/>
      <c r="BA903" s="339"/>
      <c r="BB903" s="339"/>
      <c r="BC903" s="339"/>
      <c r="BD903" s="339"/>
      <c r="BE903" s="339"/>
      <c r="BF903" s="339"/>
      <c r="BG903" s="339"/>
      <c r="BH903" s="339"/>
      <c r="BI903" s="339"/>
      <c r="BJ903" s="339"/>
      <c r="BK903" s="339"/>
      <c r="BL903" s="339"/>
      <c r="BM903" s="339"/>
      <c r="BN903" s="339"/>
      <c r="BO903" s="339"/>
      <c r="BP903" s="339"/>
      <c r="BQ903" s="339"/>
      <c r="BR903" s="339"/>
      <c r="BS903" s="339"/>
      <c r="BT903" s="339"/>
      <c r="BU903" s="339"/>
      <c r="BV903" s="339"/>
      <c r="BW903" s="339"/>
      <c r="BX903" s="339"/>
      <c r="BY903" s="339"/>
      <c r="BZ903" s="339"/>
      <c r="CA903" s="339"/>
      <c r="CB903" s="339"/>
      <c r="CC903" s="339"/>
      <c r="CD903" s="339"/>
      <c r="CE903" s="339"/>
      <c r="CF903" s="339"/>
      <c r="CG903" s="339"/>
      <c r="CH903" s="339"/>
      <c r="CI903" s="339"/>
      <c r="CJ903" s="339"/>
      <c r="CK903" s="339"/>
      <c r="CL903" s="339"/>
      <c r="CM903" s="339"/>
      <c r="CN903" s="339"/>
      <c r="CO903" s="339"/>
      <c r="CP903" s="339"/>
      <c r="CQ903" s="339"/>
      <c r="CR903" s="339"/>
      <c r="CS903" s="339"/>
      <c r="CT903" s="339"/>
      <c r="CU903" s="339"/>
      <c r="CV903" s="339"/>
      <c r="CW903" s="339"/>
      <c r="CX903" s="339"/>
      <c r="CY903" s="339"/>
      <c r="CZ903" s="339"/>
      <c r="DA903" s="339"/>
      <c r="DB903" s="339"/>
      <c r="DC903" s="339"/>
      <c r="DD903" s="339"/>
      <c r="DE903" s="339"/>
      <c r="DF903" s="339"/>
      <c r="DG903" s="339"/>
      <c r="DH903" s="339"/>
      <c r="DI903" s="339"/>
      <c r="DJ903" s="339"/>
      <c r="DK903" s="339"/>
      <c r="DL903" s="339"/>
      <c r="DM903" s="339"/>
      <c r="DN903" s="339"/>
      <c r="DO903" s="339"/>
      <c r="DP903" s="339"/>
      <c r="DQ903" s="339"/>
      <c r="DR903" s="339"/>
      <c r="DS903" s="339"/>
      <c r="DT903" s="339"/>
      <c r="DU903" s="339"/>
      <c r="DV903" s="339"/>
      <c r="DW903" s="339"/>
      <c r="DX903" s="339"/>
      <c r="DY903" s="339"/>
      <c r="DZ903" s="339"/>
      <c r="EA903" s="339"/>
      <c r="EB903" s="339"/>
      <c r="EC903" s="339"/>
      <c r="ED903" s="339"/>
      <c r="EE903" s="339"/>
      <c r="EF903" s="339"/>
      <c r="EG903" s="339"/>
      <c r="EH903" s="339"/>
      <c r="EI903" s="339"/>
      <c r="EJ903" s="339"/>
      <c r="EK903" s="339"/>
      <c r="EL903" s="339"/>
      <c r="EM903" s="339"/>
    </row>
    <row r="904" spans="1:143" s="341" customFormat="1" ht="25.5" hidden="1" customHeight="1">
      <c r="A904" s="371"/>
      <c r="B904" s="371"/>
      <c r="C904" s="371"/>
      <c r="D904" s="371"/>
      <c r="E904" s="371"/>
      <c r="F904" s="371"/>
      <c r="G904" s="371"/>
      <c r="H904" s="371"/>
      <c r="I904" s="371"/>
      <c r="J904" s="371"/>
      <c r="K904" s="371"/>
      <c r="L904" s="371"/>
      <c r="M904" s="371"/>
      <c r="N904" s="371"/>
      <c r="O904" s="371"/>
      <c r="P904" s="371"/>
      <c r="Q904" s="371"/>
      <c r="R904" s="371"/>
      <c r="S904" s="371"/>
      <c r="T904" s="371"/>
      <c r="U904" s="371"/>
      <c r="V904" s="371"/>
      <c r="W904" s="371"/>
      <c r="X904" s="371"/>
      <c r="Y904" s="371"/>
      <c r="Z904" s="371"/>
      <c r="AA904" s="371"/>
      <c r="AB904" s="371"/>
      <c r="AC904" s="371"/>
      <c r="AD904" s="371"/>
      <c r="AE904" s="371"/>
      <c r="AF904" s="371"/>
      <c r="AG904" s="371"/>
      <c r="AH904" s="371"/>
      <c r="AI904" s="339"/>
      <c r="AJ904" s="339"/>
      <c r="AK904" s="339"/>
      <c r="AL904" s="339"/>
      <c r="AM904" s="339"/>
      <c r="AN904" s="339"/>
      <c r="AO904" s="339"/>
      <c r="AP904" s="339"/>
      <c r="AQ904" s="339"/>
      <c r="AR904" s="339"/>
      <c r="AS904" s="339"/>
      <c r="AT904" s="339"/>
      <c r="AU904" s="339"/>
      <c r="AV904" s="339"/>
      <c r="AW904" s="339"/>
      <c r="AX904" s="339"/>
      <c r="AY904" s="339"/>
      <c r="AZ904" s="339"/>
      <c r="BA904" s="339"/>
      <c r="BB904" s="339"/>
      <c r="BC904" s="339"/>
      <c r="BD904" s="339"/>
      <c r="BE904" s="339"/>
      <c r="BF904" s="339"/>
      <c r="BG904" s="339"/>
      <c r="BH904" s="339"/>
      <c r="BI904" s="339"/>
      <c r="BJ904" s="339"/>
      <c r="BK904" s="339"/>
      <c r="BL904" s="339"/>
      <c r="BM904" s="339"/>
      <c r="BN904" s="339"/>
      <c r="BO904" s="339"/>
      <c r="BP904" s="339"/>
      <c r="BQ904" s="339"/>
      <c r="BR904" s="339"/>
      <c r="BS904" s="339"/>
      <c r="BT904" s="339"/>
      <c r="BU904" s="339"/>
      <c r="BV904" s="339"/>
      <c r="BW904" s="339"/>
      <c r="BX904" s="339"/>
      <c r="BY904" s="339"/>
      <c r="BZ904" s="339"/>
      <c r="CA904" s="339"/>
      <c r="CB904" s="339"/>
      <c r="CC904" s="339"/>
      <c r="CD904" s="339"/>
      <c r="CE904" s="339"/>
      <c r="CF904" s="339"/>
      <c r="CG904" s="339"/>
      <c r="CH904" s="339"/>
      <c r="CI904" s="339"/>
      <c r="CJ904" s="339"/>
      <c r="CK904" s="339"/>
      <c r="CL904" s="339"/>
      <c r="CM904" s="339"/>
      <c r="CN904" s="339"/>
      <c r="CO904" s="339"/>
      <c r="CP904" s="339"/>
      <c r="CQ904" s="339"/>
      <c r="CR904" s="339"/>
      <c r="CS904" s="339"/>
      <c r="CT904" s="339"/>
      <c r="CU904" s="339"/>
      <c r="CV904" s="339"/>
      <c r="CW904" s="339"/>
      <c r="CX904" s="339"/>
      <c r="CY904" s="339"/>
      <c r="CZ904" s="339"/>
      <c r="DA904" s="339"/>
      <c r="DB904" s="339"/>
      <c r="DC904" s="339"/>
      <c r="DD904" s="339"/>
      <c r="DE904" s="339"/>
      <c r="DF904" s="339"/>
      <c r="DG904" s="339"/>
      <c r="DH904" s="339"/>
      <c r="DI904" s="339"/>
      <c r="DJ904" s="339"/>
      <c r="DK904" s="339"/>
      <c r="DL904" s="339"/>
      <c r="DM904" s="339"/>
      <c r="DN904" s="339"/>
      <c r="DO904" s="339"/>
      <c r="DP904" s="339"/>
      <c r="DQ904" s="339"/>
      <c r="DR904" s="339"/>
      <c r="DS904" s="339"/>
      <c r="DT904" s="339"/>
      <c r="DU904" s="339"/>
      <c r="DV904" s="339"/>
      <c r="DW904" s="339"/>
      <c r="DX904" s="339"/>
      <c r="DY904" s="339"/>
      <c r="DZ904" s="339"/>
      <c r="EA904" s="339"/>
      <c r="EB904" s="339"/>
      <c r="EC904" s="339"/>
      <c r="ED904" s="339"/>
      <c r="EE904" s="339"/>
      <c r="EF904" s="339"/>
      <c r="EG904" s="339"/>
      <c r="EH904" s="339"/>
      <c r="EI904" s="339"/>
      <c r="EJ904" s="339"/>
      <c r="EK904" s="339"/>
      <c r="EL904" s="339"/>
      <c r="EM904" s="339"/>
    </row>
    <row r="905" spans="1:143" s="341" customFormat="1" ht="25.5" hidden="1" customHeight="1">
      <c r="A905" s="371"/>
      <c r="B905" s="371"/>
      <c r="C905" s="371"/>
      <c r="D905" s="371"/>
      <c r="E905" s="371"/>
      <c r="F905" s="371"/>
      <c r="G905" s="371"/>
      <c r="H905" s="371"/>
      <c r="I905" s="371"/>
      <c r="J905" s="371"/>
      <c r="K905" s="371"/>
      <c r="L905" s="371"/>
      <c r="M905" s="371"/>
      <c r="N905" s="371"/>
      <c r="O905" s="371"/>
      <c r="P905" s="371"/>
      <c r="Q905" s="371"/>
      <c r="R905" s="371"/>
      <c r="S905" s="371"/>
      <c r="T905" s="371"/>
      <c r="U905" s="371"/>
      <c r="V905" s="371"/>
      <c r="W905" s="371"/>
      <c r="X905" s="371"/>
      <c r="Y905" s="371"/>
      <c r="Z905" s="371"/>
      <c r="AA905" s="371"/>
      <c r="AB905" s="371"/>
      <c r="AC905" s="371"/>
      <c r="AD905" s="371"/>
      <c r="AE905" s="371"/>
      <c r="AF905" s="371"/>
      <c r="AG905" s="371"/>
      <c r="AH905" s="371"/>
      <c r="AI905" s="339"/>
      <c r="AJ905" s="339"/>
      <c r="AK905" s="339"/>
      <c r="AL905" s="339"/>
      <c r="AM905" s="339"/>
      <c r="AN905" s="339"/>
      <c r="AO905" s="339"/>
      <c r="AP905" s="339"/>
      <c r="AQ905" s="339"/>
      <c r="AR905" s="339"/>
      <c r="AS905" s="339"/>
      <c r="AT905" s="339"/>
      <c r="AU905" s="339"/>
      <c r="AV905" s="339"/>
      <c r="AW905" s="339"/>
      <c r="AX905" s="339"/>
      <c r="AY905" s="339"/>
      <c r="AZ905" s="339"/>
      <c r="BA905" s="339"/>
      <c r="BB905" s="339"/>
      <c r="BC905" s="339"/>
      <c r="BD905" s="339"/>
      <c r="BE905" s="339"/>
      <c r="BF905" s="339"/>
      <c r="BG905" s="339"/>
      <c r="BH905" s="339"/>
      <c r="BI905" s="339"/>
      <c r="BJ905" s="339"/>
      <c r="BK905" s="339"/>
      <c r="BL905" s="339"/>
      <c r="BM905" s="339"/>
      <c r="BN905" s="339"/>
      <c r="BO905" s="339"/>
      <c r="BP905" s="339"/>
      <c r="BQ905" s="339"/>
      <c r="BR905" s="339"/>
      <c r="BS905" s="339"/>
      <c r="BT905" s="339"/>
      <c r="BU905" s="339"/>
      <c r="BV905" s="339"/>
      <c r="BW905" s="339"/>
      <c r="BX905" s="339"/>
      <c r="BY905" s="339"/>
      <c r="BZ905" s="339"/>
      <c r="CA905" s="339"/>
      <c r="CB905" s="339"/>
      <c r="CC905" s="339"/>
      <c r="CD905" s="339"/>
      <c r="CE905" s="339"/>
      <c r="CF905" s="339"/>
      <c r="CG905" s="339"/>
      <c r="CH905" s="339"/>
      <c r="CI905" s="339"/>
      <c r="CJ905" s="339"/>
      <c r="CK905" s="339"/>
      <c r="CL905" s="339"/>
      <c r="CM905" s="339"/>
      <c r="CN905" s="339"/>
      <c r="CO905" s="339"/>
      <c r="CP905" s="339"/>
      <c r="CQ905" s="339"/>
      <c r="CR905" s="339"/>
      <c r="CS905" s="339"/>
      <c r="CT905" s="339"/>
      <c r="CU905" s="339"/>
      <c r="CV905" s="339"/>
      <c r="CW905" s="339"/>
      <c r="CX905" s="339"/>
      <c r="CY905" s="339"/>
      <c r="CZ905" s="339"/>
      <c r="DA905" s="339"/>
      <c r="DB905" s="339"/>
      <c r="DC905" s="339"/>
      <c r="DD905" s="339"/>
      <c r="DE905" s="339"/>
      <c r="DF905" s="339"/>
      <c r="DG905" s="339"/>
      <c r="DH905" s="339"/>
      <c r="DI905" s="339"/>
      <c r="DJ905" s="339"/>
      <c r="DK905" s="339"/>
      <c r="DL905" s="339"/>
      <c r="DM905" s="339"/>
      <c r="DN905" s="339"/>
      <c r="DO905" s="339"/>
      <c r="DP905" s="339"/>
      <c r="DQ905" s="339"/>
      <c r="DR905" s="339"/>
      <c r="DS905" s="339"/>
      <c r="DT905" s="339"/>
      <c r="DU905" s="339"/>
      <c r="DV905" s="339"/>
      <c r="DW905" s="339"/>
      <c r="DX905" s="339"/>
      <c r="DY905" s="339"/>
      <c r="DZ905" s="339"/>
      <c r="EA905" s="339"/>
      <c r="EB905" s="339"/>
      <c r="EC905" s="339"/>
      <c r="ED905" s="339"/>
      <c r="EE905" s="339"/>
      <c r="EF905" s="339"/>
      <c r="EG905" s="339"/>
      <c r="EH905" s="339"/>
      <c r="EI905" s="339"/>
      <c r="EJ905" s="339"/>
      <c r="EK905" s="339"/>
      <c r="EL905" s="339"/>
      <c r="EM905" s="339"/>
    </row>
    <row r="906" spans="1:143" s="341" customFormat="1" ht="25.5" hidden="1" customHeight="1">
      <c r="A906" s="371"/>
      <c r="B906" s="371"/>
      <c r="C906" s="371"/>
      <c r="D906" s="371"/>
      <c r="E906" s="371"/>
      <c r="F906" s="371"/>
      <c r="G906" s="371"/>
      <c r="H906" s="371"/>
      <c r="I906" s="371"/>
      <c r="J906" s="371"/>
      <c r="K906" s="371"/>
      <c r="L906" s="371"/>
      <c r="M906" s="371"/>
      <c r="N906" s="371"/>
      <c r="O906" s="371"/>
      <c r="P906" s="371"/>
      <c r="Q906" s="371"/>
      <c r="R906" s="371"/>
      <c r="S906" s="371"/>
      <c r="T906" s="371"/>
      <c r="U906" s="371"/>
      <c r="V906" s="371"/>
      <c r="W906" s="371"/>
      <c r="X906" s="371"/>
      <c r="Y906" s="371"/>
      <c r="Z906" s="371"/>
      <c r="AA906" s="371"/>
      <c r="AB906" s="371"/>
      <c r="AC906" s="371"/>
      <c r="AD906" s="371"/>
      <c r="AE906" s="371"/>
      <c r="AF906" s="371"/>
      <c r="AG906" s="371"/>
      <c r="AH906" s="371"/>
      <c r="AI906" s="339"/>
      <c r="AJ906" s="339"/>
      <c r="AK906" s="339"/>
      <c r="AL906" s="339"/>
      <c r="AM906" s="339"/>
      <c r="AN906" s="339"/>
      <c r="AO906" s="339"/>
      <c r="AP906" s="339"/>
      <c r="AQ906" s="339"/>
      <c r="AR906" s="339"/>
      <c r="AS906" s="339"/>
      <c r="AT906" s="339"/>
      <c r="AU906" s="339"/>
      <c r="AV906" s="339"/>
      <c r="AW906" s="339"/>
      <c r="AX906" s="339"/>
      <c r="AY906" s="339"/>
      <c r="AZ906" s="339"/>
      <c r="BA906" s="339"/>
      <c r="BB906" s="339"/>
      <c r="BC906" s="339"/>
      <c r="BD906" s="339"/>
      <c r="BE906" s="339"/>
      <c r="BF906" s="339"/>
      <c r="BG906" s="339"/>
      <c r="BH906" s="339"/>
      <c r="BI906" s="339"/>
      <c r="BJ906" s="339"/>
      <c r="BK906" s="339"/>
      <c r="BL906" s="339"/>
      <c r="BM906" s="339"/>
      <c r="BN906" s="339"/>
      <c r="BO906" s="339"/>
      <c r="BP906" s="339"/>
      <c r="BQ906" s="339"/>
      <c r="BR906" s="339"/>
      <c r="BS906" s="339"/>
      <c r="BT906" s="339"/>
      <c r="BU906" s="339"/>
      <c r="BV906" s="339"/>
      <c r="BW906" s="339"/>
      <c r="BX906" s="339"/>
      <c r="BY906" s="339"/>
      <c r="BZ906" s="339"/>
      <c r="CA906" s="339"/>
      <c r="CB906" s="339"/>
      <c r="CC906" s="339"/>
      <c r="CD906" s="339"/>
      <c r="CE906" s="339"/>
      <c r="CF906" s="339"/>
      <c r="CG906" s="339"/>
      <c r="CH906" s="339"/>
      <c r="CI906" s="339"/>
      <c r="CJ906" s="339"/>
      <c r="CK906" s="339"/>
      <c r="CL906" s="339"/>
      <c r="CM906" s="339"/>
      <c r="CN906" s="339"/>
      <c r="CO906" s="339"/>
      <c r="CP906" s="339"/>
      <c r="CQ906" s="339"/>
      <c r="CR906" s="339"/>
      <c r="CS906" s="339"/>
      <c r="CT906" s="339"/>
      <c r="CU906" s="339"/>
      <c r="CV906" s="339"/>
      <c r="CW906" s="339"/>
      <c r="CX906" s="339"/>
      <c r="CY906" s="339"/>
      <c r="CZ906" s="339"/>
      <c r="DA906" s="339"/>
      <c r="DB906" s="339"/>
      <c r="DC906" s="339"/>
      <c r="DD906" s="339"/>
      <c r="DE906" s="339"/>
      <c r="DF906" s="339"/>
      <c r="DG906" s="339"/>
      <c r="DH906" s="339"/>
      <c r="DI906" s="339"/>
      <c r="DJ906" s="339"/>
      <c r="DK906" s="339"/>
      <c r="DL906" s="339"/>
      <c r="DM906" s="339"/>
      <c r="DN906" s="339"/>
      <c r="DO906" s="339"/>
      <c r="DP906" s="339"/>
      <c r="DQ906" s="339"/>
      <c r="DR906" s="339"/>
      <c r="DS906" s="339"/>
      <c r="DT906" s="339"/>
      <c r="DU906" s="339"/>
      <c r="DV906" s="339"/>
      <c r="DW906" s="339"/>
      <c r="DX906" s="339"/>
      <c r="DY906" s="339"/>
      <c r="DZ906" s="339"/>
      <c r="EA906" s="339"/>
      <c r="EB906" s="339"/>
      <c r="EC906" s="339"/>
      <c r="ED906" s="339"/>
      <c r="EE906" s="339"/>
      <c r="EF906" s="339"/>
      <c r="EG906" s="339"/>
      <c r="EH906" s="339"/>
      <c r="EI906" s="339"/>
      <c r="EJ906" s="339"/>
      <c r="EK906" s="339"/>
      <c r="EL906" s="339"/>
      <c r="EM906" s="339"/>
    </row>
    <row r="907" spans="1:143" s="341" customFormat="1" ht="25.5" hidden="1" customHeight="1">
      <c r="A907" s="371"/>
      <c r="B907" s="371"/>
      <c r="C907" s="371"/>
      <c r="D907" s="371"/>
      <c r="E907" s="371"/>
      <c r="F907" s="371"/>
      <c r="G907" s="371"/>
      <c r="H907" s="371"/>
      <c r="I907" s="371"/>
      <c r="J907" s="371"/>
      <c r="K907" s="371"/>
      <c r="L907" s="371"/>
      <c r="M907" s="371"/>
      <c r="N907" s="371"/>
      <c r="O907" s="371"/>
      <c r="P907" s="371"/>
      <c r="Q907" s="371"/>
      <c r="R907" s="371"/>
      <c r="S907" s="371"/>
      <c r="T907" s="371"/>
      <c r="U907" s="371"/>
      <c r="V907" s="371"/>
      <c r="W907" s="371"/>
      <c r="X907" s="371"/>
      <c r="Y907" s="371"/>
      <c r="Z907" s="371"/>
      <c r="AA907" s="371"/>
      <c r="AB907" s="371"/>
      <c r="AC907" s="371"/>
      <c r="AD907" s="371"/>
      <c r="AE907" s="371"/>
      <c r="AF907" s="371"/>
      <c r="AG907" s="371"/>
      <c r="AH907" s="371"/>
      <c r="AI907" s="339"/>
      <c r="AJ907" s="339"/>
      <c r="AK907" s="339"/>
      <c r="AL907" s="339"/>
      <c r="AM907" s="339"/>
      <c r="AN907" s="339"/>
      <c r="AO907" s="339"/>
      <c r="AP907" s="339"/>
      <c r="AQ907" s="339"/>
      <c r="AR907" s="339"/>
      <c r="AS907" s="339"/>
      <c r="AT907" s="339"/>
      <c r="AU907" s="339"/>
      <c r="AV907" s="339"/>
      <c r="AW907" s="339"/>
      <c r="AX907" s="339"/>
      <c r="AY907" s="339"/>
      <c r="AZ907" s="339"/>
      <c r="BA907" s="339"/>
      <c r="BB907" s="339"/>
      <c r="BC907" s="339"/>
      <c r="BD907" s="339"/>
      <c r="BE907" s="339"/>
      <c r="BF907" s="339"/>
      <c r="BG907" s="339"/>
      <c r="BH907" s="339"/>
      <c r="BI907" s="339"/>
      <c r="BJ907" s="339"/>
      <c r="BK907" s="339"/>
      <c r="BL907" s="339"/>
      <c r="BM907" s="339"/>
      <c r="BN907" s="339"/>
      <c r="BO907" s="339"/>
      <c r="BP907" s="339"/>
      <c r="BQ907" s="339"/>
      <c r="BR907" s="339"/>
      <c r="BS907" s="339"/>
      <c r="BT907" s="339"/>
      <c r="BU907" s="339"/>
      <c r="BV907" s="339"/>
      <c r="BW907" s="339"/>
      <c r="BX907" s="339"/>
      <c r="BY907" s="339"/>
      <c r="BZ907" s="339"/>
      <c r="CA907" s="339"/>
      <c r="CB907" s="339"/>
      <c r="CC907" s="339"/>
      <c r="CD907" s="339"/>
      <c r="CE907" s="339"/>
      <c r="CF907" s="339"/>
      <c r="CG907" s="339"/>
      <c r="CH907" s="339"/>
      <c r="CI907" s="339"/>
      <c r="CJ907" s="339"/>
      <c r="CK907" s="339"/>
      <c r="CL907" s="339"/>
      <c r="CM907" s="339"/>
      <c r="CN907" s="339"/>
      <c r="CO907" s="339"/>
      <c r="CP907" s="339"/>
      <c r="CQ907" s="339"/>
      <c r="CR907" s="339"/>
      <c r="CS907" s="339"/>
      <c r="CT907" s="339"/>
      <c r="CU907" s="339"/>
      <c r="CV907" s="339"/>
      <c r="CW907" s="339"/>
      <c r="CX907" s="339"/>
      <c r="CY907" s="339"/>
      <c r="CZ907" s="339"/>
      <c r="DA907" s="339"/>
      <c r="DB907" s="339"/>
      <c r="DC907" s="339"/>
      <c r="DD907" s="339"/>
      <c r="DE907" s="339"/>
      <c r="DF907" s="339"/>
      <c r="DG907" s="339"/>
      <c r="DH907" s="339"/>
      <c r="DI907" s="339"/>
      <c r="DJ907" s="339"/>
      <c r="DK907" s="339"/>
      <c r="DL907" s="339"/>
      <c r="DM907" s="339"/>
      <c r="DN907" s="339"/>
      <c r="DO907" s="339"/>
      <c r="DP907" s="339"/>
      <c r="DQ907" s="339"/>
      <c r="DR907" s="339"/>
      <c r="DS907" s="339"/>
      <c r="DT907" s="339"/>
      <c r="DU907" s="339"/>
      <c r="DV907" s="339"/>
      <c r="DW907" s="339"/>
      <c r="DX907" s="339"/>
      <c r="DY907" s="339"/>
      <c r="DZ907" s="339"/>
      <c r="EA907" s="339"/>
      <c r="EB907" s="339"/>
      <c r="EC907" s="339"/>
      <c r="ED907" s="339"/>
      <c r="EE907" s="339"/>
      <c r="EF907" s="339"/>
      <c r="EG907" s="339"/>
      <c r="EH907" s="339"/>
      <c r="EI907" s="339"/>
      <c r="EJ907" s="339"/>
      <c r="EK907" s="339"/>
      <c r="EL907" s="339"/>
      <c r="EM907" s="339"/>
    </row>
    <row r="908" spans="1:143" s="341" customFormat="1" ht="25.5" hidden="1" customHeight="1">
      <c r="A908" s="371"/>
      <c r="B908" s="371"/>
      <c r="C908" s="371"/>
      <c r="D908" s="371"/>
      <c r="E908" s="371"/>
      <c r="F908" s="371"/>
      <c r="G908" s="371"/>
      <c r="H908" s="371"/>
      <c r="I908" s="371"/>
      <c r="J908" s="371"/>
      <c r="K908" s="371"/>
      <c r="L908" s="371"/>
      <c r="M908" s="371"/>
      <c r="N908" s="371"/>
      <c r="O908" s="371"/>
      <c r="P908" s="371"/>
      <c r="Q908" s="371"/>
      <c r="R908" s="371"/>
      <c r="S908" s="371"/>
      <c r="T908" s="371"/>
      <c r="U908" s="371"/>
      <c r="V908" s="371"/>
      <c r="W908" s="371"/>
      <c r="X908" s="371"/>
      <c r="Y908" s="371"/>
      <c r="Z908" s="371"/>
      <c r="AA908" s="371"/>
      <c r="AB908" s="371"/>
      <c r="AC908" s="371"/>
      <c r="AD908" s="371"/>
      <c r="AE908" s="371"/>
      <c r="AF908" s="371"/>
      <c r="AG908" s="371"/>
      <c r="AH908" s="371"/>
      <c r="AI908" s="339"/>
      <c r="AJ908" s="339"/>
      <c r="AK908" s="339"/>
      <c r="AL908" s="339"/>
      <c r="AM908" s="339"/>
      <c r="AN908" s="339"/>
      <c r="AO908" s="339"/>
      <c r="AP908" s="339"/>
      <c r="AQ908" s="339"/>
      <c r="AR908" s="339"/>
      <c r="AS908" s="339"/>
      <c r="AT908" s="339"/>
      <c r="AU908" s="339"/>
      <c r="AV908" s="339"/>
      <c r="AW908" s="339"/>
      <c r="AX908" s="339"/>
      <c r="AY908" s="339"/>
      <c r="AZ908" s="339"/>
      <c r="BA908" s="339"/>
      <c r="BB908" s="339"/>
      <c r="BC908" s="339"/>
      <c r="BD908" s="339"/>
      <c r="BE908" s="339"/>
      <c r="BF908" s="339"/>
      <c r="BG908" s="339"/>
      <c r="BH908" s="339"/>
      <c r="BI908" s="339"/>
      <c r="BJ908" s="339"/>
      <c r="BK908" s="339"/>
      <c r="BL908" s="339"/>
      <c r="BM908" s="339"/>
      <c r="BN908" s="339"/>
      <c r="BO908" s="339"/>
      <c r="BP908" s="339"/>
      <c r="BQ908" s="339"/>
      <c r="BR908" s="339"/>
      <c r="BS908" s="339"/>
      <c r="BT908" s="339"/>
      <c r="BU908" s="339"/>
      <c r="BV908" s="339"/>
      <c r="BW908" s="339"/>
      <c r="BX908" s="339"/>
      <c r="BY908" s="339"/>
      <c r="BZ908" s="339"/>
      <c r="CA908" s="339"/>
      <c r="CB908" s="339"/>
      <c r="CC908" s="339"/>
      <c r="CD908" s="339"/>
      <c r="CE908" s="339"/>
      <c r="CF908" s="339"/>
      <c r="CG908" s="339"/>
      <c r="CH908" s="339"/>
      <c r="CI908" s="339"/>
      <c r="CJ908" s="339"/>
      <c r="CK908" s="339"/>
      <c r="CL908" s="339"/>
      <c r="CM908" s="339"/>
      <c r="CN908" s="339"/>
      <c r="CO908" s="339"/>
      <c r="CP908" s="339"/>
      <c r="CQ908" s="339"/>
      <c r="CR908" s="339"/>
      <c r="CS908" s="339"/>
      <c r="CT908" s="339"/>
      <c r="CU908" s="339"/>
      <c r="CV908" s="339"/>
      <c r="CW908" s="339"/>
      <c r="CX908" s="339"/>
      <c r="CY908" s="339"/>
      <c r="CZ908" s="339"/>
      <c r="DA908" s="339"/>
      <c r="DB908" s="339"/>
      <c r="DC908" s="339"/>
      <c r="DD908" s="339"/>
      <c r="DE908" s="339"/>
      <c r="DF908" s="339"/>
      <c r="DG908" s="339"/>
      <c r="DH908" s="339"/>
      <c r="DI908" s="339"/>
      <c r="DJ908" s="339"/>
      <c r="DK908" s="339"/>
      <c r="DL908" s="339"/>
      <c r="DM908" s="339"/>
      <c r="DN908" s="339"/>
      <c r="DO908" s="339"/>
      <c r="DP908" s="339"/>
      <c r="DQ908" s="339"/>
      <c r="DR908" s="339"/>
      <c r="DS908" s="339"/>
      <c r="DT908" s="339"/>
      <c r="DU908" s="339"/>
      <c r="DV908" s="339"/>
      <c r="DW908" s="339"/>
      <c r="DX908" s="339"/>
      <c r="DY908" s="339"/>
      <c r="DZ908" s="339"/>
      <c r="EA908" s="339"/>
      <c r="EB908" s="339"/>
      <c r="EC908" s="339"/>
      <c r="ED908" s="339"/>
      <c r="EE908" s="339"/>
      <c r="EF908" s="339"/>
      <c r="EG908" s="339"/>
      <c r="EH908" s="339"/>
      <c r="EI908" s="339"/>
      <c r="EJ908" s="339"/>
      <c r="EK908" s="339"/>
      <c r="EL908" s="339"/>
      <c r="EM908" s="339"/>
    </row>
    <row r="909" spans="1:143" s="341" customFormat="1" ht="25.5" hidden="1" customHeight="1">
      <c r="A909" s="371"/>
      <c r="B909" s="371"/>
      <c r="C909" s="371"/>
      <c r="D909" s="371"/>
      <c r="E909" s="371"/>
      <c r="F909" s="371"/>
      <c r="G909" s="371"/>
      <c r="H909" s="371"/>
      <c r="I909" s="371"/>
      <c r="J909" s="371"/>
      <c r="K909" s="371"/>
      <c r="L909" s="371"/>
      <c r="M909" s="371"/>
      <c r="N909" s="371"/>
      <c r="O909" s="371"/>
      <c r="P909" s="371"/>
      <c r="Q909" s="371"/>
      <c r="R909" s="371"/>
      <c r="S909" s="371"/>
      <c r="T909" s="371"/>
      <c r="U909" s="371"/>
      <c r="V909" s="371"/>
      <c r="W909" s="371"/>
      <c r="X909" s="371"/>
      <c r="Y909" s="371"/>
      <c r="Z909" s="371"/>
      <c r="AA909" s="371"/>
      <c r="AB909" s="371"/>
      <c r="AC909" s="371"/>
      <c r="AD909" s="371"/>
      <c r="AE909" s="371"/>
      <c r="AF909" s="371"/>
      <c r="AG909" s="371"/>
      <c r="AH909" s="371"/>
      <c r="AI909" s="339"/>
      <c r="AJ909" s="339"/>
      <c r="AK909" s="339"/>
      <c r="AL909" s="339"/>
      <c r="AM909" s="339"/>
      <c r="AN909" s="339"/>
      <c r="AO909" s="339"/>
      <c r="AP909" s="339"/>
      <c r="AQ909" s="339"/>
      <c r="AR909" s="339"/>
      <c r="AS909" s="339"/>
      <c r="AT909" s="339"/>
      <c r="AU909" s="339"/>
      <c r="AV909" s="339"/>
      <c r="AW909" s="339"/>
      <c r="AX909" s="339"/>
      <c r="AY909" s="339"/>
      <c r="AZ909" s="339"/>
      <c r="BA909" s="339"/>
      <c r="BB909" s="339"/>
      <c r="BC909" s="339"/>
      <c r="BD909" s="339"/>
      <c r="BE909" s="339"/>
      <c r="BF909" s="339"/>
      <c r="BG909" s="339"/>
      <c r="BH909" s="339"/>
      <c r="BI909" s="339"/>
      <c r="BJ909" s="339"/>
      <c r="BK909" s="339"/>
      <c r="BL909" s="339"/>
      <c r="BM909" s="339"/>
      <c r="BN909" s="339"/>
      <c r="BO909" s="339"/>
      <c r="BP909" s="339"/>
      <c r="BQ909" s="339"/>
      <c r="BR909" s="339"/>
      <c r="BS909" s="339"/>
      <c r="BT909" s="339"/>
      <c r="BU909" s="339"/>
      <c r="BV909" s="339"/>
      <c r="BW909" s="339"/>
      <c r="BX909" s="339"/>
      <c r="BY909" s="339"/>
      <c r="BZ909" s="339"/>
      <c r="CA909" s="339"/>
      <c r="CB909" s="339"/>
      <c r="CC909" s="339"/>
      <c r="CD909" s="339"/>
      <c r="CE909" s="339"/>
      <c r="CF909" s="339"/>
      <c r="CG909" s="339"/>
      <c r="CH909" s="339"/>
      <c r="CI909" s="339"/>
      <c r="CJ909" s="339"/>
      <c r="CK909" s="339"/>
      <c r="CL909" s="339"/>
      <c r="CM909" s="339"/>
      <c r="CN909" s="339"/>
      <c r="CO909" s="339"/>
      <c r="CP909" s="339"/>
      <c r="CQ909" s="339"/>
      <c r="CR909" s="339"/>
      <c r="CS909" s="339"/>
      <c r="CT909" s="339"/>
      <c r="CU909" s="339"/>
      <c r="CV909" s="339"/>
      <c r="CW909" s="339"/>
      <c r="CX909" s="339"/>
      <c r="CY909" s="339"/>
      <c r="CZ909" s="339"/>
      <c r="DA909" s="339"/>
      <c r="DB909" s="339"/>
      <c r="DC909" s="339"/>
      <c r="DD909" s="339"/>
      <c r="DE909" s="339"/>
      <c r="DF909" s="339"/>
      <c r="DG909" s="339"/>
      <c r="DH909" s="339"/>
      <c r="DI909" s="339"/>
      <c r="DJ909" s="339"/>
      <c r="DK909" s="339"/>
      <c r="DL909" s="339"/>
      <c r="DM909" s="339"/>
      <c r="DN909" s="339"/>
      <c r="DO909" s="339"/>
      <c r="DP909" s="339"/>
      <c r="DQ909" s="339"/>
      <c r="DR909" s="339"/>
      <c r="DS909" s="339"/>
      <c r="DT909" s="339"/>
      <c r="DU909" s="339"/>
      <c r="DV909" s="339"/>
      <c r="DW909" s="339"/>
      <c r="DX909" s="339"/>
      <c r="DY909" s="339"/>
      <c r="DZ909" s="339"/>
      <c r="EA909" s="339"/>
      <c r="EB909" s="339"/>
      <c r="EC909" s="339"/>
      <c r="ED909" s="339"/>
      <c r="EE909" s="339"/>
      <c r="EF909" s="339"/>
      <c r="EG909" s="339"/>
      <c r="EH909" s="339"/>
      <c r="EI909" s="339"/>
      <c r="EJ909" s="339"/>
      <c r="EK909" s="339"/>
      <c r="EL909" s="339"/>
      <c r="EM909" s="339"/>
    </row>
    <row r="910" spans="1:143" s="341" customFormat="1" ht="25.5" hidden="1" customHeight="1">
      <c r="A910" s="371"/>
      <c r="B910" s="371"/>
      <c r="C910" s="371"/>
      <c r="D910" s="371"/>
      <c r="E910" s="371"/>
      <c r="F910" s="371"/>
      <c r="G910" s="371"/>
      <c r="H910" s="371"/>
      <c r="I910" s="371"/>
      <c r="J910" s="371"/>
      <c r="K910" s="371"/>
      <c r="L910" s="371"/>
      <c r="M910" s="371"/>
      <c r="N910" s="371"/>
      <c r="O910" s="371"/>
      <c r="P910" s="371"/>
      <c r="Q910" s="371"/>
      <c r="R910" s="371"/>
      <c r="S910" s="371"/>
      <c r="T910" s="371"/>
      <c r="U910" s="371"/>
      <c r="V910" s="371"/>
      <c r="W910" s="371"/>
      <c r="X910" s="371"/>
      <c r="Y910" s="371"/>
      <c r="Z910" s="371"/>
      <c r="AA910" s="371"/>
      <c r="AB910" s="371"/>
      <c r="AC910" s="371"/>
      <c r="AD910" s="371"/>
      <c r="AE910" s="371"/>
      <c r="AF910" s="371"/>
      <c r="AG910" s="371"/>
      <c r="AH910" s="371"/>
      <c r="AI910" s="339"/>
      <c r="AJ910" s="339"/>
      <c r="AK910" s="339"/>
      <c r="AL910" s="339"/>
      <c r="AM910" s="339"/>
      <c r="AN910" s="339"/>
      <c r="AO910" s="339"/>
      <c r="AP910" s="339"/>
      <c r="AQ910" s="339"/>
      <c r="AR910" s="339"/>
      <c r="AS910" s="339"/>
      <c r="AT910" s="339"/>
      <c r="AU910" s="339"/>
      <c r="AV910" s="339"/>
      <c r="AW910" s="339"/>
      <c r="AX910" s="339"/>
      <c r="AY910" s="339"/>
      <c r="AZ910" s="339"/>
      <c r="BA910" s="339"/>
      <c r="BB910" s="339"/>
      <c r="BC910" s="339"/>
      <c r="BD910" s="339"/>
      <c r="BE910" s="339"/>
      <c r="BF910" s="339"/>
      <c r="BG910" s="339"/>
      <c r="BH910" s="339"/>
      <c r="BI910" s="339"/>
      <c r="BJ910" s="339"/>
      <c r="BK910" s="339"/>
      <c r="BL910" s="339"/>
      <c r="BM910" s="339"/>
      <c r="BN910" s="339"/>
      <c r="BO910" s="339"/>
      <c r="BP910" s="339"/>
      <c r="BQ910" s="339"/>
      <c r="BR910" s="339"/>
      <c r="BS910" s="339"/>
      <c r="BT910" s="339"/>
      <c r="BU910" s="339"/>
      <c r="BV910" s="339"/>
      <c r="BW910" s="339"/>
      <c r="BX910" s="339"/>
      <c r="BY910" s="339"/>
      <c r="BZ910" s="339"/>
      <c r="CA910" s="339"/>
      <c r="CB910" s="339"/>
      <c r="CC910" s="339"/>
      <c r="CD910" s="339"/>
      <c r="CE910" s="339"/>
      <c r="CF910" s="339"/>
      <c r="CG910" s="339"/>
      <c r="CH910" s="339"/>
      <c r="CI910" s="339"/>
      <c r="CJ910" s="339"/>
      <c r="CK910" s="339"/>
      <c r="CL910" s="339"/>
      <c r="CM910" s="339"/>
      <c r="CN910" s="339"/>
      <c r="CO910" s="339"/>
      <c r="CP910" s="339"/>
      <c r="CQ910" s="339"/>
      <c r="CR910" s="339"/>
      <c r="CS910" s="339"/>
      <c r="CT910" s="339"/>
      <c r="CU910" s="339"/>
      <c r="CV910" s="339"/>
      <c r="CW910" s="339"/>
      <c r="CX910" s="339"/>
      <c r="CY910" s="339"/>
      <c r="CZ910" s="339"/>
      <c r="DA910" s="339"/>
      <c r="DB910" s="339"/>
      <c r="DC910" s="339"/>
      <c r="DD910" s="339"/>
      <c r="DE910" s="339"/>
      <c r="DF910" s="339"/>
      <c r="DG910" s="339"/>
      <c r="DH910" s="339"/>
      <c r="DI910" s="339"/>
      <c r="DJ910" s="339"/>
      <c r="DK910" s="339"/>
      <c r="DL910" s="339"/>
      <c r="DM910" s="339"/>
      <c r="DN910" s="339"/>
      <c r="DO910" s="339"/>
      <c r="DP910" s="339"/>
      <c r="DQ910" s="339"/>
      <c r="DR910" s="339"/>
      <c r="DS910" s="339"/>
      <c r="DT910" s="339"/>
      <c r="DU910" s="339"/>
      <c r="DV910" s="339"/>
      <c r="DW910" s="339"/>
      <c r="DX910" s="339"/>
      <c r="DY910" s="339"/>
      <c r="DZ910" s="339"/>
      <c r="EA910" s="339"/>
      <c r="EB910" s="339"/>
      <c r="EC910" s="339"/>
      <c r="ED910" s="339"/>
      <c r="EE910" s="339"/>
      <c r="EF910" s="339"/>
      <c r="EG910" s="339"/>
      <c r="EH910" s="339"/>
      <c r="EI910" s="339"/>
      <c r="EJ910" s="339"/>
      <c r="EK910" s="339"/>
      <c r="EL910" s="339"/>
      <c r="EM910" s="339"/>
    </row>
    <row r="911" spans="1:143" s="341" customFormat="1" ht="25.5" hidden="1" customHeight="1">
      <c r="A911" s="371"/>
      <c r="B911" s="371"/>
      <c r="C911" s="371"/>
      <c r="D911" s="371"/>
      <c r="E911" s="371"/>
      <c r="F911" s="371"/>
      <c r="G911" s="371"/>
      <c r="H911" s="371"/>
      <c r="I911" s="371"/>
      <c r="J911" s="371"/>
      <c r="K911" s="371"/>
      <c r="L911" s="371"/>
      <c r="M911" s="371"/>
      <c r="N911" s="371"/>
      <c r="O911" s="371"/>
      <c r="P911" s="371"/>
      <c r="Q911" s="371"/>
      <c r="R911" s="371"/>
      <c r="S911" s="371"/>
      <c r="T911" s="371"/>
      <c r="U911" s="371"/>
      <c r="V911" s="371"/>
      <c r="W911" s="371"/>
      <c r="X911" s="371"/>
      <c r="Y911" s="371"/>
      <c r="Z911" s="371"/>
      <c r="AA911" s="371"/>
      <c r="AB911" s="371"/>
      <c r="AC911" s="371"/>
      <c r="AD911" s="371"/>
      <c r="AE911" s="371"/>
      <c r="AF911" s="371"/>
      <c r="AG911" s="371"/>
      <c r="AH911" s="371"/>
      <c r="AI911" s="339"/>
      <c r="AJ911" s="339"/>
      <c r="AK911" s="339"/>
      <c r="AL911" s="339"/>
      <c r="AM911" s="339"/>
      <c r="AN911" s="339"/>
      <c r="AO911" s="339"/>
      <c r="AP911" s="339"/>
      <c r="AQ911" s="339"/>
      <c r="AR911" s="339"/>
      <c r="AS911" s="339"/>
      <c r="AT911" s="339"/>
      <c r="AU911" s="339"/>
      <c r="AV911" s="339"/>
      <c r="AW911" s="339"/>
      <c r="AX911" s="339"/>
      <c r="AY911" s="339"/>
      <c r="AZ911" s="339"/>
      <c r="BA911" s="339"/>
      <c r="BB911" s="339"/>
      <c r="BC911" s="339"/>
      <c r="BD911" s="339"/>
      <c r="BE911" s="339"/>
      <c r="BF911" s="339"/>
      <c r="BG911" s="339"/>
      <c r="BH911" s="339"/>
      <c r="BI911" s="339"/>
      <c r="BJ911" s="339"/>
      <c r="BK911" s="339"/>
      <c r="BL911" s="339"/>
      <c r="BM911" s="339"/>
      <c r="BN911" s="339"/>
      <c r="BO911" s="339"/>
      <c r="BP911" s="339"/>
      <c r="BQ911" s="339"/>
      <c r="BR911" s="339"/>
      <c r="BS911" s="339"/>
      <c r="BT911" s="339"/>
      <c r="BU911" s="339"/>
      <c r="BV911" s="339"/>
      <c r="BW911" s="339"/>
      <c r="BX911" s="339"/>
      <c r="BY911" s="339"/>
      <c r="BZ911" s="339"/>
      <c r="CA911" s="339"/>
      <c r="CB911" s="339"/>
      <c r="CC911" s="339"/>
      <c r="CD911" s="339"/>
      <c r="CE911" s="339"/>
      <c r="CF911" s="339"/>
      <c r="CG911" s="339"/>
      <c r="CH911" s="339"/>
      <c r="CI911" s="339"/>
      <c r="CJ911" s="339"/>
      <c r="CK911" s="339"/>
      <c r="CL911" s="339"/>
      <c r="CM911" s="339"/>
      <c r="CN911" s="339"/>
      <c r="CO911" s="339"/>
      <c r="CP911" s="339"/>
      <c r="CQ911" s="339"/>
      <c r="CR911" s="339"/>
      <c r="CS911" s="339"/>
      <c r="CT911" s="339"/>
      <c r="CU911" s="339"/>
      <c r="CV911" s="339"/>
      <c r="CW911" s="339"/>
      <c r="CX911" s="339"/>
      <c r="CY911" s="339"/>
      <c r="CZ911" s="339"/>
      <c r="DA911" s="339"/>
      <c r="DB911" s="339"/>
      <c r="DC911" s="339"/>
      <c r="DD911" s="339"/>
      <c r="DE911" s="339"/>
      <c r="DF911" s="339"/>
      <c r="DG911" s="339"/>
      <c r="DH911" s="339"/>
      <c r="DI911" s="339"/>
      <c r="DJ911" s="339"/>
      <c r="DK911" s="339"/>
      <c r="DL911" s="339"/>
      <c r="DM911" s="339"/>
      <c r="DN911" s="339"/>
      <c r="DO911" s="339"/>
      <c r="DP911" s="339"/>
      <c r="DQ911" s="339"/>
      <c r="DR911" s="339"/>
      <c r="DS911" s="339"/>
      <c r="DT911" s="339"/>
      <c r="DU911" s="339"/>
      <c r="DV911" s="339"/>
      <c r="DW911" s="339"/>
      <c r="DX911" s="339"/>
      <c r="DY911" s="339"/>
      <c r="DZ911" s="339"/>
      <c r="EA911" s="339"/>
      <c r="EB911" s="339"/>
      <c r="EC911" s="339"/>
      <c r="ED911" s="339"/>
      <c r="EE911" s="339"/>
      <c r="EF911" s="339"/>
      <c r="EG911" s="339"/>
      <c r="EH911" s="339"/>
      <c r="EI911" s="339"/>
      <c r="EJ911" s="339"/>
      <c r="EK911" s="339"/>
      <c r="EL911" s="339"/>
      <c r="EM911" s="339"/>
    </row>
    <row r="912" spans="1:143" s="341" customFormat="1" ht="25.5" hidden="1" customHeight="1">
      <c r="A912" s="371"/>
      <c r="B912" s="371"/>
      <c r="C912" s="371"/>
      <c r="D912" s="371"/>
      <c r="E912" s="371"/>
      <c r="F912" s="371"/>
      <c r="G912" s="371"/>
      <c r="H912" s="371"/>
      <c r="I912" s="371"/>
      <c r="J912" s="371"/>
      <c r="K912" s="371"/>
      <c r="L912" s="371"/>
      <c r="M912" s="371"/>
      <c r="N912" s="371"/>
      <c r="O912" s="371"/>
      <c r="P912" s="371"/>
      <c r="Q912" s="371"/>
      <c r="R912" s="371"/>
      <c r="S912" s="371"/>
      <c r="T912" s="371"/>
      <c r="U912" s="371"/>
      <c r="V912" s="371"/>
      <c r="W912" s="371"/>
      <c r="X912" s="371"/>
      <c r="Y912" s="371"/>
      <c r="Z912" s="371"/>
      <c r="AA912" s="371"/>
      <c r="AB912" s="371"/>
      <c r="AC912" s="371"/>
      <c r="AD912" s="371"/>
      <c r="AE912" s="371"/>
      <c r="AF912" s="371"/>
      <c r="AG912" s="371"/>
      <c r="AH912" s="371"/>
      <c r="AI912" s="339"/>
      <c r="AJ912" s="339"/>
      <c r="AK912" s="339"/>
      <c r="AL912" s="339"/>
      <c r="AM912" s="339"/>
      <c r="AN912" s="339"/>
      <c r="AO912" s="339"/>
      <c r="AP912" s="339"/>
      <c r="AQ912" s="339"/>
      <c r="AR912" s="339"/>
      <c r="AS912" s="339"/>
      <c r="AT912" s="339"/>
      <c r="AU912" s="339"/>
      <c r="AV912" s="339"/>
      <c r="AW912" s="339"/>
      <c r="AX912" s="339"/>
      <c r="AY912" s="339"/>
      <c r="AZ912" s="339"/>
      <c r="BA912" s="339"/>
      <c r="BB912" s="339"/>
      <c r="BC912" s="339"/>
      <c r="BD912" s="339"/>
      <c r="BE912" s="339"/>
      <c r="BF912" s="339"/>
      <c r="BG912" s="339"/>
      <c r="BH912" s="339"/>
      <c r="BI912" s="339"/>
      <c r="BJ912" s="339"/>
      <c r="BK912" s="339"/>
      <c r="BL912" s="339"/>
      <c r="BM912" s="339"/>
      <c r="BN912" s="339"/>
      <c r="BO912" s="339"/>
      <c r="BP912" s="339"/>
      <c r="BQ912" s="339"/>
      <c r="BR912" s="339"/>
      <c r="BS912" s="339"/>
      <c r="BT912" s="339"/>
      <c r="BU912" s="339"/>
      <c r="BV912" s="339"/>
      <c r="BW912" s="339"/>
      <c r="BX912" s="339"/>
      <c r="BY912" s="339"/>
      <c r="BZ912" s="339"/>
      <c r="CA912" s="339"/>
      <c r="CB912" s="339"/>
      <c r="CC912" s="339"/>
      <c r="CD912" s="339"/>
      <c r="CE912" s="339"/>
      <c r="CF912" s="339"/>
      <c r="CG912" s="339"/>
      <c r="CH912" s="339"/>
      <c r="CI912" s="339"/>
      <c r="CJ912" s="339"/>
      <c r="CK912" s="339"/>
      <c r="CL912" s="339"/>
      <c r="CM912" s="339"/>
      <c r="CN912" s="339"/>
      <c r="CO912" s="339"/>
      <c r="CP912" s="339"/>
      <c r="CQ912" s="339"/>
      <c r="CR912" s="339"/>
      <c r="CS912" s="339"/>
      <c r="CT912" s="339"/>
      <c r="CU912" s="339"/>
      <c r="CV912" s="339"/>
      <c r="CW912" s="339"/>
      <c r="CX912" s="339"/>
      <c r="CY912" s="339"/>
      <c r="CZ912" s="339"/>
      <c r="DA912" s="339"/>
      <c r="DB912" s="339"/>
      <c r="DC912" s="339"/>
      <c r="DD912" s="339"/>
      <c r="DE912" s="339"/>
      <c r="DF912" s="339"/>
      <c r="DG912" s="339"/>
      <c r="DH912" s="339"/>
      <c r="DI912" s="339"/>
      <c r="DJ912" s="339"/>
      <c r="DK912" s="339"/>
      <c r="DL912" s="339"/>
      <c r="DM912" s="339"/>
      <c r="DN912" s="339"/>
      <c r="DO912" s="339"/>
      <c r="DP912" s="339"/>
      <c r="DQ912" s="339"/>
      <c r="DR912" s="339"/>
      <c r="DS912" s="339"/>
      <c r="DT912" s="339"/>
      <c r="DU912" s="339"/>
      <c r="DV912" s="339"/>
      <c r="DW912" s="339"/>
      <c r="DX912" s="339"/>
      <c r="DY912" s="339"/>
      <c r="DZ912" s="339"/>
      <c r="EA912" s="339"/>
      <c r="EB912" s="339"/>
      <c r="EC912" s="339"/>
      <c r="ED912" s="339"/>
      <c r="EE912" s="339"/>
      <c r="EF912" s="339"/>
      <c r="EG912" s="339"/>
      <c r="EH912" s="339"/>
      <c r="EI912" s="339"/>
      <c r="EJ912" s="339"/>
      <c r="EK912" s="339"/>
      <c r="EL912" s="339"/>
      <c r="EM912" s="339"/>
    </row>
    <row r="913" spans="1:143" s="341" customFormat="1" ht="25.5" hidden="1" customHeight="1">
      <c r="A913" s="371"/>
      <c r="B913" s="371"/>
      <c r="C913" s="371"/>
      <c r="D913" s="371"/>
      <c r="E913" s="371"/>
      <c r="F913" s="371"/>
      <c r="G913" s="371"/>
      <c r="H913" s="371"/>
      <c r="I913" s="371"/>
      <c r="J913" s="371"/>
      <c r="K913" s="371"/>
      <c r="L913" s="371"/>
      <c r="M913" s="371"/>
      <c r="N913" s="371"/>
      <c r="O913" s="371"/>
      <c r="P913" s="371"/>
      <c r="Q913" s="371"/>
      <c r="R913" s="371"/>
      <c r="S913" s="371"/>
      <c r="T913" s="371"/>
      <c r="U913" s="371"/>
      <c r="V913" s="371"/>
      <c r="W913" s="371"/>
      <c r="X913" s="371"/>
      <c r="Y913" s="371"/>
      <c r="Z913" s="371"/>
      <c r="AA913" s="371"/>
      <c r="AB913" s="371"/>
      <c r="AC913" s="371"/>
      <c r="AD913" s="371"/>
      <c r="AE913" s="371"/>
      <c r="AF913" s="371"/>
      <c r="AG913" s="371"/>
      <c r="AH913" s="371"/>
      <c r="AI913" s="339"/>
      <c r="AJ913" s="339"/>
      <c r="AK913" s="339"/>
      <c r="AL913" s="339"/>
      <c r="AM913" s="339"/>
      <c r="AN913" s="339"/>
      <c r="AO913" s="339"/>
      <c r="AP913" s="339"/>
      <c r="AQ913" s="339"/>
      <c r="AR913" s="339"/>
      <c r="AS913" s="339"/>
      <c r="AT913" s="339"/>
      <c r="AU913" s="339"/>
      <c r="AV913" s="339"/>
      <c r="AW913" s="339"/>
      <c r="AX913" s="339"/>
      <c r="AY913" s="339"/>
      <c r="AZ913" s="339"/>
      <c r="BA913" s="339"/>
      <c r="BB913" s="339"/>
      <c r="BC913" s="339"/>
      <c r="BD913" s="339"/>
      <c r="BE913" s="339"/>
      <c r="BF913" s="339"/>
      <c r="BG913" s="339"/>
      <c r="BH913" s="339"/>
      <c r="BI913" s="339"/>
      <c r="BJ913" s="339"/>
      <c r="BK913" s="339"/>
      <c r="BL913" s="339"/>
      <c r="BM913" s="339"/>
      <c r="BN913" s="339"/>
      <c r="BO913" s="339"/>
      <c r="BP913" s="339"/>
      <c r="BQ913" s="339"/>
      <c r="BR913" s="339"/>
      <c r="BS913" s="339"/>
      <c r="BT913" s="339"/>
      <c r="BU913" s="339"/>
      <c r="BV913" s="339"/>
      <c r="BW913" s="339"/>
      <c r="BX913" s="339"/>
      <c r="BY913" s="339"/>
      <c r="BZ913" s="339"/>
      <c r="CA913" s="339"/>
      <c r="CB913" s="339"/>
      <c r="CC913" s="339"/>
      <c r="CD913" s="339"/>
      <c r="CE913" s="339"/>
      <c r="CF913" s="339"/>
      <c r="CG913" s="339"/>
      <c r="CH913" s="339"/>
      <c r="CI913" s="339"/>
      <c r="CJ913" s="339"/>
      <c r="CK913" s="339"/>
      <c r="CL913" s="339"/>
      <c r="CM913" s="339"/>
      <c r="CN913" s="339"/>
      <c r="CO913" s="339"/>
      <c r="CP913" s="339"/>
      <c r="CQ913" s="339"/>
      <c r="CR913" s="339"/>
      <c r="CS913" s="339"/>
      <c r="CT913" s="339"/>
      <c r="CU913" s="339"/>
      <c r="CV913" s="339"/>
      <c r="CW913" s="339"/>
      <c r="CX913" s="339"/>
      <c r="CY913" s="339"/>
      <c r="CZ913" s="339"/>
      <c r="DA913" s="339"/>
      <c r="DB913" s="339"/>
      <c r="DC913" s="339"/>
      <c r="DD913" s="339"/>
      <c r="DE913" s="339"/>
      <c r="DF913" s="339"/>
      <c r="DG913" s="339"/>
      <c r="DH913" s="339"/>
      <c r="DI913" s="339"/>
      <c r="DJ913" s="339"/>
      <c r="DK913" s="339"/>
      <c r="DL913" s="339"/>
      <c r="DM913" s="339"/>
      <c r="DN913" s="339"/>
      <c r="DO913" s="339"/>
      <c r="DP913" s="339"/>
      <c r="DQ913" s="339"/>
      <c r="DR913" s="339"/>
      <c r="DS913" s="339"/>
      <c r="DT913" s="339"/>
      <c r="DU913" s="339"/>
      <c r="DV913" s="339"/>
      <c r="DW913" s="339"/>
      <c r="DX913" s="339"/>
      <c r="DY913" s="339"/>
      <c r="DZ913" s="339"/>
      <c r="EA913" s="339"/>
      <c r="EB913" s="339"/>
      <c r="EC913" s="339"/>
      <c r="ED913" s="339"/>
      <c r="EE913" s="339"/>
      <c r="EF913" s="339"/>
      <c r="EG913" s="339"/>
      <c r="EH913" s="339"/>
      <c r="EI913" s="339"/>
      <c r="EJ913" s="339"/>
      <c r="EK913" s="339"/>
      <c r="EL913" s="339"/>
      <c r="EM913" s="339"/>
    </row>
    <row r="914" spans="1:143" s="341" customFormat="1" ht="25.5" hidden="1" customHeight="1">
      <c r="A914" s="371"/>
      <c r="B914" s="371"/>
      <c r="C914" s="371"/>
      <c r="D914" s="371"/>
      <c r="E914" s="371"/>
      <c r="F914" s="371"/>
      <c r="G914" s="371"/>
      <c r="H914" s="371"/>
      <c r="I914" s="371"/>
      <c r="J914" s="371"/>
      <c r="K914" s="371"/>
      <c r="L914" s="371"/>
      <c r="M914" s="371"/>
      <c r="N914" s="371"/>
      <c r="O914" s="371"/>
      <c r="P914" s="371"/>
      <c r="Q914" s="371"/>
      <c r="R914" s="371"/>
      <c r="S914" s="371"/>
      <c r="T914" s="371"/>
      <c r="U914" s="371"/>
      <c r="V914" s="371"/>
      <c r="W914" s="371"/>
      <c r="X914" s="371"/>
      <c r="Y914" s="371"/>
      <c r="Z914" s="371"/>
      <c r="AA914" s="371"/>
      <c r="AB914" s="371"/>
      <c r="AC914" s="371"/>
      <c r="AD914" s="371"/>
      <c r="AE914" s="371"/>
      <c r="AF914" s="371"/>
      <c r="AG914" s="371"/>
      <c r="AH914" s="371"/>
      <c r="AI914" s="339"/>
      <c r="AJ914" s="339"/>
      <c r="AK914" s="339"/>
      <c r="AL914" s="339"/>
      <c r="AM914" s="339"/>
      <c r="AN914" s="339"/>
      <c r="AO914" s="339"/>
      <c r="AP914" s="339"/>
      <c r="AQ914" s="339"/>
      <c r="AR914" s="339"/>
      <c r="AS914" s="339"/>
      <c r="AT914" s="339"/>
      <c r="AU914" s="339"/>
      <c r="AV914" s="339"/>
      <c r="AW914" s="339"/>
      <c r="AX914" s="339"/>
      <c r="AY914" s="339"/>
      <c r="AZ914" s="339"/>
      <c r="BA914" s="339"/>
      <c r="BB914" s="339"/>
      <c r="BC914" s="339"/>
      <c r="BD914" s="339"/>
      <c r="BE914" s="339"/>
      <c r="BF914" s="339"/>
      <c r="BG914" s="339"/>
      <c r="BH914" s="339"/>
      <c r="BI914" s="339"/>
      <c r="BJ914" s="339"/>
      <c r="BK914" s="339"/>
      <c r="BL914" s="339"/>
      <c r="BM914" s="339"/>
      <c r="BN914" s="339"/>
      <c r="BO914" s="339"/>
      <c r="BP914" s="339"/>
      <c r="BQ914" s="339"/>
      <c r="BR914" s="339"/>
      <c r="BS914" s="339"/>
      <c r="BT914" s="339"/>
      <c r="BU914" s="339"/>
      <c r="BV914" s="339"/>
      <c r="BW914" s="339"/>
      <c r="BX914" s="339"/>
      <c r="BY914" s="339"/>
      <c r="BZ914" s="339"/>
      <c r="CA914" s="339"/>
      <c r="CB914" s="339"/>
      <c r="CC914" s="339"/>
      <c r="CD914" s="339"/>
      <c r="CE914" s="339"/>
      <c r="CF914" s="339"/>
      <c r="CG914" s="339"/>
      <c r="CH914" s="339"/>
      <c r="CI914" s="339"/>
      <c r="CJ914" s="339"/>
      <c r="CK914" s="339"/>
      <c r="CL914" s="339"/>
      <c r="CM914" s="339"/>
      <c r="CN914" s="339"/>
      <c r="CO914" s="339"/>
      <c r="CP914" s="339"/>
      <c r="CQ914" s="339"/>
      <c r="CR914" s="339"/>
      <c r="CS914" s="339"/>
      <c r="CT914" s="339"/>
      <c r="CU914" s="339"/>
      <c r="CV914" s="339"/>
      <c r="CW914" s="339"/>
      <c r="CX914" s="339"/>
      <c r="CY914" s="339"/>
      <c r="CZ914" s="339"/>
      <c r="DA914" s="339"/>
      <c r="DB914" s="339"/>
      <c r="DC914" s="339"/>
      <c r="DD914" s="339"/>
      <c r="DE914" s="339"/>
      <c r="DF914" s="339"/>
      <c r="DG914" s="339"/>
      <c r="DH914" s="339"/>
      <c r="DI914" s="339"/>
      <c r="DJ914" s="339"/>
      <c r="DK914" s="339"/>
      <c r="DL914" s="339"/>
      <c r="DM914" s="339"/>
      <c r="DN914" s="339"/>
      <c r="DO914" s="339"/>
      <c r="DP914" s="339"/>
      <c r="DQ914" s="339"/>
      <c r="DR914" s="339"/>
      <c r="DS914" s="339"/>
      <c r="DT914" s="339"/>
      <c r="DU914" s="339"/>
      <c r="DV914" s="339"/>
      <c r="DW914" s="339"/>
      <c r="DX914" s="339"/>
      <c r="DY914" s="339"/>
      <c r="DZ914" s="339"/>
      <c r="EA914" s="339"/>
      <c r="EB914" s="339"/>
      <c r="EC914" s="339"/>
      <c r="ED914" s="339"/>
      <c r="EE914" s="339"/>
      <c r="EF914" s="339"/>
      <c r="EG914" s="339"/>
      <c r="EH914" s="339"/>
      <c r="EI914" s="339"/>
      <c r="EJ914" s="339"/>
      <c r="EK914" s="339"/>
      <c r="EL914" s="339"/>
      <c r="EM914" s="339"/>
    </row>
    <row r="915" spans="1:143" s="341" customFormat="1" ht="25.5" hidden="1" customHeight="1">
      <c r="A915" s="371"/>
      <c r="B915" s="371"/>
      <c r="C915" s="371"/>
      <c r="D915" s="371"/>
      <c r="E915" s="371"/>
      <c r="F915" s="371"/>
      <c r="G915" s="371"/>
      <c r="H915" s="371"/>
      <c r="I915" s="371"/>
      <c r="J915" s="371"/>
      <c r="K915" s="371"/>
      <c r="L915" s="371"/>
      <c r="M915" s="371"/>
      <c r="N915" s="371"/>
      <c r="O915" s="371"/>
      <c r="P915" s="371"/>
      <c r="Q915" s="371"/>
      <c r="R915" s="371"/>
      <c r="S915" s="371"/>
      <c r="T915" s="371"/>
      <c r="U915" s="371"/>
      <c r="V915" s="371"/>
      <c r="W915" s="371"/>
      <c r="X915" s="371"/>
      <c r="Y915" s="371"/>
      <c r="Z915" s="371"/>
      <c r="AA915" s="371"/>
      <c r="AB915" s="371"/>
      <c r="AC915" s="371"/>
      <c r="AD915" s="371"/>
      <c r="AE915" s="371"/>
      <c r="AF915" s="371"/>
      <c r="AG915" s="371"/>
      <c r="AH915" s="371"/>
      <c r="AI915" s="339"/>
      <c r="AJ915" s="339"/>
      <c r="AK915" s="339"/>
      <c r="AL915" s="339"/>
      <c r="AM915" s="339"/>
      <c r="AN915" s="339"/>
      <c r="AO915" s="339"/>
      <c r="AP915" s="339"/>
      <c r="AQ915" s="339"/>
      <c r="AR915" s="339"/>
      <c r="AS915" s="339"/>
      <c r="AT915" s="339"/>
      <c r="AU915" s="339"/>
      <c r="AV915" s="339"/>
      <c r="AW915" s="339"/>
      <c r="AX915" s="339"/>
      <c r="AY915" s="339"/>
      <c r="AZ915" s="339"/>
      <c r="BA915" s="339"/>
      <c r="BB915" s="339"/>
      <c r="BC915" s="339"/>
      <c r="BD915" s="339"/>
      <c r="BE915" s="339"/>
      <c r="BF915" s="339"/>
      <c r="BG915" s="339"/>
      <c r="BH915" s="339"/>
      <c r="BI915" s="339"/>
      <c r="BJ915" s="339"/>
      <c r="BK915" s="339"/>
      <c r="BL915" s="339"/>
      <c r="BM915" s="339"/>
      <c r="BN915" s="339"/>
      <c r="BO915" s="339"/>
      <c r="BP915" s="339"/>
      <c r="BQ915" s="339"/>
      <c r="BR915" s="339"/>
      <c r="BS915" s="339"/>
      <c r="BT915" s="339"/>
      <c r="BU915" s="339"/>
      <c r="BV915" s="339"/>
      <c r="BW915" s="339"/>
      <c r="BX915" s="339"/>
      <c r="BY915" s="339"/>
      <c r="BZ915" s="339"/>
      <c r="CA915" s="339"/>
      <c r="CB915" s="339"/>
      <c r="CC915" s="339"/>
      <c r="CD915" s="339"/>
      <c r="CE915" s="339"/>
      <c r="CF915" s="339"/>
      <c r="CG915" s="339"/>
      <c r="CH915" s="339"/>
      <c r="CI915" s="339"/>
      <c r="CJ915" s="339"/>
      <c r="CK915" s="339"/>
      <c r="CL915" s="339"/>
      <c r="CM915" s="339"/>
      <c r="CN915" s="339"/>
      <c r="CO915" s="339"/>
      <c r="CP915" s="339"/>
      <c r="CQ915" s="339"/>
      <c r="CR915" s="339"/>
      <c r="CS915" s="339"/>
      <c r="CT915" s="339"/>
      <c r="CU915" s="339"/>
      <c r="CV915" s="339"/>
      <c r="CW915" s="339"/>
      <c r="CX915" s="339"/>
      <c r="CY915" s="339"/>
      <c r="CZ915" s="339"/>
      <c r="DA915" s="339"/>
      <c r="DB915" s="339"/>
      <c r="DC915" s="339"/>
      <c r="DD915" s="339"/>
      <c r="DE915" s="339"/>
      <c r="DF915" s="339"/>
      <c r="DG915" s="339"/>
      <c r="DH915" s="339"/>
      <c r="DI915" s="339"/>
      <c r="DJ915" s="339"/>
      <c r="DK915" s="339"/>
      <c r="DL915" s="339"/>
      <c r="DM915" s="339"/>
      <c r="DN915" s="339"/>
      <c r="DO915" s="339"/>
      <c r="DP915" s="339"/>
      <c r="DQ915" s="339"/>
      <c r="DR915" s="339"/>
      <c r="DS915" s="339"/>
      <c r="DT915" s="339"/>
      <c r="DU915" s="339"/>
      <c r="DV915" s="339"/>
      <c r="DW915" s="339"/>
      <c r="DX915" s="339"/>
      <c r="DY915" s="339"/>
      <c r="DZ915" s="339"/>
      <c r="EA915" s="339"/>
      <c r="EB915" s="339"/>
      <c r="EC915" s="339"/>
      <c r="ED915" s="339"/>
      <c r="EE915" s="339"/>
      <c r="EF915" s="339"/>
      <c r="EG915" s="339"/>
      <c r="EH915" s="339"/>
      <c r="EI915" s="339"/>
      <c r="EJ915" s="339"/>
      <c r="EK915" s="339"/>
      <c r="EL915" s="339"/>
      <c r="EM915" s="339"/>
    </row>
    <row r="916" spans="1:143" s="341" customFormat="1" ht="25.5" hidden="1" customHeight="1">
      <c r="A916" s="371"/>
      <c r="B916" s="371"/>
      <c r="C916" s="371"/>
      <c r="D916" s="371"/>
      <c r="E916" s="371"/>
      <c r="F916" s="371"/>
      <c r="G916" s="371"/>
      <c r="H916" s="371"/>
      <c r="I916" s="371"/>
      <c r="J916" s="371"/>
      <c r="K916" s="371"/>
      <c r="L916" s="371"/>
      <c r="M916" s="371"/>
      <c r="N916" s="371"/>
      <c r="O916" s="371"/>
      <c r="P916" s="371"/>
      <c r="Q916" s="371"/>
      <c r="R916" s="371"/>
      <c r="S916" s="371"/>
      <c r="T916" s="371"/>
      <c r="U916" s="371"/>
      <c r="V916" s="371"/>
      <c r="W916" s="371"/>
      <c r="X916" s="371"/>
      <c r="Y916" s="371"/>
      <c r="Z916" s="371"/>
      <c r="AA916" s="371"/>
      <c r="AB916" s="371"/>
      <c r="AC916" s="371"/>
      <c r="AD916" s="371"/>
      <c r="AE916" s="371"/>
      <c r="AF916" s="371"/>
      <c r="AG916" s="371"/>
      <c r="AH916" s="371"/>
      <c r="AI916" s="339"/>
      <c r="AJ916" s="339"/>
      <c r="AK916" s="339"/>
      <c r="AL916" s="339"/>
      <c r="AM916" s="339"/>
      <c r="AN916" s="339"/>
      <c r="AO916" s="339"/>
      <c r="AP916" s="339"/>
      <c r="AQ916" s="339"/>
      <c r="AR916" s="339"/>
      <c r="AS916" s="339"/>
      <c r="AT916" s="339"/>
      <c r="AU916" s="339"/>
      <c r="AV916" s="339"/>
      <c r="AW916" s="339"/>
      <c r="AX916" s="339"/>
      <c r="AY916" s="339"/>
      <c r="AZ916" s="339"/>
      <c r="BA916" s="339"/>
      <c r="BB916" s="339"/>
      <c r="BC916" s="339"/>
      <c r="BD916" s="339"/>
      <c r="BE916" s="339"/>
      <c r="BF916" s="339"/>
      <c r="BG916" s="339"/>
      <c r="BH916" s="339"/>
      <c r="BI916" s="339"/>
      <c r="BJ916" s="339"/>
      <c r="BK916" s="339"/>
      <c r="BL916" s="339"/>
      <c r="BM916" s="339"/>
      <c r="BN916" s="339"/>
      <c r="BO916" s="339"/>
      <c r="BP916" s="339"/>
      <c r="BQ916" s="339"/>
      <c r="BR916" s="339"/>
      <c r="BS916" s="339"/>
      <c r="BT916" s="339"/>
      <c r="BU916" s="339"/>
      <c r="BV916" s="339"/>
      <c r="BW916" s="339"/>
      <c r="BX916" s="339"/>
      <c r="BY916" s="339"/>
      <c r="BZ916" s="339"/>
      <c r="CA916" s="339"/>
      <c r="CB916" s="339"/>
      <c r="CC916" s="339"/>
      <c r="CD916" s="339"/>
      <c r="CE916" s="339"/>
      <c r="CF916" s="339"/>
      <c r="CG916" s="339"/>
      <c r="CH916" s="339"/>
      <c r="CI916" s="339"/>
      <c r="CJ916" s="339"/>
      <c r="CK916" s="339"/>
      <c r="CL916" s="339"/>
      <c r="CM916" s="339"/>
      <c r="CN916" s="339"/>
      <c r="CO916" s="339"/>
      <c r="CP916" s="339"/>
      <c r="CQ916" s="339"/>
      <c r="CR916" s="339"/>
      <c r="CS916" s="339"/>
      <c r="CT916" s="339"/>
      <c r="CU916" s="339"/>
      <c r="CV916" s="339"/>
      <c r="CW916" s="339"/>
      <c r="CX916" s="339"/>
      <c r="CY916" s="339"/>
      <c r="CZ916" s="339"/>
      <c r="DA916" s="339"/>
      <c r="DB916" s="339"/>
      <c r="DC916" s="339"/>
      <c r="DD916" s="339"/>
      <c r="DE916" s="339"/>
      <c r="DF916" s="339"/>
      <c r="DG916" s="339"/>
      <c r="DH916" s="339"/>
      <c r="DI916" s="339"/>
      <c r="DJ916" s="339"/>
      <c r="DK916" s="339"/>
      <c r="DL916" s="339"/>
      <c r="DM916" s="339"/>
      <c r="DN916" s="339"/>
      <c r="DO916" s="339"/>
      <c r="DP916" s="339"/>
      <c r="DQ916" s="339"/>
      <c r="DR916" s="339"/>
      <c r="DS916" s="339"/>
      <c r="DT916" s="339"/>
      <c r="DU916" s="339"/>
      <c r="DV916" s="339"/>
      <c r="DW916" s="339"/>
      <c r="DX916" s="339"/>
      <c r="DY916" s="339"/>
      <c r="DZ916" s="339"/>
      <c r="EA916" s="339"/>
      <c r="EB916" s="339"/>
      <c r="EC916" s="339"/>
      <c r="ED916" s="339"/>
      <c r="EE916" s="339"/>
      <c r="EF916" s="339"/>
      <c r="EG916" s="339"/>
      <c r="EH916" s="339"/>
      <c r="EI916" s="339"/>
      <c r="EJ916" s="339"/>
      <c r="EK916" s="339"/>
      <c r="EL916" s="339"/>
      <c r="EM916" s="339"/>
    </row>
    <row r="917" spans="1:143" s="341" customFormat="1" ht="25.5" hidden="1" customHeight="1">
      <c r="A917" s="371"/>
      <c r="B917" s="371"/>
      <c r="C917" s="371"/>
      <c r="D917" s="371"/>
      <c r="E917" s="371"/>
      <c r="F917" s="371"/>
      <c r="G917" s="371"/>
      <c r="H917" s="371"/>
      <c r="I917" s="371"/>
      <c r="J917" s="371"/>
      <c r="K917" s="371"/>
      <c r="L917" s="371"/>
      <c r="M917" s="371"/>
      <c r="N917" s="371"/>
      <c r="O917" s="371"/>
      <c r="P917" s="371"/>
      <c r="Q917" s="371"/>
      <c r="R917" s="371"/>
      <c r="S917" s="371"/>
      <c r="T917" s="371"/>
      <c r="U917" s="371"/>
      <c r="V917" s="371"/>
      <c r="W917" s="371"/>
      <c r="X917" s="371"/>
      <c r="Y917" s="371"/>
      <c r="Z917" s="371"/>
      <c r="AA917" s="371"/>
      <c r="AB917" s="371"/>
      <c r="AC917" s="371"/>
      <c r="AD917" s="371"/>
      <c r="AE917" s="371"/>
      <c r="AF917" s="371"/>
      <c r="AG917" s="371"/>
      <c r="AH917" s="371"/>
      <c r="AI917" s="339"/>
      <c r="AJ917" s="339"/>
      <c r="AK917" s="339"/>
      <c r="AL917" s="339"/>
      <c r="AM917" s="339"/>
      <c r="AN917" s="339"/>
      <c r="AO917" s="339"/>
      <c r="AP917" s="339"/>
      <c r="AQ917" s="339"/>
      <c r="AR917" s="339"/>
      <c r="AS917" s="339"/>
      <c r="AT917" s="339"/>
      <c r="AU917" s="339"/>
      <c r="AV917" s="339"/>
      <c r="AW917" s="339"/>
      <c r="AX917" s="339"/>
      <c r="AY917" s="339"/>
      <c r="AZ917" s="339"/>
      <c r="BA917" s="339"/>
      <c r="BB917" s="339"/>
      <c r="BC917" s="339"/>
      <c r="BD917" s="339"/>
      <c r="BE917" s="339"/>
      <c r="BF917" s="339"/>
      <c r="BG917" s="339"/>
      <c r="BH917" s="339"/>
      <c r="BI917" s="339"/>
      <c r="BJ917" s="339"/>
      <c r="BK917" s="339"/>
      <c r="BL917" s="339"/>
      <c r="BM917" s="339"/>
      <c r="BN917" s="339"/>
      <c r="BO917" s="339"/>
      <c r="BP917" s="339"/>
      <c r="BQ917" s="339"/>
      <c r="BR917" s="339"/>
      <c r="BS917" s="339"/>
      <c r="BT917" s="339"/>
      <c r="BU917" s="339"/>
      <c r="BV917" s="339"/>
      <c r="BW917" s="339"/>
      <c r="BX917" s="339"/>
      <c r="BY917" s="339"/>
      <c r="BZ917" s="339"/>
      <c r="CA917" s="339"/>
      <c r="CB917" s="339"/>
      <c r="CC917" s="339"/>
      <c r="CD917" s="339"/>
      <c r="CE917" s="339"/>
      <c r="CF917" s="339"/>
      <c r="CG917" s="339"/>
      <c r="CH917" s="339"/>
      <c r="CI917" s="339"/>
      <c r="CJ917" s="339"/>
      <c r="CK917" s="339"/>
      <c r="CL917" s="339"/>
      <c r="CM917" s="339"/>
      <c r="CN917" s="339"/>
      <c r="CO917" s="339"/>
      <c r="CP917" s="339"/>
      <c r="CQ917" s="339"/>
      <c r="CR917" s="339"/>
      <c r="CS917" s="339"/>
      <c r="CT917" s="339"/>
      <c r="CU917" s="339"/>
      <c r="CV917" s="339"/>
      <c r="CW917" s="339"/>
      <c r="CX917" s="339"/>
      <c r="CY917" s="339"/>
      <c r="CZ917" s="339"/>
      <c r="DA917" s="339"/>
      <c r="DB917" s="339"/>
      <c r="DC917" s="339"/>
      <c r="DD917" s="339"/>
      <c r="DE917" s="339"/>
      <c r="DF917" s="339"/>
      <c r="DG917" s="339"/>
      <c r="DH917" s="339"/>
      <c r="DI917" s="339"/>
      <c r="DJ917" s="339"/>
      <c r="DK917" s="339"/>
      <c r="DL917" s="339"/>
      <c r="DM917" s="339"/>
      <c r="DN917" s="339"/>
      <c r="DO917" s="339"/>
      <c r="DP917" s="339"/>
      <c r="DQ917" s="339"/>
      <c r="DR917" s="339"/>
      <c r="DS917" s="339"/>
      <c r="DT917" s="339"/>
      <c r="DU917" s="339"/>
      <c r="DV917" s="339"/>
      <c r="DW917" s="339"/>
      <c r="DX917" s="339"/>
      <c r="DY917" s="339"/>
      <c r="DZ917" s="339"/>
      <c r="EA917" s="339"/>
      <c r="EB917" s="339"/>
      <c r="EC917" s="339"/>
      <c r="ED917" s="339"/>
      <c r="EE917" s="339"/>
      <c r="EF917" s="339"/>
      <c r="EG917" s="339"/>
      <c r="EH917" s="339"/>
      <c r="EI917" s="339"/>
      <c r="EJ917" s="339"/>
      <c r="EK917" s="339"/>
      <c r="EL917" s="339"/>
      <c r="EM917" s="339"/>
    </row>
    <row r="918" spans="1:143" s="341" customFormat="1" ht="25.5" hidden="1" customHeight="1">
      <c r="A918" s="371"/>
      <c r="B918" s="371"/>
      <c r="C918" s="371"/>
      <c r="D918" s="371"/>
      <c r="E918" s="371"/>
      <c r="F918" s="371"/>
      <c r="G918" s="371"/>
      <c r="H918" s="371"/>
      <c r="I918" s="371"/>
      <c r="J918" s="371"/>
      <c r="K918" s="371"/>
      <c r="L918" s="371"/>
      <c r="M918" s="371"/>
      <c r="N918" s="371"/>
      <c r="O918" s="371"/>
      <c r="P918" s="371"/>
      <c r="Q918" s="371"/>
      <c r="R918" s="371"/>
      <c r="S918" s="371"/>
      <c r="T918" s="371"/>
      <c r="U918" s="371"/>
      <c r="V918" s="371"/>
      <c r="W918" s="371"/>
      <c r="X918" s="371"/>
      <c r="Y918" s="371"/>
      <c r="Z918" s="371"/>
      <c r="AA918" s="371"/>
      <c r="AB918" s="371"/>
      <c r="AC918" s="371"/>
      <c r="AD918" s="371"/>
      <c r="AE918" s="371"/>
      <c r="AF918" s="371"/>
      <c r="AG918" s="371"/>
      <c r="AH918" s="371"/>
      <c r="AI918" s="339"/>
      <c r="AJ918" s="339"/>
      <c r="AK918" s="339"/>
      <c r="AL918" s="339"/>
      <c r="AM918" s="339"/>
      <c r="AN918" s="339"/>
      <c r="AO918" s="339"/>
      <c r="AP918" s="339"/>
      <c r="AQ918" s="339"/>
      <c r="AR918" s="339"/>
      <c r="AS918" s="339"/>
      <c r="AT918" s="339"/>
      <c r="AU918" s="339"/>
      <c r="AV918" s="339"/>
      <c r="AW918" s="339"/>
      <c r="AX918" s="339"/>
      <c r="AY918" s="339"/>
      <c r="AZ918" s="339"/>
      <c r="BA918" s="339"/>
      <c r="BB918" s="339"/>
      <c r="BC918" s="339"/>
      <c r="BD918" s="339"/>
      <c r="BE918" s="339"/>
      <c r="BF918" s="339"/>
      <c r="BG918" s="339"/>
      <c r="BH918" s="339"/>
      <c r="BI918" s="339"/>
      <c r="BJ918" s="339"/>
      <c r="BK918" s="339"/>
      <c r="BL918" s="339"/>
      <c r="BM918" s="339"/>
      <c r="BN918" s="339"/>
      <c r="BO918" s="339"/>
      <c r="BP918" s="339"/>
      <c r="BQ918" s="339"/>
      <c r="BR918" s="339"/>
      <c r="BS918" s="339"/>
      <c r="BT918" s="339"/>
      <c r="BU918" s="339"/>
      <c r="BV918" s="339"/>
      <c r="BW918" s="339"/>
      <c r="BX918" s="339"/>
      <c r="BY918" s="339"/>
      <c r="BZ918" s="339"/>
      <c r="CA918" s="339"/>
      <c r="CB918" s="339"/>
      <c r="CC918" s="339"/>
      <c r="CD918" s="339"/>
      <c r="CE918" s="339"/>
      <c r="CF918" s="339"/>
      <c r="CG918" s="339"/>
      <c r="CH918" s="339"/>
      <c r="CI918" s="339"/>
      <c r="CJ918" s="339"/>
      <c r="CK918" s="339"/>
      <c r="CL918" s="339"/>
      <c r="CM918" s="339"/>
      <c r="CN918" s="339"/>
      <c r="CO918" s="339"/>
      <c r="CP918" s="339"/>
      <c r="CQ918" s="339"/>
      <c r="CR918" s="339"/>
      <c r="CS918" s="339"/>
      <c r="CT918" s="339"/>
      <c r="CU918" s="339"/>
      <c r="CV918" s="339"/>
      <c r="CW918" s="339"/>
      <c r="CX918" s="339"/>
      <c r="CY918" s="339"/>
      <c r="CZ918" s="339"/>
      <c r="DA918" s="339"/>
      <c r="DB918" s="339"/>
      <c r="DC918" s="339"/>
      <c r="DD918" s="339"/>
      <c r="DE918" s="339"/>
      <c r="DF918" s="339"/>
      <c r="DG918" s="339"/>
      <c r="DH918" s="339"/>
      <c r="DI918" s="339"/>
      <c r="DJ918" s="339"/>
      <c r="DK918" s="339"/>
      <c r="DL918" s="339"/>
      <c r="DM918" s="339"/>
      <c r="DN918" s="339"/>
      <c r="DO918" s="339"/>
      <c r="DP918" s="339"/>
      <c r="DQ918" s="339"/>
      <c r="DR918" s="339"/>
      <c r="DS918" s="339"/>
      <c r="DT918" s="339"/>
      <c r="DU918" s="339"/>
      <c r="DV918" s="339"/>
      <c r="DW918" s="339"/>
      <c r="DX918" s="339"/>
      <c r="DY918" s="339"/>
      <c r="DZ918" s="339"/>
      <c r="EA918" s="339"/>
      <c r="EB918" s="339"/>
      <c r="EC918" s="339"/>
      <c r="ED918" s="339"/>
      <c r="EE918" s="339"/>
      <c r="EF918" s="339"/>
      <c r="EG918" s="339"/>
      <c r="EH918" s="339"/>
      <c r="EI918" s="339"/>
      <c r="EJ918" s="339"/>
      <c r="EK918" s="339"/>
      <c r="EL918" s="339"/>
      <c r="EM918" s="339"/>
    </row>
    <row r="919" spans="1:143" s="341" customFormat="1" ht="25.5" hidden="1" customHeight="1">
      <c r="A919" s="371"/>
      <c r="B919" s="371"/>
      <c r="C919" s="371"/>
      <c r="D919" s="371"/>
      <c r="E919" s="371"/>
      <c r="F919" s="371"/>
      <c r="G919" s="371"/>
      <c r="H919" s="371"/>
      <c r="I919" s="371"/>
      <c r="J919" s="371"/>
      <c r="K919" s="371"/>
      <c r="L919" s="371"/>
      <c r="M919" s="371"/>
      <c r="N919" s="371"/>
      <c r="O919" s="371"/>
      <c r="P919" s="371"/>
      <c r="Q919" s="371"/>
      <c r="R919" s="371"/>
      <c r="S919" s="371"/>
      <c r="T919" s="371"/>
      <c r="U919" s="371"/>
      <c r="V919" s="371"/>
      <c r="W919" s="371"/>
      <c r="X919" s="371"/>
      <c r="Y919" s="371"/>
      <c r="Z919" s="371"/>
      <c r="AA919" s="371"/>
      <c r="AB919" s="371"/>
      <c r="AC919" s="371"/>
      <c r="AD919" s="371"/>
      <c r="AE919" s="371"/>
      <c r="AF919" s="371"/>
      <c r="AG919" s="371"/>
      <c r="AH919" s="371"/>
      <c r="AI919" s="339"/>
      <c r="AJ919" s="339"/>
      <c r="AK919" s="339"/>
      <c r="AL919" s="339"/>
      <c r="AM919" s="339"/>
      <c r="AN919" s="339"/>
      <c r="AO919" s="339"/>
      <c r="AP919" s="339"/>
      <c r="AQ919" s="339"/>
      <c r="AR919" s="339"/>
      <c r="AS919" s="339"/>
      <c r="AT919" s="339"/>
      <c r="AU919" s="339"/>
      <c r="AV919" s="339"/>
      <c r="AW919" s="339"/>
      <c r="AX919" s="339"/>
      <c r="AY919" s="339"/>
      <c r="AZ919" s="339"/>
      <c r="BA919" s="339"/>
      <c r="BB919" s="339"/>
      <c r="BC919" s="339"/>
      <c r="BD919" s="339"/>
      <c r="BE919" s="339"/>
      <c r="BF919" s="339"/>
      <c r="BG919" s="339"/>
      <c r="BH919" s="339"/>
      <c r="BI919" s="339"/>
      <c r="BJ919" s="339"/>
      <c r="BK919" s="339"/>
      <c r="BL919" s="339"/>
      <c r="BM919" s="339"/>
      <c r="BN919" s="339"/>
      <c r="BO919" s="339"/>
      <c r="BP919" s="339"/>
      <c r="BQ919" s="339"/>
      <c r="BR919" s="339"/>
      <c r="BS919" s="339"/>
      <c r="BT919" s="339"/>
      <c r="BU919" s="339"/>
      <c r="BV919" s="339"/>
      <c r="BW919" s="339"/>
      <c r="BX919" s="339"/>
      <c r="BY919" s="339"/>
      <c r="BZ919" s="339"/>
      <c r="CA919" s="339"/>
      <c r="CB919" s="339"/>
      <c r="CC919" s="339"/>
      <c r="CD919" s="339"/>
      <c r="CE919" s="339"/>
      <c r="CF919" s="339"/>
      <c r="CG919" s="339"/>
      <c r="CH919" s="339"/>
      <c r="CI919" s="339"/>
      <c r="CJ919" s="339"/>
      <c r="CK919" s="339"/>
      <c r="CL919" s="339"/>
      <c r="CM919" s="339"/>
      <c r="CN919" s="339"/>
      <c r="CO919" s="339"/>
      <c r="CP919" s="339"/>
      <c r="CQ919" s="339"/>
      <c r="CR919" s="339"/>
      <c r="CS919" s="339"/>
      <c r="CT919" s="339"/>
      <c r="CU919" s="339"/>
      <c r="CV919" s="339"/>
      <c r="CW919" s="339"/>
      <c r="CX919" s="339"/>
      <c r="CY919" s="339"/>
      <c r="CZ919" s="339"/>
      <c r="DA919" s="339"/>
      <c r="DB919" s="339"/>
      <c r="DC919" s="339"/>
      <c r="DD919" s="339"/>
      <c r="DE919" s="339"/>
      <c r="DF919" s="339"/>
      <c r="DG919" s="339"/>
      <c r="DH919" s="339"/>
      <c r="DI919" s="339"/>
      <c r="DJ919" s="339"/>
      <c r="DK919" s="339"/>
      <c r="DL919" s="339"/>
      <c r="DM919" s="339"/>
      <c r="DN919" s="339"/>
      <c r="DO919" s="339"/>
      <c r="DP919" s="339"/>
      <c r="DQ919" s="339"/>
      <c r="DR919" s="339"/>
      <c r="DS919" s="339"/>
      <c r="DT919" s="339"/>
      <c r="DU919" s="339"/>
      <c r="DV919" s="339"/>
      <c r="DW919" s="339"/>
      <c r="DX919" s="339"/>
      <c r="DY919" s="339"/>
      <c r="DZ919" s="339"/>
      <c r="EA919" s="339"/>
      <c r="EB919" s="339"/>
      <c r="EC919" s="339"/>
      <c r="ED919" s="339"/>
      <c r="EE919" s="339"/>
      <c r="EF919" s="339"/>
      <c r="EG919" s="339"/>
      <c r="EH919" s="339"/>
      <c r="EI919" s="339"/>
      <c r="EJ919" s="339"/>
      <c r="EK919" s="339"/>
      <c r="EL919" s="339"/>
      <c r="EM919" s="339"/>
    </row>
    <row r="920" spans="1:143" s="341" customFormat="1" ht="25.5" hidden="1" customHeight="1">
      <c r="A920" s="371"/>
      <c r="B920" s="371"/>
      <c r="C920" s="371"/>
      <c r="D920" s="371"/>
      <c r="E920" s="371"/>
      <c r="F920" s="371"/>
      <c r="G920" s="371"/>
      <c r="H920" s="371"/>
      <c r="I920" s="371"/>
      <c r="J920" s="371"/>
      <c r="K920" s="371"/>
      <c r="L920" s="371"/>
      <c r="M920" s="371"/>
      <c r="N920" s="371"/>
      <c r="O920" s="371"/>
      <c r="P920" s="371"/>
      <c r="Q920" s="371"/>
      <c r="R920" s="371"/>
      <c r="S920" s="371"/>
      <c r="T920" s="371"/>
      <c r="U920" s="371"/>
      <c r="V920" s="371"/>
      <c r="W920" s="371"/>
      <c r="X920" s="371"/>
      <c r="Y920" s="371"/>
      <c r="Z920" s="371"/>
      <c r="AA920" s="371"/>
      <c r="AB920" s="371"/>
      <c r="AC920" s="371"/>
      <c r="AD920" s="371"/>
      <c r="AE920" s="371"/>
      <c r="AF920" s="371"/>
      <c r="AG920" s="371"/>
      <c r="AH920" s="371"/>
      <c r="AI920" s="339"/>
      <c r="AJ920" s="339"/>
      <c r="AK920" s="339"/>
      <c r="AL920" s="339"/>
      <c r="AM920" s="339"/>
      <c r="AN920" s="339"/>
      <c r="AO920" s="339"/>
      <c r="AP920" s="339"/>
      <c r="AQ920" s="339"/>
      <c r="AR920" s="339"/>
      <c r="AS920" s="339"/>
      <c r="AT920" s="339"/>
      <c r="AU920" s="339"/>
      <c r="AV920" s="339"/>
      <c r="AW920" s="339"/>
      <c r="AX920" s="339"/>
      <c r="AY920" s="339"/>
      <c r="AZ920" s="339"/>
      <c r="BA920" s="339"/>
      <c r="BB920" s="339"/>
      <c r="BC920" s="339"/>
      <c r="BD920" s="339"/>
      <c r="BE920" s="339"/>
      <c r="BF920" s="339"/>
      <c r="BG920" s="339"/>
      <c r="BH920" s="339"/>
      <c r="BI920" s="339"/>
      <c r="BJ920" s="339"/>
      <c r="BK920" s="339"/>
      <c r="BL920" s="339"/>
      <c r="BM920" s="339"/>
      <c r="BN920" s="339"/>
      <c r="BO920" s="339"/>
      <c r="BP920" s="339"/>
      <c r="BQ920" s="339"/>
      <c r="BR920" s="339"/>
      <c r="BS920" s="339"/>
      <c r="BT920" s="339"/>
      <c r="BU920" s="339"/>
      <c r="BV920" s="339"/>
      <c r="BW920" s="339"/>
      <c r="BX920" s="339"/>
      <c r="BY920" s="339"/>
      <c r="BZ920" s="339"/>
      <c r="CA920" s="339"/>
      <c r="CB920" s="339"/>
      <c r="CC920" s="339"/>
      <c r="CD920" s="339"/>
      <c r="CE920" s="339"/>
      <c r="CF920" s="339"/>
      <c r="CG920" s="339"/>
      <c r="CH920" s="339"/>
      <c r="CI920" s="339"/>
      <c r="CJ920" s="339"/>
      <c r="CK920" s="339"/>
      <c r="CL920" s="339"/>
      <c r="CM920" s="339"/>
      <c r="CN920" s="339"/>
      <c r="CO920" s="339"/>
      <c r="CP920" s="339"/>
      <c r="CQ920" s="339"/>
      <c r="CR920" s="339"/>
      <c r="CS920" s="339"/>
      <c r="CT920" s="339"/>
      <c r="CU920" s="339"/>
      <c r="CV920" s="339"/>
      <c r="CW920" s="339"/>
      <c r="CX920" s="339"/>
      <c r="CY920" s="339"/>
      <c r="CZ920" s="339"/>
      <c r="DA920" s="339"/>
      <c r="DB920" s="339"/>
      <c r="DC920" s="339"/>
      <c r="DD920" s="339"/>
      <c r="DE920" s="339"/>
      <c r="DF920" s="339"/>
      <c r="DG920" s="339"/>
      <c r="DH920" s="339"/>
      <c r="DI920" s="339"/>
      <c r="DJ920" s="339"/>
      <c r="DK920" s="339"/>
      <c r="DL920" s="339"/>
      <c r="DM920" s="339"/>
      <c r="DN920" s="339"/>
      <c r="DO920" s="339"/>
      <c r="DP920" s="339"/>
      <c r="DQ920" s="339"/>
      <c r="DR920" s="339"/>
      <c r="DS920" s="339"/>
      <c r="DT920" s="339"/>
      <c r="DU920" s="339"/>
      <c r="DV920" s="339"/>
      <c r="DW920" s="339"/>
      <c r="DX920" s="339"/>
      <c r="DY920" s="339"/>
      <c r="DZ920" s="339"/>
      <c r="EA920" s="339"/>
      <c r="EB920" s="339"/>
      <c r="EC920" s="339"/>
      <c r="ED920" s="339"/>
      <c r="EE920" s="339"/>
      <c r="EF920" s="339"/>
      <c r="EG920" s="339"/>
      <c r="EH920" s="339"/>
      <c r="EI920" s="339"/>
      <c r="EJ920" s="339"/>
      <c r="EK920" s="339"/>
      <c r="EL920" s="339"/>
      <c r="EM920" s="339"/>
    </row>
    <row r="921" spans="1:143" s="341" customFormat="1" ht="25.5" hidden="1" customHeight="1">
      <c r="A921" s="371"/>
      <c r="B921" s="371"/>
      <c r="C921" s="371"/>
      <c r="D921" s="371"/>
      <c r="E921" s="371"/>
      <c r="F921" s="371"/>
      <c r="G921" s="371"/>
      <c r="H921" s="371"/>
      <c r="I921" s="371"/>
      <c r="J921" s="371"/>
      <c r="K921" s="371"/>
      <c r="L921" s="371"/>
      <c r="M921" s="371"/>
      <c r="N921" s="371"/>
      <c r="O921" s="371"/>
      <c r="P921" s="371"/>
      <c r="Q921" s="371"/>
      <c r="R921" s="371"/>
      <c r="S921" s="371"/>
      <c r="T921" s="371"/>
      <c r="U921" s="371"/>
      <c r="V921" s="371"/>
      <c r="W921" s="371"/>
      <c r="X921" s="371"/>
      <c r="Y921" s="371"/>
      <c r="Z921" s="371"/>
      <c r="AA921" s="371"/>
      <c r="AB921" s="371"/>
      <c r="AC921" s="371"/>
      <c r="AD921" s="371"/>
      <c r="AE921" s="371"/>
      <c r="AF921" s="371"/>
      <c r="AG921" s="371"/>
      <c r="AH921" s="371"/>
      <c r="AI921" s="339"/>
      <c r="AJ921" s="339"/>
      <c r="AK921" s="339"/>
      <c r="AL921" s="339"/>
      <c r="AM921" s="339"/>
      <c r="AN921" s="339"/>
      <c r="AO921" s="339"/>
      <c r="AP921" s="339"/>
      <c r="AQ921" s="339"/>
      <c r="AR921" s="339"/>
      <c r="AS921" s="339"/>
      <c r="AT921" s="339"/>
      <c r="AU921" s="339"/>
      <c r="AV921" s="339"/>
      <c r="AW921" s="339"/>
      <c r="AX921" s="339"/>
      <c r="AY921" s="339"/>
      <c r="AZ921" s="339"/>
      <c r="BA921" s="339"/>
      <c r="BB921" s="339"/>
      <c r="BC921" s="339"/>
      <c r="BD921" s="339"/>
      <c r="BE921" s="339"/>
      <c r="BF921" s="339"/>
      <c r="BG921" s="339"/>
      <c r="BH921" s="339"/>
      <c r="BI921" s="339"/>
      <c r="BJ921" s="339"/>
      <c r="BK921" s="339"/>
      <c r="BL921" s="339"/>
      <c r="BM921" s="339"/>
      <c r="BN921" s="339"/>
      <c r="BO921" s="339"/>
      <c r="BP921" s="339"/>
      <c r="BQ921" s="339"/>
      <c r="BR921" s="339"/>
      <c r="BS921" s="339"/>
      <c r="BT921" s="339"/>
      <c r="BU921" s="339"/>
      <c r="BV921" s="339"/>
      <c r="BW921" s="339"/>
      <c r="BX921" s="339"/>
      <c r="BY921" s="339"/>
      <c r="BZ921" s="339"/>
      <c r="CA921" s="339"/>
      <c r="CB921" s="339"/>
      <c r="CC921" s="339"/>
      <c r="CD921" s="339"/>
      <c r="CE921" s="339"/>
      <c r="CF921" s="339"/>
      <c r="CG921" s="339"/>
      <c r="CH921" s="339"/>
      <c r="CI921" s="339"/>
      <c r="CJ921" s="339"/>
      <c r="CK921" s="339"/>
      <c r="CL921" s="339"/>
      <c r="CM921" s="339"/>
      <c r="CN921" s="339"/>
      <c r="CO921" s="339"/>
      <c r="CP921" s="339"/>
      <c r="CQ921" s="339"/>
      <c r="CR921" s="339"/>
      <c r="CS921" s="339"/>
      <c r="CT921" s="339"/>
      <c r="CU921" s="339"/>
      <c r="CV921" s="339"/>
      <c r="CW921" s="339"/>
      <c r="CX921" s="339"/>
      <c r="CY921" s="339"/>
      <c r="CZ921" s="339"/>
      <c r="DA921" s="339"/>
      <c r="DB921" s="339"/>
      <c r="DC921" s="339"/>
      <c r="DD921" s="339"/>
      <c r="DE921" s="339"/>
      <c r="DF921" s="339"/>
      <c r="DG921" s="339"/>
      <c r="DH921" s="339"/>
      <c r="DI921" s="339"/>
      <c r="DJ921" s="339"/>
      <c r="DK921" s="339"/>
      <c r="DL921" s="339"/>
      <c r="DM921" s="339"/>
      <c r="DN921" s="339"/>
      <c r="DO921" s="339"/>
      <c r="DP921" s="339"/>
      <c r="DQ921" s="339"/>
      <c r="DR921" s="339"/>
      <c r="DS921" s="339"/>
      <c r="DT921" s="339"/>
      <c r="DU921" s="339"/>
      <c r="DV921" s="339"/>
      <c r="DW921" s="339"/>
      <c r="DX921" s="339"/>
      <c r="DY921" s="339"/>
      <c r="DZ921" s="339"/>
      <c r="EA921" s="339"/>
      <c r="EB921" s="339"/>
      <c r="EC921" s="339"/>
      <c r="ED921" s="339"/>
      <c r="EE921" s="339"/>
      <c r="EF921" s="339"/>
      <c r="EG921" s="339"/>
      <c r="EH921" s="339"/>
      <c r="EI921" s="339"/>
      <c r="EJ921" s="339"/>
      <c r="EK921" s="339"/>
      <c r="EL921" s="339"/>
      <c r="EM921" s="339"/>
    </row>
    <row r="922" spans="1:143" s="341" customFormat="1" ht="25.5" hidden="1" customHeight="1">
      <c r="A922" s="371"/>
      <c r="B922" s="371"/>
      <c r="C922" s="371"/>
      <c r="D922" s="371"/>
      <c r="E922" s="371"/>
      <c r="F922" s="371"/>
      <c r="G922" s="371"/>
      <c r="H922" s="371"/>
      <c r="I922" s="371"/>
      <c r="J922" s="371"/>
      <c r="K922" s="371"/>
      <c r="L922" s="371"/>
      <c r="M922" s="371"/>
      <c r="N922" s="371"/>
      <c r="O922" s="371"/>
      <c r="P922" s="371"/>
      <c r="Q922" s="371"/>
      <c r="R922" s="371"/>
      <c r="S922" s="371"/>
      <c r="T922" s="371"/>
      <c r="U922" s="371"/>
      <c r="V922" s="371"/>
      <c r="W922" s="371"/>
      <c r="X922" s="371"/>
      <c r="Y922" s="371"/>
      <c r="Z922" s="371"/>
      <c r="AA922" s="371"/>
      <c r="AB922" s="371"/>
      <c r="AC922" s="371"/>
      <c r="AD922" s="371"/>
      <c r="AE922" s="371"/>
      <c r="AF922" s="371"/>
      <c r="AG922" s="371"/>
      <c r="AH922" s="371"/>
      <c r="AI922" s="339"/>
      <c r="AJ922" s="339"/>
      <c r="AK922" s="339"/>
      <c r="AL922" s="339"/>
      <c r="AM922" s="339"/>
      <c r="AN922" s="339"/>
      <c r="AO922" s="339"/>
      <c r="AP922" s="339"/>
      <c r="AQ922" s="339"/>
      <c r="AR922" s="339"/>
      <c r="AS922" s="339"/>
      <c r="AT922" s="339"/>
      <c r="AU922" s="339"/>
      <c r="AV922" s="339"/>
      <c r="AW922" s="339"/>
      <c r="AX922" s="339"/>
      <c r="AY922" s="339"/>
      <c r="AZ922" s="339"/>
      <c r="BA922" s="339"/>
      <c r="BB922" s="339"/>
      <c r="BC922" s="339"/>
      <c r="BD922" s="339"/>
      <c r="BE922" s="339"/>
      <c r="BF922" s="339"/>
      <c r="BG922" s="339"/>
      <c r="BH922" s="339"/>
      <c r="BI922" s="339"/>
      <c r="BJ922" s="339"/>
      <c r="BK922" s="339"/>
      <c r="BL922" s="339"/>
      <c r="BM922" s="339"/>
      <c r="BN922" s="339"/>
      <c r="BO922" s="339"/>
      <c r="BP922" s="339"/>
      <c r="BQ922" s="339"/>
      <c r="BR922" s="339"/>
      <c r="BS922" s="339"/>
      <c r="BT922" s="339"/>
      <c r="BU922" s="339"/>
      <c r="BV922" s="339"/>
      <c r="BW922" s="339"/>
      <c r="BX922" s="339"/>
      <c r="BY922" s="339"/>
      <c r="BZ922" s="339"/>
      <c r="CA922" s="339"/>
      <c r="CB922" s="339"/>
      <c r="CC922" s="339"/>
      <c r="CD922" s="339"/>
      <c r="CE922" s="339"/>
      <c r="CF922" s="339"/>
      <c r="CG922" s="339"/>
      <c r="CH922" s="339"/>
      <c r="CI922" s="339"/>
      <c r="CJ922" s="339"/>
      <c r="CK922" s="339"/>
      <c r="CL922" s="339"/>
      <c r="CM922" s="339"/>
      <c r="CN922" s="339"/>
      <c r="CO922" s="339"/>
      <c r="CP922" s="339"/>
      <c r="CQ922" s="339"/>
      <c r="CR922" s="339"/>
      <c r="CS922" s="339"/>
      <c r="CT922" s="339"/>
      <c r="CU922" s="339"/>
      <c r="CV922" s="339"/>
      <c r="CW922" s="339"/>
      <c r="CX922" s="339"/>
      <c r="CY922" s="339"/>
      <c r="CZ922" s="339"/>
      <c r="DA922" s="339"/>
      <c r="DB922" s="339"/>
      <c r="DC922" s="339"/>
      <c r="DD922" s="339"/>
      <c r="DE922" s="339"/>
      <c r="DF922" s="339"/>
      <c r="DG922" s="339"/>
      <c r="DH922" s="339"/>
      <c r="DI922" s="339"/>
      <c r="DJ922" s="339"/>
      <c r="DK922" s="339"/>
      <c r="DL922" s="339"/>
      <c r="DM922" s="339"/>
      <c r="DN922" s="339"/>
      <c r="DO922" s="339"/>
      <c r="DP922" s="339"/>
      <c r="DQ922" s="339"/>
      <c r="DR922" s="339"/>
      <c r="DS922" s="339"/>
      <c r="DT922" s="339"/>
      <c r="DU922" s="339"/>
      <c r="DV922" s="339"/>
      <c r="DW922" s="339"/>
      <c r="DX922" s="339"/>
      <c r="DY922" s="339"/>
      <c r="DZ922" s="339"/>
      <c r="EA922" s="339"/>
      <c r="EB922" s="339"/>
      <c r="EC922" s="339"/>
      <c r="ED922" s="339"/>
      <c r="EE922" s="339"/>
      <c r="EF922" s="339"/>
      <c r="EG922" s="339"/>
      <c r="EH922" s="339"/>
      <c r="EI922" s="339"/>
      <c r="EJ922" s="339"/>
      <c r="EK922" s="339"/>
      <c r="EL922" s="339"/>
      <c r="EM922" s="339"/>
    </row>
    <row r="923" spans="1:143" s="341" customFormat="1" ht="25.5" hidden="1" customHeight="1">
      <c r="A923" s="371"/>
      <c r="B923" s="371"/>
      <c r="C923" s="371"/>
      <c r="D923" s="371"/>
      <c r="E923" s="371"/>
      <c r="F923" s="371"/>
      <c r="G923" s="371"/>
      <c r="H923" s="371"/>
      <c r="I923" s="371"/>
      <c r="J923" s="371"/>
      <c r="K923" s="371"/>
      <c r="L923" s="371"/>
      <c r="M923" s="371"/>
      <c r="N923" s="371"/>
      <c r="O923" s="371"/>
      <c r="P923" s="371"/>
      <c r="Q923" s="371"/>
      <c r="R923" s="371"/>
      <c r="S923" s="371"/>
      <c r="T923" s="371"/>
      <c r="U923" s="371"/>
      <c r="V923" s="371"/>
      <c r="W923" s="371"/>
      <c r="X923" s="371"/>
      <c r="Y923" s="371"/>
      <c r="Z923" s="371"/>
      <c r="AA923" s="371"/>
      <c r="AB923" s="371"/>
      <c r="AC923" s="371"/>
      <c r="AD923" s="371"/>
      <c r="AE923" s="371"/>
      <c r="AF923" s="371"/>
      <c r="AG923" s="371"/>
      <c r="AH923" s="371"/>
      <c r="AI923" s="339"/>
      <c r="AJ923" s="339"/>
      <c r="AK923" s="339"/>
      <c r="AL923" s="339"/>
      <c r="AM923" s="339"/>
      <c r="AN923" s="339"/>
      <c r="AO923" s="339"/>
      <c r="AP923" s="339"/>
      <c r="AQ923" s="339"/>
      <c r="AR923" s="339"/>
      <c r="AS923" s="339"/>
      <c r="AT923" s="339"/>
      <c r="AU923" s="339"/>
      <c r="AV923" s="339"/>
      <c r="AW923" s="339"/>
      <c r="AX923" s="339"/>
      <c r="AY923" s="339"/>
      <c r="AZ923" s="339"/>
      <c r="BA923" s="339"/>
      <c r="BB923" s="339"/>
      <c r="BC923" s="339"/>
      <c r="BD923" s="339"/>
      <c r="BE923" s="339"/>
      <c r="BF923" s="339"/>
      <c r="BG923" s="339"/>
      <c r="BH923" s="339"/>
      <c r="BI923" s="339"/>
      <c r="BJ923" s="339"/>
      <c r="BK923" s="339"/>
      <c r="BL923" s="339"/>
      <c r="BM923" s="339"/>
      <c r="BN923" s="339"/>
      <c r="BO923" s="339"/>
      <c r="BP923" s="339"/>
      <c r="BQ923" s="339"/>
      <c r="BR923" s="339"/>
      <c r="BS923" s="339"/>
      <c r="BT923" s="339"/>
      <c r="BU923" s="339"/>
      <c r="BV923" s="339"/>
      <c r="BW923" s="339"/>
      <c r="BX923" s="339"/>
      <c r="BY923" s="339"/>
      <c r="BZ923" s="339"/>
      <c r="CA923" s="339"/>
      <c r="CB923" s="339"/>
      <c r="CC923" s="339"/>
      <c r="CD923" s="339"/>
      <c r="CE923" s="339"/>
      <c r="CF923" s="339"/>
      <c r="CG923" s="339"/>
      <c r="CH923" s="339"/>
      <c r="CI923" s="339"/>
      <c r="CJ923" s="339"/>
      <c r="CK923" s="339"/>
      <c r="CL923" s="339"/>
      <c r="CM923" s="339"/>
      <c r="CN923" s="339"/>
      <c r="CO923" s="339"/>
      <c r="CP923" s="339"/>
      <c r="CQ923" s="339"/>
      <c r="CR923" s="339"/>
      <c r="CS923" s="339"/>
      <c r="CT923" s="339"/>
      <c r="CU923" s="339"/>
      <c r="CV923" s="339"/>
      <c r="CW923" s="339"/>
      <c r="CX923" s="339"/>
      <c r="CY923" s="339"/>
      <c r="CZ923" s="339"/>
      <c r="DA923" s="339"/>
      <c r="DB923" s="339"/>
      <c r="DC923" s="339"/>
      <c r="DD923" s="339"/>
      <c r="DE923" s="339"/>
      <c r="DF923" s="339"/>
      <c r="DG923" s="339"/>
      <c r="DH923" s="339"/>
      <c r="DI923" s="339"/>
      <c r="DJ923" s="339"/>
      <c r="DK923" s="339"/>
      <c r="DL923" s="339"/>
      <c r="DM923" s="339"/>
      <c r="DN923" s="339"/>
      <c r="DO923" s="339"/>
      <c r="DP923" s="339"/>
      <c r="DQ923" s="339"/>
      <c r="DR923" s="339"/>
      <c r="DS923" s="339"/>
      <c r="DT923" s="339"/>
      <c r="DU923" s="339"/>
      <c r="DV923" s="339"/>
      <c r="DW923" s="339"/>
      <c r="DX923" s="339"/>
      <c r="DY923" s="339"/>
      <c r="DZ923" s="339"/>
      <c r="EA923" s="339"/>
      <c r="EB923" s="339"/>
      <c r="EC923" s="339"/>
      <c r="ED923" s="339"/>
      <c r="EE923" s="339"/>
      <c r="EF923" s="339"/>
      <c r="EG923" s="339"/>
      <c r="EH923" s="339"/>
      <c r="EI923" s="339"/>
      <c r="EJ923" s="339"/>
      <c r="EK923" s="339"/>
      <c r="EL923" s="339"/>
      <c r="EM923" s="339"/>
    </row>
    <row r="924" spans="1:143" s="341" customFormat="1" ht="25.5" hidden="1" customHeight="1">
      <c r="A924" s="371"/>
      <c r="B924" s="371"/>
      <c r="C924" s="371"/>
      <c r="D924" s="371"/>
      <c r="E924" s="371"/>
      <c r="F924" s="371"/>
      <c r="G924" s="371"/>
      <c r="H924" s="371"/>
      <c r="I924" s="371"/>
      <c r="J924" s="371"/>
      <c r="K924" s="371"/>
      <c r="L924" s="371"/>
      <c r="M924" s="371"/>
      <c r="N924" s="371"/>
      <c r="O924" s="371"/>
      <c r="P924" s="371"/>
      <c r="Q924" s="371"/>
      <c r="R924" s="371"/>
      <c r="S924" s="371"/>
      <c r="T924" s="371"/>
      <c r="U924" s="371"/>
      <c r="V924" s="371"/>
      <c r="W924" s="371"/>
      <c r="X924" s="371"/>
      <c r="Y924" s="371"/>
      <c r="Z924" s="371"/>
      <c r="AA924" s="371"/>
      <c r="AB924" s="371"/>
      <c r="AC924" s="371"/>
      <c r="AD924" s="371"/>
      <c r="AE924" s="371"/>
      <c r="AF924" s="371"/>
      <c r="AG924" s="371"/>
      <c r="AH924" s="371"/>
      <c r="AI924" s="339"/>
      <c r="AJ924" s="339"/>
      <c r="AK924" s="339"/>
      <c r="AL924" s="339"/>
      <c r="AM924" s="339"/>
      <c r="AN924" s="339"/>
      <c r="AO924" s="339"/>
      <c r="AP924" s="339"/>
      <c r="AQ924" s="339"/>
      <c r="AR924" s="339"/>
      <c r="AS924" s="339"/>
      <c r="AT924" s="339"/>
      <c r="AU924" s="339"/>
      <c r="AV924" s="339"/>
      <c r="AW924" s="339"/>
      <c r="AX924" s="339"/>
      <c r="AY924" s="339"/>
      <c r="AZ924" s="339"/>
      <c r="BA924" s="339"/>
      <c r="BB924" s="339"/>
      <c r="BC924" s="339"/>
      <c r="BD924" s="339"/>
      <c r="BE924" s="339"/>
      <c r="BF924" s="339"/>
      <c r="BG924" s="339"/>
      <c r="BH924" s="339"/>
      <c r="BI924" s="339"/>
      <c r="BJ924" s="339"/>
      <c r="BK924" s="339"/>
      <c r="BL924" s="339"/>
      <c r="BM924" s="339"/>
      <c r="BN924" s="339"/>
      <c r="BO924" s="339"/>
      <c r="BP924" s="339"/>
      <c r="BQ924" s="339"/>
      <c r="BR924" s="339"/>
      <c r="BS924" s="339"/>
      <c r="BT924" s="339"/>
      <c r="BU924" s="339"/>
      <c r="BV924" s="339"/>
      <c r="BW924" s="339"/>
      <c r="BX924" s="339"/>
      <c r="BY924" s="339"/>
      <c r="BZ924" s="339"/>
      <c r="CA924" s="339"/>
      <c r="CB924" s="339"/>
      <c r="CC924" s="339"/>
      <c r="CD924" s="339"/>
      <c r="CE924" s="339"/>
      <c r="CF924" s="339"/>
      <c r="CG924" s="339"/>
      <c r="CH924" s="339"/>
      <c r="CI924" s="339"/>
      <c r="CJ924" s="339"/>
      <c r="CK924" s="339"/>
      <c r="CL924" s="339"/>
      <c r="CM924" s="339"/>
      <c r="CN924" s="339"/>
      <c r="CO924" s="339"/>
      <c r="CP924" s="339"/>
      <c r="CQ924" s="339"/>
      <c r="CR924" s="339"/>
      <c r="CS924" s="339"/>
      <c r="CT924" s="339"/>
      <c r="CU924" s="339"/>
      <c r="CV924" s="339"/>
      <c r="CW924" s="339"/>
      <c r="CX924" s="339"/>
      <c r="CY924" s="339"/>
      <c r="CZ924" s="339"/>
      <c r="DA924" s="339"/>
      <c r="DB924" s="339"/>
      <c r="DC924" s="339"/>
      <c r="DD924" s="339"/>
      <c r="DE924" s="339"/>
      <c r="DF924" s="339"/>
      <c r="DG924" s="339"/>
      <c r="DH924" s="339"/>
      <c r="DI924" s="339"/>
      <c r="DJ924" s="339"/>
      <c r="DK924" s="339"/>
      <c r="DL924" s="339"/>
      <c r="DM924" s="339"/>
      <c r="DN924" s="339"/>
      <c r="DO924" s="339"/>
      <c r="DP924" s="339"/>
      <c r="DQ924" s="339"/>
      <c r="DR924" s="339"/>
      <c r="DS924" s="339"/>
      <c r="DT924" s="339"/>
      <c r="DU924" s="339"/>
      <c r="DV924" s="339"/>
      <c r="DW924" s="339"/>
      <c r="DX924" s="339"/>
      <c r="DY924" s="339"/>
      <c r="DZ924" s="339"/>
      <c r="EA924" s="339"/>
      <c r="EB924" s="339"/>
      <c r="EC924" s="339"/>
      <c r="ED924" s="339"/>
      <c r="EE924" s="339"/>
      <c r="EF924" s="339"/>
      <c r="EG924" s="339"/>
      <c r="EH924" s="339"/>
      <c r="EI924" s="339"/>
      <c r="EJ924" s="339"/>
      <c r="EK924" s="339"/>
      <c r="EL924" s="339"/>
      <c r="EM924" s="339"/>
    </row>
    <row r="925" spans="1:143" s="341" customFormat="1" ht="25.5" hidden="1" customHeight="1">
      <c r="A925" s="371"/>
      <c r="B925" s="371"/>
      <c r="C925" s="371"/>
      <c r="D925" s="371"/>
      <c r="E925" s="371"/>
      <c r="F925" s="371"/>
      <c r="G925" s="371"/>
      <c r="H925" s="371"/>
      <c r="I925" s="371"/>
      <c r="J925" s="371"/>
      <c r="K925" s="371"/>
      <c r="L925" s="371"/>
      <c r="M925" s="371"/>
      <c r="N925" s="371"/>
      <c r="O925" s="371"/>
      <c r="P925" s="371"/>
      <c r="Q925" s="371"/>
      <c r="R925" s="371"/>
      <c r="S925" s="371"/>
      <c r="T925" s="371"/>
      <c r="U925" s="371"/>
      <c r="V925" s="371"/>
      <c r="W925" s="371"/>
      <c r="X925" s="371"/>
      <c r="Y925" s="371"/>
      <c r="Z925" s="371"/>
      <c r="AA925" s="371"/>
      <c r="AB925" s="371"/>
      <c r="AC925" s="371"/>
      <c r="AD925" s="371"/>
      <c r="AE925" s="371"/>
      <c r="AF925" s="371"/>
      <c r="AG925" s="371"/>
      <c r="AH925" s="371"/>
      <c r="AI925" s="339"/>
      <c r="AJ925" s="339"/>
      <c r="AK925" s="339"/>
      <c r="AL925" s="339"/>
      <c r="AM925" s="339"/>
      <c r="AN925" s="339"/>
      <c r="AO925" s="339"/>
      <c r="AP925" s="339"/>
      <c r="AQ925" s="339"/>
      <c r="AR925" s="339"/>
      <c r="AS925" s="339"/>
      <c r="AT925" s="339"/>
      <c r="AU925" s="339"/>
      <c r="AV925" s="339"/>
      <c r="AW925" s="339"/>
      <c r="AX925" s="339"/>
      <c r="AY925" s="339"/>
      <c r="AZ925" s="339"/>
      <c r="BA925" s="339"/>
      <c r="BB925" s="339"/>
      <c r="BC925" s="339"/>
      <c r="BD925" s="339"/>
      <c r="BE925" s="339"/>
      <c r="BF925" s="339"/>
      <c r="BG925" s="339"/>
      <c r="BH925" s="339"/>
      <c r="BI925" s="339"/>
      <c r="BJ925" s="339"/>
      <c r="BK925" s="339"/>
      <c r="BL925" s="339"/>
      <c r="BM925" s="339"/>
      <c r="BN925" s="339"/>
      <c r="BO925" s="339"/>
      <c r="BP925" s="339"/>
      <c r="BQ925" s="339"/>
      <c r="BR925" s="339"/>
      <c r="BS925" s="339"/>
      <c r="BT925" s="339"/>
      <c r="BU925" s="339"/>
      <c r="BV925" s="339"/>
      <c r="BW925" s="339"/>
      <c r="BX925" s="339"/>
      <c r="BY925" s="339"/>
      <c r="BZ925" s="339"/>
      <c r="CA925" s="339"/>
      <c r="CB925" s="339"/>
      <c r="CC925" s="339"/>
      <c r="CD925" s="339"/>
      <c r="CE925" s="339"/>
      <c r="CF925" s="339"/>
      <c r="CG925" s="339"/>
      <c r="CH925" s="339"/>
      <c r="CI925" s="339"/>
      <c r="CJ925" s="339"/>
      <c r="CK925" s="339"/>
      <c r="CL925" s="339"/>
      <c r="CM925" s="339"/>
      <c r="CN925" s="339"/>
      <c r="CO925" s="339"/>
      <c r="CP925" s="339"/>
      <c r="CQ925" s="339"/>
      <c r="CR925" s="339"/>
      <c r="CS925" s="339"/>
      <c r="CT925" s="339"/>
      <c r="CU925" s="339"/>
      <c r="CV925" s="339"/>
      <c r="CW925" s="339"/>
      <c r="CX925" s="339"/>
      <c r="CY925" s="339"/>
      <c r="CZ925" s="339"/>
      <c r="DA925" s="339"/>
      <c r="DB925" s="339"/>
      <c r="DC925" s="339"/>
      <c r="DD925" s="339"/>
      <c r="DE925" s="339"/>
      <c r="DF925" s="339"/>
      <c r="DG925" s="339"/>
      <c r="DH925" s="339"/>
      <c r="DI925" s="339"/>
      <c r="DJ925" s="339"/>
      <c r="DK925" s="339"/>
      <c r="DL925" s="339"/>
      <c r="DM925" s="339"/>
      <c r="DN925" s="339"/>
      <c r="DO925" s="339"/>
      <c r="DP925" s="339"/>
      <c r="DQ925" s="339"/>
      <c r="DR925" s="339"/>
      <c r="DS925" s="339"/>
      <c r="DT925" s="339"/>
      <c r="DU925" s="339"/>
      <c r="DV925" s="339"/>
      <c r="DW925" s="339"/>
      <c r="DX925" s="339"/>
      <c r="DY925" s="339"/>
      <c r="DZ925" s="339"/>
      <c r="EA925" s="339"/>
      <c r="EB925" s="339"/>
      <c r="EC925" s="339"/>
      <c r="ED925" s="339"/>
      <c r="EE925" s="339"/>
      <c r="EF925" s="339"/>
      <c r="EG925" s="339"/>
      <c r="EH925" s="339"/>
      <c r="EI925" s="339"/>
      <c r="EJ925" s="339"/>
      <c r="EK925" s="339"/>
      <c r="EL925" s="339"/>
      <c r="EM925" s="339"/>
    </row>
    <row r="926" spans="1:143" s="341" customFormat="1" ht="25.5" hidden="1" customHeight="1">
      <c r="A926" s="371"/>
      <c r="B926" s="371"/>
      <c r="C926" s="371"/>
      <c r="D926" s="371"/>
      <c r="E926" s="371"/>
      <c r="F926" s="371"/>
      <c r="G926" s="371"/>
      <c r="H926" s="371"/>
      <c r="I926" s="371"/>
      <c r="J926" s="371"/>
      <c r="K926" s="371"/>
      <c r="L926" s="371"/>
      <c r="M926" s="371"/>
      <c r="N926" s="371"/>
      <c r="O926" s="371"/>
      <c r="P926" s="371"/>
      <c r="Q926" s="371"/>
      <c r="R926" s="371"/>
      <c r="S926" s="371"/>
      <c r="T926" s="371"/>
      <c r="U926" s="371"/>
      <c r="V926" s="371"/>
      <c r="W926" s="371"/>
      <c r="X926" s="371"/>
      <c r="Y926" s="371"/>
      <c r="Z926" s="371"/>
      <c r="AA926" s="371"/>
      <c r="AB926" s="371"/>
      <c r="AC926" s="371"/>
      <c r="AD926" s="371"/>
      <c r="AE926" s="371"/>
      <c r="AF926" s="371"/>
      <c r="AG926" s="371"/>
      <c r="AH926" s="371"/>
      <c r="AI926" s="339"/>
      <c r="AJ926" s="339"/>
      <c r="AK926" s="339"/>
      <c r="AL926" s="339"/>
      <c r="AM926" s="339"/>
      <c r="AN926" s="339"/>
      <c r="AO926" s="339"/>
      <c r="AP926" s="339"/>
      <c r="AQ926" s="339"/>
      <c r="AR926" s="339"/>
      <c r="AS926" s="339"/>
      <c r="AT926" s="339"/>
      <c r="AU926" s="339"/>
      <c r="AV926" s="339"/>
      <c r="AW926" s="339"/>
      <c r="AX926" s="339"/>
      <c r="AY926" s="339"/>
      <c r="AZ926" s="339"/>
      <c r="BA926" s="339"/>
      <c r="BB926" s="339"/>
      <c r="BC926" s="339"/>
      <c r="BD926" s="339"/>
      <c r="BE926" s="339"/>
      <c r="BF926" s="339"/>
      <c r="BG926" s="339"/>
      <c r="BH926" s="339"/>
      <c r="BI926" s="339"/>
      <c r="BJ926" s="339"/>
      <c r="BK926" s="339"/>
      <c r="BL926" s="339"/>
      <c r="BM926" s="339"/>
      <c r="BN926" s="339"/>
      <c r="BO926" s="339"/>
      <c r="BP926" s="339"/>
      <c r="BQ926" s="339"/>
      <c r="BR926" s="339"/>
      <c r="BS926" s="339"/>
      <c r="BT926" s="339"/>
      <c r="BU926" s="339"/>
      <c r="BV926" s="339"/>
      <c r="BW926" s="339"/>
      <c r="BX926" s="339"/>
      <c r="BY926" s="339"/>
      <c r="BZ926" s="339"/>
      <c r="CA926" s="339"/>
      <c r="CB926" s="339"/>
      <c r="CC926" s="339"/>
      <c r="CD926" s="339"/>
      <c r="CE926" s="339"/>
      <c r="CF926" s="339"/>
      <c r="CG926" s="339"/>
      <c r="CH926" s="339"/>
      <c r="CI926" s="339"/>
      <c r="CJ926" s="339"/>
      <c r="CK926" s="339"/>
      <c r="CL926" s="339"/>
      <c r="CM926" s="339"/>
      <c r="CN926" s="339"/>
      <c r="CO926" s="339"/>
      <c r="CP926" s="339"/>
      <c r="CQ926" s="339"/>
      <c r="CR926" s="339"/>
      <c r="CS926" s="339"/>
      <c r="CT926" s="339"/>
      <c r="CU926" s="339"/>
      <c r="CV926" s="339"/>
      <c r="CW926" s="339"/>
      <c r="CX926" s="339"/>
      <c r="CY926" s="339"/>
      <c r="CZ926" s="339"/>
      <c r="DA926" s="339"/>
      <c r="DB926" s="339"/>
      <c r="DC926" s="339"/>
      <c r="DD926" s="339"/>
      <c r="DE926" s="339"/>
      <c r="DF926" s="339"/>
      <c r="DG926" s="339"/>
      <c r="DH926" s="339"/>
      <c r="DI926" s="339"/>
      <c r="DJ926" s="339"/>
      <c r="DK926" s="339"/>
      <c r="DL926" s="339"/>
      <c r="DM926" s="339"/>
      <c r="DN926" s="339"/>
      <c r="DO926" s="339"/>
      <c r="DP926" s="339"/>
      <c r="DQ926" s="339"/>
      <c r="DR926" s="339"/>
      <c r="DS926" s="339"/>
      <c r="DT926" s="339"/>
      <c r="DU926" s="339"/>
      <c r="DV926" s="339"/>
      <c r="DW926" s="339"/>
      <c r="DX926" s="339"/>
      <c r="DY926" s="339"/>
      <c r="DZ926" s="339"/>
      <c r="EA926" s="339"/>
      <c r="EB926" s="339"/>
      <c r="EC926" s="339"/>
      <c r="ED926" s="339"/>
      <c r="EE926" s="339"/>
      <c r="EF926" s="339"/>
      <c r="EG926" s="339"/>
      <c r="EH926" s="339"/>
      <c r="EI926" s="339"/>
      <c r="EJ926" s="339"/>
      <c r="EK926" s="339"/>
      <c r="EL926" s="339"/>
      <c r="EM926" s="339"/>
    </row>
    <row r="927" spans="1:143" s="341" customFormat="1" ht="25.5" hidden="1" customHeight="1">
      <c r="A927" s="371"/>
      <c r="B927" s="371"/>
      <c r="C927" s="371"/>
      <c r="D927" s="371"/>
      <c r="E927" s="371"/>
      <c r="F927" s="371"/>
      <c r="G927" s="371"/>
      <c r="H927" s="371"/>
      <c r="I927" s="371"/>
      <c r="J927" s="371"/>
      <c r="K927" s="371"/>
      <c r="L927" s="371"/>
      <c r="M927" s="371"/>
      <c r="N927" s="371"/>
      <c r="O927" s="371"/>
      <c r="P927" s="371"/>
      <c r="Q927" s="371"/>
      <c r="R927" s="371"/>
      <c r="S927" s="371"/>
      <c r="T927" s="371"/>
      <c r="U927" s="371"/>
      <c r="V927" s="371"/>
      <c r="W927" s="371"/>
      <c r="X927" s="371"/>
      <c r="Y927" s="371"/>
      <c r="Z927" s="371"/>
      <c r="AA927" s="371"/>
      <c r="AB927" s="371"/>
      <c r="AC927" s="371"/>
      <c r="AD927" s="371"/>
      <c r="AE927" s="371"/>
      <c r="AF927" s="371"/>
      <c r="AG927" s="371"/>
      <c r="AH927" s="371"/>
      <c r="AI927" s="339"/>
      <c r="AJ927" s="339"/>
      <c r="AK927" s="339"/>
      <c r="AL927" s="339"/>
      <c r="AM927" s="339"/>
      <c r="AN927" s="339"/>
      <c r="AO927" s="339"/>
      <c r="AP927" s="339"/>
      <c r="AQ927" s="339"/>
      <c r="AR927" s="339"/>
      <c r="AS927" s="339"/>
      <c r="AT927" s="339"/>
      <c r="AU927" s="339"/>
      <c r="AV927" s="339"/>
      <c r="AW927" s="339"/>
      <c r="AX927" s="339"/>
      <c r="AY927" s="339"/>
      <c r="AZ927" s="339"/>
      <c r="BA927" s="339"/>
      <c r="BB927" s="339"/>
      <c r="BC927" s="339"/>
      <c r="BD927" s="339"/>
      <c r="BE927" s="339"/>
      <c r="BF927" s="339"/>
      <c r="BG927" s="339"/>
      <c r="BH927" s="339"/>
      <c r="BI927" s="339"/>
      <c r="BJ927" s="339"/>
      <c r="BK927" s="339"/>
      <c r="BL927" s="339"/>
      <c r="BM927" s="339"/>
      <c r="BN927" s="339"/>
      <c r="BO927" s="339"/>
      <c r="BP927" s="339"/>
      <c r="BQ927" s="339"/>
      <c r="BR927" s="339"/>
      <c r="BS927" s="339"/>
      <c r="BT927" s="339"/>
      <c r="BU927" s="339"/>
      <c r="BV927" s="339"/>
      <c r="BW927" s="339"/>
      <c r="BX927" s="339"/>
      <c r="BY927" s="339"/>
      <c r="BZ927" s="339"/>
      <c r="CA927" s="339"/>
      <c r="CB927" s="339"/>
      <c r="CC927" s="339"/>
      <c r="CD927" s="339"/>
      <c r="CE927" s="339"/>
      <c r="CF927" s="339"/>
      <c r="CG927" s="339"/>
      <c r="CH927" s="339"/>
      <c r="CI927" s="339"/>
      <c r="CJ927" s="339"/>
      <c r="CK927" s="339"/>
      <c r="CL927" s="339"/>
      <c r="CM927" s="339"/>
      <c r="CN927" s="339"/>
      <c r="CO927" s="339"/>
      <c r="CP927" s="339"/>
      <c r="CQ927" s="339"/>
      <c r="CR927" s="339"/>
      <c r="CS927" s="339"/>
      <c r="CT927" s="339"/>
      <c r="CU927" s="339"/>
      <c r="CV927" s="339"/>
      <c r="CW927" s="339"/>
      <c r="CX927" s="339"/>
      <c r="CY927" s="339"/>
      <c r="CZ927" s="339"/>
      <c r="DA927" s="339"/>
      <c r="DB927" s="339"/>
      <c r="DC927" s="339"/>
      <c r="DD927" s="339"/>
      <c r="DE927" s="339"/>
      <c r="DF927" s="339"/>
      <c r="DG927" s="339"/>
      <c r="DH927" s="339"/>
      <c r="DI927" s="339"/>
      <c r="DJ927" s="339"/>
      <c r="DK927" s="339"/>
      <c r="DL927" s="339"/>
      <c r="DM927" s="339"/>
      <c r="DN927" s="339"/>
      <c r="DO927" s="339"/>
      <c r="DP927" s="339"/>
      <c r="DQ927" s="339"/>
      <c r="DR927" s="339"/>
      <c r="DS927" s="339"/>
      <c r="DT927" s="339"/>
      <c r="DU927" s="339"/>
      <c r="DV927" s="339"/>
      <c r="DW927" s="339"/>
      <c r="DX927" s="339"/>
      <c r="DY927" s="339"/>
      <c r="DZ927" s="339"/>
      <c r="EA927" s="339"/>
      <c r="EB927" s="339"/>
      <c r="EC927" s="339"/>
      <c r="ED927" s="339"/>
      <c r="EE927" s="339"/>
      <c r="EF927" s="339"/>
      <c r="EG927" s="339"/>
      <c r="EH927" s="339"/>
      <c r="EI927" s="339"/>
      <c r="EJ927" s="339"/>
      <c r="EK927" s="339"/>
      <c r="EL927" s="339"/>
      <c r="EM927" s="339"/>
    </row>
    <row r="928" spans="1:143" s="341" customFormat="1" ht="25.5" hidden="1" customHeight="1">
      <c r="A928" s="371"/>
      <c r="B928" s="371"/>
      <c r="C928" s="371"/>
      <c r="D928" s="371"/>
      <c r="E928" s="371"/>
      <c r="F928" s="371"/>
      <c r="G928" s="371"/>
      <c r="H928" s="371"/>
      <c r="I928" s="371"/>
      <c r="J928" s="371"/>
      <c r="K928" s="371"/>
      <c r="L928" s="371"/>
      <c r="M928" s="371"/>
      <c r="N928" s="371"/>
      <c r="O928" s="371"/>
      <c r="P928" s="371"/>
      <c r="Q928" s="371"/>
      <c r="R928" s="371"/>
      <c r="S928" s="371"/>
      <c r="T928" s="371"/>
      <c r="U928" s="371"/>
      <c r="V928" s="371"/>
      <c r="W928" s="371"/>
      <c r="X928" s="371"/>
      <c r="Y928" s="371"/>
      <c r="Z928" s="371"/>
      <c r="AA928" s="371"/>
      <c r="AB928" s="371"/>
      <c r="AC928" s="371"/>
      <c r="AD928" s="371"/>
      <c r="AE928" s="371"/>
      <c r="AF928" s="371"/>
      <c r="AG928" s="371"/>
      <c r="AH928" s="371"/>
      <c r="AI928" s="339"/>
      <c r="AJ928" s="339"/>
      <c r="AK928" s="339"/>
      <c r="AL928" s="339"/>
      <c r="AM928" s="339"/>
      <c r="AN928" s="339"/>
      <c r="AO928" s="339"/>
      <c r="AP928" s="339"/>
      <c r="AQ928" s="339"/>
      <c r="AR928" s="339"/>
      <c r="AS928" s="339"/>
      <c r="AT928" s="339"/>
      <c r="AU928" s="339"/>
      <c r="AV928" s="339"/>
      <c r="AW928" s="339"/>
      <c r="AX928" s="339"/>
      <c r="AY928" s="339"/>
      <c r="AZ928" s="339"/>
      <c r="BA928" s="339"/>
      <c r="BB928" s="339"/>
      <c r="BC928" s="339"/>
      <c r="BD928" s="339"/>
      <c r="BE928" s="339"/>
      <c r="BF928" s="339"/>
      <c r="BG928" s="339"/>
      <c r="BH928" s="339"/>
      <c r="BI928" s="339"/>
      <c r="BJ928" s="339"/>
      <c r="BK928" s="339"/>
      <c r="BL928" s="339"/>
      <c r="BM928" s="339"/>
      <c r="BN928" s="339"/>
      <c r="BO928" s="339"/>
      <c r="BP928" s="339"/>
      <c r="BQ928" s="339"/>
      <c r="BR928" s="339"/>
      <c r="BS928" s="339"/>
      <c r="BT928" s="339"/>
      <c r="BU928" s="339"/>
      <c r="BV928" s="339"/>
      <c r="BW928" s="339"/>
      <c r="BX928" s="339"/>
      <c r="BY928" s="339"/>
      <c r="BZ928" s="339"/>
      <c r="CA928" s="339"/>
      <c r="CB928" s="339"/>
      <c r="CC928" s="339"/>
      <c r="CD928" s="339"/>
      <c r="CE928" s="339"/>
      <c r="CF928" s="339"/>
      <c r="CG928" s="339"/>
      <c r="CH928" s="339"/>
      <c r="CI928" s="339"/>
      <c r="CJ928" s="339"/>
      <c r="CK928" s="339"/>
      <c r="CL928" s="339"/>
      <c r="CM928" s="339"/>
      <c r="CN928" s="339"/>
      <c r="CO928" s="339"/>
      <c r="CP928" s="339"/>
      <c r="CQ928" s="339"/>
      <c r="CR928" s="339"/>
      <c r="CS928" s="339"/>
      <c r="CT928" s="339"/>
      <c r="CU928" s="339"/>
      <c r="CV928" s="339"/>
      <c r="CW928" s="339"/>
      <c r="CX928" s="339"/>
      <c r="CY928" s="339"/>
      <c r="CZ928" s="339"/>
      <c r="DA928" s="339"/>
      <c r="DB928" s="339"/>
      <c r="DC928" s="339"/>
      <c r="DD928" s="339"/>
      <c r="DE928" s="339"/>
      <c r="DF928" s="339"/>
      <c r="DG928" s="339"/>
      <c r="DH928" s="339"/>
      <c r="DI928" s="339"/>
      <c r="DJ928" s="339"/>
      <c r="DK928" s="339"/>
      <c r="DL928" s="339"/>
      <c r="DM928" s="339"/>
      <c r="DN928" s="339"/>
      <c r="DO928" s="339"/>
      <c r="DP928" s="339"/>
      <c r="DQ928" s="339"/>
      <c r="DR928" s="339"/>
      <c r="DS928" s="339"/>
      <c r="DT928" s="339"/>
      <c r="DU928" s="339"/>
      <c r="DV928" s="339"/>
      <c r="DW928" s="339"/>
      <c r="DX928" s="339"/>
      <c r="DY928" s="339"/>
      <c r="DZ928" s="339"/>
      <c r="EA928" s="339"/>
      <c r="EB928" s="339"/>
      <c r="EC928" s="339"/>
      <c r="ED928" s="339"/>
      <c r="EE928" s="339"/>
      <c r="EF928" s="339"/>
      <c r="EG928" s="339"/>
      <c r="EH928" s="339"/>
      <c r="EI928" s="339"/>
      <c r="EJ928" s="339"/>
      <c r="EK928" s="339"/>
      <c r="EL928" s="339"/>
      <c r="EM928" s="339"/>
    </row>
    <row r="929" spans="1:143" s="341" customFormat="1" ht="25.5" hidden="1" customHeight="1">
      <c r="A929" s="371"/>
      <c r="B929" s="371"/>
      <c r="C929" s="371"/>
      <c r="D929" s="371"/>
      <c r="E929" s="371"/>
      <c r="F929" s="371"/>
      <c r="G929" s="371"/>
      <c r="H929" s="371"/>
      <c r="I929" s="371"/>
      <c r="J929" s="371"/>
      <c r="K929" s="371"/>
      <c r="L929" s="371"/>
      <c r="M929" s="371"/>
      <c r="N929" s="371"/>
      <c r="O929" s="371"/>
      <c r="P929" s="371"/>
      <c r="Q929" s="371"/>
      <c r="R929" s="371"/>
      <c r="S929" s="371"/>
      <c r="T929" s="371"/>
      <c r="U929" s="371"/>
      <c r="V929" s="371"/>
      <c r="W929" s="371"/>
      <c r="X929" s="371"/>
      <c r="Y929" s="371"/>
      <c r="Z929" s="371"/>
      <c r="AA929" s="371"/>
      <c r="AB929" s="371"/>
      <c r="AC929" s="371"/>
      <c r="AD929" s="371"/>
      <c r="AE929" s="371"/>
      <c r="AF929" s="371"/>
      <c r="AG929" s="371"/>
      <c r="AH929" s="371"/>
      <c r="AI929" s="339"/>
      <c r="AJ929" s="339"/>
      <c r="AK929" s="339"/>
      <c r="AL929" s="339"/>
      <c r="AM929" s="339"/>
      <c r="AN929" s="339"/>
      <c r="AO929" s="339"/>
      <c r="AP929" s="339"/>
      <c r="AQ929" s="339"/>
      <c r="AR929" s="339"/>
      <c r="AS929" s="339"/>
      <c r="AT929" s="339"/>
      <c r="AU929" s="339"/>
      <c r="AV929" s="339"/>
      <c r="AW929" s="339"/>
      <c r="AX929" s="339"/>
      <c r="AY929" s="339"/>
      <c r="AZ929" s="339"/>
      <c r="BA929" s="339"/>
      <c r="BB929" s="339"/>
      <c r="BC929" s="339"/>
      <c r="BD929" s="339"/>
      <c r="BE929" s="339"/>
      <c r="BF929" s="339"/>
      <c r="BG929" s="339"/>
      <c r="BH929" s="339"/>
      <c r="BI929" s="339"/>
      <c r="BJ929" s="339"/>
      <c r="BK929" s="339"/>
      <c r="BL929" s="339"/>
      <c r="BM929" s="339"/>
      <c r="BN929" s="339"/>
      <c r="BO929" s="339"/>
      <c r="BP929" s="339"/>
      <c r="BQ929" s="339"/>
      <c r="BR929" s="339"/>
      <c r="BS929" s="339"/>
      <c r="BT929" s="339"/>
      <c r="BU929" s="339"/>
      <c r="BV929" s="339"/>
      <c r="BW929" s="339"/>
      <c r="BX929" s="339"/>
      <c r="BY929" s="339"/>
      <c r="BZ929" s="339"/>
      <c r="CA929" s="339"/>
      <c r="CB929" s="339"/>
      <c r="CC929" s="339"/>
      <c r="CD929" s="339"/>
      <c r="CE929" s="339"/>
      <c r="CF929" s="339"/>
      <c r="CG929" s="339"/>
      <c r="CH929" s="339"/>
      <c r="CI929" s="339"/>
      <c r="CJ929" s="339"/>
      <c r="CK929" s="339"/>
      <c r="CL929" s="339"/>
      <c r="CM929" s="339"/>
      <c r="CN929" s="339"/>
      <c r="CO929" s="339"/>
      <c r="CP929" s="339"/>
      <c r="CQ929" s="339"/>
      <c r="CR929" s="339"/>
      <c r="CS929" s="339"/>
      <c r="CT929" s="339"/>
      <c r="CU929" s="339"/>
      <c r="CV929" s="339"/>
      <c r="CW929" s="339"/>
      <c r="CX929" s="339"/>
      <c r="CY929" s="339"/>
      <c r="CZ929" s="339"/>
      <c r="DA929" s="339"/>
      <c r="DB929" s="339"/>
      <c r="DC929" s="339"/>
      <c r="DD929" s="339"/>
      <c r="DE929" s="339"/>
      <c r="DF929" s="339"/>
      <c r="DG929" s="339"/>
      <c r="DH929" s="339"/>
      <c r="DI929" s="339"/>
      <c r="DJ929" s="339"/>
      <c r="DK929" s="339"/>
      <c r="DL929" s="339"/>
      <c r="DM929" s="339"/>
      <c r="DN929" s="339"/>
      <c r="DO929" s="339"/>
      <c r="DP929" s="339"/>
      <c r="DQ929" s="339"/>
      <c r="DR929" s="339"/>
      <c r="DS929" s="339"/>
      <c r="DT929" s="339"/>
      <c r="DU929" s="339"/>
      <c r="DV929" s="339"/>
      <c r="DW929" s="339"/>
      <c r="DX929" s="339"/>
      <c r="DY929" s="339"/>
      <c r="DZ929" s="339"/>
      <c r="EA929" s="339"/>
      <c r="EB929" s="339"/>
      <c r="EC929" s="339"/>
      <c r="ED929" s="339"/>
      <c r="EE929" s="339"/>
      <c r="EF929" s="339"/>
      <c r="EG929" s="339"/>
      <c r="EH929" s="339"/>
      <c r="EI929" s="339"/>
      <c r="EJ929" s="339"/>
      <c r="EK929" s="339"/>
      <c r="EL929" s="339"/>
      <c r="EM929" s="339"/>
    </row>
    <row r="930" spans="1:143" s="341" customFormat="1" ht="25.5" hidden="1" customHeight="1">
      <c r="A930" s="371"/>
      <c r="B930" s="371"/>
      <c r="C930" s="371"/>
      <c r="D930" s="371"/>
      <c r="E930" s="371"/>
      <c r="F930" s="371"/>
      <c r="G930" s="371"/>
      <c r="H930" s="371"/>
      <c r="I930" s="371"/>
      <c r="J930" s="371"/>
      <c r="K930" s="371"/>
      <c r="L930" s="371"/>
      <c r="M930" s="371"/>
      <c r="N930" s="371"/>
      <c r="O930" s="371"/>
      <c r="P930" s="371"/>
      <c r="Q930" s="371"/>
      <c r="R930" s="371"/>
      <c r="S930" s="371"/>
      <c r="T930" s="371"/>
      <c r="U930" s="371"/>
      <c r="V930" s="371"/>
      <c r="W930" s="371"/>
      <c r="X930" s="371"/>
      <c r="Y930" s="371"/>
      <c r="Z930" s="371"/>
      <c r="AA930" s="371"/>
      <c r="AB930" s="371"/>
      <c r="AC930" s="371"/>
      <c r="AD930" s="371"/>
      <c r="AE930" s="371"/>
      <c r="AF930" s="371"/>
      <c r="AG930" s="371"/>
      <c r="AH930" s="371"/>
      <c r="AI930" s="339"/>
      <c r="AJ930" s="339"/>
      <c r="AK930" s="339"/>
      <c r="AL930" s="339"/>
      <c r="AM930" s="339"/>
      <c r="AN930" s="339"/>
      <c r="AO930" s="339"/>
      <c r="AP930" s="339"/>
      <c r="AQ930" s="339"/>
      <c r="AR930" s="339"/>
      <c r="AS930" s="339"/>
      <c r="AT930" s="339"/>
      <c r="AU930" s="339"/>
      <c r="AV930" s="339"/>
      <c r="AW930" s="339"/>
      <c r="AX930" s="339"/>
      <c r="AY930" s="339"/>
      <c r="AZ930" s="339"/>
      <c r="BA930" s="339"/>
      <c r="BB930" s="339"/>
      <c r="BC930" s="339"/>
      <c r="BD930" s="339"/>
      <c r="BE930" s="339"/>
      <c r="BF930" s="339"/>
      <c r="BG930" s="339"/>
      <c r="BH930" s="339"/>
      <c r="BI930" s="339"/>
      <c r="BJ930" s="339"/>
      <c r="BK930" s="339"/>
      <c r="BL930" s="339"/>
      <c r="BM930" s="339"/>
      <c r="BN930" s="339"/>
      <c r="BO930" s="339"/>
      <c r="BP930" s="339"/>
      <c r="BQ930" s="339"/>
      <c r="BR930" s="339"/>
      <c r="BS930" s="339"/>
      <c r="BT930" s="339"/>
      <c r="BU930" s="339"/>
      <c r="BV930" s="339"/>
      <c r="BW930" s="339"/>
      <c r="BX930" s="339"/>
      <c r="BY930" s="339"/>
      <c r="BZ930" s="339"/>
      <c r="CA930" s="339"/>
      <c r="CB930" s="339"/>
      <c r="CC930" s="339"/>
      <c r="CD930" s="339"/>
      <c r="CE930" s="339"/>
      <c r="CF930" s="339"/>
      <c r="CG930" s="339"/>
      <c r="CH930" s="339"/>
      <c r="CI930" s="339"/>
      <c r="CJ930" s="339"/>
      <c r="CK930" s="339"/>
      <c r="CL930" s="339"/>
      <c r="CM930" s="339"/>
      <c r="CN930" s="339"/>
      <c r="CO930" s="339"/>
      <c r="CP930" s="339"/>
      <c r="CQ930" s="339"/>
      <c r="CR930" s="339"/>
      <c r="CS930" s="339"/>
      <c r="CT930" s="339"/>
      <c r="CU930" s="339"/>
      <c r="CV930" s="339"/>
      <c r="CW930" s="339"/>
      <c r="CX930" s="339"/>
      <c r="CY930" s="339"/>
      <c r="CZ930" s="339"/>
      <c r="DA930" s="339"/>
      <c r="DB930" s="339"/>
      <c r="DC930" s="339"/>
      <c r="DD930" s="339"/>
      <c r="DE930" s="339"/>
      <c r="DF930" s="339"/>
      <c r="DG930" s="339"/>
      <c r="DH930" s="339"/>
      <c r="DI930" s="339"/>
      <c r="DJ930" s="339"/>
      <c r="DK930" s="339"/>
      <c r="DL930" s="339"/>
      <c r="DM930" s="339"/>
      <c r="DN930" s="339"/>
      <c r="DO930" s="339"/>
      <c r="DP930" s="339"/>
      <c r="DQ930" s="339"/>
      <c r="DR930" s="339"/>
      <c r="DS930" s="339"/>
      <c r="DT930" s="339"/>
      <c r="DU930" s="339"/>
      <c r="DV930" s="339"/>
      <c r="DW930" s="339"/>
      <c r="DX930" s="339"/>
      <c r="DY930" s="339"/>
      <c r="DZ930" s="339"/>
      <c r="EA930" s="339"/>
      <c r="EB930" s="339"/>
      <c r="EC930" s="339"/>
      <c r="ED930" s="339"/>
      <c r="EE930" s="339"/>
      <c r="EF930" s="339"/>
      <c r="EG930" s="339"/>
      <c r="EH930" s="339"/>
      <c r="EI930" s="339"/>
      <c r="EJ930" s="339"/>
      <c r="EK930" s="339"/>
      <c r="EL930" s="339"/>
      <c r="EM930" s="339"/>
    </row>
    <row r="931" spans="1:143" s="341" customFormat="1" ht="25.5" hidden="1" customHeight="1">
      <c r="A931" s="371"/>
      <c r="B931" s="371"/>
      <c r="C931" s="371"/>
      <c r="D931" s="371"/>
      <c r="E931" s="371"/>
      <c r="F931" s="371"/>
      <c r="G931" s="371"/>
      <c r="H931" s="371"/>
      <c r="I931" s="371"/>
      <c r="J931" s="371"/>
      <c r="K931" s="371"/>
      <c r="L931" s="371"/>
      <c r="M931" s="371"/>
      <c r="N931" s="371"/>
      <c r="O931" s="371"/>
      <c r="P931" s="371"/>
      <c r="Q931" s="371"/>
      <c r="R931" s="371"/>
      <c r="S931" s="371"/>
      <c r="T931" s="371"/>
      <c r="U931" s="371"/>
      <c r="V931" s="371"/>
      <c r="W931" s="371"/>
      <c r="X931" s="371"/>
      <c r="Y931" s="371"/>
      <c r="Z931" s="371"/>
      <c r="AA931" s="371"/>
      <c r="AB931" s="371"/>
      <c r="AC931" s="371"/>
      <c r="AD931" s="371"/>
      <c r="AE931" s="371"/>
      <c r="AF931" s="371"/>
      <c r="AG931" s="371"/>
      <c r="AH931" s="371"/>
      <c r="AI931" s="339"/>
      <c r="AJ931" s="339"/>
      <c r="AK931" s="339"/>
      <c r="AL931" s="339"/>
      <c r="AM931" s="339"/>
      <c r="AN931" s="339"/>
      <c r="AO931" s="339"/>
      <c r="AP931" s="339"/>
      <c r="AQ931" s="339"/>
      <c r="AR931" s="339"/>
      <c r="AS931" s="339"/>
      <c r="AT931" s="339"/>
      <c r="AU931" s="339"/>
      <c r="AV931" s="339"/>
      <c r="AW931" s="339"/>
      <c r="AX931" s="339"/>
      <c r="AY931" s="339"/>
      <c r="AZ931" s="339"/>
      <c r="BA931" s="339"/>
      <c r="BB931" s="339"/>
      <c r="BC931" s="339"/>
      <c r="BD931" s="339"/>
      <c r="BE931" s="339"/>
      <c r="BF931" s="339"/>
      <c r="BG931" s="339"/>
      <c r="BH931" s="339"/>
      <c r="BI931" s="339"/>
      <c r="BJ931" s="339"/>
      <c r="BK931" s="339"/>
      <c r="BL931" s="339"/>
      <c r="BM931" s="339"/>
      <c r="BN931" s="339"/>
      <c r="BO931" s="339"/>
      <c r="BP931" s="339"/>
      <c r="BQ931" s="339"/>
      <c r="BR931" s="339"/>
      <c r="BS931" s="339"/>
      <c r="BT931" s="339"/>
      <c r="BU931" s="339"/>
      <c r="BV931" s="339"/>
      <c r="BW931" s="339"/>
      <c r="BX931" s="339"/>
      <c r="BY931" s="339"/>
      <c r="BZ931" s="339"/>
      <c r="CA931" s="339"/>
      <c r="CB931" s="339"/>
      <c r="CC931" s="339"/>
      <c r="CD931" s="339"/>
      <c r="CE931" s="339"/>
      <c r="CF931" s="339"/>
      <c r="CG931" s="339"/>
      <c r="CH931" s="339"/>
      <c r="CI931" s="339"/>
      <c r="CJ931" s="339"/>
      <c r="CK931" s="339"/>
      <c r="CL931" s="339"/>
      <c r="CM931" s="339"/>
      <c r="CN931" s="339"/>
      <c r="CO931" s="339"/>
      <c r="CP931" s="339"/>
      <c r="CQ931" s="339"/>
      <c r="CR931" s="339"/>
      <c r="CS931" s="339"/>
      <c r="CT931" s="339"/>
      <c r="CU931" s="339"/>
      <c r="CV931" s="339"/>
      <c r="CW931" s="339"/>
      <c r="CX931" s="339"/>
      <c r="CY931" s="339"/>
      <c r="CZ931" s="339"/>
      <c r="DA931" s="339"/>
      <c r="DB931" s="339"/>
      <c r="DC931" s="339"/>
      <c r="DD931" s="339"/>
      <c r="DE931" s="339"/>
      <c r="DF931" s="339"/>
      <c r="DG931" s="339"/>
      <c r="DH931" s="339"/>
      <c r="DI931" s="339"/>
      <c r="DJ931" s="339"/>
      <c r="DK931" s="339"/>
      <c r="DL931" s="339"/>
      <c r="DM931" s="339"/>
      <c r="DN931" s="339"/>
      <c r="DO931" s="339"/>
      <c r="DP931" s="339"/>
      <c r="DQ931" s="339"/>
      <c r="DR931" s="339"/>
      <c r="DS931" s="339"/>
      <c r="DT931" s="339"/>
      <c r="DU931" s="339"/>
      <c r="DV931" s="339"/>
      <c r="DW931" s="339"/>
      <c r="DX931" s="339"/>
      <c r="DY931" s="339"/>
      <c r="DZ931" s="339"/>
      <c r="EA931" s="339"/>
      <c r="EB931" s="339"/>
      <c r="EC931" s="339"/>
      <c r="ED931" s="339"/>
      <c r="EE931" s="339"/>
      <c r="EF931" s="339"/>
      <c r="EG931" s="339"/>
      <c r="EH931" s="339"/>
      <c r="EI931" s="339"/>
      <c r="EJ931" s="339"/>
      <c r="EK931" s="339"/>
      <c r="EL931" s="339"/>
      <c r="EM931" s="339"/>
    </row>
    <row r="932" spans="1:143" s="341" customFormat="1" ht="25.5" hidden="1" customHeight="1">
      <c r="A932" s="371"/>
      <c r="B932" s="371"/>
      <c r="C932" s="371"/>
      <c r="D932" s="371"/>
      <c r="E932" s="371"/>
      <c r="F932" s="371"/>
      <c r="G932" s="371"/>
      <c r="H932" s="371"/>
      <c r="I932" s="371"/>
      <c r="J932" s="371"/>
      <c r="K932" s="371"/>
      <c r="L932" s="371"/>
      <c r="M932" s="371"/>
      <c r="N932" s="371"/>
      <c r="O932" s="371"/>
      <c r="P932" s="371"/>
      <c r="Q932" s="371"/>
      <c r="R932" s="371"/>
      <c r="S932" s="371"/>
      <c r="T932" s="371"/>
      <c r="U932" s="371"/>
      <c r="V932" s="371"/>
      <c r="W932" s="371"/>
      <c r="X932" s="371"/>
      <c r="Y932" s="371"/>
      <c r="Z932" s="371"/>
      <c r="AA932" s="371"/>
      <c r="AB932" s="371"/>
      <c r="AC932" s="371"/>
      <c r="AD932" s="371"/>
      <c r="AE932" s="371"/>
      <c r="AF932" s="371"/>
      <c r="AG932" s="371"/>
      <c r="AH932" s="371"/>
      <c r="AI932" s="339"/>
      <c r="AJ932" s="339"/>
      <c r="AK932" s="339"/>
      <c r="AL932" s="339"/>
      <c r="AM932" s="339"/>
      <c r="AN932" s="339"/>
      <c r="AO932" s="339"/>
      <c r="AP932" s="339"/>
      <c r="AQ932" s="339"/>
      <c r="AR932" s="339"/>
      <c r="AS932" s="339"/>
      <c r="AT932" s="339"/>
      <c r="AU932" s="339"/>
      <c r="AV932" s="339"/>
      <c r="AW932" s="339"/>
      <c r="AX932" s="339"/>
      <c r="AY932" s="339"/>
      <c r="AZ932" s="339"/>
      <c r="BA932" s="339"/>
      <c r="BB932" s="339"/>
      <c r="BC932" s="339"/>
      <c r="BD932" s="339"/>
      <c r="BE932" s="339"/>
      <c r="BF932" s="339"/>
      <c r="BG932" s="339"/>
      <c r="BH932" s="339"/>
      <c r="BI932" s="339"/>
      <c r="BJ932" s="339"/>
      <c r="BK932" s="339"/>
      <c r="BL932" s="339"/>
      <c r="BM932" s="339"/>
      <c r="BN932" s="339"/>
      <c r="BO932" s="339"/>
      <c r="BP932" s="339"/>
      <c r="BQ932" s="339"/>
      <c r="BR932" s="339"/>
      <c r="BS932" s="339"/>
      <c r="BT932" s="339"/>
      <c r="BU932" s="339"/>
      <c r="BV932" s="339"/>
      <c r="BW932" s="339"/>
      <c r="BX932" s="339"/>
      <c r="BY932" s="339"/>
      <c r="BZ932" s="339"/>
      <c r="CA932" s="339"/>
      <c r="CB932" s="339"/>
      <c r="CC932" s="339"/>
      <c r="CD932" s="339"/>
      <c r="CE932" s="339"/>
      <c r="CF932" s="339"/>
      <c r="CG932" s="339"/>
      <c r="CH932" s="339"/>
      <c r="CI932" s="339"/>
      <c r="CJ932" s="339"/>
      <c r="CK932" s="339"/>
      <c r="CL932" s="339"/>
      <c r="CM932" s="339"/>
      <c r="CN932" s="339"/>
      <c r="CO932" s="339"/>
      <c r="CP932" s="339"/>
      <c r="CQ932" s="339"/>
      <c r="CR932" s="339"/>
      <c r="CS932" s="339"/>
      <c r="CT932" s="339"/>
      <c r="CU932" s="339"/>
      <c r="CV932" s="339"/>
      <c r="CW932" s="339"/>
      <c r="CX932" s="339"/>
      <c r="CY932" s="339"/>
      <c r="CZ932" s="339"/>
      <c r="DA932" s="339"/>
      <c r="DB932" s="339"/>
      <c r="DC932" s="339"/>
      <c r="DD932" s="339"/>
      <c r="DE932" s="339"/>
      <c r="DF932" s="339"/>
      <c r="DG932" s="339"/>
      <c r="DH932" s="339"/>
      <c r="DI932" s="339"/>
      <c r="DJ932" s="339"/>
      <c r="DK932" s="339"/>
      <c r="DL932" s="339"/>
      <c r="DM932" s="339"/>
      <c r="DN932" s="339"/>
      <c r="DO932" s="339"/>
      <c r="DP932" s="339"/>
      <c r="DQ932" s="339"/>
      <c r="DR932" s="339"/>
      <c r="DS932" s="339"/>
      <c r="DT932" s="339"/>
      <c r="DU932" s="339"/>
      <c r="DV932" s="339"/>
      <c r="DW932" s="339"/>
      <c r="DX932" s="339"/>
      <c r="DY932" s="339"/>
      <c r="DZ932" s="339"/>
      <c r="EA932" s="339"/>
      <c r="EB932" s="339"/>
      <c r="EC932" s="339"/>
      <c r="ED932" s="339"/>
      <c r="EE932" s="339"/>
      <c r="EF932" s="339"/>
      <c r="EG932" s="339"/>
      <c r="EH932" s="339"/>
      <c r="EI932" s="339"/>
      <c r="EJ932" s="339"/>
      <c r="EK932" s="339"/>
      <c r="EL932" s="339"/>
      <c r="EM932" s="339"/>
    </row>
    <row r="933" spans="1:143" s="341" customFormat="1" ht="25.5" hidden="1" customHeight="1">
      <c r="A933" s="371"/>
      <c r="B933" s="371"/>
      <c r="C933" s="371"/>
      <c r="D933" s="371"/>
      <c r="E933" s="371"/>
      <c r="F933" s="371"/>
      <c r="G933" s="371"/>
      <c r="H933" s="371"/>
      <c r="I933" s="371"/>
      <c r="J933" s="371"/>
      <c r="K933" s="371"/>
      <c r="L933" s="371"/>
      <c r="M933" s="371"/>
      <c r="N933" s="371"/>
      <c r="O933" s="371"/>
      <c r="P933" s="371"/>
      <c r="Q933" s="371"/>
      <c r="R933" s="371"/>
      <c r="S933" s="371"/>
      <c r="T933" s="371"/>
      <c r="U933" s="371"/>
      <c r="V933" s="371"/>
      <c r="W933" s="371"/>
      <c r="X933" s="371"/>
      <c r="Y933" s="371"/>
      <c r="Z933" s="371"/>
      <c r="AA933" s="371"/>
      <c r="AB933" s="371"/>
      <c r="AC933" s="371"/>
      <c r="AD933" s="371"/>
      <c r="AE933" s="371"/>
      <c r="AF933" s="371"/>
      <c r="AG933" s="371"/>
      <c r="AH933" s="371"/>
      <c r="AI933" s="339"/>
      <c r="AJ933" s="339"/>
      <c r="AK933" s="339"/>
      <c r="AL933" s="339"/>
      <c r="AM933" s="339"/>
      <c r="AN933" s="339"/>
      <c r="AO933" s="339"/>
      <c r="AP933" s="339"/>
      <c r="AQ933" s="339"/>
      <c r="AR933" s="339"/>
      <c r="AS933" s="339"/>
      <c r="AT933" s="339"/>
      <c r="AU933" s="339"/>
      <c r="AV933" s="339"/>
      <c r="AW933" s="339"/>
      <c r="AX933" s="339"/>
      <c r="AY933" s="339"/>
      <c r="AZ933" s="339"/>
      <c r="BA933" s="339"/>
      <c r="BB933" s="339"/>
      <c r="BC933" s="339"/>
      <c r="BD933" s="339"/>
      <c r="BE933" s="339"/>
      <c r="BF933" s="339"/>
      <c r="BG933" s="339"/>
      <c r="BH933" s="339"/>
      <c r="BI933" s="339"/>
      <c r="BJ933" s="339"/>
      <c r="BK933" s="339"/>
      <c r="BL933" s="339"/>
      <c r="BM933" s="339"/>
      <c r="BN933" s="339"/>
      <c r="BO933" s="339"/>
      <c r="BP933" s="339"/>
      <c r="BQ933" s="339"/>
      <c r="BR933" s="339"/>
      <c r="BS933" s="339"/>
      <c r="BT933" s="339"/>
      <c r="BU933" s="339"/>
      <c r="BV933" s="339"/>
      <c r="BW933" s="339"/>
      <c r="BX933" s="339"/>
      <c r="BY933" s="339"/>
      <c r="BZ933" s="339"/>
      <c r="CA933" s="339"/>
      <c r="CB933" s="339"/>
      <c r="CC933" s="339"/>
      <c r="CD933" s="339"/>
      <c r="CE933" s="339"/>
      <c r="CF933" s="339"/>
      <c r="CG933" s="339"/>
      <c r="CH933" s="339"/>
      <c r="CI933" s="339"/>
      <c r="CJ933" s="339"/>
      <c r="CK933" s="339"/>
      <c r="CL933" s="339"/>
      <c r="CM933" s="339"/>
      <c r="CN933" s="339"/>
      <c r="CO933" s="339"/>
      <c r="CP933" s="339"/>
      <c r="CQ933" s="339"/>
      <c r="CR933" s="339"/>
      <c r="CS933" s="339"/>
      <c r="CT933" s="339"/>
      <c r="CU933" s="339"/>
      <c r="CV933" s="339"/>
      <c r="CW933" s="339"/>
      <c r="CX933" s="339"/>
      <c r="CY933" s="339"/>
      <c r="CZ933" s="339"/>
      <c r="DA933" s="339"/>
      <c r="DB933" s="339"/>
      <c r="DC933" s="339"/>
      <c r="DD933" s="339"/>
      <c r="DE933" s="339"/>
      <c r="DF933" s="339"/>
      <c r="DG933" s="339"/>
      <c r="DH933" s="339"/>
      <c r="DI933" s="339"/>
      <c r="DJ933" s="339"/>
      <c r="DK933" s="339"/>
      <c r="DL933" s="339"/>
      <c r="DM933" s="339"/>
      <c r="DN933" s="339"/>
      <c r="DO933" s="339"/>
      <c r="DP933" s="339"/>
      <c r="DQ933" s="339"/>
      <c r="DR933" s="339"/>
      <c r="DS933" s="339"/>
      <c r="DT933" s="339"/>
      <c r="DU933" s="339"/>
      <c r="DV933" s="339"/>
      <c r="DW933" s="339"/>
      <c r="DX933" s="339"/>
      <c r="DY933" s="339"/>
      <c r="DZ933" s="339"/>
      <c r="EA933" s="339"/>
      <c r="EB933" s="339"/>
      <c r="EC933" s="339"/>
      <c r="ED933" s="339"/>
      <c r="EE933" s="339"/>
      <c r="EF933" s="339"/>
      <c r="EG933" s="339"/>
      <c r="EH933" s="339"/>
      <c r="EI933" s="339"/>
      <c r="EJ933" s="339"/>
      <c r="EK933" s="339"/>
      <c r="EL933" s="339"/>
      <c r="EM933" s="339"/>
    </row>
    <row r="934" spans="1:143" s="341" customFormat="1" ht="25.5" hidden="1" customHeight="1">
      <c r="A934" s="371"/>
      <c r="B934" s="371"/>
      <c r="C934" s="371"/>
      <c r="D934" s="371"/>
      <c r="E934" s="371"/>
      <c r="F934" s="371"/>
      <c r="G934" s="371"/>
      <c r="H934" s="371"/>
      <c r="I934" s="371"/>
      <c r="J934" s="371"/>
      <c r="K934" s="371"/>
      <c r="L934" s="371"/>
      <c r="M934" s="371"/>
      <c r="N934" s="371"/>
      <c r="O934" s="371"/>
      <c r="P934" s="371"/>
      <c r="Q934" s="371"/>
      <c r="R934" s="371"/>
      <c r="S934" s="371"/>
      <c r="T934" s="371"/>
      <c r="U934" s="371"/>
      <c r="V934" s="371"/>
      <c r="W934" s="371"/>
      <c r="X934" s="371"/>
      <c r="Y934" s="371"/>
      <c r="Z934" s="371"/>
      <c r="AA934" s="371"/>
      <c r="AB934" s="371"/>
      <c r="AC934" s="371"/>
      <c r="AD934" s="371"/>
      <c r="AE934" s="371"/>
      <c r="AF934" s="371"/>
      <c r="AG934" s="371"/>
      <c r="AH934" s="371"/>
      <c r="AI934" s="339"/>
      <c r="AJ934" s="339"/>
      <c r="AK934" s="339"/>
      <c r="AL934" s="339"/>
      <c r="AM934" s="339"/>
      <c r="AN934" s="339"/>
      <c r="AO934" s="339"/>
      <c r="AP934" s="339"/>
      <c r="AQ934" s="339"/>
      <c r="AR934" s="339"/>
      <c r="AS934" s="339"/>
      <c r="AT934" s="339"/>
      <c r="AU934" s="339"/>
      <c r="AV934" s="339"/>
      <c r="AW934" s="339"/>
      <c r="AX934" s="339"/>
      <c r="AY934" s="339"/>
      <c r="AZ934" s="339"/>
      <c r="BA934" s="339"/>
      <c r="BB934" s="339"/>
      <c r="BC934" s="339"/>
      <c r="BD934" s="339"/>
      <c r="BE934" s="339"/>
      <c r="BF934" s="339"/>
      <c r="BG934" s="339"/>
      <c r="BH934" s="339"/>
      <c r="BI934" s="339"/>
      <c r="BJ934" s="339"/>
      <c r="BK934" s="339"/>
      <c r="BL934" s="339"/>
      <c r="BM934" s="339"/>
      <c r="BN934" s="339"/>
      <c r="BO934" s="339"/>
      <c r="BP934" s="339"/>
      <c r="BQ934" s="339"/>
      <c r="BR934" s="339"/>
      <c r="BS934" s="339"/>
      <c r="BT934" s="339"/>
      <c r="BU934" s="339"/>
      <c r="BV934" s="339"/>
      <c r="BW934" s="339"/>
      <c r="BX934" s="339"/>
      <c r="BY934" s="339"/>
      <c r="BZ934" s="339"/>
      <c r="CA934" s="339"/>
      <c r="CB934" s="339"/>
      <c r="CC934" s="339"/>
      <c r="CD934" s="339"/>
      <c r="CE934" s="339"/>
      <c r="CF934" s="339"/>
      <c r="CG934" s="339"/>
      <c r="CH934" s="339"/>
      <c r="CI934" s="339"/>
      <c r="CJ934" s="339"/>
      <c r="CK934" s="339"/>
      <c r="CL934" s="339"/>
      <c r="CM934" s="339"/>
      <c r="CN934" s="339"/>
      <c r="CO934" s="339"/>
      <c r="CP934" s="339"/>
      <c r="CQ934" s="339"/>
      <c r="CR934" s="339"/>
      <c r="CS934" s="339"/>
      <c r="CT934" s="339"/>
      <c r="CU934" s="339"/>
      <c r="CV934" s="339"/>
      <c r="CW934" s="339"/>
      <c r="CX934" s="339"/>
      <c r="CY934" s="339"/>
      <c r="CZ934" s="339"/>
      <c r="DA934" s="339"/>
      <c r="DB934" s="339"/>
      <c r="DC934" s="339"/>
      <c r="DD934" s="339"/>
      <c r="DE934" s="339"/>
      <c r="DF934" s="339"/>
      <c r="DG934" s="339"/>
      <c r="DH934" s="339"/>
      <c r="DI934" s="339"/>
      <c r="DJ934" s="339"/>
      <c r="DK934" s="339"/>
      <c r="DL934" s="339"/>
      <c r="DM934" s="339"/>
      <c r="DN934" s="339"/>
      <c r="DO934" s="339"/>
      <c r="DP934" s="339"/>
      <c r="DQ934" s="339"/>
      <c r="DR934" s="339"/>
      <c r="DS934" s="339"/>
      <c r="DT934" s="339"/>
      <c r="DU934" s="339"/>
      <c r="DV934" s="339"/>
      <c r="DW934" s="339"/>
      <c r="DX934" s="339"/>
      <c r="DY934" s="339"/>
      <c r="DZ934" s="339"/>
      <c r="EA934" s="339"/>
      <c r="EB934" s="339"/>
      <c r="EC934" s="339"/>
      <c r="ED934" s="339"/>
      <c r="EE934" s="339"/>
      <c r="EF934" s="339"/>
      <c r="EG934" s="339"/>
      <c r="EH934" s="339"/>
      <c r="EI934" s="339"/>
      <c r="EJ934" s="339"/>
      <c r="EK934" s="339"/>
      <c r="EL934" s="339"/>
      <c r="EM934" s="339"/>
    </row>
    <row r="935" spans="1:143" s="341" customFormat="1" ht="25.5" hidden="1" customHeight="1">
      <c r="A935" s="371"/>
      <c r="B935" s="371"/>
      <c r="C935" s="371"/>
      <c r="D935" s="371"/>
      <c r="E935" s="371"/>
      <c r="F935" s="371"/>
      <c r="G935" s="371"/>
      <c r="H935" s="371"/>
      <c r="I935" s="371"/>
      <c r="J935" s="371"/>
      <c r="K935" s="371"/>
      <c r="L935" s="371"/>
      <c r="M935" s="371"/>
      <c r="N935" s="371"/>
      <c r="O935" s="371"/>
      <c r="P935" s="371"/>
      <c r="Q935" s="371"/>
      <c r="R935" s="371"/>
      <c r="S935" s="371"/>
      <c r="T935" s="371"/>
      <c r="U935" s="371"/>
      <c r="V935" s="371"/>
      <c r="W935" s="371"/>
      <c r="X935" s="371"/>
      <c r="Y935" s="371"/>
      <c r="Z935" s="371"/>
      <c r="AA935" s="371"/>
      <c r="AB935" s="371"/>
      <c r="AC935" s="371"/>
      <c r="AD935" s="371"/>
      <c r="AE935" s="371"/>
      <c r="AF935" s="371"/>
      <c r="AG935" s="371"/>
      <c r="AH935" s="371"/>
      <c r="AI935" s="339"/>
      <c r="AJ935" s="339"/>
      <c r="AK935" s="339"/>
      <c r="AL935" s="339"/>
      <c r="AM935" s="339"/>
      <c r="AN935" s="339"/>
      <c r="AO935" s="339"/>
      <c r="AP935" s="339"/>
      <c r="AQ935" s="339"/>
      <c r="AR935" s="339"/>
      <c r="AS935" s="339"/>
      <c r="AT935" s="339"/>
      <c r="AU935" s="339"/>
      <c r="AV935" s="339"/>
      <c r="AW935" s="339"/>
      <c r="AX935" s="339"/>
      <c r="AY935" s="339"/>
      <c r="AZ935" s="339"/>
      <c r="BA935" s="339"/>
      <c r="BB935" s="339"/>
      <c r="BC935" s="339"/>
      <c r="BD935" s="339"/>
      <c r="BE935" s="339"/>
      <c r="BF935" s="339"/>
      <c r="BG935" s="339"/>
      <c r="BH935" s="339"/>
      <c r="BI935" s="339"/>
      <c r="BJ935" s="339"/>
      <c r="BK935" s="339"/>
      <c r="BL935" s="339"/>
      <c r="BM935" s="339"/>
      <c r="BN935" s="339"/>
      <c r="BO935" s="339"/>
      <c r="BP935" s="339"/>
      <c r="BQ935" s="339"/>
      <c r="BR935" s="339"/>
      <c r="BS935" s="339"/>
      <c r="BT935" s="339"/>
      <c r="BU935" s="339"/>
      <c r="BV935" s="339"/>
      <c r="BW935" s="339"/>
      <c r="BX935" s="339"/>
      <c r="BY935" s="339"/>
      <c r="BZ935" s="339"/>
      <c r="CA935" s="339"/>
      <c r="CB935" s="339"/>
      <c r="CC935" s="339"/>
      <c r="CD935" s="339"/>
      <c r="CE935" s="339"/>
      <c r="CF935" s="339"/>
      <c r="CG935" s="339"/>
      <c r="CH935" s="339"/>
      <c r="CI935" s="339"/>
      <c r="CJ935" s="339"/>
      <c r="CK935" s="339"/>
      <c r="CL935" s="339"/>
      <c r="CM935" s="339"/>
      <c r="CN935" s="339"/>
      <c r="CO935" s="339"/>
      <c r="CP935" s="339"/>
      <c r="CQ935" s="339"/>
      <c r="CR935" s="339"/>
      <c r="CS935" s="339"/>
      <c r="CT935" s="339"/>
      <c r="CU935" s="339"/>
      <c r="CV935" s="339"/>
      <c r="CW935" s="339"/>
      <c r="CX935" s="339"/>
      <c r="CY935" s="339"/>
      <c r="CZ935" s="339"/>
      <c r="DA935" s="339"/>
      <c r="DB935" s="339"/>
      <c r="DC935" s="339"/>
      <c r="DD935" s="339"/>
      <c r="DE935" s="339"/>
      <c r="DF935" s="339"/>
      <c r="DG935" s="339"/>
      <c r="DH935" s="339"/>
      <c r="DI935" s="339"/>
      <c r="DJ935" s="339"/>
      <c r="DK935" s="339"/>
      <c r="DL935" s="339"/>
      <c r="DM935" s="339"/>
      <c r="DN935" s="339"/>
      <c r="DO935" s="339"/>
      <c r="DP935" s="339"/>
      <c r="DQ935" s="339"/>
      <c r="DR935" s="339"/>
      <c r="DS935" s="339"/>
      <c r="DT935" s="339"/>
      <c r="DU935" s="339"/>
      <c r="DV935" s="339"/>
      <c r="DW935" s="339"/>
      <c r="DX935" s="339"/>
      <c r="DY935" s="339"/>
      <c r="DZ935" s="339"/>
      <c r="EA935" s="339"/>
      <c r="EB935" s="339"/>
      <c r="EC935" s="339"/>
      <c r="ED935" s="339"/>
      <c r="EE935" s="339"/>
      <c r="EF935" s="339"/>
      <c r="EG935" s="339"/>
      <c r="EH935" s="339"/>
      <c r="EI935" s="339"/>
      <c r="EJ935" s="339"/>
      <c r="EK935" s="339"/>
      <c r="EL935" s="339"/>
      <c r="EM935" s="339"/>
    </row>
    <row r="936" spans="1:143" s="341" customFormat="1" ht="25.5" hidden="1" customHeight="1">
      <c r="A936" s="371"/>
      <c r="B936" s="371"/>
      <c r="C936" s="371"/>
      <c r="D936" s="371"/>
      <c r="E936" s="371"/>
      <c r="F936" s="371"/>
      <c r="G936" s="371"/>
      <c r="H936" s="371"/>
      <c r="I936" s="371"/>
      <c r="J936" s="371"/>
      <c r="K936" s="371"/>
      <c r="L936" s="371"/>
      <c r="M936" s="371"/>
      <c r="N936" s="371"/>
      <c r="O936" s="371"/>
      <c r="P936" s="371"/>
      <c r="Q936" s="371"/>
      <c r="R936" s="371"/>
      <c r="S936" s="371"/>
      <c r="T936" s="371"/>
      <c r="U936" s="371"/>
      <c r="V936" s="371"/>
      <c r="W936" s="371"/>
      <c r="X936" s="371"/>
      <c r="Y936" s="371"/>
      <c r="Z936" s="371"/>
      <c r="AA936" s="371"/>
      <c r="AB936" s="371"/>
      <c r="AC936" s="371"/>
      <c r="AD936" s="371"/>
      <c r="AE936" s="371"/>
      <c r="AF936" s="371"/>
      <c r="AG936" s="371"/>
      <c r="AH936" s="371"/>
      <c r="AI936" s="339"/>
      <c r="AJ936" s="339"/>
      <c r="AK936" s="339"/>
      <c r="AL936" s="339"/>
      <c r="AM936" s="339"/>
      <c r="AN936" s="339"/>
      <c r="AO936" s="339"/>
      <c r="AP936" s="339"/>
      <c r="AQ936" s="339"/>
      <c r="AR936" s="339"/>
      <c r="AS936" s="339"/>
      <c r="AT936" s="339"/>
      <c r="AU936" s="339"/>
      <c r="AV936" s="339"/>
      <c r="AW936" s="339"/>
      <c r="AX936" s="339"/>
      <c r="AY936" s="339"/>
      <c r="AZ936" s="339"/>
      <c r="BA936" s="339"/>
      <c r="BB936" s="339"/>
      <c r="BC936" s="339"/>
      <c r="BD936" s="339"/>
      <c r="BE936" s="339"/>
      <c r="BF936" s="339"/>
      <c r="BG936" s="339"/>
      <c r="BH936" s="339"/>
      <c r="BI936" s="339"/>
      <c r="BJ936" s="339"/>
      <c r="BK936" s="339"/>
      <c r="BL936" s="339"/>
      <c r="BM936" s="339"/>
      <c r="BN936" s="339"/>
      <c r="BO936" s="339"/>
      <c r="BP936" s="339"/>
      <c r="BQ936" s="339"/>
      <c r="BR936" s="339"/>
      <c r="BS936" s="339"/>
      <c r="BT936" s="339"/>
      <c r="BU936" s="339"/>
      <c r="BV936" s="339"/>
      <c r="BW936" s="339"/>
      <c r="BX936" s="339"/>
      <c r="BY936" s="339"/>
      <c r="BZ936" s="339"/>
      <c r="CA936" s="339"/>
      <c r="CB936" s="339"/>
      <c r="CC936" s="339"/>
      <c r="CD936" s="339"/>
      <c r="CE936" s="339"/>
      <c r="CF936" s="339"/>
      <c r="CG936" s="339"/>
      <c r="CH936" s="339"/>
      <c r="CI936" s="339"/>
      <c r="CJ936" s="339"/>
      <c r="CK936" s="339"/>
      <c r="CL936" s="339"/>
      <c r="CM936" s="339"/>
      <c r="CN936" s="339"/>
      <c r="CO936" s="339"/>
      <c r="CP936" s="339"/>
      <c r="CQ936" s="339"/>
      <c r="CR936" s="339"/>
      <c r="CS936" s="339"/>
      <c r="CT936" s="339"/>
      <c r="CU936" s="339"/>
      <c r="CV936" s="339"/>
      <c r="CW936" s="339"/>
      <c r="CX936" s="339"/>
      <c r="CY936" s="339"/>
      <c r="CZ936" s="339"/>
      <c r="DA936" s="339"/>
      <c r="DB936" s="339"/>
      <c r="DC936" s="339"/>
      <c r="DD936" s="339"/>
      <c r="DE936" s="339"/>
      <c r="DF936" s="339"/>
      <c r="DG936" s="339"/>
      <c r="DH936" s="339"/>
      <c r="DI936" s="339"/>
      <c r="DJ936" s="339"/>
      <c r="DK936" s="339"/>
      <c r="DL936" s="339"/>
      <c r="DM936" s="339"/>
      <c r="DN936" s="339"/>
      <c r="DO936" s="339"/>
      <c r="DP936" s="339"/>
      <c r="DQ936" s="339"/>
      <c r="DR936" s="339"/>
      <c r="DS936" s="339"/>
      <c r="DT936" s="339"/>
      <c r="DU936" s="339"/>
      <c r="DV936" s="339"/>
      <c r="DW936" s="339"/>
      <c r="DX936" s="339"/>
      <c r="DY936" s="339"/>
      <c r="DZ936" s="339"/>
      <c r="EA936" s="339"/>
      <c r="EB936" s="339"/>
      <c r="EC936" s="339"/>
      <c r="ED936" s="339"/>
      <c r="EE936" s="339"/>
      <c r="EF936" s="339"/>
      <c r="EG936" s="339"/>
      <c r="EH936" s="339"/>
      <c r="EI936" s="339"/>
      <c r="EJ936" s="339"/>
      <c r="EK936" s="339"/>
      <c r="EL936" s="339"/>
      <c r="EM936" s="339"/>
    </row>
    <row r="937" spans="1:143" s="341" customFormat="1" ht="25.5" hidden="1" customHeight="1">
      <c r="A937" s="371"/>
      <c r="B937" s="371"/>
      <c r="C937" s="371"/>
      <c r="D937" s="371"/>
      <c r="E937" s="371"/>
      <c r="F937" s="371"/>
      <c r="G937" s="371"/>
      <c r="H937" s="371"/>
      <c r="I937" s="371"/>
      <c r="J937" s="371"/>
      <c r="K937" s="371"/>
      <c r="L937" s="371"/>
      <c r="M937" s="371"/>
      <c r="N937" s="371"/>
      <c r="O937" s="371"/>
      <c r="P937" s="371"/>
      <c r="Q937" s="371"/>
      <c r="R937" s="371"/>
      <c r="S937" s="371"/>
      <c r="T937" s="371"/>
      <c r="U937" s="371"/>
      <c r="V937" s="371"/>
      <c r="W937" s="371"/>
      <c r="X937" s="371"/>
      <c r="Y937" s="371"/>
      <c r="Z937" s="371"/>
      <c r="AA937" s="371"/>
      <c r="AB937" s="371"/>
      <c r="AC937" s="371"/>
      <c r="AD937" s="371"/>
      <c r="AE937" s="371"/>
      <c r="AF937" s="371"/>
      <c r="AG937" s="371"/>
      <c r="AH937" s="371"/>
      <c r="AI937" s="339"/>
      <c r="AJ937" s="339"/>
      <c r="AK937" s="339"/>
      <c r="AL937" s="339"/>
      <c r="AM937" s="339"/>
      <c r="AN937" s="339"/>
      <c r="AO937" s="339"/>
      <c r="AP937" s="339"/>
      <c r="AQ937" s="339"/>
      <c r="AR937" s="339"/>
      <c r="AS937" s="339"/>
      <c r="AT937" s="339"/>
      <c r="AU937" s="339"/>
      <c r="AV937" s="339"/>
      <c r="AW937" s="339"/>
      <c r="AX937" s="339"/>
      <c r="AY937" s="339"/>
      <c r="AZ937" s="339"/>
      <c r="BA937" s="339"/>
      <c r="BB937" s="339"/>
      <c r="BC937" s="339"/>
      <c r="BD937" s="339"/>
      <c r="BE937" s="339"/>
      <c r="BF937" s="339"/>
      <c r="BG937" s="339"/>
      <c r="BH937" s="339"/>
      <c r="BI937" s="339"/>
      <c r="BJ937" s="339"/>
      <c r="BK937" s="339"/>
      <c r="BL937" s="339"/>
      <c r="BM937" s="339"/>
      <c r="BN937" s="339"/>
      <c r="BO937" s="339"/>
      <c r="BP937" s="339"/>
      <c r="BQ937" s="339"/>
      <c r="BR937" s="339"/>
      <c r="BS937" s="339"/>
      <c r="BT937" s="339"/>
      <c r="BU937" s="339"/>
      <c r="BV937" s="339"/>
      <c r="BW937" s="339"/>
      <c r="BX937" s="339"/>
      <c r="BY937" s="339"/>
      <c r="BZ937" s="339"/>
      <c r="CA937" s="339"/>
      <c r="CB937" s="339"/>
      <c r="CC937" s="339"/>
      <c r="CD937" s="339"/>
      <c r="CE937" s="339"/>
      <c r="CF937" s="339"/>
      <c r="CG937" s="339"/>
      <c r="CH937" s="339"/>
      <c r="CI937" s="339"/>
      <c r="CJ937" s="339"/>
      <c r="CK937" s="339"/>
      <c r="CL937" s="339"/>
      <c r="CM937" s="339"/>
      <c r="CN937" s="339"/>
      <c r="CO937" s="339"/>
      <c r="CP937" s="339"/>
      <c r="CQ937" s="339"/>
      <c r="CR937" s="339"/>
      <c r="CS937" s="339"/>
      <c r="CT937" s="339"/>
      <c r="CU937" s="339"/>
      <c r="CV937" s="339"/>
      <c r="CW937" s="339"/>
      <c r="CX937" s="339"/>
      <c r="CY937" s="339"/>
      <c r="CZ937" s="339"/>
      <c r="DA937" s="339"/>
      <c r="DB937" s="339"/>
      <c r="DC937" s="339"/>
      <c r="DD937" s="339"/>
      <c r="DE937" s="339"/>
      <c r="DF937" s="339"/>
      <c r="DG937" s="339"/>
      <c r="DH937" s="339"/>
      <c r="DI937" s="339"/>
      <c r="DJ937" s="339"/>
      <c r="DK937" s="339"/>
      <c r="DL937" s="339"/>
      <c r="DM937" s="339"/>
      <c r="DN937" s="339"/>
      <c r="DO937" s="339"/>
      <c r="DP937" s="339"/>
      <c r="DQ937" s="339"/>
      <c r="DR937" s="339"/>
      <c r="DS937" s="339"/>
      <c r="DT937" s="339"/>
      <c r="DU937" s="339"/>
      <c r="DV937" s="339"/>
      <c r="DW937" s="339"/>
      <c r="DX937" s="339"/>
      <c r="DY937" s="339"/>
      <c r="DZ937" s="339"/>
      <c r="EA937" s="339"/>
      <c r="EB937" s="339"/>
      <c r="EC937" s="339"/>
      <c r="ED937" s="339"/>
      <c r="EE937" s="339"/>
      <c r="EF937" s="339"/>
      <c r="EG937" s="339"/>
      <c r="EH937" s="339"/>
      <c r="EI937" s="339"/>
      <c r="EJ937" s="339"/>
      <c r="EK937" s="339"/>
      <c r="EL937" s="339"/>
      <c r="EM937" s="339"/>
    </row>
    <row r="938" spans="1:143" s="341" customFormat="1" ht="25.5" hidden="1" customHeight="1">
      <c r="A938" s="371"/>
      <c r="B938" s="371"/>
      <c r="C938" s="371"/>
      <c r="D938" s="371"/>
      <c r="E938" s="371"/>
      <c r="F938" s="371"/>
      <c r="G938" s="371"/>
      <c r="H938" s="371"/>
      <c r="I938" s="371"/>
      <c r="J938" s="371"/>
      <c r="K938" s="371"/>
      <c r="L938" s="371"/>
      <c r="M938" s="371"/>
      <c r="N938" s="371"/>
      <c r="O938" s="371"/>
      <c r="P938" s="371"/>
      <c r="Q938" s="371"/>
      <c r="R938" s="371"/>
      <c r="S938" s="371"/>
      <c r="T938" s="371"/>
      <c r="U938" s="371"/>
      <c r="V938" s="371"/>
      <c r="W938" s="371"/>
      <c r="X938" s="371"/>
      <c r="Y938" s="371"/>
      <c r="Z938" s="371"/>
      <c r="AA938" s="371"/>
      <c r="AB938" s="371"/>
      <c r="AC938" s="371"/>
      <c r="AD938" s="371"/>
      <c r="AE938" s="371"/>
      <c r="AF938" s="371"/>
      <c r="AG938" s="371"/>
      <c r="AH938" s="371"/>
      <c r="AI938" s="339"/>
      <c r="AJ938" s="339"/>
      <c r="AK938" s="339"/>
      <c r="AL938" s="339"/>
      <c r="AM938" s="339"/>
      <c r="AN938" s="339"/>
      <c r="AO938" s="339"/>
      <c r="AP938" s="339"/>
      <c r="AQ938" s="339"/>
      <c r="AR938" s="339"/>
      <c r="AS938" s="339"/>
      <c r="AT938" s="339"/>
      <c r="AU938" s="339"/>
      <c r="AV938" s="339"/>
      <c r="AW938" s="339"/>
      <c r="AX938" s="339"/>
      <c r="AY938" s="339"/>
      <c r="AZ938" s="339"/>
      <c r="BA938" s="339"/>
      <c r="BB938" s="339"/>
      <c r="BC938" s="339"/>
      <c r="BD938" s="339"/>
      <c r="BE938" s="339"/>
      <c r="BF938" s="339"/>
      <c r="BG938" s="339"/>
      <c r="BH938" s="339"/>
      <c r="BI938" s="339"/>
      <c r="BJ938" s="339"/>
      <c r="BK938" s="339"/>
      <c r="BL938" s="339"/>
      <c r="BM938" s="339"/>
      <c r="BN938" s="339"/>
      <c r="BO938" s="339"/>
      <c r="BP938" s="339"/>
      <c r="BQ938" s="339"/>
      <c r="BR938" s="339"/>
      <c r="BS938" s="339"/>
      <c r="BT938" s="339"/>
      <c r="BU938" s="339"/>
      <c r="BV938" s="339"/>
      <c r="BW938" s="339"/>
      <c r="BX938" s="339"/>
      <c r="BY938" s="339"/>
      <c r="BZ938" s="339"/>
      <c r="CA938" s="339"/>
      <c r="CB938" s="339"/>
      <c r="CC938" s="339"/>
      <c r="CD938" s="339"/>
      <c r="CE938" s="339"/>
      <c r="CF938" s="339"/>
      <c r="CG938" s="339"/>
      <c r="CH938" s="339"/>
      <c r="CI938" s="339"/>
      <c r="CJ938" s="339"/>
      <c r="CK938" s="339"/>
      <c r="CL938" s="339"/>
      <c r="CM938" s="339"/>
      <c r="CN938" s="339"/>
      <c r="CO938" s="339"/>
      <c r="CP938" s="339"/>
      <c r="CQ938" s="339"/>
      <c r="CR938" s="339"/>
      <c r="CS938" s="339"/>
      <c r="CT938" s="339"/>
      <c r="CU938" s="339"/>
      <c r="CV938" s="339"/>
      <c r="CW938" s="339"/>
      <c r="CX938" s="339"/>
      <c r="CY938" s="339"/>
      <c r="CZ938" s="339"/>
      <c r="DA938" s="339"/>
      <c r="DB938" s="339"/>
      <c r="DC938" s="339"/>
      <c r="DD938" s="339"/>
      <c r="DE938" s="339"/>
      <c r="DF938" s="339"/>
      <c r="DG938" s="339"/>
      <c r="DH938" s="339"/>
      <c r="DI938" s="339"/>
      <c r="DJ938" s="339"/>
      <c r="DK938" s="339"/>
      <c r="DL938" s="339"/>
      <c r="DM938" s="339"/>
      <c r="DN938" s="339"/>
      <c r="DO938" s="339"/>
      <c r="DP938" s="339"/>
      <c r="DQ938" s="339"/>
      <c r="DR938" s="339"/>
      <c r="DS938" s="339"/>
      <c r="DT938" s="339"/>
      <c r="DU938" s="339"/>
      <c r="DV938" s="339"/>
      <c r="DW938" s="339"/>
      <c r="DX938" s="339"/>
      <c r="DY938" s="339"/>
      <c r="DZ938" s="339"/>
      <c r="EA938" s="339"/>
      <c r="EB938" s="339"/>
      <c r="EC938" s="339"/>
      <c r="ED938" s="339"/>
      <c r="EE938" s="339"/>
      <c r="EF938" s="339"/>
      <c r="EG938" s="339"/>
      <c r="EH938" s="339"/>
      <c r="EI938" s="339"/>
      <c r="EJ938" s="339"/>
      <c r="EK938" s="339"/>
      <c r="EL938" s="339"/>
      <c r="EM938" s="339"/>
    </row>
    <row r="939" spans="1:143" s="341" customFormat="1" ht="25.5" hidden="1" customHeight="1">
      <c r="A939" s="371"/>
      <c r="B939" s="371"/>
      <c r="C939" s="371"/>
      <c r="D939" s="371"/>
      <c r="E939" s="371"/>
      <c r="F939" s="371"/>
      <c r="G939" s="371"/>
      <c r="H939" s="371"/>
      <c r="I939" s="371"/>
      <c r="J939" s="371"/>
      <c r="K939" s="371"/>
      <c r="L939" s="371"/>
      <c r="M939" s="371"/>
      <c r="N939" s="371"/>
      <c r="O939" s="371"/>
      <c r="P939" s="371"/>
      <c r="Q939" s="371"/>
      <c r="R939" s="371"/>
      <c r="S939" s="371"/>
      <c r="T939" s="371"/>
      <c r="U939" s="371"/>
      <c r="V939" s="371"/>
      <c r="W939" s="371"/>
      <c r="X939" s="371"/>
      <c r="Y939" s="371"/>
      <c r="Z939" s="371"/>
      <c r="AA939" s="371"/>
      <c r="AB939" s="371"/>
      <c r="AC939" s="371"/>
      <c r="AD939" s="371"/>
      <c r="AE939" s="371"/>
      <c r="AF939" s="371"/>
      <c r="AG939" s="371"/>
      <c r="AH939" s="371"/>
      <c r="AI939" s="339"/>
      <c r="AJ939" s="339"/>
      <c r="AK939" s="339"/>
      <c r="AL939" s="339"/>
      <c r="AM939" s="339"/>
      <c r="AN939" s="339"/>
      <c r="AO939" s="339"/>
      <c r="AP939" s="339"/>
      <c r="AQ939" s="339"/>
      <c r="AR939" s="339"/>
      <c r="AS939" s="339"/>
      <c r="AT939" s="339"/>
      <c r="AU939" s="339"/>
      <c r="AV939" s="339"/>
      <c r="AW939" s="339"/>
      <c r="AX939" s="339"/>
      <c r="AY939" s="339"/>
      <c r="AZ939" s="339"/>
      <c r="BA939" s="339"/>
      <c r="BB939" s="339"/>
      <c r="BC939" s="339"/>
      <c r="BD939" s="339"/>
      <c r="BE939" s="339"/>
      <c r="BF939" s="339"/>
      <c r="BG939" s="339"/>
      <c r="BH939" s="339"/>
      <c r="BI939" s="339"/>
      <c r="BJ939" s="339"/>
      <c r="BK939" s="339"/>
      <c r="BL939" s="339"/>
      <c r="BM939" s="339"/>
      <c r="BN939" s="339"/>
      <c r="BO939" s="339"/>
      <c r="BP939" s="339"/>
      <c r="BQ939" s="339"/>
      <c r="BR939" s="339"/>
      <c r="BS939" s="339"/>
      <c r="BT939" s="339"/>
      <c r="BU939" s="339"/>
      <c r="BV939" s="339"/>
      <c r="BW939" s="339"/>
      <c r="BX939" s="339"/>
      <c r="BY939" s="339"/>
      <c r="BZ939" s="339"/>
      <c r="CA939" s="339"/>
      <c r="CB939" s="339"/>
      <c r="CC939" s="339"/>
      <c r="CD939" s="339"/>
      <c r="CE939" s="339"/>
      <c r="CF939" s="339"/>
      <c r="CG939" s="339"/>
      <c r="CH939" s="339"/>
      <c r="CI939" s="339"/>
      <c r="CJ939" s="339"/>
      <c r="CK939" s="339"/>
      <c r="CL939" s="339"/>
      <c r="CM939" s="339"/>
      <c r="CN939" s="339"/>
      <c r="CO939" s="339"/>
      <c r="CP939" s="339"/>
      <c r="CQ939" s="339"/>
      <c r="CR939" s="339"/>
      <c r="CS939" s="339"/>
      <c r="CT939" s="339"/>
      <c r="CU939" s="339"/>
      <c r="CV939" s="339"/>
      <c r="CW939" s="339"/>
      <c r="CX939" s="339"/>
      <c r="CY939" s="339"/>
      <c r="CZ939" s="339"/>
      <c r="DA939" s="339"/>
      <c r="DB939" s="339"/>
      <c r="DC939" s="339"/>
      <c r="DD939" s="339"/>
      <c r="DE939" s="339"/>
      <c r="DF939" s="339"/>
      <c r="DG939" s="339"/>
      <c r="DH939" s="339"/>
      <c r="DI939" s="339"/>
      <c r="DJ939" s="339"/>
      <c r="DK939" s="339"/>
      <c r="DL939" s="339"/>
      <c r="DM939" s="339"/>
      <c r="DN939" s="339"/>
      <c r="DO939" s="339"/>
      <c r="DP939" s="339"/>
      <c r="DQ939" s="339"/>
      <c r="DR939" s="339"/>
      <c r="DS939" s="339"/>
      <c r="DT939" s="339"/>
      <c r="DU939" s="339"/>
      <c r="DV939" s="339"/>
      <c r="DW939" s="339"/>
      <c r="DX939" s="339"/>
      <c r="DY939" s="339"/>
      <c r="DZ939" s="339"/>
      <c r="EA939" s="339"/>
      <c r="EB939" s="339"/>
      <c r="EC939" s="339"/>
      <c r="ED939" s="339"/>
      <c r="EE939" s="339"/>
      <c r="EF939" s="339"/>
      <c r="EG939" s="339"/>
      <c r="EH939" s="339"/>
      <c r="EI939" s="339"/>
      <c r="EJ939" s="339"/>
      <c r="EK939" s="339"/>
      <c r="EL939" s="339"/>
      <c r="EM939" s="339"/>
    </row>
    <row r="940" spans="1:143" s="341" customFormat="1" ht="25.5" hidden="1" customHeight="1">
      <c r="A940" s="371"/>
      <c r="B940" s="371"/>
      <c r="C940" s="371"/>
      <c r="D940" s="371"/>
      <c r="E940" s="371"/>
      <c r="F940" s="371"/>
      <c r="G940" s="371"/>
      <c r="H940" s="371"/>
      <c r="I940" s="371"/>
      <c r="J940" s="371"/>
      <c r="K940" s="371"/>
      <c r="L940" s="371"/>
      <c r="M940" s="371"/>
      <c r="N940" s="371"/>
      <c r="O940" s="371"/>
      <c r="P940" s="371"/>
      <c r="Q940" s="371"/>
      <c r="R940" s="371"/>
      <c r="S940" s="371"/>
      <c r="T940" s="371"/>
      <c r="U940" s="371"/>
      <c r="V940" s="371"/>
      <c r="W940" s="371"/>
      <c r="X940" s="371"/>
      <c r="Y940" s="371"/>
      <c r="Z940" s="371"/>
      <c r="AA940" s="371"/>
      <c r="AB940" s="371"/>
      <c r="AC940" s="371"/>
      <c r="AD940" s="371"/>
      <c r="AE940" s="371"/>
      <c r="AF940" s="371"/>
      <c r="AG940" s="371"/>
      <c r="AH940" s="371"/>
      <c r="AI940" s="339"/>
      <c r="AJ940" s="339"/>
      <c r="AK940" s="339"/>
      <c r="AL940" s="339"/>
      <c r="AM940" s="339"/>
      <c r="AN940" s="339"/>
      <c r="AO940" s="339"/>
      <c r="AP940" s="339"/>
      <c r="AQ940" s="339"/>
      <c r="AR940" s="339"/>
      <c r="AS940" s="339"/>
      <c r="AT940" s="339"/>
      <c r="AU940" s="339"/>
      <c r="AV940" s="339"/>
      <c r="AW940" s="339"/>
      <c r="AX940" s="339"/>
      <c r="AY940" s="339"/>
      <c r="AZ940" s="339"/>
      <c r="BA940" s="339"/>
      <c r="BB940" s="339"/>
      <c r="BC940" s="339"/>
      <c r="BD940" s="339"/>
      <c r="BE940" s="339"/>
      <c r="BF940" s="339"/>
      <c r="BG940" s="339"/>
      <c r="BH940" s="339"/>
      <c r="BI940" s="339"/>
      <c r="BJ940" s="339"/>
      <c r="BK940" s="339"/>
      <c r="BL940" s="339"/>
      <c r="BM940" s="339"/>
      <c r="BN940" s="339"/>
      <c r="BO940" s="339"/>
      <c r="BP940" s="339"/>
      <c r="BQ940" s="339"/>
      <c r="BR940" s="339"/>
      <c r="BS940" s="339"/>
      <c r="BT940" s="339"/>
      <c r="BU940" s="339"/>
      <c r="BV940" s="339"/>
      <c r="BW940" s="339"/>
      <c r="BX940" s="339"/>
      <c r="BY940" s="339"/>
      <c r="BZ940" s="339"/>
      <c r="CA940" s="339"/>
      <c r="CB940" s="339"/>
      <c r="CC940" s="339"/>
      <c r="CD940" s="339"/>
      <c r="CE940" s="339"/>
      <c r="CF940" s="339"/>
      <c r="CG940" s="339"/>
      <c r="CH940" s="339"/>
      <c r="CI940" s="339"/>
      <c r="CJ940" s="339"/>
      <c r="CK940" s="339"/>
      <c r="CL940" s="339"/>
      <c r="CM940" s="339"/>
      <c r="CN940" s="339"/>
      <c r="CO940" s="339"/>
      <c r="CP940" s="339"/>
      <c r="CQ940" s="339"/>
      <c r="CR940" s="339"/>
      <c r="CS940" s="339"/>
      <c r="CT940" s="339"/>
      <c r="CU940" s="339"/>
      <c r="CV940" s="339"/>
      <c r="CW940" s="339"/>
      <c r="CX940" s="339"/>
      <c r="CY940" s="339"/>
      <c r="CZ940" s="339"/>
      <c r="DA940" s="339"/>
      <c r="DB940" s="339"/>
      <c r="DC940" s="339"/>
      <c r="DD940" s="339"/>
      <c r="DE940" s="339"/>
      <c r="DF940" s="339"/>
      <c r="DG940" s="339"/>
      <c r="DH940" s="339"/>
      <c r="DI940" s="339"/>
      <c r="DJ940" s="339"/>
      <c r="DK940" s="339"/>
      <c r="DL940" s="339"/>
      <c r="DM940" s="339"/>
      <c r="DN940" s="339"/>
      <c r="DO940" s="339"/>
      <c r="DP940" s="339"/>
      <c r="DQ940" s="339"/>
      <c r="DR940" s="339"/>
      <c r="DS940" s="339"/>
      <c r="DT940" s="339"/>
      <c r="DU940" s="339"/>
      <c r="DV940" s="339"/>
      <c r="DW940" s="339"/>
      <c r="DX940" s="339"/>
      <c r="DY940" s="339"/>
      <c r="DZ940" s="339"/>
      <c r="EA940" s="339"/>
      <c r="EB940" s="339"/>
      <c r="EC940" s="339"/>
      <c r="ED940" s="339"/>
      <c r="EE940" s="339"/>
      <c r="EF940" s="339"/>
      <c r="EG940" s="339"/>
      <c r="EH940" s="339"/>
      <c r="EI940" s="339"/>
      <c r="EJ940" s="339"/>
      <c r="EK940" s="339"/>
      <c r="EL940" s="339"/>
      <c r="EM940" s="339"/>
    </row>
    <row r="941" spans="1:143" s="341" customFormat="1" ht="25.5" hidden="1" customHeight="1">
      <c r="A941" s="371"/>
      <c r="B941" s="371"/>
      <c r="C941" s="371"/>
      <c r="D941" s="371"/>
      <c r="E941" s="371"/>
      <c r="F941" s="371"/>
      <c r="G941" s="371"/>
      <c r="H941" s="371"/>
      <c r="I941" s="371"/>
      <c r="J941" s="371"/>
      <c r="K941" s="371"/>
      <c r="L941" s="371"/>
      <c r="M941" s="371"/>
      <c r="N941" s="371"/>
      <c r="O941" s="371"/>
      <c r="P941" s="371"/>
      <c r="Q941" s="371"/>
      <c r="R941" s="371"/>
      <c r="S941" s="371"/>
      <c r="T941" s="371"/>
      <c r="U941" s="371"/>
      <c r="V941" s="371"/>
      <c r="W941" s="371"/>
      <c r="X941" s="371"/>
      <c r="Y941" s="371"/>
      <c r="Z941" s="371"/>
      <c r="AA941" s="371"/>
      <c r="AB941" s="371"/>
      <c r="AC941" s="371"/>
      <c r="AD941" s="371"/>
      <c r="AE941" s="371"/>
      <c r="AF941" s="371"/>
      <c r="AG941" s="371"/>
      <c r="AH941" s="371"/>
      <c r="AI941" s="339"/>
      <c r="AJ941" s="339"/>
      <c r="AK941" s="339"/>
      <c r="AL941" s="339"/>
      <c r="AM941" s="339"/>
      <c r="AN941" s="339"/>
      <c r="AO941" s="339"/>
      <c r="AP941" s="339"/>
      <c r="AQ941" s="339"/>
      <c r="AR941" s="339"/>
      <c r="AS941" s="339"/>
      <c r="AT941" s="339"/>
      <c r="AU941" s="339"/>
      <c r="AV941" s="339"/>
      <c r="AW941" s="339"/>
      <c r="AX941" s="339"/>
      <c r="AY941" s="339"/>
      <c r="AZ941" s="339"/>
      <c r="BA941" s="339"/>
      <c r="BB941" s="339"/>
      <c r="BC941" s="339"/>
      <c r="BD941" s="339"/>
      <c r="BE941" s="339"/>
      <c r="BF941" s="339"/>
      <c r="BG941" s="339"/>
      <c r="BH941" s="339"/>
      <c r="BI941" s="339"/>
      <c r="BJ941" s="339"/>
      <c r="BK941" s="339"/>
      <c r="BL941" s="339"/>
      <c r="BM941" s="339"/>
      <c r="BN941" s="339"/>
      <c r="BO941" s="339"/>
      <c r="BP941" s="339"/>
      <c r="BQ941" s="339"/>
      <c r="BR941" s="339"/>
      <c r="BS941" s="339"/>
      <c r="BT941" s="339"/>
      <c r="BU941" s="339"/>
      <c r="BV941" s="339"/>
      <c r="BW941" s="339"/>
      <c r="BX941" s="339"/>
      <c r="BY941" s="339"/>
      <c r="BZ941" s="339"/>
      <c r="CA941" s="339"/>
      <c r="CB941" s="339"/>
      <c r="CC941" s="339"/>
      <c r="CD941" s="339"/>
      <c r="CE941" s="339"/>
      <c r="CF941" s="339"/>
      <c r="CG941" s="339"/>
      <c r="CH941" s="339"/>
      <c r="CI941" s="339"/>
      <c r="CJ941" s="339"/>
      <c r="CK941" s="339"/>
      <c r="CL941" s="339"/>
      <c r="CM941" s="339"/>
      <c r="CN941" s="339"/>
      <c r="CO941" s="339"/>
      <c r="CP941" s="339"/>
      <c r="CQ941" s="339"/>
      <c r="CR941" s="339"/>
      <c r="CS941" s="339"/>
      <c r="CT941" s="339"/>
      <c r="CU941" s="339"/>
      <c r="CV941" s="339"/>
      <c r="CW941" s="339"/>
      <c r="CX941" s="339"/>
      <c r="CY941" s="339"/>
      <c r="CZ941" s="339"/>
      <c r="DA941" s="339"/>
      <c r="DB941" s="339"/>
      <c r="DC941" s="339"/>
      <c r="DD941" s="339"/>
      <c r="DE941" s="339"/>
      <c r="DF941" s="339"/>
      <c r="DG941" s="339"/>
      <c r="DH941" s="339"/>
      <c r="DI941" s="339"/>
      <c r="DJ941" s="339"/>
      <c r="DK941" s="339"/>
      <c r="DL941" s="339"/>
      <c r="DM941" s="339"/>
      <c r="DN941" s="339"/>
      <c r="DO941" s="339"/>
      <c r="DP941" s="339"/>
      <c r="DQ941" s="339"/>
      <c r="DR941" s="339"/>
      <c r="DS941" s="339"/>
      <c r="DT941" s="339"/>
      <c r="DU941" s="339"/>
      <c r="DV941" s="339"/>
      <c r="DW941" s="339"/>
      <c r="DX941" s="339"/>
      <c r="DY941" s="339"/>
      <c r="DZ941" s="339"/>
      <c r="EA941" s="339"/>
      <c r="EB941" s="339"/>
      <c r="EC941" s="339"/>
      <c r="ED941" s="339"/>
      <c r="EE941" s="339"/>
      <c r="EF941" s="339"/>
      <c r="EG941" s="339"/>
      <c r="EH941" s="339"/>
      <c r="EI941" s="339"/>
      <c r="EJ941" s="339"/>
      <c r="EK941" s="339"/>
      <c r="EL941" s="339"/>
      <c r="EM941" s="339"/>
    </row>
    <row r="942" spans="1:143" s="341" customFormat="1" ht="25.5" hidden="1" customHeight="1">
      <c r="A942" s="371"/>
      <c r="B942" s="371"/>
      <c r="C942" s="371"/>
      <c r="D942" s="371"/>
      <c r="E942" s="371"/>
      <c r="F942" s="371"/>
      <c r="G942" s="371"/>
      <c r="H942" s="371"/>
      <c r="I942" s="371"/>
      <c r="J942" s="371"/>
      <c r="K942" s="371"/>
      <c r="L942" s="371"/>
      <c r="M942" s="371"/>
      <c r="N942" s="371"/>
      <c r="O942" s="371"/>
      <c r="P942" s="371"/>
      <c r="Q942" s="371"/>
      <c r="R942" s="371"/>
      <c r="S942" s="371"/>
      <c r="T942" s="371"/>
      <c r="U942" s="371"/>
      <c r="V942" s="371"/>
      <c r="W942" s="371"/>
      <c r="X942" s="371"/>
      <c r="Y942" s="371"/>
      <c r="Z942" s="371"/>
      <c r="AA942" s="371"/>
      <c r="AB942" s="371"/>
      <c r="AC942" s="371"/>
      <c r="AD942" s="371"/>
      <c r="AE942" s="371"/>
      <c r="AF942" s="371"/>
      <c r="AG942" s="371"/>
      <c r="AH942" s="371"/>
      <c r="AI942" s="339"/>
      <c r="AJ942" s="339"/>
      <c r="AK942" s="339"/>
      <c r="AL942" s="339"/>
      <c r="AM942" s="339"/>
      <c r="AN942" s="339"/>
      <c r="AO942" s="339"/>
      <c r="AP942" s="339"/>
      <c r="AQ942" s="339"/>
      <c r="AR942" s="339"/>
      <c r="AS942" s="339"/>
      <c r="AT942" s="339"/>
      <c r="AU942" s="339"/>
      <c r="AV942" s="339"/>
      <c r="AW942" s="339"/>
      <c r="AX942" s="339"/>
      <c r="AY942" s="339"/>
      <c r="AZ942" s="339"/>
      <c r="BA942" s="339"/>
      <c r="BB942" s="339"/>
      <c r="BC942" s="339"/>
      <c r="BD942" s="339"/>
      <c r="BE942" s="339"/>
      <c r="BF942" s="339"/>
      <c r="BG942" s="339"/>
      <c r="BH942" s="339"/>
      <c r="BI942" s="339"/>
      <c r="BJ942" s="339"/>
      <c r="BK942" s="339"/>
      <c r="BL942" s="339"/>
      <c r="BM942" s="339"/>
      <c r="BN942" s="339"/>
      <c r="BO942" s="339"/>
      <c r="BP942" s="339"/>
      <c r="BQ942" s="339"/>
      <c r="BR942" s="339"/>
      <c r="BS942" s="339"/>
      <c r="BT942" s="339"/>
      <c r="BU942" s="339"/>
      <c r="BV942" s="339"/>
      <c r="BW942" s="339"/>
      <c r="BX942" s="339"/>
      <c r="BY942" s="339"/>
      <c r="BZ942" s="339"/>
      <c r="CA942" s="339"/>
      <c r="CB942" s="339"/>
      <c r="CC942" s="339"/>
      <c r="CD942" s="339"/>
      <c r="CE942" s="339"/>
      <c r="CF942" s="339"/>
      <c r="CG942" s="339"/>
      <c r="CH942" s="339"/>
      <c r="CI942" s="339"/>
      <c r="CJ942" s="339"/>
      <c r="CK942" s="339"/>
      <c r="CL942" s="339"/>
      <c r="CM942" s="339"/>
      <c r="CN942" s="339"/>
      <c r="CO942" s="339"/>
      <c r="CP942" s="339"/>
      <c r="CQ942" s="339"/>
      <c r="CR942" s="339"/>
      <c r="CS942" s="339"/>
      <c r="CT942" s="339"/>
      <c r="CU942" s="339"/>
      <c r="CV942" s="339"/>
      <c r="CW942" s="339"/>
      <c r="CX942" s="339"/>
      <c r="CY942" s="339"/>
      <c r="CZ942" s="339"/>
      <c r="DA942" s="339"/>
      <c r="DB942" s="339"/>
      <c r="DC942" s="339"/>
      <c r="DD942" s="339"/>
      <c r="DE942" s="339"/>
      <c r="DF942" s="339"/>
      <c r="DG942" s="339"/>
      <c r="DH942" s="339"/>
      <c r="DI942" s="339"/>
      <c r="DJ942" s="339"/>
      <c r="DK942" s="339"/>
      <c r="DL942" s="339"/>
      <c r="DM942" s="339"/>
      <c r="DN942" s="339"/>
      <c r="DO942" s="339"/>
      <c r="DP942" s="339"/>
      <c r="DQ942" s="339"/>
      <c r="DR942" s="339"/>
      <c r="DS942" s="339"/>
      <c r="DT942" s="339"/>
      <c r="DU942" s="339"/>
      <c r="DV942" s="339"/>
      <c r="DW942" s="339"/>
      <c r="DX942" s="339"/>
      <c r="DY942" s="339"/>
      <c r="DZ942" s="339"/>
      <c r="EA942" s="339"/>
      <c r="EB942" s="339"/>
      <c r="EC942" s="339"/>
      <c r="ED942" s="339"/>
      <c r="EE942" s="339"/>
      <c r="EF942" s="339"/>
      <c r="EG942" s="339"/>
      <c r="EH942" s="339"/>
      <c r="EI942" s="339"/>
      <c r="EJ942" s="339"/>
      <c r="EK942" s="339"/>
      <c r="EL942" s="339"/>
      <c r="EM942" s="339"/>
    </row>
    <row r="943" spans="1:143" s="341" customFormat="1" ht="25.5" hidden="1" customHeight="1">
      <c r="A943" s="371"/>
      <c r="B943" s="371"/>
      <c r="C943" s="371"/>
      <c r="D943" s="371"/>
      <c r="E943" s="371"/>
      <c r="F943" s="371"/>
      <c r="G943" s="371"/>
      <c r="H943" s="371"/>
      <c r="I943" s="371"/>
      <c r="J943" s="371"/>
      <c r="K943" s="371"/>
      <c r="L943" s="371"/>
      <c r="M943" s="371"/>
      <c r="N943" s="371"/>
      <c r="O943" s="371"/>
      <c r="P943" s="371"/>
      <c r="Q943" s="371"/>
      <c r="R943" s="371"/>
      <c r="S943" s="371"/>
      <c r="T943" s="371"/>
      <c r="U943" s="371"/>
      <c r="V943" s="371"/>
      <c r="W943" s="371"/>
      <c r="X943" s="371"/>
      <c r="Y943" s="371"/>
      <c r="Z943" s="371"/>
      <c r="AA943" s="371"/>
      <c r="AB943" s="371"/>
      <c r="AC943" s="371"/>
      <c r="AD943" s="371"/>
      <c r="AE943" s="371"/>
      <c r="AF943" s="371"/>
      <c r="AG943" s="371"/>
      <c r="AH943" s="371"/>
      <c r="AI943" s="339"/>
      <c r="AJ943" s="339"/>
      <c r="AK943" s="339"/>
      <c r="AL943" s="339"/>
      <c r="AM943" s="339"/>
      <c r="AN943" s="339"/>
      <c r="AO943" s="339"/>
      <c r="AP943" s="339"/>
      <c r="AQ943" s="339"/>
      <c r="AR943" s="339"/>
      <c r="AS943" s="339"/>
      <c r="AT943" s="339"/>
      <c r="AU943" s="339"/>
      <c r="AV943" s="339"/>
      <c r="AW943" s="339"/>
      <c r="AX943" s="339"/>
      <c r="AY943" s="339"/>
      <c r="AZ943" s="339"/>
      <c r="BA943" s="339"/>
      <c r="BB943" s="339"/>
      <c r="BC943" s="339"/>
      <c r="BD943" s="339"/>
      <c r="BE943" s="339"/>
      <c r="BF943" s="339"/>
      <c r="BG943" s="339"/>
      <c r="BH943" s="339"/>
      <c r="BI943" s="339"/>
      <c r="BJ943" s="339"/>
      <c r="BK943" s="339"/>
      <c r="BL943" s="339"/>
      <c r="BM943" s="339"/>
      <c r="BN943" s="339"/>
      <c r="BO943" s="339"/>
      <c r="BP943" s="339"/>
      <c r="BQ943" s="339"/>
      <c r="BR943" s="339"/>
      <c r="BS943" s="339"/>
      <c r="BT943" s="339"/>
      <c r="BU943" s="339"/>
      <c r="BV943" s="339"/>
      <c r="BW943" s="339"/>
      <c r="BX943" s="339"/>
      <c r="BY943" s="339"/>
      <c r="BZ943" s="339"/>
      <c r="CA943" s="339"/>
      <c r="CB943" s="339"/>
      <c r="CC943" s="339"/>
      <c r="CD943" s="339"/>
      <c r="CE943" s="339"/>
      <c r="CF943" s="339"/>
      <c r="CG943" s="339"/>
      <c r="CH943" s="339"/>
      <c r="CI943" s="339"/>
      <c r="CJ943" s="339"/>
      <c r="CK943" s="339"/>
      <c r="CL943" s="339"/>
      <c r="CM943" s="339"/>
      <c r="CN943" s="339"/>
      <c r="CO943" s="339"/>
      <c r="CP943" s="339"/>
      <c r="CQ943" s="339"/>
      <c r="CR943" s="339"/>
      <c r="CS943" s="339"/>
      <c r="CT943" s="339"/>
      <c r="CU943" s="339"/>
      <c r="CV943" s="339"/>
      <c r="CW943" s="339"/>
      <c r="CX943" s="339"/>
      <c r="CY943" s="339"/>
      <c r="CZ943" s="339"/>
      <c r="DA943" s="339"/>
      <c r="DB943" s="339"/>
      <c r="DC943" s="339"/>
      <c r="DD943" s="339"/>
      <c r="DE943" s="339"/>
      <c r="DF943" s="339"/>
      <c r="DG943" s="339"/>
      <c r="DH943" s="339"/>
      <c r="DI943" s="339"/>
      <c r="DJ943" s="339"/>
      <c r="DK943" s="339"/>
      <c r="DL943" s="339"/>
      <c r="DM943" s="339"/>
      <c r="DN943" s="339"/>
      <c r="DO943" s="339"/>
      <c r="DP943" s="339"/>
      <c r="DQ943" s="339"/>
      <c r="DR943" s="339"/>
      <c r="DS943" s="339"/>
      <c r="DT943" s="339"/>
      <c r="DU943" s="339"/>
      <c r="DV943" s="339"/>
      <c r="DW943" s="339"/>
      <c r="DX943" s="339"/>
      <c r="DY943" s="339"/>
      <c r="DZ943" s="339"/>
      <c r="EA943" s="339"/>
      <c r="EB943" s="339"/>
      <c r="EC943" s="339"/>
      <c r="ED943" s="339"/>
      <c r="EE943" s="339"/>
      <c r="EF943" s="339"/>
      <c r="EG943" s="339"/>
      <c r="EH943" s="339"/>
      <c r="EI943" s="339"/>
      <c r="EJ943" s="339"/>
      <c r="EK943" s="339"/>
      <c r="EL943" s="339"/>
      <c r="EM943" s="339"/>
    </row>
    <row r="944" spans="1:143" s="341" customFormat="1" ht="25.5" hidden="1" customHeight="1">
      <c r="A944" s="371"/>
      <c r="B944" s="371"/>
      <c r="C944" s="371"/>
      <c r="D944" s="371"/>
      <c r="E944" s="371"/>
      <c r="F944" s="371"/>
      <c r="G944" s="371"/>
      <c r="H944" s="371"/>
      <c r="I944" s="371"/>
      <c r="J944" s="371"/>
      <c r="K944" s="371"/>
      <c r="L944" s="371"/>
      <c r="M944" s="371"/>
      <c r="N944" s="371"/>
      <c r="O944" s="371"/>
      <c r="P944" s="371"/>
      <c r="Q944" s="371"/>
      <c r="R944" s="371"/>
      <c r="S944" s="371"/>
      <c r="T944" s="371"/>
      <c r="U944" s="371"/>
      <c r="V944" s="371"/>
      <c r="W944" s="371"/>
      <c r="X944" s="371"/>
      <c r="Y944" s="371"/>
      <c r="Z944" s="371"/>
      <c r="AA944" s="371"/>
      <c r="AB944" s="371"/>
      <c r="AC944" s="371"/>
      <c r="AD944" s="371"/>
      <c r="AE944" s="371"/>
      <c r="AF944" s="371"/>
      <c r="AG944" s="371"/>
      <c r="AH944" s="371"/>
      <c r="AI944" s="339"/>
      <c r="AJ944" s="339"/>
      <c r="AK944" s="339"/>
      <c r="AL944" s="339"/>
      <c r="AM944" s="339"/>
      <c r="AN944" s="339"/>
      <c r="AO944" s="339"/>
      <c r="AP944" s="339"/>
      <c r="AQ944" s="339"/>
      <c r="AR944" s="339"/>
      <c r="AS944" s="339"/>
      <c r="AT944" s="339"/>
      <c r="AU944" s="339"/>
      <c r="AV944" s="339"/>
      <c r="AW944" s="339"/>
      <c r="AX944" s="339"/>
      <c r="AY944" s="339"/>
      <c r="AZ944" s="339"/>
      <c r="BA944" s="339"/>
      <c r="BB944" s="339"/>
      <c r="BC944" s="339"/>
      <c r="BD944" s="339"/>
      <c r="BE944" s="339"/>
      <c r="BF944" s="339"/>
      <c r="BG944" s="339"/>
      <c r="BH944" s="339"/>
      <c r="BI944" s="339"/>
      <c r="BJ944" s="339"/>
      <c r="BK944" s="339"/>
      <c r="BL944" s="339"/>
      <c r="BM944" s="339"/>
      <c r="BN944" s="339"/>
      <c r="BO944" s="339"/>
      <c r="BP944" s="339"/>
      <c r="BQ944" s="339"/>
      <c r="BR944" s="339"/>
      <c r="BS944" s="339"/>
      <c r="BT944" s="339"/>
      <c r="BU944" s="339"/>
      <c r="BV944" s="339"/>
      <c r="BW944" s="339"/>
      <c r="BX944" s="339"/>
      <c r="BY944" s="339"/>
      <c r="BZ944" s="339"/>
      <c r="CA944" s="339"/>
      <c r="CB944" s="339"/>
      <c r="CC944" s="339"/>
      <c r="CD944" s="339"/>
      <c r="CE944" s="339"/>
      <c r="CF944" s="339"/>
      <c r="CG944" s="339"/>
      <c r="CH944" s="339"/>
      <c r="CI944" s="339"/>
      <c r="CJ944" s="339"/>
      <c r="CK944" s="339"/>
      <c r="CL944" s="339"/>
      <c r="CM944" s="339"/>
      <c r="CN944" s="339"/>
      <c r="CO944" s="339"/>
      <c r="CP944" s="339"/>
      <c r="CQ944" s="339"/>
      <c r="CR944" s="339"/>
      <c r="CS944" s="339"/>
      <c r="CT944" s="339"/>
      <c r="CU944" s="339"/>
      <c r="CV944" s="339"/>
      <c r="CW944" s="339"/>
      <c r="CX944" s="339"/>
      <c r="CY944" s="339"/>
      <c r="CZ944" s="339"/>
      <c r="DA944" s="339"/>
      <c r="DB944" s="339"/>
      <c r="DC944" s="339"/>
      <c r="DD944" s="339"/>
      <c r="DE944" s="339"/>
      <c r="DF944" s="339"/>
      <c r="DG944" s="339"/>
      <c r="DH944" s="339"/>
      <c r="DI944" s="339"/>
      <c r="DJ944" s="339"/>
      <c r="DK944" s="339"/>
      <c r="DL944" s="339"/>
      <c r="DM944" s="339"/>
      <c r="DN944" s="339"/>
      <c r="DO944" s="339"/>
      <c r="DP944" s="339"/>
      <c r="DQ944" s="339"/>
      <c r="DR944" s="339"/>
      <c r="DS944" s="339"/>
      <c r="DT944" s="339"/>
      <c r="DU944" s="339"/>
      <c r="DV944" s="339"/>
      <c r="DW944" s="339"/>
      <c r="DX944" s="339"/>
      <c r="DY944" s="339"/>
      <c r="DZ944" s="339"/>
      <c r="EA944" s="339"/>
      <c r="EB944" s="339"/>
      <c r="EC944" s="339"/>
      <c r="ED944" s="339"/>
      <c r="EE944" s="339"/>
      <c r="EF944" s="339"/>
      <c r="EG944" s="339"/>
      <c r="EH944" s="339"/>
      <c r="EI944" s="339"/>
      <c r="EJ944" s="339"/>
      <c r="EK944" s="339"/>
      <c r="EL944" s="339"/>
      <c r="EM944" s="339"/>
    </row>
    <row r="945" spans="1:143" s="341" customFormat="1" ht="25.5" hidden="1" customHeight="1">
      <c r="A945" s="371"/>
      <c r="B945" s="371"/>
      <c r="C945" s="371"/>
      <c r="D945" s="371"/>
      <c r="E945" s="371"/>
      <c r="F945" s="371"/>
      <c r="G945" s="371"/>
      <c r="H945" s="371"/>
      <c r="I945" s="371"/>
      <c r="J945" s="371"/>
      <c r="K945" s="371"/>
      <c r="L945" s="371"/>
      <c r="M945" s="371"/>
      <c r="N945" s="371"/>
      <c r="O945" s="371"/>
      <c r="P945" s="371"/>
      <c r="Q945" s="371"/>
      <c r="R945" s="371"/>
      <c r="S945" s="371"/>
      <c r="T945" s="371"/>
      <c r="U945" s="371"/>
      <c r="V945" s="371"/>
      <c r="W945" s="371"/>
      <c r="X945" s="371"/>
      <c r="Y945" s="371"/>
      <c r="Z945" s="371"/>
      <c r="AA945" s="371"/>
      <c r="AB945" s="371"/>
      <c r="AC945" s="371"/>
      <c r="AD945" s="371"/>
      <c r="AE945" s="371"/>
      <c r="AF945" s="371"/>
      <c r="AG945" s="371"/>
      <c r="AH945" s="371"/>
      <c r="AI945" s="339"/>
      <c r="AJ945" s="339"/>
      <c r="AK945" s="339"/>
      <c r="AL945" s="339"/>
      <c r="AM945" s="339"/>
      <c r="AN945" s="339"/>
      <c r="AO945" s="339"/>
      <c r="AP945" s="339"/>
      <c r="AQ945" s="339"/>
      <c r="AR945" s="339"/>
      <c r="AS945" s="339"/>
      <c r="AT945" s="339"/>
      <c r="AU945" s="339"/>
      <c r="AV945" s="339"/>
      <c r="AW945" s="339"/>
      <c r="AX945" s="339"/>
      <c r="AY945" s="339"/>
      <c r="AZ945" s="339"/>
      <c r="BA945" s="339"/>
      <c r="BB945" s="339"/>
      <c r="BC945" s="339"/>
      <c r="BD945" s="339"/>
      <c r="BE945" s="339"/>
      <c r="BF945" s="339"/>
      <c r="BG945" s="339"/>
      <c r="BH945" s="339"/>
      <c r="BI945" s="339"/>
      <c r="BJ945" s="339"/>
      <c r="BK945" s="339"/>
      <c r="BL945" s="339"/>
      <c r="BM945" s="339"/>
      <c r="BN945" s="339"/>
      <c r="BO945" s="339"/>
      <c r="BP945" s="339"/>
      <c r="BQ945" s="339"/>
      <c r="BR945" s="339"/>
      <c r="BS945" s="339"/>
      <c r="BT945" s="339"/>
      <c r="BU945" s="339"/>
      <c r="BV945" s="339"/>
      <c r="BW945" s="339"/>
      <c r="BX945" s="339"/>
      <c r="BY945" s="339"/>
      <c r="BZ945" s="339"/>
      <c r="CA945" s="339"/>
      <c r="CB945" s="339"/>
      <c r="CC945" s="339"/>
      <c r="CD945" s="339"/>
      <c r="CE945" s="339"/>
      <c r="CF945" s="339"/>
      <c r="CG945" s="339"/>
      <c r="CH945" s="339"/>
      <c r="CI945" s="339"/>
      <c r="CJ945" s="339"/>
      <c r="CK945" s="339"/>
      <c r="CL945" s="339"/>
      <c r="CM945" s="339"/>
      <c r="CN945" s="339"/>
      <c r="CO945" s="339"/>
      <c r="CP945" s="339"/>
      <c r="CQ945" s="339"/>
      <c r="CR945" s="339"/>
      <c r="CS945" s="339"/>
      <c r="CT945" s="339"/>
      <c r="CU945" s="339"/>
      <c r="CV945" s="339"/>
      <c r="CW945" s="339"/>
      <c r="CX945" s="339"/>
      <c r="CY945" s="339"/>
      <c r="CZ945" s="339"/>
      <c r="DA945" s="339"/>
      <c r="DB945" s="339"/>
      <c r="DC945" s="339"/>
      <c r="DD945" s="339"/>
      <c r="DE945" s="339"/>
      <c r="DF945" s="339"/>
      <c r="DG945" s="339"/>
      <c r="DH945" s="339"/>
      <c r="DI945" s="339"/>
      <c r="DJ945" s="339"/>
      <c r="DK945" s="339"/>
      <c r="DL945" s="339"/>
      <c r="DM945" s="339"/>
      <c r="DN945" s="339"/>
      <c r="DO945" s="339"/>
      <c r="DP945" s="339"/>
      <c r="DQ945" s="339"/>
      <c r="DR945" s="339"/>
      <c r="DS945" s="339"/>
      <c r="DT945" s="339"/>
      <c r="DU945" s="339"/>
      <c r="DV945" s="339"/>
      <c r="DW945" s="339"/>
      <c r="DX945" s="339"/>
      <c r="DY945" s="339"/>
      <c r="DZ945" s="339"/>
      <c r="EA945" s="339"/>
      <c r="EB945" s="339"/>
      <c r="EC945" s="339"/>
      <c r="ED945" s="339"/>
      <c r="EE945" s="339"/>
      <c r="EF945" s="339"/>
      <c r="EG945" s="339"/>
      <c r="EH945" s="339"/>
      <c r="EI945" s="339"/>
      <c r="EJ945" s="339"/>
      <c r="EK945" s="339"/>
      <c r="EL945" s="339"/>
      <c r="EM945" s="339"/>
    </row>
    <row r="946" spans="1:143" s="341" customFormat="1" ht="25.5" hidden="1" customHeight="1">
      <c r="A946" s="371"/>
      <c r="B946" s="371"/>
      <c r="C946" s="371"/>
      <c r="D946" s="371"/>
      <c r="E946" s="371"/>
      <c r="F946" s="371"/>
      <c r="G946" s="371"/>
      <c r="H946" s="371"/>
      <c r="I946" s="371"/>
      <c r="J946" s="371"/>
      <c r="K946" s="371"/>
      <c r="L946" s="371"/>
      <c r="M946" s="371"/>
      <c r="N946" s="371"/>
      <c r="O946" s="371"/>
      <c r="P946" s="371"/>
      <c r="Q946" s="371"/>
      <c r="R946" s="371"/>
      <c r="S946" s="371"/>
      <c r="T946" s="371"/>
      <c r="U946" s="371"/>
      <c r="V946" s="371"/>
      <c r="W946" s="371"/>
      <c r="X946" s="371"/>
      <c r="Y946" s="371"/>
      <c r="Z946" s="371"/>
      <c r="AA946" s="371"/>
      <c r="AB946" s="371"/>
      <c r="AC946" s="371"/>
      <c r="AD946" s="371"/>
      <c r="AE946" s="371"/>
      <c r="AF946" s="371"/>
      <c r="AG946" s="371"/>
      <c r="AH946" s="371"/>
      <c r="AI946" s="339"/>
      <c r="AJ946" s="339"/>
      <c r="AK946" s="339"/>
      <c r="AL946" s="339"/>
      <c r="AM946" s="339"/>
      <c r="AN946" s="339"/>
      <c r="AO946" s="339"/>
      <c r="AP946" s="339"/>
      <c r="AQ946" s="339"/>
      <c r="AR946" s="339"/>
      <c r="AS946" s="339"/>
      <c r="AT946" s="339"/>
      <c r="AU946" s="339"/>
      <c r="AV946" s="339"/>
      <c r="AW946" s="339"/>
      <c r="AX946" s="339"/>
      <c r="AY946" s="339"/>
      <c r="AZ946" s="339"/>
      <c r="BA946" s="339"/>
      <c r="BB946" s="339"/>
      <c r="BC946" s="339"/>
      <c r="BD946" s="339"/>
      <c r="BE946" s="339"/>
      <c r="BF946" s="339"/>
      <c r="BG946" s="339"/>
      <c r="BH946" s="339"/>
      <c r="BI946" s="339"/>
      <c r="BJ946" s="339"/>
      <c r="BK946" s="339"/>
      <c r="BL946" s="339"/>
      <c r="BM946" s="339"/>
      <c r="BN946" s="339"/>
      <c r="BO946" s="339"/>
      <c r="BP946" s="339"/>
      <c r="BQ946" s="339"/>
      <c r="BR946" s="339"/>
      <c r="BS946" s="339"/>
      <c r="BT946" s="339"/>
      <c r="BU946" s="339"/>
      <c r="BV946" s="339"/>
      <c r="BW946" s="339"/>
      <c r="BX946" s="339"/>
      <c r="BY946" s="339"/>
      <c r="BZ946" s="339"/>
      <c r="CA946" s="339"/>
      <c r="CB946" s="339"/>
      <c r="CC946" s="339"/>
      <c r="CD946" s="339"/>
      <c r="CE946" s="339"/>
      <c r="CF946" s="339"/>
      <c r="CG946" s="339"/>
      <c r="CH946" s="339"/>
      <c r="CI946" s="339"/>
      <c r="CJ946" s="339"/>
      <c r="CK946" s="339"/>
      <c r="CL946" s="339"/>
      <c r="CM946" s="339"/>
      <c r="CN946" s="339"/>
      <c r="CO946" s="339"/>
      <c r="CP946" s="339"/>
      <c r="CQ946" s="339"/>
      <c r="CR946" s="339"/>
      <c r="CS946" s="339"/>
      <c r="CT946" s="339"/>
      <c r="CU946" s="339"/>
      <c r="CV946" s="339"/>
      <c r="CW946" s="339"/>
      <c r="CX946" s="339"/>
      <c r="CY946" s="339"/>
      <c r="CZ946" s="339"/>
      <c r="DA946" s="339"/>
      <c r="DB946" s="339"/>
      <c r="DC946" s="339"/>
      <c r="DD946" s="339"/>
      <c r="DE946" s="339"/>
      <c r="DF946" s="339"/>
      <c r="DG946" s="339"/>
      <c r="DH946" s="339"/>
      <c r="DI946" s="339"/>
      <c r="DJ946" s="339"/>
      <c r="DK946" s="339"/>
      <c r="DL946" s="339"/>
      <c r="DM946" s="339"/>
      <c r="DN946" s="339"/>
      <c r="DO946" s="339"/>
      <c r="DP946" s="339"/>
      <c r="DQ946" s="339"/>
      <c r="DR946" s="339"/>
      <c r="DS946" s="339"/>
      <c r="DT946" s="339"/>
      <c r="DU946" s="339"/>
      <c r="DV946" s="339"/>
      <c r="DW946" s="339"/>
      <c r="DX946" s="339"/>
      <c r="DY946" s="339"/>
      <c r="DZ946" s="339"/>
      <c r="EA946" s="339"/>
      <c r="EB946" s="339"/>
      <c r="EC946" s="339"/>
      <c r="ED946" s="339"/>
      <c r="EE946" s="339"/>
      <c r="EF946" s="339"/>
      <c r="EG946" s="339"/>
      <c r="EH946" s="339"/>
      <c r="EI946" s="339"/>
      <c r="EJ946" s="339"/>
      <c r="EK946" s="339"/>
      <c r="EL946" s="339"/>
      <c r="EM946" s="339"/>
    </row>
    <row r="947" spans="1:143" s="341" customFormat="1" ht="25.5" hidden="1" customHeight="1">
      <c r="A947" s="371"/>
      <c r="B947" s="371"/>
      <c r="C947" s="371"/>
      <c r="D947" s="371"/>
      <c r="E947" s="371"/>
      <c r="F947" s="371"/>
      <c r="G947" s="371"/>
      <c r="H947" s="371"/>
      <c r="I947" s="371"/>
      <c r="J947" s="371"/>
      <c r="K947" s="371"/>
      <c r="L947" s="371"/>
      <c r="M947" s="371"/>
      <c r="N947" s="371"/>
      <c r="O947" s="371"/>
      <c r="P947" s="371"/>
      <c r="Q947" s="371"/>
      <c r="R947" s="371"/>
      <c r="S947" s="371"/>
      <c r="T947" s="371"/>
      <c r="U947" s="371"/>
      <c r="V947" s="371"/>
      <c r="W947" s="371"/>
      <c r="X947" s="371"/>
      <c r="Y947" s="371"/>
      <c r="Z947" s="371"/>
      <c r="AA947" s="371"/>
      <c r="AB947" s="371"/>
      <c r="AC947" s="371"/>
      <c r="AD947" s="371"/>
      <c r="AE947" s="371"/>
      <c r="AF947" s="371"/>
      <c r="AG947" s="371"/>
      <c r="AH947" s="371"/>
      <c r="AI947" s="339"/>
      <c r="AJ947" s="339"/>
      <c r="AK947" s="339"/>
      <c r="AL947" s="339"/>
      <c r="AM947" s="339"/>
      <c r="AN947" s="339"/>
      <c r="AO947" s="339"/>
      <c r="AP947" s="339"/>
      <c r="AQ947" s="339"/>
      <c r="AR947" s="339"/>
      <c r="AS947" s="339"/>
      <c r="AT947" s="339"/>
      <c r="AU947" s="339"/>
      <c r="AV947" s="339"/>
      <c r="AW947" s="339"/>
      <c r="AX947" s="339"/>
      <c r="AY947" s="339"/>
      <c r="AZ947" s="339"/>
      <c r="BA947" s="339"/>
      <c r="BB947" s="339"/>
      <c r="BC947" s="339"/>
      <c r="BD947" s="339"/>
      <c r="BE947" s="339"/>
      <c r="BF947" s="339"/>
      <c r="BG947" s="339"/>
      <c r="BH947" s="339"/>
      <c r="BI947" s="339"/>
      <c r="BJ947" s="339"/>
      <c r="BK947" s="339"/>
      <c r="BL947" s="339"/>
      <c r="BM947" s="339"/>
      <c r="BN947" s="339"/>
      <c r="BO947" s="339"/>
      <c r="BP947" s="339"/>
      <c r="BQ947" s="339"/>
      <c r="BR947" s="339"/>
      <c r="BS947" s="339"/>
      <c r="BT947" s="339"/>
      <c r="BU947" s="339"/>
      <c r="BV947" s="339"/>
      <c r="BW947" s="339"/>
      <c r="BX947" s="339"/>
      <c r="BY947" s="339"/>
      <c r="BZ947" s="339"/>
      <c r="CA947" s="339"/>
      <c r="CB947" s="339"/>
      <c r="CC947" s="339"/>
      <c r="CD947" s="339"/>
      <c r="CE947" s="339"/>
      <c r="CF947" s="339"/>
      <c r="CG947" s="339"/>
      <c r="CH947" s="339"/>
      <c r="CI947" s="339"/>
      <c r="CJ947" s="339"/>
      <c r="CK947" s="339"/>
      <c r="CL947" s="339"/>
      <c r="CM947" s="339"/>
      <c r="CN947" s="339"/>
      <c r="CO947" s="339"/>
      <c r="CP947" s="339"/>
      <c r="CQ947" s="339"/>
      <c r="CR947" s="339"/>
      <c r="CS947" s="339"/>
      <c r="CT947" s="339"/>
      <c r="CU947" s="339"/>
      <c r="CV947" s="339"/>
      <c r="CW947" s="339"/>
      <c r="CX947" s="339"/>
      <c r="CY947" s="339"/>
      <c r="CZ947" s="339"/>
      <c r="DA947" s="339"/>
      <c r="DB947" s="339"/>
      <c r="DC947" s="339"/>
      <c r="DD947" s="339"/>
      <c r="DE947" s="339"/>
      <c r="DF947" s="339"/>
      <c r="DG947" s="339"/>
      <c r="DH947" s="339"/>
      <c r="DI947" s="339"/>
      <c r="DJ947" s="339"/>
      <c r="DK947" s="339"/>
      <c r="DL947" s="339"/>
      <c r="DM947" s="339"/>
      <c r="DN947" s="339"/>
      <c r="DO947" s="339"/>
      <c r="DP947" s="339"/>
      <c r="DQ947" s="339"/>
      <c r="DR947" s="339"/>
      <c r="DS947" s="339"/>
      <c r="DT947" s="339"/>
      <c r="DU947" s="339"/>
      <c r="DV947" s="339"/>
      <c r="DW947" s="339"/>
      <c r="DX947" s="339"/>
      <c r="DY947" s="339"/>
      <c r="DZ947" s="339"/>
      <c r="EA947" s="339"/>
      <c r="EB947" s="339"/>
      <c r="EC947" s="339"/>
      <c r="ED947" s="339"/>
      <c r="EE947" s="339"/>
      <c r="EF947" s="339"/>
      <c r="EG947" s="339"/>
      <c r="EH947" s="339"/>
      <c r="EI947" s="339"/>
      <c r="EJ947" s="339"/>
      <c r="EK947" s="339"/>
      <c r="EL947" s="339"/>
      <c r="EM947" s="339"/>
    </row>
    <row r="948" spans="1:143" s="341" customFormat="1" ht="25.5" hidden="1" customHeight="1">
      <c r="A948" s="371"/>
      <c r="B948" s="371"/>
      <c r="C948" s="371"/>
      <c r="D948" s="371"/>
      <c r="E948" s="371"/>
      <c r="F948" s="371"/>
      <c r="G948" s="371"/>
      <c r="H948" s="371"/>
      <c r="I948" s="371"/>
      <c r="J948" s="371"/>
      <c r="K948" s="371"/>
      <c r="L948" s="371"/>
      <c r="M948" s="371"/>
      <c r="N948" s="371"/>
      <c r="O948" s="371"/>
      <c r="P948" s="371"/>
      <c r="Q948" s="371"/>
      <c r="R948" s="371"/>
      <c r="S948" s="371"/>
      <c r="T948" s="371"/>
      <c r="U948" s="371"/>
      <c r="V948" s="371"/>
      <c r="W948" s="371"/>
      <c r="X948" s="371"/>
      <c r="Y948" s="371"/>
      <c r="Z948" s="371"/>
      <c r="AA948" s="371"/>
      <c r="AB948" s="371"/>
      <c r="AC948" s="371"/>
      <c r="AD948" s="371"/>
      <c r="AE948" s="371"/>
      <c r="AF948" s="371"/>
      <c r="AG948" s="371"/>
      <c r="AH948" s="371"/>
      <c r="AI948" s="339"/>
      <c r="AJ948" s="339"/>
      <c r="AK948" s="339"/>
      <c r="AL948" s="339"/>
      <c r="AM948" s="339"/>
      <c r="AN948" s="339"/>
      <c r="AO948" s="339"/>
      <c r="AP948" s="339"/>
      <c r="AQ948" s="339"/>
      <c r="AR948" s="339"/>
      <c r="AS948" s="339"/>
      <c r="AT948" s="339"/>
      <c r="AU948" s="339"/>
      <c r="AV948" s="339"/>
      <c r="AW948" s="339"/>
      <c r="AX948" s="339"/>
      <c r="AY948" s="339"/>
      <c r="AZ948" s="339"/>
      <c r="BA948" s="339"/>
      <c r="BB948" s="339"/>
      <c r="BC948" s="339"/>
      <c r="BD948" s="339"/>
      <c r="BE948" s="339"/>
      <c r="BF948" s="339"/>
      <c r="BG948" s="339"/>
      <c r="BH948" s="339"/>
      <c r="BI948" s="339"/>
      <c r="BJ948" s="339"/>
      <c r="BK948" s="339"/>
      <c r="BL948" s="339"/>
      <c r="BM948" s="339"/>
      <c r="BN948" s="339"/>
      <c r="BO948" s="339"/>
      <c r="BP948" s="339"/>
      <c r="BQ948" s="339"/>
      <c r="BR948" s="339"/>
      <c r="BS948" s="339"/>
      <c r="BT948" s="339"/>
      <c r="BU948" s="339"/>
      <c r="BV948" s="339"/>
      <c r="BW948" s="339"/>
      <c r="BX948" s="339"/>
      <c r="BY948" s="339"/>
      <c r="BZ948" s="339"/>
      <c r="CA948" s="339"/>
      <c r="CB948" s="339"/>
      <c r="CC948" s="339"/>
      <c r="CD948" s="339"/>
      <c r="CE948" s="339"/>
      <c r="CF948" s="339"/>
      <c r="CG948" s="339"/>
      <c r="CH948" s="339"/>
      <c r="CI948" s="339"/>
      <c r="CJ948" s="339"/>
      <c r="CK948" s="339"/>
      <c r="CL948" s="339"/>
      <c r="CM948" s="339"/>
      <c r="CN948" s="339"/>
      <c r="CO948" s="339"/>
      <c r="CP948" s="339"/>
      <c r="CQ948" s="339"/>
      <c r="CR948" s="339"/>
      <c r="CS948" s="339"/>
      <c r="CT948" s="339"/>
      <c r="CU948" s="339"/>
      <c r="CV948" s="339"/>
      <c r="CW948" s="339"/>
      <c r="CX948" s="339"/>
      <c r="CY948" s="339"/>
      <c r="CZ948" s="339"/>
      <c r="DA948" s="339"/>
      <c r="DB948" s="339"/>
      <c r="DC948" s="339"/>
      <c r="DD948" s="339"/>
      <c r="DE948" s="339"/>
      <c r="DF948" s="339"/>
      <c r="DG948" s="339"/>
      <c r="DH948" s="339"/>
      <c r="DI948" s="339"/>
      <c r="DJ948" s="339"/>
      <c r="DK948" s="339"/>
      <c r="DL948" s="339"/>
      <c r="DM948" s="339"/>
      <c r="DN948" s="339"/>
      <c r="DO948" s="339"/>
      <c r="DP948" s="339"/>
      <c r="DQ948" s="339"/>
      <c r="DR948" s="339"/>
      <c r="DS948" s="339"/>
      <c r="DT948" s="339"/>
      <c r="DU948" s="339"/>
      <c r="DV948" s="339"/>
      <c r="DW948" s="339"/>
      <c r="DX948" s="339"/>
      <c r="DY948" s="339"/>
      <c r="DZ948" s="339"/>
      <c r="EA948" s="339"/>
      <c r="EB948" s="339"/>
      <c r="EC948" s="339"/>
      <c r="ED948" s="339"/>
      <c r="EE948" s="339"/>
      <c r="EF948" s="339"/>
      <c r="EG948" s="339"/>
      <c r="EH948" s="339"/>
      <c r="EI948" s="339"/>
      <c r="EJ948" s="339"/>
      <c r="EK948" s="339"/>
      <c r="EL948" s="339"/>
      <c r="EM948" s="339"/>
    </row>
    <row r="949" spans="1:143" s="341" customFormat="1" ht="25.5" hidden="1" customHeight="1">
      <c r="A949" s="371"/>
      <c r="B949" s="371"/>
      <c r="C949" s="371"/>
      <c r="D949" s="371"/>
      <c r="E949" s="371"/>
      <c r="F949" s="371"/>
      <c r="G949" s="371"/>
      <c r="H949" s="371"/>
      <c r="I949" s="371"/>
      <c r="J949" s="371"/>
      <c r="K949" s="371"/>
      <c r="L949" s="371"/>
      <c r="M949" s="371"/>
      <c r="N949" s="371"/>
      <c r="O949" s="371"/>
      <c r="P949" s="371"/>
      <c r="Q949" s="371"/>
      <c r="R949" s="371"/>
      <c r="S949" s="371"/>
      <c r="T949" s="371"/>
      <c r="U949" s="371"/>
      <c r="V949" s="371"/>
      <c r="W949" s="371"/>
      <c r="X949" s="371"/>
      <c r="Y949" s="371"/>
      <c r="Z949" s="371"/>
      <c r="AA949" s="371"/>
      <c r="AB949" s="371"/>
      <c r="AC949" s="371"/>
      <c r="AD949" s="371"/>
      <c r="AE949" s="371"/>
      <c r="AF949" s="371"/>
      <c r="AG949" s="371"/>
      <c r="AH949" s="371"/>
      <c r="AI949" s="339"/>
      <c r="AJ949" s="339"/>
      <c r="AK949" s="339"/>
      <c r="AL949" s="339"/>
      <c r="AM949" s="339"/>
      <c r="AN949" s="339"/>
      <c r="AO949" s="339"/>
      <c r="AP949" s="339"/>
      <c r="AQ949" s="339"/>
      <c r="AR949" s="339"/>
      <c r="AS949" s="339"/>
      <c r="AT949" s="339"/>
      <c r="AU949" s="339"/>
      <c r="AV949" s="339"/>
      <c r="AW949" s="339"/>
      <c r="AX949" s="339"/>
      <c r="AY949" s="339"/>
      <c r="AZ949" s="339"/>
      <c r="BA949" s="339"/>
      <c r="BB949" s="339"/>
      <c r="BC949" s="339"/>
      <c r="BD949" s="339"/>
      <c r="BE949" s="339"/>
      <c r="BF949" s="339"/>
      <c r="BG949" s="339"/>
      <c r="BH949" s="339"/>
      <c r="BI949" s="339"/>
      <c r="BJ949" s="339"/>
      <c r="BK949" s="339"/>
      <c r="BL949" s="339"/>
      <c r="BM949" s="339"/>
      <c r="BN949" s="339"/>
      <c r="BO949" s="339"/>
      <c r="BP949" s="339"/>
      <c r="BQ949" s="339"/>
      <c r="BR949" s="339"/>
      <c r="BS949" s="339"/>
      <c r="BT949" s="339"/>
      <c r="BU949" s="339"/>
      <c r="BV949" s="339"/>
      <c r="BW949" s="339"/>
      <c r="BX949" s="339"/>
      <c r="BY949" s="339"/>
      <c r="BZ949" s="339"/>
      <c r="CA949" s="339"/>
      <c r="CB949" s="339"/>
      <c r="CC949" s="339"/>
      <c r="CD949" s="339"/>
      <c r="CE949" s="339"/>
      <c r="CF949" s="339"/>
      <c r="CG949" s="339"/>
      <c r="CH949" s="339"/>
      <c r="CI949" s="339"/>
      <c r="CJ949" s="339"/>
      <c r="CK949" s="339"/>
      <c r="CL949" s="339"/>
      <c r="CM949" s="339"/>
      <c r="CN949" s="339"/>
      <c r="CO949" s="339"/>
      <c r="CP949" s="339"/>
      <c r="CQ949" s="339"/>
      <c r="CR949" s="339"/>
      <c r="CS949" s="339"/>
      <c r="CT949" s="339"/>
      <c r="CU949" s="339"/>
      <c r="CV949" s="339"/>
      <c r="CW949" s="339"/>
      <c r="CX949" s="339"/>
      <c r="CY949" s="339"/>
      <c r="CZ949" s="339"/>
      <c r="DA949" s="339"/>
      <c r="DB949" s="339"/>
      <c r="DC949" s="339"/>
      <c r="DD949" s="339"/>
      <c r="DE949" s="339"/>
      <c r="DF949" s="339"/>
      <c r="DG949" s="339"/>
      <c r="DH949" s="339"/>
      <c r="DI949" s="339"/>
      <c r="DJ949" s="339"/>
      <c r="DK949" s="339"/>
      <c r="DL949" s="339"/>
      <c r="DM949" s="339"/>
      <c r="DN949" s="339"/>
      <c r="DO949" s="339"/>
      <c r="DP949" s="339"/>
      <c r="DQ949" s="339"/>
      <c r="DR949" s="339"/>
      <c r="DS949" s="339"/>
      <c r="DT949" s="339"/>
      <c r="DU949" s="339"/>
      <c r="DV949" s="339"/>
      <c r="DW949" s="339"/>
      <c r="DX949" s="339"/>
      <c r="DY949" s="339"/>
      <c r="DZ949" s="339"/>
      <c r="EA949" s="339"/>
      <c r="EB949" s="339"/>
      <c r="EC949" s="339"/>
      <c r="ED949" s="339"/>
      <c r="EE949" s="339"/>
      <c r="EF949" s="339"/>
      <c r="EG949" s="339"/>
      <c r="EH949" s="339"/>
      <c r="EI949" s="339"/>
      <c r="EJ949" s="339"/>
      <c r="EK949" s="339"/>
      <c r="EL949" s="339"/>
      <c r="EM949" s="339"/>
    </row>
    <row r="950" spans="1:143" s="341" customFormat="1" ht="25.5" hidden="1" customHeight="1">
      <c r="A950" s="371"/>
      <c r="B950" s="371"/>
      <c r="C950" s="371"/>
      <c r="D950" s="371"/>
      <c r="E950" s="371"/>
      <c r="F950" s="371"/>
      <c r="G950" s="371"/>
      <c r="H950" s="371"/>
      <c r="I950" s="371"/>
      <c r="J950" s="371"/>
      <c r="K950" s="371"/>
      <c r="L950" s="371"/>
      <c r="M950" s="371"/>
      <c r="N950" s="371"/>
      <c r="O950" s="371"/>
      <c r="P950" s="371"/>
      <c r="Q950" s="371"/>
      <c r="R950" s="371"/>
      <c r="S950" s="371"/>
      <c r="T950" s="371"/>
      <c r="U950" s="371"/>
      <c r="V950" s="371"/>
      <c r="W950" s="371"/>
      <c r="X950" s="371"/>
      <c r="Y950" s="371"/>
      <c r="Z950" s="371"/>
      <c r="AA950" s="371"/>
      <c r="AB950" s="371"/>
      <c r="AC950" s="371"/>
      <c r="AD950" s="371"/>
      <c r="AE950" s="371"/>
      <c r="AF950" s="371"/>
      <c r="AG950" s="371"/>
      <c r="AH950" s="371"/>
      <c r="AI950" s="339"/>
      <c r="AJ950" s="339"/>
      <c r="AK950" s="339"/>
      <c r="AL950" s="339"/>
      <c r="AM950" s="339"/>
      <c r="AN950" s="339"/>
      <c r="AO950" s="339"/>
      <c r="AP950" s="339"/>
      <c r="AQ950" s="339"/>
      <c r="AR950" s="339"/>
      <c r="AS950" s="339"/>
      <c r="AT950" s="339"/>
      <c r="AU950" s="339"/>
      <c r="AV950" s="339"/>
      <c r="AW950" s="339"/>
      <c r="AX950" s="339"/>
      <c r="AY950" s="339"/>
      <c r="AZ950" s="339"/>
      <c r="BA950" s="339"/>
      <c r="BB950" s="339"/>
      <c r="BC950" s="339"/>
      <c r="BD950" s="339"/>
      <c r="BE950" s="339"/>
      <c r="BF950" s="339"/>
      <c r="BG950" s="339"/>
      <c r="BH950" s="339"/>
      <c r="BI950" s="339"/>
      <c r="BJ950" s="339"/>
      <c r="BK950" s="339"/>
      <c r="BL950" s="339"/>
      <c r="BM950" s="339"/>
      <c r="BN950" s="339"/>
      <c r="BO950" s="339"/>
      <c r="BP950" s="339"/>
      <c r="BQ950" s="339"/>
      <c r="BR950" s="339"/>
      <c r="BS950" s="339"/>
      <c r="BT950" s="339"/>
      <c r="BU950" s="339"/>
      <c r="BV950" s="339"/>
      <c r="BW950" s="339"/>
      <c r="BX950" s="339"/>
      <c r="BY950" s="339"/>
      <c r="BZ950" s="339"/>
      <c r="CA950" s="339"/>
      <c r="CB950" s="339"/>
      <c r="CC950" s="339"/>
      <c r="CD950" s="339"/>
      <c r="CE950" s="339"/>
      <c r="CF950" s="339"/>
      <c r="CG950" s="339"/>
      <c r="CH950" s="339"/>
      <c r="CI950" s="339"/>
      <c r="CJ950" s="339"/>
      <c r="CK950" s="339"/>
      <c r="CL950" s="339"/>
      <c r="CM950" s="339"/>
      <c r="CN950" s="339"/>
      <c r="CO950" s="339"/>
      <c r="CP950" s="339"/>
      <c r="CQ950" s="339"/>
      <c r="CR950" s="339"/>
      <c r="CS950" s="339"/>
      <c r="CT950" s="339"/>
      <c r="CU950" s="339"/>
      <c r="CV950" s="339"/>
      <c r="CW950" s="339"/>
      <c r="CX950" s="339"/>
      <c r="CY950" s="339"/>
      <c r="CZ950" s="339"/>
      <c r="DA950" s="339"/>
      <c r="DB950" s="339"/>
      <c r="DC950" s="339"/>
      <c r="DD950" s="339"/>
      <c r="DE950" s="339"/>
      <c r="DF950" s="339"/>
      <c r="DG950" s="339"/>
      <c r="DH950" s="339"/>
      <c r="DI950" s="339"/>
      <c r="DJ950" s="339"/>
      <c r="DK950" s="339"/>
      <c r="DL950" s="339"/>
      <c r="DM950" s="339"/>
      <c r="DN950" s="339"/>
      <c r="DO950" s="339"/>
      <c r="DP950" s="339"/>
      <c r="DQ950" s="339"/>
      <c r="DR950" s="339"/>
      <c r="DS950" s="339"/>
      <c r="DT950" s="339"/>
      <c r="DU950" s="339"/>
      <c r="DV950" s="339"/>
      <c r="DW950" s="339"/>
      <c r="DX950" s="339"/>
      <c r="DY950" s="339"/>
      <c r="DZ950" s="339"/>
      <c r="EA950" s="339"/>
      <c r="EB950" s="339"/>
      <c r="EC950" s="339"/>
      <c r="ED950" s="339"/>
      <c r="EE950" s="339"/>
      <c r="EF950" s="339"/>
      <c r="EG950" s="339"/>
      <c r="EH950" s="339"/>
      <c r="EI950" s="339"/>
      <c r="EJ950" s="339"/>
      <c r="EK950" s="339"/>
      <c r="EL950" s="339"/>
      <c r="EM950" s="339"/>
    </row>
    <row r="951" spans="1:143" s="341" customFormat="1" ht="25.5" hidden="1" customHeight="1">
      <c r="A951" s="371"/>
      <c r="B951" s="371"/>
      <c r="C951" s="371"/>
      <c r="D951" s="371"/>
      <c r="E951" s="371"/>
      <c r="F951" s="371"/>
      <c r="G951" s="371"/>
      <c r="H951" s="371"/>
      <c r="I951" s="371"/>
      <c r="J951" s="371"/>
      <c r="K951" s="371"/>
      <c r="L951" s="371"/>
      <c r="M951" s="371"/>
      <c r="N951" s="371"/>
      <c r="O951" s="371"/>
      <c r="P951" s="371"/>
      <c r="Q951" s="371"/>
      <c r="R951" s="371"/>
      <c r="S951" s="371"/>
      <c r="T951" s="371"/>
      <c r="U951" s="371"/>
      <c r="V951" s="371"/>
      <c r="W951" s="371"/>
      <c r="X951" s="371"/>
      <c r="Y951" s="371"/>
      <c r="Z951" s="371"/>
      <c r="AA951" s="371"/>
      <c r="AB951" s="371"/>
      <c r="AC951" s="371"/>
      <c r="AD951" s="371"/>
      <c r="AE951" s="371"/>
      <c r="AF951" s="371"/>
      <c r="AG951" s="371"/>
      <c r="AH951" s="371"/>
      <c r="AI951" s="339"/>
      <c r="AJ951" s="339"/>
      <c r="AK951" s="339"/>
      <c r="AL951" s="339"/>
      <c r="AM951" s="339"/>
      <c r="AN951" s="339"/>
      <c r="AO951" s="339"/>
      <c r="AP951" s="339"/>
      <c r="AQ951" s="339"/>
      <c r="AR951" s="339"/>
      <c r="AS951" s="339"/>
      <c r="AT951" s="339"/>
      <c r="AU951" s="339"/>
      <c r="AV951" s="339"/>
      <c r="AW951" s="339"/>
      <c r="AX951" s="339"/>
      <c r="AY951" s="339"/>
      <c r="AZ951" s="339"/>
      <c r="BA951" s="339"/>
      <c r="BB951" s="339"/>
      <c r="BC951" s="339"/>
      <c r="BD951" s="339"/>
      <c r="BE951" s="339"/>
      <c r="BF951" s="339"/>
      <c r="BG951" s="339"/>
      <c r="BH951" s="339"/>
      <c r="BI951" s="339"/>
      <c r="BJ951" s="339"/>
      <c r="BK951" s="339"/>
      <c r="BL951" s="339"/>
      <c r="BM951" s="339"/>
      <c r="BN951" s="339"/>
      <c r="BO951" s="339"/>
      <c r="BP951" s="339"/>
      <c r="BQ951" s="339"/>
      <c r="BR951" s="339"/>
      <c r="BS951" s="339"/>
      <c r="BT951" s="339"/>
      <c r="BU951" s="339"/>
      <c r="BV951" s="339"/>
      <c r="BW951" s="339"/>
      <c r="BX951" s="339"/>
      <c r="BY951" s="339"/>
      <c r="BZ951" s="339"/>
      <c r="CA951" s="339"/>
      <c r="CB951" s="339"/>
      <c r="CC951" s="339"/>
      <c r="CD951" s="339"/>
      <c r="CE951" s="339"/>
      <c r="CF951" s="339"/>
      <c r="CG951" s="339"/>
      <c r="CH951" s="339"/>
      <c r="CI951" s="339"/>
      <c r="CJ951" s="339"/>
      <c r="CK951" s="339"/>
      <c r="CL951" s="339"/>
      <c r="CM951" s="339"/>
      <c r="CN951" s="339"/>
      <c r="CO951" s="339"/>
      <c r="CP951" s="339"/>
      <c r="CQ951" s="339"/>
      <c r="CR951" s="339"/>
      <c r="CS951" s="339"/>
      <c r="CT951" s="339"/>
      <c r="CU951" s="339"/>
      <c r="CV951" s="339"/>
      <c r="CW951" s="339"/>
      <c r="CX951" s="339"/>
      <c r="CY951" s="339"/>
      <c r="CZ951" s="339"/>
      <c r="DA951" s="339"/>
      <c r="DB951" s="339"/>
      <c r="DC951" s="339"/>
      <c r="DD951" s="339"/>
      <c r="DE951" s="339"/>
      <c r="DF951" s="339"/>
      <c r="DG951" s="339"/>
      <c r="DH951" s="339"/>
      <c r="DI951" s="339"/>
      <c r="DJ951" s="339"/>
      <c r="DK951" s="339"/>
      <c r="DL951" s="339"/>
      <c r="DM951" s="339"/>
      <c r="DN951" s="339"/>
      <c r="DO951" s="339"/>
      <c r="DP951" s="339"/>
      <c r="DQ951" s="339"/>
      <c r="DR951" s="339"/>
      <c r="DS951" s="339"/>
      <c r="DT951" s="339"/>
      <c r="DU951" s="339"/>
      <c r="DV951" s="339"/>
      <c r="DW951" s="339"/>
      <c r="DX951" s="339"/>
      <c r="DY951" s="339"/>
      <c r="DZ951" s="339"/>
      <c r="EA951" s="339"/>
      <c r="EB951" s="339"/>
      <c r="EC951" s="339"/>
      <c r="ED951" s="339"/>
      <c r="EE951" s="339"/>
      <c r="EF951" s="339"/>
      <c r="EG951" s="339"/>
      <c r="EH951" s="339"/>
      <c r="EI951" s="339"/>
      <c r="EJ951" s="339"/>
      <c r="EK951" s="339"/>
      <c r="EL951" s="339"/>
      <c r="EM951" s="339"/>
    </row>
    <row r="952" spans="1:143" s="341" customFormat="1" ht="25.5" hidden="1" customHeight="1">
      <c r="A952" s="371"/>
      <c r="B952" s="371"/>
      <c r="C952" s="371"/>
      <c r="D952" s="371"/>
      <c r="E952" s="371"/>
      <c r="F952" s="371"/>
      <c r="G952" s="371"/>
      <c r="H952" s="371"/>
      <c r="I952" s="371"/>
      <c r="J952" s="371"/>
      <c r="K952" s="371"/>
      <c r="L952" s="371"/>
      <c r="M952" s="371"/>
      <c r="N952" s="371"/>
      <c r="O952" s="371"/>
      <c r="P952" s="371"/>
      <c r="Q952" s="371"/>
      <c r="R952" s="371"/>
      <c r="S952" s="371"/>
      <c r="T952" s="371"/>
      <c r="U952" s="371"/>
      <c r="V952" s="371"/>
      <c r="W952" s="371"/>
      <c r="X952" s="371"/>
      <c r="Y952" s="371"/>
      <c r="Z952" s="371"/>
      <c r="AA952" s="371"/>
      <c r="AB952" s="371"/>
      <c r="AC952" s="371"/>
      <c r="AD952" s="371"/>
      <c r="AE952" s="371"/>
      <c r="AF952" s="371"/>
      <c r="AG952" s="371"/>
      <c r="AH952" s="371"/>
      <c r="AI952" s="339"/>
      <c r="AJ952" s="339"/>
      <c r="AK952" s="339"/>
      <c r="AL952" s="339"/>
      <c r="AM952" s="339"/>
      <c r="AN952" s="339"/>
      <c r="AO952" s="339"/>
      <c r="AP952" s="339"/>
      <c r="AQ952" s="339"/>
      <c r="AR952" s="339"/>
      <c r="AS952" s="339"/>
      <c r="AT952" s="339"/>
      <c r="AU952" s="339"/>
      <c r="AV952" s="339"/>
      <c r="AW952" s="339"/>
      <c r="AX952" s="339"/>
      <c r="AY952" s="339"/>
      <c r="AZ952" s="339"/>
      <c r="BA952" s="339"/>
      <c r="BB952" s="339"/>
      <c r="BC952" s="339"/>
      <c r="BD952" s="339"/>
      <c r="BE952" s="339"/>
      <c r="BF952" s="339"/>
      <c r="BG952" s="339"/>
      <c r="BH952" s="339"/>
      <c r="BI952" s="339"/>
      <c r="BJ952" s="339"/>
      <c r="BK952" s="339"/>
      <c r="BL952" s="339"/>
      <c r="BM952" s="339"/>
      <c r="BN952" s="339"/>
      <c r="BO952" s="339"/>
      <c r="BP952" s="339"/>
      <c r="BQ952" s="339"/>
      <c r="BR952" s="339"/>
      <c r="BS952" s="339"/>
      <c r="BT952" s="339"/>
      <c r="BU952" s="339"/>
      <c r="BV952" s="339"/>
      <c r="BW952" s="339"/>
      <c r="BX952" s="339"/>
      <c r="BY952" s="339"/>
      <c r="BZ952" s="339"/>
      <c r="CA952" s="339"/>
      <c r="CB952" s="339"/>
      <c r="CC952" s="339"/>
      <c r="CD952" s="339"/>
      <c r="CE952" s="339"/>
      <c r="CF952" s="339"/>
      <c r="CG952" s="339"/>
      <c r="CH952" s="339"/>
      <c r="CI952" s="339"/>
      <c r="CJ952" s="339"/>
      <c r="CK952" s="339"/>
      <c r="CL952" s="339"/>
      <c r="CM952" s="339"/>
      <c r="CN952" s="339"/>
      <c r="CO952" s="339"/>
      <c r="CP952" s="339"/>
      <c r="CQ952" s="339"/>
      <c r="CR952" s="339"/>
      <c r="CS952" s="339"/>
      <c r="CT952" s="339"/>
      <c r="CU952" s="339"/>
      <c r="CV952" s="339"/>
      <c r="CW952" s="339"/>
      <c r="CX952" s="339"/>
      <c r="CY952" s="339"/>
      <c r="CZ952" s="339"/>
      <c r="DA952" s="339"/>
      <c r="DB952" s="339"/>
      <c r="DC952" s="339"/>
      <c r="DD952" s="339"/>
      <c r="DE952" s="339"/>
      <c r="DF952" s="339"/>
      <c r="DG952" s="339"/>
      <c r="DH952" s="339"/>
      <c r="DI952" s="339"/>
      <c r="DJ952" s="339"/>
      <c r="DK952" s="339"/>
      <c r="DL952" s="339"/>
      <c r="DM952" s="339"/>
      <c r="DN952" s="339"/>
      <c r="DO952" s="339"/>
      <c r="DP952" s="339"/>
      <c r="DQ952" s="339"/>
      <c r="DR952" s="339"/>
      <c r="DS952" s="339"/>
      <c r="DT952" s="339"/>
      <c r="DU952" s="339"/>
      <c r="DV952" s="339"/>
      <c r="DW952" s="339"/>
      <c r="DX952" s="339"/>
      <c r="DY952" s="339"/>
      <c r="DZ952" s="339"/>
      <c r="EA952" s="339"/>
      <c r="EB952" s="339"/>
      <c r="EC952" s="339"/>
      <c r="ED952" s="339"/>
      <c r="EE952" s="339"/>
      <c r="EF952" s="339"/>
      <c r="EG952" s="339"/>
      <c r="EH952" s="339"/>
      <c r="EI952" s="339"/>
      <c r="EJ952" s="339"/>
      <c r="EK952" s="339"/>
      <c r="EL952" s="339"/>
      <c r="EM952" s="339"/>
    </row>
    <row r="953" spans="1:143" s="341" customFormat="1" ht="25.5" hidden="1" customHeight="1">
      <c r="A953" s="371"/>
      <c r="B953" s="371"/>
      <c r="C953" s="371"/>
      <c r="D953" s="371"/>
      <c r="E953" s="371"/>
      <c r="F953" s="371"/>
      <c r="G953" s="371"/>
      <c r="H953" s="371"/>
      <c r="I953" s="371"/>
      <c r="J953" s="371"/>
      <c r="K953" s="371"/>
      <c r="L953" s="371"/>
      <c r="M953" s="371"/>
      <c r="N953" s="371"/>
      <c r="O953" s="371"/>
      <c r="P953" s="371"/>
      <c r="Q953" s="371"/>
      <c r="R953" s="371"/>
      <c r="S953" s="371"/>
      <c r="T953" s="371"/>
      <c r="U953" s="371"/>
      <c r="V953" s="371"/>
      <c r="W953" s="371"/>
      <c r="X953" s="371"/>
      <c r="Y953" s="371"/>
      <c r="Z953" s="371"/>
      <c r="AA953" s="371"/>
      <c r="AB953" s="371"/>
      <c r="AC953" s="371"/>
      <c r="AD953" s="371"/>
      <c r="AE953" s="371"/>
      <c r="AF953" s="371"/>
      <c r="AG953" s="371"/>
      <c r="AH953" s="371"/>
      <c r="AI953" s="339"/>
      <c r="AJ953" s="339"/>
      <c r="AK953" s="339"/>
      <c r="AL953" s="339"/>
      <c r="AM953" s="339"/>
      <c r="AN953" s="339"/>
      <c r="AO953" s="339"/>
      <c r="AP953" s="339"/>
      <c r="AQ953" s="339"/>
      <c r="AR953" s="339"/>
      <c r="AS953" s="339"/>
      <c r="AT953" s="339"/>
      <c r="AU953" s="339"/>
      <c r="AV953" s="339"/>
      <c r="AW953" s="339"/>
      <c r="AX953" s="339"/>
      <c r="AY953" s="339"/>
      <c r="AZ953" s="339"/>
      <c r="BA953" s="339"/>
      <c r="BB953" s="339"/>
      <c r="BC953" s="339"/>
      <c r="BD953" s="339"/>
      <c r="BE953" s="339"/>
      <c r="BF953" s="339"/>
      <c r="BG953" s="339"/>
      <c r="BH953" s="339"/>
      <c r="BI953" s="339"/>
      <c r="BJ953" s="339"/>
      <c r="BK953" s="339"/>
      <c r="BL953" s="339"/>
      <c r="BM953" s="339"/>
      <c r="BN953" s="339"/>
      <c r="BO953" s="339"/>
      <c r="BP953" s="339"/>
      <c r="BQ953" s="339"/>
      <c r="BR953" s="339"/>
      <c r="BS953" s="339"/>
      <c r="BT953" s="339"/>
      <c r="BU953" s="339"/>
      <c r="BV953" s="339"/>
      <c r="BW953" s="339"/>
      <c r="BX953" s="339"/>
      <c r="BY953" s="339"/>
      <c r="BZ953" s="339"/>
      <c r="CA953" s="339"/>
      <c r="CB953" s="339"/>
      <c r="CC953" s="339"/>
      <c r="CD953" s="339"/>
      <c r="CE953" s="339"/>
      <c r="CF953" s="339"/>
      <c r="CG953" s="339"/>
      <c r="CH953" s="339"/>
      <c r="CI953" s="339"/>
      <c r="CJ953" s="339"/>
      <c r="CK953" s="339"/>
      <c r="CL953" s="339"/>
      <c r="CM953" s="339"/>
      <c r="CN953" s="339"/>
      <c r="CO953" s="339"/>
      <c r="CP953" s="339"/>
      <c r="CQ953" s="339"/>
      <c r="CR953" s="339"/>
      <c r="CS953" s="339"/>
      <c r="CT953" s="339"/>
      <c r="CU953" s="339"/>
      <c r="CV953" s="339"/>
      <c r="CW953" s="339"/>
      <c r="CX953" s="339"/>
      <c r="CY953" s="339"/>
      <c r="CZ953" s="339"/>
      <c r="DA953" s="339"/>
      <c r="DB953" s="339"/>
      <c r="DC953" s="339"/>
      <c r="DD953" s="339"/>
      <c r="DE953" s="339"/>
      <c r="DF953" s="339"/>
      <c r="DG953" s="339"/>
      <c r="DH953" s="339"/>
      <c r="DI953" s="339"/>
      <c r="DJ953" s="339"/>
      <c r="DK953" s="339"/>
      <c r="DL953" s="339"/>
      <c r="DM953" s="339"/>
      <c r="DN953" s="339"/>
      <c r="DO953" s="339"/>
      <c r="DP953" s="339"/>
      <c r="DQ953" s="339"/>
      <c r="DR953" s="339"/>
      <c r="DS953" s="339"/>
      <c r="DT953" s="339"/>
      <c r="DU953" s="339"/>
      <c r="DV953" s="339"/>
      <c r="DW953" s="339"/>
      <c r="DX953" s="339"/>
      <c r="DY953" s="339"/>
      <c r="DZ953" s="339"/>
      <c r="EA953" s="339"/>
      <c r="EB953" s="339"/>
      <c r="EC953" s="339"/>
      <c r="ED953" s="339"/>
      <c r="EE953" s="339"/>
      <c r="EF953" s="339"/>
      <c r="EG953" s="339"/>
      <c r="EH953" s="339"/>
      <c r="EI953" s="339"/>
      <c r="EJ953" s="339"/>
      <c r="EK953" s="339"/>
      <c r="EL953" s="339"/>
      <c r="EM953" s="339"/>
    </row>
    <row r="954" spans="1:143" s="341" customFormat="1" ht="25.5" hidden="1" customHeight="1">
      <c r="A954" s="371"/>
      <c r="B954" s="371"/>
      <c r="C954" s="371"/>
      <c r="D954" s="371"/>
      <c r="E954" s="371"/>
      <c r="F954" s="371"/>
      <c r="G954" s="371"/>
      <c r="H954" s="371"/>
      <c r="I954" s="371"/>
      <c r="J954" s="371"/>
      <c r="K954" s="371"/>
      <c r="L954" s="371"/>
      <c r="M954" s="371"/>
      <c r="N954" s="371"/>
      <c r="O954" s="371"/>
      <c r="P954" s="371"/>
      <c r="Q954" s="371"/>
      <c r="R954" s="371"/>
      <c r="S954" s="371"/>
      <c r="T954" s="371"/>
      <c r="U954" s="371"/>
      <c r="V954" s="371"/>
      <c r="W954" s="371"/>
      <c r="X954" s="371"/>
      <c r="Y954" s="371"/>
      <c r="Z954" s="371"/>
      <c r="AA954" s="371"/>
      <c r="AB954" s="371"/>
      <c r="AC954" s="371"/>
      <c r="AD954" s="371"/>
      <c r="AE954" s="371"/>
      <c r="AF954" s="371"/>
      <c r="AG954" s="371"/>
      <c r="AH954" s="371"/>
      <c r="AI954" s="339"/>
      <c r="AJ954" s="339"/>
      <c r="AK954" s="339"/>
      <c r="AL954" s="339"/>
      <c r="AM954" s="339"/>
      <c r="AN954" s="339"/>
      <c r="AO954" s="339"/>
      <c r="AP954" s="339"/>
      <c r="AQ954" s="339"/>
      <c r="AR954" s="339"/>
      <c r="AS954" s="339"/>
      <c r="AT954" s="339"/>
      <c r="AU954" s="339"/>
      <c r="AV954" s="339"/>
      <c r="AW954" s="339"/>
      <c r="AX954" s="339"/>
      <c r="AY954" s="339"/>
      <c r="AZ954" s="339"/>
      <c r="BA954" s="339"/>
      <c r="BB954" s="339"/>
      <c r="BC954" s="339"/>
      <c r="BD954" s="339"/>
      <c r="BE954" s="339"/>
      <c r="BF954" s="339"/>
      <c r="BG954" s="339"/>
      <c r="BH954" s="339"/>
      <c r="BI954" s="339"/>
      <c r="BJ954" s="339"/>
      <c r="BK954" s="339"/>
      <c r="BL954" s="339"/>
      <c r="BM954" s="339"/>
      <c r="BN954" s="339"/>
      <c r="BO954" s="339"/>
      <c r="BP954" s="339"/>
      <c r="BQ954" s="339"/>
      <c r="BR954" s="339"/>
      <c r="BS954" s="339"/>
      <c r="BT954" s="339"/>
      <c r="BU954" s="339"/>
      <c r="BV954" s="339"/>
      <c r="BW954" s="339"/>
      <c r="BX954" s="339"/>
      <c r="BY954" s="339"/>
      <c r="BZ954" s="339"/>
      <c r="CA954" s="339"/>
      <c r="CB954" s="339"/>
      <c r="CC954" s="339"/>
      <c r="CD954" s="339"/>
      <c r="CE954" s="339"/>
      <c r="CF954" s="339"/>
      <c r="CG954" s="339"/>
      <c r="CH954" s="339"/>
      <c r="CI954" s="339"/>
      <c r="CJ954" s="339"/>
      <c r="CK954" s="339"/>
      <c r="CL954" s="339"/>
      <c r="CM954" s="339"/>
      <c r="CN954" s="339"/>
      <c r="CO954" s="339"/>
      <c r="CP954" s="339"/>
      <c r="CQ954" s="339"/>
      <c r="CR954" s="339"/>
      <c r="CS954" s="339"/>
      <c r="CT954" s="339"/>
      <c r="CU954" s="339"/>
      <c r="CV954" s="339"/>
      <c r="CW954" s="339"/>
      <c r="CX954" s="339"/>
      <c r="CY954" s="339"/>
      <c r="CZ954" s="339"/>
      <c r="DA954" s="339"/>
      <c r="DB954" s="339"/>
      <c r="DC954" s="339"/>
      <c r="DD954" s="339"/>
      <c r="DE954" s="339"/>
      <c r="DF954" s="339"/>
      <c r="DG954" s="339"/>
      <c r="DH954" s="339"/>
      <c r="DI954" s="339"/>
      <c r="DJ954" s="339"/>
      <c r="DK954" s="339"/>
      <c r="DL954" s="339"/>
      <c r="DM954" s="339"/>
      <c r="DN954" s="339"/>
      <c r="DO954" s="339"/>
      <c r="DP954" s="339"/>
      <c r="DQ954" s="339"/>
      <c r="DR954" s="339"/>
      <c r="DS954" s="339"/>
      <c r="DT954" s="339"/>
      <c r="DU954" s="339"/>
      <c r="DV954" s="339"/>
      <c r="DW954" s="339"/>
      <c r="DX954" s="339"/>
      <c r="DY954" s="339"/>
      <c r="DZ954" s="339"/>
      <c r="EA954" s="339"/>
      <c r="EB954" s="339"/>
      <c r="EC954" s="339"/>
      <c r="ED954" s="339"/>
      <c r="EE954" s="339"/>
      <c r="EF954" s="339"/>
      <c r="EG954" s="339"/>
      <c r="EH954" s="339"/>
      <c r="EI954" s="339"/>
      <c r="EJ954" s="339"/>
      <c r="EK954" s="339"/>
      <c r="EL954" s="339"/>
      <c r="EM954" s="339"/>
    </row>
    <row r="955" spans="1:143" s="341" customFormat="1" ht="25.5" hidden="1" customHeight="1">
      <c r="A955" s="371"/>
      <c r="B955" s="371"/>
      <c r="C955" s="371"/>
      <c r="D955" s="371"/>
      <c r="E955" s="371"/>
      <c r="F955" s="371"/>
      <c r="G955" s="371"/>
      <c r="H955" s="371"/>
      <c r="I955" s="371"/>
      <c r="J955" s="371"/>
      <c r="K955" s="371"/>
      <c r="L955" s="371"/>
      <c r="M955" s="371"/>
      <c r="N955" s="371"/>
      <c r="O955" s="371"/>
      <c r="P955" s="371"/>
      <c r="Q955" s="371"/>
      <c r="R955" s="371"/>
      <c r="S955" s="371"/>
      <c r="T955" s="371"/>
      <c r="U955" s="371"/>
      <c r="V955" s="371"/>
      <c r="W955" s="371"/>
      <c r="X955" s="371"/>
      <c r="Y955" s="371"/>
      <c r="Z955" s="371"/>
      <c r="AA955" s="371"/>
      <c r="AB955" s="371"/>
      <c r="AC955" s="371"/>
      <c r="AD955" s="371"/>
      <c r="AE955" s="371"/>
      <c r="AF955" s="371"/>
      <c r="AG955" s="371"/>
      <c r="AH955" s="371"/>
      <c r="AI955" s="339"/>
      <c r="AJ955" s="339"/>
      <c r="AK955" s="339"/>
      <c r="AL955" s="339"/>
      <c r="AM955" s="339"/>
      <c r="AN955" s="339"/>
      <c r="AO955" s="339"/>
      <c r="AP955" s="339"/>
      <c r="AQ955" s="339"/>
      <c r="AR955" s="339"/>
      <c r="AS955" s="339"/>
      <c r="AT955" s="339"/>
      <c r="AU955" s="339"/>
      <c r="AV955" s="339"/>
      <c r="AW955" s="339"/>
      <c r="AX955" s="339"/>
      <c r="AY955" s="339"/>
      <c r="AZ955" s="339"/>
      <c r="BA955" s="339"/>
      <c r="BB955" s="339"/>
      <c r="BC955" s="339"/>
      <c r="BD955" s="339"/>
      <c r="BE955" s="339"/>
      <c r="BF955" s="339"/>
      <c r="BG955" s="339"/>
      <c r="BH955" s="339"/>
      <c r="BI955" s="339"/>
      <c r="BJ955" s="339"/>
      <c r="BK955" s="339"/>
      <c r="BL955" s="339"/>
      <c r="BM955" s="339"/>
      <c r="BN955" s="339"/>
      <c r="BO955" s="339"/>
      <c r="BP955" s="339"/>
      <c r="BQ955" s="339"/>
      <c r="BR955" s="339"/>
      <c r="BS955" s="339"/>
      <c r="BT955" s="339"/>
      <c r="BU955" s="339"/>
      <c r="BV955" s="339"/>
      <c r="BW955" s="339"/>
      <c r="BX955" s="339"/>
      <c r="BY955" s="339"/>
      <c r="BZ955" s="339"/>
      <c r="CA955" s="339"/>
      <c r="CB955" s="339"/>
      <c r="CC955" s="339"/>
      <c r="CD955" s="339"/>
      <c r="CE955" s="339"/>
      <c r="CF955" s="339"/>
      <c r="CG955" s="339"/>
      <c r="CH955" s="339"/>
      <c r="CI955" s="339"/>
      <c r="CJ955" s="339"/>
      <c r="CK955" s="339"/>
      <c r="CL955" s="339"/>
      <c r="CM955" s="339"/>
      <c r="CN955" s="339"/>
      <c r="CO955" s="339"/>
      <c r="CP955" s="339"/>
      <c r="CQ955" s="339"/>
      <c r="CR955" s="339"/>
      <c r="CS955" s="339"/>
      <c r="CT955" s="339"/>
      <c r="CU955" s="339"/>
      <c r="CV955" s="339"/>
      <c r="CW955" s="339"/>
      <c r="CX955" s="339"/>
      <c r="CY955" s="339"/>
      <c r="CZ955" s="339"/>
      <c r="DA955" s="339"/>
      <c r="DB955" s="339"/>
      <c r="DC955" s="339"/>
      <c r="DD955" s="339"/>
      <c r="DE955" s="339"/>
      <c r="DF955" s="339"/>
      <c r="DG955" s="339"/>
      <c r="DH955" s="339"/>
      <c r="DI955" s="339"/>
      <c r="DJ955" s="339"/>
      <c r="DK955" s="339"/>
      <c r="DL955" s="339"/>
      <c r="DM955" s="339"/>
      <c r="DN955" s="339"/>
      <c r="DO955" s="339"/>
      <c r="DP955" s="339"/>
      <c r="DQ955" s="339"/>
      <c r="DR955" s="339"/>
      <c r="DS955" s="339"/>
      <c r="DT955" s="339"/>
      <c r="DU955" s="339"/>
      <c r="DV955" s="339"/>
      <c r="DW955" s="339"/>
      <c r="DX955" s="339"/>
      <c r="DY955" s="339"/>
      <c r="DZ955" s="339"/>
      <c r="EA955" s="339"/>
      <c r="EB955" s="339"/>
      <c r="EC955" s="339"/>
      <c r="ED955" s="339"/>
      <c r="EE955" s="339"/>
      <c r="EF955" s="339"/>
      <c r="EG955" s="339"/>
      <c r="EH955" s="339"/>
      <c r="EI955" s="339"/>
      <c r="EJ955" s="339"/>
      <c r="EK955" s="339"/>
      <c r="EL955" s="339"/>
      <c r="EM955" s="339"/>
    </row>
    <row r="956" spans="1:143" s="341" customFormat="1" ht="25.5" hidden="1" customHeight="1">
      <c r="A956" s="371"/>
      <c r="B956" s="371"/>
      <c r="C956" s="371"/>
      <c r="D956" s="371"/>
      <c r="E956" s="371"/>
      <c r="F956" s="371"/>
      <c r="G956" s="371"/>
      <c r="H956" s="371"/>
      <c r="I956" s="371"/>
      <c r="J956" s="371"/>
      <c r="K956" s="371"/>
      <c r="L956" s="371"/>
      <c r="M956" s="371"/>
      <c r="N956" s="371"/>
      <c r="O956" s="371"/>
      <c r="P956" s="371"/>
      <c r="Q956" s="371"/>
      <c r="R956" s="371"/>
      <c r="S956" s="371"/>
      <c r="T956" s="371"/>
      <c r="U956" s="371"/>
      <c r="V956" s="371"/>
      <c r="W956" s="371"/>
      <c r="X956" s="371"/>
      <c r="Y956" s="371"/>
      <c r="Z956" s="371"/>
      <c r="AA956" s="371"/>
      <c r="AB956" s="371"/>
      <c r="AC956" s="371"/>
      <c r="AD956" s="371"/>
      <c r="AE956" s="371"/>
      <c r="AF956" s="371"/>
      <c r="AG956" s="371"/>
      <c r="AH956" s="371"/>
      <c r="AI956" s="339"/>
      <c r="AJ956" s="339"/>
      <c r="AK956" s="339"/>
      <c r="AL956" s="339"/>
      <c r="AM956" s="339"/>
      <c r="AN956" s="339"/>
      <c r="AO956" s="339"/>
      <c r="AP956" s="339"/>
      <c r="AQ956" s="339"/>
      <c r="AR956" s="339"/>
      <c r="AS956" s="339"/>
      <c r="AT956" s="339"/>
      <c r="AU956" s="339"/>
      <c r="AV956" s="339"/>
      <c r="AW956" s="339"/>
      <c r="AX956" s="339"/>
      <c r="AY956" s="339"/>
      <c r="AZ956" s="339"/>
      <c r="BA956" s="339"/>
      <c r="BB956" s="339"/>
      <c r="BC956" s="339"/>
      <c r="BD956" s="339"/>
      <c r="BE956" s="339"/>
      <c r="BF956" s="339"/>
      <c r="BG956" s="339"/>
      <c r="BH956" s="339"/>
      <c r="BI956" s="339"/>
      <c r="BJ956" s="339"/>
      <c r="BK956" s="339"/>
      <c r="BL956" s="339"/>
      <c r="BM956" s="339"/>
      <c r="BN956" s="339"/>
      <c r="BO956" s="339"/>
      <c r="BP956" s="339"/>
      <c r="BQ956" s="339"/>
      <c r="BR956" s="339"/>
      <c r="BS956" s="339"/>
      <c r="BT956" s="339"/>
      <c r="BU956" s="339"/>
      <c r="BV956" s="339"/>
      <c r="BW956" s="339"/>
      <c r="BX956" s="339"/>
      <c r="BY956" s="339"/>
      <c r="BZ956" s="339"/>
      <c r="CA956" s="339"/>
      <c r="CB956" s="339"/>
      <c r="CC956" s="339"/>
      <c r="CD956" s="339"/>
      <c r="CE956" s="339"/>
      <c r="CF956" s="339"/>
      <c r="CG956" s="339"/>
      <c r="CH956" s="339"/>
      <c r="CI956" s="339"/>
      <c r="CJ956" s="339"/>
      <c r="CK956" s="339"/>
      <c r="CL956" s="339"/>
      <c r="CM956" s="339"/>
      <c r="CN956" s="339"/>
      <c r="CO956" s="339"/>
      <c r="CP956" s="339"/>
      <c r="CQ956" s="339"/>
      <c r="CR956" s="339"/>
      <c r="CS956" s="339"/>
      <c r="CT956" s="339"/>
      <c r="CU956" s="339"/>
      <c r="CV956" s="339"/>
      <c r="CW956" s="339"/>
      <c r="CX956" s="339"/>
      <c r="CY956" s="339"/>
      <c r="CZ956" s="339"/>
      <c r="DA956" s="339"/>
      <c r="DB956" s="339"/>
      <c r="DC956" s="339"/>
      <c r="DD956" s="339"/>
      <c r="DE956" s="339"/>
      <c r="DF956" s="339"/>
      <c r="DG956" s="339"/>
      <c r="DH956" s="339"/>
      <c r="DI956" s="339"/>
      <c r="DJ956" s="339"/>
      <c r="DK956" s="339"/>
      <c r="DL956" s="339"/>
      <c r="DM956" s="339"/>
      <c r="DN956" s="339"/>
      <c r="DO956" s="339"/>
      <c r="DP956" s="339"/>
      <c r="DQ956" s="339"/>
      <c r="DR956" s="339"/>
      <c r="DS956" s="339"/>
      <c r="DT956" s="339"/>
      <c r="DU956" s="339"/>
      <c r="DV956" s="339"/>
      <c r="DW956" s="339"/>
      <c r="DX956" s="339"/>
      <c r="DY956" s="339"/>
      <c r="DZ956" s="339"/>
      <c r="EA956" s="339"/>
      <c r="EB956" s="339"/>
      <c r="EC956" s="339"/>
      <c r="ED956" s="339"/>
      <c r="EE956" s="339"/>
      <c r="EF956" s="339"/>
      <c r="EG956" s="339"/>
      <c r="EH956" s="339"/>
      <c r="EI956" s="339"/>
      <c r="EJ956" s="339"/>
      <c r="EK956" s="339"/>
      <c r="EL956" s="339"/>
      <c r="EM956" s="339"/>
    </row>
    <row r="957" spans="1:143" s="341" customFormat="1" ht="25.5" hidden="1" customHeight="1">
      <c r="A957" s="371"/>
      <c r="B957" s="371"/>
      <c r="C957" s="371"/>
      <c r="D957" s="371"/>
      <c r="E957" s="371"/>
      <c r="F957" s="371"/>
      <c r="G957" s="371"/>
      <c r="H957" s="371"/>
      <c r="I957" s="371"/>
      <c r="J957" s="371"/>
      <c r="K957" s="371"/>
      <c r="L957" s="371"/>
      <c r="M957" s="371"/>
      <c r="N957" s="371"/>
      <c r="O957" s="371"/>
      <c r="P957" s="371"/>
      <c r="Q957" s="371"/>
      <c r="R957" s="371"/>
      <c r="S957" s="371"/>
      <c r="T957" s="371"/>
      <c r="U957" s="371"/>
      <c r="V957" s="371"/>
      <c r="W957" s="371"/>
      <c r="X957" s="371"/>
      <c r="Y957" s="371"/>
      <c r="Z957" s="371"/>
      <c r="AA957" s="371"/>
      <c r="AB957" s="371"/>
      <c r="AC957" s="371"/>
      <c r="AD957" s="371"/>
      <c r="AE957" s="371"/>
      <c r="AF957" s="371"/>
      <c r="AG957" s="371"/>
      <c r="AH957" s="371"/>
      <c r="AI957" s="339"/>
      <c r="AJ957" s="339"/>
      <c r="AK957" s="339"/>
      <c r="AL957" s="339"/>
      <c r="AM957" s="339"/>
      <c r="AN957" s="339"/>
      <c r="AO957" s="339"/>
      <c r="AP957" s="339"/>
      <c r="AQ957" s="339"/>
      <c r="AR957" s="339"/>
      <c r="AS957" s="339"/>
      <c r="AT957" s="339"/>
      <c r="AU957" s="339"/>
      <c r="AV957" s="339"/>
      <c r="AW957" s="339"/>
      <c r="AX957" s="339"/>
      <c r="AY957" s="339"/>
      <c r="AZ957" s="339"/>
      <c r="BA957" s="339"/>
      <c r="BB957" s="339"/>
      <c r="BC957" s="339"/>
      <c r="BD957" s="339"/>
      <c r="BE957" s="339"/>
      <c r="BF957" s="339"/>
      <c r="BG957" s="339"/>
      <c r="BH957" s="339"/>
      <c r="BI957" s="339"/>
      <c r="BJ957" s="339"/>
      <c r="BK957" s="339"/>
      <c r="BL957" s="339"/>
      <c r="BM957" s="339"/>
      <c r="BN957" s="339"/>
      <c r="BO957" s="339"/>
      <c r="BP957" s="339"/>
      <c r="BQ957" s="339"/>
      <c r="BR957" s="339"/>
      <c r="BS957" s="339"/>
      <c r="BT957" s="339"/>
      <c r="BU957" s="339"/>
      <c r="BV957" s="339"/>
      <c r="BW957" s="339"/>
      <c r="BX957" s="339"/>
      <c r="BY957" s="339"/>
      <c r="BZ957" s="339"/>
      <c r="CA957" s="339"/>
      <c r="CB957" s="339"/>
      <c r="CC957" s="339"/>
      <c r="CD957" s="339"/>
      <c r="CE957" s="339"/>
      <c r="CF957" s="339"/>
      <c r="CG957" s="339"/>
      <c r="CH957" s="339"/>
      <c r="CI957" s="339"/>
      <c r="CJ957" s="339"/>
      <c r="CK957" s="339"/>
      <c r="CL957" s="339"/>
      <c r="CM957" s="339"/>
      <c r="CN957" s="339"/>
      <c r="CO957" s="339"/>
      <c r="CP957" s="339"/>
      <c r="CQ957" s="339"/>
      <c r="CR957" s="339"/>
      <c r="CS957" s="339"/>
      <c r="CT957" s="339"/>
      <c r="CU957" s="339"/>
      <c r="CV957" s="339"/>
      <c r="CW957" s="339"/>
      <c r="CX957" s="339"/>
      <c r="CY957" s="339"/>
      <c r="CZ957" s="339"/>
      <c r="DA957" s="339"/>
      <c r="DB957" s="339"/>
      <c r="DC957" s="339"/>
      <c r="DD957" s="339"/>
      <c r="DE957" s="339"/>
      <c r="DF957" s="339"/>
      <c r="DG957" s="339"/>
      <c r="DH957" s="339"/>
      <c r="DI957" s="339"/>
      <c r="DJ957" s="339"/>
      <c r="DK957" s="339"/>
      <c r="DL957" s="339"/>
      <c r="DM957" s="339"/>
      <c r="DN957" s="339"/>
      <c r="DO957" s="339"/>
      <c r="DP957" s="339"/>
      <c r="DQ957" s="339"/>
      <c r="DR957" s="339"/>
      <c r="DS957" s="339"/>
      <c r="DT957" s="339"/>
      <c r="DU957" s="339"/>
      <c r="DV957" s="339"/>
      <c r="DW957" s="339"/>
      <c r="DX957" s="339"/>
      <c r="DY957" s="339"/>
      <c r="DZ957" s="339"/>
      <c r="EA957" s="339"/>
      <c r="EB957" s="339"/>
      <c r="EC957" s="339"/>
      <c r="ED957" s="339"/>
      <c r="EE957" s="339"/>
      <c r="EF957" s="339"/>
      <c r="EG957" s="339"/>
      <c r="EH957" s="339"/>
      <c r="EI957" s="339"/>
      <c r="EJ957" s="339"/>
      <c r="EK957" s="339"/>
      <c r="EL957" s="339"/>
      <c r="EM957" s="339"/>
    </row>
    <row r="958" spans="1:143" s="341" customFormat="1" ht="25.5" hidden="1" customHeight="1">
      <c r="A958" s="371"/>
      <c r="B958" s="371"/>
      <c r="C958" s="371"/>
      <c r="D958" s="371"/>
      <c r="E958" s="371"/>
      <c r="F958" s="371"/>
      <c r="G958" s="371"/>
      <c r="H958" s="371"/>
      <c r="I958" s="371"/>
      <c r="J958" s="371"/>
      <c r="K958" s="371"/>
      <c r="L958" s="371"/>
      <c r="M958" s="371"/>
      <c r="N958" s="371"/>
      <c r="O958" s="371"/>
      <c r="P958" s="371"/>
      <c r="Q958" s="371"/>
      <c r="R958" s="371"/>
      <c r="S958" s="371"/>
      <c r="T958" s="371"/>
      <c r="U958" s="371"/>
      <c r="V958" s="371"/>
      <c r="W958" s="371"/>
      <c r="X958" s="371"/>
      <c r="Y958" s="371"/>
      <c r="Z958" s="371"/>
      <c r="AA958" s="371"/>
      <c r="AB958" s="371"/>
      <c r="AC958" s="371"/>
      <c r="AD958" s="371"/>
      <c r="AE958" s="371"/>
      <c r="AF958" s="371"/>
      <c r="AG958" s="371"/>
      <c r="AH958" s="371"/>
      <c r="AI958" s="339"/>
      <c r="AJ958" s="339"/>
      <c r="AK958" s="339"/>
      <c r="AL958" s="339"/>
      <c r="AM958" s="339"/>
      <c r="AN958" s="339"/>
      <c r="AO958" s="339"/>
      <c r="AP958" s="339"/>
      <c r="AQ958" s="339"/>
      <c r="AR958" s="339"/>
      <c r="AS958" s="339"/>
      <c r="AT958" s="339"/>
      <c r="AU958" s="339"/>
      <c r="AV958" s="339"/>
      <c r="AW958" s="339"/>
      <c r="AX958" s="339"/>
      <c r="AY958" s="339"/>
      <c r="AZ958" s="339"/>
      <c r="BA958" s="339"/>
      <c r="BB958" s="339"/>
      <c r="BC958" s="339"/>
      <c r="BD958" s="339"/>
      <c r="BE958" s="339"/>
      <c r="BF958" s="339"/>
      <c r="BG958" s="339"/>
      <c r="BH958" s="339"/>
      <c r="BI958" s="339"/>
      <c r="BJ958" s="339"/>
      <c r="BK958" s="339"/>
      <c r="BL958" s="339"/>
      <c r="BM958" s="339"/>
      <c r="BN958" s="339"/>
      <c r="BO958" s="339"/>
      <c r="BP958" s="339"/>
      <c r="BQ958" s="339"/>
      <c r="BR958" s="339"/>
      <c r="BS958" s="339"/>
      <c r="BT958" s="339"/>
      <c r="BU958" s="339"/>
      <c r="BV958" s="339"/>
      <c r="BW958" s="339"/>
      <c r="BX958" s="339"/>
      <c r="BY958" s="339"/>
      <c r="BZ958" s="339"/>
      <c r="CA958" s="339"/>
      <c r="CB958" s="339"/>
      <c r="CC958" s="339"/>
      <c r="CD958" s="339"/>
      <c r="CE958" s="339"/>
      <c r="CF958" s="339"/>
      <c r="CG958" s="339"/>
      <c r="CH958" s="339"/>
      <c r="CI958" s="339"/>
      <c r="CJ958" s="339"/>
      <c r="CK958" s="339"/>
      <c r="CL958" s="339"/>
      <c r="CM958" s="339"/>
      <c r="CN958" s="339"/>
      <c r="CO958" s="339"/>
      <c r="CP958" s="339"/>
      <c r="CQ958" s="339"/>
      <c r="CR958" s="339"/>
      <c r="CS958" s="339"/>
      <c r="CT958" s="339"/>
      <c r="CU958" s="339"/>
      <c r="CV958" s="339"/>
      <c r="CW958" s="339"/>
      <c r="CX958" s="339"/>
      <c r="CY958" s="339"/>
      <c r="CZ958" s="339"/>
      <c r="DA958" s="339"/>
      <c r="DB958" s="339"/>
      <c r="DC958" s="339"/>
      <c r="DD958" s="339"/>
      <c r="DE958" s="339"/>
      <c r="DF958" s="339"/>
      <c r="DG958" s="339"/>
      <c r="DH958" s="339"/>
      <c r="DI958" s="339"/>
      <c r="DJ958" s="339"/>
      <c r="DK958" s="339"/>
      <c r="DL958" s="339"/>
      <c r="DM958" s="339"/>
      <c r="DN958" s="339"/>
      <c r="DO958" s="339"/>
      <c r="DP958" s="339"/>
      <c r="DQ958" s="339"/>
      <c r="DR958" s="339"/>
      <c r="DS958" s="339"/>
      <c r="DT958" s="339"/>
      <c r="DU958" s="339"/>
      <c r="DV958" s="339"/>
      <c r="DW958" s="339"/>
      <c r="DX958" s="339"/>
      <c r="DY958" s="339"/>
      <c r="DZ958" s="339"/>
      <c r="EA958" s="339"/>
      <c r="EB958" s="339"/>
      <c r="EC958" s="339"/>
      <c r="ED958" s="339"/>
      <c r="EE958" s="339"/>
      <c r="EF958" s="339"/>
      <c r="EG958" s="339"/>
      <c r="EH958" s="339"/>
      <c r="EI958" s="339"/>
      <c r="EJ958" s="339"/>
      <c r="EK958" s="339"/>
      <c r="EL958" s="339"/>
      <c r="EM958" s="339"/>
    </row>
    <row r="959" spans="1:143" s="341" customFormat="1" ht="25.5" hidden="1" customHeight="1">
      <c r="A959" s="371"/>
      <c r="B959" s="371"/>
      <c r="C959" s="371"/>
      <c r="D959" s="371"/>
      <c r="E959" s="371"/>
      <c r="F959" s="371"/>
      <c r="G959" s="371"/>
      <c r="H959" s="371"/>
      <c r="I959" s="371"/>
      <c r="J959" s="371"/>
      <c r="K959" s="371"/>
      <c r="L959" s="371"/>
      <c r="M959" s="371"/>
      <c r="N959" s="371"/>
      <c r="O959" s="371"/>
      <c r="P959" s="371"/>
      <c r="Q959" s="371"/>
      <c r="R959" s="371"/>
      <c r="S959" s="371"/>
      <c r="T959" s="371"/>
      <c r="U959" s="371"/>
      <c r="V959" s="371"/>
      <c r="W959" s="371"/>
      <c r="X959" s="371"/>
      <c r="Y959" s="371"/>
      <c r="Z959" s="371"/>
      <c r="AA959" s="371"/>
      <c r="AB959" s="371"/>
      <c r="AC959" s="371"/>
      <c r="AD959" s="371"/>
      <c r="AE959" s="371"/>
      <c r="AF959" s="371"/>
      <c r="AG959" s="371"/>
      <c r="AH959" s="371"/>
      <c r="AI959" s="339"/>
      <c r="AJ959" s="339"/>
      <c r="AK959" s="339"/>
      <c r="AL959" s="339"/>
      <c r="AM959" s="339"/>
      <c r="AN959" s="339"/>
      <c r="AO959" s="339"/>
      <c r="AP959" s="339"/>
      <c r="AQ959" s="339"/>
      <c r="AR959" s="339"/>
      <c r="AS959" s="339"/>
      <c r="AT959" s="339"/>
      <c r="AU959" s="339"/>
      <c r="AV959" s="339"/>
      <c r="AW959" s="339"/>
      <c r="AX959" s="339"/>
      <c r="AY959" s="339"/>
      <c r="AZ959" s="339"/>
      <c r="BA959" s="339"/>
      <c r="BB959" s="339"/>
      <c r="BC959" s="339"/>
      <c r="BD959" s="339"/>
      <c r="BE959" s="339"/>
      <c r="BF959" s="339"/>
      <c r="BG959" s="339"/>
      <c r="BH959" s="339"/>
      <c r="BI959" s="339"/>
      <c r="BJ959" s="339"/>
      <c r="BK959" s="339"/>
      <c r="BL959" s="339"/>
      <c r="BM959" s="339"/>
      <c r="BN959" s="339"/>
      <c r="BO959" s="339"/>
      <c r="BP959" s="339"/>
      <c r="BQ959" s="339"/>
      <c r="BR959" s="339"/>
      <c r="BS959" s="339"/>
      <c r="BT959" s="339"/>
      <c r="BU959" s="339"/>
      <c r="BV959" s="339"/>
      <c r="BW959" s="339"/>
      <c r="BX959" s="339"/>
      <c r="BY959" s="339"/>
      <c r="BZ959" s="339"/>
      <c r="CA959" s="339"/>
      <c r="CB959" s="339"/>
      <c r="CC959" s="339"/>
      <c r="CD959" s="339"/>
      <c r="CE959" s="339"/>
      <c r="CF959" s="339"/>
      <c r="CG959" s="339"/>
      <c r="CH959" s="339"/>
      <c r="CI959" s="339"/>
      <c r="CJ959" s="339"/>
      <c r="CK959" s="339"/>
      <c r="CL959" s="339"/>
      <c r="CM959" s="339"/>
      <c r="CN959" s="339"/>
      <c r="CO959" s="339"/>
      <c r="CP959" s="339"/>
      <c r="CQ959" s="339"/>
      <c r="CR959" s="339"/>
      <c r="CS959" s="339"/>
      <c r="CT959" s="339"/>
      <c r="CU959" s="339"/>
      <c r="CV959" s="339"/>
      <c r="CW959" s="339"/>
      <c r="CX959" s="339"/>
      <c r="CY959" s="339"/>
      <c r="CZ959" s="339"/>
      <c r="DA959" s="339"/>
      <c r="DB959" s="339"/>
      <c r="DC959" s="339"/>
      <c r="DD959" s="339"/>
      <c r="DE959" s="339"/>
      <c r="DF959" s="339"/>
      <c r="DG959" s="339"/>
      <c r="DH959" s="339"/>
      <c r="DI959" s="339"/>
      <c r="DJ959" s="339"/>
      <c r="DK959" s="339"/>
      <c r="DL959" s="339"/>
      <c r="DM959" s="339"/>
      <c r="DN959" s="339"/>
      <c r="DO959" s="339"/>
      <c r="DP959" s="339"/>
      <c r="DQ959" s="339"/>
      <c r="DR959" s="339"/>
      <c r="DS959" s="339"/>
      <c r="DT959" s="339"/>
      <c r="DU959" s="339"/>
      <c r="DV959" s="339"/>
      <c r="DW959" s="339"/>
      <c r="DX959" s="339"/>
      <c r="DY959" s="339"/>
      <c r="DZ959" s="339"/>
      <c r="EA959" s="339"/>
      <c r="EB959" s="339"/>
      <c r="EC959" s="339"/>
      <c r="ED959" s="339"/>
      <c r="EE959" s="339"/>
      <c r="EF959" s="339"/>
      <c r="EG959" s="339"/>
      <c r="EH959" s="339"/>
      <c r="EI959" s="339"/>
      <c r="EJ959" s="339"/>
      <c r="EK959" s="339"/>
      <c r="EL959" s="339"/>
      <c r="EM959" s="339"/>
    </row>
    <row r="960" spans="1:143" s="341" customFormat="1" ht="25.5" hidden="1" customHeight="1">
      <c r="A960" s="371"/>
      <c r="B960" s="371"/>
      <c r="C960" s="371"/>
      <c r="D960" s="371"/>
      <c r="E960" s="371"/>
      <c r="F960" s="371"/>
      <c r="G960" s="371"/>
      <c r="H960" s="371"/>
      <c r="I960" s="371"/>
      <c r="J960" s="371"/>
      <c r="K960" s="371"/>
      <c r="L960" s="371"/>
      <c r="M960" s="371"/>
      <c r="N960" s="371"/>
      <c r="O960" s="371"/>
      <c r="P960" s="371"/>
      <c r="Q960" s="371"/>
      <c r="R960" s="371"/>
      <c r="S960" s="371"/>
      <c r="T960" s="371"/>
      <c r="U960" s="371"/>
      <c r="V960" s="371"/>
      <c r="W960" s="371"/>
      <c r="X960" s="371"/>
      <c r="Y960" s="371"/>
      <c r="Z960" s="371"/>
      <c r="AA960" s="371"/>
      <c r="AB960" s="371"/>
      <c r="AC960" s="371"/>
      <c r="AD960" s="371"/>
      <c r="AE960" s="371"/>
      <c r="AF960" s="371"/>
      <c r="AG960" s="371"/>
      <c r="AH960" s="371"/>
      <c r="AI960" s="339"/>
      <c r="AJ960" s="339"/>
      <c r="AK960" s="339"/>
      <c r="AL960" s="339"/>
      <c r="AM960" s="339"/>
      <c r="AN960" s="339"/>
      <c r="AO960" s="339"/>
      <c r="AP960" s="339"/>
      <c r="AQ960" s="339"/>
      <c r="AR960" s="339"/>
      <c r="AS960" s="339"/>
      <c r="AT960" s="339"/>
      <c r="AU960" s="339"/>
      <c r="AV960" s="339"/>
      <c r="AW960" s="339"/>
      <c r="AX960" s="339"/>
      <c r="AY960" s="339"/>
      <c r="AZ960" s="339"/>
      <c r="BA960" s="339"/>
      <c r="BB960" s="339"/>
      <c r="BC960" s="339"/>
      <c r="BD960" s="339"/>
      <c r="BE960" s="339"/>
      <c r="BF960" s="339"/>
      <c r="BG960" s="339"/>
      <c r="BH960" s="339"/>
      <c r="BI960" s="339"/>
      <c r="BJ960" s="339"/>
      <c r="BK960" s="339"/>
      <c r="BL960" s="339"/>
      <c r="BM960" s="339"/>
      <c r="BN960" s="339"/>
      <c r="BO960" s="339"/>
      <c r="BP960" s="339"/>
      <c r="BQ960" s="339"/>
      <c r="BR960" s="339"/>
      <c r="BS960" s="339"/>
      <c r="BT960" s="339"/>
      <c r="BU960" s="339"/>
      <c r="BV960" s="339"/>
      <c r="BW960" s="339"/>
      <c r="BX960" s="339"/>
      <c r="BY960" s="339"/>
      <c r="BZ960" s="339"/>
      <c r="CA960" s="339"/>
      <c r="CB960" s="339"/>
      <c r="CC960" s="339"/>
      <c r="CD960" s="339"/>
      <c r="CE960" s="339"/>
      <c r="CF960" s="339"/>
      <c r="CG960" s="339"/>
      <c r="CH960" s="339"/>
      <c r="CI960" s="339"/>
      <c r="CJ960" s="339"/>
      <c r="CK960" s="339"/>
      <c r="CL960" s="339"/>
      <c r="CM960" s="339"/>
      <c r="CN960" s="339"/>
      <c r="CO960" s="339"/>
      <c r="CP960" s="339"/>
      <c r="CQ960" s="339"/>
      <c r="CR960" s="339"/>
      <c r="CS960" s="339"/>
      <c r="CT960" s="339"/>
      <c r="CU960" s="339"/>
      <c r="CV960" s="339"/>
      <c r="CW960" s="339"/>
      <c r="CX960" s="339"/>
      <c r="CY960" s="339"/>
      <c r="CZ960" s="339"/>
      <c r="DA960" s="339"/>
      <c r="DB960" s="339"/>
      <c r="DC960" s="339"/>
      <c r="DD960" s="339"/>
      <c r="DE960" s="339"/>
      <c r="DF960" s="339"/>
      <c r="DG960" s="339"/>
      <c r="DH960" s="339"/>
      <c r="DI960" s="339"/>
      <c r="DJ960" s="339"/>
      <c r="DK960" s="339"/>
      <c r="DL960" s="339"/>
      <c r="DM960" s="339"/>
      <c r="DN960" s="339"/>
      <c r="DO960" s="339"/>
      <c r="DP960" s="339"/>
      <c r="DQ960" s="339"/>
      <c r="DR960" s="339"/>
      <c r="DS960" s="339"/>
      <c r="DT960" s="339"/>
      <c r="DU960" s="339"/>
      <c r="DV960" s="339"/>
      <c r="DW960" s="339"/>
      <c r="DX960" s="339"/>
      <c r="DY960" s="339"/>
      <c r="DZ960" s="339"/>
      <c r="EA960" s="339"/>
      <c r="EB960" s="339"/>
      <c r="EC960" s="339"/>
      <c r="ED960" s="339"/>
      <c r="EE960" s="339"/>
      <c r="EF960" s="339"/>
      <c r="EG960" s="339"/>
      <c r="EH960" s="339"/>
      <c r="EI960" s="339"/>
      <c r="EJ960" s="339"/>
      <c r="EK960" s="339"/>
      <c r="EL960" s="339"/>
      <c r="EM960" s="339"/>
    </row>
    <row r="961" spans="1:143" s="341" customFormat="1" ht="25.5" hidden="1" customHeight="1">
      <c r="A961" s="371"/>
      <c r="B961" s="371"/>
      <c r="C961" s="371"/>
      <c r="D961" s="371"/>
      <c r="E961" s="371"/>
      <c r="F961" s="371"/>
      <c r="G961" s="371"/>
      <c r="H961" s="371"/>
      <c r="I961" s="371"/>
      <c r="J961" s="371"/>
      <c r="K961" s="371"/>
      <c r="L961" s="371"/>
      <c r="M961" s="371"/>
      <c r="N961" s="371"/>
      <c r="O961" s="371"/>
      <c r="P961" s="371"/>
      <c r="Q961" s="371"/>
      <c r="R961" s="371"/>
      <c r="S961" s="371"/>
      <c r="T961" s="371"/>
      <c r="U961" s="371"/>
      <c r="V961" s="371"/>
      <c r="W961" s="371"/>
      <c r="X961" s="371"/>
      <c r="Y961" s="371"/>
      <c r="Z961" s="371"/>
      <c r="AA961" s="371"/>
      <c r="AB961" s="371"/>
      <c r="AC961" s="371"/>
      <c r="AD961" s="371"/>
      <c r="AE961" s="371"/>
      <c r="AF961" s="371"/>
      <c r="AG961" s="371"/>
      <c r="AH961" s="371"/>
      <c r="AI961" s="339"/>
      <c r="AJ961" s="339"/>
      <c r="AK961" s="339"/>
      <c r="AL961" s="339"/>
      <c r="AM961" s="339"/>
      <c r="AN961" s="339"/>
      <c r="AO961" s="339"/>
      <c r="AP961" s="339"/>
      <c r="AQ961" s="339"/>
      <c r="AR961" s="339"/>
      <c r="AS961" s="339"/>
      <c r="AT961" s="339"/>
      <c r="AU961" s="339"/>
      <c r="AV961" s="339"/>
      <c r="AW961" s="339"/>
      <c r="AX961" s="339"/>
      <c r="AY961" s="339"/>
      <c r="AZ961" s="339"/>
      <c r="BA961" s="339"/>
      <c r="BB961" s="339"/>
      <c r="BC961" s="339"/>
      <c r="BD961" s="339"/>
      <c r="BE961" s="339"/>
      <c r="BF961" s="339"/>
      <c r="BG961" s="339"/>
      <c r="BH961" s="339"/>
      <c r="BI961" s="339"/>
      <c r="BJ961" s="339"/>
      <c r="BK961" s="339"/>
      <c r="BL961" s="339"/>
      <c r="BM961" s="339"/>
      <c r="BN961" s="339"/>
      <c r="BO961" s="339"/>
      <c r="BP961" s="339"/>
      <c r="BQ961" s="339"/>
      <c r="BR961" s="339"/>
      <c r="BS961" s="339"/>
      <c r="BT961" s="339"/>
      <c r="BU961" s="339"/>
      <c r="BV961" s="339"/>
      <c r="BW961" s="339"/>
      <c r="BX961" s="339"/>
      <c r="BY961" s="339"/>
      <c r="BZ961" s="339"/>
      <c r="CA961" s="339"/>
      <c r="CB961" s="339"/>
      <c r="CC961" s="339"/>
      <c r="CD961" s="339"/>
      <c r="CE961" s="339"/>
      <c r="CF961" s="339"/>
      <c r="CG961" s="339"/>
      <c r="CH961" s="339"/>
      <c r="CI961" s="339"/>
      <c r="CJ961" s="339"/>
      <c r="CK961" s="339"/>
      <c r="CL961" s="339"/>
      <c r="CM961" s="339"/>
      <c r="CN961" s="339"/>
      <c r="CO961" s="339"/>
      <c r="CP961" s="339"/>
      <c r="CQ961" s="339"/>
      <c r="CR961" s="339"/>
      <c r="CS961" s="339"/>
      <c r="CT961" s="339"/>
      <c r="CU961" s="339"/>
      <c r="CV961" s="339"/>
      <c r="CW961" s="339"/>
      <c r="CX961" s="339"/>
      <c r="CY961" s="339"/>
      <c r="CZ961" s="339"/>
      <c r="DA961" s="339"/>
      <c r="DB961" s="339"/>
      <c r="DC961" s="339"/>
      <c r="DD961" s="339"/>
      <c r="DE961" s="339"/>
      <c r="DF961" s="339"/>
      <c r="DG961" s="339"/>
      <c r="DH961" s="339"/>
      <c r="DI961" s="339"/>
      <c r="DJ961" s="339"/>
      <c r="DK961" s="339"/>
      <c r="DL961" s="339"/>
      <c r="DM961" s="339"/>
      <c r="DN961" s="339"/>
      <c r="DO961" s="339"/>
      <c r="DP961" s="339"/>
      <c r="DQ961" s="339"/>
      <c r="DR961" s="339"/>
      <c r="DS961" s="339"/>
      <c r="DT961" s="339"/>
      <c r="DU961" s="339"/>
      <c r="DV961" s="339"/>
      <c r="DW961" s="339"/>
      <c r="DX961" s="339"/>
      <c r="DY961" s="339"/>
      <c r="DZ961" s="339"/>
      <c r="EA961" s="339"/>
      <c r="EB961" s="339"/>
      <c r="EC961" s="339"/>
      <c r="ED961" s="339"/>
      <c r="EE961" s="339"/>
      <c r="EF961" s="339"/>
      <c r="EG961" s="339"/>
      <c r="EH961" s="339"/>
      <c r="EI961" s="339"/>
      <c r="EJ961" s="339"/>
      <c r="EK961" s="339"/>
      <c r="EL961" s="339"/>
      <c r="EM961" s="339"/>
    </row>
    <row r="962" spans="1:143" s="341" customFormat="1" ht="25.5" hidden="1" customHeight="1">
      <c r="A962" s="371"/>
      <c r="B962" s="371"/>
      <c r="C962" s="371"/>
      <c r="D962" s="371"/>
      <c r="E962" s="371"/>
      <c r="F962" s="371"/>
      <c r="G962" s="371"/>
      <c r="H962" s="371"/>
      <c r="I962" s="371"/>
      <c r="J962" s="371"/>
      <c r="K962" s="371"/>
      <c r="L962" s="371"/>
      <c r="M962" s="371"/>
      <c r="N962" s="371"/>
      <c r="O962" s="371"/>
      <c r="P962" s="371"/>
      <c r="Q962" s="371"/>
      <c r="R962" s="371"/>
      <c r="S962" s="371"/>
      <c r="T962" s="371"/>
      <c r="U962" s="371"/>
      <c r="V962" s="371"/>
      <c r="W962" s="371"/>
      <c r="X962" s="371"/>
      <c r="Y962" s="371"/>
      <c r="Z962" s="371"/>
      <c r="AA962" s="371"/>
      <c r="AB962" s="371"/>
      <c r="AC962" s="371"/>
      <c r="AD962" s="371"/>
      <c r="AE962" s="371"/>
      <c r="AF962" s="371"/>
      <c r="AG962" s="371"/>
      <c r="AH962" s="371"/>
      <c r="AI962" s="339"/>
      <c r="AJ962" s="339"/>
      <c r="AK962" s="339"/>
      <c r="AL962" s="339"/>
      <c r="AM962" s="339"/>
      <c r="AN962" s="339"/>
      <c r="AO962" s="339"/>
      <c r="AP962" s="339"/>
      <c r="AQ962" s="339"/>
      <c r="AR962" s="339"/>
      <c r="AS962" s="339"/>
      <c r="AT962" s="339"/>
      <c r="AU962" s="339"/>
      <c r="AV962" s="339"/>
      <c r="AW962" s="339"/>
      <c r="AX962" s="339"/>
      <c r="AY962" s="339"/>
      <c r="AZ962" s="339"/>
      <c r="BA962" s="339"/>
      <c r="BB962" s="339"/>
      <c r="BC962" s="339"/>
      <c r="BD962" s="339"/>
      <c r="BE962" s="339"/>
      <c r="BF962" s="339"/>
      <c r="BG962" s="339"/>
      <c r="BH962" s="339"/>
      <c r="BI962" s="339"/>
      <c r="BJ962" s="339"/>
      <c r="BK962" s="339"/>
      <c r="BL962" s="339"/>
      <c r="BM962" s="339"/>
      <c r="BN962" s="339"/>
      <c r="BO962" s="339"/>
      <c r="BP962" s="339"/>
      <c r="BQ962" s="339"/>
      <c r="BR962" s="339"/>
      <c r="BS962" s="339"/>
      <c r="BT962" s="339"/>
      <c r="BU962" s="339"/>
      <c r="BV962" s="339"/>
      <c r="BW962" s="339"/>
      <c r="BX962" s="339"/>
      <c r="BY962" s="339"/>
      <c r="BZ962" s="339"/>
      <c r="CA962" s="339"/>
      <c r="CB962" s="339"/>
      <c r="CC962" s="339"/>
      <c r="CD962" s="339"/>
      <c r="CE962" s="339"/>
      <c r="CF962" s="339"/>
      <c r="CG962" s="339"/>
      <c r="CH962" s="339"/>
      <c r="CI962" s="339"/>
      <c r="CJ962" s="339"/>
      <c r="CK962" s="339"/>
      <c r="CL962" s="339"/>
      <c r="CM962" s="339"/>
      <c r="CN962" s="339"/>
      <c r="CO962" s="339"/>
      <c r="CP962" s="339"/>
      <c r="CQ962" s="339"/>
      <c r="CR962" s="339"/>
      <c r="CS962" s="339"/>
      <c r="CT962" s="339"/>
      <c r="CU962" s="339"/>
      <c r="CV962" s="339"/>
      <c r="CW962" s="339"/>
      <c r="CX962" s="339"/>
      <c r="CY962" s="339"/>
      <c r="CZ962" s="339"/>
      <c r="DA962" s="339"/>
      <c r="DB962" s="339"/>
      <c r="DC962" s="339"/>
      <c r="DD962" s="339"/>
      <c r="DE962" s="339"/>
      <c r="DF962" s="339"/>
      <c r="DG962" s="339"/>
      <c r="DH962" s="339"/>
      <c r="DI962" s="339"/>
      <c r="DJ962" s="339"/>
      <c r="DK962" s="339"/>
      <c r="DL962" s="339"/>
      <c r="DM962" s="339"/>
      <c r="DN962" s="339"/>
      <c r="DO962" s="339"/>
      <c r="DP962" s="339"/>
      <c r="DQ962" s="339"/>
      <c r="DR962" s="339"/>
      <c r="DS962" s="339"/>
      <c r="DT962" s="339"/>
      <c r="DU962" s="339"/>
      <c r="DV962" s="339"/>
      <c r="DW962" s="339"/>
      <c r="DX962" s="339"/>
      <c r="DY962" s="339"/>
      <c r="DZ962" s="339"/>
      <c r="EA962" s="339"/>
      <c r="EB962" s="339"/>
      <c r="EC962" s="339"/>
      <c r="ED962" s="339"/>
      <c r="EE962" s="339"/>
      <c r="EF962" s="339"/>
      <c r="EG962" s="339"/>
      <c r="EH962" s="339"/>
      <c r="EI962" s="339"/>
      <c r="EJ962" s="339"/>
      <c r="EK962" s="339"/>
      <c r="EL962" s="339"/>
      <c r="EM962" s="339"/>
    </row>
    <row r="963" spans="1:143" s="341" customFormat="1" ht="25.5" hidden="1" customHeight="1">
      <c r="A963" s="371"/>
      <c r="B963" s="371"/>
      <c r="C963" s="371"/>
      <c r="D963" s="371"/>
      <c r="E963" s="371"/>
      <c r="F963" s="371"/>
      <c r="G963" s="371"/>
      <c r="H963" s="371"/>
      <c r="I963" s="371"/>
      <c r="J963" s="371"/>
      <c r="K963" s="371"/>
      <c r="L963" s="371"/>
      <c r="M963" s="371"/>
      <c r="N963" s="371"/>
      <c r="O963" s="371"/>
      <c r="P963" s="371"/>
      <c r="Q963" s="371"/>
      <c r="R963" s="371"/>
      <c r="S963" s="371"/>
      <c r="T963" s="371"/>
      <c r="U963" s="371"/>
      <c r="V963" s="371"/>
      <c r="W963" s="371"/>
      <c r="X963" s="371"/>
      <c r="Y963" s="371"/>
      <c r="Z963" s="371"/>
      <c r="AA963" s="371"/>
      <c r="AB963" s="371"/>
      <c r="AC963" s="371"/>
      <c r="AD963" s="371"/>
      <c r="AE963" s="371"/>
      <c r="AF963" s="371"/>
      <c r="AG963" s="371"/>
      <c r="AH963" s="371"/>
      <c r="AI963" s="339"/>
      <c r="AJ963" s="339"/>
      <c r="AK963" s="339"/>
      <c r="AL963" s="339"/>
      <c r="AM963" s="339"/>
      <c r="AN963" s="339"/>
      <c r="AO963" s="339"/>
      <c r="AP963" s="339"/>
      <c r="AQ963" s="339"/>
      <c r="AR963" s="339"/>
      <c r="AS963" s="339"/>
      <c r="AT963" s="339"/>
      <c r="AU963" s="339"/>
      <c r="AV963" s="339"/>
      <c r="AW963" s="339"/>
      <c r="AX963" s="339"/>
      <c r="AY963" s="339"/>
      <c r="AZ963" s="339"/>
      <c r="BA963" s="339"/>
      <c r="BB963" s="339"/>
      <c r="BC963" s="339"/>
      <c r="BD963" s="339"/>
      <c r="BE963" s="339"/>
      <c r="BF963" s="339"/>
      <c r="BG963" s="339"/>
      <c r="BH963" s="339"/>
      <c r="BI963" s="339"/>
      <c r="BJ963" s="339"/>
      <c r="BK963" s="339"/>
      <c r="BL963" s="339"/>
      <c r="BM963" s="339"/>
      <c r="BN963" s="339"/>
      <c r="BO963" s="339"/>
      <c r="BP963" s="339"/>
      <c r="BQ963" s="339"/>
      <c r="BR963" s="339"/>
      <c r="BS963" s="339"/>
      <c r="BT963" s="339"/>
      <c r="BU963" s="339"/>
      <c r="BV963" s="339"/>
      <c r="BW963" s="339"/>
      <c r="BX963" s="339"/>
      <c r="BY963" s="339"/>
      <c r="BZ963" s="339"/>
      <c r="CA963" s="339"/>
      <c r="CB963" s="339"/>
      <c r="CC963" s="339"/>
      <c r="CD963" s="339"/>
      <c r="CE963" s="339"/>
      <c r="CF963" s="339"/>
      <c r="CG963" s="339"/>
      <c r="CH963" s="339"/>
      <c r="CI963" s="339"/>
      <c r="CJ963" s="339"/>
      <c r="CK963" s="339"/>
      <c r="CL963" s="339"/>
      <c r="CM963" s="339"/>
      <c r="CN963" s="339"/>
      <c r="CO963" s="339"/>
      <c r="CP963" s="339"/>
      <c r="CQ963" s="339"/>
      <c r="CR963" s="339"/>
      <c r="CS963" s="339"/>
      <c r="CT963" s="339"/>
      <c r="CU963" s="339"/>
      <c r="CV963" s="339"/>
      <c r="CW963" s="339"/>
      <c r="CX963" s="339"/>
      <c r="CY963" s="339"/>
      <c r="CZ963" s="339"/>
      <c r="DA963" s="339"/>
      <c r="DB963" s="339"/>
      <c r="DC963" s="339"/>
      <c r="DD963" s="339"/>
      <c r="DE963" s="339"/>
      <c r="DF963" s="339"/>
      <c r="DG963" s="339"/>
      <c r="DH963" s="339"/>
      <c r="DI963" s="339"/>
      <c r="DJ963" s="339"/>
      <c r="DK963" s="339"/>
      <c r="DL963" s="339"/>
      <c r="DM963" s="339"/>
      <c r="DN963" s="339"/>
      <c r="DO963" s="339"/>
      <c r="DP963" s="339"/>
      <c r="DQ963" s="339"/>
      <c r="DR963" s="339"/>
      <c r="DS963" s="339"/>
      <c r="DT963" s="339"/>
      <c r="DU963" s="339"/>
      <c r="DV963" s="339"/>
      <c r="DW963" s="339"/>
      <c r="DX963" s="339"/>
      <c r="DY963" s="339"/>
      <c r="DZ963" s="339"/>
      <c r="EA963" s="339"/>
      <c r="EB963" s="339"/>
      <c r="EC963" s="339"/>
      <c r="ED963" s="339"/>
      <c r="EE963" s="339"/>
      <c r="EF963" s="339"/>
      <c r="EG963" s="339"/>
      <c r="EH963" s="339"/>
      <c r="EI963" s="339"/>
      <c r="EJ963" s="339"/>
      <c r="EK963" s="339"/>
      <c r="EL963" s="339"/>
      <c r="EM963" s="339"/>
    </row>
    <row r="964" spans="1:143" s="341" customFormat="1" ht="25.5" hidden="1" customHeight="1">
      <c r="A964" s="371"/>
      <c r="B964" s="371"/>
      <c r="C964" s="371"/>
      <c r="D964" s="371"/>
      <c r="E964" s="371"/>
      <c r="F964" s="371"/>
      <c r="G964" s="371"/>
      <c r="H964" s="371"/>
      <c r="I964" s="371"/>
      <c r="J964" s="371"/>
      <c r="K964" s="371"/>
      <c r="L964" s="371"/>
      <c r="M964" s="371"/>
      <c r="N964" s="371"/>
      <c r="O964" s="371"/>
      <c r="P964" s="371"/>
      <c r="Q964" s="371"/>
      <c r="R964" s="371"/>
      <c r="S964" s="371"/>
      <c r="T964" s="371"/>
      <c r="U964" s="371"/>
      <c r="V964" s="371"/>
      <c r="W964" s="371"/>
      <c r="X964" s="371"/>
      <c r="Y964" s="371"/>
      <c r="Z964" s="371"/>
      <c r="AA964" s="371"/>
      <c r="AB964" s="371"/>
      <c r="AC964" s="371"/>
      <c r="AD964" s="371"/>
      <c r="AE964" s="371"/>
      <c r="AF964" s="371"/>
      <c r="AG964" s="371"/>
      <c r="AH964" s="371"/>
      <c r="AI964" s="339"/>
      <c r="AJ964" s="339"/>
      <c r="AK964" s="339"/>
      <c r="AL964" s="339"/>
      <c r="AM964" s="339"/>
      <c r="AN964" s="339"/>
      <c r="AO964" s="339"/>
      <c r="AP964" s="339"/>
      <c r="AQ964" s="339"/>
      <c r="AR964" s="339"/>
      <c r="AS964" s="339"/>
      <c r="AT964" s="339"/>
      <c r="AU964" s="339"/>
      <c r="AV964" s="339"/>
      <c r="AW964" s="339"/>
      <c r="AX964" s="339"/>
      <c r="AY964" s="339"/>
      <c r="AZ964" s="339"/>
      <c r="BA964" s="339"/>
      <c r="BB964" s="339"/>
      <c r="BC964" s="339"/>
      <c r="BD964" s="339"/>
      <c r="BE964" s="339"/>
      <c r="BF964" s="339"/>
      <c r="BG964" s="339"/>
      <c r="BH964" s="339"/>
      <c r="BI964" s="339"/>
      <c r="BJ964" s="339"/>
      <c r="BK964" s="339"/>
      <c r="BL964" s="339"/>
      <c r="BM964" s="339"/>
      <c r="BN964" s="339"/>
      <c r="BO964" s="339"/>
      <c r="BP964" s="339"/>
      <c r="BQ964" s="339"/>
      <c r="BR964" s="339"/>
      <c r="BS964" s="339"/>
      <c r="BT964" s="339"/>
      <c r="BU964" s="339"/>
      <c r="BV964" s="339"/>
      <c r="BW964" s="339"/>
      <c r="BX964" s="339"/>
      <c r="BY964" s="339"/>
      <c r="BZ964" s="339"/>
      <c r="CA964" s="339"/>
      <c r="CB964" s="339"/>
      <c r="CC964" s="339"/>
      <c r="CD964" s="339"/>
      <c r="CE964" s="339"/>
      <c r="CF964" s="339"/>
      <c r="CG964" s="339"/>
      <c r="CH964" s="339"/>
      <c r="CI964" s="339"/>
      <c r="CJ964" s="339"/>
      <c r="CK964" s="339"/>
      <c r="CL964" s="339"/>
      <c r="CM964" s="339"/>
      <c r="CN964" s="339"/>
      <c r="CO964" s="339"/>
      <c r="CP964" s="339"/>
      <c r="CQ964" s="339"/>
      <c r="CR964" s="339"/>
      <c r="CS964" s="339"/>
      <c r="CT964" s="339"/>
      <c r="CU964" s="339"/>
      <c r="CV964" s="339"/>
      <c r="CW964" s="339"/>
      <c r="CX964" s="339"/>
      <c r="CY964" s="339"/>
      <c r="CZ964" s="339"/>
      <c r="DA964" s="339"/>
      <c r="DB964" s="339"/>
      <c r="DC964" s="339"/>
      <c r="DD964" s="339"/>
      <c r="DE964" s="339"/>
      <c r="DF964" s="339"/>
      <c r="DG964" s="339"/>
      <c r="DH964" s="339"/>
      <c r="DI964" s="339"/>
      <c r="DJ964" s="339"/>
      <c r="DK964" s="339"/>
      <c r="DL964" s="339"/>
      <c r="DM964" s="339"/>
      <c r="DN964" s="339"/>
      <c r="DO964" s="339"/>
      <c r="DP964" s="339"/>
      <c r="DQ964" s="339"/>
      <c r="DR964" s="339"/>
      <c r="DS964" s="339"/>
      <c r="DT964" s="339"/>
      <c r="DU964" s="339"/>
      <c r="DV964" s="339"/>
      <c r="DW964" s="339"/>
      <c r="DX964" s="339"/>
      <c r="DY964" s="339"/>
      <c r="DZ964" s="339"/>
      <c r="EA964" s="339"/>
      <c r="EB964" s="339"/>
      <c r="EC964" s="339"/>
      <c r="ED964" s="339"/>
      <c r="EE964" s="339"/>
      <c r="EF964" s="339"/>
      <c r="EG964" s="339"/>
      <c r="EH964" s="339"/>
      <c r="EI964" s="339"/>
      <c r="EJ964" s="339"/>
      <c r="EK964" s="339"/>
      <c r="EL964" s="339"/>
      <c r="EM964" s="339"/>
    </row>
    <row r="965" spans="1:143" s="341" customFormat="1" ht="25.5" hidden="1" customHeight="1">
      <c r="A965" s="371"/>
      <c r="B965" s="371"/>
      <c r="C965" s="371"/>
      <c r="D965" s="371"/>
      <c r="E965" s="371"/>
      <c r="F965" s="371"/>
      <c r="G965" s="371"/>
      <c r="H965" s="371"/>
      <c r="I965" s="371"/>
      <c r="J965" s="371"/>
      <c r="K965" s="371"/>
      <c r="L965" s="371"/>
      <c r="M965" s="371"/>
      <c r="N965" s="371"/>
      <c r="O965" s="371"/>
      <c r="P965" s="371"/>
      <c r="Q965" s="371"/>
      <c r="R965" s="371"/>
      <c r="S965" s="371"/>
      <c r="T965" s="371"/>
      <c r="U965" s="371"/>
      <c r="V965" s="371"/>
      <c r="W965" s="371"/>
      <c r="X965" s="371"/>
      <c r="Y965" s="371"/>
      <c r="Z965" s="371"/>
      <c r="AA965" s="371"/>
      <c r="AB965" s="371"/>
      <c r="AC965" s="371"/>
      <c r="AD965" s="371"/>
      <c r="AE965" s="371"/>
      <c r="AF965" s="371"/>
      <c r="AG965" s="371"/>
      <c r="AH965" s="371"/>
      <c r="AI965" s="339"/>
      <c r="AJ965" s="339"/>
      <c r="AK965" s="339"/>
      <c r="AL965" s="339"/>
      <c r="AM965" s="339"/>
      <c r="AN965" s="339"/>
      <c r="AO965" s="339"/>
      <c r="AP965" s="339"/>
      <c r="AQ965" s="339"/>
      <c r="AR965" s="339"/>
      <c r="AS965" s="339"/>
      <c r="AT965" s="339"/>
      <c r="AU965" s="339"/>
      <c r="AV965" s="339"/>
      <c r="AW965" s="339"/>
      <c r="AX965" s="339"/>
      <c r="AY965" s="339"/>
      <c r="AZ965" s="339"/>
      <c r="BA965" s="339"/>
      <c r="BB965" s="339"/>
      <c r="BC965" s="339"/>
      <c r="BD965" s="339"/>
      <c r="BE965" s="339"/>
      <c r="BF965" s="339"/>
      <c r="BG965" s="339"/>
      <c r="BH965" s="339"/>
      <c r="BI965" s="339"/>
      <c r="BJ965" s="339"/>
      <c r="BK965" s="339"/>
      <c r="BL965" s="339"/>
      <c r="BM965" s="339"/>
      <c r="BN965" s="339"/>
      <c r="BO965" s="339"/>
      <c r="BP965" s="339"/>
      <c r="BQ965" s="339"/>
      <c r="BR965" s="339"/>
      <c r="BS965" s="339"/>
      <c r="BT965" s="339"/>
      <c r="BU965" s="339"/>
      <c r="BV965" s="339"/>
      <c r="BW965" s="339"/>
      <c r="BX965" s="339"/>
      <c r="BY965" s="339"/>
      <c r="BZ965" s="339"/>
      <c r="CA965" s="339"/>
      <c r="CB965" s="339"/>
      <c r="CC965" s="339"/>
      <c r="CD965" s="339"/>
      <c r="CE965" s="339"/>
      <c r="CF965" s="339"/>
      <c r="CG965" s="339"/>
      <c r="CH965" s="339"/>
      <c r="CI965" s="339"/>
      <c r="CJ965" s="339"/>
      <c r="CK965" s="339"/>
      <c r="CL965" s="339"/>
      <c r="CM965" s="339"/>
      <c r="CN965" s="339"/>
      <c r="CO965" s="339"/>
      <c r="CP965" s="339"/>
      <c r="CQ965" s="339"/>
      <c r="CR965" s="339"/>
      <c r="CS965" s="339"/>
      <c r="CT965" s="339"/>
      <c r="CU965" s="339"/>
      <c r="CV965" s="339"/>
      <c r="CW965" s="339"/>
      <c r="CX965" s="339"/>
      <c r="CY965" s="339"/>
      <c r="CZ965" s="339"/>
      <c r="DA965" s="339"/>
      <c r="DB965" s="339"/>
      <c r="DC965" s="339"/>
      <c r="DD965" s="339"/>
      <c r="DE965" s="339"/>
      <c r="DF965" s="339"/>
      <c r="DG965" s="339"/>
      <c r="DH965" s="339"/>
      <c r="DI965" s="339"/>
      <c r="DJ965" s="339"/>
      <c r="DK965" s="339"/>
      <c r="DL965" s="339"/>
      <c r="DM965" s="339"/>
      <c r="DN965" s="339"/>
      <c r="DO965" s="339"/>
      <c r="DP965" s="339"/>
      <c r="DQ965" s="339"/>
      <c r="DR965" s="339"/>
      <c r="DS965" s="339"/>
      <c r="DT965" s="339"/>
      <c r="DU965" s="339"/>
      <c r="DV965" s="339"/>
      <c r="DW965" s="339"/>
      <c r="DX965" s="339"/>
      <c r="DY965" s="339"/>
      <c r="DZ965" s="339"/>
      <c r="EA965" s="339"/>
      <c r="EB965" s="339"/>
      <c r="EC965" s="339"/>
      <c r="ED965" s="339"/>
      <c r="EE965" s="339"/>
      <c r="EF965" s="339"/>
      <c r="EG965" s="339"/>
      <c r="EH965" s="339"/>
      <c r="EI965" s="339"/>
      <c r="EJ965" s="339"/>
      <c r="EK965" s="339"/>
      <c r="EL965" s="339"/>
      <c r="EM965" s="339"/>
    </row>
    <row r="966" spans="1:143" s="341" customFormat="1" ht="25.5" hidden="1" customHeight="1">
      <c r="A966" s="371"/>
      <c r="B966" s="371"/>
      <c r="C966" s="371"/>
      <c r="D966" s="371"/>
      <c r="E966" s="371"/>
      <c r="F966" s="371"/>
      <c r="G966" s="371"/>
      <c r="H966" s="371"/>
      <c r="I966" s="371"/>
      <c r="J966" s="371"/>
      <c r="K966" s="371"/>
      <c r="L966" s="371"/>
      <c r="M966" s="371"/>
      <c r="N966" s="371"/>
      <c r="O966" s="371"/>
      <c r="P966" s="371"/>
      <c r="Q966" s="371"/>
      <c r="R966" s="371"/>
      <c r="S966" s="371"/>
      <c r="T966" s="371"/>
      <c r="U966" s="371"/>
      <c r="V966" s="371"/>
      <c r="W966" s="371"/>
      <c r="X966" s="371"/>
      <c r="Y966" s="371"/>
      <c r="Z966" s="371"/>
      <c r="AA966" s="371"/>
      <c r="AB966" s="371"/>
      <c r="AC966" s="371"/>
      <c r="AD966" s="371"/>
      <c r="AE966" s="371"/>
      <c r="AF966" s="371"/>
      <c r="AG966" s="371"/>
      <c r="AH966" s="371"/>
      <c r="AI966" s="339"/>
      <c r="AJ966" s="339"/>
      <c r="AK966" s="339"/>
      <c r="AL966" s="339"/>
      <c r="AM966" s="339"/>
      <c r="AN966" s="339"/>
      <c r="AO966" s="339"/>
      <c r="AP966" s="339"/>
      <c r="AQ966" s="339"/>
      <c r="AR966" s="339"/>
      <c r="AS966" s="339"/>
      <c r="AT966" s="339"/>
      <c r="AU966" s="339"/>
      <c r="AV966" s="339"/>
      <c r="AW966" s="339"/>
      <c r="AX966" s="339"/>
      <c r="AY966" s="339"/>
      <c r="AZ966" s="339"/>
      <c r="BA966" s="339"/>
      <c r="BB966" s="339"/>
      <c r="BC966" s="339"/>
      <c r="BD966" s="339"/>
      <c r="BE966" s="339"/>
      <c r="BF966" s="339"/>
      <c r="BG966" s="339"/>
      <c r="BH966" s="339"/>
      <c r="BI966" s="339"/>
      <c r="BJ966" s="339"/>
      <c r="BK966" s="339"/>
      <c r="BL966" s="339"/>
      <c r="BM966" s="339"/>
      <c r="BN966" s="339"/>
      <c r="BO966" s="339"/>
      <c r="BP966" s="339"/>
      <c r="BQ966" s="339"/>
      <c r="BR966" s="339"/>
      <c r="BS966" s="339"/>
      <c r="BT966" s="339"/>
      <c r="BU966" s="339"/>
      <c r="BV966" s="339"/>
      <c r="BW966" s="339"/>
      <c r="BX966" s="339"/>
      <c r="BY966" s="339"/>
      <c r="BZ966" s="339"/>
      <c r="CA966" s="339"/>
      <c r="CB966" s="339"/>
      <c r="CC966" s="339"/>
      <c r="CD966" s="339"/>
      <c r="CE966" s="339"/>
      <c r="CF966" s="339"/>
      <c r="CG966" s="339"/>
      <c r="CH966" s="339"/>
      <c r="CI966" s="339"/>
      <c r="CJ966" s="339"/>
      <c r="CK966" s="339"/>
      <c r="CL966" s="339"/>
      <c r="CM966" s="339"/>
      <c r="CN966" s="339"/>
      <c r="CO966" s="339"/>
      <c r="CP966" s="339"/>
      <c r="CQ966" s="339"/>
      <c r="CR966" s="339"/>
      <c r="CS966" s="339"/>
      <c r="CT966" s="339"/>
      <c r="CU966" s="339"/>
      <c r="CV966" s="339"/>
      <c r="CW966" s="339"/>
      <c r="CX966" s="339"/>
      <c r="CY966" s="339"/>
      <c r="CZ966" s="339"/>
      <c r="DA966" s="339"/>
      <c r="DB966" s="339"/>
      <c r="DC966" s="339"/>
      <c r="DD966" s="339"/>
      <c r="DE966" s="339"/>
      <c r="DF966" s="339"/>
      <c r="DG966" s="339"/>
      <c r="DH966" s="339"/>
      <c r="DI966" s="339"/>
      <c r="DJ966" s="339"/>
      <c r="DK966" s="339"/>
      <c r="DL966" s="339"/>
      <c r="DM966" s="339"/>
      <c r="DN966" s="339"/>
      <c r="DO966" s="339"/>
      <c r="DP966" s="339"/>
      <c r="DQ966" s="339"/>
      <c r="DR966" s="339"/>
      <c r="DS966" s="339"/>
      <c r="DT966" s="339"/>
      <c r="DU966" s="339"/>
      <c r="DV966" s="339"/>
      <c r="DW966" s="339"/>
      <c r="DX966" s="339"/>
      <c r="DY966" s="339"/>
      <c r="DZ966" s="339"/>
      <c r="EA966" s="339"/>
      <c r="EB966" s="339"/>
      <c r="EC966" s="339"/>
      <c r="ED966" s="339"/>
      <c r="EE966" s="339"/>
      <c r="EF966" s="339"/>
      <c r="EG966" s="339"/>
      <c r="EH966" s="339"/>
      <c r="EI966" s="339"/>
      <c r="EJ966" s="339"/>
      <c r="EK966" s="339"/>
      <c r="EL966" s="339"/>
      <c r="EM966" s="339"/>
    </row>
    <row r="967" spans="1:143" s="341" customFormat="1" ht="25.5" hidden="1" customHeight="1">
      <c r="A967" s="371"/>
      <c r="B967" s="371"/>
      <c r="C967" s="371"/>
      <c r="D967" s="371"/>
      <c r="E967" s="371"/>
      <c r="F967" s="371"/>
      <c r="G967" s="371"/>
      <c r="H967" s="371"/>
      <c r="I967" s="371"/>
      <c r="J967" s="371"/>
      <c r="K967" s="371"/>
      <c r="L967" s="371"/>
      <c r="M967" s="371"/>
      <c r="N967" s="371"/>
      <c r="O967" s="371"/>
      <c r="P967" s="371"/>
      <c r="Q967" s="371"/>
      <c r="R967" s="371"/>
      <c r="S967" s="371"/>
      <c r="T967" s="371"/>
      <c r="U967" s="371"/>
      <c r="V967" s="371"/>
      <c r="W967" s="371"/>
      <c r="X967" s="371"/>
      <c r="Y967" s="371"/>
      <c r="Z967" s="371"/>
      <c r="AA967" s="371"/>
      <c r="AB967" s="371"/>
      <c r="AC967" s="371"/>
      <c r="AD967" s="371"/>
      <c r="AE967" s="371"/>
      <c r="AF967" s="371"/>
      <c r="AG967" s="371"/>
      <c r="AH967" s="371"/>
      <c r="AI967" s="339"/>
      <c r="AJ967" s="339"/>
      <c r="AK967" s="339"/>
      <c r="AL967" s="339"/>
      <c r="AM967" s="339"/>
      <c r="AN967" s="339"/>
      <c r="AO967" s="339"/>
      <c r="AP967" s="339"/>
      <c r="AQ967" s="339"/>
      <c r="AR967" s="339"/>
      <c r="AS967" s="339"/>
      <c r="AT967" s="339"/>
      <c r="AU967" s="339"/>
      <c r="AV967" s="339"/>
      <c r="AW967" s="339"/>
      <c r="AX967" s="339"/>
      <c r="AY967" s="339"/>
      <c r="AZ967" s="339"/>
      <c r="BA967" s="339"/>
      <c r="BB967" s="339"/>
      <c r="BC967" s="339"/>
      <c r="BD967" s="339"/>
      <c r="BE967" s="339"/>
      <c r="BF967" s="339"/>
      <c r="BG967" s="339"/>
      <c r="BH967" s="339"/>
      <c r="BI967" s="339"/>
      <c r="BJ967" s="339"/>
      <c r="BK967" s="339"/>
      <c r="BL967" s="339"/>
      <c r="BM967" s="339"/>
      <c r="BN967" s="339"/>
      <c r="BO967" s="339"/>
      <c r="BP967" s="339"/>
      <c r="BQ967" s="339"/>
      <c r="BR967" s="339"/>
      <c r="BS967" s="339"/>
      <c r="BT967" s="339"/>
      <c r="BU967" s="339"/>
      <c r="BV967" s="339"/>
      <c r="BW967" s="339"/>
      <c r="BX967" s="339"/>
      <c r="BY967" s="339"/>
      <c r="BZ967" s="339"/>
      <c r="CA967" s="339"/>
      <c r="CB967" s="339"/>
      <c r="CC967" s="339"/>
      <c r="CD967" s="339"/>
      <c r="CE967" s="339"/>
      <c r="CF967" s="339"/>
      <c r="CG967" s="339"/>
      <c r="CH967" s="339"/>
      <c r="CI967" s="339"/>
      <c r="CJ967" s="339"/>
      <c r="CK967" s="339"/>
      <c r="CL967" s="339"/>
      <c r="CM967" s="339"/>
      <c r="CN967" s="339"/>
      <c r="CO967" s="339"/>
      <c r="CP967" s="339"/>
      <c r="CQ967" s="339"/>
      <c r="CR967" s="339"/>
      <c r="CS967" s="339"/>
      <c r="CT967" s="339"/>
      <c r="CU967" s="339"/>
      <c r="CV967" s="339"/>
      <c r="CW967" s="339"/>
      <c r="CX967" s="339"/>
      <c r="CY967" s="339"/>
      <c r="CZ967" s="339"/>
      <c r="DA967" s="339"/>
      <c r="DB967" s="339"/>
      <c r="DC967" s="339"/>
      <c r="DD967" s="339"/>
      <c r="DE967" s="339"/>
      <c r="DF967" s="339"/>
      <c r="DG967" s="339"/>
      <c r="DH967" s="339"/>
      <c r="DI967" s="339"/>
      <c r="DJ967" s="339"/>
      <c r="DK967" s="339"/>
      <c r="DL967" s="339"/>
      <c r="DM967" s="339"/>
      <c r="DN967" s="339"/>
      <c r="DO967" s="339"/>
      <c r="DP967" s="339"/>
      <c r="DQ967" s="339"/>
      <c r="DR967" s="339"/>
      <c r="DS967" s="339"/>
      <c r="DT967" s="339"/>
      <c r="DU967" s="339"/>
      <c r="DV967" s="339"/>
      <c r="DW967" s="339"/>
      <c r="DX967" s="339"/>
      <c r="DY967" s="339"/>
      <c r="DZ967" s="339"/>
      <c r="EA967" s="339"/>
      <c r="EB967" s="339"/>
      <c r="EC967" s="339"/>
      <c r="ED967" s="339"/>
      <c r="EE967" s="339"/>
      <c r="EF967" s="339"/>
      <c r="EG967" s="339"/>
      <c r="EH967" s="339"/>
      <c r="EI967" s="339"/>
      <c r="EJ967" s="339"/>
      <c r="EK967" s="339"/>
      <c r="EL967" s="339"/>
      <c r="EM967" s="339"/>
    </row>
    <row r="968" spans="1:143" s="341" customFormat="1" ht="25.5" hidden="1" customHeight="1">
      <c r="A968" s="371"/>
      <c r="B968" s="371"/>
      <c r="C968" s="371"/>
      <c r="D968" s="371"/>
      <c r="E968" s="371"/>
      <c r="F968" s="371"/>
      <c r="G968" s="371"/>
      <c r="H968" s="371"/>
      <c r="I968" s="371"/>
      <c r="J968" s="371"/>
      <c r="K968" s="371"/>
      <c r="L968" s="371"/>
      <c r="M968" s="371"/>
      <c r="N968" s="371"/>
      <c r="O968" s="371"/>
      <c r="P968" s="371"/>
      <c r="Q968" s="371"/>
      <c r="R968" s="371"/>
      <c r="S968" s="371"/>
      <c r="T968" s="371"/>
      <c r="U968" s="371"/>
      <c r="V968" s="371"/>
      <c r="W968" s="371"/>
      <c r="X968" s="371"/>
      <c r="Y968" s="371"/>
      <c r="Z968" s="371"/>
      <c r="AA968" s="371"/>
      <c r="AB968" s="371"/>
      <c r="AC968" s="371"/>
      <c r="AD968" s="371"/>
      <c r="AE968" s="371"/>
      <c r="AF968" s="371"/>
      <c r="AG968" s="371"/>
      <c r="AH968" s="371"/>
      <c r="AI968" s="339"/>
      <c r="AJ968" s="339"/>
      <c r="AK968" s="339"/>
      <c r="AL968" s="339"/>
      <c r="AM968" s="339"/>
      <c r="AN968" s="339"/>
      <c r="AO968" s="339"/>
      <c r="AP968" s="339"/>
      <c r="AQ968" s="339"/>
      <c r="AR968" s="339"/>
      <c r="AS968" s="339"/>
      <c r="AT968" s="339"/>
      <c r="AU968" s="339"/>
      <c r="AV968" s="339"/>
      <c r="AW968" s="339"/>
      <c r="AX968" s="339"/>
      <c r="AY968" s="339"/>
      <c r="AZ968" s="339"/>
      <c r="BA968" s="339"/>
      <c r="BB968" s="339"/>
      <c r="BC968" s="339"/>
      <c r="BD968" s="339"/>
      <c r="BE968" s="339"/>
      <c r="BF968" s="339"/>
      <c r="BG968" s="339"/>
      <c r="BH968" s="339"/>
      <c r="BI968" s="339"/>
      <c r="BJ968" s="339"/>
      <c r="BK968" s="339"/>
      <c r="BL968" s="339"/>
      <c r="BM968" s="339"/>
      <c r="BN968" s="339"/>
      <c r="BO968" s="339"/>
      <c r="BP968" s="339"/>
      <c r="BQ968" s="339"/>
      <c r="BR968" s="339"/>
      <c r="BS968" s="339"/>
      <c r="BT968" s="339"/>
      <c r="BU968" s="339"/>
      <c r="BV968" s="339"/>
      <c r="BW968" s="339"/>
      <c r="BX968" s="339"/>
      <c r="BY968" s="339"/>
      <c r="BZ968" s="339"/>
      <c r="CA968" s="339"/>
      <c r="CB968" s="339"/>
      <c r="CC968" s="339"/>
      <c r="CD968" s="339"/>
      <c r="CE968" s="339"/>
      <c r="CF968" s="339"/>
      <c r="CG968" s="339"/>
      <c r="CH968" s="339"/>
      <c r="CI968" s="339"/>
      <c r="CJ968" s="339"/>
      <c r="CK968" s="339"/>
      <c r="CL968" s="339"/>
      <c r="CM968" s="339"/>
      <c r="CN968" s="339"/>
      <c r="CO968" s="339"/>
      <c r="CP968" s="339"/>
      <c r="CQ968" s="339"/>
      <c r="CR968" s="339"/>
      <c r="CS968" s="339"/>
      <c r="CT968" s="339"/>
      <c r="CU968" s="339"/>
      <c r="CV968" s="339"/>
      <c r="CW968" s="339"/>
      <c r="CX968" s="339"/>
      <c r="CY968" s="339"/>
      <c r="CZ968" s="339"/>
      <c r="DA968" s="339"/>
      <c r="DB968" s="339"/>
      <c r="DC968" s="339"/>
      <c r="DD968" s="339"/>
      <c r="DE968" s="339"/>
      <c r="DF968" s="339"/>
      <c r="DG968" s="339"/>
      <c r="DH968" s="339"/>
      <c r="DI968" s="339"/>
      <c r="DJ968" s="339"/>
      <c r="DK968" s="339"/>
      <c r="DL968" s="339"/>
      <c r="DM968" s="339"/>
      <c r="DN968" s="339"/>
      <c r="DO968" s="339"/>
      <c r="DP968" s="339"/>
      <c r="DQ968" s="339"/>
      <c r="DR968" s="339"/>
      <c r="DS968" s="339"/>
      <c r="DT968" s="339"/>
      <c r="DU968" s="339"/>
      <c r="DV968" s="339"/>
      <c r="DW968" s="339"/>
      <c r="DX968" s="339"/>
      <c r="DY968" s="339"/>
      <c r="DZ968" s="339"/>
      <c r="EA968" s="339"/>
      <c r="EB968" s="339"/>
      <c r="EC968" s="339"/>
      <c r="ED968" s="339"/>
      <c r="EE968" s="339"/>
      <c r="EF968" s="339"/>
      <c r="EG968" s="339"/>
      <c r="EH968" s="339"/>
      <c r="EI968" s="339"/>
      <c r="EJ968" s="339"/>
      <c r="EK968" s="339"/>
      <c r="EL968" s="339"/>
      <c r="EM968" s="339"/>
    </row>
    <row r="969" spans="1:143" s="341" customFormat="1" ht="25.5" hidden="1" customHeight="1">
      <c r="A969" s="371"/>
      <c r="B969" s="371"/>
      <c r="C969" s="371"/>
      <c r="D969" s="371"/>
      <c r="E969" s="371"/>
      <c r="F969" s="371"/>
      <c r="G969" s="371"/>
      <c r="H969" s="371"/>
      <c r="I969" s="371"/>
      <c r="J969" s="371"/>
      <c r="K969" s="371"/>
      <c r="L969" s="371"/>
      <c r="M969" s="371"/>
      <c r="N969" s="371"/>
      <c r="O969" s="371"/>
      <c r="P969" s="371"/>
      <c r="Q969" s="371"/>
      <c r="R969" s="371"/>
      <c r="S969" s="371"/>
      <c r="T969" s="371"/>
      <c r="U969" s="371"/>
      <c r="V969" s="371"/>
      <c r="W969" s="371"/>
      <c r="X969" s="371"/>
      <c r="Y969" s="371"/>
      <c r="Z969" s="371"/>
      <c r="AA969" s="371"/>
      <c r="AB969" s="371"/>
      <c r="AC969" s="371"/>
      <c r="AD969" s="371"/>
      <c r="AE969" s="371"/>
      <c r="AF969" s="371"/>
      <c r="AG969" s="371"/>
      <c r="AH969" s="371"/>
      <c r="AI969" s="339"/>
      <c r="AJ969" s="339"/>
      <c r="AK969" s="339"/>
      <c r="AL969" s="339"/>
      <c r="AM969" s="339"/>
      <c r="AN969" s="339"/>
      <c r="AO969" s="339"/>
      <c r="AP969" s="339"/>
      <c r="AQ969" s="339"/>
      <c r="AR969" s="339"/>
      <c r="AS969" s="339"/>
      <c r="AT969" s="339"/>
      <c r="AU969" s="339"/>
      <c r="AV969" s="339"/>
      <c r="AW969" s="339"/>
      <c r="AX969" s="339"/>
      <c r="AY969" s="339"/>
      <c r="AZ969" s="339"/>
      <c r="BA969" s="339"/>
      <c r="BB969" s="339"/>
      <c r="BC969" s="339"/>
      <c r="BD969" s="339"/>
      <c r="BE969" s="339"/>
      <c r="BF969" s="339"/>
      <c r="BG969" s="339"/>
      <c r="BH969" s="339"/>
      <c r="BI969" s="339"/>
      <c r="BJ969" s="339"/>
      <c r="BK969" s="339"/>
      <c r="BL969" s="339"/>
      <c r="BM969" s="339"/>
      <c r="BN969" s="339"/>
      <c r="BO969" s="339"/>
      <c r="BP969" s="339"/>
      <c r="BQ969" s="339"/>
      <c r="BR969" s="339"/>
      <c r="BS969" s="339"/>
      <c r="BT969" s="339"/>
      <c r="BU969" s="339"/>
      <c r="BV969" s="339"/>
      <c r="BW969" s="339"/>
      <c r="BX969" s="339"/>
      <c r="BY969" s="339"/>
      <c r="BZ969" s="339"/>
      <c r="CA969" s="339"/>
      <c r="CB969" s="339"/>
      <c r="CC969" s="339"/>
      <c r="CD969" s="339"/>
      <c r="CE969" s="339"/>
      <c r="CF969" s="339"/>
      <c r="CG969" s="339"/>
      <c r="CH969" s="339"/>
      <c r="CI969" s="339"/>
      <c r="CJ969" s="339"/>
      <c r="CK969" s="339"/>
      <c r="CL969" s="339"/>
      <c r="CM969" s="339"/>
      <c r="CN969" s="339"/>
      <c r="CO969" s="339"/>
      <c r="CP969" s="339"/>
      <c r="CQ969" s="339"/>
      <c r="CR969" s="339"/>
      <c r="CS969" s="339"/>
      <c r="CT969" s="339"/>
      <c r="CU969" s="339"/>
      <c r="CV969" s="339"/>
      <c r="CW969" s="339"/>
      <c r="CX969" s="339"/>
      <c r="CY969" s="339"/>
      <c r="CZ969" s="339"/>
      <c r="DA969" s="339"/>
      <c r="DB969" s="339"/>
      <c r="DC969" s="339"/>
      <c r="DD969" s="339"/>
      <c r="DE969" s="339"/>
      <c r="DF969" s="339"/>
      <c r="DG969" s="339"/>
      <c r="DH969" s="339"/>
      <c r="DI969" s="339"/>
      <c r="DJ969" s="339"/>
      <c r="DK969" s="339"/>
      <c r="DL969" s="339"/>
      <c r="DM969" s="339"/>
      <c r="DN969" s="339"/>
      <c r="DO969" s="339"/>
      <c r="DP969" s="339"/>
      <c r="DQ969" s="339"/>
      <c r="DR969" s="339"/>
      <c r="DS969" s="339"/>
      <c r="DT969" s="339"/>
      <c r="DU969" s="339"/>
      <c r="DV969" s="339"/>
      <c r="DW969" s="339"/>
      <c r="DX969" s="339"/>
      <c r="DY969" s="339"/>
      <c r="DZ969" s="339"/>
      <c r="EA969" s="339"/>
      <c r="EB969" s="339"/>
      <c r="EC969" s="339"/>
      <c r="ED969" s="339"/>
      <c r="EE969" s="339"/>
      <c r="EF969" s="339"/>
      <c r="EG969" s="339"/>
      <c r="EH969" s="339"/>
      <c r="EI969" s="339"/>
      <c r="EJ969" s="339"/>
      <c r="EK969" s="339"/>
      <c r="EL969" s="339"/>
      <c r="EM969" s="339"/>
    </row>
    <row r="970" spans="1:143" s="341" customFormat="1" ht="25.5" hidden="1" customHeight="1">
      <c r="A970" s="371"/>
      <c r="B970" s="371"/>
      <c r="C970" s="371"/>
      <c r="D970" s="371"/>
      <c r="E970" s="371"/>
      <c r="F970" s="371"/>
      <c r="G970" s="371"/>
      <c r="H970" s="371"/>
      <c r="I970" s="371"/>
      <c r="J970" s="371"/>
      <c r="K970" s="371"/>
      <c r="L970" s="371"/>
      <c r="M970" s="371"/>
      <c r="N970" s="371"/>
      <c r="O970" s="371"/>
      <c r="P970" s="371"/>
      <c r="Q970" s="371"/>
      <c r="R970" s="371"/>
      <c r="S970" s="371"/>
      <c r="T970" s="371"/>
      <c r="U970" s="371"/>
      <c r="V970" s="371"/>
      <c r="W970" s="371"/>
      <c r="X970" s="371"/>
      <c r="Y970" s="371"/>
      <c r="Z970" s="371"/>
      <c r="AA970" s="371"/>
      <c r="AB970" s="371"/>
      <c r="AC970" s="371"/>
      <c r="AD970" s="371"/>
      <c r="AE970" s="371"/>
      <c r="AF970" s="371"/>
      <c r="AG970" s="371"/>
      <c r="AH970" s="371"/>
      <c r="AI970" s="339"/>
      <c r="AJ970" s="339"/>
      <c r="AK970" s="339"/>
      <c r="AL970" s="339"/>
      <c r="AM970" s="339"/>
      <c r="AN970" s="339"/>
      <c r="AO970" s="339"/>
      <c r="AP970" s="339"/>
      <c r="AQ970" s="339"/>
      <c r="AR970" s="339"/>
      <c r="AS970" s="339"/>
      <c r="AT970" s="339"/>
      <c r="AU970" s="339"/>
      <c r="AV970" s="339"/>
      <c r="AW970" s="339"/>
      <c r="AX970" s="339"/>
      <c r="AY970" s="339"/>
      <c r="AZ970" s="339"/>
      <c r="BA970" s="339"/>
      <c r="BB970" s="339"/>
      <c r="BC970" s="339"/>
      <c r="BD970" s="339"/>
      <c r="BE970" s="339"/>
      <c r="BF970" s="339"/>
      <c r="BG970" s="339"/>
      <c r="BH970" s="339"/>
      <c r="BI970" s="339"/>
      <c r="BJ970" s="339"/>
      <c r="BK970" s="339"/>
      <c r="BL970" s="339"/>
      <c r="BM970" s="339"/>
      <c r="BN970" s="339"/>
      <c r="BO970" s="339"/>
      <c r="BP970" s="339"/>
      <c r="BQ970" s="339"/>
      <c r="BR970" s="339"/>
      <c r="BS970" s="339"/>
      <c r="BT970" s="339"/>
      <c r="BU970" s="339"/>
      <c r="BV970" s="339"/>
      <c r="BW970" s="339"/>
      <c r="BX970" s="339"/>
      <c r="BY970" s="339"/>
      <c r="BZ970" s="339"/>
      <c r="CA970" s="339"/>
      <c r="CB970" s="339"/>
      <c r="CC970" s="339"/>
      <c r="CD970" s="339"/>
      <c r="CE970" s="339"/>
      <c r="CF970" s="339"/>
      <c r="CG970" s="339"/>
      <c r="CH970" s="339"/>
      <c r="CI970" s="339"/>
      <c r="CJ970" s="339"/>
      <c r="CK970" s="339"/>
      <c r="CL970" s="339"/>
      <c r="CM970" s="339"/>
      <c r="CN970" s="339"/>
      <c r="CO970" s="339"/>
      <c r="CP970" s="339"/>
      <c r="CQ970" s="339"/>
      <c r="CR970" s="339"/>
      <c r="CS970" s="339"/>
      <c r="CT970" s="339"/>
      <c r="CU970" s="339"/>
      <c r="CV970" s="339"/>
      <c r="CW970" s="339"/>
      <c r="CX970" s="339"/>
      <c r="CY970" s="339"/>
      <c r="CZ970" s="339"/>
      <c r="DA970" s="339"/>
      <c r="DB970" s="339"/>
      <c r="DC970" s="339"/>
      <c r="DD970" s="339"/>
      <c r="DE970" s="339"/>
      <c r="DF970" s="339"/>
      <c r="DG970" s="339"/>
      <c r="DH970" s="339"/>
      <c r="DI970" s="339"/>
      <c r="DJ970" s="339"/>
      <c r="DK970" s="339"/>
      <c r="DL970" s="339"/>
      <c r="DM970" s="339"/>
      <c r="DN970" s="339"/>
      <c r="DO970" s="339"/>
      <c r="DP970" s="339"/>
      <c r="DQ970" s="339"/>
      <c r="DR970" s="339"/>
      <c r="DS970" s="339"/>
      <c r="DT970" s="339"/>
      <c r="DU970" s="339"/>
      <c r="DV970" s="339"/>
      <c r="DW970" s="339"/>
      <c r="DX970" s="339"/>
      <c r="DY970" s="339"/>
      <c r="DZ970" s="339"/>
      <c r="EA970" s="339"/>
      <c r="EB970" s="339"/>
      <c r="EC970" s="339"/>
      <c r="ED970" s="339"/>
      <c r="EE970" s="339"/>
      <c r="EF970" s="339"/>
      <c r="EG970" s="339"/>
      <c r="EH970" s="339"/>
      <c r="EI970" s="339"/>
      <c r="EJ970" s="339"/>
      <c r="EK970" s="339"/>
      <c r="EL970" s="339"/>
      <c r="EM970" s="339"/>
    </row>
    <row r="971" spans="1:143" s="341" customFormat="1" ht="25.5" hidden="1" customHeight="1">
      <c r="A971" s="371"/>
      <c r="B971" s="371"/>
      <c r="C971" s="371"/>
      <c r="D971" s="371"/>
      <c r="E971" s="371"/>
      <c r="F971" s="371"/>
      <c r="G971" s="371"/>
      <c r="H971" s="371"/>
      <c r="I971" s="371"/>
      <c r="J971" s="371"/>
      <c r="K971" s="371"/>
      <c r="L971" s="371"/>
      <c r="M971" s="371"/>
      <c r="N971" s="371"/>
      <c r="O971" s="371"/>
      <c r="P971" s="371"/>
      <c r="Q971" s="371"/>
      <c r="R971" s="371"/>
      <c r="S971" s="371"/>
      <c r="T971" s="371"/>
      <c r="U971" s="371"/>
      <c r="V971" s="371"/>
      <c r="W971" s="371"/>
      <c r="X971" s="371"/>
      <c r="Y971" s="371"/>
      <c r="Z971" s="371"/>
      <c r="AA971" s="371"/>
      <c r="AB971" s="371"/>
      <c r="AC971" s="371"/>
      <c r="AD971" s="371"/>
      <c r="AE971" s="371"/>
      <c r="AF971" s="371"/>
      <c r="AG971" s="371"/>
      <c r="AH971" s="371"/>
      <c r="AI971" s="339"/>
      <c r="AJ971" s="339"/>
      <c r="AK971" s="339"/>
      <c r="AL971" s="339"/>
      <c r="AM971" s="339"/>
      <c r="AN971" s="339"/>
      <c r="AO971" s="339"/>
      <c r="AP971" s="339"/>
      <c r="AQ971" s="339"/>
      <c r="AR971" s="339"/>
      <c r="AS971" s="339"/>
      <c r="AT971" s="339"/>
      <c r="AU971" s="339"/>
      <c r="AV971" s="339"/>
      <c r="AW971" s="339"/>
      <c r="AX971" s="339"/>
      <c r="AY971" s="339"/>
      <c r="AZ971" s="339"/>
      <c r="BA971" s="339"/>
      <c r="BB971" s="339"/>
      <c r="BC971" s="339"/>
      <c r="BD971" s="339"/>
      <c r="BE971" s="339"/>
      <c r="BF971" s="339"/>
      <c r="BG971" s="339"/>
      <c r="BH971" s="339"/>
      <c r="BI971" s="339"/>
      <c r="BJ971" s="339"/>
      <c r="BK971" s="339"/>
      <c r="BL971" s="339"/>
      <c r="BM971" s="339"/>
      <c r="BN971" s="339"/>
      <c r="BO971" s="339"/>
      <c r="BP971" s="339"/>
      <c r="BQ971" s="339"/>
      <c r="BR971" s="339"/>
      <c r="BS971" s="339"/>
      <c r="BT971" s="339"/>
      <c r="BU971" s="339"/>
      <c r="BV971" s="339"/>
      <c r="BW971" s="339"/>
      <c r="BX971" s="339"/>
      <c r="BY971" s="339"/>
      <c r="BZ971" s="339"/>
      <c r="CA971" s="339"/>
      <c r="CB971" s="339"/>
      <c r="CC971" s="339"/>
      <c r="CD971" s="339"/>
      <c r="CE971" s="339"/>
      <c r="CF971" s="339"/>
      <c r="CG971" s="339"/>
      <c r="CH971" s="339"/>
      <c r="CI971" s="339"/>
      <c r="CJ971" s="339"/>
      <c r="CK971" s="339"/>
      <c r="CL971" s="339"/>
      <c r="CM971" s="339"/>
      <c r="CN971" s="339"/>
      <c r="CO971" s="339"/>
      <c r="CP971" s="339"/>
      <c r="CQ971" s="339"/>
      <c r="CR971" s="339"/>
      <c r="CS971" s="339"/>
      <c r="CT971" s="339"/>
      <c r="CU971" s="339"/>
      <c r="CV971" s="339"/>
      <c r="CW971" s="339"/>
      <c r="CX971" s="339"/>
      <c r="CY971" s="339"/>
      <c r="CZ971" s="339"/>
      <c r="DA971" s="339"/>
      <c r="DB971" s="339"/>
      <c r="DC971" s="339"/>
      <c r="DD971" s="339"/>
      <c r="DE971" s="339"/>
      <c r="DF971" s="339"/>
      <c r="DG971" s="339"/>
      <c r="DH971" s="339"/>
      <c r="DI971" s="339"/>
      <c r="DJ971" s="339"/>
      <c r="DK971" s="339"/>
      <c r="DL971" s="339"/>
      <c r="DM971" s="339"/>
      <c r="DN971" s="339"/>
      <c r="DO971" s="339"/>
      <c r="DP971" s="339"/>
      <c r="DQ971" s="339"/>
      <c r="DR971" s="339"/>
      <c r="DS971" s="339"/>
      <c r="DT971" s="339"/>
      <c r="DU971" s="339"/>
      <c r="DV971" s="339"/>
      <c r="DW971" s="339"/>
      <c r="DX971" s="339"/>
      <c r="DY971" s="339"/>
      <c r="DZ971" s="339"/>
      <c r="EA971" s="339"/>
      <c r="EB971" s="339"/>
      <c r="EC971" s="339"/>
      <c r="ED971" s="339"/>
      <c r="EE971" s="339"/>
      <c r="EF971" s="339"/>
      <c r="EG971" s="339"/>
      <c r="EH971" s="339"/>
      <c r="EI971" s="339"/>
      <c r="EJ971" s="339"/>
      <c r="EK971" s="339"/>
      <c r="EL971" s="339"/>
      <c r="EM971" s="339"/>
    </row>
    <row r="972" spans="1:143" s="341" customFormat="1" ht="25.5" hidden="1" customHeight="1">
      <c r="A972" s="371"/>
      <c r="B972" s="371"/>
      <c r="C972" s="371"/>
      <c r="D972" s="371"/>
      <c r="E972" s="371"/>
      <c r="F972" s="371"/>
      <c r="G972" s="371"/>
      <c r="H972" s="371"/>
      <c r="I972" s="371"/>
      <c r="J972" s="371"/>
      <c r="K972" s="371"/>
      <c r="L972" s="371"/>
      <c r="M972" s="371"/>
      <c r="N972" s="371"/>
      <c r="O972" s="371"/>
      <c r="P972" s="371"/>
      <c r="Q972" s="371"/>
      <c r="R972" s="371"/>
      <c r="S972" s="371"/>
      <c r="T972" s="371"/>
      <c r="U972" s="371"/>
      <c r="V972" s="371"/>
      <c r="W972" s="371"/>
      <c r="X972" s="371"/>
      <c r="Y972" s="371"/>
      <c r="Z972" s="371"/>
      <c r="AA972" s="371"/>
      <c r="AB972" s="371"/>
      <c r="AC972" s="371"/>
      <c r="AD972" s="371"/>
      <c r="AE972" s="371"/>
      <c r="AF972" s="371"/>
      <c r="AG972" s="371"/>
      <c r="AH972" s="371"/>
      <c r="AI972" s="339"/>
      <c r="AJ972" s="339"/>
      <c r="AK972" s="339"/>
      <c r="AL972" s="339"/>
      <c r="AM972" s="339"/>
      <c r="AN972" s="339"/>
      <c r="AO972" s="339"/>
      <c r="AP972" s="339"/>
      <c r="AQ972" s="339"/>
      <c r="AR972" s="339"/>
      <c r="AS972" s="339"/>
      <c r="AT972" s="339"/>
      <c r="AU972" s="339"/>
      <c r="AV972" s="339"/>
      <c r="AW972" s="339"/>
      <c r="AX972" s="339"/>
      <c r="AY972" s="339"/>
      <c r="AZ972" s="339"/>
      <c r="BA972" s="339"/>
      <c r="BB972" s="339"/>
      <c r="BC972" s="339"/>
      <c r="BD972" s="339"/>
      <c r="BE972" s="339"/>
      <c r="BF972" s="339"/>
      <c r="BG972" s="339"/>
      <c r="BH972" s="339"/>
      <c r="BI972" s="339"/>
      <c r="BJ972" s="339"/>
      <c r="BK972" s="339"/>
      <c r="BL972" s="339"/>
      <c r="BM972" s="339"/>
      <c r="BN972" s="339"/>
      <c r="BO972" s="339"/>
      <c r="BP972" s="339"/>
      <c r="BQ972" s="339"/>
      <c r="BR972" s="339"/>
      <c r="BS972" s="339"/>
      <c r="BT972" s="339"/>
      <c r="BU972" s="339"/>
      <c r="BV972" s="339"/>
      <c r="BW972" s="339"/>
      <c r="BX972" s="339"/>
      <c r="BY972" s="339"/>
      <c r="BZ972" s="339"/>
      <c r="CA972" s="339"/>
      <c r="CB972" s="339"/>
      <c r="CC972" s="339"/>
      <c r="CD972" s="339"/>
      <c r="CE972" s="339"/>
      <c r="CF972" s="339"/>
      <c r="CG972" s="339"/>
      <c r="CH972" s="339"/>
      <c r="CI972" s="339"/>
      <c r="CJ972" s="339"/>
      <c r="CK972" s="339"/>
      <c r="CL972" s="339"/>
      <c r="CM972" s="339"/>
      <c r="CN972" s="339"/>
      <c r="CO972" s="339"/>
      <c r="CP972" s="339"/>
      <c r="CQ972" s="339"/>
      <c r="CR972" s="339"/>
      <c r="CS972" s="339"/>
      <c r="CT972" s="339"/>
      <c r="CU972" s="339"/>
      <c r="CV972" s="339"/>
      <c r="CW972" s="339"/>
      <c r="CX972" s="339"/>
      <c r="CY972" s="339"/>
      <c r="CZ972" s="339"/>
      <c r="DA972" s="339"/>
      <c r="DB972" s="339"/>
      <c r="DC972" s="339"/>
      <c r="DD972" s="339"/>
      <c r="DE972" s="339"/>
      <c r="DF972" s="339"/>
      <c r="DG972" s="339"/>
      <c r="DH972" s="339"/>
      <c r="DI972" s="339"/>
      <c r="DJ972" s="339"/>
      <c r="DK972" s="339"/>
      <c r="DL972" s="339"/>
      <c r="DM972" s="339"/>
      <c r="DN972" s="339"/>
      <c r="DO972" s="339"/>
      <c r="DP972" s="339"/>
      <c r="DQ972" s="339"/>
      <c r="DR972" s="339"/>
      <c r="DS972" s="339"/>
      <c r="DT972" s="339"/>
      <c r="DU972" s="339"/>
      <c r="DV972" s="339"/>
      <c r="DW972" s="339"/>
      <c r="DX972" s="339"/>
      <c r="DY972" s="339"/>
      <c r="DZ972" s="339"/>
      <c r="EA972" s="339"/>
      <c r="EB972" s="339"/>
      <c r="EC972" s="339"/>
      <c r="ED972" s="339"/>
      <c r="EE972" s="339"/>
      <c r="EF972" s="339"/>
      <c r="EG972" s="339"/>
      <c r="EH972" s="339"/>
      <c r="EI972" s="339"/>
      <c r="EJ972" s="339"/>
      <c r="EK972" s="339"/>
      <c r="EL972" s="339"/>
      <c r="EM972" s="339"/>
    </row>
    <row r="973" spans="1:143" s="341" customFormat="1" ht="25.5" hidden="1" customHeight="1">
      <c r="A973" s="371"/>
      <c r="B973" s="371"/>
      <c r="C973" s="371"/>
      <c r="D973" s="371"/>
      <c r="E973" s="371"/>
      <c r="F973" s="371"/>
      <c r="G973" s="371"/>
      <c r="H973" s="371"/>
      <c r="I973" s="371"/>
      <c r="J973" s="371"/>
      <c r="K973" s="371"/>
      <c r="L973" s="371"/>
      <c r="M973" s="371"/>
      <c r="N973" s="371"/>
      <c r="O973" s="371"/>
      <c r="P973" s="371"/>
      <c r="Q973" s="371"/>
      <c r="R973" s="371"/>
      <c r="S973" s="371"/>
      <c r="T973" s="371"/>
      <c r="U973" s="371"/>
      <c r="V973" s="371"/>
      <c r="W973" s="371"/>
      <c r="X973" s="371"/>
      <c r="Y973" s="371"/>
      <c r="Z973" s="371"/>
      <c r="AA973" s="371"/>
      <c r="AB973" s="371"/>
      <c r="AC973" s="371"/>
      <c r="AD973" s="371"/>
      <c r="AE973" s="371"/>
      <c r="AF973" s="371"/>
      <c r="AG973" s="371"/>
      <c r="AH973" s="371"/>
      <c r="AI973" s="339"/>
      <c r="AJ973" s="339"/>
      <c r="AK973" s="339"/>
      <c r="AL973" s="339"/>
      <c r="AM973" s="339"/>
      <c r="AN973" s="339"/>
      <c r="AO973" s="339"/>
      <c r="AP973" s="339"/>
      <c r="AQ973" s="339"/>
      <c r="AR973" s="339"/>
      <c r="AS973" s="339"/>
      <c r="AT973" s="339"/>
      <c r="AU973" s="339"/>
      <c r="AV973" s="339"/>
      <c r="AW973" s="339"/>
      <c r="AX973" s="339"/>
      <c r="AY973" s="339"/>
      <c r="AZ973" s="339"/>
      <c r="BA973" s="339"/>
      <c r="BB973" s="339"/>
      <c r="BC973" s="339"/>
      <c r="BD973" s="339"/>
      <c r="BE973" s="339"/>
      <c r="BF973" s="339"/>
      <c r="BG973" s="339"/>
      <c r="BH973" s="339"/>
      <c r="BI973" s="339"/>
      <c r="BJ973" s="339"/>
      <c r="BK973" s="339"/>
      <c r="BL973" s="339"/>
      <c r="BM973" s="339"/>
      <c r="BN973" s="339"/>
      <c r="BO973" s="339"/>
      <c r="BP973" s="339"/>
      <c r="BQ973" s="339"/>
      <c r="BR973" s="339"/>
      <c r="BS973" s="339"/>
      <c r="BT973" s="339"/>
      <c r="BU973" s="339"/>
      <c r="BV973" s="339"/>
      <c r="BW973" s="339"/>
      <c r="BX973" s="339"/>
      <c r="BY973" s="339"/>
      <c r="BZ973" s="339"/>
      <c r="CA973" s="339"/>
      <c r="CB973" s="339"/>
      <c r="CC973" s="339"/>
      <c r="CD973" s="339"/>
      <c r="CE973" s="339"/>
      <c r="CF973" s="339"/>
      <c r="CG973" s="339"/>
      <c r="CH973" s="339"/>
      <c r="CI973" s="339"/>
      <c r="CJ973" s="339"/>
      <c r="CK973" s="339"/>
      <c r="CL973" s="339"/>
      <c r="CM973" s="339"/>
      <c r="CN973" s="339"/>
      <c r="CO973" s="339"/>
      <c r="CP973" s="339"/>
      <c r="CQ973" s="339"/>
      <c r="CR973" s="339"/>
      <c r="CS973" s="339"/>
      <c r="CT973" s="339"/>
      <c r="CU973" s="339"/>
      <c r="CV973" s="339"/>
      <c r="CW973" s="339"/>
      <c r="CX973" s="339"/>
      <c r="CY973" s="339"/>
      <c r="CZ973" s="339"/>
      <c r="DA973" s="339"/>
      <c r="DB973" s="339"/>
      <c r="DC973" s="339"/>
      <c r="DD973" s="339"/>
      <c r="DE973" s="339"/>
      <c r="DF973" s="339"/>
      <c r="DG973" s="339"/>
      <c r="DH973" s="339"/>
      <c r="DI973" s="339"/>
      <c r="DJ973" s="339"/>
      <c r="DK973" s="339"/>
      <c r="DL973" s="339"/>
      <c r="DM973" s="339"/>
      <c r="DN973" s="339"/>
      <c r="DO973" s="339"/>
      <c r="DP973" s="339"/>
      <c r="DQ973" s="339"/>
      <c r="DR973" s="339"/>
      <c r="DS973" s="339"/>
      <c r="DT973" s="339"/>
      <c r="DU973" s="339"/>
      <c r="DV973" s="339"/>
      <c r="DW973" s="339"/>
      <c r="DX973" s="339"/>
      <c r="DY973" s="339"/>
      <c r="DZ973" s="339"/>
      <c r="EA973" s="339"/>
      <c r="EB973" s="339"/>
      <c r="EC973" s="339"/>
      <c r="ED973" s="339"/>
      <c r="EE973" s="339"/>
      <c r="EF973" s="339"/>
      <c r="EG973" s="339"/>
      <c r="EH973" s="339"/>
      <c r="EI973" s="339"/>
      <c r="EJ973" s="339"/>
      <c r="EK973" s="339"/>
      <c r="EL973" s="339"/>
      <c r="EM973" s="339"/>
    </row>
    <row r="974" spans="1:143" s="341" customFormat="1" ht="25.5" hidden="1" customHeight="1">
      <c r="A974" s="371"/>
      <c r="B974" s="371"/>
      <c r="C974" s="371"/>
      <c r="D974" s="371"/>
      <c r="E974" s="371"/>
      <c r="F974" s="371"/>
      <c r="G974" s="371"/>
      <c r="H974" s="371"/>
      <c r="I974" s="371"/>
      <c r="J974" s="371"/>
      <c r="K974" s="371"/>
      <c r="L974" s="371"/>
      <c r="M974" s="371"/>
      <c r="N974" s="371"/>
      <c r="O974" s="371"/>
      <c r="P974" s="371"/>
      <c r="Q974" s="371"/>
      <c r="R974" s="371"/>
      <c r="S974" s="371"/>
      <c r="T974" s="371"/>
      <c r="U974" s="371"/>
      <c r="V974" s="371"/>
      <c r="W974" s="371"/>
      <c r="X974" s="371"/>
      <c r="Y974" s="371"/>
      <c r="Z974" s="371"/>
      <c r="AA974" s="371"/>
      <c r="AB974" s="371"/>
      <c r="AC974" s="371"/>
      <c r="AD974" s="371"/>
      <c r="AE974" s="371"/>
      <c r="AF974" s="371"/>
      <c r="AG974" s="371"/>
      <c r="AH974" s="371"/>
      <c r="AI974" s="339"/>
      <c r="AJ974" s="339"/>
      <c r="AK974" s="339"/>
      <c r="AL974" s="339"/>
      <c r="AM974" s="339"/>
      <c r="AN974" s="339"/>
      <c r="AO974" s="339"/>
      <c r="AP974" s="339"/>
      <c r="AQ974" s="339"/>
      <c r="AR974" s="339"/>
      <c r="AS974" s="339"/>
      <c r="AT974" s="339"/>
      <c r="AU974" s="339"/>
      <c r="AV974" s="339"/>
      <c r="AW974" s="339"/>
      <c r="AX974" s="339"/>
      <c r="AY974" s="339"/>
      <c r="AZ974" s="339"/>
      <c r="BA974" s="339"/>
      <c r="BB974" s="339"/>
      <c r="BC974" s="339"/>
      <c r="BD974" s="339"/>
      <c r="BE974" s="339"/>
      <c r="BF974" s="339"/>
      <c r="BG974" s="339"/>
      <c r="BH974" s="339"/>
      <c r="BI974" s="339"/>
      <c r="BJ974" s="339"/>
      <c r="BK974" s="339"/>
      <c r="BL974" s="339"/>
      <c r="BM974" s="339"/>
      <c r="BN974" s="339"/>
      <c r="BO974" s="339"/>
      <c r="BP974" s="339"/>
      <c r="BQ974" s="339"/>
      <c r="BR974" s="339"/>
      <c r="BS974" s="339"/>
      <c r="BT974" s="339"/>
      <c r="BU974" s="339"/>
      <c r="BV974" s="339"/>
      <c r="BW974" s="339"/>
      <c r="BX974" s="339"/>
      <c r="BY974" s="339"/>
      <c r="BZ974" s="339"/>
      <c r="CA974" s="339"/>
      <c r="CB974" s="339"/>
      <c r="CC974" s="339"/>
      <c r="CD974" s="339"/>
      <c r="CE974" s="339"/>
      <c r="CF974" s="339"/>
      <c r="CG974" s="339"/>
      <c r="CH974" s="339"/>
      <c r="CI974" s="339"/>
      <c r="CJ974" s="339"/>
      <c r="CK974" s="339"/>
      <c r="CL974" s="339"/>
      <c r="CM974" s="339"/>
      <c r="CN974" s="339"/>
      <c r="CO974" s="339"/>
      <c r="CP974" s="339"/>
      <c r="CQ974" s="339"/>
      <c r="CR974" s="339"/>
      <c r="CS974" s="339"/>
      <c r="CT974" s="339"/>
      <c r="CU974" s="339"/>
      <c r="CV974" s="339"/>
      <c r="CW974" s="339"/>
      <c r="CX974" s="339"/>
      <c r="CY974" s="339"/>
      <c r="CZ974" s="339"/>
      <c r="DA974" s="339"/>
      <c r="DB974" s="339"/>
      <c r="DC974" s="339"/>
      <c r="DD974" s="339"/>
      <c r="DE974" s="339"/>
      <c r="DF974" s="339"/>
      <c r="DG974" s="339"/>
      <c r="DH974" s="339"/>
      <c r="DI974" s="339"/>
      <c r="DJ974" s="339"/>
      <c r="DK974" s="339"/>
      <c r="DL974" s="339"/>
      <c r="DM974" s="339"/>
      <c r="DN974" s="339"/>
      <c r="DO974" s="339"/>
      <c r="DP974" s="339"/>
      <c r="DQ974" s="339"/>
      <c r="DR974" s="339"/>
      <c r="DS974" s="339"/>
      <c r="DT974" s="339"/>
      <c r="DU974" s="339"/>
      <c r="DV974" s="339"/>
      <c r="DW974" s="339"/>
      <c r="DX974" s="339"/>
      <c r="DY974" s="339"/>
      <c r="DZ974" s="339"/>
      <c r="EA974" s="339"/>
      <c r="EB974" s="339"/>
      <c r="EC974" s="339"/>
      <c r="ED974" s="339"/>
      <c r="EE974" s="339"/>
      <c r="EF974" s="339"/>
      <c r="EG974" s="339"/>
      <c r="EH974" s="339"/>
      <c r="EI974" s="339"/>
      <c r="EJ974" s="339"/>
      <c r="EK974" s="339"/>
      <c r="EL974" s="339"/>
      <c r="EM974" s="339"/>
    </row>
    <row r="975" spans="1:143" s="341" customFormat="1" ht="25.5" hidden="1" customHeight="1">
      <c r="A975" s="371"/>
      <c r="B975" s="371"/>
      <c r="C975" s="371"/>
      <c r="D975" s="371"/>
      <c r="E975" s="371"/>
      <c r="F975" s="371"/>
      <c r="G975" s="371"/>
      <c r="H975" s="371"/>
      <c r="I975" s="371"/>
      <c r="J975" s="371"/>
      <c r="K975" s="371"/>
      <c r="L975" s="371"/>
      <c r="M975" s="371"/>
      <c r="N975" s="371"/>
      <c r="O975" s="371"/>
      <c r="P975" s="371"/>
      <c r="Q975" s="371"/>
      <c r="R975" s="371"/>
      <c r="S975" s="371"/>
      <c r="T975" s="371"/>
      <c r="U975" s="371"/>
      <c r="V975" s="371"/>
      <c r="W975" s="371"/>
      <c r="X975" s="371"/>
      <c r="Y975" s="371"/>
      <c r="Z975" s="371"/>
      <c r="AA975" s="371"/>
      <c r="AB975" s="371"/>
      <c r="AC975" s="371"/>
      <c r="AD975" s="371"/>
      <c r="AE975" s="371"/>
      <c r="AF975" s="371"/>
      <c r="AG975" s="371"/>
      <c r="AH975" s="371"/>
      <c r="AI975" s="339"/>
      <c r="AJ975" s="339"/>
      <c r="AK975" s="339"/>
      <c r="AL975" s="339"/>
      <c r="AM975" s="339"/>
      <c r="AN975" s="339"/>
      <c r="AO975" s="339"/>
      <c r="AP975" s="339"/>
      <c r="AQ975" s="339"/>
      <c r="AR975" s="339"/>
      <c r="AS975" s="339"/>
      <c r="AT975" s="339"/>
      <c r="AU975" s="339"/>
      <c r="AV975" s="339"/>
      <c r="AW975" s="339"/>
      <c r="AX975" s="339"/>
      <c r="AY975" s="339"/>
      <c r="AZ975" s="339"/>
      <c r="BA975" s="339"/>
      <c r="BB975" s="339"/>
      <c r="BC975" s="339"/>
      <c r="BD975" s="339"/>
      <c r="BE975" s="339"/>
      <c r="BF975" s="339"/>
      <c r="BG975" s="339"/>
      <c r="BH975" s="339"/>
      <c r="BI975" s="339"/>
      <c r="BJ975" s="339"/>
      <c r="BK975" s="339"/>
      <c r="BL975" s="339"/>
      <c r="BM975" s="339"/>
      <c r="BN975" s="339"/>
      <c r="BO975" s="339"/>
      <c r="BP975" s="339"/>
      <c r="BQ975" s="339"/>
      <c r="BR975" s="339"/>
      <c r="BS975" s="339"/>
      <c r="BT975" s="339"/>
      <c r="BU975" s="339"/>
      <c r="BV975" s="339"/>
      <c r="BW975" s="339"/>
      <c r="BX975" s="339"/>
      <c r="BY975" s="339"/>
      <c r="BZ975" s="339"/>
      <c r="CA975" s="339"/>
      <c r="CB975" s="339"/>
      <c r="CC975" s="339"/>
      <c r="CD975" s="339"/>
      <c r="CE975" s="339"/>
      <c r="CF975" s="339"/>
      <c r="CG975" s="339"/>
      <c r="CH975" s="339"/>
      <c r="CI975" s="339"/>
      <c r="CJ975" s="339"/>
      <c r="CK975" s="339"/>
      <c r="CL975" s="339"/>
      <c r="CM975" s="339"/>
      <c r="CN975" s="339"/>
      <c r="CO975" s="339"/>
      <c r="CP975" s="339"/>
      <c r="CQ975" s="339"/>
      <c r="CR975" s="339"/>
      <c r="CS975" s="339"/>
      <c r="CT975" s="339"/>
      <c r="CU975" s="339"/>
      <c r="CV975" s="339"/>
      <c r="CW975" s="339"/>
      <c r="CX975" s="339"/>
      <c r="CY975" s="339"/>
      <c r="CZ975" s="339"/>
      <c r="DA975" s="339"/>
      <c r="DB975" s="339"/>
      <c r="DC975" s="339"/>
      <c r="DD975" s="339"/>
      <c r="DE975" s="339"/>
      <c r="DF975" s="339"/>
      <c r="DG975" s="339"/>
      <c r="DH975" s="339"/>
      <c r="DI975" s="339"/>
      <c r="DJ975" s="339"/>
      <c r="DK975" s="339"/>
      <c r="DL975" s="339"/>
      <c r="DM975" s="339"/>
      <c r="DN975" s="339"/>
      <c r="DO975" s="339"/>
      <c r="DP975" s="339"/>
      <c r="DQ975" s="339"/>
      <c r="DR975" s="339"/>
      <c r="DS975" s="339"/>
      <c r="DT975" s="339"/>
      <c r="DU975" s="339"/>
      <c r="DV975" s="339"/>
      <c r="DW975" s="339"/>
      <c r="DX975" s="339"/>
      <c r="DY975" s="339"/>
      <c r="DZ975" s="339"/>
      <c r="EA975" s="339"/>
      <c r="EB975" s="339"/>
      <c r="EC975" s="339"/>
      <c r="ED975" s="339"/>
      <c r="EE975" s="339"/>
      <c r="EF975" s="339"/>
      <c r="EG975" s="339"/>
      <c r="EH975" s="339"/>
      <c r="EI975" s="339"/>
      <c r="EJ975" s="339"/>
      <c r="EK975" s="339"/>
      <c r="EL975" s="339"/>
      <c r="EM975" s="339"/>
    </row>
    <row r="976" spans="1:143" s="341" customFormat="1" ht="25.5" hidden="1" customHeight="1">
      <c r="A976" s="371"/>
      <c r="B976" s="371"/>
      <c r="C976" s="371"/>
      <c r="D976" s="371"/>
      <c r="E976" s="371"/>
      <c r="F976" s="371"/>
      <c r="G976" s="371"/>
      <c r="H976" s="371"/>
      <c r="I976" s="371"/>
      <c r="J976" s="371"/>
      <c r="K976" s="371"/>
      <c r="L976" s="371"/>
      <c r="M976" s="371"/>
      <c r="N976" s="371"/>
      <c r="O976" s="371"/>
      <c r="P976" s="371"/>
      <c r="Q976" s="371"/>
      <c r="R976" s="371"/>
      <c r="S976" s="371"/>
      <c r="T976" s="371"/>
      <c r="U976" s="371"/>
      <c r="V976" s="371"/>
      <c r="W976" s="371"/>
      <c r="X976" s="371"/>
      <c r="Y976" s="371"/>
      <c r="Z976" s="371"/>
      <c r="AA976" s="371"/>
      <c r="AB976" s="371"/>
      <c r="AC976" s="371"/>
      <c r="AD976" s="371"/>
      <c r="AE976" s="371"/>
      <c r="AF976" s="371"/>
      <c r="AG976" s="371"/>
      <c r="AH976" s="371"/>
      <c r="AI976" s="339"/>
      <c r="AJ976" s="339"/>
      <c r="AK976" s="339"/>
      <c r="AL976" s="339"/>
      <c r="AM976" s="339"/>
      <c r="AN976" s="339"/>
      <c r="AO976" s="339"/>
      <c r="AP976" s="339"/>
      <c r="AQ976" s="339"/>
      <c r="AR976" s="339"/>
      <c r="AS976" s="339"/>
      <c r="AT976" s="339"/>
      <c r="AU976" s="339"/>
      <c r="AV976" s="339"/>
      <c r="AW976" s="339"/>
      <c r="AX976" s="339"/>
      <c r="AY976" s="339"/>
      <c r="AZ976" s="339"/>
      <c r="BA976" s="339"/>
      <c r="BB976" s="339"/>
      <c r="BC976" s="339"/>
      <c r="BD976" s="339"/>
      <c r="BE976" s="339"/>
      <c r="BF976" s="339"/>
      <c r="BG976" s="339"/>
      <c r="BH976" s="339"/>
      <c r="BI976" s="339"/>
      <c r="BJ976" s="339"/>
      <c r="BK976" s="339"/>
      <c r="BL976" s="339"/>
      <c r="BM976" s="339"/>
      <c r="BN976" s="339"/>
      <c r="BO976" s="339"/>
      <c r="BP976" s="339"/>
      <c r="BQ976" s="339"/>
      <c r="BR976" s="339"/>
      <c r="BS976" s="339"/>
      <c r="BT976" s="339"/>
      <c r="BU976" s="339"/>
      <c r="BV976" s="339"/>
      <c r="BW976" s="339"/>
      <c r="BX976" s="339"/>
      <c r="BY976" s="339"/>
      <c r="BZ976" s="339"/>
      <c r="CA976" s="339"/>
      <c r="CB976" s="339"/>
      <c r="CC976" s="339"/>
      <c r="CD976" s="339"/>
      <c r="CE976" s="339"/>
      <c r="CF976" s="339"/>
      <c r="CG976" s="339"/>
      <c r="CH976" s="339"/>
      <c r="CI976" s="339"/>
      <c r="CJ976" s="339"/>
      <c r="CK976" s="339"/>
      <c r="CL976" s="339"/>
      <c r="CM976" s="339"/>
      <c r="CN976" s="339"/>
      <c r="CO976" s="339"/>
      <c r="CP976" s="339"/>
      <c r="CQ976" s="339"/>
      <c r="CR976" s="339"/>
      <c r="CS976" s="339"/>
      <c r="CT976" s="339"/>
      <c r="CU976" s="339"/>
      <c r="CV976" s="339"/>
      <c r="CW976" s="339"/>
      <c r="CX976" s="339"/>
      <c r="CY976" s="339"/>
      <c r="CZ976" s="339"/>
      <c r="DA976" s="339"/>
      <c r="DB976" s="339"/>
      <c r="DC976" s="339"/>
      <c r="DD976" s="339"/>
      <c r="DE976" s="339"/>
      <c r="DF976" s="339"/>
      <c r="DG976" s="339"/>
      <c r="DH976" s="339"/>
      <c r="DI976" s="339"/>
      <c r="DJ976" s="339"/>
      <c r="DK976" s="339"/>
      <c r="DL976" s="339"/>
      <c r="DM976" s="339"/>
      <c r="DN976" s="339"/>
      <c r="DO976" s="339"/>
      <c r="DP976" s="339"/>
      <c r="DQ976" s="339"/>
      <c r="DR976" s="339"/>
      <c r="DS976" s="339"/>
      <c r="DT976" s="339"/>
      <c r="DU976" s="339"/>
      <c r="DV976" s="339"/>
      <c r="DW976" s="339"/>
      <c r="DX976" s="339"/>
      <c r="DY976" s="339"/>
      <c r="DZ976" s="339"/>
      <c r="EA976" s="339"/>
      <c r="EB976" s="339"/>
      <c r="EC976" s="339"/>
      <c r="ED976" s="339"/>
      <c r="EE976" s="339"/>
      <c r="EF976" s="339"/>
      <c r="EG976" s="339"/>
      <c r="EH976" s="339"/>
      <c r="EI976" s="339"/>
      <c r="EJ976" s="339"/>
      <c r="EK976" s="339"/>
      <c r="EL976" s="339"/>
      <c r="EM976" s="339"/>
    </row>
    <row r="977" spans="1:143" s="341" customFormat="1" ht="25.5" hidden="1" customHeight="1">
      <c r="A977" s="371"/>
      <c r="B977" s="371"/>
      <c r="C977" s="371"/>
      <c r="D977" s="371"/>
      <c r="E977" s="371"/>
      <c r="F977" s="371"/>
      <c r="G977" s="371"/>
      <c r="H977" s="371"/>
      <c r="I977" s="371"/>
      <c r="J977" s="371"/>
      <c r="K977" s="371"/>
      <c r="L977" s="371"/>
      <c r="M977" s="371"/>
      <c r="N977" s="371"/>
      <c r="O977" s="371"/>
      <c r="P977" s="371"/>
      <c r="Q977" s="371"/>
      <c r="R977" s="371"/>
      <c r="S977" s="371"/>
      <c r="T977" s="371"/>
      <c r="U977" s="371"/>
      <c r="V977" s="371"/>
      <c r="W977" s="371"/>
      <c r="X977" s="371"/>
      <c r="Y977" s="371"/>
      <c r="Z977" s="371"/>
      <c r="AA977" s="371"/>
      <c r="AB977" s="371"/>
      <c r="AC977" s="371"/>
      <c r="AD977" s="371"/>
      <c r="AE977" s="371"/>
      <c r="AF977" s="371"/>
      <c r="AG977" s="371"/>
      <c r="AH977" s="371"/>
      <c r="AI977" s="339"/>
      <c r="AJ977" s="339"/>
      <c r="AK977" s="339"/>
      <c r="AL977" s="339"/>
      <c r="AM977" s="339"/>
      <c r="AN977" s="339"/>
      <c r="AO977" s="339"/>
      <c r="AP977" s="339"/>
      <c r="AQ977" s="339"/>
      <c r="AR977" s="339"/>
      <c r="AS977" s="339"/>
      <c r="AT977" s="339"/>
      <c r="AU977" s="339"/>
      <c r="AV977" s="339"/>
      <c r="AW977" s="339"/>
      <c r="AX977" s="339"/>
      <c r="AY977" s="339"/>
      <c r="AZ977" s="339"/>
      <c r="BA977" s="339"/>
      <c r="BB977" s="339"/>
      <c r="BC977" s="339"/>
      <c r="BD977" s="339"/>
      <c r="BE977" s="339"/>
      <c r="BF977" s="339"/>
      <c r="BG977" s="339"/>
      <c r="BH977" s="339"/>
      <c r="BI977" s="339"/>
      <c r="BJ977" s="339"/>
      <c r="BK977" s="339"/>
      <c r="BL977" s="339"/>
      <c r="BM977" s="339"/>
      <c r="BN977" s="339"/>
      <c r="BO977" s="339"/>
      <c r="BP977" s="339"/>
      <c r="BQ977" s="339"/>
      <c r="BR977" s="339"/>
      <c r="BS977" s="339"/>
      <c r="BT977" s="339"/>
      <c r="BU977" s="339"/>
      <c r="BV977" s="339"/>
      <c r="BW977" s="339"/>
      <c r="BX977" s="339"/>
      <c r="BY977" s="339"/>
      <c r="BZ977" s="339"/>
      <c r="CA977" s="339"/>
      <c r="CB977" s="339"/>
      <c r="CC977" s="339"/>
      <c r="CD977" s="339"/>
      <c r="CE977" s="339"/>
      <c r="CF977" s="339"/>
      <c r="CG977" s="339"/>
      <c r="CH977" s="339"/>
      <c r="CI977" s="339"/>
      <c r="CJ977" s="339"/>
      <c r="CK977" s="339"/>
      <c r="CL977" s="339"/>
      <c r="CM977" s="339"/>
      <c r="CN977" s="339"/>
      <c r="CO977" s="339"/>
      <c r="CP977" s="339"/>
      <c r="CQ977" s="339"/>
      <c r="CR977" s="339"/>
      <c r="CS977" s="339"/>
      <c r="CT977" s="339"/>
      <c r="CU977" s="339"/>
      <c r="CV977" s="339"/>
      <c r="CW977" s="339"/>
      <c r="CX977" s="339"/>
      <c r="CY977" s="339"/>
      <c r="CZ977" s="339"/>
      <c r="DA977" s="339"/>
      <c r="DB977" s="339"/>
      <c r="DC977" s="339"/>
      <c r="DD977" s="339"/>
      <c r="DE977" s="339"/>
      <c r="DF977" s="339"/>
      <c r="DG977" s="339"/>
      <c r="DH977" s="339"/>
      <c r="DI977" s="339"/>
      <c r="DJ977" s="339"/>
      <c r="DK977" s="339"/>
      <c r="DL977" s="339"/>
      <c r="DM977" s="339"/>
      <c r="DN977" s="339"/>
      <c r="DO977" s="339"/>
      <c r="DP977" s="339"/>
      <c r="DQ977" s="339"/>
      <c r="DR977" s="339"/>
      <c r="DS977" s="339"/>
      <c r="DT977" s="339"/>
      <c r="DU977" s="339"/>
      <c r="DV977" s="339"/>
      <c r="DW977" s="339"/>
      <c r="DX977" s="339"/>
      <c r="DY977" s="339"/>
      <c r="DZ977" s="339"/>
      <c r="EA977" s="339"/>
      <c r="EB977" s="339"/>
      <c r="EC977" s="339"/>
      <c r="ED977" s="339"/>
      <c r="EE977" s="339"/>
      <c r="EF977" s="339"/>
      <c r="EG977" s="339"/>
      <c r="EH977" s="339"/>
      <c r="EI977" s="339"/>
      <c r="EJ977" s="339"/>
      <c r="EK977" s="339"/>
      <c r="EL977" s="339"/>
      <c r="EM977" s="339"/>
    </row>
    <row r="978" spans="1:143" s="341" customFormat="1" ht="25.5" hidden="1" customHeight="1">
      <c r="A978" s="371"/>
      <c r="B978" s="371"/>
      <c r="C978" s="371"/>
      <c r="D978" s="371"/>
      <c r="E978" s="371"/>
      <c r="F978" s="371"/>
      <c r="G978" s="371"/>
      <c r="H978" s="371"/>
      <c r="I978" s="371"/>
      <c r="J978" s="371"/>
      <c r="K978" s="371"/>
      <c r="L978" s="371"/>
      <c r="M978" s="371"/>
      <c r="N978" s="371"/>
      <c r="O978" s="371"/>
      <c r="P978" s="371"/>
      <c r="Q978" s="371"/>
      <c r="R978" s="371"/>
      <c r="S978" s="371"/>
      <c r="T978" s="371"/>
      <c r="U978" s="371"/>
      <c r="V978" s="371"/>
      <c r="W978" s="371"/>
      <c r="X978" s="371"/>
      <c r="Y978" s="371"/>
      <c r="Z978" s="371"/>
      <c r="AA978" s="371"/>
      <c r="AB978" s="371"/>
      <c r="AC978" s="371"/>
      <c r="AD978" s="371"/>
      <c r="AE978" s="371"/>
      <c r="AF978" s="371"/>
      <c r="AG978" s="371"/>
      <c r="AH978" s="371"/>
      <c r="AI978" s="339"/>
      <c r="AJ978" s="339"/>
      <c r="AK978" s="339"/>
      <c r="AL978" s="339"/>
      <c r="AM978" s="339"/>
      <c r="AN978" s="339"/>
      <c r="AO978" s="339"/>
      <c r="AP978" s="339"/>
      <c r="AQ978" s="339"/>
      <c r="AR978" s="339"/>
      <c r="AS978" s="339"/>
      <c r="AT978" s="339"/>
      <c r="AU978" s="339"/>
      <c r="AV978" s="339"/>
      <c r="AW978" s="339"/>
      <c r="AX978" s="339"/>
      <c r="AY978" s="339"/>
      <c r="AZ978" s="339"/>
      <c r="BA978" s="339"/>
      <c r="BB978" s="339"/>
      <c r="BC978" s="339"/>
      <c r="BD978" s="339"/>
      <c r="BE978" s="339"/>
      <c r="BF978" s="339"/>
      <c r="BG978" s="339"/>
      <c r="BH978" s="339"/>
      <c r="BI978" s="339"/>
      <c r="BJ978" s="339"/>
      <c r="BK978" s="339"/>
      <c r="BL978" s="339"/>
      <c r="BM978" s="339"/>
      <c r="BN978" s="339"/>
      <c r="BO978" s="339"/>
      <c r="BP978" s="339"/>
      <c r="BQ978" s="339"/>
      <c r="BR978" s="339"/>
      <c r="BS978" s="339"/>
      <c r="BT978" s="339"/>
      <c r="BU978" s="339"/>
      <c r="BV978" s="339"/>
      <c r="BW978" s="339"/>
      <c r="BX978" s="339"/>
      <c r="BY978" s="339"/>
      <c r="BZ978" s="339"/>
      <c r="CA978" s="339"/>
      <c r="CB978" s="339"/>
      <c r="CC978" s="339"/>
      <c r="CD978" s="339"/>
      <c r="CE978" s="339"/>
      <c r="CF978" s="339"/>
      <c r="CG978" s="339"/>
      <c r="CH978" s="339"/>
      <c r="CI978" s="339"/>
      <c r="CJ978" s="339"/>
      <c r="CK978" s="339"/>
      <c r="CL978" s="339"/>
      <c r="CM978" s="339"/>
      <c r="CN978" s="339"/>
      <c r="CO978" s="339"/>
      <c r="CP978" s="339"/>
      <c r="CQ978" s="339"/>
      <c r="CR978" s="339"/>
      <c r="CS978" s="339"/>
      <c r="CT978" s="339"/>
      <c r="CU978" s="339"/>
      <c r="CV978" s="339"/>
      <c r="CW978" s="339"/>
      <c r="CX978" s="339"/>
      <c r="CY978" s="339"/>
      <c r="CZ978" s="339"/>
      <c r="DA978" s="339"/>
      <c r="DB978" s="339"/>
      <c r="DC978" s="339"/>
      <c r="DD978" s="339"/>
      <c r="DE978" s="339"/>
      <c r="DF978" s="339"/>
      <c r="DG978" s="339"/>
      <c r="DH978" s="339"/>
      <c r="DI978" s="339"/>
      <c r="DJ978" s="339"/>
      <c r="DK978" s="339"/>
      <c r="DL978" s="339"/>
      <c r="DM978" s="339"/>
      <c r="DN978" s="339"/>
      <c r="DO978" s="339"/>
      <c r="DP978" s="339"/>
      <c r="DQ978" s="339"/>
      <c r="DR978" s="339"/>
      <c r="DS978" s="339"/>
      <c r="DT978" s="339"/>
      <c r="DU978" s="339"/>
      <c r="DV978" s="339"/>
      <c r="DW978" s="339"/>
      <c r="DX978" s="339"/>
      <c r="DY978" s="339"/>
      <c r="DZ978" s="339"/>
      <c r="EA978" s="339"/>
      <c r="EB978" s="339"/>
      <c r="EC978" s="339"/>
      <c r="ED978" s="339"/>
      <c r="EE978" s="339"/>
      <c r="EF978" s="339"/>
      <c r="EG978" s="339"/>
      <c r="EH978" s="339"/>
      <c r="EI978" s="339"/>
      <c r="EJ978" s="339"/>
      <c r="EK978" s="339"/>
      <c r="EL978" s="339"/>
      <c r="EM978" s="339"/>
    </row>
    <row r="979" spans="1:143" s="341" customFormat="1" ht="25.5" hidden="1" customHeight="1">
      <c r="A979" s="371"/>
      <c r="B979" s="371"/>
      <c r="C979" s="371"/>
      <c r="D979" s="371"/>
      <c r="E979" s="371"/>
      <c r="F979" s="371"/>
      <c r="G979" s="371"/>
      <c r="H979" s="371"/>
      <c r="I979" s="371"/>
      <c r="J979" s="371"/>
      <c r="K979" s="371"/>
      <c r="L979" s="371"/>
      <c r="M979" s="371"/>
      <c r="N979" s="371"/>
      <c r="O979" s="371"/>
      <c r="P979" s="371"/>
      <c r="Q979" s="371"/>
      <c r="R979" s="371"/>
      <c r="S979" s="371"/>
      <c r="T979" s="371"/>
      <c r="U979" s="371"/>
      <c r="V979" s="371"/>
      <c r="W979" s="371"/>
      <c r="X979" s="371"/>
      <c r="Y979" s="371"/>
      <c r="Z979" s="371"/>
      <c r="AA979" s="371"/>
      <c r="AB979" s="371"/>
      <c r="AC979" s="371"/>
      <c r="AD979" s="371"/>
      <c r="AE979" s="371"/>
      <c r="AF979" s="371"/>
      <c r="AG979" s="371"/>
      <c r="AH979" s="371"/>
      <c r="AI979" s="339"/>
      <c r="AJ979" s="339"/>
      <c r="AK979" s="339"/>
      <c r="AL979" s="339"/>
      <c r="AM979" s="339"/>
      <c r="AN979" s="339"/>
      <c r="AO979" s="339"/>
      <c r="AP979" s="339"/>
      <c r="AQ979" s="339"/>
      <c r="AR979" s="339"/>
      <c r="AS979" s="339"/>
      <c r="AT979" s="339"/>
      <c r="AU979" s="339"/>
      <c r="AV979" s="339"/>
      <c r="AW979" s="339"/>
      <c r="AX979" s="339"/>
      <c r="AY979" s="339"/>
      <c r="AZ979" s="339"/>
      <c r="BA979" s="339"/>
      <c r="BB979" s="339"/>
      <c r="BC979" s="339"/>
      <c r="BD979" s="339"/>
      <c r="BE979" s="339"/>
      <c r="BF979" s="339"/>
      <c r="BG979" s="339"/>
      <c r="BH979" s="339"/>
      <c r="BI979" s="339"/>
      <c r="BJ979" s="339"/>
      <c r="BK979" s="339"/>
      <c r="BL979" s="339"/>
      <c r="BM979" s="339"/>
      <c r="BN979" s="339"/>
      <c r="BO979" s="339"/>
      <c r="BP979" s="339"/>
      <c r="BQ979" s="339"/>
      <c r="BR979" s="339"/>
      <c r="BS979" s="339"/>
      <c r="BT979" s="339"/>
      <c r="BU979" s="339"/>
      <c r="BV979" s="339"/>
      <c r="BW979" s="339"/>
      <c r="BX979" s="339"/>
      <c r="BY979" s="339"/>
      <c r="BZ979" s="339"/>
      <c r="CA979" s="339"/>
      <c r="CB979" s="339"/>
      <c r="CC979" s="339"/>
      <c r="CD979" s="339"/>
      <c r="CE979" s="339"/>
      <c r="CF979" s="339"/>
      <c r="CG979" s="339"/>
      <c r="CH979" s="339"/>
      <c r="CI979" s="339"/>
      <c r="CJ979" s="339"/>
      <c r="CK979" s="339"/>
      <c r="CL979" s="339"/>
      <c r="CM979" s="339"/>
      <c r="CN979" s="339"/>
      <c r="CO979" s="339"/>
      <c r="CP979" s="339"/>
      <c r="CQ979" s="339"/>
      <c r="CR979" s="339"/>
      <c r="CS979" s="339"/>
      <c r="CT979" s="339"/>
      <c r="CU979" s="339"/>
      <c r="CV979" s="339"/>
      <c r="CW979" s="339"/>
      <c r="CX979" s="339"/>
      <c r="CY979" s="339"/>
      <c r="CZ979" s="339"/>
      <c r="DA979" s="339"/>
      <c r="DB979" s="339"/>
      <c r="DC979" s="339"/>
      <c r="DD979" s="339"/>
      <c r="DE979" s="339"/>
      <c r="DF979" s="339"/>
      <c r="DG979" s="339"/>
      <c r="DH979" s="339"/>
      <c r="DI979" s="339"/>
      <c r="DJ979" s="339"/>
      <c r="DK979" s="339"/>
      <c r="DL979" s="339"/>
      <c r="DM979" s="339"/>
      <c r="DN979" s="339"/>
      <c r="DO979" s="339"/>
      <c r="DP979" s="339"/>
      <c r="DQ979" s="339"/>
      <c r="DR979" s="339"/>
      <c r="DS979" s="339"/>
      <c r="DT979" s="339"/>
      <c r="DU979" s="339"/>
      <c r="DV979" s="339"/>
      <c r="DW979" s="339"/>
      <c r="DX979" s="339"/>
      <c r="DY979" s="339"/>
      <c r="DZ979" s="339"/>
      <c r="EA979" s="339"/>
      <c r="EB979" s="339"/>
      <c r="EC979" s="339"/>
      <c r="ED979" s="339"/>
      <c r="EE979" s="339"/>
      <c r="EF979" s="339"/>
      <c r="EG979" s="339"/>
      <c r="EH979" s="339"/>
      <c r="EI979" s="339"/>
      <c r="EJ979" s="339"/>
      <c r="EK979" s="339"/>
      <c r="EL979" s="339"/>
      <c r="EM979" s="339"/>
    </row>
    <row r="980" spans="1:143" s="341" customFormat="1" ht="25.5" hidden="1" customHeight="1">
      <c r="A980" s="371"/>
      <c r="B980" s="371"/>
      <c r="C980" s="371"/>
      <c r="D980" s="371"/>
      <c r="E980" s="371"/>
      <c r="F980" s="371"/>
      <c r="G980" s="371"/>
      <c r="H980" s="371"/>
      <c r="I980" s="371"/>
      <c r="J980" s="371"/>
      <c r="K980" s="371"/>
      <c r="L980" s="371"/>
      <c r="M980" s="371"/>
      <c r="N980" s="371"/>
      <c r="O980" s="371"/>
      <c r="P980" s="371"/>
      <c r="Q980" s="371"/>
      <c r="R980" s="371"/>
      <c r="S980" s="371"/>
      <c r="T980" s="371"/>
      <c r="U980" s="371"/>
      <c r="V980" s="371"/>
      <c r="W980" s="371"/>
      <c r="X980" s="371"/>
      <c r="Y980" s="371"/>
      <c r="Z980" s="371"/>
      <c r="AA980" s="371"/>
      <c r="AB980" s="371"/>
      <c r="AC980" s="371"/>
      <c r="AD980" s="371"/>
      <c r="AE980" s="371"/>
      <c r="AF980" s="371"/>
      <c r="AG980" s="371"/>
      <c r="AH980" s="371"/>
      <c r="AI980" s="339"/>
      <c r="AJ980" s="339"/>
      <c r="AK980" s="339"/>
      <c r="AL980" s="339"/>
      <c r="AM980" s="339"/>
      <c r="AN980" s="339"/>
      <c r="AO980" s="339"/>
      <c r="AP980" s="339"/>
      <c r="AQ980" s="339"/>
      <c r="AR980" s="339"/>
      <c r="AS980" s="339"/>
      <c r="AT980" s="339"/>
      <c r="AU980" s="339"/>
      <c r="AV980" s="339"/>
      <c r="AW980" s="339"/>
      <c r="AX980" s="339"/>
      <c r="AY980" s="339"/>
      <c r="AZ980" s="339"/>
      <c r="BA980" s="339"/>
      <c r="BB980" s="339"/>
      <c r="BC980" s="339"/>
      <c r="BD980" s="339"/>
      <c r="BE980" s="339"/>
      <c r="BF980" s="339"/>
      <c r="BG980" s="339"/>
      <c r="BH980" s="339"/>
      <c r="BI980" s="339"/>
      <c r="BJ980" s="339"/>
      <c r="BK980" s="339"/>
      <c r="BL980" s="339"/>
      <c r="BM980" s="339"/>
      <c r="BN980" s="339"/>
      <c r="BO980" s="339"/>
      <c r="BP980" s="339"/>
      <c r="BQ980" s="339"/>
      <c r="BR980" s="339"/>
      <c r="BS980" s="339"/>
      <c r="BT980" s="339"/>
      <c r="BU980" s="339"/>
      <c r="BV980" s="339"/>
      <c r="BW980" s="339"/>
      <c r="BX980" s="339"/>
      <c r="BY980" s="339"/>
      <c r="BZ980" s="339"/>
      <c r="CA980" s="339"/>
      <c r="CB980" s="339"/>
      <c r="CC980" s="339"/>
      <c r="CD980" s="339"/>
      <c r="CE980" s="339"/>
      <c r="CF980" s="339"/>
      <c r="CG980" s="339"/>
      <c r="CH980" s="339"/>
      <c r="CI980" s="339"/>
      <c r="CJ980" s="339"/>
      <c r="CK980" s="339"/>
      <c r="CL980" s="339"/>
      <c r="CM980" s="339"/>
      <c r="CN980" s="339"/>
      <c r="CO980" s="339"/>
      <c r="CP980" s="339"/>
      <c r="CQ980" s="339"/>
      <c r="CR980" s="339"/>
      <c r="CS980" s="339"/>
      <c r="CT980" s="339"/>
      <c r="CU980" s="339"/>
      <c r="CV980" s="339"/>
      <c r="CW980" s="339"/>
      <c r="CX980" s="339"/>
      <c r="CY980" s="339"/>
      <c r="CZ980" s="339"/>
      <c r="DA980" s="339"/>
      <c r="DB980" s="339"/>
      <c r="DC980" s="339"/>
      <c r="DD980" s="339"/>
      <c r="DE980" s="339"/>
      <c r="DF980" s="339"/>
      <c r="DG980" s="339"/>
      <c r="DH980" s="339"/>
      <c r="DI980" s="339"/>
      <c r="DJ980" s="339"/>
      <c r="DK980" s="339"/>
      <c r="DL980" s="339"/>
      <c r="DM980" s="339"/>
      <c r="DN980" s="339"/>
      <c r="DO980" s="339"/>
      <c r="DP980" s="339"/>
      <c r="DQ980" s="339"/>
      <c r="DR980" s="339"/>
      <c r="DS980" s="339"/>
      <c r="DT980" s="339"/>
      <c r="DU980" s="339"/>
      <c r="DV980" s="339"/>
      <c r="DW980" s="339"/>
      <c r="DX980" s="339"/>
      <c r="DY980" s="339"/>
      <c r="DZ980" s="339"/>
      <c r="EA980" s="339"/>
      <c r="EB980" s="339"/>
      <c r="EC980" s="339"/>
      <c r="ED980" s="339"/>
      <c r="EE980" s="339"/>
      <c r="EF980" s="339"/>
      <c r="EG980" s="339"/>
      <c r="EH980" s="339"/>
      <c r="EI980" s="339"/>
      <c r="EJ980" s="339"/>
      <c r="EK980" s="339"/>
      <c r="EL980" s="339"/>
      <c r="EM980" s="339"/>
    </row>
    <row r="981" spans="1:143" s="341" customFormat="1" ht="25.5" hidden="1" customHeight="1">
      <c r="A981" s="371"/>
      <c r="B981" s="371"/>
      <c r="C981" s="371"/>
      <c r="D981" s="371"/>
      <c r="E981" s="371"/>
      <c r="F981" s="371"/>
      <c r="G981" s="371"/>
      <c r="H981" s="371"/>
      <c r="I981" s="371"/>
      <c r="J981" s="371"/>
      <c r="K981" s="371"/>
      <c r="L981" s="371"/>
      <c r="M981" s="371"/>
      <c r="N981" s="371"/>
      <c r="O981" s="371"/>
      <c r="P981" s="371"/>
      <c r="Q981" s="371"/>
      <c r="R981" s="371"/>
      <c r="S981" s="371"/>
      <c r="T981" s="371"/>
      <c r="U981" s="371"/>
      <c r="V981" s="371"/>
      <c r="W981" s="371"/>
      <c r="X981" s="371"/>
      <c r="Y981" s="371"/>
      <c r="Z981" s="371"/>
      <c r="AA981" s="371"/>
      <c r="AB981" s="371"/>
      <c r="AC981" s="371"/>
      <c r="AD981" s="371"/>
      <c r="AE981" s="371"/>
      <c r="AF981" s="371"/>
      <c r="AG981" s="371"/>
      <c r="AH981" s="371"/>
      <c r="AI981" s="339"/>
      <c r="AJ981" s="339"/>
      <c r="AK981" s="339"/>
      <c r="AL981" s="339"/>
      <c r="AM981" s="339"/>
      <c r="AN981" s="339"/>
      <c r="AO981" s="339"/>
      <c r="AP981" s="339"/>
      <c r="AQ981" s="339"/>
      <c r="AR981" s="339"/>
      <c r="AS981" s="339"/>
      <c r="AT981" s="339"/>
      <c r="AU981" s="339"/>
      <c r="AV981" s="339"/>
      <c r="AW981" s="339"/>
      <c r="AX981" s="339"/>
      <c r="AY981" s="339"/>
      <c r="AZ981" s="339"/>
      <c r="BA981" s="339"/>
      <c r="BB981" s="339"/>
      <c r="BC981" s="339"/>
      <c r="BD981" s="339"/>
      <c r="BE981" s="339"/>
      <c r="BF981" s="339"/>
      <c r="BG981" s="339"/>
      <c r="BH981" s="339"/>
      <c r="BI981" s="339"/>
      <c r="BJ981" s="339"/>
      <c r="BK981" s="339"/>
      <c r="BL981" s="339"/>
      <c r="BM981" s="339"/>
      <c r="BN981" s="339"/>
      <c r="BO981" s="339"/>
      <c r="BP981" s="339"/>
      <c r="BQ981" s="339"/>
      <c r="BR981" s="339"/>
      <c r="BS981" s="339"/>
      <c r="BT981" s="339"/>
      <c r="BU981" s="339"/>
      <c r="BV981" s="339"/>
      <c r="BW981" s="339"/>
      <c r="BX981" s="339"/>
      <c r="BY981" s="339"/>
      <c r="BZ981" s="339"/>
      <c r="CA981" s="339"/>
      <c r="CB981" s="339"/>
      <c r="CC981" s="339"/>
      <c r="CD981" s="339"/>
      <c r="CE981" s="339"/>
      <c r="CF981" s="339"/>
      <c r="CG981" s="339"/>
      <c r="CH981" s="339"/>
      <c r="CI981" s="339"/>
      <c r="CJ981" s="339"/>
      <c r="CK981" s="339"/>
      <c r="CL981" s="339"/>
      <c r="CM981" s="339"/>
      <c r="CN981" s="339"/>
      <c r="CO981" s="339"/>
      <c r="CP981" s="339"/>
      <c r="CQ981" s="339"/>
      <c r="CR981" s="339"/>
      <c r="CS981" s="339"/>
      <c r="CT981" s="339"/>
      <c r="CU981" s="339"/>
      <c r="CV981" s="339"/>
      <c r="CW981" s="339"/>
      <c r="CX981" s="339"/>
      <c r="CY981" s="339"/>
      <c r="CZ981" s="339"/>
      <c r="DA981" s="339"/>
      <c r="DB981" s="339"/>
      <c r="DC981" s="339"/>
      <c r="DD981" s="339"/>
      <c r="DE981" s="339"/>
      <c r="DF981" s="339"/>
      <c r="DG981" s="339"/>
      <c r="DH981" s="339"/>
      <c r="DI981" s="339"/>
      <c r="DJ981" s="339"/>
      <c r="DK981" s="339"/>
      <c r="DL981" s="339"/>
      <c r="DM981" s="339"/>
      <c r="DN981" s="339"/>
      <c r="DO981" s="339"/>
      <c r="DP981" s="339"/>
      <c r="DQ981" s="339"/>
      <c r="DR981" s="339"/>
      <c r="DS981" s="339"/>
      <c r="DT981" s="339"/>
      <c r="DU981" s="339"/>
      <c r="DV981" s="339"/>
      <c r="DW981" s="339"/>
      <c r="DX981" s="339"/>
      <c r="DY981" s="339"/>
      <c r="DZ981" s="339"/>
      <c r="EA981" s="339"/>
      <c r="EB981" s="339"/>
      <c r="EC981" s="339"/>
      <c r="ED981" s="339"/>
      <c r="EE981" s="339"/>
      <c r="EF981" s="339"/>
      <c r="EG981" s="339"/>
      <c r="EH981" s="339"/>
      <c r="EI981" s="339"/>
      <c r="EJ981" s="339"/>
      <c r="EK981" s="339"/>
      <c r="EL981" s="339"/>
      <c r="EM981" s="339"/>
    </row>
    <row r="982" spans="1:143" s="341" customFormat="1" ht="25.5" hidden="1" customHeight="1">
      <c r="A982" s="371"/>
      <c r="B982" s="371"/>
      <c r="C982" s="371"/>
      <c r="D982" s="371"/>
      <c r="E982" s="371"/>
      <c r="F982" s="371"/>
      <c r="G982" s="371"/>
      <c r="H982" s="371"/>
      <c r="I982" s="371"/>
      <c r="J982" s="371"/>
      <c r="K982" s="371"/>
      <c r="L982" s="371"/>
      <c r="M982" s="371"/>
      <c r="N982" s="371"/>
      <c r="O982" s="371"/>
      <c r="P982" s="371"/>
      <c r="Q982" s="371"/>
      <c r="R982" s="371"/>
      <c r="S982" s="371"/>
      <c r="T982" s="371"/>
      <c r="U982" s="371"/>
      <c r="V982" s="371"/>
      <c r="W982" s="371"/>
      <c r="X982" s="371"/>
      <c r="Y982" s="371"/>
      <c r="Z982" s="371"/>
      <c r="AA982" s="371"/>
      <c r="AB982" s="371"/>
      <c r="AC982" s="371"/>
      <c r="AD982" s="371"/>
      <c r="AE982" s="371"/>
      <c r="AF982" s="371"/>
      <c r="AG982" s="371"/>
      <c r="AH982" s="371"/>
      <c r="AI982" s="339"/>
      <c r="AJ982" s="339"/>
      <c r="AK982" s="339"/>
      <c r="AL982" s="339"/>
      <c r="AM982" s="339"/>
      <c r="AN982" s="339"/>
      <c r="AO982" s="339"/>
      <c r="AP982" s="339"/>
      <c r="AQ982" s="339"/>
      <c r="AR982" s="339"/>
      <c r="AS982" s="339"/>
      <c r="AT982" s="339"/>
      <c r="AU982" s="339"/>
      <c r="AV982" s="339"/>
      <c r="AW982" s="339"/>
      <c r="AX982" s="339"/>
      <c r="AY982" s="339"/>
      <c r="AZ982" s="339"/>
      <c r="BA982" s="339"/>
      <c r="BB982" s="339"/>
      <c r="BC982" s="339"/>
      <c r="BD982" s="339"/>
      <c r="BE982" s="339"/>
      <c r="BF982" s="339"/>
      <c r="BG982" s="339"/>
      <c r="BH982" s="339"/>
      <c r="BI982" s="339"/>
      <c r="BJ982" s="339"/>
      <c r="BK982" s="339"/>
      <c r="BL982" s="339"/>
      <c r="BM982" s="339"/>
      <c r="BN982" s="339"/>
      <c r="BO982" s="339"/>
      <c r="BP982" s="339"/>
      <c r="BQ982" s="339"/>
      <c r="BR982" s="339"/>
      <c r="BS982" s="339"/>
      <c r="BT982" s="339"/>
      <c r="BU982" s="339"/>
      <c r="BV982" s="339"/>
      <c r="BW982" s="339"/>
      <c r="BX982" s="339"/>
      <c r="BY982" s="339"/>
      <c r="BZ982" s="339"/>
      <c r="CA982" s="339"/>
      <c r="CB982" s="339"/>
      <c r="CC982" s="339"/>
      <c r="CD982" s="339"/>
      <c r="CE982" s="339"/>
      <c r="CF982" s="339"/>
      <c r="CG982" s="339"/>
      <c r="CH982" s="339"/>
      <c r="CI982" s="339"/>
      <c r="CJ982" s="339"/>
      <c r="CK982" s="339"/>
      <c r="CL982" s="339"/>
      <c r="CM982" s="339"/>
      <c r="CN982" s="339"/>
      <c r="CO982" s="339"/>
      <c r="CP982" s="339"/>
      <c r="CQ982" s="339"/>
      <c r="CR982" s="339"/>
      <c r="CS982" s="339"/>
      <c r="CT982" s="339"/>
      <c r="CU982" s="339"/>
      <c r="CV982" s="339"/>
      <c r="CW982" s="339"/>
      <c r="CX982" s="339"/>
      <c r="CY982" s="339"/>
      <c r="CZ982" s="339"/>
      <c r="DA982" s="339"/>
      <c r="DB982" s="339"/>
      <c r="DC982" s="339"/>
      <c r="DD982" s="339"/>
      <c r="DE982" s="339"/>
      <c r="DF982" s="339"/>
      <c r="DG982" s="339"/>
      <c r="DH982" s="339"/>
      <c r="DI982" s="339"/>
      <c r="DJ982" s="339"/>
      <c r="DK982" s="339"/>
      <c r="DL982" s="339"/>
      <c r="DM982" s="339"/>
      <c r="DN982" s="339"/>
      <c r="DO982" s="339"/>
      <c r="DP982" s="339"/>
      <c r="DQ982" s="339"/>
      <c r="DR982" s="339"/>
      <c r="DS982" s="339"/>
      <c r="DT982" s="339"/>
      <c r="DU982" s="339"/>
      <c r="DV982" s="339"/>
      <c r="DW982" s="339"/>
      <c r="DX982" s="339"/>
      <c r="DY982" s="339"/>
      <c r="DZ982" s="339"/>
      <c r="EA982" s="339"/>
      <c r="EB982" s="339"/>
      <c r="EC982" s="339"/>
      <c r="ED982" s="339"/>
      <c r="EE982" s="339"/>
      <c r="EF982" s="339"/>
      <c r="EG982" s="339"/>
      <c r="EH982" s="339"/>
      <c r="EI982" s="339"/>
      <c r="EJ982" s="339"/>
      <c r="EK982" s="339"/>
      <c r="EL982" s="339"/>
      <c r="EM982" s="339"/>
    </row>
    <row r="983" spans="1:143" s="341" customFormat="1" ht="25.5" hidden="1" customHeight="1">
      <c r="A983" s="371"/>
      <c r="B983" s="371"/>
      <c r="C983" s="371"/>
      <c r="D983" s="371"/>
      <c r="E983" s="371"/>
      <c r="F983" s="371"/>
      <c r="G983" s="371"/>
      <c r="H983" s="371"/>
      <c r="I983" s="371"/>
      <c r="J983" s="371"/>
      <c r="K983" s="371"/>
      <c r="L983" s="371"/>
      <c r="M983" s="371"/>
      <c r="N983" s="371"/>
      <c r="O983" s="371"/>
      <c r="P983" s="371"/>
      <c r="Q983" s="371"/>
      <c r="R983" s="371"/>
      <c r="S983" s="371"/>
      <c r="T983" s="371"/>
      <c r="U983" s="371"/>
      <c r="V983" s="371"/>
      <c r="W983" s="371"/>
      <c r="X983" s="371"/>
      <c r="Y983" s="371"/>
      <c r="Z983" s="371"/>
      <c r="AA983" s="371"/>
      <c r="AB983" s="371"/>
      <c r="AC983" s="371"/>
      <c r="AD983" s="371"/>
      <c r="AE983" s="371"/>
      <c r="AF983" s="371"/>
      <c r="AG983" s="371"/>
      <c r="AH983" s="371"/>
      <c r="AI983" s="339"/>
      <c r="AJ983" s="339"/>
      <c r="AK983" s="339"/>
      <c r="AL983" s="339"/>
      <c r="AM983" s="339"/>
      <c r="AN983" s="339"/>
      <c r="AO983" s="339"/>
      <c r="AP983" s="339"/>
      <c r="AQ983" s="339"/>
      <c r="AR983" s="339"/>
      <c r="AS983" s="339"/>
      <c r="AT983" s="339"/>
      <c r="AU983" s="339"/>
      <c r="AV983" s="339"/>
      <c r="AW983" s="339"/>
      <c r="AX983" s="339"/>
      <c r="AY983" s="339"/>
      <c r="AZ983" s="339"/>
      <c r="BA983" s="339"/>
      <c r="BB983" s="339"/>
      <c r="BC983" s="339"/>
      <c r="BD983" s="339"/>
      <c r="BE983" s="339"/>
      <c r="BF983" s="339"/>
      <c r="BG983" s="339"/>
      <c r="BH983" s="339"/>
      <c r="BI983" s="339"/>
      <c r="BJ983" s="339"/>
      <c r="BK983" s="339"/>
      <c r="BL983" s="339"/>
      <c r="BM983" s="339"/>
      <c r="BN983" s="339"/>
      <c r="BO983" s="339"/>
      <c r="BP983" s="339"/>
      <c r="BQ983" s="339"/>
      <c r="BR983" s="339"/>
      <c r="BS983" s="339"/>
      <c r="BT983" s="339"/>
      <c r="BU983" s="339"/>
      <c r="BV983" s="339"/>
      <c r="BW983" s="339"/>
      <c r="BX983" s="339"/>
      <c r="BY983" s="339"/>
      <c r="BZ983" s="339"/>
      <c r="CA983" s="339"/>
      <c r="CB983" s="339"/>
      <c r="CC983" s="339"/>
      <c r="CD983" s="339"/>
      <c r="CE983" s="339"/>
      <c r="CF983" s="339"/>
      <c r="CG983" s="339"/>
      <c r="CH983" s="339"/>
      <c r="CI983" s="339"/>
      <c r="CJ983" s="339"/>
      <c r="CK983" s="339"/>
      <c r="CL983" s="339"/>
      <c r="CM983" s="339"/>
      <c r="CN983" s="339"/>
      <c r="CO983" s="339"/>
      <c r="CP983" s="339"/>
      <c r="CQ983" s="339"/>
      <c r="CR983" s="339"/>
      <c r="CS983" s="339"/>
      <c r="CT983" s="339"/>
      <c r="CU983" s="339"/>
      <c r="CV983" s="339"/>
      <c r="CW983" s="339"/>
      <c r="CX983" s="339"/>
      <c r="CY983" s="339"/>
      <c r="CZ983" s="339"/>
      <c r="DA983" s="339"/>
      <c r="DB983" s="339"/>
      <c r="DC983" s="339"/>
      <c r="DD983" s="339"/>
      <c r="DE983" s="339"/>
      <c r="DF983" s="339"/>
      <c r="DG983" s="339"/>
      <c r="DH983" s="339"/>
      <c r="DI983" s="339"/>
      <c r="DJ983" s="339"/>
      <c r="DK983" s="339"/>
      <c r="DL983" s="339"/>
      <c r="DM983" s="339"/>
      <c r="DN983" s="339"/>
      <c r="DO983" s="339"/>
      <c r="DP983" s="339"/>
      <c r="DQ983" s="339"/>
      <c r="DR983" s="339"/>
      <c r="DS983" s="339"/>
      <c r="DT983" s="339"/>
      <c r="DU983" s="339"/>
      <c r="DV983" s="339"/>
      <c r="DW983" s="339"/>
      <c r="DX983" s="339"/>
      <c r="DY983" s="339"/>
      <c r="DZ983" s="339"/>
      <c r="EA983" s="339"/>
      <c r="EB983" s="339"/>
      <c r="EC983" s="339"/>
      <c r="ED983" s="339"/>
      <c r="EE983" s="339"/>
      <c r="EF983" s="339"/>
      <c r="EG983" s="339"/>
      <c r="EH983" s="339"/>
      <c r="EI983" s="339"/>
      <c r="EJ983" s="339"/>
      <c r="EK983" s="339"/>
      <c r="EL983" s="339"/>
      <c r="EM983" s="339"/>
    </row>
    <row r="984" spans="1:143" s="341" customFormat="1" ht="25.5" hidden="1" customHeight="1">
      <c r="A984" s="371"/>
      <c r="B984" s="371"/>
      <c r="C984" s="371"/>
      <c r="D984" s="371"/>
      <c r="E984" s="371"/>
      <c r="F984" s="371"/>
      <c r="G984" s="371"/>
      <c r="H984" s="371"/>
      <c r="I984" s="371"/>
      <c r="J984" s="371"/>
      <c r="K984" s="371"/>
      <c r="L984" s="371"/>
      <c r="M984" s="371"/>
      <c r="N984" s="371"/>
      <c r="O984" s="371"/>
      <c r="P984" s="371"/>
      <c r="Q984" s="371"/>
      <c r="R984" s="371"/>
      <c r="S984" s="371"/>
      <c r="T984" s="371"/>
      <c r="U984" s="371"/>
      <c r="V984" s="371"/>
      <c r="W984" s="371"/>
      <c r="X984" s="371"/>
      <c r="Y984" s="371"/>
      <c r="Z984" s="371"/>
      <c r="AA984" s="371"/>
      <c r="AB984" s="371"/>
      <c r="AC984" s="371"/>
      <c r="AD984" s="371"/>
      <c r="AE984" s="371"/>
      <c r="AF984" s="371"/>
      <c r="AG984" s="371"/>
      <c r="AH984" s="371"/>
      <c r="AI984" s="339"/>
      <c r="AJ984" s="339"/>
      <c r="AK984" s="339"/>
      <c r="AL984" s="339"/>
      <c r="AM984" s="339"/>
      <c r="AN984" s="339"/>
      <c r="AO984" s="339"/>
      <c r="AP984" s="339"/>
      <c r="AQ984" s="339"/>
      <c r="AR984" s="339"/>
      <c r="AS984" s="339"/>
      <c r="AT984" s="339"/>
      <c r="AU984" s="339"/>
      <c r="AV984" s="339"/>
      <c r="AW984" s="339"/>
      <c r="AX984" s="339"/>
      <c r="AY984" s="339"/>
      <c r="AZ984" s="339"/>
      <c r="BA984" s="339"/>
      <c r="BB984" s="339"/>
      <c r="BC984" s="339"/>
      <c r="BD984" s="339"/>
      <c r="BE984" s="339"/>
      <c r="BF984" s="339"/>
      <c r="BG984" s="339"/>
      <c r="BH984" s="339"/>
      <c r="BI984" s="339"/>
      <c r="BJ984" s="339"/>
      <c r="BK984" s="339"/>
      <c r="BL984" s="339"/>
      <c r="BM984" s="339"/>
      <c r="BN984" s="339"/>
      <c r="BO984" s="339"/>
      <c r="BP984" s="339"/>
      <c r="BQ984" s="339"/>
      <c r="BR984" s="339"/>
      <c r="BS984" s="339"/>
      <c r="BT984" s="339"/>
      <c r="BU984" s="339"/>
      <c r="BV984" s="339"/>
      <c r="BW984" s="339"/>
      <c r="BX984" s="339"/>
      <c r="BY984" s="339"/>
      <c r="BZ984" s="339"/>
      <c r="CA984" s="339"/>
      <c r="CB984" s="339"/>
      <c r="CC984" s="339"/>
      <c r="CD984" s="339"/>
      <c r="CE984" s="339"/>
      <c r="CF984" s="339"/>
      <c r="CG984" s="339"/>
      <c r="CH984" s="339"/>
      <c r="CI984" s="339"/>
      <c r="CJ984" s="339"/>
      <c r="CK984" s="339"/>
      <c r="CL984" s="339"/>
      <c r="CM984" s="339"/>
      <c r="CN984" s="339"/>
      <c r="CO984" s="339"/>
      <c r="CP984" s="339"/>
      <c r="CQ984" s="339"/>
      <c r="CR984" s="339"/>
      <c r="CS984" s="339"/>
      <c r="CT984" s="339"/>
      <c r="CU984" s="339"/>
      <c r="CV984" s="339"/>
      <c r="CW984" s="339"/>
      <c r="CX984" s="339"/>
      <c r="CY984" s="339"/>
      <c r="CZ984" s="339"/>
      <c r="DA984" s="339"/>
      <c r="DB984" s="339"/>
      <c r="DC984" s="339"/>
      <c r="DD984" s="339"/>
      <c r="DE984" s="339"/>
      <c r="DF984" s="339"/>
      <c r="DG984" s="339"/>
      <c r="DH984" s="339"/>
      <c r="DI984" s="339"/>
      <c r="DJ984" s="339"/>
      <c r="DK984" s="339"/>
      <c r="DL984" s="339"/>
      <c r="DM984" s="339"/>
      <c r="DN984" s="339"/>
      <c r="DO984" s="339"/>
      <c r="DP984" s="339"/>
      <c r="DQ984" s="339"/>
      <c r="DR984" s="339"/>
      <c r="DS984" s="339"/>
      <c r="DT984" s="339"/>
      <c r="DU984" s="339"/>
      <c r="DV984" s="339"/>
      <c r="DW984" s="339"/>
      <c r="DX984" s="339"/>
      <c r="DY984" s="339"/>
      <c r="DZ984" s="339"/>
      <c r="EA984" s="339"/>
      <c r="EB984" s="339"/>
      <c r="EC984" s="339"/>
      <c r="ED984" s="339"/>
      <c r="EE984" s="339"/>
      <c r="EF984" s="339"/>
      <c r="EG984" s="339"/>
      <c r="EH984" s="339"/>
      <c r="EI984" s="339"/>
      <c r="EJ984" s="339"/>
      <c r="EK984" s="339"/>
      <c r="EL984" s="339"/>
      <c r="EM984" s="339"/>
    </row>
    <row r="985" spans="1:143" s="341" customFormat="1" ht="25.5" hidden="1" customHeight="1">
      <c r="A985" s="371"/>
      <c r="B985" s="371"/>
      <c r="C985" s="371"/>
      <c r="D985" s="371"/>
      <c r="E985" s="371"/>
      <c r="F985" s="371"/>
      <c r="G985" s="371"/>
      <c r="H985" s="371"/>
      <c r="I985" s="371"/>
      <c r="J985" s="371"/>
      <c r="K985" s="371"/>
      <c r="L985" s="371"/>
      <c r="M985" s="371"/>
      <c r="N985" s="371"/>
      <c r="O985" s="371"/>
      <c r="P985" s="371"/>
      <c r="Q985" s="371"/>
      <c r="R985" s="371"/>
      <c r="S985" s="371"/>
      <c r="T985" s="371"/>
      <c r="U985" s="371"/>
      <c r="V985" s="371"/>
      <c r="W985" s="371"/>
      <c r="X985" s="371"/>
      <c r="Y985" s="371"/>
      <c r="Z985" s="371"/>
      <c r="AA985" s="371"/>
      <c r="AB985" s="371"/>
      <c r="AC985" s="371"/>
      <c r="AD985" s="371"/>
      <c r="AE985" s="371"/>
      <c r="AF985" s="371"/>
      <c r="AG985" s="371"/>
      <c r="AH985" s="371"/>
      <c r="AI985" s="339"/>
      <c r="AJ985" s="339"/>
      <c r="AK985" s="339"/>
      <c r="AL985" s="339"/>
      <c r="AM985" s="339"/>
      <c r="AN985" s="339"/>
      <c r="AO985" s="339"/>
      <c r="AP985" s="339"/>
      <c r="AQ985" s="339"/>
      <c r="AR985" s="339"/>
      <c r="AS985" s="339"/>
      <c r="AT985" s="339"/>
      <c r="AU985" s="339"/>
      <c r="AV985" s="339"/>
      <c r="AW985" s="339"/>
      <c r="AX985" s="339"/>
      <c r="AY985" s="339"/>
      <c r="AZ985" s="339"/>
      <c r="BA985" s="339"/>
      <c r="BB985" s="339"/>
      <c r="BC985" s="339"/>
      <c r="BD985" s="339"/>
      <c r="BE985" s="339"/>
      <c r="BF985" s="339"/>
      <c r="BG985" s="339"/>
      <c r="BH985" s="339"/>
      <c r="BI985" s="339"/>
      <c r="BJ985" s="339"/>
      <c r="BK985" s="339"/>
      <c r="BL985" s="339"/>
      <c r="BM985" s="339"/>
      <c r="BN985" s="339"/>
      <c r="BO985" s="339"/>
      <c r="BP985" s="339"/>
      <c r="BQ985" s="339"/>
      <c r="BR985" s="339"/>
      <c r="BS985" s="339"/>
      <c r="BT985" s="339"/>
      <c r="BU985" s="339"/>
      <c r="BV985" s="339"/>
      <c r="BW985" s="339"/>
      <c r="BX985" s="339"/>
      <c r="BY985" s="339"/>
      <c r="BZ985" s="339"/>
      <c r="CA985" s="339"/>
      <c r="CB985" s="339"/>
      <c r="CC985" s="339"/>
      <c r="CD985" s="339"/>
      <c r="CE985" s="339"/>
      <c r="CF985" s="339"/>
      <c r="CG985" s="339"/>
      <c r="CH985" s="339"/>
      <c r="CI985" s="339"/>
      <c r="CJ985" s="339"/>
      <c r="CK985" s="339"/>
      <c r="CL985" s="339"/>
      <c r="CM985" s="339"/>
      <c r="CN985" s="339"/>
      <c r="CO985" s="339"/>
      <c r="CP985" s="339"/>
      <c r="CQ985" s="339"/>
      <c r="CR985" s="339"/>
      <c r="CS985" s="339"/>
      <c r="CT985" s="339"/>
      <c r="CU985" s="339"/>
      <c r="CV985" s="339"/>
      <c r="CW985" s="339"/>
      <c r="CX985" s="339"/>
      <c r="CY985" s="339"/>
      <c r="CZ985" s="339"/>
      <c r="DA985" s="339"/>
      <c r="DB985" s="339"/>
      <c r="DC985" s="339"/>
      <c r="DD985" s="339"/>
      <c r="DE985" s="339"/>
      <c r="DF985" s="339"/>
      <c r="DG985" s="339"/>
      <c r="DH985" s="339"/>
      <c r="DI985" s="339"/>
      <c r="DJ985" s="339"/>
      <c r="DK985" s="339"/>
      <c r="DL985" s="339"/>
      <c r="DM985" s="339"/>
      <c r="DN985" s="339"/>
      <c r="DO985" s="339"/>
      <c r="DP985" s="339"/>
      <c r="DQ985" s="339"/>
      <c r="DR985" s="339"/>
      <c r="DS985" s="339"/>
      <c r="DT985" s="339"/>
      <c r="DU985" s="339"/>
      <c r="DV985" s="339"/>
      <c r="DW985" s="339"/>
      <c r="DX985" s="339"/>
      <c r="DY985" s="339"/>
      <c r="DZ985" s="339"/>
      <c r="EA985" s="339"/>
      <c r="EB985" s="339"/>
      <c r="EC985" s="339"/>
      <c r="ED985" s="339"/>
      <c r="EE985" s="339"/>
      <c r="EF985" s="339"/>
      <c r="EG985" s="339"/>
      <c r="EH985" s="339"/>
      <c r="EI985" s="339"/>
      <c r="EJ985" s="339"/>
      <c r="EK985" s="339"/>
      <c r="EL985" s="339"/>
      <c r="EM985" s="339"/>
    </row>
    <row r="986" spans="1:143" s="341" customFormat="1" ht="25.5" hidden="1" customHeight="1">
      <c r="A986" s="371"/>
      <c r="B986" s="371"/>
      <c r="C986" s="371"/>
      <c r="D986" s="371"/>
      <c r="E986" s="371"/>
      <c r="F986" s="371"/>
      <c r="G986" s="371"/>
      <c r="H986" s="371"/>
      <c r="I986" s="371"/>
      <c r="J986" s="371"/>
      <c r="K986" s="371"/>
      <c r="L986" s="371"/>
      <c r="M986" s="371"/>
      <c r="N986" s="371"/>
      <c r="O986" s="371"/>
      <c r="P986" s="371"/>
      <c r="Q986" s="371"/>
      <c r="R986" s="371"/>
      <c r="S986" s="371"/>
      <c r="T986" s="371"/>
      <c r="U986" s="371"/>
      <c r="V986" s="371"/>
      <c r="W986" s="371"/>
      <c r="X986" s="371"/>
      <c r="Y986" s="371"/>
      <c r="Z986" s="371"/>
      <c r="AA986" s="371"/>
      <c r="AB986" s="371"/>
      <c r="AC986" s="371"/>
      <c r="AD986" s="371"/>
      <c r="AE986" s="371"/>
      <c r="AF986" s="371"/>
      <c r="AG986" s="371"/>
      <c r="AH986" s="371"/>
      <c r="AI986" s="339"/>
      <c r="AJ986" s="339"/>
      <c r="AK986" s="339"/>
      <c r="AL986" s="339"/>
      <c r="AM986" s="339"/>
      <c r="AN986" s="339"/>
      <c r="AO986" s="339"/>
      <c r="AP986" s="339"/>
      <c r="AQ986" s="339"/>
      <c r="AR986" s="339"/>
      <c r="AS986" s="339"/>
      <c r="AT986" s="339"/>
      <c r="AU986" s="339"/>
      <c r="AV986" s="339"/>
      <c r="AW986" s="339"/>
      <c r="AX986" s="339"/>
      <c r="AY986" s="339"/>
      <c r="AZ986" s="339"/>
      <c r="BA986" s="339"/>
      <c r="BB986" s="339"/>
      <c r="BC986" s="339"/>
      <c r="BD986" s="339"/>
      <c r="BE986" s="339"/>
      <c r="BF986" s="339"/>
      <c r="BG986" s="339"/>
      <c r="BH986" s="339"/>
      <c r="BI986" s="339"/>
      <c r="BJ986" s="339"/>
      <c r="BK986" s="339"/>
      <c r="BL986" s="339"/>
      <c r="BM986" s="339"/>
      <c r="BN986" s="339"/>
      <c r="BO986" s="339"/>
      <c r="BP986" s="339"/>
      <c r="BQ986" s="339"/>
      <c r="BR986" s="339"/>
      <c r="BS986" s="339"/>
      <c r="BT986" s="339"/>
      <c r="BU986" s="339"/>
      <c r="BV986" s="339"/>
      <c r="BW986" s="339"/>
      <c r="BX986" s="339"/>
      <c r="BY986" s="339"/>
      <c r="BZ986" s="339"/>
      <c r="CA986" s="339"/>
      <c r="CB986" s="339"/>
      <c r="CC986" s="339"/>
      <c r="CD986" s="339"/>
      <c r="CE986" s="339"/>
      <c r="CF986" s="339"/>
      <c r="CG986" s="339"/>
      <c r="CH986" s="339"/>
      <c r="CI986" s="339"/>
      <c r="CJ986" s="339"/>
      <c r="CK986" s="339"/>
      <c r="CL986" s="339"/>
      <c r="CM986" s="339"/>
      <c r="CN986" s="339"/>
      <c r="CO986" s="339"/>
      <c r="CP986" s="339"/>
      <c r="CQ986" s="339"/>
      <c r="CR986" s="339"/>
      <c r="CS986" s="339"/>
      <c r="CT986" s="339"/>
      <c r="CU986" s="339"/>
      <c r="CV986" s="339"/>
      <c r="CW986" s="339"/>
      <c r="CX986" s="339"/>
      <c r="CY986" s="339"/>
      <c r="CZ986" s="339"/>
      <c r="DA986" s="339"/>
      <c r="DB986" s="339"/>
      <c r="DC986" s="339"/>
      <c r="DD986" s="339"/>
      <c r="DE986" s="339"/>
      <c r="DF986" s="339"/>
      <c r="DG986" s="339"/>
      <c r="DH986" s="339"/>
      <c r="DI986" s="339"/>
      <c r="DJ986" s="339"/>
      <c r="DK986" s="339"/>
      <c r="DL986" s="339"/>
      <c r="DM986" s="339"/>
      <c r="DN986" s="339"/>
      <c r="DO986" s="339"/>
      <c r="DP986" s="339"/>
      <c r="DQ986" s="339"/>
      <c r="DR986" s="339"/>
      <c r="DS986" s="339"/>
      <c r="DT986" s="339"/>
      <c r="DU986" s="339"/>
      <c r="DV986" s="339"/>
      <c r="DW986" s="339"/>
      <c r="DX986" s="339"/>
      <c r="DY986" s="339"/>
      <c r="DZ986" s="339"/>
      <c r="EA986" s="339"/>
      <c r="EB986" s="339"/>
      <c r="EC986" s="339"/>
      <c r="ED986" s="339"/>
      <c r="EE986" s="339"/>
      <c r="EF986" s="339"/>
      <c r="EG986" s="339"/>
      <c r="EH986" s="339"/>
      <c r="EI986" s="339"/>
      <c r="EJ986" s="339"/>
      <c r="EK986" s="339"/>
      <c r="EL986" s="339"/>
      <c r="EM986" s="339"/>
    </row>
    <row r="987" spans="1:143" s="341" customFormat="1" ht="25.5" hidden="1" customHeight="1">
      <c r="A987" s="371"/>
      <c r="B987" s="371"/>
      <c r="C987" s="371"/>
      <c r="D987" s="371"/>
      <c r="E987" s="371"/>
      <c r="F987" s="371"/>
      <c r="G987" s="371"/>
      <c r="H987" s="371"/>
      <c r="I987" s="371"/>
      <c r="J987" s="371"/>
      <c r="K987" s="371"/>
      <c r="L987" s="371"/>
      <c r="M987" s="371"/>
      <c r="N987" s="371"/>
      <c r="O987" s="371"/>
      <c r="P987" s="371"/>
      <c r="Q987" s="371"/>
      <c r="R987" s="371"/>
      <c r="S987" s="371"/>
      <c r="T987" s="371"/>
      <c r="U987" s="371"/>
      <c r="V987" s="371"/>
      <c r="W987" s="371"/>
      <c r="X987" s="371"/>
      <c r="Y987" s="371"/>
      <c r="Z987" s="371"/>
      <c r="AA987" s="371"/>
      <c r="AB987" s="371"/>
      <c r="AC987" s="371"/>
      <c r="AD987" s="371"/>
      <c r="AE987" s="371"/>
      <c r="AF987" s="371"/>
      <c r="AG987" s="371"/>
      <c r="AH987" s="371"/>
      <c r="AI987" s="339"/>
      <c r="AJ987" s="339"/>
      <c r="AK987" s="339"/>
      <c r="AL987" s="339"/>
      <c r="AM987" s="339"/>
      <c r="AN987" s="339"/>
      <c r="AO987" s="339"/>
      <c r="AP987" s="339"/>
      <c r="AQ987" s="339"/>
      <c r="AR987" s="339"/>
      <c r="AS987" s="339"/>
      <c r="AT987" s="339"/>
      <c r="AU987" s="339"/>
      <c r="AV987" s="339"/>
      <c r="AW987" s="339"/>
      <c r="AX987" s="339"/>
      <c r="AY987" s="339"/>
      <c r="AZ987" s="339"/>
      <c r="BA987" s="339"/>
      <c r="BB987" s="339"/>
      <c r="BC987" s="339"/>
      <c r="BD987" s="339"/>
      <c r="BE987" s="339"/>
      <c r="BF987" s="339"/>
      <c r="BG987" s="339"/>
      <c r="BH987" s="339"/>
      <c r="BI987" s="339"/>
      <c r="BJ987" s="339"/>
      <c r="BK987" s="339"/>
      <c r="BL987" s="339"/>
      <c r="BM987" s="339"/>
      <c r="BN987" s="339"/>
      <c r="BO987" s="339"/>
      <c r="BP987" s="339"/>
      <c r="BQ987" s="339"/>
      <c r="BR987" s="339"/>
      <c r="BS987" s="339"/>
      <c r="BT987" s="339"/>
      <c r="BU987" s="339"/>
      <c r="BV987" s="339"/>
      <c r="BW987" s="339"/>
      <c r="BX987" s="339"/>
      <c r="BY987" s="339"/>
      <c r="BZ987" s="339"/>
      <c r="CA987" s="339"/>
      <c r="CB987" s="339"/>
      <c r="CC987" s="339"/>
      <c r="CD987" s="339"/>
      <c r="CE987" s="339"/>
      <c r="CF987" s="339"/>
      <c r="CG987" s="339"/>
      <c r="CH987" s="339"/>
      <c r="CI987" s="339"/>
      <c r="CJ987" s="339"/>
      <c r="CK987" s="339"/>
      <c r="CL987" s="339"/>
      <c r="CM987" s="339"/>
      <c r="CN987" s="339"/>
      <c r="CO987" s="339"/>
      <c r="CP987" s="339"/>
      <c r="CQ987" s="339"/>
      <c r="CR987" s="339"/>
      <c r="CS987" s="339"/>
      <c r="CT987" s="339"/>
      <c r="CU987" s="339"/>
      <c r="CV987" s="339"/>
      <c r="CW987" s="339"/>
      <c r="CX987" s="339"/>
      <c r="CY987" s="339"/>
      <c r="CZ987" s="339"/>
      <c r="DA987" s="339"/>
      <c r="DB987" s="339"/>
      <c r="DC987" s="339"/>
      <c r="DD987" s="339"/>
      <c r="DE987" s="339"/>
      <c r="DF987" s="339"/>
      <c r="DG987" s="339"/>
      <c r="DH987" s="339"/>
      <c r="DI987" s="339"/>
      <c r="DJ987" s="339"/>
      <c r="DK987" s="339"/>
      <c r="DL987" s="339"/>
      <c r="DM987" s="339"/>
      <c r="DN987" s="339"/>
      <c r="DO987" s="339"/>
      <c r="DP987" s="339"/>
      <c r="DQ987" s="339"/>
      <c r="DR987" s="339"/>
      <c r="DS987" s="339"/>
      <c r="DT987" s="339"/>
      <c r="DU987" s="339"/>
      <c r="DV987" s="339"/>
      <c r="DW987" s="339"/>
      <c r="DX987" s="339"/>
      <c r="DY987" s="339"/>
      <c r="DZ987" s="339"/>
      <c r="EA987" s="339"/>
      <c r="EB987" s="339"/>
      <c r="EC987" s="339"/>
      <c r="ED987" s="339"/>
      <c r="EE987" s="339"/>
      <c r="EF987" s="339"/>
      <c r="EG987" s="339"/>
      <c r="EH987" s="339"/>
      <c r="EI987" s="339"/>
      <c r="EJ987" s="339"/>
      <c r="EK987" s="339"/>
      <c r="EL987" s="339"/>
      <c r="EM987" s="339"/>
    </row>
    <row r="988" spans="1:143" s="341" customFormat="1" ht="25.5" hidden="1" customHeight="1">
      <c r="A988" s="371"/>
      <c r="B988" s="371"/>
      <c r="C988" s="371"/>
      <c r="D988" s="371"/>
      <c r="E988" s="371"/>
      <c r="F988" s="371"/>
      <c r="G988" s="371"/>
      <c r="H988" s="371"/>
      <c r="I988" s="371"/>
      <c r="J988" s="371"/>
      <c r="K988" s="371"/>
      <c r="L988" s="371"/>
      <c r="M988" s="371"/>
      <c r="N988" s="371"/>
      <c r="O988" s="371"/>
      <c r="P988" s="371"/>
      <c r="Q988" s="371"/>
      <c r="R988" s="371"/>
      <c r="S988" s="371"/>
      <c r="T988" s="371"/>
      <c r="U988" s="371"/>
      <c r="V988" s="371"/>
      <c r="W988" s="371"/>
      <c r="X988" s="371"/>
      <c r="Y988" s="371"/>
      <c r="Z988" s="371"/>
      <c r="AA988" s="371"/>
      <c r="AB988" s="371"/>
      <c r="AC988" s="371"/>
      <c r="AD988" s="371"/>
      <c r="AE988" s="371"/>
      <c r="AF988" s="371"/>
      <c r="AG988" s="371"/>
      <c r="AH988" s="371"/>
      <c r="AI988" s="339"/>
      <c r="AJ988" s="339"/>
      <c r="AK988" s="339"/>
      <c r="AL988" s="339"/>
      <c r="AM988" s="339"/>
      <c r="AN988" s="339"/>
      <c r="AO988" s="339"/>
      <c r="AP988" s="339"/>
      <c r="AQ988" s="339"/>
      <c r="AR988" s="339"/>
      <c r="AS988" s="339"/>
      <c r="AT988" s="339"/>
      <c r="AU988" s="339"/>
      <c r="AV988" s="339"/>
      <c r="AW988" s="339"/>
      <c r="AX988" s="339"/>
      <c r="AY988" s="339"/>
      <c r="AZ988" s="339"/>
      <c r="BA988" s="339"/>
      <c r="BB988" s="339"/>
      <c r="BC988" s="339"/>
      <c r="BD988" s="339"/>
      <c r="BE988" s="339"/>
      <c r="BF988" s="339"/>
      <c r="BG988" s="339"/>
      <c r="BH988" s="339"/>
      <c r="BI988" s="339"/>
      <c r="BJ988" s="339"/>
      <c r="BK988" s="339"/>
      <c r="BL988" s="339"/>
      <c r="BM988" s="339"/>
      <c r="BN988" s="339"/>
      <c r="BO988" s="339"/>
      <c r="BP988" s="339"/>
      <c r="BQ988" s="339"/>
      <c r="BR988" s="339"/>
      <c r="BS988" s="339"/>
      <c r="BT988" s="339"/>
      <c r="BU988" s="339"/>
      <c r="BV988" s="339"/>
      <c r="BW988" s="339"/>
      <c r="BX988" s="339"/>
      <c r="BY988" s="339"/>
      <c r="BZ988" s="339"/>
      <c r="CA988" s="339"/>
      <c r="CB988" s="339"/>
      <c r="CC988" s="339"/>
      <c r="CD988" s="339"/>
      <c r="CE988" s="339"/>
      <c r="CF988" s="339"/>
      <c r="CG988" s="339"/>
      <c r="CH988" s="339"/>
      <c r="CI988" s="339"/>
      <c r="CJ988" s="339"/>
      <c r="CK988" s="339"/>
      <c r="CL988" s="339"/>
      <c r="CM988" s="339"/>
      <c r="CN988" s="339"/>
      <c r="CO988" s="339"/>
      <c r="CP988" s="339"/>
      <c r="CQ988" s="339"/>
      <c r="CR988" s="339"/>
      <c r="CS988" s="339"/>
      <c r="CT988" s="339"/>
      <c r="CU988" s="339"/>
      <c r="CV988" s="339"/>
      <c r="CW988" s="339"/>
      <c r="CX988" s="339"/>
      <c r="CY988" s="339"/>
      <c r="CZ988" s="339"/>
      <c r="DA988" s="339"/>
      <c r="DB988" s="339"/>
      <c r="DC988" s="339"/>
      <c r="DD988" s="339"/>
      <c r="DE988" s="339"/>
      <c r="DF988" s="339"/>
      <c r="DG988" s="339"/>
      <c r="DH988" s="339"/>
      <c r="DI988" s="339"/>
      <c r="DJ988" s="339"/>
      <c r="DK988" s="339"/>
      <c r="DL988" s="339"/>
      <c r="DM988" s="339"/>
      <c r="DN988" s="339"/>
      <c r="DO988" s="339"/>
      <c r="DP988" s="339"/>
      <c r="DQ988" s="339"/>
      <c r="DR988" s="339"/>
      <c r="DS988" s="339"/>
      <c r="DT988" s="339"/>
      <c r="DU988" s="339"/>
      <c r="DV988" s="339"/>
      <c r="DW988" s="339"/>
      <c r="DX988" s="339"/>
      <c r="DY988" s="339"/>
      <c r="DZ988" s="339"/>
      <c r="EA988" s="339"/>
      <c r="EB988" s="339"/>
      <c r="EC988" s="339"/>
      <c r="ED988" s="339"/>
      <c r="EE988" s="339"/>
      <c r="EF988" s="339"/>
      <c r="EG988" s="339"/>
      <c r="EH988" s="339"/>
      <c r="EI988" s="339"/>
      <c r="EJ988" s="339"/>
      <c r="EK988" s="339"/>
      <c r="EL988" s="339"/>
      <c r="EM988" s="339"/>
    </row>
    <row r="989" spans="1:143" s="341" customFormat="1" ht="25.5" hidden="1" customHeight="1">
      <c r="A989" s="371"/>
      <c r="B989" s="371"/>
      <c r="C989" s="371"/>
      <c r="D989" s="371"/>
      <c r="E989" s="371"/>
      <c r="F989" s="371"/>
      <c r="G989" s="371"/>
      <c r="H989" s="371"/>
      <c r="I989" s="371"/>
      <c r="J989" s="371"/>
      <c r="K989" s="371"/>
      <c r="L989" s="371"/>
      <c r="M989" s="371"/>
      <c r="N989" s="371"/>
      <c r="O989" s="371"/>
      <c r="P989" s="371"/>
      <c r="Q989" s="371"/>
      <c r="R989" s="371"/>
      <c r="S989" s="371"/>
      <c r="T989" s="371"/>
      <c r="U989" s="371"/>
      <c r="V989" s="371"/>
      <c r="W989" s="371"/>
      <c r="X989" s="371"/>
      <c r="Y989" s="371"/>
      <c r="Z989" s="371"/>
      <c r="AA989" s="371"/>
      <c r="AB989" s="371"/>
      <c r="AC989" s="371"/>
      <c r="AD989" s="371"/>
      <c r="AE989" s="371"/>
      <c r="AF989" s="371"/>
      <c r="AG989" s="371"/>
      <c r="AH989" s="371"/>
      <c r="AI989" s="339"/>
      <c r="AJ989" s="339"/>
      <c r="AK989" s="339"/>
      <c r="AL989" s="339"/>
      <c r="AM989" s="339"/>
      <c r="AN989" s="339"/>
      <c r="AO989" s="339"/>
      <c r="AP989" s="339"/>
      <c r="AQ989" s="339"/>
      <c r="AR989" s="339"/>
      <c r="AS989" s="339"/>
      <c r="AT989" s="339"/>
      <c r="AU989" s="339"/>
      <c r="AV989" s="339"/>
      <c r="AW989" s="339"/>
      <c r="AX989" s="339"/>
      <c r="AY989" s="339"/>
      <c r="AZ989" s="339"/>
      <c r="BA989" s="339"/>
      <c r="BB989" s="339"/>
      <c r="BC989" s="339"/>
      <c r="BD989" s="339"/>
      <c r="BE989" s="339"/>
      <c r="BF989" s="339"/>
      <c r="BG989" s="339"/>
      <c r="BH989" s="339"/>
      <c r="BI989" s="339"/>
      <c r="BJ989" s="339"/>
      <c r="BK989" s="339"/>
      <c r="BL989" s="339"/>
      <c r="BM989" s="339"/>
      <c r="BN989" s="339"/>
      <c r="BO989" s="339"/>
      <c r="BP989" s="339"/>
      <c r="BQ989" s="339"/>
      <c r="BR989" s="339"/>
      <c r="BS989" s="339"/>
      <c r="BT989" s="339"/>
      <c r="BU989" s="339"/>
      <c r="BV989" s="339"/>
      <c r="BW989" s="339"/>
      <c r="BX989" s="339"/>
      <c r="BY989" s="339"/>
      <c r="BZ989" s="339"/>
      <c r="CA989" s="339"/>
      <c r="CB989" s="339"/>
      <c r="CC989" s="339"/>
      <c r="CD989" s="339"/>
      <c r="CE989" s="339"/>
      <c r="CF989" s="339"/>
      <c r="CG989" s="339"/>
      <c r="CH989" s="339"/>
      <c r="CI989" s="339"/>
      <c r="CJ989" s="339"/>
      <c r="CK989" s="339"/>
      <c r="CL989" s="339"/>
      <c r="CM989" s="339"/>
      <c r="CN989" s="339"/>
      <c r="CO989" s="339"/>
      <c r="CP989" s="339"/>
      <c r="CQ989" s="339"/>
      <c r="CR989" s="339"/>
      <c r="CS989" s="339"/>
      <c r="CT989" s="339"/>
      <c r="CU989" s="339"/>
      <c r="CV989" s="339"/>
      <c r="CW989" s="339"/>
      <c r="CX989" s="339"/>
      <c r="CY989" s="339"/>
      <c r="CZ989" s="339"/>
      <c r="DA989" s="339"/>
      <c r="DB989" s="339"/>
      <c r="DC989" s="339"/>
      <c r="DD989" s="339"/>
      <c r="DE989" s="339"/>
      <c r="DF989" s="339"/>
      <c r="DG989" s="339"/>
      <c r="DH989" s="339"/>
      <c r="DI989" s="339"/>
      <c r="DJ989" s="339"/>
      <c r="DK989" s="339"/>
      <c r="DL989" s="339"/>
      <c r="DM989" s="339"/>
      <c r="DN989" s="339"/>
      <c r="DO989" s="339"/>
      <c r="DP989" s="339"/>
      <c r="DQ989" s="339"/>
      <c r="DR989" s="339"/>
      <c r="DS989" s="339"/>
      <c r="DT989" s="339"/>
      <c r="DU989" s="339"/>
      <c r="DV989" s="339"/>
      <c r="DW989" s="339"/>
      <c r="DX989" s="339"/>
      <c r="DY989" s="339"/>
      <c r="DZ989" s="339"/>
      <c r="EA989" s="339"/>
      <c r="EB989" s="339"/>
      <c r="EC989" s="339"/>
      <c r="ED989" s="339"/>
      <c r="EE989" s="339"/>
      <c r="EF989" s="339"/>
      <c r="EG989" s="339"/>
      <c r="EH989" s="339"/>
      <c r="EI989" s="339"/>
      <c r="EJ989" s="339"/>
      <c r="EK989" s="339"/>
      <c r="EL989" s="339"/>
      <c r="EM989" s="339"/>
    </row>
    <row r="990" spans="1:143" s="341" customFormat="1" ht="25.5" hidden="1" customHeight="1">
      <c r="A990" s="371"/>
      <c r="B990" s="371"/>
      <c r="C990" s="371"/>
      <c r="D990" s="371"/>
      <c r="E990" s="371"/>
      <c r="F990" s="371"/>
      <c r="G990" s="371"/>
      <c r="H990" s="371"/>
      <c r="I990" s="371"/>
      <c r="J990" s="371"/>
      <c r="K990" s="371"/>
      <c r="L990" s="371"/>
      <c r="M990" s="371"/>
      <c r="N990" s="371"/>
      <c r="O990" s="371"/>
      <c r="P990" s="371"/>
      <c r="Q990" s="371"/>
      <c r="R990" s="371"/>
      <c r="S990" s="371"/>
      <c r="T990" s="371"/>
      <c r="U990" s="371"/>
      <c r="V990" s="371"/>
      <c r="W990" s="371"/>
      <c r="X990" s="371"/>
      <c r="Y990" s="371"/>
      <c r="Z990" s="371"/>
      <c r="AA990" s="371"/>
      <c r="AB990" s="371"/>
      <c r="AC990" s="371"/>
      <c r="AD990" s="371"/>
      <c r="AE990" s="371"/>
      <c r="AF990" s="371"/>
      <c r="AG990" s="371"/>
      <c r="AH990" s="371"/>
      <c r="AI990" s="339"/>
      <c r="AJ990" s="339"/>
      <c r="AK990" s="339"/>
      <c r="AL990" s="339"/>
      <c r="AM990" s="339"/>
      <c r="AN990" s="339"/>
      <c r="AO990" s="339"/>
      <c r="AP990" s="339"/>
      <c r="AQ990" s="339"/>
      <c r="AR990" s="339"/>
      <c r="AS990" s="339"/>
      <c r="AT990" s="339"/>
      <c r="AU990" s="339"/>
      <c r="AV990" s="339"/>
      <c r="AW990" s="339"/>
      <c r="AX990" s="339"/>
      <c r="AY990" s="339"/>
      <c r="AZ990" s="339"/>
      <c r="BA990" s="339"/>
      <c r="BB990" s="339"/>
      <c r="BC990" s="339"/>
      <c r="BD990" s="339"/>
      <c r="BE990" s="339"/>
      <c r="BF990" s="339"/>
      <c r="BG990" s="339"/>
      <c r="BH990" s="339"/>
      <c r="BI990" s="339"/>
      <c r="BJ990" s="339"/>
      <c r="BK990" s="339"/>
      <c r="BL990" s="339"/>
      <c r="BM990" s="339"/>
      <c r="BN990" s="339"/>
      <c r="BO990" s="339"/>
      <c r="BP990" s="339"/>
      <c r="BQ990" s="339"/>
      <c r="BR990" s="339"/>
      <c r="BS990" s="339"/>
      <c r="BT990" s="339"/>
      <c r="BU990" s="339"/>
      <c r="BV990" s="339"/>
      <c r="BW990" s="339"/>
      <c r="BX990" s="339"/>
      <c r="BY990" s="339"/>
      <c r="BZ990" s="339"/>
      <c r="CA990" s="339"/>
      <c r="CB990" s="339"/>
      <c r="CC990" s="339"/>
      <c r="CD990" s="339"/>
      <c r="CE990" s="339"/>
      <c r="CF990" s="339"/>
      <c r="CG990" s="339"/>
      <c r="CH990" s="339"/>
      <c r="CI990" s="339"/>
      <c r="CJ990" s="339"/>
      <c r="CK990" s="339"/>
      <c r="CL990" s="339"/>
      <c r="CM990" s="339"/>
      <c r="CN990" s="339"/>
      <c r="CO990" s="339"/>
      <c r="CP990" s="339"/>
      <c r="CQ990" s="339"/>
      <c r="CR990" s="339"/>
      <c r="CS990" s="339"/>
      <c r="CT990" s="339"/>
      <c r="CU990" s="339"/>
      <c r="CV990" s="339"/>
      <c r="CW990" s="339"/>
      <c r="CX990" s="339"/>
      <c r="CY990" s="339"/>
      <c r="CZ990" s="339"/>
      <c r="DA990" s="339"/>
      <c r="DB990" s="339"/>
      <c r="DC990" s="339"/>
      <c r="DD990" s="339"/>
      <c r="DE990" s="339"/>
      <c r="DF990" s="339"/>
      <c r="DG990" s="339"/>
      <c r="DH990" s="339"/>
      <c r="DI990" s="339"/>
      <c r="DJ990" s="339"/>
      <c r="DK990" s="339"/>
      <c r="DL990" s="339"/>
      <c r="DM990" s="339"/>
      <c r="DN990" s="339"/>
      <c r="DO990" s="339"/>
      <c r="DP990" s="339"/>
      <c r="DQ990" s="339"/>
      <c r="DR990" s="339"/>
      <c r="DS990" s="339"/>
      <c r="DT990" s="339"/>
      <c r="DU990" s="339"/>
      <c r="DV990" s="339"/>
      <c r="DW990" s="339"/>
      <c r="DX990" s="339"/>
      <c r="DY990" s="339"/>
      <c r="DZ990" s="339"/>
      <c r="EA990" s="339"/>
      <c r="EB990" s="339"/>
      <c r="EC990" s="339"/>
      <c r="ED990" s="339"/>
      <c r="EE990" s="339"/>
      <c r="EF990" s="339"/>
      <c r="EG990" s="339"/>
      <c r="EH990" s="339"/>
      <c r="EI990" s="339"/>
      <c r="EJ990" s="339"/>
      <c r="EK990" s="339"/>
      <c r="EL990" s="339"/>
      <c r="EM990" s="339"/>
    </row>
    <row r="991" spans="1:143" s="341" customFormat="1" ht="25.5" hidden="1" customHeight="1">
      <c r="A991" s="371"/>
      <c r="B991" s="371"/>
      <c r="C991" s="371"/>
      <c r="D991" s="371"/>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71"/>
      <c r="AE991" s="371"/>
      <c r="AF991" s="371"/>
      <c r="AG991" s="371"/>
      <c r="AH991" s="371"/>
      <c r="AI991" s="339"/>
      <c r="AJ991" s="339"/>
      <c r="AK991" s="339"/>
      <c r="AL991" s="339"/>
      <c r="AM991" s="339"/>
      <c r="AN991" s="339"/>
      <c r="AO991" s="339"/>
      <c r="AP991" s="339"/>
      <c r="AQ991" s="339"/>
      <c r="AR991" s="339"/>
      <c r="AS991" s="339"/>
      <c r="AT991" s="339"/>
      <c r="AU991" s="339"/>
      <c r="AV991" s="339"/>
      <c r="AW991" s="339"/>
      <c r="AX991" s="339"/>
      <c r="AY991" s="339"/>
      <c r="AZ991" s="339"/>
      <c r="BA991" s="339"/>
      <c r="BB991" s="339"/>
      <c r="BC991" s="339"/>
      <c r="BD991" s="339"/>
      <c r="BE991" s="339"/>
      <c r="BF991" s="339"/>
      <c r="BG991" s="339"/>
      <c r="BH991" s="339"/>
      <c r="BI991" s="339"/>
      <c r="BJ991" s="339"/>
      <c r="BK991" s="339"/>
      <c r="BL991" s="339"/>
      <c r="BM991" s="339"/>
      <c r="BN991" s="339"/>
      <c r="BO991" s="339"/>
      <c r="BP991" s="339"/>
      <c r="BQ991" s="339"/>
      <c r="BR991" s="339"/>
      <c r="BS991" s="339"/>
      <c r="BT991" s="339"/>
      <c r="BU991" s="339"/>
      <c r="BV991" s="339"/>
      <c r="BW991" s="339"/>
      <c r="BX991" s="339"/>
      <c r="BY991" s="339"/>
      <c r="BZ991" s="339"/>
      <c r="CA991" s="339"/>
      <c r="CB991" s="339"/>
      <c r="CC991" s="339"/>
      <c r="CD991" s="339"/>
      <c r="CE991" s="339"/>
      <c r="CF991" s="339"/>
      <c r="CG991" s="339"/>
      <c r="CH991" s="339"/>
      <c r="CI991" s="339"/>
      <c r="CJ991" s="339"/>
      <c r="CK991" s="339"/>
      <c r="CL991" s="339"/>
      <c r="CM991" s="339"/>
      <c r="CN991" s="339"/>
      <c r="CO991" s="339"/>
      <c r="CP991" s="339"/>
      <c r="CQ991" s="339"/>
      <c r="CR991" s="339"/>
      <c r="CS991" s="339"/>
      <c r="CT991" s="339"/>
      <c r="CU991" s="339"/>
      <c r="CV991" s="339"/>
      <c r="CW991" s="339"/>
      <c r="CX991" s="339"/>
      <c r="CY991" s="339"/>
      <c r="CZ991" s="339"/>
      <c r="DA991" s="339"/>
      <c r="DB991" s="339"/>
      <c r="DC991" s="339"/>
      <c r="DD991" s="339"/>
      <c r="DE991" s="339"/>
      <c r="DF991" s="339"/>
      <c r="DG991" s="339"/>
      <c r="DH991" s="339"/>
      <c r="DI991" s="339"/>
      <c r="DJ991" s="339"/>
      <c r="DK991" s="339"/>
      <c r="DL991" s="339"/>
      <c r="DM991" s="339"/>
      <c r="DN991" s="339"/>
      <c r="DO991" s="339"/>
      <c r="DP991" s="339"/>
      <c r="DQ991" s="339"/>
      <c r="DR991" s="339"/>
      <c r="DS991" s="339"/>
      <c r="DT991" s="339"/>
      <c r="DU991" s="339"/>
      <c r="DV991" s="339"/>
      <c r="DW991" s="339"/>
      <c r="DX991" s="339"/>
      <c r="DY991" s="339"/>
      <c r="DZ991" s="339"/>
      <c r="EA991" s="339"/>
      <c r="EB991" s="339"/>
      <c r="EC991" s="339"/>
      <c r="ED991" s="339"/>
      <c r="EE991" s="339"/>
      <c r="EF991" s="339"/>
      <c r="EG991" s="339"/>
      <c r="EH991" s="339"/>
      <c r="EI991" s="339"/>
      <c r="EJ991" s="339"/>
      <c r="EK991" s="339"/>
      <c r="EL991" s="339"/>
      <c r="EM991" s="339"/>
    </row>
    <row r="992" spans="1:143" s="341" customFormat="1" ht="25.5" hidden="1" customHeight="1">
      <c r="A992" s="371"/>
      <c r="B992" s="371"/>
      <c r="C992" s="371"/>
      <c r="D992" s="371"/>
      <c r="E992" s="371"/>
      <c r="F992" s="371"/>
      <c r="G992" s="371"/>
      <c r="H992" s="371"/>
      <c r="I992" s="371"/>
      <c r="J992" s="371"/>
      <c r="K992" s="371"/>
      <c r="L992" s="371"/>
      <c r="M992" s="371"/>
      <c r="N992" s="371"/>
      <c r="O992" s="371"/>
      <c r="P992" s="371"/>
      <c r="Q992" s="371"/>
      <c r="R992" s="371"/>
      <c r="S992" s="371"/>
      <c r="T992" s="371"/>
      <c r="U992" s="371"/>
      <c r="V992" s="371"/>
      <c r="W992" s="371"/>
      <c r="X992" s="371"/>
      <c r="Y992" s="371"/>
      <c r="Z992" s="371"/>
      <c r="AA992" s="371"/>
      <c r="AB992" s="371"/>
      <c r="AC992" s="371"/>
      <c r="AD992" s="371"/>
      <c r="AE992" s="371"/>
      <c r="AF992" s="371"/>
      <c r="AG992" s="371"/>
      <c r="AH992" s="371"/>
      <c r="AI992" s="339"/>
      <c r="AJ992" s="339"/>
      <c r="AK992" s="339"/>
      <c r="AL992" s="339"/>
      <c r="AM992" s="339"/>
      <c r="AN992" s="339"/>
      <c r="AO992" s="339"/>
      <c r="AP992" s="339"/>
      <c r="AQ992" s="339"/>
      <c r="AR992" s="339"/>
      <c r="AS992" s="339"/>
      <c r="AT992" s="339"/>
      <c r="AU992" s="339"/>
      <c r="AV992" s="339"/>
      <c r="AW992" s="339"/>
      <c r="AX992" s="339"/>
      <c r="AY992" s="339"/>
      <c r="AZ992" s="339"/>
      <c r="BA992" s="339"/>
      <c r="BB992" s="339"/>
      <c r="BC992" s="339"/>
      <c r="BD992" s="339"/>
      <c r="BE992" s="339"/>
      <c r="BF992" s="339"/>
      <c r="BG992" s="339"/>
      <c r="BH992" s="339"/>
      <c r="BI992" s="339"/>
      <c r="BJ992" s="339"/>
      <c r="BK992" s="339"/>
      <c r="BL992" s="339"/>
      <c r="BM992" s="339"/>
      <c r="BN992" s="339"/>
      <c r="BO992" s="339"/>
      <c r="BP992" s="339"/>
      <c r="BQ992" s="339"/>
      <c r="BR992" s="339"/>
      <c r="BS992" s="339"/>
      <c r="BT992" s="339"/>
      <c r="BU992" s="339"/>
      <c r="BV992" s="339"/>
      <c r="BW992" s="339"/>
      <c r="BX992" s="339"/>
      <c r="BY992" s="339"/>
      <c r="BZ992" s="339"/>
      <c r="CA992" s="339"/>
      <c r="CB992" s="339"/>
      <c r="CC992" s="339"/>
      <c r="CD992" s="339"/>
      <c r="CE992" s="339"/>
      <c r="CF992" s="339"/>
      <c r="CG992" s="339"/>
      <c r="CH992" s="339"/>
      <c r="CI992" s="339"/>
      <c r="CJ992" s="339"/>
      <c r="CK992" s="339"/>
      <c r="CL992" s="339"/>
      <c r="CM992" s="339"/>
      <c r="CN992" s="339"/>
      <c r="CO992" s="339"/>
      <c r="CP992" s="339"/>
      <c r="CQ992" s="339"/>
      <c r="CR992" s="339"/>
      <c r="CS992" s="339"/>
      <c r="CT992" s="339"/>
      <c r="CU992" s="339"/>
      <c r="CV992" s="339"/>
      <c r="CW992" s="339"/>
      <c r="CX992" s="339"/>
      <c r="CY992" s="339"/>
      <c r="CZ992" s="339"/>
      <c r="DA992" s="339"/>
      <c r="DB992" s="339"/>
      <c r="DC992" s="339"/>
      <c r="DD992" s="339"/>
      <c r="DE992" s="339"/>
      <c r="DF992" s="339"/>
      <c r="DG992" s="339"/>
      <c r="DH992" s="339"/>
      <c r="DI992" s="339"/>
      <c r="DJ992" s="339"/>
      <c r="DK992" s="339"/>
      <c r="DL992" s="339"/>
      <c r="DM992" s="339"/>
      <c r="DN992" s="339"/>
      <c r="DO992" s="339"/>
      <c r="DP992" s="339"/>
      <c r="DQ992" s="339"/>
      <c r="DR992" s="339"/>
      <c r="DS992" s="339"/>
      <c r="DT992" s="339"/>
      <c r="DU992" s="339"/>
      <c r="DV992" s="339"/>
      <c r="DW992" s="339"/>
      <c r="DX992" s="339"/>
      <c r="DY992" s="339"/>
      <c r="DZ992" s="339"/>
      <c r="EA992" s="339"/>
      <c r="EB992" s="339"/>
      <c r="EC992" s="339"/>
      <c r="ED992" s="339"/>
      <c r="EE992" s="339"/>
      <c r="EF992" s="339"/>
      <c r="EG992" s="339"/>
      <c r="EH992" s="339"/>
      <c r="EI992" s="339"/>
      <c r="EJ992" s="339"/>
      <c r="EK992" s="339"/>
      <c r="EL992" s="339"/>
      <c r="EM992" s="339"/>
    </row>
    <row r="993" spans="1:143" s="341" customFormat="1" ht="25.5" hidden="1" customHeight="1">
      <c r="A993" s="371"/>
      <c r="B993" s="371"/>
      <c r="C993" s="371"/>
      <c r="D993" s="371"/>
      <c r="E993" s="371"/>
      <c r="F993" s="371"/>
      <c r="G993" s="371"/>
      <c r="H993" s="371"/>
      <c r="I993" s="371"/>
      <c r="J993" s="371"/>
      <c r="K993" s="371"/>
      <c r="L993" s="371"/>
      <c r="M993" s="371"/>
      <c r="N993" s="371"/>
      <c r="O993" s="371"/>
      <c r="P993" s="371"/>
      <c r="Q993" s="371"/>
      <c r="R993" s="371"/>
      <c r="S993" s="371"/>
      <c r="T993" s="371"/>
      <c r="U993" s="371"/>
      <c r="V993" s="371"/>
      <c r="W993" s="371"/>
      <c r="X993" s="371"/>
      <c r="Y993" s="371"/>
      <c r="Z993" s="371"/>
      <c r="AA993" s="371"/>
      <c r="AB993" s="371"/>
      <c r="AC993" s="371"/>
      <c r="AD993" s="371"/>
      <c r="AE993" s="371"/>
      <c r="AF993" s="371"/>
      <c r="AG993" s="371"/>
      <c r="AH993" s="371"/>
      <c r="AI993" s="339"/>
      <c r="AJ993" s="339"/>
      <c r="AK993" s="339"/>
      <c r="AL993" s="339"/>
      <c r="AM993" s="339"/>
      <c r="AN993" s="339"/>
      <c r="AO993" s="339"/>
      <c r="AP993" s="339"/>
      <c r="AQ993" s="339"/>
      <c r="AR993" s="339"/>
      <c r="AS993" s="339"/>
      <c r="AT993" s="339"/>
      <c r="AU993" s="339"/>
      <c r="AV993" s="339"/>
      <c r="AW993" s="339"/>
      <c r="AX993" s="339"/>
      <c r="AY993" s="339"/>
      <c r="AZ993" s="339"/>
      <c r="BA993" s="339"/>
      <c r="BB993" s="339"/>
      <c r="BC993" s="339"/>
      <c r="BD993" s="339"/>
      <c r="BE993" s="339"/>
      <c r="BF993" s="339"/>
      <c r="BG993" s="339"/>
      <c r="BH993" s="339"/>
      <c r="BI993" s="339"/>
      <c r="BJ993" s="339"/>
      <c r="BK993" s="339"/>
      <c r="BL993" s="339"/>
      <c r="BM993" s="339"/>
      <c r="BN993" s="339"/>
      <c r="BO993" s="339"/>
      <c r="BP993" s="339"/>
      <c r="BQ993" s="339"/>
      <c r="BR993" s="339"/>
      <c r="BS993" s="339"/>
      <c r="BT993" s="339"/>
      <c r="BU993" s="339"/>
      <c r="BV993" s="339"/>
      <c r="BW993" s="339"/>
      <c r="BX993" s="339"/>
      <c r="BY993" s="339"/>
      <c r="BZ993" s="339"/>
      <c r="CA993" s="339"/>
      <c r="CB993" s="339"/>
      <c r="CC993" s="339"/>
      <c r="CD993" s="339"/>
      <c r="CE993" s="339"/>
      <c r="CF993" s="339"/>
      <c r="CG993" s="339"/>
      <c r="CH993" s="339"/>
      <c r="CI993" s="339"/>
      <c r="CJ993" s="339"/>
      <c r="CK993" s="339"/>
      <c r="CL993" s="339"/>
      <c r="CM993" s="339"/>
      <c r="CN993" s="339"/>
      <c r="CO993" s="339"/>
      <c r="CP993" s="339"/>
      <c r="CQ993" s="339"/>
      <c r="CR993" s="339"/>
      <c r="CS993" s="339"/>
      <c r="CT993" s="339"/>
      <c r="CU993" s="339"/>
      <c r="CV993" s="339"/>
      <c r="CW993" s="339"/>
      <c r="CX993" s="339"/>
      <c r="CY993" s="339"/>
      <c r="CZ993" s="339"/>
      <c r="DA993" s="339"/>
      <c r="DB993" s="339"/>
      <c r="DC993" s="339"/>
      <c r="DD993" s="339"/>
      <c r="DE993" s="339"/>
      <c r="DF993" s="339"/>
      <c r="DG993" s="339"/>
      <c r="DH993" s="339"/>
      <c r="DI993" s="339"/>
      <c r="DJ993" s="339"/>
      <c r="DK993" s="339"/>
      <c r="DL993" s="339"/>
      <c r="DM993" s="339"/>
      <c r="DN993" s="339"/>
      <c r="DO993" s="339"/>
      <c r="DP993" s="339"/>
      <c r="DQ993" s="339"/>
      <c r="DR993" s="339"/>
      <c r="DS993" s="339"/>
      <c r="DT993" s="339"/>
      <c r="DU993" s="339"/>
      <c r="DV993" s="339"/>
      <c r="DW993" s="339"/>
      <c r="DX993" s="339"/>
      <c r="DY993" s="339"/>
      <c r="DZ993" s="339"/>
      <c r="EA993" s="339"/>
      <c r="EB993" s="339"/>
      <c r="EC993" s="339"/>
      <c r="ED993" s="339"/>
      <c r="EE993" s="339"/>
      <c r="EF993" s="339"/>
      <c r="EG993" s="339"/>
      <c r="EH993" s="339"/>
      <c r="EI993" s="339"/>
      <c r="EJ993" s="339"/>
      <c r="EK993" s="339"/>
      <c r="EL993" s="339"/>
      <c r="EM993" s="339"/>
    </row>
    <row r="994" spans="1:143" s="341" customFormat="1" ht="25.5" hidden="1" customHeight="1">
      <c r="A994" s="371"/>
      <c r="B994" s="371"/>
      <c r="C994" s="371"/>
      <c r="D994" s="371"/>
      <c r="E994" s="371"/>
      <c r="F994" s="371"/>
      <c r="G994" s="371"/>
      <c r="H994" s="371"/>
      <c r="I994" s="371"/>
      <c r="J994" s="371"/>
      <c r="K994" s="371"/>
      <c r="L994" s="371"/>
      <c r="M994" s="371"/>
      <c r="N994" s="371"/>
      <c r="O994" s="371"/>
      <c r="P994" s="371"/>
      <c r="Q994" s="371"/>
      <c r="R994" s="371"/>
      <c r="S994" s="371"/>
      <c r="T994" s="371"/>
      <c r="U994" s="371"/>
      <c r="V994" s="371"/>
      <c r="W994" s="371"/>
      <c r="X994" s="371"/>
      <c r="Y994" s="371"/>
      <c r="Z994" s="371"/>
      <c r="AA994" s="371"/>
      <c r="AB994" s="371"/>
      <c r="AC994" s="371"/>
      <c r="AD994" s="371"/>
      <c r="AE994" s="371"/>
      <c r="AF994" s="371"/>
      <c r="AG994" s="371"/>
      <c r="AH994" s="371"/>
      <c r="AI994" s="339"/>
      <c r="AJ994" s="339"/>
      <c r="AK994" s="339"/>
      <c r="AL994" s="339"/>
      <c r="AM994" s="339"/>
      <c r="AN994" s="339"/>
      <c r="AO994" s="339"/>
      <c r="AP994" s="339"/>
      <c r="AQ994" s="339"/>
      <c r="AR994" s="339"/>
      <c r="AS994" s="339"/>
      <c r="AT994" s="339"/>
      <c r="AU994" s="339"/>
      <c r="AV994" s="339"/>
      <c r="AW994" s="339"/>
      <c r="AX994" s="339"/>
      <c r="AY994" s="339"/>
      <c r="AZ994" s="339"/>
      <c r="BA994" s="339"/>
      <c r="BB994" s="339"/>
      <c r="BC994" s="339"/>
      <c r="BD994" s="339"/>
      <c r="BE994" s="339"/>
      <c r="BF994" s="339"/>
      <c r="BG994" s="339"/>
      <c r="BH994" s="339"/>
      <c r="BI994" s="339"/>
      <c r="BJ994" s="339"/>
      <c r="BK994" s="339"/>
      <c r="BL994" s="339"/>
      <c r="BM994" s="339"/>
      <c r="BN994" s="339"/>
      <c r="BO994" s="339"/>
      <c r="BP994" s="339"/>
      <c r="BQ994" s="339"/>
      <c r="BR994" s="339"/>
      <c r="BS994" s="339"/>
      <c r="BT994" s="339"/>
      <c r="BU994" s="339"/>
      <c r="BV994" s="339"/>
      <c r="BW994" s="339"/>
      <c r="BX994" s="339"/>
      <c r="BY994" s="339"/>
      <c r="BZ994" s="339"/>
      <c r="CA994" s="339"/>
      <c r="CB994" s="339"/>
      <c r="CC994" s="339"/>
      <c r="CD994" s="339"/>
      <c r="CE994" s="339"/>
      <c r="CF994" s="339"/>
      <c r="CG994" s="339"/>
      <c r="CH994" s="339"/>
      <c r="CI994" s="339"/>
      <c r="CJ994" s="339"/>
      <c r="CK994" s="339"/>
      <c r="CL994" s="339"/>
      <c r="CM994" s="339"/>
      <c r="CN994" s="339"/>
      <c r="CO994" s="339"/>
      <c r="CP994" s="339"/>
      <c r="CQ994" s="339"/>
      <c r="CR994" s="339"/>
      <c r="CS994" s="339"/>
      <c r="CT994" s="339"/>
      <c r="CU994" s="339"/>
      <c r="CV994" s="339"/>
      <c r="CW994" s="339"/>
      <c r="CX994" s="339"/>
      <c r="CY994" s="339"/>
      <c r="CZ994" s="339"/>
      <c r="DA994" s="339"/>
      <c r="DB994" s="339"/>
      <c r="DC994" s="339"/>
      <c r="DD994" s="339"/>
      <c r="DE994" s="339"/>
      <c r="DF994" s="339"/>
      <c r="DG994" s="339"/>
      <c r="DH994" s="339"/>
      <c r="DI994" s="339"/>
      <c r="DJ994" s="339"/>
      <c r="DK994" s="339"/>
      <c r="DL994" s="339"/>
      <c r="DM994" s="339"/>
      <c r="DN994" s="339"/>
      <c r="DO994" s="339"/>
      <c r="DP994" s="339"/>
      <c r="DQ994" s="339"/>
      <c r="DR994" s="339"/>
      <c r="DS994" s="339"/>
      <c r="DT994" s="339"/>
      <c r="DU994" s="339"/>
      <c r="DV994" s="339"/>
      <c r="DW994" s="339"/>
      <c r="DX994" s="339"/>
      <c r="DY994" s="339"/>
      <c r="DZ994" s="339"/>
      <c r="EA994" s="339"/>
      <c r="EB994" s="339"/>
      <c r="EC994" s="339"/>
      <c r="ED994" s="339"/>
      <c r="EE994" s="339"/>
      <c r="EF994" s="339"/>
      <c r="EG994" s="339"/>
      <c r="EH994" s="339"/>
      <c r="EI994" s="339"/>
      <c r="EJ994" s="339"/>
      <c r="EK994" s="339"/>
      <c r="EL994" s="339"/>
      <c r="EM994" s="339"/>
    </row>
    <row r="995" spans="1:143" s="341" customFormat="1" ht="25.5" hidden="1" customHeight="1">
      <c r="A995" s="371"/>
      <c r="B995" s="371"/>
      <c r="C995" s="371"/>
      <c r="D995" s="371"/>
      <c r="E995" s="371"/>
      <c r="F995" s="371"/>
      <c r="G995" s="371"/>
      <c r="H995" s="371"/>
      <c r="I995" s="371"/>
      <c r="J995" s="371"/>
      <c r="K995" s="371"/>
      <c r="L995" s="371"/>
      <c r="M995" s="371"/>
      <c r="N995" s="371"/>
      <c r="O995" s="371"/>
      <c r="P995" s="371"/>
      <c r="Q995" s="371"/>
      <c r="R995" s="371"/>
      <c r="S995" s="371"/>
      <c r="T995" s="371"/>
      <c r="U995" s="371"/>
      <c r="V995" s="371"/>
      <c r="W995" s="371"/>
      <c r="X995" s="371"/>
      <c r="Y995" s="371"/>
      <c r="Z995" s="371"/>
      <c r="AA995" s="371"/>
      <c r="AB995" s="371"/>
      <c r="AC995" s="371"/>
      <c r="AD995" s="371"/>
      <c r="AE995" s="371"/>
      <c r="AF995" s="371"/>
      <c r="AG995" s="371"/>
      <c r="AH995" s="371"/>
      <c r="AI995" s="339"/>
      <c r="AJ995" s="339"/>
      <c r="AK995" s="339"/>
      <c r="AL995" s="339"/>
      <c r="AM995" s="339"/>
      <c r="AN995" s="339"/>
      <c r="AO995" s="339"/>
      <c r="AP995" s="339"/>
      <c r="AQ995" s="339"/>
      <c r="AR995" s="339"/>
      <c r="AS995" s="339"/>
      <c r="AT995" s="339"/>
      <c r="AU995" s="339"/>
      <c r="AV995" s="339"/>
      <c r="AW995" s="339"/>
      <c r="AX995" s="339"/>
      <c r="AY995" s="339"/>
      <c r="AZ995" s="339"/>
      <c r="BA995" s="339"/>
      <c r="BB995" s="339"/>
      <c r="BC995" s="339"/>
      <c r="BD995" s="339"/>
      <c r="BE995" s="339"/>
      <c r="BF995" s="339"/>
      <c r="BG995" s="339"/>
      <c r="BH995" s="339"/>
      <c r="BI995" s="339"/>
      <c r="BJ995" s="339"/>
      <c r="BK995" s="339"/>
      <c r="BL995" s="339"/>
      <c r="BM995" s="339"/>
      <c r="BN995" s="339"/>
      <c r="BO995" s="339"/>
      <c r="BP995" s="339"/>
      <c r="BQ995" s="339"/>
      <c r="BR995" s="339"/>
      <c r="BS995" s="339"/>
      <c r="BT995" s="339"/>
      <c r="BU995" s="339"/>
      <c r="BV995" s="339"/>
      <c r="BW995" s="339"/>
      <c r="BX995" s="339"/>
      <c r="BY995" s="339"/>
      <c r="BZ995" s="339"/>
      <c r="CA995" s="339"/>
      <c r="CB995" s="339"/>
      <c r="CC995" s="339"/>
      <c r="CD995" s="339"/>
      <c r="CE995" s="339"/>
      <c r="CF995" s="339"/>
      <c r="CG995" s="339"/>
      <c r="CH995" s="339"/>
      <c r="CI995" s="339"/>
      <c r="CJ995" s="339"/>
      <c r="CK995" s="339"/>
      <c r="CL995" s="339"/>
      <c r="CM995" s="339"/>
      <c r="CN995" s="339"/>
      <c r="CO995" s="339"/>
      <c r="CP995" s="339"/>
      <c r="CQ995" s="339"/>
      <c r="CR995" s="339"/>
      <c r="CS995" s="339"/>
      <c r="CT995" s="339"/>
      <c r="CU995" s="339"/>
      <c r="CV995" s="339"/>
      <c r="CW995" s="339"/>
      <c r="CX995" s="339"/>
      <c r="CY995" s="339"/>
      <c r="CZ995" s="339"/>
      <c r="DA995" s="339"/>
      <c r="DB995" s="339"/>
      <c r="DC995" s="339"/>
      <c r="DD995" s="339"/>
      <c r="DE995" s="339"/>
      <c r="DF995" s="339"/>
      <c r="DG995" s="339"/>
      <c r="DH995" s="339"/>
      <c r="DI995" s="339"/>
      <c r="DJ995" s="339"/>
      <c r="DK995" s="339"/>
      <c r="DL995" s="339"/>
      <c r="DM995" s="339"/>
      <c r="DN995" s="339"/>
      <c r="DO995" s="339"/>
      <c r="DP995" s="339"/>
      <c r="DQ995" s="339"/>
      <c r="DR995" s="339"/>
      <c r="DS995" s="339"/>
      <c r="DT995" s="339"/>
      <c r="DU995" s="339"/>
      <c r="DV995" s="339"/>
      <c r="DW995" s="339"/>
      <c r="DX995" s="339"/>
      <c r="DY995" s="339"/>
      <c r="DZ995" s="339"/>
      <c r="EA995" s="339"/>
      <c r="EB995" s="339"/>
      <c r="EC995" s="339"/>
      <c r="ED995" s="339"/>
      <c r="EE995" s="339"/>
      <c r="EF995" s="339"/>
      <c r="EG995" s="339"/>
      <c r="EH995" s="339"/>
      <c r="EI995" s="339"/>
      <c r="EJ995" s="339"/>
      <c r="EK995" s="339"/>
      <c r="EL995" s="339"/>
      <c r="EM995" s="339"/>
    </row>
    <row r="996" spans="1:143" s="341" customFormat="1" ht="25.5" hidden="1" customHeight="1">
      <c r="A996" s="371"/>
      <c r="B996" s="371"/>
      <c r="C996" s="371"/>
      <c r="D996" s="371"/>
      <c r="E996" s="371"/>
      <c r="F996" s="371"/>
      <c r="G996" s="371"/>
      <c r="H996" s="371"/>
      <c r="I996" s="371"/>
      <c r="J996" s="371"/>
      <c r="K996" s="371"/>
      <c r="L996" s="371"/>
      <c r="M996" s="371"/>
      <c r="N996" s="371"/>
      <c r="O996" s="371"/>
      <c r="P996" s="371"/>
      <c r="Q996" s="371"/>
      <c r="R996" s="371"/>
      <c r="S996" s="371"/>
      <c r="T996" s="371"/>
      <c r="U996" s="371"/>
      <c r="V996" s="371"/>
      <c r="W996" s="371"/>
      <c r="X996" s="371"/>
      <c r="Y996" s="371"/>
      <c r="Z996" s="371"/>
      <c r="AA996" s="371"/>
      <c r="AB996" s="371"/>
      <c r="AC996" s="371"/>
      <c r="AD996" s="371"/>
      <c r="AE996" s="371"/>
      <c r="AF996" s="371"/>
      <c r="AG996" s="371"/>
      <c r="AH996" s="371"/>
      <c r="AI996" s="339"/>
      <c r="AJ996" s="339"/>
      <c r="AK996" s="339"/>
      <c r="AL996" s="339"/>
      <c r="AM996" s="339"/>
      <c r="AN996" s="339"/>
      <c r="AO996" s="339"/>
      <c r="AP996" s="339"/>
      <c r="AQ996" s="339"/>
      <c r="AR996" s="339"/>
      <c r="AS996" s="339"/>
      <c r="AT996" s="339"/>
      <c r="AU996" s="339"/>
      <c r="AV996" s="339"/>
      <c r="AW996" s="339"/>
      <c r="AX996" s="339"/>
      <c r="AY996" s="339"/>
      <c r="AZ996" s="339"/>
      <c r="BA996" s="339"/>
      <c r="BB996" s="339"/>
      <c r="BC996" s="339"/>
      <c r="BD996" s="339"/>
      <c r="BE996" s="339"/>
      <c r="BF996" s="339"/>
      <c r="BG996" s="339"/>
      <c r="BH996" s="339"/>
      <c r="BI996" s="339"/>
      <c r="BJ996" s="339"/>
      <c r="BK996" s="339"/>
      <c r="BL996" s="339"/>
      <c r="BM996" s="339"/>
      <c r="BN996" s="339"/>
      <c r="BO996" s="339"/>
      <c r="BP996" s="339"/>
      <c r="BQ996" s="339"/>
      <c r="BR996" s="339"/>
      <c r="BS996" s="339"/>
      <c r="BT996" s="339"/>
      <c r="BU996" s="339"/>
      <c r="BV996" s="339"/>
      <c r="BW996" s="339"/>
      <c r="BX996" s="339"/>
      <c r="BY996" s="339"/>
      <c r="BZ996" s="339"/>
      <c r="CA996" s="339"/>
      <c r="CB996" s="339"/>
      <c r="CC996" s="339"/>
      <c r="CD996" s="339"/>
      <c r="CE996" s="339"/>
      <c r="CF996" s="339"/>
      <c r="CG996" s="339"/>
      <c r="CH996" s="339"/>
      <c r="CI996" s="339"/>
      <c r="CJ996" s="339"/>
      <c r="CK996" s="339"/>
      <c r="CL996" s="339"/>
      <c r="CM996" s="339"/>
      <c r="CN996" s="339"/>
      <c r="CO996" s="339"/>
      <c r="CP996" s="339"/>
      <c r="CQ996" s="339"/>
      <c r="CR996" s="339"/>
      <c r="CS996" s="339"/>
      <c r="CT996" s="339"/>
      <c r="CU996" s="339"/>
      <c r="CV996" s="339"/>
      <c r="CW996" s="339"/>
      <c r="CX996" s="339"/>
      <c r="CY996" s="339"/>
      <c r="CZ996" s="339"/>
      <c r="DA996" s="339"/>
      <c r="DB996" s="339"/>
      <c r="DC996" s="339"/>
      <c r="DD996" s="339"/>
      <c r="DE996" s="339"/>
      <c r="DF996" s="339"/>
      <c r="DG996" s="339"/>
      <c r="DH996" s="339"/>
      <c r="DI996" s="339"/>
      <c r="DJ996" s="339"/>
      <c r="DK996" s="339"/>
      <c r="DL996" s="339"/>
      <c r="DM996" s="339"/>
      <c r="DN996" s="339"/>
      <c r="DO996" s="339"/>
      <c r="DP996" s="339"/>
      <c r="DQ996" s="339"/>
      <c r="DR996" s="339"/>
      <c r="DS996" s="339"/>
      <c r="DT996" s="339"/>
      <c r="DU996" s="339"/>
      <c r="DV996" s="339"/>
      <c r="DW996" s="339"/>
      <c r="DX996" s="339"/>
      <c r="DY996" s="339"/>
      <c r="DZ996" s="339"/>
      <c r="EA996" s="339"/>
      <c r="EB996" s="339"/>
      <c r="EC996" s="339"/>
      <c r="ED996" s="339"/>
      <c r="EE996" s="339"/>
      <c r="EF996" s="339"/>
      <c r="EG996" s="339"/>
      <c r="EH996" s="339"/>
      <c r="EI996" s="339"/>
      <c r="EJ996" s="339"/>
      <c r="EK996" s="339"/>
      <c r="EL996" s="339"/>
      <c r="EM996" s="339"/>
    </row>
    <row r="997" spans="1:143" s="341" customFormat="1" ht="25.5" hidden="1" customHeight="1">
      <c r="A997" s="371"/>
      <c r="B997" s="371"/>
      <c r="C997" s="371"/>
      <c r="D997" s="371"/>
      <c r="E997" s="371"/>
      <c r="F997" s="371"/>
      <c r="G997" s="371"/>
      <c r="H997" s="371"/>
      <c r="I997" s="371"/>
      <c r="J997" s="371"/>
      <c r="K997" s="371"/>
      <c r="L997" s="371"/>
      <c r="M997" s="371"/>
      <c r="N997" s="371"/>
      <c r="O997" s="371"/>
      <c r="P997" s="371"/>
      <c r="Q997" s="371"/>
      <c r="R997" s="371"/>
      <c r="S997" s="371"/>
      <c r="T997" s="371"/>
      <c r="U997" s="371"/>
      <c r="V997" s="371"/>
      <c r="W997" s="371"/>
      <c r="X997" s="371"/>
      <c r="Y997" s="371"/>
      <c r="Z997" s="371"/>
      <c r="AA997" s="371"/>
      <c r="AB997" s="371"/>
      <c r="AC997" s="371"/>
      <c r="AD997" s="371"/>
      <c r="AE997" s="371"/>
      <c r="AF997" s="371"/>
      <c r="AG997" s="371"/>
      <c r="AH997" s="371"/>
      <c r="AI997" s="339"/>
      <c r="AJ997" s="339"/>
      <c r="AK997" s="339"/>
      <c r="AL997" s="339"/>
      <c r="AM997" s="339"/>
      <c r="AN997" s="339"/>
      <c r="AO997" s="339"/>
      <c r="AP997" s="339"/>
      <c r="AQ997" s="339"/>
      <c r="AR997" s="339"/>
      <c r="AS997" s="339"/>
      <c r="AT997" s="339"/>
      <c r="AU997" s="339"/>
      <c r="AV997" s="339"/>
      <c r="AW997" s="339"/>
      <c r="AX997" s="339"/>
      <c r="AY997" s="339"/>
      <c r="AZ997" s="339"/>
      <c r="BA997" s="339"/>
      <c r="BB997" s="339"/>
      <c r="BC997" s="339"/>
      <c r="BD997" s="339"/>
      <c r="BE997" s="339"/>
      <c r="BF997" s="339"/>
      <c r="BG997" s="339"/>
      <c r="BH997" s="339"/>
      <c r="BI997" s="339"/>
      <c r="BJ997" s="339"/>
      <c r="BK997" s="339"/>
      <c r="BL997" s="339"/>
      <c r="BM997" s="339"/>
      <c r="BN997" s="339"/>
      <c r="BO997" s="339"/>
      <c r="BP997" s="339"/>
      <c r="BQ997" s="339"/>
      <c r="BR997" s="339"/>
      <c r="BS997" s="339"/>
      <c r="BT997" s="339"/>
      <c r="BU997" s="339"/>
      <c r="BV997" s="339"/>
      <c r="BW997" s="339"/>
      <c r="BX997" s="339"/>
      <c r="BY997" s="339"/>
      <c r="BZ997" s="339"/>
      <c r="CA997" s="339"/>
      <c r="CB997" s="339"/>
      <c r="CC997" s="339"/>
      <c r="CD997" s="339"/>
      <c r="CE997" s="339"/>
      <c r="CF997" s="339"/>
      <c r="CG997" s="339"/>
      <c r="CH997" s="339"/>
      <c r="CI997" s="339"/>
      <c r="CJ997" s="339"/>
      <c r="CK997" s="339"/>
      <c r="CL997" s="339"/>
      <c r="CM997" s="339"/>
      <c r="CN997" s="339"/>
      <c r="CO997" s="339"/>
      <c r="CP997" s="339"/>
      <c r="CQ997" s="339"/>
      <c r="CR997" s="339"/>
      <c r="CS997" s="339"/>
      <c r="CT997" s="339"/>
      <c r="CU997" s="339"/>
      <c r="CV997" s="339"/>
      <c r="CW997" s="339"/>
      <c r="CX997" s="339"/>
      <c r="CY997" s="339"/>
      <c r="CZ997" s="339"/>
      <c r="DA997" s="339"/>
      <c r="DB997" s="339"/>
      <c r="DC997" s="339"/>
      <c r="DD997" s="339"/>
      <c r="DE997" s="339"/>
      <c r="DF997" s="339"/>
      <c r="DG997" s="339"/>
      <c r="DH997" s="339"/>
      <c r="DI997" s="339"/>
      <c r="DJ997" s="339"/>
      <c r="DK997" s="339"/>
      <c r="DL997" s="339"/>
      <c r="DM997" s="339"/>
      <c r="DN997" s="339"/>
      <c r="DO997" s="339"/>
      <c r="DP997" s="339"/>
      <c r="DQ997" s="339"/>
      <c r="DR997" s="339"/>
      <c r="DS997" s="339"/>
      <c r="DT997" s="339"/>
      <c r="DU997" s="339"/>
      <c r="DV997" s="339"/>
      <c r="DW997" s="339"/>
      <c r="DX997" s="339"/>
      <c r="DY997" s="339"/>
      <c r="DZ997" s="339"/>
      <c r="EA997" s="339"/>
      <c r="EB997" s="339"/>
      <c r="EC997" s="339"/>
      <c r="ED997" s="339"/>
      <c r="EE997" s="339"/>
      <c r="EF997" s="339"/>
      <c r="EG997" s="339"/>
      <c r="EH997" s="339"/>
      <c r="EI997" s="339"/>
      <c r="EJ997" s="339"/>
      <c r="EK997" s="339"/>
      <c r="EL997" s="339"/>
      <c r="EM997" s="339"/>
    </row>
    <row r="998" spans="1:143" s="341" customFormat="1" ht="25.5" hidden="1" customHeight="1">
      <c r="A998" s="371"/>
      <c r="B998" s="371"/>
      <c r="C998" s="371"/>
      <c r="D998" s="371"/>
      <c r="E998" s="371"/>
      <c r="F998" s="371"/>
      <c r="G998" s="371"/>
      <c r="H998" s="371"/>
      <c r="I998" s="371"/>
      <c r="J998" s="371"/>
      <c r="K998" s="371"/>
      <c r="L998" s="371"/>
      <c r="M998" s="371"/>
      <c r="N998" s="371"/>
      <c r="O998" s="371"/>
      <c r="P998" s="371"/>
      <c r="Q998" s="371"/>
      <c r="R998" s="371"/>
      <c r="S998" s="371"/>
      <c r="T998" s="371"/>
      <c r="U998" s="371"/>
      <c r="V998" s="371"/>
      <c r="W998" s="371"/>
      <c r="X998" s="371"/>
      <c r="Y998" s="371"/>
      <c r="Z998" s="371"/>
      <c r="AA998" s="371"/>
      <c r="AB998" s="371"/>
      <c r="AC998" s="371"/>
      <c r="AD998" s="371"/>
      <c r="AE998" s="371"/>
      <c r="AF998" s="371"/>
      <c r="AG998" s="371"/>
      <c r="AH998" s="371"/>
      <c r="AI998" s="339"/>
      <c r="AJ998" s="339"/>
      <c r="AK998" s="339"/>
      <c r="AL998" s="339"/>
      <c r="AM998" s="339"/>
      <c r="AN998" s="339"/>
      <c r="AO998" s="339"/>
      <c r="AP998" s="339"/>
      <c r="AQ998" s="339"/>
      <c r="AR998" s="339"/>
      <c r="AS998" s="339"/>
      <c r="AT998" s="339"/>
      <c r="AU998" s="339"/>
      <c r="AV998" s="339"/>
      <c r="AW998" s="339"/>
      <c r="AX998" s="339"/>
      <c r="AY998" s="339"/>
      <c r="AZ998" s="339"/>
      <c r="BA998" s="339"/>
      <c r="BB998" s="339"/>
      <c r="BC998" s="339"/>
      <c r="BD998" s="339"/>
      <c r="BE998" s="339"/>
      <c r="BF998" s="339"/>
      <c r="BG998" s="339"/>
      <c r="BH998" s="339"/>
      <c r="BI998" s="339"/>
      <c r="BJ998" s="339"/>
      <c r="BK998" s="339"/>
      <c r="BL998" s="339"/>
      <c r="BM998" s="339"/>
      <c r="BN998" s="339"/>
      <c r="BO998" s="339"/>
      <c r="BP998" s="339"/>
      <c r="BQ998" s="339"/>
      <c r="BR998" s="339"/>
      <c r="BS998" s="339"/>
      <c r="BT998" s="339"/>
      <c r="BU998" s="339"/>
      <c r="BV998" s="339"/>
      <c r="BW998" s="339"/>
      <c r="BX998" s="339"/>
      <c r="BY998" s="339"/>
      <c r="BZ998" s="339"/>
      <c r="CA998" s="339"/>
      <c r="CB998" s="339"/>
      <c r="CC998" s="339"/>
      <c r="CD998" s="339"/>
      <c r="CE998" s="339"/>
      <c r="CF998" s="339"/>
      <c r="CG998" s="339"/>
      <c r="CH998" s="339"/>
      <c r="CI998" s="339"/>
      <c r="CJ998" s="339"/>
      <c r="CK998" s="339"/>
      <c r="CL998" s="339"/>
      <c r="CM998" s="339"/>
      <c r="CN998" s="339"/>
      <c r="CO998" s="339"/>
      <c r="CP998" s="339"/>
      <c r="CQ998" s="339"/>
      <c r="CR998" s="339"/>
      <c r="CS998" s="339"/>
      <c r="CT998" s="339"/>
      <c r="CU998" s="339"/>
      <c r="CV998" s="339"/>
      <c r="CW998" s="339"/>
      <c r="CX998" s="339"/>
      <c r="CY998" s="339"/>
      <c r="CZ998" s="339"/>
      <c r="DA998" s="339"/>
      <c r="DB998" s="339"/>
      <c r="DC998" s="339"/>
      <c r="DD998" s="339"/>
      <c r="DE998" s="339"/>
      <c r="DF998" s="339"/>
      <c r="DG998" s="339"/>
      <c r="DH998" s="339"/>
      <c r="DI998" s="339"/>
      <c r="DJ998" s="339"/>
      <c r="DK998" s="339"/>
      <c r="DL998" s="339"/>
      <c r="DM998" s="339"/>
      <c r="DN998" s="339"/>
      <c r="DO998" s="339"/>
      <c r="DP998" s="339"/>
      <c r="DQ998" s="339"/>
      <c r="DR998" s="339"/>
      <c r="DS998" s="339"/>
      <c r="DT998" s="339"/>
      <c r="DU998" s="339"/>
      <c r="DV998" s="339"/>
      <c r="DW998" s="339"/>
      <c r="DX998" s="339"/>
      <c r="DY998" s="339"/>
      <c r="DZ998" s="339"/>
      <c r="EA998" s="339"/>
      <c r="EB998" s="339"/>
      <c r="EC998" s="339"/>
      <c r="ED998" s="339"/>
      <c r="EE998" s="339"/>
      <c r="EF998" s="339"/>
      <c r="EG998" s="339"/>
      <c r="EH998" s="339"/>
      <c r="EI998" s="339"/>
      <c r="EJ998" s="339"/>
      <c r="EK998" s="339"/>
      <c r="EL998" s="339"/>
      <c r="EM998" s="339"/>
    </row>
    <row r="999" spans="1:143" s="341" customFormat="1" ht="25.5" hidden="1" customHeight="1">
      <c r="A999" s="371"/>
      <c r="B999" s="371"/>
      <c r="C999" s="371"/>
      <c r="D999" s="371"/>
      <c r="E999" s="371"/>
      <c r="F999" s="371"/>
      <c r="G999" s="371"/>
      <c r="H999" s="371"/>
      <c r="I999" s="371"/>
      <c r="J999" s="371"/>
      <c r="K999" s="371"/>
      <c r="L999" s="371"/>
      <c r="M999" s="371"/>
      <c r="N999" s="371"/>
      <c r="O999" s="371"/>
      <c r="P999" s="371"/>
      <c r="Q999" s="371"/>
      <c r="R999" s="371"/>
      <c r="S999" s="371"/>
      <c r="T999" s="371"/>
      <c r="U999" s="371"/>
      <c r="V999" s="371"/>
      <c r="W999" s="371"/>
      <c r="X999" s="371"/>
      <c r="Y999" s="371"/>
      <c r="Z999" s="371"/>
      <c r="AA999" s="371"/>
      <c r="AB999" s="371"/>
      <c r="AC999" s="371"/>
      <c r="AD999" s="371"/>
      <c r="AE999" s="371"/>
      <c r="AF999" s="371"/>
      <c r="AG999" s="371"/>
      <c r="AH999" s="371"/>
      <c r="AI999" s="339"/>
      <c r="AJ999" s="339"/>
      <c r="AK999" s="339"/>
      <c r="AL999" s="339"/>
      <c r="AM999" s="339"/>
      <c r="AN999" s="339"/>
      <c r="AO999" s="339"/>
      <c r="AP999" s="339"/>
      <c r="AQ999" s="339"/>
      <c r="AR999" s="339"/>
      <c r="AS999" s="339"/>
      <c r="AT999" s="339"/>
      <c r="AU999" s="339"/>
      <c r="AV999" s="339"/>
      <c r="AW999" s="339"/>
      <c r="AX999" s="339"/>
      <c r="AY999" s="339"/>
      <c r="AZ999" s="339"/>
      <c r="BA999" s="339"/>
      <c r="BB999" s="339"/>
      <c r="BC999" s="339"/>
      <c r="BD999" s="339"/>
      <c r="BE999" s="339"/>
      <c r="BF999" s="339"/>
      <c r="BG999" s="339"/>
      <c r="BH999" s="339"/>
      <c r="BI999" s="339"/>
      <c r="BJ999" s="339"/>
      <c r="BK999" s="339"/>
      <c r="BL999" s="339"/>
      <c r="BM999" s="339"/>
      <c r="BN999" s="339"/>
      <c r="BO999" s="339"/>
      <c r="BP999" s="339"/>
      <c r="BQ999" s="339"/>
      <c r="BR999" s="339"/>
      <c r="BS999" s="339"/>
      <c r="BT999" s="339"/>
      <c r="BU999" s="339"/>
      <c r="BV999" s="339"/>
      <c r="BW999" s="339"/>
      <c r="BX999" s="339"/>
      <c r="BY999" s="339"/>
      <c r="BZ999" s="339"/>
      <c r="CA999" s="339"/>
      <c r="CB999" s="339"/>
      <c r="CC999" s="339"/>
      <c r="CD999" s="339"/>
      <c r="CE999" s="339"/>
      <c r="CF999" s="339"/>
      <c r="CG999" s="339"/>
      <c r="CH999" s="339"/>
      <c r="CI999" s="339"/>
      <c r="CJ999" s="339"/>
      <c r="CK999" s="339"/>
      <c r="CL999" s="339"/>
      <c r="CM999" s="339"/>
      <c r="CN999" s="339"/>
      <c r="CO999" s="339"/>
      <c r="CP999" s="339"/>
      <c r="CQ999" s="339"/>
      <c r="CR999" s="339"/>
      <c r="CS999" s="339"/>
      <c r="CT999" s="339"/>
      <c r="CU999" s="339"/>
      <c r="CV999" s="339"/>
      <c r="CW999" s="339"/>
      <c r="CX999" s="339"/>
      <c r="CY999" s="339"/>
      <c r="CZ999" s="339"/>
      <c r="DA999" s="339"/>
      <c r="DB999" s="339"/>
      <c r="DC999" s="339"/>
      <c r="DD999" s="339"/>
      <c r="DE999" s="339"/>
      <c r="DF999" s="339"/>
      <c r="DG999" s="339"/>
      <c r="DH999" s="339"/>
      <c r="DI999" s="339"/>
      <c r="DJ999" s="339"/>
      <c r="DK999" s="339"/>
      <c r="DL999" s="339"/>
      <c r="DM999" s="339"/>
      <c r="DN999" s="339"/>
      <c r="DO999" s="339"/>
      <c r="DP999" s="339"/>
      <c r="DQ999" s="339"/>
      <c r="DR999" s="339"/>
      <c r="DS999" s="339"/>
      <c r="DT999" s="339"/>
      <c r="DU999" s="339"/>
      <c r="DV999" s="339"/>
      <c r="DW999" s="339"/>
      <c r="DX999" s="339"/>
      <c r="DY999" s="339"/>
      <c r="DZ999" s="339"/>
      <c r="EA999" s="339"/>
      <c r="EB999" s="339"/>
      <c r="EC999" s="339"/>
      <c r="ED999" s="339"/>
      <c r="EE999" s="339"/>
      <c r="EF999" s="339"/>
      <c r="EG999" s="339"/>
      <c r="EH999" s="339"/>
      <c r="EI999" s="339"/>
      <c r="EJ999" s="339"/>
      <c r="EK999" s="339"/>
      <c r="EL999" s="339"/>
      <c r="EM999" s="339"/>
    </row>
    <row r="1000" spans="1:143" s="341" customFormat="1" ht="25.5" hidden="1" customHeight="1">
      <c r="A1000" s="371"/>
      <c r="B1000" s="371"/>
      <c r="C1000" s="371"/>
      <c r="D1000" s="371"/>
      <c r="E1000" s="371"/>
      <c r="F1000" s="371"/>
      <c r="G1000" s="371"/>
      <c r="H1000" s="371"/>
      <c r="I1000" s="371"/>
      <c r="J1000" s="371"/>
      <c r="K1000" s="371"/>
      <c r="L1000" s="371"/>
      <c r="M1000" s="371"/>
      <c r="N1000" s="371"/>
      <c r="O1000" s="371"/>
      <c r="P1000" s="371"/>
      <c r="Q1000" s="371"/>
      <c r="R1000" s="371"/>
      <c r="S1000" s="371"/>
      <c r="T1000" s="371"/>
      <c r="U1000" s="371"/>
      <c r="V1000" s="371"/>
      <c r="W1000" s="371"/>
      <c r="X1000" s="371"/>
      <c r="Y1000" s="371"/>
      <c r="Z1000" s="371"/>
      <c r="AA1000" s="371"/>
      <c r="AB1000" s="371"/>
      <c r="AC1000" s="371"/>
      <c r="AD1000" s="371"/>
      <c r="AE1000" s="371"/>
      <c r="AF1000" s="371"/>
      <c r="AG1000" s="371"/>
      <c r="AH1000" s="371"/>
      <c r="AI1000" s="339"/>
      <c r="AJ1000" s="339"/>
      <c r="AK1000" s="339"/>
      <c r="AL1000" s="339"/>
      <c r="AM1000" s="339"/>
      <c r="AN1000" s="339"/>
      <c r="AO1000" s="339"/>
      <c r="AP1000" s="339"/>
      <c r="AQ1000" s="339"/>
      <c r="AR1000" s="339"/>
      <c r="AS1000" s="339"/>
      <c r="AT1000" s="339"/>
      <c r="AU1000" s="339"/>
      <c r="AV1000" s="339"/>
      <c r="AW1000" s="339"/>
      <c r="AX1000" s="339"/>
      <c r="AY1000" s="339"/>
      <c r="AZ1000" s="339"/>
      <c r="BA1000" s="339"/>
      <c r="BB1000" s="339"/>
      <c r="BC1000" s="339"/>
      <c r="BD1000" s="339"/>
      <c r="BE1000" s="339"/>
      <c r="BF1000" s="339"/>
      <c r="BG1000" s="339"/>
      <c r="BH1000" s="339"/>
      <c r="BI1000" s="339"/>
      <c r="BJ1000" s="339"/>
      <c r="BK1000" s="339"/>
      <c r="BL1000" s="339"/>
      <c r="BM1000" s="339"/>
      <c r="BN1000" s="339"/>
      <c r="BO1000" s="339"/>
      <c r="BP1000" s="339"/>
      <c r="BQ1000" s="339"/>
      <c r="BR1000" s="339"/>
      <c r="BS1000" s="339"/>
      <c r="BT1000" s="339"/>
      <c r="BU1000" s="339"/>
      <c r="BV1000" s="339"/>
      <c r="BW1000" s="339"/>
      <c r="BX1000" s="339"/>
      <c r="BY1000" s="339"/>
      <c r="BZ1000" s="339"/>
      <c r="CA1000" s="339"/>
      <c r="CB1000" s="339"/>
      <c r="CC1000" s="339"/>
      <c r="CD1000" s="339"/>
      <c r="CE1000" s="339"/>
      <c r="CF1000" s="339"/>
      <c r="CG1000" s="339"/>
      <c r="CH1000" s="339"/>
      <c r="CI1000" s="339"/>
      <c r="CJ1000" s="339"/>
      <c r="CK1000" s="339"/>
      <c r="CL1000" s="339"/>
      <c r="CM1000" s="339"/>
      <c r="CN1000" s="339"/>
      <c r="CO1000" s="339"/>
      <c r="CP1000" s="339"/>
      <c r="CQ1000" s="339"/>
      <c r="CR1000" s="339"/>
      <c r="CS1000" s="339"/>
      <c r="CT1000" s="339"/>
      <c r="CU1000" s="339"/>
      <c r="CV1000" s="339"/>
      <c r="CW1000" s="339"/>
      <c r="CX1000" s="339"/>
      <c r="CY1000" s="339"/>
      <c r="CZ1000" s="339"/>
      <c r="DA1000" s="339"/>
      <c r="DB1000" s="339"/>
      <c r="DC1000" s="339"/>
      <c r="DD1000" s="339"/>
      <c r="DE1000" s="339"/>
      <c r="DF1000" s="339"/>
      <c r="DG1000" s="339"/>
      <c r="DH1000" s="339"/>
      <c r="DI1000" s="339"/>
      <c r="DJ1000" s="339"/>
      <c r="DK1000" s="339"/>
      <c r="DL1000" s="339"/>
      <c r="DM1000" s="339"/>
      <c r="DN1000" s="339"/>
      <c r="DO1000" s="339"/>
      <c r="DP1000" s="339"/>
      <c r="DQ1000" s="339"/>
      <c r="DR1000" s="339"/>
      <c r="DS1000" s="339"/>
      <c r="DT1000" s="339"/>
      <c r="DU1000" s="339"/>
      <c r="DV1000" s="339"/>
      <c r="DW1000" s="339"/>
      <c r="DX1000" s="339"/>
      <c r="DY1000" s="339"/>
      <c r="DZ1000" s="339"/>
      <c r="EA1000" s="339"/>
      <c r="EB1000" s="339"/>
      <c r="EC1000" s="339"/>
      <c r="ED1000" s="339"/>
      <c r="EE1000" s="339"/>
      <c r="EF1000" s="339"/>
      <c r="EG1000" s="339"/>
      <c r="EH1000" s="339"/>
      <c r="EI1000" s="339"/>
      <c r="EJ1000" s="339"/>
      <c r="EK1000" s="339"/>
      <c r="EL1000" s="339"/>
      <c r="EM1000" s="339"/>
    </row>
    <row r="1001" spans="1:143" s="341" customFormat="1" ht="25.5" hidden="1" customHeight="1">
      <c r="A1001" s="371"/>
      <c r="B1001" s="371"/>
      <c r="C1001" s="371"/>
      <c r="D1001" s="371"/>
      <c r="E1001" s="371"/>
      <c r="F1001" s="371"/>
      <c r="G1001" s="371"/>
      <c r="H1001" s="371"/>
      <c r="I1001" s="371"/>
      <c r="J1001" s="371"/>
      <c r="K1001" s="371"/>
      <c r="L1001" s="371"/>
      <c r="M1001" s="371"/>
      <c r="N1001" s="371"/>
      <c r="O1001" s="371"/>
      <c r="P1001" s="371"/>
      <c r="Q1001" s="371"/>
      <c r="R1001" s="371"/>
      <c r="S1001" s="371"/>
      <c r="T1001" s="371"/>
      <c r="U1001" s="371"/>
      <c r="V1001" s="371"/>
      <c r="W1001" s="371"/>
      <c r="X1001" s="371"/>
      <c r="Y1001" s="371"/>
      <c r="Z1001" s="371"/>
      <c r="AA1001" s="371"/>
      <c r="AB1001" s="371"/>
      <c r="AC1001" s="371"/>
      <c r="AD1001" s="371"/>
      <c r="AE1001" s="371"/>
      <c r="AF1001" s="371"/>
      <c r="AG1001" s="371"/>
      <c r="AH1001" s="371"/>
      <c r="AI1001" s="339"/>
      <c r="AJ1001" s="339"/>
      <c r="AK1001" s="339"/>
      <c r="AL1001" s="339"/>
      <c r="AM1001" s="339"/>
      <c r="AN1001" s="339"/>
      <c r="AO1001" s="339"/>
      <c r="AP1001" s="339"/>
      <c r="AQ1001" s="339"/>
      <c r="AR1001" s="339"/>
      <c r="AS1001" s="339"/>
      <c r="AT1001" s="339"/>
      <c r="AU1001" s="339"/>
      <c r="AV1001" s="339"/>
      <c r="AW1001" s="339"/>
      <c r="AX1001" s="339"/>
      <c r="AY1001" s="339"/>
      <c r="AZ1001" s="339"/>
      <c r="BA1001" s="339"/>
      <c r="BB1001" s="339"/>
      <c r="BC1001" s="339"/>
      <c r="BD1001" s="339"/>
      <c r="BE1001" s="339"/>
      <c r="BF1001" s="339"/>
      <c r="BG1001" s="339"/>
      <c r="BH1001" s="339"/>
      <c r="BI1001" s="339"/>
      <c r="BJ1001" s="339"/>
      <c r="BK1001" s="339"/>
      <c r="BL1001" s="339"/>
      <c r="BM1001" s="339"/>
      <c r="BN1001" s="339"/>
      <c r="BO1001" s="339"/>
      <c r="BP1001" s="339"/>
      <c r="BQ1001" s="339"/>
      <c r="BR1001" s="339"/>
      <c r="BS1001" s="339"/>
      <c r="BT1001" s="339"/>
      <c r="BU1001" s="339"/>
      <c r="BV1001" s="339"/>
      <c r="BW1001" s="339"/>
      <c r="BX1001" s="339"/>
      <c r="BY1001" s="339"/>
      <c r="BZ1001" s="339"/>
      <c r="CA1001" s="339"/>
      <c r="CB1001" s="339"/>
      <c r="CC1001" s="339"/>
      <c r="CD1001" s="339"/>
      <c r="CE1001" s="339"/>
      <c r="CF1001" s="339"/>
      <c r="CG1001" s="339"/>
      <c r="CH1001" s="339"/>
      <c r="CI1001" s="339"/>
      <c r="CJ1001" s="339"/>
      <c r="CK1001" s="339"/>
      <c r="CL1001" s="339"/>
      <c r="CM1001" s="339"/>
      <c r="CN1001" s="339"/>
      <c r="CO1001" s="339"/>
      <c r="CP1001" s="339"/>
      <c r="CQ1001" s="339"/>
      <c r="CR1001" s="339"/>
      <c r="CS1001" s="339"/>
      <c r="CT1001" s="339"/>
      <c r="CU1001" s="339"/>
      <c r="CV1001" s="339"/>
      <c r="CW1001" s="339"/>
      <c r="CX1001" s="339"/>
      <c r="CY1001" s="339"/>
      <c r="CZ1001" s="339"/>
      <c r="DA1001" s="339"/>
      <c r="DB1001" s="339"/>
      <c r="DC1001" s="339"/>
      <c r="DD1001" s="339"/>
      <c r="DE1001" s="339"/>
      <c r="DF1001" s="339"/>
      <c r="DG1001" s="339"/>
      <c r="DH1001" s="339"/>
      <c r="DI1001" s="339"/>
      <c r="DJ1001" s="339"/>
      <c r="DK1001" s="339"/>
      <c r="DL1001" s="339"/>
      <c r="DM1001" s="339"/>
      <c r="DN1001" s="339"/>
      <c r="DO1001" s="339"/>
      <c r="DP1001" s="339"/>
      <c r="DQ1001" s="339"/>
      <c r="DR1001" s="339"/>
      <c r="DS1001" s="339"/>
      <c r="DT1001" s="339"/>
      <c r="DU1001" s="339"/>
      <c r="DV1001" s="339"/>
      <c r="DW1001" s="339"/>
      <c r="DX1001" s="339"/>
      <c r="DY1001" s="339"/>
      <c r="DZ1001" s="339"/>
      <c r="EA1001" s="339"/>
      <c r="EB1001" s="339"/>
      <c r="EC1001" s="339"/>
      <c r="ED1001" s="339"/>
      <c r="EE1001" s="339"/>
      <c r="EF1001" s="339"/>
      <c r="EG1001" s="339"/>
      <c r="EH1001" s="339"/>
      <c r="EI1001" s="339"/>
      <c r="EJ1001" s="339"/>
      <c r="EK1001" s="339"/>
      <c r="EL1001" s="339"/>
      <c r="EM1001" s="339"/>
    </row>
    <row r="1002" spans="1:143" s="341" customFormat="1" ht="25.5" hidden="1" customHeight="1">
      <c r="A1002" s="371"/>
      <c r="B1002" s="371"/>
      <c r="C1002" s="371"/>
      <c r="D1002" s="371"/>
      <c r="E1002" s="371"/>
      <c r="F1002" s="371"/>
      <c r="G1002" s="371"/>
      <c r="H1002" s="371"/>
      <c r="I1002" s="371"/>
      <c r="J1002" s="371"/>
      <c r="K1002" s="371"/>
      <c r="L1002" s="371"/>
      <c r="M1002" s="371"/>
      <c r="N1002" s="371"/>
      <c r="O1002" s="371"/>
      <c r="P1002" s="371"/>
      <c r="Q1002" s="371"/>
      <c r="R1002" s="371"/>
      <c r="S1002" s="371"/>
      <c r="T1002" s="371"/>
      <c r="U1002" s="371"/>
      <c r="V1002" s="371"/>
      <c r="W1002" s="371"/>
      <c r="X1002" s="371"/>
      <c r="Y1002" s="371"/>
      <c r="Z1002" s="371"/>
      <c r="AA1002" s="371"/>
      <c r="AB1002" s="371"/>
      <c r="AC1002" s="371"/>
      <c r="AD1002" s="371"/>
      <c r="AE1002" s="371"/>
      <c r="AF1002" s="371"/>
      <c r="AG1002" s="371"/>
      <c r="AH1002" s="371"/>
      <c r="AI1002" s="339"/>
      <c r="AJ1002" s="339"/>
      <c r="AK1002" s="339"/>
      <c r="AL1002" s="339"/>
      <c r="AM1002" s="339"/>
      <c r="AN1002" s="339"/>
      <c r="AO1002" s="339"/>
      <c r="AP1002" s="339"/>
      <c r="AQ1002" s="339"/>
      <c r="AR1002" s="339"/>
      <c r="AS1002" s="339"/>
      <c r="AT1002" s="339"/>
      <c r="AU1002" s="339"/>
      <c r="AV1002" s="339"/>
      <c r="AW1002" s="339"/>
      <c r="AX1002" s="339"/>
      <c r="AY1002" s="339"/>
      <c r="AZ1002" s="339"/>
      <c r="BA1002" s="339"/>
      <c r="BB1002" s="339"/>
      <c r="BC1002" s="339"/>
      <c r="BD1002" s="339"/>
      <c r="BE1002" s="339"/>
      <c r="BF1002" s="339"/>
      <c r="BG1002" s="339"/>
      <c r="BH1002" s="339"/>
      <c r="BI1002" s="339"/>
      <c r="BJ1002" s="339"/>
      <c r="BK1002" s="339"/>
      <c r="BL1002" s="339"/>
      <c r="BM1002" s="339"/>
      <c r="BN1002" s="339"/>
      <c r="BO1002" s="339"/>
      <c r="BP1002" s="339"/>
      <c r="BQ1002" s="339"/>
      <c r="BR1002" s="339"/>
      <c r="BS1002" s="339"/>
      <c r="BT1002" s="339"/>
      <c r="BU1002" s="339"/>
      <c r="BV1002" s="339"/>
      <c r="BW1002" s="339"/>
      <c r="BX1002" s="339"/>
      <c r="BY1002" s="339"/>
      <c r="BZ1002" s="339"/>
      <c r="CA1002" s="339"/>
      <c r="CB1002" s="339"/>
      <c r="CC1002" s="339"/>
      <c r="CD1002" s="339"/>
      <c r="CE1002" s="339"/>
      <c r="CF1002" s="339"/>
      <c r="CG1002" s="339"/>
      <c r="CH1002" s="339"/>
      <c r="CI1002" s="339"/>
      <c r="CJ1002" s="339"/>
      <c r="CK1002" s="339"/>
      <c r="CL1002" s="339"/>
      <c r="CM1002" s="339"/>
      <c r="CN1002" s="339"/>
      <c r="CO1002" s="339"/>
      <c r="CP1002" s="339"/>
      <c r="CQ1002" s="339"/>
      <c r="CR1002" s="339"/>
      <c r="CS1002" s="339"/>
      <c r="CT1002" s="339"/>
      <c r="CU1002" s="339"/>
      <c r="CV1002" s="339"/>
      <c r="CW1002" s="339"/>
      <c r="CX1002" s="339"/>
      <c r="CY1002" s="339"/>
      <c r="CZ1002" s="339"/>
      <c r="DA1002" s="339"/>
      <c r="DB1002" s="339"/>
      <c r="DC1002" s="339"/>
      <c r="DD1002" s="339"/>
      <c r="DE1002" s="339"/>
      <c r="DF1002" s="339"/>
      <c r="DG1002" s="339"/>
      <c r="DH1002" s="339"/>
      <c r="DI1002" s="339"/>
      <c r="DJ1002" s="339"/>
      <c r="DK1002" s="339"/>
      <c r="DL1002" s="339"/>
      <c r="DM1002" s="339"/>
      <c r="DN1002" s="339"/>
      <c r="DO1002" s="339"/>
      <c r="DP1002" s="339"/>
      <c r="DQ1002" s="339"/>
      <c r="DR1002" s="339"/>
      <c r="DS1002" s="339"/>
      <c r="DT1002" s="339"/>
      <c r="DU1002" s="339"/>
      <c r="DV1002" s="339"/>
      <c r="DW1002" s="339"/>
      <c r="DX1002" s="339"/>
      <c r="DY1002" s="339"/>
      <c r="DZ1002" s="339"/>
      <c r="EA1002" s="339"/>
      <c r="EB1002" s="339"/>
      <c r="EC1002" s="339"/>
      <c r="ED1002" s="339"/>
      <c r="EE1002" s="339"/>
      <c r="EF1002" s="339"/>
      <c r="EG1002" s="339"/>
      <c r="EH1002" s="339"/>
      <c r="EI1002" s="339"/>
      <c r="EJ1002" s="339"/>
      <c r="EK1002" s="339"/>
      <c r="EL1002" s="339"/>
      <c r="EM1002" s="339"/>
    </row>
    <row r="1003" spans="1:143" s="341" customFormat="1" ht="25.5" hidden="1" customHeight="1">
      <c r="A1003" s="371"/>
      <c r="B1003" s="371"/>
      <c r="C1003" s="371"/>
      <c r="D1003" s="371"/>
      <c r="E1003" s="371"/>
      <c r="F1003" s="371"/>
      <c r="G1003" s="371"/>
      <c r="H1003" s="371"/>
      <c r="I1003" s="371"/>
      <c r="J1003" s="371"/>
      <c r="K1003" s="371"/>
      <c r="L1003" s="371"/>
      <c r="M1003" s="371"/>
      <c r="N1003" s="371"/>
      <c r="O1003" s="371"/>
      <c r="P1003" s="371"/>
      <c r="Q1003" s="371"/>
      <c r="R1003" s="371"/>
      <c r="S1003" s="371"/>
      <c r="T1003" s="371"/>
      <c r="U1003" s="371"/>
      <c r="V1003" s="371"/>
      <c r="W1003" s="371"/>
      <c r="X1003" s="371"/>
      <c r="Y1003" s="371"/>
      <c r="Z1003" s="371"/>
      <c r="AA1003" s="371"/>
      <c r="AB1003" s="371"/>
      <c r="AC1003" s="371"/>
      <c r="AD1003" s="371"/>
      <c r="AE1003" s="371"/>
      <c r="AF1003" s="371"/>
      <c r="AG1003" s="371"/>
      <c r="AH1003" s="371"/>
      <c r="AI1003" s="339"/>
      <c r="AJ1003" s="339"/>
      <c r="AK1003" s="339"/>
      <c r="AL1003" s="339"/>
      <c r="AM1003" s="339"/>
      <c r="AN1003" s="339"/>
      <c r="AO1003" s="339"/>
      <c r="AP1003" s="339"/>
      <c r="AQ1003" s="339"/>
      <c r="AR1003" s="339"/>
      <c r="AS1003" s="339"/>
      <c r="AT1003" s="339"/>
      <c r="AU1003" s="339"/>
      <c r="AV1003" s="339"/>
      <c r="AW1003" s="339"/>
      <c r="AX1003" s="339"/>
      <c r="AY1003" s="339"/>
      <c r="AZ1003" s="339"/>
      <c r="BA1003" s="339"/>
      <c r="BB1003" s="339"/>
      <c r="BC1003" s="339"/>
      <c r="BD1003" s="339"/>
      <c r="BE1003" s="339"/>
      <c r="BF1003" s="339"/>
      <c r="BG1003" s="339"/>
      <c r="BH1003" s="339"/>
      <c r="BI1003" s="339"/>
      <c r="BJ1003" s="339"/>
      <c r="BK1003" s="339"/>
      <c r="BL1003" s="339"/>
      <c r="BM1003" s="339"/>
      <c r="BN1003" s="339"/>
      <c r="BO1003" s="339"/>
      <c r="BP1003" s="339"/>
      <c r="BQ1003" s="339"/>
      <c r="BR1003" s="339"/>
      <c r="BS1003" s="339"/>
      <c r="BT1003" s="339"/>
      <c r="BU1003" s="339"/>
      <c r="BV1003" s="339"/>
      <c r="BW1003" s="339"/>
      <c r="BX1003" s="339"/>
      <c r="BY1003" s="339"/>
      <c r="BZ1003" s="339"/>
      <c r="CA1003" s="339"/>
      <c r="CB1003" s="339"/>
      <c r="CC1003" s="339"/>
      <c r="CD1003" s="339"/>
      <c r="CE1003" s="339"/>
      <c r="CF1003" s="339"/>
      <c r="CG1003" s="339"/>
      <c r="CH1003" s="339"/>
      <c r="CI1003" s="339"/>
      <c r="CJ1003" s="339"/>
      <c r="CK1003" s="339"/>
      <c r="CL1003" s="339"/>
      <c r="CM1003" s="339"/>
      <c r="CN1003" s="339"/>
      <c r="CO1003" s="339"/>
      <c r="CP1003" s="339"/>
      <c r="CQ1003" s="339"/>
      <c r="CR1003" s="339"/>
      <c r="CS1003" s="339"/>
      <c r="CT1003" s="339"/>
      <c r="CU1003" s="339"/>
      <c r="CV1003" s="339"/>
      <c r="CW1003" s="339"/>
      <c r="CX1003" s="339"/>
      <c r="CY1003" s="339"/>
      <c r="CZ1003" s="339"/>
      <c r="DA1003" s="339"/>
      <c r="DB1003" s="339"/>
      <c r="DC1003" s="339"/>
      <c r="DD1003" s="339"/>
      <c r="DE1003" s="339"/>
      <c r="DF1003" s="339"/>
      <c r="DG1003" s="339"/>
      <c r="DH1003" s="339"/>
      <c r="DI1003" s="339"/>
      <c r="DJ1003" s="339"/>
      <c r="DK1003" s="339"/>
      <c r="DL1003" s="339"/>
      <c r="DM1003" s="339"/>
      <c r="DN1003" s="339"/>
      <c r="DO1003" s="339"/>
      <c r="DP1003" s="339"/>
      <c r="DQ1003" s="339"/>
      <c r="DR1003" s="339"/>
      <c r="DS1003" s="339"/>
      <c r="DT1003" s="339"/>
      <c r="DU1003" s="339"/>
      <c r="DV1003" s="339"/>
      <c r="DW1003" s="339"/>
      <c r="DX1003" s="339"/>
      <c r="DY1003" s="339"/>
      <c r="DZ1003" s="339"/>
      <c r="EA1003" s="339"/>
      <c r="EB1003" s="339"/>
      <c r="EC1003" s="339"/>
      <c r="ED1003" s="339"/>
      <c r="EE1003" s="339"/>
      <c r="EF1003" s="339"/>
      <c r="EG1003" s="339"/>
      <c r="EH1003" s="339"/>
      <c r="EI1003" s="339"/>
      <c r="EJ1003" s="339"/>
      <c r="EK1003" s="339"/>
      <c r="EL1003" s="339"/>
      <c r="EM1003" s="339"/>
    </row>
    <row r="1004" spans="1:143" s="341" customFormat="1" ht="25.5" hidden="1" customHeight="1">
      <c r="A1004" s="371"/>
      <c r="B1004" s="371"/>
      <c r="C1004" s="371"/>
      <c r="D1004" s="371"/>
      <c r="E1004" s="371"/>
      <c r="F1004" s="371"/>
      <c r="G1004" s="371"/>
      <c r="H1004" s="371"/>
      <c r="I1004" s="371"/>
      <c r="J1004" s="371"/>
      <c r="K1004" s="371"/>
      <c r="L1004" s="371"/>
      <c r="M1004" s="371"/>
      <c r="N1004" s="371"/>
      <c r="O1004" s="371"/>
      <c r="P1004" s="371"/>
      <c r="Q1004" s="371"/>
      <c r="R1004" s="371"/>
      <c r="S1004" s="371"/>
      <c r="T1004" s="371"/>
      <c r="U1004" s="371"/>
      <c r="V1004" s="371"/>
      <c r="W1004" s="371"/>
      <c r="X1004" s="371"/>
      <c r="Y1004" s="371"/>
      <c r="Z1004" s="371"/>
      <c r="AA1004" s="371"/>
      <c r="AB1004" s="371"/>
      <c r="AC1004" s="371"/>
      <c r="AD1004" s="371"/>
      <c r="AE1004" s="371"/>
      <c r="AF1004" s="371"/>
      <c r="AG1004" s="371"/>
      <c r="AH1004" s="371"/>
      <c r="AI1004" s="339"/>
      <c r="AJ1004" s="339"/>
      <c r="AK1004" s="339"/>
      <c r="AL1004" s="339"/>
      <c r="AM1004" s="339"/>
      <c r="AN1004" s="339"/>
      <c r="AO1004" s="339"/>
      <c r="AP1004" s="339"/>
      <c r="AQ1004" s="339"/>
      <c r="AR1004" s="339"/>
      <c r="AS1004" s="339"/>
      <c r="AT1004" s="339"/>
      <c r="AU1004" s="339"/>
      <c r="AV1004" s="339"/>
      <c r="AW1004" s="339"/>
      <c r="AX1004" s="339"/>
      <c r="AY1004" s="339"/>
      <c r="AZ1004" s="339"/>
      <c r="BA1004" s="339"/>
      <c r="BB1004" s="339"/>
      <c r="BC1004" s="339"/>
      <c r="BD1004" s="339"/>
      <c r="BE1004" s="339"/>
      <c r="BF1004" s="339"/>
      <c r="BG1004" s="339"/>
      <c r="BH1004" s="339"/>
      <c r="BI1004" s="339"/>
      <c r="BJ1004" s="339"/>
      <c r="BK1004" s="339"/>
      <c r="BL1004" s="339"/>
      <c r="BM1004" s="339"/>
      <c r="BN1004" s="339"/>
      <c r="BO1004" s="339"/>
      <c r="BP1004" s="339"/>
      <c r="BQ1004" s="339"/>
      <c r="BR1004" s="339"/>
      <c r="BS1004" s="339"/>
      <c r="BT1004" s="339"/>
      <c r="BU1004" s="339"/>
      <c r="BV1004" s="339"/>
      <c r="BW1004" s="339"/>
      <c r="BX1004" s="339"/>
      <c r="BY1004" s="339"/>
      <c r="BZ1004" s="339"/>
      <c r="CA1004" s="339"/>
      <c r="CB1004" s="339"/>
      <c r="CC1004" s="339"/>
      <c r="CD1004" s="339"/>
      <c r="CE1004" s="339"/>
      <c r="CF1004" s="339"/>
      <c r="CG1004" s="339"/>
      <c r="CH1004" s="339"/>
      <c r="CI1004" s="339"/>
      <c r="CJ1004" s="339"/>
      <c r="CK1004" s="339"/>
      <c r="CL1004" s="339"/>
      <c r="CM1004" s="339"/>
      <c r="CN1004" s="339"/>
      <c r="CO1004" s="339"/>
      <c r="CP1004" s="339"/>
      <c r="CQ1004" s="339"/>
      <c r="CR1004" s="339"/>
      <c r="CS1004" s="339"/>
      <c r="CT1004" s="339"/>
      <c r="CU1004" s="339"/>
      <c r="CV1004" s="339"/>
      <c r="CW1004" s="339"/>
      <c r="CX1004" s="339"/>
      <c r="CY1004" s="339"/>
      <c r="CZ1004" s="339"/>
      <c r="DA1004" s="339"/>
      <c r="DB1004" s="339"/>
      <c r="DC1004" s="339"/>
      <c r="DD1004" s="339"/>
      <c r="DE1004" s="339"/>
      <c r="DF1004" s="339"/>
      <c r="DG1004" s="339"/>
      <c r="DH1004" s="339"/>
      <c r="DI1004" s="339"/>
      <c r="DJ1004" s="339"/>
      <c r="DK1004" s="339"/>
      <c r="DL1004" s="339"/>
      <c r="DM1004" s="339"/>
      <c r="DN1004" s="339"/>
      <c r="DO1004" s="339"/>
      <c r="DP1004" s="339"/>
      <c r="DQ1004" s="339"/>
      <c r="DR1004" s="339"/>
      <c r="DS1004" s="339"/>
      <c r="DT1004" s="339"/>
      <c r="DU1004" s="339"/>
      <c r="DV1004" s="339"/>
      <c r="DW1004" s="339"/>
      <c r="DX1004" s="339"/>
      <c r="DY1004" s="339"/>
      <c r="DZ1004" s="339"/>
      <c r="EA1004" s="339"/>
      <c r="EB1004" s="339"/>
      <c r="EC1004" s="339"/>
      <c r="ED1004" s="339"/>
      <c r="EE1004" s="339"/>
      <c r="EF1004" s="339"/>
      <c r="EG1004" s="339"/>
      <c r="EH1004" s="339"/>
      <c r="EI1004" s="339"/>
      <c r="EJ1004" s="339"/>
      <c r="EK1004" s="339"/>
      <c r="EL1004" s="339"/>
      <c r="EM1004" s="339"/>
    </row>
    <row r="1005" spans="1:143" s="341" customFormat="1" ht="25.5" hidden="1" customHeight="1">
      <c r="A1005" s="371"/>
      <c r="B1005" s="371"/>
      <c r="C1005" s="371"/>
      <c r="D1005" s="371"/>
      <c r="E1005" s="371"/>
      <c r="F1005" s="371"/>
      <c r="G1005" s="371"/>
      <c r="H1005" s="371"/>
      <c r="I1005" s="371"/>
      <c r="J1005" s="371"/>
      <c r="K1005" s="371"/>
      <c r="L1005" s="371"/>
      <c r="M1005" s="371"/>
      <c r="N1005" s="371"/>
      <c r="O1005" s="371"/>
      <c r="P1005" s="371"/>
      <c r="Q1005" s="371"/>
      <c r="R1005" s="371"/>
      <c r="S1005" s="371"/>
      <c r="T1005" s="371"/>
      <c r="U1005" s="371"/>
      <c r="V1005" s="371"/>
      <c r="W1005" s="371"/>
      <c r="X1005" s="371"/>
      <c r="Y1005" s="371"/>
      <c r="Z1005" s="371"/>
      <c r="AA1005" s="371"/>
      <c r="AB1005" s="371"/>
      <c r="AC1005" s="371"/>
      <c r="AD1005" s="371"/>
      <c r="AE1005" s="371"/>
      <c r="AF1005" s="371"/>
      <c r="AG1005" s="371"/>
      <c r="AH1005" s="371"/>
      <c r="AI1005" s="339"/>
      <c r="AJ1005" s="339"/>
      <c r="AK1005" s="339"/>
      <c r="AL1005" s="339"/>
      <c r="AM1005" s="339"/>
      <c r="AN1005" s="339"/>
      <c r="AO1005" s="339"/>
      <c r="AP1005" s="339"/>
      <c r="AQ1005" s="339"/>
      <c r="AR1005" s="339"/>
      <c r="AS1005" s="339"/>
      <c r="AT1005" s="339"/>
      <c r="AU1005" s="339"/>
      <c r="AV1005" s="339"/>
      <c r="AW1005" s="339"/>
      <c r="AX1005" s="339"/>
      <c r="AY1005" s="339"/>
      <c r="AZ1005" s="339"/>
      <c r="BA1005" s="339"/>
      <c r="BB1005" s="339"/>
      <c r="BC1005" s="339"/>
      <c r="BD1005" s="339"/>
      <c r="BE1005" s="339"/>
      <c r="BF1005" s="339"/>
      <c r="BG1005" s="339"/>
      <c r="BH1005" s="339"/>
      <c r="BI1005" s="339"/>
      <c r="BJ1005" s="339"/>
      <c r="BK1005" s="339"/>
      <c r="BL1005" s="339"/>
      <c r="BM1005" s="339"/>
      <c r="BN1005" s="339"/>
      <c r="BO1005" s="339"/>
      <c r="BP1005" s="339"/>
      <c r="BQ1005" s="339"/>
      <c r="BR1005" s="339"/>
      <c r="BS1005" s="339"/>
      <c r="BT1005" s="339"/>
      <c r="BU1005" s="339"/>
      <c r="BV1005" s="339"/>
      <c r="BW1005" s="339"/>
      <c r="BX1005" s="339"/>
      <c r="BY1005" s="339"/>
      <c r="BZ1005" s="339"/>
      <c r="CA1005" s="339"/>
      <c r="CB1005" s="339"/>
      <c r="CC1005" s="339"/>
      <c r="CD1005" s="339"/>
      <c r="CE1005" s="339"/>
      <c r="CF1005" s="339"/>
      <c r="CG1005" s="339"/>
      <c r="CH1005" s="339"/>
      <c r="CI1005" s="339"/>
      <c r="CJ1005" s="339"/>
      <c r="CK1005" s="339"/>
      <c r="CL1005" s="339"/>
      <c r="CM1005" s="339"/>
      <c r="CN1005" s="339"/>
      <c r="CO1005" s="339"/>
      <c r="CP1005" s="339"/>
      <c r="CQ1005" s="339"/>
      <c r="CR1005" s="339"/>
      <c r="CS1005" s="339"/>
      <c r="CT1005" s="339"/>
      <c r="CU1005" s="339"/>
      <c r="CV1005" s="339"/>
      <c r="CW1005" s="339"/>
      <c r="CX1005" s="339"/>
      <c r="CY1005" s="339"/>
      <c r="CZ1005" s="339"/>
      <c r="DA1005" s="339"/>
      <c r="DB1005" s="339"/>
      <c r="DC1005" s="339"/>
      <c r="DD1005" s="339"/>
      <c r="DE1005" s="339"/>
      <c r="DF1005" s="339"/>
      <c r="DG1005" s="339"/>
      <c r="DH1005" s="339"/>
      <c r="DI1005" s="339"/>
      <c r="DJ1005" s="339"/>
      <c r="DK1005" s="339"/>
      <c r="DL1005" s="339"/>
      <c r="DM1005" s="339"/>
      <c r="DN1005" s="339"/>
      <c r="DO1005" s="339"/>
      <c r="DP1005" s="339"/>
      <c r="DQ1005" s="339"/>
      <c r="DR1005" s="339"/>
      <c r="DS1005" s="339"/>
      <c r="DT1005" s="339"/>
      <c r="DU1005" s="339"/>
      <c r="DV1005" s="339"/>
      <c r="DW1005" s="339"/>
      <c r="DX1005" s="339"/>
      <c r="DY1005" s="339"/>
      <c r="DZ1005" s="339"/>
      <c r="EA1005" s="339"/>
      <c r="EB1005" s="339"/>
      <c r="EC1005" s="339"/>
      <c r="ED1005" s="339"/>
      <c r="EE1005" s="339"/>
      <c r="EF1005" s="339"/>
      <c r="EG1005" s="339"/>
      <c r="EH1005" s="339"/>
      <c r="EI1005" s="339"/>
      <c r="EJ1005" s="339"/>
      <c r="EK1005" s="339"/>
      <c r="EL1005" s="339"/>
      <c r="EM1005" s="339"/>
    </row>
    <row r="1006" spans="1:143" s="341" customFormat="1" ht="25.5" hidden="1" customHeight="1">
      <c r="A1006" s="371"/>
      <c r="B1006" s="371"/>
      <c r="C1006" s="371"/>
      <c r="D1006" s="371"/>
      <c r="E1006" s="371"/>
      <c r="F1006" s="371"/>
      <c r="G1006" s="371"/>
      <c r="H1006" s="371"/>
      <c r="I1006" s="371"/>
      <c r="J1006" s="371"/>
      <c r="K1006" s="371"/>
      <c r="L1006" s="371"/>
      <c r="M1006" s="371"/>
      <c r="N1006" s="371"/>
      <c r="O1006" s="371"/>
      <c r="P1006" s="371"/>
      <c r="Q1006" s="371"/>
      <c r="R1006" s="371"/>
      <c r="S1006" s="371"/>
      <c r="T1006" s="371"/>
      <c r="U1006" s="371"/>
      <c r="V1006" s="371"/>
      <c r="W1006" s="371"/>
      <c r="X1006" s="371"/>
      <c r="Y1006" s="371"/>
      <c r="Z1006" s="371"/>
      <c r="AA1006" s="371"/>
      <c r="AB1006" s="371"/>
      <c r="AC1006" s="371"/>
      <c r="AD1006" s="371"/>
      <c r="AE1006" s="371"/>
      <c r="AF1006" s="371"/>
      <c r="AG1006" s="371"/>
      <c r="AH1006" s="371"/>
      <c r="AI1006" s="339"/>
      <c r="AJ1006" s="339"/>
      <c r="AK1006" s="339"/>
      <c r="AL1006" s="339"/>
      <c r="AM1006" s="339"/>
      <c r="AN1006" s="339"/>
      <c r="AO1006" s="339"/>
      <c r="AP1006" s="339"/>
      <c r="AQ1006" s="339"/>
      <c r="AR1006" s="339"/>
      <c r="AS1006" s="339"/>
      <c r="AT1006" s="339"/>
      <c r="AU1006" s="339"/>
      <c r="AV1006" s="339"/>
      <c r="AW1006" s="339"/>
      <c r="AX1006" s="339"/>
      <c r="AY1006" s="339"/>
      <c r="AZ1006" s="339"/>
      <c r="BA1006" s="339"/>
      <c r="BB1006" s="339"/>
      <c r="BC1006" s="339"/>
      <c r="BD1006" s="339"/>
      <c r="BE1006" s="339"/>
      <c r="BF1006" s="339"/>
      <c r="BG1006" s="339"/>
      <c r="BH1006" s="339"/>
      <c r="BI1006" s="339"/>
      <c r="BJ1006" s="339"/>
      <c r="BK1006" s="339"/>
      <c r="BL1006" s="339"/>
      <c r="BM1006" s="339"/>
      <c r="BN1006" s="339"/>
      <c r="BO1006" s="339"/>
      <c r="BP1006" s="339"/>
      <c r="BQ1006" s="339"/>
      <c r="BR1006" s="339"/>
      <c r="BS1006" s="339"/>
      <c r="BT1006" s="339"/>
      <c r="BU1006" s="339"/>
      <c r="BV1006" s="339"/>
      <c r="BW1006" s="339"/>
      <c r="BX1006" s="339"/>
      <c r="BY1006" s="339"/>
      <c r="BZ1006" s="339"/>
      <c r="CA1006" s="339"/>
      <c r="CB1006" s="339"/>
      <c r="CC1006" s="339"/>
      <c r="CD1006" s="339"/>
      <c r="CE1006" s="339"/>
      <c r="CF1006" s="339"/>
      <c r="CG1006" s="339"/>
      <c r="CH1006" s="339"/>
      <c r="CI1006" s="339"/>
      <c r="CJ1006" s="339"/>
      <c r="CK1006" s="339"/>
      <c r="CL1006" s="339"/>
      <c r="CM1006" s="339"/>
      <c r="CN1006" s="339"/>
      <c r="CO1006" s="339"/>
      <c r="CP1006" s="339"/>
      <c r="CQ1006" s="339"/>
      <c r="CR1006" s="339"/>
      <c r="CS1006" s="339"/>
      <c r="CT1006" s="339"/>
      <c r="CU1006" s="339"/>
      <c r="CV1006" s="339"/>
      <c r="CW1006" s="339"/>
      <c r="CX1006" s="339"/>
      <c r="CY1006" s="339"/>
      <c r="CZ1006" s="339"/>
      <c r="DA1006" s="339"/>
      <c r="DB1006" s="339"/>
      <c r="DC1006" s="339"/>
      <c r="DD1006" s="339"/>
      <c r="DE1006" s="339"/>
      <c r="DF1006" s="339"/>
      <c r="DG1006" s="339"/>
      <c r="DH1006" s="339"/>
      <c r="DI1006" s="339"/>
      <c r="DJ1006" s="339"/>
      <c r="DK1006" s="339"/>
      <c r="DL1006" s="339"/>
      <c r="DM1006" s="339"/>
      <c r="DN1006" s="339"/>
      <c r="DO1006" s="339"/>
      <c r="DP1006" s="339"/>
      <c r="DQ1006" s="339"/>
      <c r="DR1006" s="339"/>
      <c r="DS1006" s="339"/>
      <c r="DT1006" s="339"/>
      <c r="DU1006" s="339"/>
      <c r="DV1006" s="339"/>
      <c r="DW1006" s="339"/>
      <c r="DX1006" s="339"/>
      <c r="DY1006" s="339"/>
      <c r="DZ1006" s="339"/>
      <c r="EA1006" s="339"/>
      <c r="EB1006" s="339"/>
      <c r="EC1006" s="339"/>
      <c r="ED1006" s="339"/>
      <c r="EE1006" s="339"/>
      <c r="EF1006" s="339"/>
      <c r="EG1006" s="339"/>
      <c r="EH1006" s="339"/>
      <c r="EI1006" s="339"/>
      <c r="EJ1006" s="339"/>
      <c r="EK1006" s="339"/>
      <c r="EL1006" s="339"/>
      <c r="EM1006" s="339"/>
    </row>
    <row r="1007" spans="1:143" s="341" customFormat="1" ht="25.5" hidden="1" customHeight="1">
      <c r="A1007" s="371"/>
      <c r="B1007" s="371"/>
      <c r="C1007" s="371"/>
      <c r="D1007" s="371"/>
      <c r="E1007" s="371"/>
      <c r="F1007" s="371"/>
      <c r="G1007" s="371"/>
      <c r="H1007" s="371"/>
      <c r="I1007" s="371"/>
      <c r="J1007" s="371"/>
      <c r="K1007" s="371"/>
      <c r="L1007" s="371"/>
      <c r="M1007" s="371"/>
      <c r="N1007" s="371"/>
      <c r="O1007" s="371"/>
      <c r="P1007" s="371"/>
      <c r="Q1007" s="371"/>
      <c r="R1007" s="371"/>
      <c r="S1007" s="371"/>
      <c r="T1007" s="371"/>
      <c r="U1007" s="371"/>
      <c r="V1007" s="371"/>
      <c r="W1007" s="371"/>
      <c r="X1007" s="371"/>
      <c r="Y1007" s="371"/>
      <c r="Z1007" s="371"/>
      <c r="AA1007" s="371"/>
      <c r="AB1007" s="371"/>
      <c r="AC1007" s="371"/>
      <c r="AD1007" s="371"/>
      <c r="AE1007" s="371"/>
      <c r="AF1007" s="371"/>
      <c r="AG1007" s="371"/>
      <c r="AH1007" s="371"/>
      <c r="AI1007" s="339"/>
      <c r="AJ1007" s="339"/>
      <c r="AK1007" s="339"/>
      <c r="AL1007" s="339"/>
      <c r="AM1007" s="339"/>
      <c r="AN1007" s="339"/>
      <c r="AO1007" s="339"/>
      <c r="AP1007" s="339"/>
      <c r="AQ1007" s="339"/>
      <c r="AR1007" s="339"/>
      <c r="AS1007" s="339"/>
      <c r="AT1007" s="339"/>
      <c r="AU1007" s="339"/>
      <c r="AV1007" s="339"/>
      <c r="AW1007" s="339"/>
      <c r="AX1007" s="339"/>
      <c r="AY1007" s="339"/>
      <c r="AZ1007" s="339"/>
      <c r="BA1007" s="339"/>
      <c r="BB1007" s="339"/>
      <c r="BC1007" s="339"/>
      <c r="BD1007" s="339"/>
      <c r="BE1007" s="339"/>
      <c r="BF1007" s="339"/>
      <c r="BG1007" s="339"/>
      <c r="BH1007" s="339"/>
      <c r="BI1007" s="339"/>
      <c r="BJ1007" s="339"/>
      <c r="BK1007" s="339"/>
      <c r="BL1007" s="339"/>
      <c r="BM1007" s="339"/>
      <c r="BN1007" s="339"/>
      <c r="BO1007" s="339"/>
      <c r="BP1007" s="339"/>
      <c r="BQ1007" s="339"/>
      <c r="BR1007" s="339"/>
      <c r="BS1007" s="339"/>
      <c r="BT1007" s="339"/>
      <c r="BU1007" s="339"/>
      <c r="BV1007" s="339"/>
      <c r="BW1007" s="339"/>
      <c r="BX1007" s="339"/>
      <c r="BY1007" s="339"/>
      <c r="BZ1007" s="339"/>
      <c r="CA1007" s="339"/>
      <c r="CB1007" s="339"/>
      <c r="CC1007" s="339"/>
      <c r="CD1007" s="339"/>
      <c r="CE1007" s="339"/>
      <c r="CF1007" s="339"/>
      <c r="CG1007" s="339"/>
      <c r="CH1007" s="339"/>
      <c r="CI1007" s="339"/>
      <c r="CJ1007" s="339"/>
      <c r="CK1007" s="339"/>
      <c r="CL1007" s="339"/>
      <c r="CM1007" s="339"/>
      <c r="CN1007" s="339"/>
      <c r="CO1007" s="339"/>
      <c r="CP1007" s="339"/>
      <c r="CQ1007" s="339"/>
      <c r="CR1007" s="339"/>
      <c r="CS1007" s="339"/>
      <c r="CT1007" s="339"/>
      <c r="CU1007" s="339"/>
      <c r="CV1007" s="339"/>
      <c r="CW1007" s="339"/>
      <c r="CX1007" s="339"/>
      <c r="CY1007" s="339"/>
      <c r="CZ1007" s="339"/>
      <c r="DA1007" s="339"/>
      <c r="DB1007" s="339"/>
      <c r="DC1007" s="339"/>
      <c r="DD1007" s="339"/>
      <c r="DE1007" s="339"/>
      <c r="DF1007" s="339"/>
      <c r="DG1007" s="339"/>
      <c r="DH1007" s="339"/>
      <c r="DI1007" s="339"/>
      <c r="DJ1007" s="339"/>
      <c r="DK1007" s="339"/>
      <c r="DL1007" s="339"/>
      <c r="DM1007" s="339"/>
      <c r="DN1007" s="339"/>
      <c r="DO1007" s="339"/>
      <c r="DP1007" s="339"/>
      <c r="DQ1007" s="339"/>
      <c r="DR1007" s="339"/>
      <c r="DS1007" s="339"/>
      <c r="DT1007" s="339"/>
      <c r="DU1007" s="339"/>
      <c r="DV1007" s="339"/>
      <c r="DW1007" s="339"/>
      <c r="DX1007" s="339"/>
      <c r="DY1007" s="339"/>
      <c r="DZ1007" s="339"/>
      <c r="EA1007" s="339"/>
      <c r="EB1007" s="339"/>
      <c r="EC1007" s="339"/>
      <c r="ED1007" s="339"/>
      <c r="EE1007" s="339"/>
      <c r="EF1007" s="339"/>
      <c r="EG1007" s="339"/>
      <c r="EH1007" s="339"/>
      <c r="EI1007" s="339"/>
      <c r="EJ1007" s="339"/>
      <c r="EK1007" s="339"/>
      <c r="EL1007" s="339"/>
      <c r="EM1007" s="339"/>
    </row>
    <row r="1008" spans="1:143" s="341" customFormat="1" ht="25.5" hidden="1" customHeight="1">
      <c r="A1008" s="371"/>
      <c r="B1008" s="371"/>
      <c r="C1008" s="371"/>
      <c r="D1008" s="371"/>
      <c r="E1008" s="371"/>
      <c r="F1008" s="371"/>
      <c r="G1008" s="371"/>
      <c r="H1008" s="371"/>
      <c r="I1008" s="371"/>
      <c r="J1008" s="371"/>
      <c r="K1008" s="371"/>
      <c r="L1008" s="371"/>
      <c r="M1008" s="371"/>
      <c r="N1008" s="371"/>
      <c r="O1008" s="371"/>
      <c r="P1008" s="371"/>
      <c r="Q1008" s="371"/>
      <c r="R1008" s="371"/>
      <c r="S1008" s="371"/>
      <c r="T1008" s="371"/>
      <c r="U1008" s="371"/>
      <c r="V1008" s="371"/>
      <c r="W1008" s="371"/>
      <c r="X1008" s="371"/>
      <c r="Y1008" s="371"/>
      <c r="Z1008" s="371"/>
      <c r="AA1008" s="371"/>
      <c r="AB1008" s="371"/>
      <c r="AC1008" s="371"/>
      <c r="AD1008" s="371"/>
      <c r="AE1008" s="371"/>
      <c r="AF1008" s="371"/>
      <c r="AG1008" s="371"/>
      <c r="AH1008" s="371"/>
      <c r="AI1008" s="339"/>
      <c r="AJ1008" s="339"/>
      <c r="AK1008" s="339"/>
      <c r="AL1008" s="339"/>
      <c r="AM1008" s="339"/>
      <c r="AN1008" s="339"/>
      <c r="AO1008" s="339"/>
      <c r="AP1008" s="339"/>
      <c r="AQ1008" s="339"/>
      <c r="AR1008" s="339"/>
      <c r="AS1008" s="339"/>
      <c r="AT1008" s="339"/>
      <c r="AU1008" s="339"/>
      <c r="AV1008" s="339"/>
      <c r="AW1008" s="339"/>
      <c r="AX1008" s="339"/>
      <c r="AY1008" s="339"/>
      <c r="AZ1008" s="339"/>
      <c r="BA1008" s="339"/>
      <c r="BB1008" s="339"/>
      <c r="BC1008" s="339"/>
      <c r="BD1008" s="339"/>
      <c r="BE1008" s="339"/>
      <c r="BF1008" s="339"/>
      <c r="BG1008" s="339"/>
      <c r="BH1008" s="339"/>
      <c r="BI1008" s="339"/>
      <c r="BJ1008" s="339"/>
      <c r="BK1008" s="339"/>
      <c r="BL1008" s="339"/>
      <c r="BM1008" s="339"/>
      <c r="BN1008" s="339"/>
      <c r="BO1008" s="339"/>
      <c r="BP1008" s="339"/>
      <c r="BQ1008" s="339"/>
      <c r="BR1008" s="339"/>
      <c r="BS1008" s="339"/>
      <c r="BT1008" s="339"/>
      <c r="BU1008" s="339"/>
      <c r="BV1008" s="339"/>
      <c r="BW1008" s="339"/>
      <c r="BX1008" s="339"/>
      <c r="BY1008" s="339"/>
      <c r="BZ1008" s="339"/>
      <c r="CA1008" s="339"/>
      <c r="CB1008" s="339"/>
      <c r="CC1008" s="339"/>
      <c r="CD1008" s="339"/>
      <c r="CE1008" s="339"/>
      <c r="CF1008" s="339"/>
      <c r="CG1008" s="339"/>
      <c r="CH1008" s="339"/>
      <c r="CI1008" s="339"/>
      <c r="CJ1008" s="339"/>
      <c r="CK1008" s="339"/>
      <c r="CL1008" s="339"/>
      <c r="CM1008" s="339"/>
      <c r="CN1008" s="339"/>
      <c r="CO1008" s="339"/>
      <c r="CP1008" s="339"/>
      <c r="CQ1008" s="339"/>
      <c r="CR1008" s="339"/>
      <c r="CS1008" s="339"/>
      <c r="CT1008" s="339"/>
      <c r="CU1008" s="339"/>
      <c r="CV1008" s="339"/>
      <c r="CW1008" s="339"/>
      <c r="CX1008" s="339"/>
      <c r="CY1008" s="339"/>
      <c r="CZ1008" s="339"/>
      <c r="DA1008" s="339"/>
      <c r="DB1008" s="339"/>
      <c r="DC1008" s="339"/>
      <c r="DD1008" s="339"/>
      <c r="DE1008" s="339"/>
      <c r="DF1008" s="339"/>
      <c r="DG1008" s="339"/>
      <c r="DH1008" s="339"/>
      <c r="DI1008" s="339"/>
      <c r="DJ1008" s="339"/>
      <c r="DK1008" s="339"/>
      <c r="DL1008" s="339"/>
      <c r="DM1008" s="339"/>
      <c r="DN1008" s="339"/>
      <c r="DO1008" s="339"/>
      <c r="DP1008" s="339"/>
      <c r="DQ1008" s="339"/>
      <c r="DR1008" s="339"/>
      <c r="DS1008" s="339"/>
      <c r="DT1008" s="339"/>
      <c r="DU1008" s="339"/>
      <c r="DV1008" s="339"/>
      <c r="DW1008" s="339"/>
      <c r="DX1008" s="339"/>
      <c r="DY1008" s="339"/>
      <c r="DZ1008" s="339"/>
      <c r="EA1008" s="339"/>
      <c r="EB1008" s="339"/>
      <c r="EC1008" s="339"/>
      <c r="ED1008" s="339"/>
      <c r="EE1008" s="339"/>
      <c r="EF1008" s="339"/>
      <c r="EG1008" s="339"/>
      <c r="EH1008" s="339"/>
      <c r="EI1008" s="339"/>
      <c r="EJ1008" s="339"/>
      <c r="EK1008" s="339"/>
      <c r="EL1008" s="339"/>
      <c r="EM1008" s="339"/>
    </row>
    <row r="1009" spans="1:143" s="341" customFormat="1" ht="25.5" hidden="1" customHeight="1">
      <c r="A1009" s="371"/>
      <c r="B1009" s="371"/>
      <c r="C1009" s="371"/>
      <c r="D1009" s="371"/>
      <c r="E1009" s="371"/>
      <c r="F1009" s="371"/>
      <c r="G1009" s="371"/>
      <c r="H1009" s="371"/>
      <c r="I1009" s="371"/>
      <c r="J1009" s="371"/>
      <c r="K1009" s="371"/>
      <c r="L1009" s="371"/>
      <c r="M1009" s="371"/>
      <c r="N1009" s="371"/>
      <c r="O1009" s="371"/>
      <c r="P1009" s="371"/>
      <c r="Q1009" s="371"/>
      <c r="R1009" s="371"/>
      <c r="S1009" s="371"/>
      <c r="T1009" s="371"/>
      <c r="U1009" s="371"/>
      <c r="V1009" s="371"/>
      <c r="W1009" s="371"/>
      <c r="X1009" s="371"/>
      <c r="Y1009" s="371"/>
      <c r="Z1009" s="371"/>
      <c r="AA1009" s="371"/>
      <c r="AB1009" s="371"/>
      <c r="AC1009" s="371"/>
      <c r="AD1009" s="371"/>
      <c r="AE1009" s="371"/>
      <c r="AF1009" s="371"/>
      <c r="AG1009" s="371"/>
      <c r="AH1009" s="371"/>
      <c r="AI1009" s="339"/>
      <c r="AJ1009" s="339"/>
      <c r="AK1009" s="339"/>
      <c r="AL1009" s="339"/>
      <c r="AM1009" s="339"/>
      <c r="AN1009" s="339"/>
      <c r="AO1009" s="339"/>
      <c r="AP1009" s="339"/>
      <c r="AQ1009" s="339"/>
      <c r="AR1009" s="339"/>
      <c r="AS1009" s="339"/>
      <c r="AT1009" s="339"/>
      <c r="AU1009" s="339"/>
      <c r="AV1009" s="339"/>
      <c r="AW1009" s="339"/>
      <c r="AX1009" s="339"/>
      <c r="AY1009" s="339"/>
      <c r="AZ1009" s="339"/>
      <c r="BA1009" s="339"/>
      <c r="BB1009" s="339"/>
      <c r="BC1009" s="339"/>
      <c r="BD1009" s="339"/>
      <c r="BE1009" s="339"/>
      <c r="BF1009" s="339"/>
      <c r="BG1009" s="339"/>
      <c r="BH1009" s="339"/>
      <c r="BI1009" s="339"/>
      <c r="BJ1009" s="339"/>
      <c r="BK1009" s="339"/>
      <c r="BL1009" s="339"/>
      <c r="BM1009" s="339"/>
      <c r="BN1009" s="339"/>
      <c r="BO1009" s="339"/>
      <c r="BP1009" s="339"/>
      <c r="BQ1009" s="339"/>
      <c r="BR1009" s="339"/>
      <c r="BS1009" s="339"/>
      <c r="BT1009" s="339"/>
      <c r="BU1009" s="339"/>
      <c r="BV1009" s="339"/>
      <c r="BW1009" s="339"/>
      <c r="BX1009" s="339"/>
      <c r="BY1009" s="339"/>
      <c r="BZ1009" s="339"/>
      <c r="CA1009" s="339"/>
      <c r="CB1009" s="339"/>
      <c r="CC1009" s="339"/>
      <c r="CD1009" s="339"/>
      <c r="CE1009" s="339"/>
      <c r="CF1009" s="339"/>
      <c r="CG1009" s="339"/>
      <c r="CH1009" s="339"/>
      <c r="CI1009" s="339"/>
      <c r="CJ1009" s="339"/>
      <c r="CK1009" s="339"/>
      <c r="CL1009" s="339"/>
      <c r="CM1009" s="339"/>
      <c r="CN1009" s="339"/>
      <c r="CO1009" s="339"/>
      <c r="CP1009" s="339"/>
      <c r="CQ1009" s="339"/>
      <c r="CR1009" s="339"/>
      <c r="CS1009" s="339"/>
      <c r="CT1009" s="339"/>
      <c r="CU1009" s="339"/>
      <c r="CV1009" s="339"/>
      <c r="CW1009" s="339"/>
      <c r="CX1009" s="339"/>
      <c r="CY1009" s="339"/>
      <c r="CZ1009" s="339"/>
      <c r="DA1009" s="339"/>
      <c r="DB1009" s="339"/>
      <c r="DC1009" s="339"/>
      <c r="DD1009" s="339"/>
      <c r="DE1009" s="339"/>
      <c r="DF1009" s="339"/>
      <c r="DG1009" s="339"/>
      <c r="DH1009" s="339"/>
      <c r="DI1009" s="339"/>
      <c r="DJ1009" s="339"/>
      <c r="DK1009" s="339"/>
      <c r="DL1009" s="339"/>
      <c r="DM1009" s="339"/>
      <c r="DN1009" s="339"/>
      <c r="DO1009" s="339"/>
      <c r="DP1009" s="339"/>
      <c r="DQ1009" s="339"/>
      <c r="DR1009" s="339"/>
      <c r="DS1009" s="339"/>
      <c r="DT1009" s="339"/>
      <c r="DU1009" s="339"/>
      <c r="DV1009" s="339"/>
      <c r="DW1009" s="339"/>
      <c r="DX1009" s="339"/>
      <c r="DY1009" s="339"/>
      <c r="DZ1009" s="339"/>
      <c r="EA1009" s="339"/>
      <c r="EB1009" s="339"/>
      <c r="EC1009" s="339"/>
      <c r="ED1009" s="339"/>
      <c r="EE1009" s="339"/>
      <c r="EF1009" s="339"/>
      <c r="EG1009" s="339"/>
      <c r="EH1009" s="339"/>
      <c r="EI1009" s="339"/>
      <c r="EJ1009" s="339"/>
      <c r="EK1009" s="339"/>
      <c r="EL1009" s="339"/>
      <c r="EM1009" s="339"/>
    </row>
    <row r="1010" spans="1:143" s="341" customFormat="1" ht="25.5" hidden="1" customHeight="1">
      <c r="A1010" s="371"/>
      <c r="B1010" s="371"/>
      <c r="C1010" s="371"/>
      <c r="D1010" s="371"/>
      <c r="E1010" s="371"/>
      <c r="F1010" s="371"/>
      <c r="G1010" s="371"/>
      <c r="H1010" s="371"/>
      <c r="I1010" s="371"/>
      <c r="J1010" s="371"/>
      <c r="K1010" s="371"/>
      <c r="L1010" s="371"/>
      <c r="M1010" s="371"/>
      <c r="N1010" s="371"/>
      <c r="O1010" s="371"/>
      <c r="P1010" s="371"/>
      <c r="Q1010" s="371"/>
      <c r="R1010" s="371"/>
      <c r="S1010" s="371"/>
      <c r="T1010" s="371"/>
      <c r="U1010" s="371"/>
      <c r="V1010" s="371"/>
      <c r="W1010" s="371"/>
      <c r="X1010" s="371"/>
      <c r="Y1010" s="371"/>
      <c r="Z1010" s="371"/>
      <c r="AA1010" s="371"/>
      <c r="AB1010" s="371"/>
      <c r="AC1010" s="371"/>
      <c r="AD1010" s="371"/>
      <c r="AE1010" s="371"/>
      <c r="AF1010" s="371"/>
      <c r="AG1010" s="371"/>
      <c r="AH1010" s="371"/>
      <c r="AI1010" s="339"/>
      <c r="AJ1010" s="339"/>
      <c r="AK1010" s="339"/>
      <c r="AL1010" s="339"/>
      <c r="AM1010" s="339"/>
      <c r="AN1010" s="339"/>
      <c r="AO1010" s="339"/>
      <c r="AP1010" s="339"/>
      <c r="AQ1010" s="339"/>
      <c r="AR1010" s="339"/>
      <c r="AS1010" s="339"/>
      <c r="AT1010" s="339"/>
      <c r="AU1010" s="339"/>
      <c r="AV1010" s="339"/>
      <c r="AW1010" s="339"/>
      <c r="AX1010" s="339"/>
      <c r="AY1010" s="339"/>
      <c r="AZ1010" s="339"/>
      <c r="BA1010" s="339"/>
      <c r="BB1010" s="339"/>
      <c r="BC1010" s="339"/>
      <c r="BD1010" s="339"/>
      <c r="BE1010" s="339"/>
      <c r="BF1010" s="339"/>
      <c r="BG1010" s="339"/>
      <c r="BH1010" s="339"/>
      <c r="BI1010" s="339"/>
      <c r="BJ1010" s="339"/>
      <c r="BK1010" s="339"/>
      <c r="BL1010" s="339"/>
      <c r="BM1010" s="339"/>
      <c r="BN1010" s="339"/>
      <c r="BO1010" s="339"/>
      <c r="BP1010" s="339"/>
      <c r="BQ1010" s="339"/>
      <c r="BR1010" s="339"/>
      <c r="BS1010" s="339"/>
      <c r="BT1010" s="339"/>
      <c r="BU1010" s="339"/>
      <c r="BV1010" s="339"/>
      <c r="BW1010" s="339"/>
      <c r="BX1010" s="339"/>
      <c r="BY1010" s="339"/>
      <c r="BZ1010" s="339"/>
      <c r="CA1010" s="339"/>
      <c r="CB1010" s="339"/>
      <c r="CC1010" s="339"/>
      <c r="CD1010" s="339"/>
      <c r="CE1010" s="339"/>
      <c r="CF1010" s="339"/>
      <c r="CG1010" s="339"/>
      <c r="CH1010" s="339"/>
      <c r="CI1010" s="339"/>
      <c r="CJ1010" s="339"/>
      <c r="CK1010" s="339"/>
      <c r="CL1010" s="339"/>
      <c r="CM1010" s="339"/>
      <c r="CN1010" s="339"/>
      <c r="CO1010" s="339"/>
      <c r="CP1010" s="339"/>
      <c r="CQ1010" s="339"/>
      <c r="CR1010" s="339"/>
      <c r="CS1010" s="339"/>
      <c r="CT1010" s="339"/>
      <c r="CU1010" s="339"/>
      <c r="CV1010" s="339"/>
      <c r="CW1010" s="339"/>
      <c r="CX1010" s="339"/>
      <c r="CY1010" s="339"/>
      <c r="CZ1010" s="339"/>
      <c r="DA1010" s="339"/>
      <c r="DB1010" s="339"/>
      <c r="DC1010" s="339"/>
      <c r="DD1010" s="339"/>
      <c r="DE1010" s="339"/>
      <c r="DF1010" s="339"/>
      <c r="DG1010" s="339"/>
      <c r="DH1010" s="339"/>
      <c r="DI1010" s="339"/>
      <c r="DJ1010" s="339"/>
      <c r="DK1010" s="339"/>
      <c r="DL1010" s="339"/>
      <c r="DM1010" s="339"/>
      <c r="DN1010" s="339"/>
      <c r="DO1010" s="339"/>
      <c r="DP1010" s="339"/>
      <c r="DQ1010" s="339"/>
      <c r="DR1010" s="339"/>
      <c r="DS1010" s="339"/>
      <c r="DT1010" s="339"/>
      <c r="DU1010" s="339"/>
      <c r="DV1010" s="339"/>
      <c r="DW1010" s="339"/>
      <c r="DX1010" s="339"/>
      <c r="DY1010" s="339"/>
      <c r="DZ1010" s="339"/>
      <c r="EA1010" s="339"/>
      <c r="EB1010" s="339"/>
      <c r="EC1010" s="339"/>
      <c r="ED1010" s="339"/>
      <c r="EE1010" s="339"/>
      <c r="EF1010" s="339"/>
      <c r="EG1010" s="339"/>
      <c r="EH1010" s="339"/>
      <c r="EI1010" s="339"/>
      <c r="EJ1010" s="339"/>
      <c r="EK1010" s="339"/>
      <c r="EL1010" s="339"/>
      <c r="EM1010" s="339"/>
    </row>
    <row r="1011" spans="1:143" s="341" customFormat="1" ht="25.5" hidden="1" customHeight="1">
      <c r="A1011" s="371"/>
      <c r="B1011" s="371"/>
      <c r="C1011" s="371"/>
      <c r="D1011" s="371"/>
      <c r="E1011" s="371"/>
      <c r="F1011" s="371"/>
      <c r="G1011" s="371"/>
      <c r="H1011" s="371"/>
      <c r="I1011" s="371"/>
      <c r="J1011" s="371"/>
      <c r="K1011" s="371"/>
      <c r="L1011" s="371"/>
      <c r="M1011" s="371"/>
      <c r="N1011" s="371"/>
      <c r="O1011" s="371"/>
      <c r="P1011" s="371"/>
      <c r="Q1011" s="371"/>
      <c r="R1011" s="371"/>
      <c r="S1011" s="371"/>
      <c r="T1011" s="371"/>
      <c r="U1011" s="371"/>
      <c r="V1011" s="371"/>
      <c r="W1011" s="371"/>
      <c r="X1011" s="371"/>
      <c r="Y1011" s="371"/>
      <c r="Z1011" s="371"/>
      <c r="AA1011" s="371"/>
      <c r="AB1011" s="371"/>
      <c r="AC1011" s="371"/>
      <c r="AD1011" s="371"/>
      <c r="AE1011" s="371"/>
      <c r="AF1011" s="371"/>
      <c r="AG1011" s="371"/>
      <c r="AH1011" s="371"/>
      <c r="AI1011" s="339"/>
      <c r="AJ1011" s="339"/>
      <c r="AK1011" s="339"/>
      <c r="AL1011" s="339"/>
      <c r="AM1011" s="339"/>
      <c r="AN1011" s="339"/>
      <c r="AO1011" s="339"/>
      <c r="AP1011" s="339"/>
      <c r="AQ1011" s="339"/>
      <c r="AR1011" s="339"/>
      <c r="AS1011" s="339"/>
      <c r="AT1011" s="339"/>
      <c r="AU1011" s="339"/>
      <c r="AV1011" s="339"/>
      <c r="AW1011" s="339"/>
      <c r="AX1011" s="339"/>
      <c r="AY1011" s="339"/>
      <c r="AZ1011" s="339"/>
      <c r="BA1011" s="339"/>
      <c r="BB1011" s="339"/>
      <c r="BC1011" s="339"/>
      <c r="BD1011" s="339"/>
      <c r="BE1011" s="339"/>
      <c r="BF1011" s="339"/>
      <c r="BG1011" s="339"/>
      <c r="BH1011" s="339"/>
      <c r="BI1011" s="339"/>
      <c r="BJ1011" s="339"/>
      <c r="BK1011" s="339"/>
      <c r="BL1011" s="339"/>
      <c r="BM1011" s="339"/>
      <c r="BN1011" s="339"/>
      <c r="BO1011" s="339"/>
      <c r="BP1011" s="339"/>
      <c r="BQ1011" s="339"/>
      <c r="BR1011" s="339"/>
      <c r="BS1011" s="339"/>
      <c r="BT1011" s="339"/>
      <c r="BU1011" s="339"/>
      <c r="BV1011" s="339"/>
      <c r="BW1011" s="339"/>
      <c r="BX1011" s="339"/>
      <c r="BY1011" s="339"/>
      <c r="BZ1011" s="339"/>
      <c r="CA1011" s="339"/>
      <c r="CB1011" s="339"/>
      <c r="CC1011" s="339"/>
      <c r="CD1011" s="339"/>
      <c r="CE1011" s="339"/>
      <c r="CF1011" s="339"/>
      <c r="CG1011" s="339"/>
      <c r="CH1011" s="339"/>
      <c r="CI1011" s="339"/>
      <c r="CJ1011" s="339"/>
      <c r="CK1011" s="339"/>
      <c r="CL1011" s="339"/>
      <c r="CM1011" s="339"/>
      <c r="CN1011" s="339"/>
      <c r="CO1011" s="339"/>
      <c r="CP1011" s="339"/>
      <c r="CQ1011" s="339"/>
      <c r="CR1011" s="339"/>
      <c r="CS1011" s="339"/>
      <c r="CT1011" s="339"/>
      <c r="CU1011" s="339"/>
      <c r="CV1011" s="339"/>
      <c r="CW1011" s="339"/>
      <c r="CX1011" s="339"/>
      <c r="CY1011" s="339"/>
      <c r="CZ1011" s="339"/>
      <c r="DA1011" s="339"/>
      <c r="DB1011" s="339"/>
      <c r="DC1011" s="339"/>
      <c r="DD1011" s="339"/>
      <c r="DE1011" s="339"/>
      <c r="DF1011" s="339"/>
      <c r="DG1011" s="339"/>
      <c r="DH1011" s="339"/>
      <c r="DI1011" s="339"/>
      <c r="DJ1011" s="339"/>
      <c r="DK1011" s="339"/>
      <c r="DL1011" s="339"/>
      <c r="DM1011" s="339"/>
      <c r="DN1011" s="339"/>
      <c r="DO1011" s="339"/>
      <c r="DP1011" s="339"/>
      <c r="DQ1011" s="339"/>
      <c r="DR1011" s="339"/>
      <c r="DS1011" s="339"/>
      <c r="DT1011" s="339"/>
      <c r="DU1011" s="339"/>
      <c r="DV1011" s="339"/>
      <c r="DW1011" s="339"/>
      <c r="DX1011" s="339"/>
      <c r="DY1011" s="339"/>
      <c r="DZ1011" s="339"/>
      <c r="EA1011" s="339"/>
      <c r="EB1011" s="339"/>
      <c r="EC1011" s="339"/>
      <c r="ED1011" s="339"/>
      <c r="EE1011" s="339"/>
      <c r="EF1011" s="339"/>
      <c r="EG1011" s="339"/>
      <c r="EH1011" s="339"/>
      <c r="EI1011" s="339"/>
      <c r="EJ1011" s="339"/>
      <c r="EK1011" s="339"/>
      <c r="EL1011" s="339"/>
      <c r="EM1011" s="339"/>
    </row>
    <row r="1012" spans="1:143" s="341" customFormat="1" ht="25.5" hidden="1" customHeight="1">
      <c r="A1012" s="371"/>
      <c r="B1012" s="371"/>
      <c r="C1012" s="371"/>
      <c r="D1012" s="371"/>
      <c r="E1012" s="371"/>
      <c r="F1012" s="371"/>
      <c r="G1012" s="371"/>
      <c r="H1012" s="371"/>
      <c r="I1012" s="371"/>
      <c r="J1012" s="371"/>
      <c r="K1012" s="371"/>
      <c r="L1012" s="371"/>
      <c r="M1012" s="371"/>
      <c r="N1012" s="371"/>
      <c r="O1012" s="371"/>
      <c r="P1012" s="371"/>
      <c r="Q1012" s="371"/>
      <c r="R1012" s="371"/>
      <c r="S1012" s="371"/>
      <c r="T1012" s="371"/>
      <c r="U1012" s="371"/>
      <c r="V1012" s="371"/>
      <c r="W1012" s="371"/>
      <c r="X1012" s="371"/>
      <c r="Y1012" s="371"/>
      <c r="Z1012" s="371"/>
      <c r="AA1012" s="371"/>
      <c r="AB1012" s="371"/>
      <c r="AC1012" s="371"/>
      <c r="AD1012" s="371"/>
      <c r="AE1012" s="371"/>
      <c r="AF1012" s="371"/>
      <c r="AG1012" s="371"/>
      <c r="AH1012" s="371"/>
      <c r="AI1012" s="339"/>
      <c r="AJ1012" s="339"/>
      <c r="AK1012" s="339"/>
      <c r="AL1012" s="339"/>
      <c r="AM1012" s="339"/>
      <c r="AN1012" s="339"/>
      <c r="AO1012" s="339"/>
      <c r="AP1012" s="339"/>
      <c r="AQ1012" s="339"/>
      <c r="AR1012" s="339"/>
      <c r="AS1012" s="339"/>
      <c r="AT1012" s="339"/>
      <c r="AU1012" s="339"/>
      <c r="AV1012" s="339"/>
      <c r="AW1012" s="339"/>
      <c r="AX1012" s="339"/>
      <c r="AY1012" s="339"/>
      <c r="AZ1012" s="339"/>
      <c r="BA1012" s="339"/>
      <c r="BB1012" s="339"/>
      <c r="BC1012" s="339"/>
      <c r="BD1012" s="339"/>
      <c r="BE1012" s="339"/>
      <c r="BF1012" s="339"/>
      <c r="BG1012" s="339"/>
      <c r="BH1012" s="339"/>
      <c r="BI1012" s="339"/>
      <c r="BJ1012" s="339"/>
      <c r="BK1012" s="339"/>
      <c r="BL1012" s="339"/>
      <c r="BM1012" s="339"/>
      <c r="BN1012" s="339"/>
      <c r="BO1012" s="339"/>
      <c r="BP1012" s="339"/>
      <c r="BQ1012" s="339"/>
      <c r="BR1012" s="339"/>
      <c r="BS1012" s="339"/>
      <c r="BT1012" s="339"/>
      <c r="BU1012" s="339"/>
      <c r="BV1012" s="339"/>
      <c r="BW1012" s="339"/>
      <c r="BX1012" s="339"/>
      <c r="BY1012" s="339"/>
      <c r="BZ1012" s="339"/>
      <c r="CA1012" s="339"/>
      <c r="CB1012" s="339"/>
      <c r="CC1012" s="339"/>
      <c r="CD1012" s="339"/>
      <c r="CE1012" s="339"/>
      <c r="CF1012" s="339"/>
      <c r="CG1012" s="339"/>
      <c r="CH1012" s="339"/>
      <c r="CI1012" s="339"/>
      <c r="CJ1012" s="339"/>
      <c r="CK1012" s="339"/>
      <c r="CL1012" s="339"/>
      <c r="CM1012" s="339"/>
      <c r="CN1012" s="339"/>
      <c r="CO1012" s="339"/>
      <c r="CP1012" s="339"/>
      <c r="CQ1012" s="339"/>
      <c r="CR1012" s="339"/>
      <c r="CS1012" s="339"/>
      <c r="CT1012" s="339"/>
      <c r="CU1012" s="339"/>
      <c r="CV1012" s="339"/>
      <c r="CW1012" s="339"/>
      <c r="CX1012" s="339"/>
      <c r="CY1012" s="339"/>
      <c r="CZ1012" s="339"/>
      <c r="DA1012" s="339"/>
      <c r="DB1012" s="339"/>
      <c r="DC1012" s="339"/>
      <c r="DD1012" s="339"/>
      <c r="DE1012" s="339"/>
      <c r="DF1012" s="339"/>
      <c r="DG1012" s="339"/>
      <c r="DH1012" s="339"/>
      <c r="DI1012" s="339"/>
      <c r="DJ1012" s="339"/>
      <c r="DK1012" s="339"/>
      <c r="DL1012" s="339"/>
      <c r="DM1012" s="339"/>
      <c r="DN1012" s="339"/>
      <c r="DO1012" s="339"/>
      <c r="DP1012" s="339"/>
      <c r="DQ1012" s="339"/>
      <c r="DR1012" s="339"/>
      <c r="DS1012" s="339"/>
      <c r="DT1012" s="339"/>
      <c r="DU1012" s="339"/>
      <c r="DV1012" s="339"/>
      <c r="DW1012" s="339"/>
      <c r="DX1012" s="339"/>
      <c r="DY1012" s="339"/>
      <c r="DZ1012" s="339"/>
      <c r="EA1012" s="339"/>
      <c r="EB1012" s="339"/>
      <c r="EC1012" s="339"/>
      <c r="ED1012" s="339"/>
      <c r="EE1012" s="339"/>
      <c r="EF1012" s="339"/>
      <c r="EG1012" s="339"/>
      <c r="EH1012" s="339"/>
      <c r="EI1012" s="339"/>
      <c r="EJ1012" s="339"/>
      <c r="EK1012" s="339"/>
      <c r="EL1012" s="339"/>
      <c r="EM1012" s="339"/>
    </row>
    <row r="1013" spans="1:143" s="341" customFormat="1" ht="25.5" hidden="1" customHeight="1">
      <c r="A1013" s="371"/>
      <c r="B1013" s="371"/>
      <c r="C1013" s="371"/>
      <c r="D1013" s="371"/>
      <c r="E1013" s="371"/>
      <c r="F1013" s="371"/>
      <c r="G1013" s="371"/>
      <c r="H1013" s="371"/>
      <c r="I1013" s="371"/>
      <c r="J1013" s="371"/>
      <c r="K1013" s="371"/>
      <c r="L1013" s="371"/>
      <c r="M1013" s="371"/>
      <c r="N1013" s="371"/>
      <c r="O1013" s="371"/>
      <c r="P1013" s="371"/>
      <c r="Q1013" s="371"/>
      <c r="R1013" s="371"/>
      <c r="S1013" s="371"/>
      <c r="T1013" s="371"/>
      <c r="U1013" s="371"/>
      <c r="V1013" s="371"/>
      <c r="W1013" s="371"/>
      <c r="X1013" s="371"/>
      <c r="Y1013" s="371"/>
      <c r="Z1013" s="371"/>
      <c r="AA1013" s="371"/>
      <c r="AB1013" s="371"/>
      <c r="AC1013" s="371"/>
      <c r="AD1013" s="371"/>
      <c r="AE1013" s="371"/>
      <c r="AF1013" s="371"/>
      <c r="AG1013" s="371"/>
      <c r="AH1013" s="371"/>
      <c r="AI1013" s="339"/>
      <c r="AJ1013" s="339"/>
      <c r="AK1013" s="339"/>
      <c r="AL1013" s="339"/>
      <c r="AM1013" s="339"/>
      <c r="AN1013" s="339"/>
      <c r="AO1013" s="339"/>
      <c r="AP1013" s="339"/>
      <c r="AQ1013" s="339"/>
      <c r="AR1013" s="339"/>
      <c r="AS1013" s="339"/>
      <c r="AT1013" s="339"/>
      <c r="AU1013" s="339"/>
      <c r="AV1013" s="339"/>
      <c r="AW1013" s="339"/>
      <c r="AX1013" s="339"/>
      <c r="AY1013" s="339"/>
      <c r="AZ1013" s="339"/>
      <c r="BA1013" s="339"/>
      <c r="BB1013" s="339"/>
      <c r="BC1013" s="339"/>
      <c r="BD1013" s="339"/>
      <c r="BE1013" s="339"/>
      <c r="BF1013" s="339"/>
      <c r="BG1013" s="339"/>
      <c r="BH1013" s="339"/>
      <c r="BI1013" s="339"/>
      <c r="BJ1013" s="339"/>
      <c r="BK1013" s="339"/>
      <c r="BL1013" s="339"/>
      <c r="BM1013" s="339"/>
      <c r="BN1013" s="339"/>
      <c r="BO1013" s="339"/>
      <c r="BP1013" s="339"/>
      <c r="BQ1013" s="339"/>
      <c r="BR1013" s="339"/>
      <c r="BS1013" s="339"/>
      <c r="BT1013" s="339"/>
      <c r="BU1013" s="339"/>
      <c r="BV1013" s="339"/>
      <c r="BW1013" s="339"/>
      <c r="BX1013" s="339"/>
      <c r="BY1013" s="339"/>
      <c r="BZ1013" s="339"/>
      <c r="CA1013" s="339"/>
      <c r="CB1013" s="339"/>
      <c r="CC1013" s="339"/>
      <c r="CD1013" s="339"/>
      <c r="CE1013" s="339"/>
      <c r="CF1013" s="339"/>
      <c r="CG1013" s="339"/>
      <c r="CH1013" s="339"/>
      <c r="CI1013" s="339"/>
      <c r="CJ1013" s="339"/>
      <c r="CK1013" s="339"/>
      <c r="CL1013" s="339"/>
      <c r="CM1013" s="339"/>
      <c r="CN1013" s="339"/>
      <c r="CO1013" s="339"/>
      <c r="CP1013" s="339"/>
      <c r="CQ1013" s="339"/>
      <c r="CR1013" s="339"/>
      <c r="CS1013" s="339"/>
      <c r="CT1013" s="339"/>
      <c r="CU1013" s="339"/>
      <c r="CV1013" s="339"/>
      <c r="CW1013" s="339"/>
      <c r="CX1013" s="339"/>
      <c r="CY1013" s="339"/>
      <c r="CZ1013" s="339"/>
      <c r="DA1013" s="339"/>
      <c r="DB1013" s="339"/>
      <c r="DC1013" s="339"/>
      <c r="DD1013" s="339"/>
      <c r="DE1013" s="339"/>
      <c r="DF1013" s="339"/>
      <c r="DG1013" s="339"/>
      <c r="DH1013" s="339"/>
      <c r="DI1013" s="339"/>
      <c r="DJ1013" s="339"/>
      <c r="DK1013" s="339"/>
      <c r="DL1013" s="339"/>
      <c r="DM1013" s="339"/>
      <c r="DN1013" s="339"/>
      <c r="DO1013" s="339"/>
      <c r="DP1013" s="339"/>
      <c r="DQ1013" s="339"/>
      <c r="DR1013" s="339"/>
      <c r="DS1013" s="339"/>
      <c r="DT1013" s="339"/>
      <c r="DU1013" s="339"/>
      <c r="DV1013" s="339"/>
      <c r="DW1013" s="339"/>
      <c r="DX1013" s="339"/>
      <c r="DY1013" s="339"/>
      <c r="DZ1013" s="339"/>
      <c r="EA1013" s="339"/>
      <c r="EB1013" s="339"/>
      <c r="EC1013" s="339"/>
      <c r="ED1013" s="339"/>
      <c r="EE1013" s="339"/>
      <c r="EF1013" s="339"/>
      <c r="EG1013" s="339"/>
      <c r="EH1013" s="339"/>
      <c r="EI1013" s="339"/>
      <c r="EJ1013" s="339"/>
      <c r="EK1013" s="339"/>
      <c r="EL1013" s="339"/>
      <c r="EM1013" s="339"/>
    </row>
    <row r="1014" spans="1:143" s="341" customFormat="1" ht="25.5" hidden="1" customHeight="1">
      <c r="A1014" s="371"/>
      <c r="B1014" s="371"/>
      <c r="C1014" s="371"/>
      <c r="D1014" s="371"/>
      <c r="E1014" s="371"/>
      <c r="F1014" s="371"/>
      <c r="G1014" s="371"/>
      <c r="H1014" s="371"/>
      <c r="I1014" s="371"/>
      <c r="J1014" s="371"/>
      <c r="K1014" s="371"/>
      <c r="L1014" s="371"/>
      <c r="M1014" s="371"/>
      <c r="N1014" s="371"/>
      <c r="O1014" s="371"/>
      <c r="P1014" s="371"/>
      <c r="Q1014" s="371"/>
      <c r="R1014" s="371"/>
      <c r="S1014" s="371"/>
      <c r="T1014" s="371"/>
      <c r="U1014" s="371"/>
      <c r="V1014" s="371"/>
      <c r="W1014" s="371"/>
      <c r="X1014" s="371"/>
      <c r="Y1014" s="371"/>
      <c r="Z1014" s="371"/>
      <c r="AA1014" s="371"/>
      <c r="AB1014" s="371"/>
      <c r="AC1014" s="371"/>
      <c r="AD1014" s="371"/>
      <c r="AE1014" s="371"/>
      <c r="AF1014" s="371"/>
      <c r="AG1014" s="371"/>
      <c r="AH1014" s="371"/>
      <c r="AI1014" s="339"/>
      <c r="AJ1014" s="339"/>
      <c r="AK1014" s="339"/>
      <c r="AL1014" s="339"/>
      <c r="AM1014" s="339"/>
      <c r="AN1014" s="339"/>
      <c r="AO1014" s="339"/>
      <c r="AP1014" s="339"/>
      <c r="AQ1014" s="339"/>
      <c r="AR1014" s="339"/>
      <c r="AS1014" s="339"/>
      <c r="AT1014" s="339"/>
      <c r="AU1014" s="339"/>
      <c r="AV1014" s="339"/>
      <c r="AW1014" s="339"/>
      <c r="AX1014" s="339"/>
      <c r="AY1014" s="339"/>
      <c r="AZ1014" s="339"/>
      <c r="BA1014" s="339"/>
      <c r="BB1014" s="339"/>
      <c r="BC1014" s="339"/>
      <c r="BD1014" s="339"/>
      <c r="BE1014" s="339"/>
      <c r="BF1014" s="339"/>
      <c r="BG1014" s="339"/>
      <c r="BH1014" s="339"/>
      <c r="BI1014" s="339"/>
      <c r="BJ1014" s="339"/>
      <c r="BK1014" s="339"/>
      <c r="BL1014" s="339"/>
      <c r="BM1014" s="339"/>
      <c r="BN1014" s="339"/>
      <c r="BO1014" s="339"/>
      <c r="BP1014" s="339"/>
      <c r="BQ1014" s="339"/>
      <c r="BR1014" s="339"/>
      <c r="BS1014" s="339"/>
      <c r="BT1014" s="339"/>
      <c r="BU1014" s="339"/>
      <c r="BV1014" s="339"/>
      <c r="BW1014" s="339"/>
      <c r="BX1014" s="339"/>
      <c r="BY1014" s="339"/>
      <c r="BZ1014" s="339"/>
      <c r="CA1014" s="339"/>
      <c r="CB1014" s="339"/>
      <c r="CC1014" s="339"/>
      <c r="CD1014" s="339"/>
      <c r="CE1014" s="339"/>
      <c r="CF1014" s="339"/>
      <c r="CG1014" s="339"/>
      <c r="CH1014" s="339"/>
      <c r="CI1014" s="339"/>
      <c r="CJ1014" s="339"/>
      <c r="CK1014" s="339"/>
      <c r="CL1014" s="339"/>
      <c r="CM1014" s="339"/>
      <c r="CN1014" s="339"/>
      <c r="CO1014" s="339"/>
      <c r="CP1014" s="339"/>
      <c r="CQ1014" s="339"/>
      <c r="CR1014" s="339"/>
      <c r="CS1014" s="339"/>
      <c r="CT1014" s="339"/>
      <c r="CU1014" s="339"/>
      <c r="CV1014" s="339"/>
      <c r="CW1014" s="339"/>
      <c r="CX1014" s="339"/>
      <c r="CY1014" s="339"/>
      <c r="CZ1014" s="339"/>
      <c r="DA1014" s="339"/>
      <c r="DB1014" s="339"/>
      <c r="DC1014" s="339"/>
      <c r="DD1014" s="339"/>
      <c r="DE1014" s="339"/>
      <c r="DF1014" s="339"/>
      <c r="DG1014" s="339"/>
      <c r="DH1014" s="339"/>
      <c r="DI1014" s="339"/>
      <c r="DJ1014" s="339"/>
      <c r="DK1014" s="339"/>
      <c r="DL1014" s="339"/>
      <c r="DM1014" s="339"/>
      <c r="DN1014" s="339"/>
      <c r="DO1014" s="339"/>
      <c r="DP1014" s="339"/>
      <c r="DQ1014" s="339"/>
      <c r="DR1014" s="339"/>
      <c r="DS1014" s="339"/>
      <c r="DT1014" s="339"/>
      <c r="DU1014" s="339"/>
      <c r="DV1014" s="339"/>
      <c r="DW1014" s="339"/>
      <c r="DX1014" s="339"/>
      <c r="DY1014" s="339"/>
      <c r="DZ1014" s="339"/>
      <c r="EA1014" s="339"/>
      <c r="EB1014" s="339"/>
      <c r="EC1014" s="339"/>
      <c r="ED1014" s="339"/>
      <c r="EE1014" s="339"/>
      <c r="EF1014" s="339"/>
      <c r="EG1014" s="339"/>
      <c r="EH1014" s="339"/>
      <c r="EI1014" s="339"/>
      <c r="EJ1014" s="339"/>
      <c r="EK1014" s="339"/>
      <c r="EL1014" s="339"/>
      <c r="EM1014" s="339"/>
    </row>
    <row r="1015" spans="1:143" s="341" customFormat="1" ht="25.5" hidden="1" customHeight="1">
      <c r="A1015" s="371"/>
      <c r="B1015" s="371"/>
      <c r="C1015" s="371"/>
      <c r="D1015" s="371"/>
      <c r="E1015" s="371"/>
      <c r="F1015" s="371"/>
      <c r="G1015" s="371"/>
      <c r="H1015" s="371"/>
      <c r="I1015" s="371"/>
      <c r="J1015" s="371"/>
      <c r="K1015" s="371"/>
      <c r="L1015" s="371"/>
      <c r="M1015" s="371"/>
      <c r="N1015" s="371"/>
      <c r="O1015" s="371"/>
      <c r="P1015" s="371"/>
      <c r="Q1015" s="371"/>
      <c r="R1015" s="371"/>
      <c r="S1015" s="371"/>
      <c r="T1015" s="371"/>
      <c r="U1015" s="371"/>
      <c r="V1015" s="371"/>
      <c r="W1015" s="371"/>
      <c r="X1015" s="371"/>
      <c r="Y1015" s="371"/>
      <c r="Z1015" s="371"/>
      <c r="AA1015" s="371"/>
      <c r="AB1015" s="371"/>
      <c r="AC1015" s="371"/>
      <c r="AD1015" s="371"/>
      <c r="AE1015" s="371"/>
      <c r="AF1015" s="371"/>
      <c r="AG1015" s="371"/>
      <c r="AH1015" s="371"/>
      <c r="AI1015" s="339"/>
      <c r="AJ1015" s="339"/>
      <c r="AK1015" s="339"/>
      <c r="AL1015" s="339"/>
      <c r="AM1015" s="339"/>
      <c r="AN1015" s="339"/>
      <c r="AO1015" s="339"/>
      <c r="AP1015" s="339"/>
      <c r="AQ1015" s="339"/>
      <c r="AR1015" s="339"/>
      <c r="AS1015" s="339"/>
      <c r="AT1015" s="339"/>
      <c r="AU1015" s="339"/>
      <c r="AV1015" s="339"/>
      <c r="AW1015" s="339"/>
      <c r="AX1015" s="339"/>
      <c r="AY1015" s="339"/>
      <c r="AZ1015" s="339"/>
      <c r="BA1015" s="339"/>
      <c r="BB1015" s="339"/>
      <c r="BC1015" s="339"/>
      <c r="BD1015" s="339"/>
      <c r="BE1015" s="339"/>
      <c r="BF1015" s="339"/>
      <c r="BG1015" s="339"/>
      <c r="BH1015" s="339"/>
      <c r="BI1015" s="339"/>
      <c r="BJ1015" s="339"/>
      <c r="BK1015" s="339"/>
      <c r="BL1015" s="339"/>
      <c r="BM1015" s="339"/>
      <c r="BN1015" s="339"/>
      <c r="BO1015" s="339"/>
      <c r="BP1015" s="339"/>
      <c r="BQ1015" s="339"/>
      <c r="BR1015" s="339"/>
      <c r="BS1015" s="339"/>
      <c r="BT1015" s="339"/>
      <c r="BU1015" s="339"/>
      <c r="BV1015" s="339"/>
      <c r="BW1015" s="339"/>
      <c r="BX1015" s="339"/>
      <c r="BY1015" s="339"/>
      <c r="BZ1015" s="339"/>
      <c r="CA1015" s="339"/>
      <c r="CB1015" s="339"/>
      <c r="CC1015" s="339"/>
      <c r="CD1015" s="339"/>
      <c r="CE1015" s="339"/>
      <c r="CF1015" s="339"/>
      <c r="CG1015" s="339"/>
      <c r="CH1015" s="339"/>
      <c r="CI1015" s="339"/>
      <c r="CJ1015" s="339"/>
      <c r="CK1015" s="339"/>
      <c r="CL1015" s="339"/>
      <c r="CM1015" s="339"/>
      <c r="CN1015" s="339"/>
      <c r="CO1015" s="339"/>
      <c r="CP1015" s="339"/>
      <c r="CQ1015" s="339"/>
      <c r="CR1015" s="339"/>
      <c r="CS1015" s="339"/>
      <c r="CT1015" s="339"/>
      <c r="CU1015" s="339"/>
      <c r="CV1015" s="339"/>
      <c r="CW1015" s="339"/>
      <c r="CX1015" s="339"/>
      <c r="CY1015" s="339"/>
      <c r="CZ1015" s="339"/>
      <c r="DA1015" s="339"/>
      <c r="DB1015" s="339"/>
      <c r="DC1015" s="339"/>
      <c r="DD1015" s="339"/>
      <c r="DE1015" s="339"/>
      <c r="DF1015" s="339"/>
      <c r="DG1015" s="339"/>
      <c r="DH1015" s="339"/>
      <c r="DI1015" s="339"/>
      <c r="DJ1015" s="339"/>
      <c r="DK1015" s="339"/>
      <c r="DL1015" s="339"/>
      <c r="DM1015" s="339"/>
      <c r="DN1015" s="339"/>
      <c r="DO1015" s="339"/>
      <c r="DP1015" s="339"/>
      <c r="DQ1015" s="339"/>
      <c r="DR1015" s="339"/>
      <c r="DS1015" s="339"/>
      <c r="DT1015" s="339"/>
      <c r="DU1015" s="339"/>
      <c r="DV1015" s="339"/>
      <c r="DW1015" s="339"/>
      <c r="DX1015" s="339"/>
      <c r="DY1015" s="339"/>
      <c r="DZ1015" s="339"/>
      <c r="EA1015" s="339"/>
      <c r="EB1015" s="339"/>
      <c r="EC1015" s="339"/>
      <c r="ED1015" s="339"/>
      <c r="EE1015" s="339"/>
      <c r="EF1015" s="339"/>
      <c r="EG1015" s="339"/>
      <c r="EH1015" s="339"/>
      <c r="EI1015" s="339"/>
      <c r="EJ1015" s="339"/>
      <c r="EK1015" s="339"/>
      <c r="EL1015" s="339"/>
      <c r="EM1015" s="339"/>
    </row>
    <row r="1016" spans="1:143" s="341" customFormat="1" ht="25.5" hidden="1" customHeight="1">
      <c r="A1016" s="371"/>
      <c r="B1016" s="371"/>
      <c r="C1016" s="371"/>
      <c r="D1016" s="371"/>
      <c r="E1016" s="371"/>
      <c r="F1016" s="371"/>
      <c r="G1016" s="371"/>
      <c r="H1016" s="371"/>
      <c r="I1016" s="371"/>
      <c r="J1016" s="371"/>
      <c r="K1016" s="371"/>
      <c r="L1016" s="371"/>
      <c r="M1016" s="371"/>
      <c r="N1016" s="371"/>
      <c r="O1016" s="371"/>
      <c r="P1016" s="371"/>
      <c r="Q1016" s="371"/>
      <c r="R1016" s="371"/>
      <c r="S1016" s="371"/>
      <c r="T1016" s="371"/>
      <c r="U1016" s="371"/>
      <c r="V1016" s="371"/>
      <c r="W1016" s="371"/>
      <c r="X1016" s="371"/>
      <c r="Y1016" s="371"/>
      <c r="Z1016" s="371"/>
      <c r="AA1016" s="371"/>
      <c r="AB1016" s="371"/>
      <c r="AC1016" s="371"/>
      <c r="AD1016" s="371"/>
      <c r="AE1016" s="371"/>
      <c r="AF1016" s="371"/>
      <c r="AG1016" s="371"/>
      <c r="AH1016" s="371"/>
      <c r="AI1016" s="339"/>
      <c r="AJ1016" s="339"/>
      <c r="AK1016" s="339"/>
      <c r="AL1016" s="339"/>
      <c r="AM1016" s="339"/>
      <c r="AN1016" s="339"/>
      <c r="AO1016" s="339"/>
      <c r="AP1016" s="339"/>
      <c r="AQ1016" s="339"/>
      <c r="AR1016" s="339"/>
      <c r="AS1016" s="339"/>
      <c r="AT1016" s="339"/>
      <c r="AU1016" s="339"/>
      <c r="AV1016" s="339"/>
      <c r="AW1016" s="339"/>
      <c r="AX1016" s="339"/>
      <c r="AY1016" s="339"/>
      <c r="AZ1016" s="339"/>
      <c r="BA1016" s="339"/>
      <c r="BB1016" s="339"/>
      <c r="BC1016" s="339"/>
      <c r="BD1016" s="339"/>
      <c r="BE1016" s="339"/>
      <c r="BF1016" s="339"/>
      <c r="BG1016" s="339"/>
      <c r="BH1016" s="339"/>
      <c r="BI1016" s="339"/>
      <c r="BJ1016" s="339"/>
      <c r="BK1016" s="339"/>
      <c r="BL1016" s="339"/>
      <c r="BM1016" s="339"/>
      <c r="BN1016" s="339"/>
      <c r="BO1016" s="339"/>
      <c r="BP1016" s="339"/>
      <c r="BQ1016" s="339"/>
      <c r="BR1016" s="339"/>
      <c r="BS1016" s="339"/>
      <c r="BT1016" s="339"/>
      <c r="BU1016" s="339"/>
      <c r="BV1016" s="339"/>
      <c r="BW1016" s="339"/>
      <c r="BX1016" s="339"/>
      <c r="BY1016" s="339"/>
      <c r="BZ1016" s="339"/>
      <c r="CA1016" s="339"/>
      <c r="CB1016" s="339"/>
      <c r="CC1016" s="339"/>
      <c r="CD1016" s="339"/>
      <c r="CE1016" s="339"/>
      <c r="CF1016" s="339"/>
      <c r="CG1016" s="339"/>
      <c r="CH1016" s="339"/>
      <c r="CI1016" s="339"/>
      <c r="CJ1016" s="339"/>
      <c r="CK1016" s="339"/>
      <c r="CL1016" s="339"/>
      <c r="CM1016" s="339"/>
      <c r="CN1016" s="339"/>
      <c r="CO1016" s="339"/>
      <c r="CP1016" s="339"/>
      <c r="CQ1016" s="339"/>
      <c r="CR1016" s="339"/>
      <c r="CS1016" s="339"/>
      <c r="CT1016" s="339"/>
      <c r="CU1016" s="339"/>
      <c r="CV1016" s="339"/>
      <c r="CW1016" s="339"/>
      <c r="CX1016" s="339"/>
      <c r="CY1016" s="339"/>
      <c r="CZ1016" s="339"/>
      <c r="DA1016" s="339"/>
      <c r="DB1016" s="339"/>
      <c r="DC1016" s="339"/>
      <c r="DD1016" s="339"/>
      <c r="DE1016" s="339"/>
      <c r="DF1016" s="339"/>
      <c r="DG1016" s="339"/>
      <c r="DH1016" s="339"/>
      <c r="DI1016" s="339"/>
      <c r="DJ1016" s="339"/>
      <c r="DK1016" s="339"/>
      <c r="DL1016" s="339"/>
      <c r="DM1016" s="339"/>
      <c r="DN1016" s="339"/>
      <c r="DO1016" s="339"/>
      <c r="DP1016" s="339"/>
      <c r="DQ1016" s="339"/>
      <c r="DR1016" s="339"/>
      <c r="DS1016" s="339"/>
      <c r="DT1016" s="339"/>
      <c r="DU1016" s="339"/>
      <c r="DV1016" s="339"/>
      <c r="DW1016" s="339"/>
      <c r="DX1016" s="339"/>
      <c r="DY1016" s="339"/>
      <c r="DZ1016" s="339"/>
      <c r="EA1016" s="339"/>
      <c r="EB1016" s="339"/>
      <c r="EC1016" s="339"/>
      <c r="ED1016" s="339"/>
      <c r="EE1016" s="339"/>
      <c r="EF1016" s="339"/>
      <c r="EG1016" s="339"/>
      <c r="EH1016" s="339"/>
      <c r="EI1016" s="339"/>
      <c r="EJ1016" s="339"/>
      <c r="EK1016" s="339"/>
      <c r="EL1016" s="339"/>
      <c r="EM1016" s="339"/>
    </row>
    <row r="1017" spans="1:143" s="341" customFormat="1" ht="25.5" hidden="1" customHeight="1">
      <c r="A1017" s="371"/>
      <c r="B1017" s="371"/>
      <c r="C1017" s="371"/>
      <c r="D1017" s="371"/>
      <c r="E1017" s="371"/>
      <c r="F1017" s="371"/>
      <c r="G1017" s="371"/>
      <c r="H1017" s="371"/>
      <c r="I1017" s="371"/>
      <c r="J1017" s="371"/>
      <c r="K1017" s="371"/>
      <c r="L1017" s="371"/>
      <c r="M1017" s="371"/>
      <c r="N1017" s="371"/>
      <c r="O1017" s="371"/>
      <c r="P1017" s="371"/>
      <c r="Q1017" s="371"/>
      <c r="R1017" s="371"/>
      <c r="S1017" s="371"/>
      <c r="T1017" s="371"/>
      <c r="U1017" s="371"/>
      <c r="V1017" s="371"/>
      <c r="W1017" s="371"/>
      <c r="X1017" s="371"/>
      <c r="Y1017" s="371"/>
      <c r="Z1017" s="371"/>
      <c r="AA1017" s="371"/>
      <c r="AB1017" s="371"/>
      <c r="AC1017" s="371"/>
      <c r="AD1017" s="371"/>
      <c r="AE1017" s="371"/>
      <c r="AF1017" s="371"/>
      <c r="AG1017" s="371"/>
      <c r="AH1017" s="371"/>
      <c r="AI1017" s="339"/>
      <c r="AJ1017" s="339"/>
      <c r="AK1017" s="339"/>
      <c r="AL1017" s="339"/>
      <c r="AM1017" s="339"/>
      <c r="AN1017" s="339"/>
      <c r="AO1017" s="339"/>
      <c r="AP1017" s="339"/>
      <c r="AQ1017" s="339"/>
      <c r="AR1017" s="339"/>
      <c r="AS1017" s="339"/>
      <c r="AT1017" s="339"/>
      <c r="AU1017" s="339"/>
      <c r="AV1017" s="339"/>
      <c r="AW1017" s="339"/>
      <c r="AX1017" s="339"/>
      <c r="AY1017" s="339"/>
      <c r="AZ1017" s="339"/>
      <c r="BA1017" s="339"/>
      <c r="BB1017" s="339"/>
      <c r="BC1017" s="339"/>
      <c r="BD1017" s="339"/>
      <c r="BE1017" s="339"/>
      <c r="BF1017" s="339"/>
      <c r="BG1017" s="339"/>
      <c r="BH1017" s="339"/>
      <c r="BI1017" s="339"/>
      <c r="BJ1017" s="339"/>
      <c r="BK1017" s="339"/>
      <c r="BL1017" s="339"/>
      <c r="BM1017" s="339"/>
      <c r="BN1017" s="339"/>
      <c r="BO1017" s="339"/>
      <c r="BP1017" s="339"/>
      <c r="BQ1017" s="339"/>
      <c r="BR1017" s="339"/>
      <c r="BS1017" s="339"/>
      <c r="BT1017" s="339"/>
      <c r="BU1017" s="339"/>
      <c r="BV1017" s="339"/>
      <c r="BW1017" s="339"/>
      <c r="BX1017" s="339"/>
      <c r="BY1017" s="339"/>
      <c r="BZ1017" s="339"/>
      <c r="CA1017" s="339"/>
      <c r="CB1017" s="339"/>
      <c r="CC1017" s="339"/>
      <c r="CD1017" s="339"/>
      <c r="CE1017" s="339"/>
      <c r="CF1017" s="339"/>
      <c r="CG1017" s="339"/>
      <c r="CH1017" s="339"/>
      <c r="CI1017" s="339"/>
      <c r="CJ1017" s="339"/>
      <c r="CK1017" s="339"/>
      <c r="CL1017" s="339"/>
      <c r="CM1017" s="339"/>
      <c r="CN1017" s="339"/>
      <c r="CO1017" s="339"/>
      <c r="CP1017" s="339"/>
      <c r="CQ1017" s="339"/>
      <c r="CR1017" s="339"/>
      <c r="CS1017" s="339"/>
      <c r="CT1017" s="339"/>
      <c r="CU1017" s="339"/>
      <c r="CV1017" s="339"/>
      <c r="CW1017" s="339"/>
      <c r="CX1017" s="339"/>
      <c r="CY1017" s="339"/>
      <c r="CZ1017" s="339"/>
      <c r="DA1017" s="339"/>
      <c r="DB1017" s="339"/>
      <c r="DC1017" s="339"/>
      <c r="DD1017" s="339"/>
      <c r="DE1017" s="339"/>
      <c r="DF1017" s="339"/>
      <c r="DG1017" s="339"/>
      <c r="DH1017" s="339"/>
      <c r="DI1017" s="339"/>
      <c r="DJ1017" s="339"/>
      <c r="DK1017" s="339"/>
      <c r="DL1017" s="339"/>
      <c r="DM1017" s="339"/>
      <c r="DN1017" s="339"/>
      <c r="DO1017" s="339"/>
      <c r="DP1017" s="339"/>
      <c r="DQ1017" s="339"/>
      <c r="DR1017" s="339"/>
      <c r="DS1017" s="339"/>
      <c r="DT1017" s="339"/>
      <c r="DU1017" s="339"/>
      <c r="DV1017" s="339"/>
      <c r="DW1017" s="339"/>
      <c r="DX1017" s="339"/>
      <c r="DY1017" s="339"/>
      <c r="DZ1017" s="339"/>
      <c r="EA1017" s="339"/>
      <c r="EB1017" s="339"/>
      <c r="EC1017" s="339"/>
      <c r="ED1017" s="339"/>
      <c r="EE1017" s="339"/>
      <c r="EF1017" s="339"/>
      <c r="EG1017" s="339"/>
      <c r="EH1017" s="339"/>
      <c r="EI1017" s="339"/>
      <c r="EJ1017" s="339"/>
      <c r="EK1017" s="339"/>
      <c r="EL1017" s="339"/>
      <c r="EM1017" s="339"/>
    </row>
    <row r="1018" spans="1:143" s="341" customFormat="1" ht="25.5" hidden="1" customHeight="1">
      <c r="A1018" s="371"/>
      <c r="B1018" s="371"/>
      <c r="C1018" s="371"/>
      <c r="D1018" s="371"/>
      <c r="E1018" s="371"/>
      <c r="F1018" s="371"/>
      <c r="G1018" s="371"/>
      <c r="H1018" s="371"/>
      <c r="I1018" s="371"/>
      <c r="J1018" s="371"/>
      <c r="K1018" s="371"/>
      <c r="L1018" s="371"/>
      <c r="M1018" s="371"/>
      <c r="N1018" s="371"/>
      <c r="O1018" s="371"/>
      <c r="P1018" s="371"/>
      <c r="Q1018" s="371"/>
      <c r="R1018" s="371"/>
      <c r="S1018" s="371"/>
      <c r="T1018" s="371"/>
      <c r="U1018" s="371"/>
      <c r="V1018" s="371"/>
      <c r="W1018" s="371"/>
      <c r="X1018" s="371"/>
      <c r="Y1018" s="371"/>
      <c r="Z1018" s="371"/>
      <c r="AA1018" s="371"/>
      <c r="AB1018" s="371"/>
      <c r="AC1018" s="371"/>
      <c r="AD1018" s="371"/>
      <c r="AE1018" s="371"/>
      <c r="AF1018" s="371"/>
      <c r="AG1018" s="371"/>
      <c r="AH1018" s="371"/>
      <c r="AI1018" s="339"/>
      <c r="AJ1018" s="339"/>
      <c r="AK1018" s="339"/>
      <c r="AL1018" s="339"/>
      <c r="AM1018" s="339"/>
      <c r="AN1018" s="339"/>
      <c r="AO1018" s="339"/>
      <c r="AP1018" s="339"/>
      <c r="AQ1018" s="339"/>
      <c r="AR1018" s="339"/>
      <c r="AS1018" s="339"/>
      <c r="AT1018" s="339"/>
      <c r="AU1018" s="339"/>
      <c r="AV1018" s="339"/>
      <c r="AW1018" s="339"/>
      <c r="AX1018" s="339"/>
      <c r="AY1018" s="339"/>
      <c r="AZ1018" s="339"/>
      <c r="BA1018" s="339"/>
      <c r="BB1018" s="339"/>
      <c r="BC1018" s="339"/>
      <c r="BD1018" s="339"/>
      <c r="BE1018" s="339"/>
      <c r="BF1018" s="339"/>
      <c r="BG1018" s="339"/>
      <c r="BH1018" s="339"/>
      <c r="BI1018" s="339"/>
      <c r="BJ1018" s="339"/>
      <c r="BK1018" s="339"/>
      <c r="BL1018" s="339"/>
      <c r="BM1018" s="339"/>
      <c r="BN1018" s="339"/>
      <c r="BO1018" s="339"/>
      <c r="BP1018" s="339"/>
      <c r="BQ1018" s="339"/>
      <c r="BR1018" s="339"/>
      <c r="BS1018" s="339"/>
      <c r="BT1018" s="339"/>
      <c r="BU1018" s="339"/>
      <c r="BV1018" s="339"/>
      <c r="BW1018" s="339"/>
      <c r="BX1018" s="339"/>
      <c r="BY1018" s="339"/>
      <c r="BZ1018" s="339"/>
      <c r="CA1018" s="339"/>
      <c r="CB1018" s="339"/>
      <c r="CC1018" s="339"/>
      <c r="CD1018" s="339"/>
      <c r="CE1018" s="339"/>
      <c r="CF1018" s="339"/>
      <c r="CG1018" s="339"/>
      <c r="CH1018" s="339"/>
      <c r="CI1018" s="339"/>
      <c r="CJ1018" s="339"/>
      <c r="CK1018" s="339"/>
      <c r="CL1018" s="339"/>
      <c r="CM1018" s="339"/>
      <c r="CN1018" s="339"/>
      <c r="CO1018" s="339"/>
      <c r="CP1018" s="339"/>
      <c r="CQ1018" s="339"/>
      <c r="CR1018" s="339"/>
      <c r="CS1018" s="339"/>
      <c r="CT1018" s="339"/>
      <c r="CU1018" s="339"/>
      <c r="CV1018" s="339"/>
      <c r="CW1018" s="339"/>
      <c r="CX1018" s="339"/>
      <c r="CY1018" s="339"/>
      <c r="CZ1018" s="339"/>
      <c r="DA1018" s="339"/>
      <c r="DB1018" s="339"/>
      <c r="DC1018" s="339"/>
      <c r="DD1018" s="339"/>
      <c r="DE1018" s="339"/>
      <c r="DF1018" s="339"/>
      <c r="DG1018" s="339"/>
      <c r="DH1018" s="339"/>
      <c r="DI1018" s="339"/>
      <c r="DJ1018" s="339"/>
      <c r="DK1018" s="339"/>
      <c r="DL1018" s="339"/>
      <c r="DM1018" s="339"/>
      <c r="DN1018" s="339"/>
      <c r="DO1018" s="339"/>
      <c r="DP1018" s="339"/>
      <c r="DQ1018" s="339"/>
      <c r="DR1018" s="339"/>
      <c r="DS1018" s="339"/>
      <c r="DT1018" s="339"/>
      <c r="DU1018" s="339"/>
      <c r="DV1018" s="339"/>
      <c r="DW1018" s="339"/>
      <c r="DX1018" s="339"/>
      <c r="DY1018" s="339"/>
      <c r="DZ1018" s="339"/>
      <c r="EA1018" s="339"/>
      <c r="EB1018" s="339"/>
      <c r="EC1018" s="339"/>
      <c r="ED1018" s="339"/>
      <c r="EE1018" s="339"/>
      <c r="EF1018" s="339"/>
      <c r="EG1018" s="339"/>
      <c r="EH1018" s="339"/>
      <c r="EI1018" s="339"/>
      <c r="EJ1018" s="339"/>
      <c r="EK1018" s="339"/>
      <c r="EL1018" s="339"/>
      <c r="EM1018" s="339"/>
    </row>
    <row r="1019" spans="1:143" s="341" customFormat="1" ht="25.5" hidden="1" customHeight="1">
      <c r="A1019" s="371"/>
      <c r="B1019" s="371"/>
      <c r="C1019" s="371"/>
      <c r="D1019" s="371"/>
      <c r="E1019" s="371"/>
      <c r="F1019" s="371"/>
      <c r="G1019" s="371"/>
      <c r="H1019" s="371"/>
      <c r="I1019" s="371"/>
      <c r="J1019" s="371"/>
      <c r="K1019" s="371"/>
      <c r="L1019" s="371"/>
      <c r="M1019" s="371"/>
      <c r="N1019" s="371"/>
      <c r="O1019" s="371"/>
      <c r="P1019" s="371"/>
      <c r="Q1019" s="371"/>
      <c r="R1019" s="371"/>
      <c r="S1019" s="371"/>
      <c r="T1019" s="371"/>
      <c r="U1019" s="371"/>
      <c r="V1019" s="371"/>
      <c r="W1019" s="371"/>
      <c r="X1019" s="371"/>
      <c r="Y1019" s="371"/>
      <c r="Z1019" s="371"/>
      <c r="AA1019" s="371"/>
      <c r="AB1019" s="371"/>
      <c r="AC1019" s="371"/>
      <c r="AD1019" s="371"/>
      <c r="AE1019" s="371"/>
      <c r="AF1019" s="371"/>
      <c r="AG1019" s="371"/>
      <c r="AH1019" s="371"/>
      <c r="AI1019" s="339"/>
      <c r="AJ1019" s="339"/>
      <c r="AK1019" s="339"/>
      <c r="AL1019" s="339"/>
      <c r="AM1019" s="339"/>
      <c r="AN1019" s="339"/>
      <c r="AO1019" s="339"/>
      <c r="AP1019" s="339"/>
      <c r="AQ1019" s="339"/>
      <c r="AR1019" s="339"/>
      <c r="AS1019" s="339"/>
      <c r="AT1019" s="339"/>
      <c r="AU1019" s="339"/>
      <c r="AV1019" s="339"/>
      <c r="AW1019" s="339"/>
      <c r="AX1019" s="339"/>
      <c r="AY1019" s="339"/>
      <c r="AZ1019" s="339"/>
      <c r="BA1019" s="339"/>
      <c r="BB1019" s="339"/>
      <c r="BC1019" s="339"/>
      <c r="BD1019" s="339"/>
      <c r="BE1019" s="339"/>
      <c r="BF1019" s="339"/>
      <c r="BG1019" s="339"/>
      <c r="BH1019" s="339"/>
      <c r="BI1019" s="339"/>
      <c r="BJ1019" s="339"/>
      <c r="BK1019" s="339"/>
      <c r="BL1019" s="339"/>
      <c r="BM1019" s="339"/>
      <c r="BN1019" s="339"/>
      <c r="BO1019" s="339"/>
      <c r="BP1019" s="339"/>
      <c r="BQ1019" s="339"/>
      <c r="BR1019" s="339"/>
      <c r="BS1019" s="339"/>
      <c r="BT1019" s="339"/>
      <c r="BU1019" s="339"/>
      <c r="BV1019" s="339"/>
      <c r="BW1019" s="339"/>
      <c r="BX1019" s="339"/>
      <c r="BY1019" s="339"/>
      <c r="BZ1019" s="339"/>
      <c r="CA1019" s="339"/>
      <c r="CB1019" s="339"/>
      <c r="CC1019" s="339"/>
      <c r="CD1019" s="339"/>
      <c r="CE1019" s="339"/>
      <c r="CF1019" s="339"/>
      <c r="CG1019" s="339"/>
      <c r="CH1019" s="339"/>
      <c r="CI1019" s="339"/>
      <c r="CJ1019" s="339"/>
      <c r="CK1019" s="339"/>
      <c r="CL1019" s="339"/>
      <c r="CM1019" s="339"/>
      <c r="CN1019" s="339"/>
      <c r="CO1019" s="339"/>
      <c r="CP1019" s="339"/>
      <c r="CQ1019" s="339"/>
      <c r="CR1019" s="339"/>
      <c r="CS1019" s="339"/>
      <c r="CT1019" s="339"/>
      <c r="CU1019" s="339"/>
      <c r="CV1019" s="339"/>
      <c r="CW1019" s="339"/>
      <c r="CX1019" s="339"/>
      <c r="CY1019" s="339"/>
      <c r="CZ1019" s="339"/>
      <c r="DA1019" s="339"/>
      <c r="DB1019" s="339"/>
      <c r="DC1019" s="339"/>
      <c r="DD1019" s="339"/>
      <c r="DE1019" s="339"/>
      <c r="DF1019" s="339"/>
      <c r="DG1019" s="339"/>
      <c r="DH1019" s="339"/>
      <c r="DI1019" s="339"/>
      <c r="DJ1019" s="339"/>
      <c r="DK1019" s="339"/>
      <c r="DL1019" s="339"/>
      <c r="DM1019" s="339"/>
      <c r="DN1019" s="339"/>
      <c r="DO1019" s="339"/>
      <c r="DP1019" s="339"/>
      <c r="DQ1019" s="339"/>
      <c r="DR1019" s="339"/>
      <c r="DS1019" s="339"/>
      <c r="DT1019" s="339"/>
      <c r="DU1019" s="339"/>
      <c r="DV1019" s="339"/>
      <c r="DW1019" s="339"/>
      <c r="DX1019" s="339"/>
      <c r="DY1019" s="339"/>
      <c r="DZ1019" s="339"/>
      <c r="EA1019" s="339"/>
      <c r="EB1019" s="339"/>
      <c r="EC1019" s="339"/>
      <c r="ED1019" s="339"/>
      <c r="EE1019" s="339"/>
      <c r="EF1019" s="339"/>
      <c r="EG1019" s="339"/>
      <c r="EH1019" s="339"/>
      <c r="EI1019" s="339"/>
      <c r="EJ1019" s="339"/>
      <c r="EK1019" s="339"/>
      <c r="EL1019" s="339"/>
      <c r="EM1019" s="339"/>
    </row>
    <row r="1020" spans="1:143" s="341" customFormat="1" ht="25.5" hidden="1" customHeight="1">
      <c r="A1020" s="371"/>
      <c r="B1020" s="371"/>
      <c r="C1020" s="371"/>
      <c r="D1020" s="371"/>
      <c r="E1020" s="371"/>
      <c r="F1020" s="371"/>
      <c r="G1020" s="371"/>
      <c r="H1020" s="371"/>
      <c r="I1020" s="371"/>
      <c r="J1020" s="371"/>
      <c r="K1020" s="371"/>
      <c r="L1020" s="371"/>
      <c r="M1020" s="371"/>
      <c r="N1020" s="371"/>
      <c r="O1020" s="371"/>
      <c r="P1020" s="371"/>
      <c r="Q1020" s="371"/>
      <c r="R1020" s="371"/>
      <c r="S1020" s="371"/>
      <c r="T1020" s="371"/>
      <c r="U1020" s="371"/>
      <c r="V1020" s="371"/>
      <c r="W1020" s="371"/>
      <c r="X1020" s="371"/>
      <c r="Y1020" s="371"/>
      <c r="Z1020" s="371"/>
      <c r="AA1020" s="371"/>
      <c r="AB1020" s="371"/>
      <c r="AC1020" s="371"/>
      <c r="AD1020" s="371"/>
      <c r="AE1020" s="371"/>
      <c r="AF1020" s="371"/>
      <c r="AG1020" s="371"/>
      <c r="AH1020" s="371"/>
      <c r="AI1020" s="339"/>
      <c r="AJ1020" s="339"/>
      <c r="AK1020" s="339"/>
      <c r="AL1020" s="339"/>
      <c r="AM1020" s="339"/>
      <c r="AN1020" s="339"/>
      <c r="AO1020" s="339"/>
      <c r="AP1020" s="339"/>
      <c r="AQ1020" s="339"/>
      <c r="AR1020" s="339"/>
      <c r="AS1020" s="339"/>
      <c r="AT1020" s="339"/>
      <c r="AU1020" s="339"/>
      <c r="AV1020" s="339"/>
      <c r="AW1020" s="339"/>
      <c r="AX1020" s="339"/>
      <c r="AY1020" s="339"/>
      <c r="AZ1020" s="339"/>
      <c r="BA1020" s="339"/>
      <c r="BB1020" s="339"/>
      <c r="BC1020" s="339"/>
      <c r="BD1020" s="339"/>
      <c r="BE1020" s="339"/>
      <c r="BF1020" s="339"/>
      <c r="BG1020" s="339"/>
      <c r="BH1020" s="339"/>
      <c r="BI1020" s="339"/>
      <c r="BJ1020" s="339"/>
      <c r="BK1020" s="339"/>
      <c r="BL1020" s="339"/>
      <c r="BM1020" s="339"/>
      <c r="BN1020" s="339"/>
      <c r="BO1020" s="339"/>
      <c r="BP1020" s="339"/>
      <c r="BQ1020" s="339"/>
      <c r="BR1020" s="339"/>
      <c r="BS1020" s="339"/>
      <c r="BT1020" s="339"/>
      <c r="BU1020" s="339"/>
      <c r="BV1020" s="339"/>
      <c r="BW1020" s="339"/>
      <c r="BX1020" s="339"/>
      <c r="BY1020" s="339"/>
      <c r="BZ1020" s="339"/>
      <c r="CA1020" s="339"/>
      <c r="CB1020" s="339"/>
      <c r="CC1020" s="339"/>
      <c r="CD1020" s="339"/>
      <c r="CE1020" s="339"/>
      <c r="CF1020" s="339"/>
      <c r="CG1020" s="339"/>
      <c r="CH1020" s="339"/>
      <c r="CI1020" s="339"/>
      <c r="CJ1020" s="339"/>
      <c r="CK1020" s="339"/>
      <c r="CL1020" s="339"/>
      <c r="CM1020" s="339"/>
      <c r="CN1020" s="339"/>
      <c r="CO1020" s="339"/>
      <c r="CP1020" s="339"/>
      <c r="CQ1020" s="339"/>
      <c r="CR1020" s="339"/>
      <c r="CS1020" s="339"/>
      <c r="CT1020" s="339"/>
      <c r="CU1020" s="339"/>
      <c r="CV1020" s="339"/>
      <c r="CW1020" s="339"/>
      <c r="CX1020" s="339"/>
      <c r="CY1020" s="339"/>
      <c r="CZ1020" s="339"/>
      <c r="DA1020" s="339"/>
      <c r="DB1020" s="339"/>
      <c r="DC1020" s="339"/>
      <c r="DD1020" s="339"/>
      <c r="DE1020" s="339"/>
      <c r="DF1020" s="339"/>
      <c r="DG1020" s="339"/>
      <c r="DH1020" s="339"/>
      <c r="DI1020" s="339"/>
      <c r="DJ1020" s="339"/>
      <c r="DK1020" s="339"/>
      <c r="DL1020" s="339"/>
      <c r="DM1020" s="339"/>
      <c r="DN1020" s="339"/>
      <c r="DO1020" s="339"/>
      <c r="DP1020" s="339"/>
      <c r="DQ1020" s="339"/>
      <c r="DR1020" s="339"/>
      <c r="DS1020" s="339"/>
      <c r="DT1020" s="339"/>
      <c r="DU1020" s="339"/>
      <c r="DV1020" s="339"/>
      <c r="DW1020" s="339"/>
      <c r="DX1020" s="339"/>
      <c r="DY1020" s="339"/>
      <c r="DZ1020" s="339"/>
      <c r="EA1020" s="339"/>
      <c r="EB1020" s="339"/>
      <c r="EC1020" s="339"/>
      <c r="ED1020" s="339"/>
      <c r="EE1020" s="339"/>
      <c r="EF1020" s="339"/>
      <c r="EG1020" s="339"/>
      <c r="EH1020" s="339"/>
      <c r="EI1020" s="339"/>
      <c r="EJ1020" s="339"/>
      <c r="EK1020" s="339"/>
      <c r="EL1020" s="339"/>
      <c r="EM1020" s="339"/>
    </row>
    <row r="1021" spans="1:143" s="341" customFormat="1" ht="25.5" hidden="1" customHeight="1">
      <c r="A1021" s="371"/>
      <c r="B1021" s="371"/>
      <c r="C1021" s="371"/>
      <c r="D1021" s="371"/>
      <c r="E1021" s="371"/>
      <c r="F1021" s="371"/>
      <c r="G1021" s="371"/>
      <c r="H1021" s="371"/>
      <c r="I1021" s="371"/>
      <c r="J1021" s="371"/>
      <c r="K1021" s="371"/>
      <c r="L1021" s="371"/>
      <c r="M1021" s="371"/>
      <c r="N1021" s="371"/>
      <c r="O1021" s="371"/>
      <c r="P1021" s="371"/>
      <c r="Q1021" s="371"/>
      <c r="R1021" s="371"/>
      <c r="S1021" s="371"/>
      <c r="T1021" s="371"/>
      <c r="U1021" s="371"/>
      <c r="V1021" s="371"/>
      <c r="W1021" s="371"/>
      <c r="X1021" s="371"/>
      <c r="Y1021" s="371"/>
      <c r="Z1021" s="371"/>
      <c r="AA1021" s="371"/>
      <c r="AB1021" s="371"/>
      <c r="AC1021" s="371"/>
      <c r="AD1021" s="371"/>
      <c r="AE1021" s="371"/>
      <c r="AF1021" s="371"/>
      <c r="AG1021" s="371"/>
      <c r="AH1021" s="371"/>
      <c r="AI1021" s="339"/>
      <c r="AJ1021" s="339"/>
      <c r="AK1021" s="339"/>
      <c r="AL1021" s="339"/>
      <c r="AM1021" s="339"/>
      <c r="AN1021" s="339"/>
      <c r="AO1021" s="339"/>
      <c r="AP1021" s="339"/>
      <c r="AQ1021" s="339"/>
      <c r="AR1021" s="339"/>
      <c r="AS1021" s="339"/>
      <c r="AT1021" s="339"/>
      <c r="AU1021" s="339"/>
      <c r="AV1021" s="339"/>
      <c r="AW1021" s="339"/>
      <c r="AX1021" s="339"/>
      <c r="AY1021" s="339"/>
      <c r="AZ1021" s="339"/>
      <c r="BA1021" s="339"/>
      <c r="BB1021" s="339"/>
      <c r="BC1021" s="339"/>
      <c r="BD1021" s="339"/>
      <c r="BE1021" s="339"/>
      <c r="BF1021" s="339"/>
      <c r="BG1021" s="339"/>
      <c r="BH1021" s="339"/>
      <c r="BI1021" s="339"/>
      <c r="BJ1021" s="339"/>
      <c r="BK1021" s="339"/>
      <c r="BL1021" s="339"/>
      <c r="BM1021" s="339"/>
      <c r="BN1021" s="339"/>
      <c r="BO1021" s="339"/>
      <c r="BP1021" s="339"/>
      <c r="BQ1021" s="339"/>
      <c r="BR1021" s="339"/>
      <c r="BS1021" s="339"/>
      <c r="BT1021" s="339"/>
      <c r="BU1021" s="339"/>
      <c r="BV1021" s="339"/>
      <c r="BW1021" s="339"/>
      <c r="BX1021" s="339"/>
      <c r="BY1021" s="339"/>
      <c r="BZ1021" s="339"/>
      <c r="CA1021" s="339"/>
      <c r="CB1021" s="339"/>
      <c r="CC1021" s="339"/>
      <c r="CD1021" s="339"/>
      <c r="CE1021" s="339"/>
      <c r="CF1021" s="339"/>
      <c r="CG1021" s="339"/>
      <c r="CH1021" s="339"/>
      <c r="CI1021" s="339"/>
      <c r="CJ1021" s="339"/>
      <c r="CK1021" s="339"/>
      <c r="CL1021" s="339"/>
      <c r="CM1021" s="339"/>
      <c r="CN1021" s="339"/>
      <c r="CO1021" s="339"/>
      <c r="CP1021" s="339"/>
      <c r="CQ1021" s="339"/>
      <c r="CR1021" s="339"/>
      <c r="CS1021" s="339"/>
      <c r="CT1021" s="339"/>
      <c r="CU1021" s="339"/>
      <c r="CV1021" s="339"/>
      <c r="CW1021" s="339"/>
      <c r="CX1021" s="339"/>
      <c r="CY1021" s="339"/>
      <c r="CZ1021" s="339"/>
      <c r="DA1021" s="339"/>
      <c r="DB1021" s="339"/>
      <c r="DC1021" s="339"/>
      <c r="DD1021" s="339"/>
      <c r="DE1021" s="339"/>
      <c r="DF1021" s="339"/>
      <c r="DG1021" s="339"/>
      <c r="DH1021" s="339"/>
      <c r="DI1021" s="339"/>
      <c r="DJ1021" s="339"/>
      <c r="DK1021" s="339"/>
      <c r="DL1021" s="339"/>
      <c r="DM1021" s="339"/>
      <c r="DN1021" s="339"/>
      <c r="DO1021" s="339"/>
      <c r="DP1021" s="339"/>
      <c r="DQ1021" s="339"/>
      <c r="DR1021" s="339"/>
      <c r="DS1021" s="339"/>
      <c r="DT1021" s="339"/>
      <c r="DU1021" s="339"/>
      <c r="DV1021" s="339"/>
      <c r="DW1021" s="339"/>
      <c r="DX1021" s="339"/>
      <c r="DY1021" s="339"/>
      <c r="DZ1021" s="339"/>
      <c r="EA1021" s="339"/>
      <c r="EB1021" s="339"/>
      <c r="EC1021" s="339"/>
      <c r="ED1021" s="339"/>
      <c r="EE1021" s="339"/>
      <c r="EF1021" s="339"/>
      <c r="EG1021" s="339"/>
      <c r="EH1021" s="339"/>
      <c r="EI1021" s="339"/>
      <c r="EJ1021" s="339"/>
      <c r="EK1021" s="339"/>
      <c r="EL1021" s="339"/>
      <c r="EM1021" s="339"/>
    </row>
    <row r="1022" spans="1:143" s="341" customFormat="1" ht="25.5" hidden="1" customHeight="1">
      <c r="A1022" s="371"/>
      <c r="B1022" s="371"/>
      <c r="C1022" s="371"/>
      <c r="D1022" s="371"/>
      <c r="E1022" s="371"/>
      <c r="F1022" s="371"/>
      <c r="G1022" s="371"/>
      <c r="H1022" s="371"/>
      <c r="I1022" s="371"/>
      <c r="J1022" s="371"/>
      <c r="K1022" s="371"/>
      <c r="L1022" s="371"/>
      <c r="M1022" s="371"/>
      <c r="N1022" s="371"/>
      <c r="O1022" s="371"/>
      <c r="P1022" s="371"/>
      <c r="Q1022" s="371"/>
      <c r="R1022" s="371"/>
      <c r="S1022" s="371"/>
      <c r="T1022" s="371"/>
      <c r="U1022" s="371"/>
      <c r="V1022" s="371"/>
      <c r="W1022" s="371"/>
      <c r="X1022" s="371"/>
      <c r="Y1022" s="371"/>
      <c r="Z1022" s="371"/>
      <c r="AA1022" s="371"/>
      <c r="AB1022" s="371"/>
      <c r="AC1022" s="371"/>
      <c r="AD1022" s="371"/>
      <c r="AE1022" s="371"/>
      <c r="AF1022" s="371"/>
      <c r="AG1022" s="371"/>
      <c r="AH1022" s="371"/>
      <c r="AI1022" s="339"/>
      <c r="AJ1022" s="339"/>
      <c r="AK1022" s="339"/>
      <c r="AL1022" s="339"/>
      <c r="AM1022" s="339"/>
      <c r="AN1022" s="339"/>
      <c r="AO1022" s="339"/>
      <c r="AP1022" s="339"/>
      <c r="AQ1022" s="339"/>
      <c r="AR1022" s="339"/>
      <c r="AS1022" s="339"/>
      <c r="AT1022" s="339"/>
      <c r="AU1022" s="339"/>
      <c r="AV1022" s="339"/>
      <c r="AW1022" s="339"/>
      <c r="AX1022" s="339"/>
      <c r="AY1022" s="339"/>
      <c r="AZ1022" s="339"/>
      <c r="BA1022" s="339"/>
      <c r="BB1022" s="339"/>
      <c r="BC1022" s="339"/>
      <c r="BD1022" s="339"/>
      <c r="BE1022" s="339"/>
      <c r="BF1022" s="339"/>
      <c r="BG1022" s="339"/>
      <c r="BH1022" s="339"/>
      <c r="BI1022" s="339"/>
      <c r="BJ1022" s="339"/>
      <c r="BK1022" s="339"/>
      <c r="BL1022" s="339"/>
      <c r="BM1022" s="339"/>
      <c r="BN1022" s="339"/>
      <c r="BO1022" s="339"/>
      <c r="BP1022" s="339"/>
      <c r="BQ1022" s="339"/>
      <c r="BR1022" s="339"/>
      <c r="BS1022" s="339"/>
      <c r="BT1022" s="339"/>
      <c r="BU1022" s="339"/>
      <c r="BV1022" s="339"/>
      <c r="BW1022" s="339"/>
      <c r="BX1022" s="339"/>
      <c r="BY1022" s="339"/>
      <c r="BZ1022" s="339"/>
      <c r="CA1022" s="339"/>
      <c r="CB1022" s="339"/>
      <c r="CC1022" s="339"/>
      <c r="CD1022" s="339"/>
      <c r="CE1022" s="339"/>
      <c r="CF1022" s="339"/>
      <c r="CG1022" s="339"/>
      <c r="CH1022" s="339"/>
      <c r="CI1022" s="339"/>
      <c r="CJ1022" s="339"/>
      <c r="CK1022" s="339"/>
      <c r="CL1022" s="339"/>
      <c r="CM1022" s="339"/>
      <c r="CN1022" s="339"/>
      <c r="CO1022" s="339"/>
      <c r="CP1022" s="339"/>
      <c r="CQ1022" s="339"/>
      <c r="CR1022" s="339"/>
      <c r="CS1022" s="339"/>
      <c r="CT1022" s="339"/>
      <c r="CU1022" s="339"/>
      <c r="CV1022" s="339"/>
      <c r="CW1022" s="339"/>
      <c r="CX1022" s="339"/>
      <c r="CY1022" s="339"/>
      <c r="CZ1022" s="339"/>
      <c r="DA1022" s="339"/>
      <c r="DB1022" s="339"/>
      <c r="DC1022" s="339"/>
      <c r="DD1022" s="339"/>
      <c r="DE1022" s="339"/>
      <c r="DF1022" s="339"/>
      <c r="DG1022" s="339"/>
      <c r="DH1022" s="339"/>
      <c r="DI1022" s="339"/>
      <c r="DJ1022" s="339"/>
      <c r="DK1022" s="339"/>
      <c r="DL1022" s="339"/>
      <c r="DM1022" s="339"/>
      <c r="DN1022" s="339"/>
      <c r="DO1022" s="339"/>
      <c r="DP1022" s="339"/>
      <c r="DQ1022" s="339"/>
      <c r="DR1022" s="339"/>
      <c r="DS1022" s="339"/>
      <c r="DT1022" s="339"/>
      <c r="DU1022" s="339"/>
      <c r="DV1022" s="339"/>
      <c r="DW1022" s="339"/>
      <c r="DX1022" s="339"/>
      <c r="DY1022" s="339"/>
      <c r="DZ1022" s="339"/>
      <c r="EA1022" s="339"/>
      <c r="EB1022" s="339"/>
      <c r="EC1022" s="339"/>
      <c r="ED1022" s="339"/>
      <c r="EE1022" s="339"/>
      <c r="EF1022" s="339"/>
      <c r="EG1022" s="339"/>
      <c r="EH1022" s="339"/>
      <c r="EI1022" s="339"/>
      <c r="EJ1022" s="339"/>
      <c r="EK1022" s="339"/>
      <c r="EL1022" s="339"/>
      <c r="EM1022" s="339"/>
    </row>
    <row r="1023" spans="1:143" s="341" customFormat="1" ht="25.5" hidden="1" customHeight="1">
      <c r="A1023" s="371"/>
      <c r="B1023" s="371"/>
      <c r="C1023" s="371"/>
      <c r="D1023" s="371"/>
      <c r="E1023" s="371"/>
      <c r="F1023" s="371"/>
      <c r="G1023" s="371"/>
      <c r="H1023" s="371"/>
      <c r="I1023" s="371"/>
      <c r="J1023" s="371"/>
      <c r="K1023" s="371"/>
      <c r="L1023" s="371"/>
      <c r="M1023" s="371"/>
      <c r="N1023" s="371"/>
      <c r="O1023" s="371"/>
      <c r="P1023" s="371"/>
      <c r="Q1023" s="371"/>
      <c r="R1023" s="371"/>
      <c r="S1023" s="371"/>
      <c r="T1023" s="371"/>
      <c r="U1023" s="371"/>
      <c r="V1023" s="371"/>
      <c r="W1023" s="371"/>
      <c r="X1023" s="371"/>
      <c r="Y1023" s="371"/>
      <c r="Z1023" s="371"/>
      <c r="AA1023" s="371"/>
      <c r="AB1023" s="371"/>
      <c r="AC1023" s="371"/>
      <c r="AD1023" s="371"/>
      <c r="AE1023" s="371"/>
      <c r="AF1023" s="371"/>
      <c r="AG1023" s="371"/>
      <c r="AH1023" s="371"/>
      <c r="AI1023" s="339"/>
      <c r="AJ1023" s="339"/>
      <c r="AK1023" s="339"/>
      <c r="AL1023" s="339"/>
      <c r="AM1023" s="339"/>
      <c r="AN1023" s="339"/>
      <c r="AO1023" s="339"/>
      <c r="AP1023" s="339"/>
      <c r="AQ1023" s="339"/>
      <c r="AR1023" s="339"/>
      <c r="AS1023" s="339"/>
      <c r="AT1023" s="339"/>
      <c r="AU1023" s="339"/>
      <c r="AV1023" s="339"/>
      <c r="AW1023" s="339"/>
      <c r="AX1023" s="339"/>
      <c r="AY1023" s="339"/>
      <c r="AZ1023" s="339"/>
      <c r="BA1023" s="339"/>
      <c r="BB1023" s="339"/>
      <c r="BC1023" s="339"/>
      <c r="BD1023" s="339"/>
      <c r="BE1023" s="339"/>
      <c r="BF1023" s="339"/>
      <c r="BG1023" s="339"/>
      <c r="BH1023" s="339"/>
      <c r="BI1023" s="339"/>
      <c r="BJ1023" s="339"/>
      <c r="BK1023" s="339"/>
      <c r="BL1023" s="339"/>
      <c r="BM1023" s="339"/>
      <c r="BN1023" s="339"/>
      <c r="BO1023" s="339"/>
      <c r="BP1023" s="339"/>
      <c r="BQ1023" s="339"/>
      <c r="BR1023" s="339"/>
      <c r="BS1023" s="339"/>
      <c r="BT1023" s="339"/>
      <c r="BU1023" s="339"/>
      <c r="BV1023" s="339"/>
      <c r="BW1023" s="339"/>
      <c r="BX1023" s="339"/>
      <c r="BY1023" s="339"/>
      <c r="BZ1023" s="339"/>
      <c r="CA1023" s="339"/>
      <c r="CB1023" s="339"/>
      <c r="CC1023" s="339"/>
      <c r="CD1023" s="339"/>
      <c r="CE1023" s="339"/>
      <c r="CF1023" s="339"/>
      <c r="CG1023" s="339"/>
      <c r="CH1023" s="339"/>
      <c r="CI1023" s="339"/>
      <c r="CJ1023" s="339"/>
      <c r="CK1023" s="339"/>
      <c r="CL1023" s="339"/>
      <c r="CM1023" s="339"/>
      <c r="CN1023" s="339"/>
      <c r="CO1023" s="339"/>
      <c r="CP1023" s="339"/>
      <c r="CQ1023" s="339"/>
      <c r="CR1023" s="339"/>
      <c r="CS1023" s="339"/>
      <c r="CT1023" s="339"/>
      <c r="CU1023" s="339"/>
      <c r="CV1023" s="339"/>
      <c r="CW1023" s="339"/>
      <c r="CX1023" s="339"/>
      <c r="CY1023" s="339"/>
      <c r="CZ1023" s="339"/>
      <c r="DA1023" s="339"/>
      <c r="DB1023" s="339"/>
      <c r="DC1023" s="339"/>
      <c r="DD1023" s="339"/>
      <c r="DE1023" s="339"/>
      <c r="DF1023" s="339"/>
      <c r="DG1023" s="339"/>
      <c r="DH1023" s="339"/>
      <c r="DI1023" s="339"/>
      <c r="DJ1023" s="339"/>
      <c r="DK1023" s="339"/>
      <c r="DL1023" s="339"/>
      <c r="DM1023" s="339"/>
      <c r="DN1023" s="339"/>
      <c r="DO1023" s="339"/>
      <c r="DP1023" s="339"/>
      <c r="DQ1023" s="339"/>
      <c r="DR1023" s="339"/>
      <c r="DS1023" s="339"/>
      <c r="DT1023" s="339"/>
      <c r="DU1023" s="339"/>
      <c r="DV1023" s="339"/>
      <c r="DW1023" s="339"/>
      <c r="DX1023" s="339"/>
      <c r="DY1023" s="339"/>
      <c r="DZ1023" s="339"/>
      <c r="EA1023" s="339"/>
      <c r="EB1023" s="339"/>
      <c r="EC1023" s="339"/>
      <c r="ED1023" s="339"/>
      <c r="EE1023" s="339"/>
      <c r="EF1023" s="339"/>
      <c r="EG1023" s="339"/>
      <c r="EH1023" s="339"/>
      <c r="EI1023" s="339"/>
      <c r="EJ1023" s="339"/>
      <c r="EK1023" s="339"/>
      <c r="EL1023" s="339"/>
      <c r="EM1023" s="339"/>
    </row>
    <row r="1024" spans="1:143" s="341" customFormat="1" ht="25.5" hidden="1" customHeight="1">
      <c r="A1024" s="371"/>
      <c r="B1024" s="371"/>
      <c r="C1024" s="371"/>
      <c r="D1024" s="371"/>
      <c r="E1024" s="371"/>
      <c r="F1024" s="371"/>
      <c r="G1024" s="371"/>
      <c r="H1024" s="371"/>
      <c r="I1024" s="371"/>
      <c r="J1024" s="371"/>
      <c r="K1024" s="371"/>
      <c r="L1024" s="371"/>
      <c r="M1024" s="371"/>
      <c r="N1024" s="371"/>
      <c r="O1024" s="371"/>
      <c r="P1024" s="371"/>
      <c r="Q1024" s="371"/>
      <c r="R1024" s="371"/>
      <c r="S1024" s="371"/>
      <c r="T1024" s="371"/>
      <c r="U1024" s="371"/>
      <c r="V1024" s="371"/>
      <c r="W1024" s="371"/>
      <c r="X1024" s="371"/>
      <c r="Y1024" s="371"/>
      <c r="Z1024" s="371"/>
      <c r="AA1024" s="371"/>
      <c r="AB1024" s="371"/>
      <c r="AC1024" s="371"/>
      <c r="AD1024" s="371"/>
      <c r="AE1024" s="371"/>
      <c r="AF1024" s="371"/>
      <c r="AG1024" s="371"/>
      <c r="AH1024" s="371"/>
      <c r="AI1024" s="339"/>
      <c r="AJ1024" s="339"/>
      <c r="AK1024" s="339"/>
      <c r="AL1024" s="339"/>
      <c r="AM1024" s="339"/>
      <c r="AN1024" s="339"/>
      <c r="AO1024" s="339"/>
      <c r="AP1024" s="339"/>
      <c r="AQ1024" s="339"/>
      <c r="AR1024" s="339"/>
      <c r="AS1024" s="339"/>
      <c r="AT1024" s="339"/>
      <c r="AU1024" s="339"/>
      <c r="AV1024" s="339"/>
      <c r="AW1024" s="339"/>
      <c r="AX1024" s="339"/>
      <c r="AY1024" s="339"/>
      <c r="AZ1024" s="339"/>
      <c r="BA1024" s="339"/>
      <c r="BB1024" s="339"/>
      <c r="BC1024" s="339"/>
      <c r="BD1024" s="339"/>
      <c r="BE1024" s="339"/>
      <c r="BF1024" s="339"/>
      <c r="BG1024" s="339"/>
      <c r="BH1024" s="339"/>
      <c r="BI1024" s="339"/>
      <c r="BJ1024" s="339"/>
      <c r="BK1024" s="339"/>
      <c r="BL1024" s="339"/>
      <c r="BM1024" s="339"/>
      <c r="BN1024" s="339"/>
      <c r="BO1024" s="339"/>
      <c r="BP1024" s="339"/>
      <c r="BQ1024" s="339"/>
      <c r="BR1024" s="339"/>
      <c r="BS1024" s="339"/>
      <c r="BT1024" s="339"/>
      <c r="BU1024" s="339"/>
      <c r="BV1024" s="339"/>
      <c r="BW1024" s="339"/>
      <c r="BX1024" s="339"/>
      <c r="BY1024" s="339"/>
      <c r="BZ1024" s="339"/>
      <c r="CA1024" s="339"/>
      <c r="CB1024" s="339"/>
      <c r="CC1024" s="339"/>
      <c r="CD1024" s="339"/>
      <c r="CE1024" s="339"/>
      <c r="CF1024" s="339"/>
      <c r="CG1024" s="339"/>
      <c r="CH1024" s="339"/>
      <c r="CI1024" s="339"/>
      <c r="CJ1024" s="339"/>
      <c r="CK1024" s="339"/>
      <c r="CL1024" s="339"/>
      <c r="CM1024" s="339"/>
      <c r="CN1024" s="339"/>
      <c r="CO1024" s="339"/>
      <c r="CP1024" s="339"/>
      <c r="CQ1024" s="339"/>
      <c r="CR1024" s="339"/>
      <c r="CS1024" s="339"/>
      <c r="CT1024" s="339"/>
      <c r="CU1024" s="339"/>
      <c r="CV1024" s="339"/>
      <c r="CW1024" s="339"/>
      <c r="CX1024" s="339"/>
      <c r="CY1024" s="339"/>
      <c r="CZ1024" s="339"/>
      <c r="DA1024" s="339"/>
      <c r="DB1024" s="339"/>
      <c r="DC1024" s="339"/>
      <c r="DD1024" s="339"/>
      <c r="DE1024" s="339"/>
      <c r="DF1024" s="339"/>
      <c r="DG1024" s="339"/>
      <c r="DH1024" s="339"/>
      <c r="DI1024" s="339"/>
      <c r="DJ1024" s="339"/>
      <c r="DK1024" s="339"/>
      <c r="DL1024" s="339"/>
      <c r="DM1024" s="339"/>
      <c r="DN1024" s="339"/>
      <c r="DO1024" s="339"/>
      <c r="DP1024" s="339"/>
      <c r="DQ1024" s="339"/>
      <c r="DR1024" s="339"/>
      <c r="DS1024" s="339"/>
      <c r="DT1024" s="339"/>
      <c r="DU1024" s="339"/>
      <c r="DV1024" s="339"/>
      <c r="DW1024" s="339"/>
      <c r="DX1024" s="339"/>
      <c r="DY1024" s="339"/>
      <c r="DZ1024" s="339"/>
      <c r="EA1024" s="339"/>
      <c r="EB1024" s="339"/>
      <c r="EC1024" s="339"/>
      <c r="ED1024" s="339"/>
      <c r="EE1024" s="339"/>
      <c r="EF1024" s="339"/>
      <c r="EG1024" s="339"/>
      <c r="EH1024" s="339"/>
      <c r="EI1024" s="339"/>
      <c r="EJ1024" s="339"/>
      <c r="EK1024" s="339"/>
      <c r="EL1024" s="339"/>
      <c r="EM1024" s="339"/>
    </row>
    <row r="1025" spans="1:143" s="341" customFormat="1" ht="25.5" hidden="1" customHeight="1">
      <c r="A1025" s="371"/>
      <c r="B1025" s="371"/>
      <c r="C1025" s="371"/>
      <c r="D1025" s="371"/>
      <c r="E1025" s="371"/>
      <c r="F1025" s="371"/>
      <c r="G1025" s="371"/>
      <c r="H1025" s="371"/>
      <c r="I1025" s="371"/>
      <c r="J1025" s="371"/>
      <c r="K1025" s="371"/>
      <c r="L1025" s="371"/>
      <c r="M1025" s="371"/>
      <c r="N1025" s="371"/>
      <c r="O1025" s="371"/>
      <c r="P1025" s="371"/>
      <c r="Q1025" s="371"/>
      <c r="R1025" s="371"/>
      <c r="S1025" s="371"/>
      <c r="T1025" s="371"/>
      <c r="U1025" s="371"/>
      <c r="V1025" s="371"/>
      <c r="W1025" s="371"/>
      <c r="X1025" s="371"/>
      <c r="Y1025" s="371"/>
      <c r="Z1025" s="371"/>
      <c r="AA1025" s="371"/>
      <c r="AB1025" s="371"/>
      <c r="AC1025" s="371"/>
      <c r="AD1025" s="371"/>
      <c r="AE1025" s="371"/>
      <c r="AF1025" s="371"/>
      <c r="AG1025" s="371"/>
      <c r="AH1025" s="371"/>
      <c r="AI1025" s="339"/>
      <c r="AJ1025" s="339"/>
      <c r="AK1025" s="339"/>
      <c r="AL1025" s="339"/>
      <c r="AM1025" s="339"/>
      <c r="AN1025" s="339"/>
      <c r="AO1025" s="339"/>
      <c r="AP1025" s="339"/>
      <c r="AQ1025" s="339"/>
      <c r="AR1025" s="339"/>
      <c r="AS1025" s="339"/>
      <c r="AT1025" s="339"/>
      <c r="AU1025" s="339"/>
      <c r="AV1025" s="339"/>
      <c r="AW1025" s="339"/>
      <c r="AX1025" s="339"/>
      <c r="AY1025" s="339"/>
      <c r="AZ1025" s="339"/>
      <c r="BA1025" s="339"/>
      <c r="BB1025" s="339"/>
      <c r="BC1025" s="339"/>
      <c r="BD1025" s="339"/>
      <c r="BE1025" s="339"/>
      <c r="BF1025" s="339"/>
      <c r="BG1025" s="339"/>
      <c r="BH1025" s="339"/>
      <c r="BI1025" s="339"/>
      <c r="BJ1025" s="339"/>
      <c r="BK1025" s="339"/>
      <c r="BL1025" s="339"/>
      <c r="BM1025" s="339"/>
      <c r="BN1025" s="339"/>
      <c r="BO1025" s="339"/>
      <c r="BP1025" s="339"/>
      <c r="BQ1025" s="339"/>
      <c r="BR1025" s="339"/>
      <c r="BS1025" s="339"/>
      <c r="BT1025" s="339"/>
      <c r="BU1025" s="339"/>
      <c r="BV1025" s="339"/>
      <c r="BW1025" s="339"/>
      <c r="BX1025" s="339"/>
      <c r="BY1025" s="339"/>
      <c r="BZ1025" s="339"/>
      <c r="CA1025" s="339"/>
      <c r="CB1025" s="339"/>
      <c r="CC1025" s="339"/>
      <c r="CD1025" s="339"/>
      <c r="CE1025" s="339"/>
      <c r="CF1025" s="339"/>
      <c r="CG1025" s="339"/>
      <c r="CH1025" s="339"/>
      <c r="CI1025" s="339"/>
      <c r="CJ1025" s="339"/>
      <c r="CK1025" s="339"/>
      <c r="CL1025" s="339"/>
      <c r="CM1025" s="339"/>
      <c r="CN1025" s="339"/>
      <c r="CO1025" s="339"/>
      <c r="CP1025" s="339"/>
      <c r="CQ1025" s="339"/>
      <c r="CR1025" s="339"/>
      <c r="CS1025" s="339"/>
      <c r="CT1025" s="339"/>
      <c r="CU1025" s="339"/>
      <c r="CV1025" s="339"/>
      <c r="CW1025" s="339"/>
      <c r="CX1025" s="339"/>
      <c r="CY1025" s="339"/>
      <c r="CZ1025" s="339"/>
      <c r="DA1025" s="339"/>
      <c r="DB1025" s="339"/>
      <c r="DC1025" s="339"/>
      <c r="DD1025" s="339"/>
      <c r="DE1025" s="339"/>
      <c r="DF1025" s="339"/>
      <c r="DG1025" s="339"/>
      <c r="DH1025" s="339"/>
      <c r="DI1025" s="339"/>
      <c r="DJ1025" s="339"/>
      <c r="DK1025" s="339"/>
      <c r="DL1025" s="339"/>
      <c r="DM1025" s="339"/>
      <c r="DN1025" s="339"/>
      <c r="DO1025" s="339"/>
      <c r="DP1025" s="339"/>
      <c r="DQ1025" s="339"/>
      <c r="DR1025" s="339"/>
      <c r="DS1025" s="339"/>
      <c r="DT1025" s="339"/>
      <c r="DU1025" s="339"/>
      <c r="DV1025" s="339"/>
      <c r="DW1025" s="339"/>
      <c r="DX1025" s="339"/>
      <c r="DY1025" s="339"/>
      <c r="DZ1025" s="339"/>
      <c r="EA1025" s="339"/>
      <c r="EB1025" s="339"/>
      <c r="EC1025" s="339"/>
      <c r="ED1025" s="339"/>
      <c r="EE1025" s="339"/>
      <c r="EF1025" s="339"/>
      <c r="EG1025" s="339"/>
      <c r="EH1025" s="339"/>
      <c r="EI1025" s="339"/>
      <c r="EJ1025" s="339"/>
      <c r="EK1025" s="339"/>
      <c r="EL1025" s="339"/>
      <c r="EM1025" s="339"/>
    </row>
    <row r="1026" spans="1:143" s="341" customFormat="1" ht="25.5" hidden="1" customHeight="1">
      <c r="A1026" s="371"/>
      <c r="B1026" s="371"/>
      <c r="C1026" s="371"/>
      <c r="D1026" s="371"/>
      <c r="E1026" s="371"/>
      <c r="F1026" s="371"/>
      <c r="G1026" s="371"/>
      <c r="H1026" s="371"/>
      <c r="I1026" s="371"/>
      <c r="J1026" s="371"/>
      <c r="K1026" s="371"/>
      <c r="L1026" s="371"/>
      <c r="M1026" s="371"/>
      <c r="N1026" s="371"/>
      <c r="O1026" s="371"/>
      <c r="P1026" s="371"/>
      <c r="Q1026" s="371"/>
      <c r="R1026" s="371"/>
      <c r="S1026" s="371"/>
      <c r="T1026" s="371"/>
      <c r="U1026" s="371"/>
      <c r="V1026" s="371"/>
      <c r="W1026" s="371"/>
      <c r="X1026" s="371"/>
      <c r="Y1026" s="371"/>
      <c r="Z1026" s="371"/>
      <c r="AA1026" s="371"/>
      <c r="AB1026" s="371"/>
      <c r="AC1026" s="371"/>
      <c r="AD1026" s="371"/>
      <c r="AE1026" s="371"/>
      <c r="AF1026" s="371"/>
      <c r="AG1026" s="371"/>
      <c r="AH1026" s="371"/>
      <c r="AI1026" s="339"/>
      <c r="AJ1026" s="339"/>
      <c r="AK1026" s="339"/>
      <c r="AL1026" s="339"/>
      <c r="AM1026" s="339"/>
      <c r="AN1026" s="339"/>
      <c r="AO1026" s="339"/>
      <c r="AP1026" s="339"/>
      <c r="AQ1026" s="339"/>
      <c r="AR1026" s="339"/>
      <c r="AS1026" s="339"/>
      <c r="AT1026" s="339"/>
      <c r="AU1026" s="339"/>
      <c r="AV1026" s="339"/>
      <c r="AW1026" s="339"/>
      <c r="AX1026" s="339"/>
      <c r="AY1026" s="339"/>
      <c r="AZ1026" s="339"/>
      <c r="BA1026" s="339"/>
      <c r="BB1026" s="339"/>
      <c r="BC1026" s="339"/>
      <c r="BD1026" s="339"/>
      <c r="BE1026" s="339"/>
      <c r="BF1026" s="339"/>
      <c r="BG1026" s="339"/>
      <c r="BH1026" s="339"/>
      <c r="BI1026" s="339"/>
      <c r="BJ1026" s="339"/>
      <c r="BK1026" s="339"/>
      <c r="BL1026" s="339"/>
      <c r="BM1026" s="339"/>
      <c r="BN1026" s="339"/>
      <c r="BO1026" s="339"/>
      <c r="BP1026" s="339"/>
      <c r="BQ1026" s="339"/>
      <c r="BR1026" s="339"/>
      <c r="BS1026" s="339"/>
      <c r="BT1026" s="339"/>
      <c r="BU1026" s="339"/>
      <c r="BV1026" s="339"/>
      <c r="BW1026" s="339"/>
      <c r="BX1026" s="339"/>
      <c r="BY1026" s="339"/>
      <c r="BZ1026" s="339"/>
      <c r="CA1026" s="339"/>
      <c r="CB1026" s="339"/>
      <c r="CC1026" s="339"/>
      <c r="CD1026" s="339"/>
      <c r="CE1026" s="339"/>
      <c r="CF1026" s="339"/>
      <c r="CG1026" s="339"/>
      <c r="CH1026" s="339"/>
      <c r="CI1026" s="339"/>
      <c r="CJ1026" s="339"/>
      <c r="CK1026" s="339"/>
      <c r="CL1026" s="339"/>
      <c r="CM1026" s="339"/>
      <c r="CN1026" s="339"/>
      <c r="CO1026" s="339"/>
      <c r="CP1026" s="339"/>
      <c r="CQ1026" s="339"/>
      <c r="CR1026" s="339"/>
      <c r="CS1026" s="339"/>
      <c r="CT1026" s="339"/>
      <c r="CU1026" s="339"/>
      <c r="CV1026" s="339"/>
      <c r="CW1026" s="339"/>
      <c r="CX1026" s="339"/>
      <c r="CY1026" s="339"/>
      <c r="CZ1026" s="339"/>
      <c r="DA1026" s="339"/>
      <c r="DB1026" s="339"/>
      <c r="DC1026" s="339"/>
      <c r="DD1026" s="339"/>
      <c r="DE1026" s="339"/>
      <c r="DF1026" s="339"/>
      <c r="DG1026" s="339"/>
      <c r="DH1026" s="339"/>
      <c r="DI1026" s="339"/>
      <c r="DJ1026" s="339"/>
      <c r="DK1026" s="339"/>
      <c r="DL1026" s="339"/>
      <c r="DM1026" s="339"/>
      <c r="DN1026" s="339"/>
      <c r="DO1026" s="339"/>
      <c r="DP1026" s="339"/>
      <c r="DQ1026" s="339"/>
      <c r="DR1026" s="339"/>
      <c r="DS1026" s="339"/>
      <c r="DT1026" s="339"/>
      <c r="DU1026" s="339"/>
      <c r="DV1026" s="339"/>
      <c r="DW1026" s="339"/>
      <c r="DX1026" s="339"/>
      <c r="DY1026" s="339"/>
      <c r="DZ1026" s="339"/>
      <c r="EA1026" s="339"/>
      <c r="EB1026" s="339"/>
      <c r="EC1026" s="339"/>
      <c r="ED1026" s="339"/>
      <c r="EE1026" s="339"/>
      <c r="EF1026" s="339"/>
      <c r="EG1026" s="339"/>
      <c r="EH1026" s="339"/>
      <c r="EI1026" s="339"/>
      <c r="EJ1026" s="339"/>
      <c r="EK1026" s="339"/>
      <c r="EL1026" s="339"/>
      <c r="EM1026" s="339"/>
    </row>
    <row r="1027" spans="1:143" s="341" customFormat="1" ht="25.5" hidden="1" customHeight="1">
      <c r="A1027" s="371"/>
      <c r="B1027" s="371"/>
      <c r="C1027" s="371"/>
      <c r="D1027" s="371"/>
      <c r="E1027" s="371"/>
      <c r="F1027" s="371"/>
      <c r="G1027" s="371"/>
      <c r="H1027" s="371"/>
      <c r="I1027" s="371"/>
      <c r="J1027" s="371"/>
      <c r="K1027" s="371"/>
      <c r="L1027" s="371"/>
      <c r="M1027" s="371"/>
      <c r="N1027" s="371"/>
      <c r="O1027" s="371"/>
      <c r="P1027" s="371"/>
      <c r="Q1027" s="371"/>
      <c r="R1027" s="371"/>
      <c r="S1027" s="371"/>
      <c r="T1027" s="371"/>
      <c r="U1027" s="371"/>
      <c r="V1027" s="371"/>
      <c r="W1027" s="371"/>
      <c r="X1027" s="371"/>
      <c r="Y1027" s="371"/>
      <c r="Z1027" s="371"/>
      <c r="AA1027" s="371"/>
      <c r="AB1027" s="371"/>
      <c r="AC1027" s="371"/>
      <c r="AD1027" s="371"/>
      <c r="AE1027" s="371"/>
      <c r="AF1027" s="371"/>
      <c r="AG1027" s="371"/>
      <c r="AH1027" s="371"/>
      <c r="AI1027" s="339"/>
      <c r="AJ1027" s="339"/>
      <c r="AK1027" s="339"/>
      <c r="AL1027" s="339"/>
      <c r="AM1027" s="339"/>
      <c r="AN1027" s="339"/>
      <c r="AO1027" s="339"/>
      <c r="AP1027" s="339"/>
      <c r="AQ1027" s="339"/>
      <c r="AR1027" s="339"/>
      <c r="AS1027" s="339"/>
      <c r="AT1027" s="339"/>
      <c r="AU1027" s="339"/>
      <c r="AV1027" s="339"/>
      <c r="AW1027" s="339"/>
      <c r="AX1027" s="339"/>
      <c r="AY1027" s="339"/>
      <c r="AZ1027" s="339"/>
      <c r="BA1027" s="339"/>
      <c r="BB1027" s="339"/>
      <c r="BC1027" s="339"/>
      <c r="BD1027" s="339"/>
      <c r="BE1027" s="339"/>
      <c r="BF1027" s="339"/>
      <c r="BG1027" s="339"/>
      <c r="BH1027" s="339"/>
      <c r="BI1027" s="339"/>
      <c r="BJ1027" s="339"/>
      <c r="BK1027" s="339"/>
      <c r="BL1027" s="339"/>
      <c r="BM1027" s="339"/>
      <c r="BN1027" s="339"/>
      <c r="BO1027" s="339"/>
      <c r="BP1027" s="339"/>
      <c r="BQ1027" s="339"/>
      <c r="BR1027" s="339"/>
      <c r="BS1027" s="339"/>
      <c r="BT1027" s="339"/>
      <c r="BU1027" s="339"/>
      <c r="BV1027" s="339"/>
      <c r="BW1027" s="339"/>
      <c r="BX1027" s="339"/>
      <c r="BY1027" s="339"/>
      <c r="BZ1027" s="339"/>
      <c r="CA1027" s="339"/>
      <c r="CB1027" s="339"/>
      <c r="CC1027" s="339"/>
      <c r="CD1027" s="339"/>
      <c r="CE1027" s="339"/>
      <c r="CF1027" s="339"/>
      <c r="CG1027" s="339"/>
      <c r="CH1027" s="339"/>
      <c r="CI1027" s="339"/>
      <c r="CJ1027" s="339"/>
      <c r="CK1027" s="339"/>
      <c r="CL1027" s="339"/>
      <c r="CM1027" s="339"/>
      <c r="CN1027" s="339"/>
      <c r="CO1027" s="339"/>
      <c r="CP1027" s="339"/>
      <c r="CQ1027" s="339"/>
      <c r="CR1027" s="339"/>
      <c r="CS1027" s="339"/>
      <c r="CT1027" s="339"/>
      <c r="CU1027" s="339"/>
      <c r="CV1027" s="339"/>
      <c r="CW1027" s="339"/>
      <c r="CX1027" s="339"/>
      <c r="CY1027" s="339"/>
      <c r="CZ1027" s="339"/>
      <c r="DA1027" s="339"/>
      <c r="DB1027" s="339"/>
      <c r="DC1027" s="339"/>
      <c r="DD1027" s="339"/>
      <c r="DE1027" s="339"/>
      <c r="DF1027" s="339"/>
      <c r="DG1027" s="339"/>
      <c r="DH1027" s="339"/>
      <c r="DI1027" s="339"/>
      <c r="DJ1027" s="339"/>
      <c r="DK1027" s="339"/>
      <c r="DL1027" s="339"/>
      <c r="DM1027" s="339"/>
      <c r="DN1027" s="339"/>
      <c r="DO1027" s="339"/>
      <c r="DP1027" s="339"/>
      <c r="DQ1027" s="339"/>
      <c r="DR1027" s="339"/>
      <c r="DS1027" s="339"/>
      <c r="DT1027" s="339"/>
      <c r="DU1027" s="339"/>
      <c r="DV1027" s="339"/>
      <c r="DW1027" s="339"/>
      <c r="DX1027" s="339"/>
      <c r="DY1027" s="339"/>
      <c r="DZ1027" s="339"/>
      <c r="EA1027" s="339"/>
      <c r="EB1027" s="339"/>
      <c r="EC1027" s="339"/>
      <c r="ED1027" s="339"/>
      <c r="EE1027" s="339"/>
      <c r="EF1027" s="339"/>
      <c r="EG1027" s="339"/>
      <c r="EH1027" s="339"/>
      <c r="EI1027" s="339"/>
      <c r="EJ1027" s="339"/>
      <c r="EK1027" s="339"/>
      <c r="EL1027" s="339"/>
      <c r="EM1027" s="339"/>
    </row>
    <row r="1028" spans="1:143" s="341" customFormat="1" ht="25.5" hidden="1" customHeight="1">
      <c r="A1028" s="371"/>
      <c r="B1028" s="371"/>
      <c r="C1028" s="371"/>
      <c r="D1028" s="371"/>
      <c r="E1028" s="371"/>
      <c r="F1028" s="371"/>
      <c r="G1028" s="371"/>
      <c r="H1028" s="371"/>
      <c r="I1028" s="371"/>
      <c r="J1028" s="371"/>
      <c r="K1028" s="371"/>
      <c r="L1028" s="371"/>
      <c r="M1028" s="371"/>
      <c r="N1028" s="371"/>
      <c r="O1028" s="371"/>
      <c r="P1028" s="371"/>
      <c r="Q1028" s="371"/>
      <c r="R1028" s="371"/>
      <c r="S1028" s="371"/>
      <c r="T1028" s="371"/>
      <c r="U1028" s="371"/>
      <c r="V1028" s="371"/>
      <c r="W1028" s="371"/>
      <c r="X1028" s="371"/>
      <c r="Y1028" s="371"/>
      <c r="Z1028" s="371"/>
      <c r="AA1028" s="371"/>
      <c r="AB1028" s="371"/>
      <c r="AC1028" s="371"/>
      <c r="AD1028" s="371"/>
      <c r="AE1028" s="371"/>
      <c r="AF1028" s="371"/>
      <c r="AG1028" s="371"/>
      <c r="AH1028" s="371"/>
      <c r="AI1028" s="339"/>
      <c r="AJ1028" s="339"/>
      <c r="AK1028" s="339"/>
      <c r="AL1028" s="339"/>
      <c r="AM1028" s="339"/>
      <c r="AN1028" s="339"/>
      <c r="AO1028" s="339"/>
      <c r="AP1028" s="339"/>
      <c r="AQ1028" s="339"/>
      <c r="AR1028" s="339"/>
      <c r="AS1028" s="339"/>
      <c r="AT1028" s="339"/>
      <c r="AU1028" s="339"/>
      <c r="AV1028" s="339"/>
      <c r="AW1028" s="339"/>
      <c r="AX1028" s="339"/>
      <c r="AY1028" s="339"/>
      <c r="AZ1028" s="339"/>
      <c r="BA1028" s="339"/>
      <c r="BB1028" s="339"/>
      <c r="BC1028" s="339"/>
      <c r="BD1028" s="339"/>
      <c r="BE1028" s="339"/>
      <c r="BF1028" s="339"/>
      <c r="BG1028" s="339"/>
      <c r="BH1028" s="339"/>
      <c r="BI1028" s="339"/>
      <c r="BJ1028" s="339"/>
      <c r="BK1028" s="339"/>
      <c r="BL1028" s="339"/>
      <c r="BM1028" s="339"/>
      <c r="BN1028" s="339"/>
      <c r="BO1028" s="339"/>
      <c r="BP1028" s="339"/>
      <c r="BQ1028" s="339"/>
      <c r="BR1028" s="339"/>
      <c r="BS1028" s="339"/>
      <c r="BT1028" s="339"/>
      <c r="BU1028" s="339"/>
      <c r="BV1028" s="339"/>
      <c r="BW1028" s="339"/>
      <c r="BX1028" s="339"/>
      <c r="BY1028" s="339"/>
      <c r="BZ1028" s="339"/>
      <c r="CA1028" s="339"/>
      <c r="CB1028" s="339"/>
      <c r="CC1028" s="339"/>
      <c r="CD1028" s="339"/>
      <c r="CE1028" s="339"/>
      <c r="CF1028" s="339"/>
      <c r="CG1028" s="339"/>
      <c r="CH1028" s="339"/>
      <c r="CI1028" s="339"/>
      <c r="CJ1028" s="339"/>
      <c r="CK1028" s="339"/>
      <c r="CL1028" s="339"/>
      <c r="CM1028" s="339"/>
      <c r="CN1028" s="339"/>
      <c r="CO1028" s="339"/>
      <c r="CP1028" s="339"/>
      <c r="CQ1028" s="339"/>
      <c r="CR1028" s="339"/>
      <c r="CS1028" s="339"/>
      <c r="CT1028" s="339"/>
      <c r="CU1028" s="339"/>
      <c r="CV1028" s="339"/>
      <c r="CW1028" s="339"/>
      <c r="CX1028" s="339"/>
      <c r="CY1028" s="339"/>
      <c r="CZ1028" s="339"/>
      <c r="DA1028" s="339"/>
      <c r="DB1028" s="339"/>
      <c r="DC1028" s="339"/>
      <c r="DD1028" s="339"/>
      <c r="DE1028" s="339"/>
      <c r="DF1028" s="339"/>
      <c r="DG1028" s="339"/>
      <c r="DH1028" s="339"/>
      <c r="DI1028" s="339"/>
      <c r="DJ1028" s="339"/>
      <c r="DK1028" s="339"/>
      <c r="DL1028" s="339"/>
      <c r="DM1028" s="339"/>
      <c r="DN1028" s="339"/>
      <c r="DO1028" s="339"/>
      <c r="DP1028" s="339"/>
      <c r="DQ1028" s="339"/>
      <c r="DR1028" s="339"/>
      <c r="DS1028" s="339"/>
      <c r="DT1028" s="339"/>
      <c r="DU1028" s="339"/>
      <c r="DV1028" s="339"/>
      <c r="DW1028" s="339"/>
      <c r="DX1028" s="339"/>
      <c r="DY1028" s="339"/>
      <c r="DZ1028" s="339"/>
      <c r="EA1028" s="339"/>
      <c r="EB1028" s="339"/>
      <c r="EC1028" s="339"/>
      <c r="ED1028" s="339"/>
      <c r="EE1028" s="339"/>
      <c r="EF1028" s="339"/>
      <c r="EG1028" s="339"/>
      <c r="EH1028" s="339"/>
      <c r="EI1028" s="339"/>
      <c r="EJ1028" s="339"/>
      <c r="EK1028" s="339"/>
      <c r="EL1028" s="339"/>
      <c r="EM1028" s="339"/>
    </row>
    <row r="1029" spans="1:143" s="341" customFormat="1" ht="25.5" hidden="1" customHeight="1">
      <c r="A1029" s="371"/>
      <c r="B1029" s="371"/>
      <c r="C1029" s="371"/>
      <c r="D1029" s="371"/>
      <c r="E1029" s="371"/>
      <c r="F1029" s="371"/>
      <c r="G1029" s="371"/>
      <c r="H1029" s="371"/>
      <c r="I1029" s="371"/>
      <c r="J1029" s="371"/>
      <c r="K1029" s="371"/>
      <c r="L1029" s="371"/>
      <c r="M1029" s="371"/>
      <c r="N1029" s="371"/>
      <c r="O1029" s="371"/>
      <c r="P1029" s="371"/>
      <c r="Q1029" s="371"/>
      <c r="R1029" s="371"/>
      <c r="S1029" s="371"/>
      <c r="T1029" s="371"/>
      <c r="U1029" s="371"/>
      <c r="V1029" s="371"/>
      <c r="W1029" s="371"/>
      <c r="X1029" s="371"/>
      <c r="Y1029" s="371"/>
      <c r="Z1029" s="371"/>
      <c r="AA1029" s="371"/>
      <c r="AB1029" s="371"/>
      <c r="AC1029" s="371"/>
      <c r="AD1029" s="371"/>
      <c r="AE1029" s="371"/>
      <c r="AF1029" s="371"/>
      <c r="AG1029" s="371"/>
      <c r="AH1029" s="371"/>
      <c r="AI1029" s="339"/>
      <c r="AJ1029" s="339"/>
      <c r="AK1029" s="339"/>
      <c r="AL1029" s="339"/>
      <c r="AM1029" s="339"/>
      <c r="AN1029" s="339"/>
      <c r="AO1029" s="339"/>
      <c r="AP1029" s="339"/>
      <c r="AQ1029" s="339"/>
      <c r="AR1029" s="339"/>
      <c r="AS1029" s="339"/>
      <c r="AT1029" s="339"/>
      <c r="AU1029" s="339"/>
      <c r="AV1029" s="339"/>
      <c r="AW1029" s="339"/>
      <c r="AX1029" s="339"/>
      <c r="AY1029" s="339"/>
      <c r="AZ1029" s="339"/>
      <c r="BA1029" s="339"/>
      <c r="BB1029" s="339"/>
      <c r="BC1029" s="339"/>
      <c r="BD1029" s="339"/>
      <c r="BE1029" s="339"/>
      <c r="BF1029" s="339"/>
      <c r="BG1029" s="339"/>
      <c r="BH1029" s="339"/>
      <c r="BI1029" s="339"/>
      <c r="BJ1029" s="339"/>
      <c r="BK1029" s="339"/>
      <c r="BL1029" s="339"/>
      <c r="BM1029" s="339"/>
      <c r="BN1029" s="339"/>
      <c r="BO1029" s="339"/>
      <c r="BP1029" s="339"/>
      <c r="BQ1029" s="339"/>
      <c r="BR1029" s="339"/>
      <c r="BS1029" s="339"/>
      <c r="BT1029" s="339"/>
      <c r="BU1029" s="339"/>
      <c r="BV1029" s="339"/>
      <c r="BW1029" s="339"/>
      <c r="BX1029" s="339"/>
      <c r="BY1029" s="339"/>
      <c r="BZ1029" s="339"/>
      <c r="CA1029" s="339"/>
      <c r="CB1029" s="339"/>
      <c r="CC1029" s="339"/>
      <c r="CD1029" s="339"/>
      <c r="CE1029" s="339"/>
      <c r="CF1029" s="339"/>
      <c r="CG1029" s="339"/>
      <c r="CH1029" s="339"/>
      <c r="CI1029" s="339"/>
      <c r="CJ1029" s="339"/>
      <c r="CK1029" s="339"/>
      <c r="CL1029" s="339"/>
      <c r="CM1029" s="339"/>
      <c r="CN1029" s="339"/>
      <c r="CO1029" s="339"/>
      <c r="CP1029" s="339"/>
      <c r="CQ1029" s="339"/>
      <c r="CR1029" s="339"/>
      <c r="CS1029" s="339"/>
      <c r="CT1029" s="339"/>
      <c r="CU1029" s="339"/>
      <c r="CV1029" s="339"/>
      <c r="CW1029" s="339"/>
      <c r="CX1029" s="339"/>
      <c r="CY1029" s="339"/>
      <c r="CZ1029" s="339"/>
      <c r="DA1029" s="339"/>
      <c r="DB1029" s="339"/>
      <c r="DC1029" s="339"/>
      <c r="DD1029" s="339"/>
      <c r="DE1029" s="339"/>
      <c r="DF1029" s="339"/>
      <c r="DG1029" s="339"/>
      <c r="DH1029" s="339"/>
      <c r="DI1029" s="339"/>
      <c r="DJ1029" s="339"/>
      <c r="DK1029" s="339"/>
      <c r="DL1029" s="339"/>
      <c r="DM1029" s="339"/>
      <c r="DN1029" s="339"/>
      <c r="DO1029" s="339"/>
      <c r="DP1029" s="339"/>
      <c r="DQ1029" s="339"/>
      <c r="DR1029" s="339"/>
      <c r="DS1029" s="339"/>
      <c r="DT1029" s="339"/>
      <c r="DU1029" s="339"/>
      <c r="DV1029" s="339"/>
      <c r="DW1029" s="339"/>
      <c r="DX1029" s="339"/>
      <c r="DY1029" s="339"/>
      <c r="DZ1029" s="339"/>
      <c r="EA1029" s="339"/>
      <c r="EB1029" s="339"/>
      <c r="EC1029" s="339"/>
      <c r="ED1029" s="339"/>
      <c r="EE1029" s="339"/>
      <c r="EF1029" s="339"/>
      <c r="EG1029" s="339"/>
      <c r="EH1029" s="339"/>
      <c r="EI1029" s="339"/>
      <c r="EJ1029" s="339"/>
      <c r="EK1029" s="339"/>
      <c r="EL1029" s="339"/>
      <c r="EM1029" s="339"/>
    </row>
    <row r="1030" spans="1:143" s="341" customFormat="1" ht="25.5" hidden="1" customHeight="1">
      <c r="A1030" s="371"/>
      <c r="B1030" s="371"/>
      <c r="C1030" s="371"/>
      <c r="D1030" s="371"/>
      <c r="E1030" s="371"/>
      <c r="F1030" s="371"/>
      <c r="G1030" s="371"/>
      <c r="H1030" s="371"/>
      <c r="I1030" s="371"/>
      <c r="J1030" s="371"/>
      <c r="K1030" s="371"/>
      <c r="L1030" s="371"/>
      <c r="M1030" s="371"/>
      <c r="N1030" s="371"/>
      <c r="O1030" s="371"/>
      <c r="P1030" s="371"/>
      <c r="Q1030" s="371"/>
      <c r="R1030" s="371"/>
      <c r="S1030" s="371"/>
      <c r="T1030" s="371"/>
      <c r="U1030" s="371"/>
      <c r="V1030" s="371"/>
      <c r="W1030" s="371"/>
      <c r="X1030" s="371"/>
      <c r="Y1030" s="371"/>
      <c r="Z1030" s="371"/>
      <c r="AA1030" s="371"/>
      <c r="AB1030" s="371"/>
      <c r="AC1030" s="371"/>
      <c r="AD1030" s="371"/>
      <c r="AE1030" s="371"/>
      <c r="AF1030" s="371"/>
      <c r="AG1030" s="371"/>
      <c r="AH1030" s="371"/>
      <c r="AI1030" s="339"/>
      <c r="AJ1030" s="339"/>
      <c r="AK1030" s="339"/>
      <c r="AL1030" s="339"/>
      <c r="AM1030" s="339"/>
      <c r="AN1030" s="339"/>
      <c r="AO1030" s="339"/>
      <c r="AP1030" s="339"/>
      <c r="AQ1030" s="339"/>
      <c r="AR1030" s="339"/>
      <c r="AS1030" s="339"/>
      <c r="AT1030" s="339"/>
      <c r="AU1030" s="339"/>
      <c r="AV1030" s="339"/>
      <c r="AW1030" s="339"/>
      <c r="AX1030" s="339"/>
      <c r="AY1030" s="339"/>
      <c r="AZ1030" s="339"/>
      <c r="BA1030" s="339"/>
      <c r="BB1030" s="339"/>
      <c r="BC1030" s="339"/>
      <c r="BD1030" s="339"/>
      <c r="BE1030" s="339"/>
      <c r="BF1030" s="339"/>
      <c r="BG1030" s="339"/>
      <c r="BH1030" s="339"/>
      <c r="BI1030" s="339"/>
      <c r="BJ1030" s="339"/>
      <c r="BK1030" s="339"/>
      <c r="BL1030" s="339"/>
      <c r="BM1030" s="339"/>
      <c r="BN1030" s="339"/>
      <c r="BO1030" s="339"/>
      <c r="BP1030" s="339"/>
      <c r="BQ1030" s="339"/>
      <c r="BR1030" s="339"/>
      <c r="BS1030" s="339"/>
      <c r="BT1030" s="339"/>
      <c r="BU1030" s="339"/>
      <c r="BV1030" s="339"/>
      <c r="BW1030" s="339"/>
      <c r="BX1030" s="339"/>
      <c r="BY1030" s="339"/>
      <c r="BZ1030" s="339"/>
      <c r="CA1030" s="339"/>
      <c r="CB1030" s="339"/>
      <c r="CC1030" s="339"/>
      <c r="CD1030" s="339"/>
      <c r="CE1030" s="339"/>
      <c r="CF1030" s="339"/>
      <c r="CG1030" s="339"/>
      <c r="CH1030" s="339"/>
      <c r="CI1030" s="339"/>
      <c r="CJ1030" s="339"/>
      <c r="CK1030" s="339"/>
      <c r="CL1030" s="339"/>
      <c r="CM1030" s="339"/>
      <c r="CN1030" s="339"/>
      <c r="CO1030" s="339"/>
      <c r="CP1030" s="339"/>
      <c r="CQ1030" s="339"/>
      <c r="CR1030" s="339"/>
      <c r="CS1030" s="339"/>
      <c r="CT1030" s="339"/>
      <c r="CU1030" s="339"/>
      <c r="CV1030" s="339"/>
      <c r="CW1030" s="339"/>
      <c r="CX1030" s="339"/>
      <c r="CY1030" s="339"/>
      <c r="CZ1030" s="339"/>
      <c r="DA1030" s="339"/>
      <c r="DB1030" s="339"/>
      <c r="DC1030" s="339"/>
      <c r="DD1030" s="339"/>
      <c r="DE1030" s="339"/>
      <c r="DF1030" s="339"/>
      <c r="DG1030" s="339"/>
      <c r="DH1030" s="339"/>
      <c r="DI1030" s="339"/>
      <c r="DJ1030" s="339"/>
      <c r="DK1030" s="339"/>
      <c r="DL1030" s="339"/>
      <c r="DM1030" s="339"/>
      <c r="DN1030" s="339"/>
      <c r="DO1030" s="339"/>
      <c r="DP1030" s="339"/>
      <c r="DQ1030" s="339"/>
      <c r="DR1030" s="339"/>
      <c r="DS1030" s="339"/>
      <c r="DT1030" s="339"/>
      <c r="DU1030" s="339"/>
      <c r="DV1030" s="339"/>
      <c r="DW1030" s="339"/>
      <c r="DX1030" s="339"/>
      <c r="DY1030" s="339"/>
      <c r="DZ1030" s="339"/>
      <c r="EA1030" s="339"/>
      <c r="EB1030" s="339"/>
      <c r="EC1030" s="339"/>
      <c r="ED1030" s="339"/>
      <c r="EE1030" s="339"/>
      <c r="EF1030" s="339"/>
      <c r="EG1030" s="339"/>
      <c r="EH1030" s="339"/>
      <c r="EI1030" s="339"/>
      <c r="EJ1030" s="339"/>
      <c r="EK1030" s="339"/>
      <c r="EL1030" s="339"/>
      <c r="EM1030" s="339"/>
    </row>
    <row r="1031" spans="1:143" s="341" customFormat="1" ht="25.5" hidden="1" customHeight="1">
      <c r="A1031" s="371"/>
      <c r="B1031" s="371"/>
      <c r="C1031" s="371"/>
      <c r="D1031" s="371"/>
      <c r="E1031" s="371"/>
      <c r="F1031" s="371"/>
      <c r="G1031" s="371"/>
      <c r="H1031" s="371"/>
      <c r="I1031" s="371"/>
      <c r="J1031" s="371"/>
      <c r="K1031" s="371"/>
      <c r="L1031" s="371"/>
      <c r="M1031" s="371"/>
      <c r="N1031" s="371"/>
      <c r="O1031" s="371"/>
      <c r="P1031" s="371"/>
      <c r="Q1031" s="371"/>
      <c r="R1031" s="371"/>
      <c r="S1031" s="371"/>
      <c r="T1031" s="371"/>
      <c r="U1031" s="371"/>
      <c r="V1031" s="371"/>
      <c r="W1031" s="371"/>
      <c r="X1031" s="371"/>
      <c r="Y1031" s="371"/>
      <c r="Z1031" s="371"/>
      <c r="AA1031" s="371"/>
      <c r="AB1031" s="371"/>
      <c r="AC1031" s="371"/>
      <c r="AD1031" s="371"/>
      <c r="AE1031" s="371"/>
      <c r="AF1031" s="371"/>
      <c r="AG1031" s="371"/>
      <c r="AH1031" s="371"/>
      <c r="AI1031" s="339"/>
      <c r="AJ1031" s="339"/>
      <c r="AK1031" s="339"/>
      <c r="AL1031" s="339"/>
      <c r="AM1031" s="339"/>
      <c r="AN1031" s="339"/>
      <c r="AO1031" s="339"/>
      <c r="AP1031" s="339"/>
      <c r="AQ1031" s="339"/>
      <c r="AR1031" s="339"/>
      <c r="AS1031" s="339"/>
      <c r="AT1031" s="339"/>
      <c r="AU1031" s="339"/>
      <c r="AV1031" s="339"/>
      <c r="AW1031" s="339"/>
      <c r="AX1031" s="339"/>
      <c r="AY1031" s="339"/>
      <c r="AZ1031" s="339"/>
      <c r="BA1031" s="339"/>
      <c r="BB1031" s="339"/>
      <c r="BC1031" s="339"/>
      <c r="BD1031" s="339"/>
      <c r="BE1031" s="339"/>
      <c r="BF1031" s="339"/>
      <c r="BG1031" s="339"/>
      <c r="BH1031" s="339"/>
      <c r="BI1031" s="339"/>
      <c r="BJ1031" s="339"/>
      <c r="BK1031" s="339"/>
      <c r="BL1031" s="339"/>
      <c r="BM1031" s="339"/>
      <c r="BN1031" s="339"/>
      <c r="BO1031" s="339"/>
      <c r="BP1031" s="339"/>
      <c r="BQ1031" s="339"/>
      <c r="BR1031" s="339"/>
      <c r="BS1031" s="339"/>
      <c r="BT1031" s="339"/>
      <c r="BU1031" s="339"/>
      <c r="BV1031" s="339"/>
      <c r="BW1031" s="339"/>
      <c r="BX1031" s="339"/>
      <c r="BY1031" s="339"/>
      <c r="BZ1031" s="339"/>
      <c r="CA1031" s="339"/>
      <c r="CB1031" s="339"/>
      <c r="CC1031" s="339"/>
      <c r="CD1031" s="339"/>
      <c r="CE1031" s="339"/>
      <c r="CF1031" s="339"/>
      <c r="CG1031" s="339"/>
      <c r="CH1031" s="339"/>
      <c r="CI1031" s="339"/>
      <c r="CJ1031" s="339"/>
      <c r="CK1031" s="339"/>
      <c r="CL1031" s="339"/>
      <c r="CM1031" s="339"/>
      <c r="CN1031" s="339"/>
      <c r="CO1031" s="339"/>
      <c r="CP1031" s="339"/>
      <c r="CQ1031" s="339"/>
      <c r="CR1031" s="339"/>
      <c r="CS1031" s="339"/>
      <c r="CT1031" s="339"/>
      <c r="CU1031" s="339"/>
      <c r="CV1031" s="339"/>
      <c r="CW1031" s="339"/>
      <c r="CX1031" s="339"/>
      <c r="CY1031" s="339"/>
      <c r="CZ1031" s="339"/>
      <c r="DA1031" s="339"/>
      <c r="DB1031" s="339"/>
      <c r="DC1031" s="339"/>
      <c r="DD1031" s="339"/>
      <c r="DE1031" s="339"/>
      <c r="DF1031" s="339"/>
      <c r="DG1031" s="339"/>
      <c r="DH1031" s="339"/>
      <c r="DI1031" s="339"/>
      <c r="DJ1031" s="339"/>
      <c r="DK1031" s="339"/>
      <c r="DL1031" s="339"/>
      <c r="DM1031" s="339"/>
      <c r="DN1031" s="339"/>
      <c r="DO1031" s="339"/>
      <c r="DP1031" s="339"/>
      <c r="DQ1031" s="339"/>
      <c r="DR1031" s="339"/>
      <c r="DS1031" s="339"/>
      <c r="DT1031" s="339"/>
      <c r="DU1031" s="339"/>
      <c r="DV1031" s="339"/>
      <c r="DW1031" s="339"/>
      <c r="DX1031" s="339"/>
      <c r="DY1031" s="339"/>
      <c r="DZ1031" s="339"/>
      <c r="EA1031" s="339"/>
      <c r="EB1031" s="339"/>
      <c r="EC1031" s="339"/>
      <c r="ED1031" s="339"/>
      <c r="EE1031" s="339"/>
      <c r="EF1031" s="339"/>
      <c r="EG1031" s="339"/>
      <c r="EH1031" s="339"/>
      <c r="EI1031" s="339"/>
      <c r="EJ1031" s="339"/>
      <c r="EK1031" s="339"/>
      <c r="EL1031" s="339"/>
      <c r="EM1031" s="339"/>
    </row>
    <row r="1032" spans="1:143" s="341" customFormat="1" ht="25.5" hidden="1" customHeight="1">
      <c r="A1032" s="371"/>
      <c r="B1032" s="371"/>
      <c r="C1032" s="371"/>
      <c r="D1032" s="371"/>
      <c r="E1032" s="371"/>
      <c r="F1032" s="371"/>
      <c r="G1032" s="371"/>
      <c r="H1032" s="371"/>
      <c r="I1032" s="371"/>
      <c r="J1032" s="371"/>
      <c r="K1032" s="371"/>
      <c r="L1032" s="371"/>
      <c r="M1032" s="371"/>
      <c r="N1032" s="371"/>
      <c r="O1032" s="371"/>
      <c r="P1032" s="371"/>
      <c r="Q1032" s="371"/>
      <c r="R1032" s="371"/>
      <c r="S1032" s="371"/>
      <c r="T1032" s="371"/>
      <c r="U1032" s="371"/>
      <c r="V1032" s="371"/>
      <c r="W1032" s="371"/>
      <c r="X1032" s="371"/>
      <c r="Y1032" s="371"/>
      <c r="Z1032" s="371"/>
      <c r="AA1032" s="371"/>
      <c r="AB1032" s="371"/>
      <c r="AC1032" s="371"/>
      <c r="AD1032" s="371"/>
      <c r="AE1032" s="371"/>
      <c r="AF1032" s="371"/>
      <c r="AG1032" s="371"/>
      <c r="AH1032" s="371"/>
      <c r="AI1032" s="339"/>
      <c r="AJ1032" s="339"/>
      <c r="AK1032" s="339"/>
      <c r="AL1032" s="339"/>
      <c r="AM1032" s="339"/>
      <c r="AN1032" s="339"/>
      <c r="AO1032" s="339"/>
      <c r="AP1032" s="339"/>
      <c r="AQ1032" s="339"/>
      <c r="AR1032" s="339"/>
      <c r="AS1032" s="339"/>
      <c r="AT1032" s="339"/>
      <c r="AU1032" s="339"/>
      <c r="AV1032" s="339"/>
      <c r="AW1032" s="339"/>
      <c r="AX1032" s="339"/>
      <c r="AY1032" s="339"/>
      <c r="AZ1032" s="339"/>
      <c r="BA1032" s="339"/>
      <c r="BB1032" s="339"/>
      <c r="BC1032" s="339"/>
      <c r="BD1032" s="339"/>
      <c r="BE1032" s="339"/>
      <c r="BF1032" s="339"/>
      <c r="BG1032" s="339"/>
      <c r="BH1032" s="339"/>
      <c r="BI1032" s="339"/>
      <c r="BJ1032" s="339"/>
      <c r="BK1032" s="339"/>
      <c r="BL1032" s="339"/>
      <c r="BM1032" s="339"/>
      <c r="BN1032" s="339"/>
      <c r="BO1032" s="339"/>
      <c r="BP1032" s="339"/>
      <c r="BQ1032" s="339"/>
      <c r="BR1032" s="339"/>
      <c r="BS1032" s="339"/>
      <c r="BT1032" s="339"/>
      <c r="BU1032" s="339"/>
      <c r="BV1032" s="339"/>
      <c r="BW1032" s="339"/>
      <c r="BX1032" s="339"/>
      <c r="BY1032" s="339"/>
      <c r="BZ1032" s="339"/>
      <c r="CA1032" s="339"/>
      <c r="CB1032" s="339"/>
      <c r="CC1032" s="339"/>
      <c r="CD1032" s="339"/>
      <c r="CE1032" s="339"/>
      <c r="CF1032" s="339"/>
      <c r="CG1032" s="339"/>
      <c r="CH1032" s="339"/>
      <c r="CI1032" s="339"/>
      <c r="CJ1032" s="339"/>
      <c r="CK1032" s="339"/>
      <c r="CL1032" s="339"/>
      <c r="CM1032" s="339"/>
      <c r="CN1032" s="339"/>
      <c r="CO1032" s="339"/>
      <c r="CP1032" s="339"/>
      <c r="CQ1032" s="339"/>
      <c r="CR1032" s="339"/>
      <c r="CS1032" s="339"/>
      <c r="CT1032" s="339"/>
      <c r="CU1032" s="339"/>
      <c r="CV1032" s="339"/>
      <c r="CW1032" s="339"/>
      <c r="CX1032" s="339"/>
      <c r="CY1032" s="339"/>
      <c r="CZ1032" s="339"/>
      <c r="DA1032" s="339"/>
      <c r="DB1032" s="339"/>
      <c r="DC1032" s="339"/>
      <c r="DD1032" s="339"/>
      <c r="DE1032" s="339"/>
      <c r="DF1032" s="339"/>
      <c r="DG1032" s="339"/>
      <c r="DH1032" s="339"/>
      <c r="DI1032" s="339"/>
      <c r="DJ1032" s="339"/>
      <c r="DK1032" s="339"/>
      <c r="DL1032" s="339"/>
      <c r="DM1032" s="339"/>
      <c r="DN1032" s="339"/>
      <c r="DO1032" s="339"/>
      <c r="DP1032" s="339"/>
      <c r="DQ1032" s="339"/>
      <c r="DR1032" s="339"/>
      <c r="DS1032" s="339"/>
      <c r="DT1032" s="339"/>
      <c r="DU1032" s="339"/>
      <c r="DV1032" s="339"/>
      <c r="DW1032" s="339"/>
      <c r="DX1032" s="339"/>
      <c r="DY1032" s="339"/>
      <c r="DZ1032" s="339"/>
      <c r="EA1032" s="339"/>
      <c r="EB1032" s="339"/>
      <c r="EC1032" s="339"/>
      <c r="ED1032" s="339"/>
      <c r="EE1032" s="339"/>
      <c r="EF1032" s="339"/>
      <c r="EG1032" s="339"/>
      <c r="EH1032" s="339"/>
      <c r="EI1032" s="339"/>
      <c r="EJ1032" s="339"/>
      <c r="EK1032" s="339"/>
      <c r="EL1032" s="339"/>
      <c r="EM1032" s="339"/>
    </row>
    <row r="1033" spans="1:143" s="341" customFormat="1" ht="25.5" hidden="1" customHeight="1">
      <c r="A1033" s="371"/>
      <c r="B1033" s="371"/>
      <c r="C1033" s="371"/>
      <c r="D1033" s="371"/>
      <c r="E1033" s="371"/>
      <c r="F1033" s="371"/>
      <c r="G1033" s="371"/>
      <c r="H1033" s="371"/>
      <c r="I1033" s="371"/>
      <c r="J1033" s="371"/>
      <c r="K1033" s="371"/>
      <c r="L1033" s="371"/>
      <c r="M1033" s="371"/>
      <c r="N1033" s="371"/>
      <c r="O1033" s="371"/>
      <c r="P1033" s="371"/>
      <c r="Q1033" s="371"/>
      <c r="R1033" s="371"/>
      <c r="S1033" s="371"/>
      <c r="T1033" s="371"/>
      <c r="U1033" s="371"/>
      <c r="V1033" s="371"/>
      <c r="W1033" s="371"/>
      <c r="X1033" s="371"/>
      <c r="Y1033" s="371"/>
      <c r="Z1033" s="371"/>
      <c r="AA1033" s="371"/>
      <c r="AB1033" s="371"/>
      <c r="AC1033" s="371"/>
      <c r="AD1033" s="371"/>
      <c r="AE1033" s="371"/>
      <c r="AF1033" s="371"/>
      <c r="AG1033" s="371"/>
      <c r="AH1033" s="371"/>
      <c r="AI1033" s="339"/>
      <c r="AJ1033" s="339"/>
      <c r="AK1033" s="339"/>
      <c r="AL1033" s="339"/>
      <c r="AM1033" s="339"/>
      <c r="AN1033" s="339"/>
      <c r="AO1033" s="339"/>
      <c r="AP1033" s="339"/>
      <c r="AQ1033" s="339"/>
      <c r="AR1033" s="339"/>
      <c r="AS1033" s="339"/>
      <c r="AT1033" s="339"/>
      <c r="AU1033" s="339"/>
      <c r="AV1033" s="339"/>
      <c r="AW1033" s="339"/>
      <c r="AX1033" s="339"/>
      <c r="AY1033" s="339"/>
      <c r="AZ1033" s="339"/>
      <c r="BA1033" s="339"/>
      <c r="BB1033" s="339"/>
      <c r="BC1033" s="339"/>
      <c r="BD1033" s="339"/>
      <c r="BE1033" s="339"/>
      <c r="BF1033" s="339"/>
      <c r="BG1033" s="339"/>
      <c r="BH1033" s="339"/>
      <c r="BI1033" s="339"/>
      <c r="BJ1033" s="339"/>
      <c r="BK1033" s="339"/>
      <c r="BL1033" s="339"/>
      <c r="BM1033" s="339"/>
      <c r="BN1033" s="339"/>
      <c r="BO1033" s="339"/>
      <c r="BP1033" s="339"/>
      <c r="BQ1033" s="339"/>
      <c r="BR1033" s="339"/>
      <c r="BS1033" s="339"/>
      <c r="BT1033" s="339"/>
      <c r="BU1033" s="339"/>
      <c r="BV1033" s="339"/>
      <c r="BW1033" s="339"/>
      <c r="BX1033" s="339"/>
      <c r="BY1033" s="339"/>
      <c r="BZ1033" s="339"/>
      <c r="CA1033" s="339"/>
      <c r="CB1033" s="339"/>
      <c r="CC1033" s="339"/>
      <c r="CD1033" s="339"/>
      <c r="CE1033" s="339"/>
      <c r="CF1033" s="339"/>
      <c r="CG1033" s="339"/>
      <c r="CH1033" s="339"/>
      <c r="CI1033" s="339"/>
      <c r="CJ1033" s="339"/>
      <c r="CK1033" s="339"/>
      <c r="CL1033" s="339"/>
      <c r="CM1033" s="339"/>
      <c r="CN1033" s="339"/>
      <c r="CO1033" s="339"/>
      <c r="CP1033" s="339"/>
      <c r="CQ1033" s="339"/>
      <c r="CR1033" s="339"/>
      <c r="CS1033" s="339"/>
      <c r="CT1033" s="339"/>
      <c r="CU1033" s="339"/>
      <c r="CV1033" s="339"/>
      <c r="CW1033" s="339"/>
      <c r="CX1033" s="339"/>
      <c r="CY1033" s="339"/>
      <c r="CZ1033" s="339"/>
      <c r="DA1033" s="339"/>
      <c r="DB1033" s="339"/>
      <c r="DC1033" s="339"/>
      <c r="DD1033" s="339"/>
      <c r="DE1033" s="339"/>
      <c r="DF1033" s="339"/>
      <c r="DG1033" s="339"/>
      <c r="DH1033" s="339"/>
      <c r="DI1033" s="339"/>
      <c r="DJ1033" s="339"/>
      <c r="DK1033" s="339"/>
      <c r="DL1033" s="339"/>
      <c r="DM1033" s="339"/>
      <c r="DN1033" s="339"/>
      <c r="DO1033" s="339"/>
      <c r="DP1033" s="339"/>
      <c r="DQ1033" s="339"/>
      <c r="DR1033" s="339"/>
      <c r="DS1033" s="339"/>
      <c r="DT1033" s="339"/>
      <c r="DU1033" s="339"/>
      <c r="DV1033" s="339"/>
      <c r="DW1033" s="339"/>
      <c r="DX1033" s="339"/>
      <c r="DY1033" s="339"/>
      <c r="DZ1033" s="339"/>
      <c r="EA1033" s="339"/>
      <c r="EB1033" s="339"/>
      <c r="EC1033" s="339"/>
      <c r="ED1033" s="339"/>
      <c r="EE1033" s="339"/>
      <c r="EF1033" s="339"/>
      <c r="EG1033" s="339"/>
      <c r="EH1033" s="339"/>
      <c r="EI1033" s="339"/>
      <c r="EJ1033" s="339"/>
      <c r="EK1033" s="339"/>
      <c r="EL1033" s="339"/>
      <c r="EM1033" s="339"/>
    </row>
    <row r="1034" spans="1:143" s="341" customFormat="1" ht="25.5" hidden="1" customHeight="1">
      <c r="A1034" s="371"/>
      <c r="B1034" s="371"/>
      <c r="C1034" s="371"/>
      <c r="D1034" s="371"/>
      <c r="E1034" s="371"/>
      <c r="F1034" s="371"/>
      <c r="G1034" s="371"/>
      <c r="H1034" s="371"/>
      <c r="I1034" s="371"/>
      <c r="J1034" s="371"/>
      <c r="K1034" s="371"/>
      <c r="L1034" s="371"/>
      <c r="M1034" s="371"/>
      <c r="N1034" s="371"/>
      <c r="O1034" s="371"/>
      <c r="P1034" s="371"/>
      <c r="Q1034" s="371"/>
      <c r="R1034" s="371"/>
      <c r="S1034" s="371"/>
      <c r="T1034" s="371"/>
      <c r="U1034" s="371"/>
      <c r="V1034" s="371"/>
      <c r="W1034" s="371"/>
      <c r="X1034" s="371"/>
      <c r="Y1034" s="371"/>
      <c r="Z1034" s="371"/>
      <c r="AA1034" s="371"/>
      <c r="AB1034" s="371"/>
      <c r="AC1034" s="371"/>
      <c r="AD1034" s="371"/>
      <c r="AE1034" s="371"/>
      <c r="AF1034" s="371"/>
      <c r="AG1034" s="371"/>
      <c r="AH1034" s="371"/>
      <c r="AI1034" s="339"/>
      <c r="AJ1034" s="339"/>
      <c r="AK1034" s="339"/>
      <c r="AL1034" s="339"/>
      <c r="AM1034" s="339"/>
      <c r="AN1034" s="339"/>
      <c r="AO1034" s="339"/>
      <c r="AP1034" s="339"/>
      <c r="AQ1034" s="339"/>
      <c r="AR1034" s="339"/>
      <c r="AS1034" s="339"/>
      <c r="AT1034" s="339"/>
      <c r="AU1034" s="339"/>
      <c r="AV1034" s="339"/>
      <c r="AW1034" s="339"/>
      <c r="AX1034" s="339"/>
      <c r="AY1034" s="339"/>
      <c r="AZ1034" s="339"/>
      <c r="BA1034" s="339"/>
      <c r="BB1034" s="339"/>
      <c r="BC1034" s="339"/>
      <c r="BD1034" s="339"/>
      <c r="BE1034" s="339"/>
      <c r="BF1034" s="339"/>
      <c r="BG1034" s="339"/>
      <c r="BH1034" s="339"/>
      <c r="BI1034" s="339"/>
      <c r="BJ1034" s="339"/>
      <c r="BK1034" s="339"/>
      <c r="BL1034" s="339"/>
      <c r="BM1034" s="339"/>
      <c r="BN1034" s="339"/>
      <c r="BO1034" s="339"/>
      <c r="BP1034" s="339"/>
      <c r="BQ1034" s="339"/>
      <c r="BR1034" s="339"/>
      <c r="BS1034" s="339"/>
      <c r="BT1034" s="339"/>
      <c r="BU1034" s="339"/>
      <c r="BV1034" s="339"/>
      <c r="BW1034" s="339"/>
      <c r="BX1034" s="339"/>
      <c r="BY1034" s="339"/>
      <c r="BZ1034" s="339"/>
      <c r="CA1034" s="339"/>
      <c r="CB1034" s="339"/>
      <c r="CC1034" s="339"/>
      <c r="CD1034" s="339"/>
      <c r="CE1034" s="339"/>
      <c r="CF1034" s="339"/>
      <c r="CG1034" s="339"/>
      <c r="CH1034" s="339"/>
      <c r="CI1034" s="339"/>
      <c r="CJ1034" s="339"/>
      <c r="CK1034" s="339"/>
      <c r="CL1034" s="339"/>
      <c r="CM1034" s="339"/>
      <c r="CN1034" s="339"/>
      <c r="CO1034" s="339"/>
      <c r="CP1034" s="339"/>
      <c r="CQ1034" s="339"/>
      <c r="CR1034" s="339"/>
      <c r="CS1034" s="339"/>
      <c r="CT1034" s="339"/>
      <c r="CU1034" s="339"/>
      <c r="CV1034" s="339"/>
      <c r="CW1034" s="339"/>
      <c r="CX1034" s="339"/>
      <c r="CY1034" s="339"/>
      <c r="CZ1034" s="339"/>
      <c r="DA1034" s="339"/>
      <c r="DB1034" s="339"/>
      <c r="DC1034" s="339"/>
      <c r="DD1034" s="339"/>
      <c r="DE1034" s="339"/>
      <c r="DF1034" s="339"/>
      <c r="DG1034" s="339"/>
      <c r="DH1034" s="339"/>
      <c r="DI1034" s="339"/>
      <c r="DJ1034" s="339"/>
      <c r="DK1034" s="339"/>
      <c r="DL1034" s="339"/>
      <c r="DM1034" s="339"/>
      <c r="DN1034" s="339"/>
      <c r="DO1034" s="339"/>
      <c r="DP1034" s="339"/>
      <c r="DQ1034" s="339"/>
      <c r="DR1034" s="339"/>
      <c r="DS1034" s="339"/>
      <c r="DT1034" s="339"/>
      <c r="DU1034" s="339"/>
      <c r="DV1034" s="339"/>
      <c r="DW1034" s="339"/>
      <c r="DX1034" s="339"/>
      <c r="DY1034" s="339"/>
      <c r="DZ1034" s="339"/>
      <c r="EA1034" s="339"/>
      <c r="EB1034" s="339"/>
      <c r="EC1034" s="339"/>
      <c r="ED1034" s="339"/>
      <c r="EE1034" s="339"/>
      <c r="EF1034" s="339"/>
      <c r="EG1034" s="339"/>
      <c r="EH1034" s="339"/>
      <c r="EI1034" s="339"/>
      <c r="EJ1034" s="339"/>
      <c r="EK1034" s="339"/>
      <c r="EL1034" s="339"/>
      <c r="EM1034" s="339"/>
    </row>
    <row r="1035" spans="1:143" s="341" customFormat="1" ht="25.5" hidden="1" customHeight="1">
      <c r="A1035" s="371"/>
      <c r="B1035" s="371"/>
      <c r="C1035" s="371"/>
      <c r="D1035" s="371"/>
      <c r="E1035" s="371"/>
      <c r="F1035" s="371"/>
      <c r="G1035" s="371"/>
      <c r="H1035" s="371"/>
      <c r="I1035" s="371"/>
      <c r="J1035" s="371"/>
      <c r="K1035" s="371"/>
      <c r="L1035" s="371"/>
      <c r="M1035" s="371"/>
      <c r="N1035" s="371"/>
      <c r="O1035" s="371"/>
      <c r="P1035" s="371"/>
      <c r="Q1035" s="371"/>
      <c r="R1035" s="371"/>
      <c r="S1035" s="371"/>
      <c r="T1035" s="371"/>
      <c r="U1035" s="371"/>
      <c r="V1035" s="371"/>
      <c r="W1035" s="371"/>
      <c r="X1035" s="371"/>
      <c r="Y1035" s="371"/>
      <c r="Z1035" s="371"/>
      <c r="AA1035" s="371"/>
      <c r="AB1035" s="371"/>
      <c r="AC1035" s="371"/>
      <c r="AD1035" s="371"/>
      <c r="AE1035" s="371"/>
      <c r="AF1035" s="371"/>
      <c r="AG1035" s="371"/>
      <c r="AH1035" s="371"/>
      <c r="AI1035" s="339"/>
      <c r="AJ1035" s="339"/>
      <c r="AK1035" s="339"/>
      <c r="AL1035" s="339"/>
      <c r="AM1035" s="339"/>
      <c r="AN1035" s="339"/>
      <c r="AO1035" s="339"/>
      <c r="AP1035" s="339"/>
      <c r="AQ1035" s="339"/>
      <c r="AR1035" s="339"/>
      <c r="AS1035" s="339"/>
      <c r="AT1035" s="339"/>
      <c r="AU1035" s="339"/>
      <c r="AV1035" s="339"/>
      <c r="AW1035" s="339"/>
      <c r="AX1035" s="339"/>
      <c r="AY1035" s="339"/>
      <c r="AZ1035" s="339"/>
      <c r="BA1035" s="339"/>
      <c r="BB1035" s="339"/>
      <c r="BC1035" s="339"/>
      <c r="BD1035" s="339"/>
      <c r="BE1035" s="339"/>
      <c r="BF1035" s="339"/>
      <c r="BG1035" s="339"/>
      <c r="BH1035" s="339"/>
      <c r="BI1035" s="339"/>
      <c r="BJ1035" s="339"/>
      <c r="BK1035" s="339"/>
      <c r="BL1035" s="339"/>
      <c r="BM1035" s="339"/>
      <c r="BN1035" s="339"/>
      <c r="BO1035" s="339"/>
      <c r="BP1035" s="339"/>
      <c r="BQ1035" s="339"/>
      <c r="BR1035" s="339"/>
      <c r="BS1035" s="339"/>
      <c r="BT1035" s="339"/>
      <c r="BU1035" s="339"/>
      <c r="BV1035" s="339"/>
      <c r="BW1035" s="339"/>
      <c r="BX1035" s="339"/>
      <c r="BY1035" s="339"/>
      <c r="BZ1035" s="339"/>
      <c r="CA1035" s="339"/>
      <c r="CB1035" s="339"/>
      <c r="CC1035" s="339"/>
      <c r="CD1035" s="339"/>
      <c r="CE1035" s="339"/>
      <c r="CF1035" s="339"/>
      <c r="CG1035" s="339"/>
      <c r="CH1035" s="339"/>
      <c r="CI1035" s="339"/>
      <c r="CJ1035" s="339"/>
      <c r="CK1035" s="339"/>
      <c r="CL1035" s="339"/>
      <c r="CM1035" s="339"/>
      <c r="CN1035" s="339"/>
      <c r="CO1035" s="339"/>
      <c r="CP1035" s="339"/>
      <c r="CQ1035" s="339"/>
      <c r="CR1035" s="339"/>
      <c r="CS1035" s="339"/>
      <c r="CT1035" s="339"/>
      <c r="CU1035" s="339"/>
      <c r="CV1035" s="339"/>
      <c r="CW1035" s="339"/>
      <c r="CX1035" s="339"/>
      <c r="CY1035" s="339"/>
      <c r="CZ1035" s="339"/>
      <c r="DA1035" s="339"/>
      <c r="DB1035" s="339"/>
      <c r="DC1035" s="339"/>
      <c r="DD1035" s="339"/>
      <c r="DE1035" s="339"/>
      <c r="DF1035" s="339"/>
      <c r="DG1035" s="339"/>
      <c r="DH1035" s="339"/>
      <c r="DI1035" s="339"/>
      <c r="DJ1035" s="339"/>
      <c r="DK1035" s="339"/>
      <c r="DL1035" s="339"/>
      <c r="DM1035" s="339"/>
      <c r="DN1035" s="339"/>
      <c r="DO1035" s="339"/>
      <c r="DP1035" s="339"/>
      <c r="DQ1035" s="339"/>
      <c r="DR1035" s="339"/>
      <c r="DS1035" s="339"/>
      <c r="DT1035" s="339"/>
      <c r="DU1035" s="339"/>
      <c r="DV1035" s="339"/>
      <c r="DW1035" s="339"/>
      <c r="DX1035" s="339"/>
      <c r="DY1035" s="339"/>
      <c r="DZ1035" s="339"/>
      <c r="EA1035" s="339"/>
      <c r="EB1035" s="339"/>
      <c r="EC1035" s="339"/>
      <c r="ED1035" s="339"/>
      <c r="EE1035" s="339"/>
      <c r="EF1035" s="339"/>
      <c r="EG1035" s="339"/>
      <c r="EH1035" s="339"/>
      <c r="EI1035" s="339"/>
      <c r="EJ1035" s="339"/>
      <c r="EK1035" s="339"/>
      <c r="EL1035" s="339"/>
      <c r="EM1035" s="339"/>
    </row>
    <row r="1036" spans="1:143" s="341" customFormat="1" ht="25.5" hidden="1" customHeight="1">
      <c r="A1036" s="371"/>
      <c r="B1036" s="371"/>
      <c r="C1036" s="371"/>
      <c r="D1036" s="371"/>
      <c r="E1036" s="371"/>
      <c r="F1036" s="371"/>
      <c r="G1036" s="371"/>
      <c r="H1036" s="371"/>
      <c r="I1036" s="371"/>
      <c r="J1036" s="371"/>
      <c r="K1036" s="371"/>
      <c r="L1036" s="371"/>
      <c r="M1036" s="371"/>
      <c r="N1036" s="371"/>
      <c r="O1036" s="371"/>
      <c r="P1036" s="371"/>
      <c r="Q1036" s="371"/>
      <c r="R1036" s="371"/>
      <c r="S1036" s="371"/>
      <c r="T1036" s="371"/>
      <c r="U1036" s="371"/>
      <c r="V1036" s="371"/>
      <c r="W1036" s="371"/>
      <c r="X1036" s="371"/>
      <c r="Y1036" s="371"/>
      <c r="Z1036" s="371"/>
      <c r="AA1036" s="371"/>
      <c r="AB1036" s="371"/>
      <c r="AC1036" s="371"/>
      <c r="AD1036" s="371"/>
      <c r="AE1036" s="371"/>
      <c r="AF1036" s="371"/>
      <c r="AG1036" s="371"/>
      <c r="AH1036" s="371"/>
      <c r="AI1036" s="339"/>
      <c r="AJ1036" s="339"/>
      <c r="AK1036" s="339"/>
      <c r="AL1036" s="339"/>
      <c r="AM1036" s="339"/>
      <c r="AN1036" s="339"/>
      <c r="AO1036" s="339"/>
      <c r="AP1036" s="339"/>
      <c r="AQ1036" s="339"/>
      <c r="AR1036" s="339"/>
      <c r="AS1036" s="339"/>
      <c r="AT1036" s="339"/>
      <c r="AU1036" s="339"/>
      <c r="AV1036" s="339"/>
      <c r="AW1036" s="339"/>
      <c r="AX1036" s="339"/>
      <c r="AY1036" s="339"/>
      <c r="AZ1036" s="339"/>
      <c r="BA1036" s="339"/>
      <c r="BB1036" s="339"/>
      <c r="BC1036" s="339"/>
      <c r="BD1036" s="339"/>
      <c r="BE1036" s="339"/>
      <c r="BF1036" s="339"/>
      <c r="BG1036" s="339"/>
      <c r="BH1036" s="339"/>
      <c r="BI1036" s="339"/>
      <c r="BJ1036" s="339"/>
      <c r="BK1036" s="339"/>
      <c r="BL1036" s="339"/>
      <c r="BM1036" s="339"/>
      <c r="BN1036" s="339"/>
      <c r="BO1036" s="339"/>
      <c r="BP1036" s="339"/>
      <c r="BQ1036" s="339"/>
      <c r="BR1036" s="339"/>
      <c r="BS1036" s="339"/>
      <c r="BT1036" s="339"/>
      <c r="BU1036" s="339"/>
      <c r="BV1036" s="339"/>
      <c r="BW1036" s="339"/>
      <c r="BX1036" s="339"/>
      <c r="BY1036" s="339"/>
      <c r="BZ1036" s="339"/>
      <c r="CA1036" s="339"/>
      <c r="CB1036" s="339"/>
      <c r="CC1036" s="339"/>
      <c r="CD1036" s="339"/>
      <c r="CE1036" s="339"/>
      <c r="CF1036" s="339"/>
      <c r="CG1036" s="339"/>
      <c r="CH1036" s="339"/>
      <c r="CI1036" s="339"/>
      <c r="CJ1036" s="339"/>
      <c r="CK1036" s="339"/>
      <c r="CL1036" s="339"/>
      <c r="CM1036" s="339"/>
      <c r="CN1036" s="339"/>
      <c r="CO1036" s="339"/>
      <c r="CP1036" s="339"/>
      <c r="CQ1036" s="339"/>
      <c r="CR1036" s="339"/>
      <c r="CS1036" s="339"/>
      <c r="CT1036" s="339"/>
      <c r="CU1036" s="339"/>
      <c r="CV1036" s="339"/>
      <c r="CW1036" s="339"/>
      <c r="CX1036" s="339"/>
      <c r="CY1036" s="339"/>
      <c r="CZ1036" s="339"/>
      <c r="DA1036" s="339"/>
      <c r="DB1036" s="339"/>
      <c r="DC1036" s="339"/>
      <c r="DD1036" s="339"/>
      <c r="DE1036" s="339"/>
      <c r="DF1036" s="339"/>
      <c r="DG1036" s="339"/>
      <c r="DH1036" s="339"/>
      <c r="DI1036" s="339"/>
      <c r="DJ1036" s="339"/>
      <c r="DK1036" s="339"/>
      <c r="DL1036" s="339"/>
      <c r="DM1036" s="339"/>
      <c r="DN1036" s="339"/>
      <c r="DO1036" s="339"/>
      <c r="DP1036" s="339"/>
      <c r="DQ1036" s="339"/>
      <c r="DR1036" s="339"/>
      <c r="DS1036" s="339"/>
      <c r="DT1036" s="339"/>
      <c r="DU1036" s="339"/>
      <c r="DV1036" s="339"/>
      <c r="DW1036" s="339"/>
      <c r="DX1036" s="339"/>
      <c r="DY1036" s="339"/>
      <c r="DZ1036" s="339"/>
      <c r="EA1036" s="339"/>
      <c r="EB1036" s="339"/>
      <c r="EC1036" s="339"/>
      <c r="ED1036" s="339"/>
      <c r="EE1036" s="339"/>
      <c r="EF1036" s="339"/>
      <c r="EG1036" s="339"/>
      <c r="EH1036" s="339"/>
      <c r="EI1036" s="339"/>
      <c r="EJ1036" s="339"/>
      <c r="EK1036" s="339"/>
      <c r="EL1036" s="339"/>
      <c r="EM1036" s="339"/>
    </row>
    <row r="1037" spans="1:143" s="341" customFormat="1" ht="25.5" hidden="1" customHeight="1">
      <c r="A1037" s="371"/>
      <c r="B1037" s="371"/>
      <c r="C1037" s="371"/>
      <c r="D1037" s="371"/>
      <c r="E1037" s="371"/>
      <c r="F1037" s="371"/>
      <c r="G1037" s="371"/>
      <c r="H1037" s="371"/>
      <c r="I1037" s="371"/>
      <c r="J1037" s="371"/>
      <c r="K1037" s="371"/>
      <c r="L1037" s="371"/>
      <c r="M1037" s="371"/>
      <c r="N1037" s="371"/>
      <c r="O1037" s="371"/>
      <c r="P1037" s="371"/>
      <c r="Q1037" s="371"/>
      <c r="R1037" s="371"/>
      <c r="S1037" s="371"/>
      <c r="T1037" s="371"/>
      <c r="U1037" s="371"/>
      <c r="V1037" s="371"/>
      <c r="W1037" s="371"/>
      <c r="X1037" s="371"/>
      <c r="Y1037" s="371"/>
      <c r="Z1037" s="371"/>
      <c r="AA1037" s="371"/>
      <c r="AB1037" s="371"/>
      <c r="AC1037" s="371"/>
      <c r="AD1037" s="371"/>
      <c r="AE1037" s="371"/>
      <c r="AF1037" s="371"/>
      <c r="AG1037" s="371"/>
      <c r="AH1037" s="371"/>
      <c r="AI1037" s="339"/>
      <c r="AJ1037" s="339"/>
      <c r="AK1037" s="339"/>
      <c r="AL1037" s="339"/>
      <c r="AM1037" s="339"/>
      <c r="AN1037" s="339"/>
      <c r="AO1037" s="339"/>
      <c r="AP1037" s="339"/>
      <c r="AQ1037" s="339"/>
      <c r="AR1037" s="339"/>
      <c r="AS1037" s="339"/>
      <c r="AT1037" s="339"/>
      <c r="AU1037" s="339"/>
      <c r="AV1037" s="339"/>
      <c r="AW1037" s="339"/>
      <c r="AX1037" s="339"/>
      <c r="AY1037" s="339"/>
      <c r="AZ1037" s="339"/>
      <c r="BA1037" s="339"/>
      <c r="BB1037" s="339"/>
      <c r="BC1037" s="339"/>
      <c r="BD1037" s="339"/>
      <c r="BE1037" s="339"/>
      <c r="BF1037" s="339"/>
      <c r="BG1037" s="339"/>
      <c r="BH1037" s="339"/>
      <c r="BI1037" s="339"/>
      <c r="BJ1037" s="339"/>
      <c r="BK1037" s="339"/>
      <c r="BL1037" s="339"/>
      <c r="BM1037" s="339"/>
      <c r="BN1037" s="339"/>
      <c r="BO1037" s="339"/>
      <c r="BP1037" s="339"/>
      <c r="BQ1037" s="339"/>
      <c r="BR1037" s="339"/>
      <c r="BS1037" s="339"/>
      <c r="BT1037" s="339"/>
      <c r="BU1037" s="339"/>
      <c r="BV1037" s="339"/>
      <c r="BW1037" s="339"/>
      <c r="BX1037" s="339"/>
      <c r="BY1037" s="339"/>
      <c r="BZ1037" s="339"/>
      <c r="CA1037" s="339"/>
      <c r="CB1037" s="339"/>
      <c r="CC1037" s="339"/>
      <c r="CD1037" s="339"/>
      <c r="CE1037" s="339"/>
      <c r="CF1037" s="339"/>
      <c r="CG1037" s="339"/>
      <c r="CH1037" s="339"/>
      <c r="CI1037" s="339"/>
      <c r="CJ1037" s="339"/>
      <c r="CK1037" s="339"/>
      <c r="CL1037" s="339"/>
      <c r="CM1037" s="339"/>
      <c r="CN1037" s="339"/>
      <c r="CO1037" s="339"/>
      <c r="CP1037" s="339"/>
      <c r="CQ1037" s="339"/>
      <c r="CR1037" s="339"/>
      <c r="CS1037" s="339"/>
      <c r="CT1037" s="339"/>
      <c r="CU1037" s="339"/>
      <c r="CV1037" s="339"/>
      <c r="CW1037" s="339"/>
      <c r="CX1037" s="339"/>
      <c r="CY1037" s="339"/>
      <c r="CZ1037" s="339"/>
      <c r="DA1037" s="339"/>
      <c r="DB1037" s="339"/>
      <c r="DC1037" s="339"/>
      <c r="DD1037" s="339"/>
      <c r="DE1037" s="339"/>
      <c r="DF1037" s="339"/>
      <c r="DG1037" s="339"/>
      <c r="DH1037" s="339"/>
      <c r="DI1037" s="339"/>
      <c r="DJ1037" s="339"/>
      <c r="DK1037" s="339"/>
      <c r="DL1037" s="339"/>
      <c r="DM1037" s="339"/>
      <c r="DN1037" s="339"/>
      <c r="DO1037" s="339"/>
      <c r="DP1037" s="339"/>
      <c r="DQ1037" s="339"/>
      <c r="DR1037" s="339"/>
      <c r="DS1037" s="339"/>
      <c r="DT1037" s="339"/>
      <c r="DU1037" s="339"/>
      <c r="DV1037" s="339"/>
      <c r="DW1037" s="339"/>
      <c r="DX1037" s="339"/>
      <c r="DY1037" s="339"/>
      <c r="DZ1037" s="339"/>
      <c r="EA1037" s="339"/>
      <c r="EB1037" s="339"/>
      <c r="EC1037" s="339"/>
      <c r="ED1037" s="339"/>
      <c r="EE1037" s="339"/>
      <c r="EF1037" s="339"/>
      <c r="EG1037" s="339"/>
      <c r="EH1037" s="339"/>
      <c r="EI1037" s="339"/>
      <c r="EJ1037" s="339"/>
      <c r="EK1037" s="339"/>
      <c r="EL1037" s="339"/>
      <c r="EM1037" s="339"/>
    </row>
    <row r="1038" spans="1:143" s="341" customFormat="1" ht="25.5" hidden="1" customHeight="1">
      <c r="A1038" s="371"/>
      <c r="B1038" s="371"/>
      <c r="C1038" s="371"/>
      <c r="D1038" s="371"/>
      <c r="E1038" s="371"/>
      <c r="F1038" s="371"/>
      <c r="G1038" s="371"/>
      <c r="H1038" s="371"/>
      <c r="I1038" s="371"/>
      <c r="J1038" s="371"/>
      <c r="K1038" s="371"/>
      <c r="L1038" s="371"/>
      <c r="M1038" s="371"/>
      <c r="N1038" s="371"/>
      <c r="O1038" s="371"/>
      <c r="P1038" s="371"/>
      <c r="Q1038" s="371"/>
      <c r="R1038" s="371"/>
      <c r="S1038" s="371"/>
      <c r="T1038" s="371"/>
      <c r="U1038" s="371"/>
      <c r="V1038" s="371"/>
      <c r="W1038" s="371"/>
      <c r="X1038" s="371"/>
      <c r="Y1038" s="371"/>
      <c r="Z1038" s="371"/>
      <c r="AA1038" s="371"/>
      <c r="AB1038" s="371"/>
      <c r="AC1038" s="371"/>
      <c r="AD1038" s="371"/>
      <c r="AE1038" s="371"/>
      <c r="AF1038" s="371"/>
      <c r="AG1038" s="371"/>
      <c r="AH1038" s="371"/>
      <c r="AI1038" s="339"/>
      <c r="AJ1038" s="339"/>
      <c r="AK1038" s="339"/>
      <c r="AL1038" s="339"/>
      <c r="AM1038" s="339"/>
      <c r="AN1038" s="339"/>
      <c r="AO1038" s="339"/>
      <c r="AP1038" s="339"/>
      <c r="AQ1038" s="339"/>
      <c r="AR1038" s="339"/>
      <c r="AS1038" s="339"/>
      <c r="AT1038" s="339"/>
      <c r="AU1038" s="339"/>
      <c r="AV1038" s="339"/>
      <c r="AW1038" s="339"/>
      <c r="AX1038" s="339"/>
      <c r="AY1038" s="339"/>
      <c r="AZ1038" s="339"/>
      <c r="BA1038" s="339"/>
      <c r="BB1038" s="339"/>
      <c r="BC1038" s="339"/>
      <c r="BD1038" s="339"/>
      <c r="BE1038" s="339"/>
      <c r="BF1038" s="339"/>
      <c r="BG1038" s="339"/>
      <c r="BH1038" s="339"/>
      <c r="BI1038" s="339"/>
      <c r="BJ1038" s="339"/>
      <c r="BK1038" s="339"/>
      <c r="BL1038" s="339"/>
      <c r="BM1038" s="339"/>
      <c r="BN1038" s="339"/>
      <c r="BO1038" s="339"/>
      <c r="BP1038" s="339"/>
      <c r="BQ1038" s="339"/>
      <c r="BR1038" s="339"/>
      <c r="BS1038" s="339"/>
      <c r="BT1038" s="339"/>
      <c r="BU1038" s="339"/>
      <c r="BV1038" s="339"/>
      <c r="BW1038" s="339"/>
      <c r="BX1038" s="339"/>
      <c r="BY1038" s="339"/>
      <c r="BZ1038" s="339"/>
      <c r="CA1038" s="339"/>
      <c r="CB1038" s="339"/>
      <c r="CC1038" s="339"/>
      <c r="CD1038" s="339"/>
      <c r="CE1038" s="339"/>
      <c r="CF1038" s="339"/>
      <c r="CG1038" s="339"/>
      <c r="CH1038" s="339"/>
      <c r="CI1038" s="339"/>
      <c r="CJ1038" s="339"/>
      <c r="CK1038" s="339"/>
      <c r="CL1038" s="339"/>
      <c r="CM1038" s="339"/>
      <c r="CN1038" s="339"/>
      <c r="CO1038" s="339"/>
      <c r="CP1038" s="339"/>
      <c r="CQ1038" s="339"/>
      <c r="CR1038" s="339"/>
      <c r="CS1038" s="339"/>
      <c r="CT1038" s="339"/>
      <c r="CU1038" s="339"/>
      <c r="CV1038" s="339"/>
      <c r="CW1038" s="339"/>
      <c r="CX1038" s="339"/>
      <c r="CY1038" s="339"/>
      <c r="CZ1038" s="339"/>
      <c r="DA1038" s="339"/>
      <c r="DB1038" s="339"/>
      <c r="DC1038" s="339"/>
      <c r="DD1038" s="339"/>
      <c r="DE1038" s="339"/>
      <c r="DF1038" s="339"/>
      <c r="DG1038" s="339"/>
      <c r="DH1038" s="339"/>
      <c r="DI1038" s="339"/>
      <c r="DJ1038" s="339"/>
      <c r="DK1038" s="339"/>
      <c r="DL1038" s="339"/>
      <c r="DM1038" s="339"/>
      <c r="DN1038" s="339"/>
      <c r="DO1038" s="339"/>
      <c r="DP1038" s="339"/>
      <c r="DQ1038" s="339"/>
      <c r="DR1038" s="339"/>
      <c r="DS1038" s="339"/>
      <c r="DT1038" s="339"/>
      <c r="DU1038" s="339"/>
      <c r="DV1038" s="339"/>
      <c r="DW1038" s="339"/>
      <c r="DX1038" s="339"/>
      <c r="DY1038" s="339"/>
      <c r="DZ1038" s="339"/>
      <c r="EA1038" s="339"/>
      <c r="EB1038" s="339"/>
      <c r="EC1038" s="339"/>
      <c r="ED1038" s="339"/>
      <c r="EE1038" s="339"/>
      <c r="EF1038" s="339"/>
      <c r="EG1038" s="339"/>
      <c r="EH1038" s="339"/>
      <c r="EI1038" s="339"/>
      <c r="EJ1038" s="339"/>
      <c r="EK1038" s="339"/>
      <c r="EL1038" s="339"/>
      <c r="EM1038" s="339"/>
    </row>
    <row r="1039" spans="1:143" s="341" customFormat="1" ht="25.5" hidden="1" customHeight="1">
      <c r="A1039" s="371"/>
      <c r="B1039" s="371"/>
      <c r="C1039" s="371"/>
      <c r="D1039" s="371"/>
      <c r="E1039" s="371"/>
      <c r="F1039" s="371"/>
      <c r="G1039" s="371"/>
      <c r="H1039" s="371"/>
      <c r="I1039" s="371"/>
      <c r="J1039" s="371"/>
      <c r="K1039" s="371"/>
      <c r="L1039" s="371"/>
      <c r="M1039" s="371"/>
      <c r="N1039" s="371"/>
      <c r="O1039" s="371"/>
      <c r="P1039" s="371"/>
      <c r="Q1039" s="371"/>
      <c r="R1039" s="371"/>
      <c r="S1039" s="371"/>
      <c r="T1039" s="371"/>
      <c r="U1039" s="371"/>
      <c r="V1039" s="371"/>
      <c r="W1039" s="371"/>
      <c r="X1039" s="371"/>
      <c r="Y1039" s="371"/>
      <c r="Z1039" s="371"/>
      <c r="AA1039" s="371"/>
      <c r="AB1039" s="371"/>
      <c r="AC1039" s="371"/>
      <c r="AD1039" s="371"/>
      <c r="AE1039" s="371"/>
      <c r="AF1039" s="371"/>
      <c r="AG1039" s="371"/>
      <c r="AH1039" s="371"/>
      <c r="AI1039" s="339"/>
      <c r="AJ1039" s="339"/>
      <c r="AK1039" s="339"/>
      <c r="AL1039" s="339"/>
      <c r="AM1039" s="339"/>
      <c r="AN1039" s="339"/>
      <c r="AO1039" s="339"/>
      <c r="AP1039" s="339"/>
      <c r="AQ1039" s="339"/>
      <c r="AR1039" s="339"/>
      <c r="AS1039" s="339"/>
      <c r="AT1039" s="339"/>
      <c r="AU1039" s="339"/>
      <c r="AV1039" s="339"/>
      <c r="AW1039" s="339"/>
      <c r="AX1039" s="339"/>
      <c r="AY1039" s="339"/>
      <c r="AZ1039" s="339"/>
      <c r="BA1039" s="339"/>
      <c r="BB1039" s="339"/>
      <c r="BC1039" s="339"/>
      <c r="BD1039" s="339"/>
      <c r="BE1039" s="339"/>
      <c r="BF1039" s="339"/>
      <c r="BG1039" s="339"/>
      <c r="BH1039" s="339"/>
      <c r="BI1039" s="339"/>
      <c r="BJ1039" s="339"/>
      <c r="BK1039" s="339"/>
      <c r="BL1039" s="339"/>
      <c r="BM1039" s="339"/>
      <c r="BN1039" s="339"/>
      <c r="BO1039" s="339"/>
      <c r="BP1039" s="339"/>
      <c r="BQ1039" s="339"/>
      <c r="BR1039" s="339"/>
      <c r="BS1039" s="339"/>
      <c r="BT1039" s="339"/>
      <c r="BU1039" s="339"/>
      <c r="BV1039" s="339"/>
      <c r="BW1039" s="339"/>
      <c r="BX1039" s="339"/>
      <c r="BY1039" s="339"/>
      <c r="BZ1039" s="339"/>
      <c r="CA1039" s="339"/>
      <c r="CB1039" s="339"/>
      <c r="CC1039" s="339"/>
      <c r="CD1039" s="339"/>
      <c r="CE1039" s="339"/>
      <c r="CF1039" s="339"/>
      <c r="CG1039" s="339"/>
      <c r="CH1039" s="339"/>
      <c r="CI1039" s="339"/>
      <c r="CJ1039" s="339"/>
      <c r="CK1039" s="339"/>
      <c r="CL1039" s="339"/>
      <c r="CM1039" s="339"/>
      <c r="CN1039" s="339"/>
      <c r="CO1039" s="339"/>
      <c r="CP1039" s="339"/>
      <c r="CQ1039" s="339"/>
      <c r="CR1039" s="339"/>
      <c r="CS1039" s="339"/>
      <c r="CT1039" s="339"/>
      <c r="CU1039" s="339"/>
      <c r="CV1039" s="339"/>
      <c r="CW1039" s="339"/>
      <c r="CX1039" s="339"/>
      <c r="CY1039" s="339"/>
      <c r="CZ1039" s="339"/>
      <c r="DA1039" s="339"/>
      <c r="DB1039" s="339"/>
      <c r="DC1039" s="339"/>
      <c r="DD1039" s="339"/>
      <c r="DE1039" s="339"/>
      <c r="DF1039" s="339"/>
      <c r="DG1039" s="339"/>
      <c r="DH1039" s="339"/>
      <c r="DI1039" s="339"/>
      <c r="DJ1039" s="339"/>
      <c r="DK1039" s="339"/>
      <c r="DL1039" s="339"/>
      <c r="DM1039" s="339"/>
      <c r="DN1039" s="339"/>
      <c r="DO1039" s="339"/>
      <c r="DP1039" s="339"/>
      <c r="DQ1039" s="339"/>
      <c r="DR1039" s="339"/>
      <c r="DS1039" s="339"/>
      <c r="DT1039" s="339"/>
      <c r="DU1039" s="339"/>
      <c r="DV1039" s="339"/>
      <c r="DW1039" s="339"/>
      <c r="DX1039" s="339"/>
      <c r="DY1039" s="339"/>
      <c r="DZ1039" s="339"/>
      <c r="EA1039" s="339"/>
      <c r="EB1039" s="339"/>
      <c r="EC1039" s="339"/>
      <c r="ED1039" s="339"/>
      <c r="EE1039" s="339"/>
      <c r="EF1039" s="339"/>
      <c r="EG1039" s="339"/>
      <c r="EH1039" s="339"/>
      <c r="EI1039" s="339"/>
      <c r="EJ1039" s="339"/>
      <c r="EK1039" s="339"/>
      <c r="EL1039" s="339"/>
      <c r="EM1039" s="339"/>
    </row>
    <row r="1040" spans="1:143" s="341" customFormat="1" ht="25.5" hidden="1" customHeight="1">
      <c r="A1040" s="371"/>
      <c r="B1040" s="371"/>
      <c r="C1040" s="371"/>
      <c r="D1040" s="371"/>
      <c r="E1040" s="371"/>
      <c r="F1040" s="371"/>
      <c r="G1040" s="371"/>
      <c r="H1040" s="371"/>
      <c r="I1040" s="371"/>
      <c r="J1040" s="371"/>
      <c r="K1040" s="371"/>
      <c r="L1040" s="371"/>
      <c r="M1040" s="371"/>
      <c r="N1040" s="371"/>
      <c r="O1040" s="371"/>
      <c r="P1040" s="371"/>
      <c r="Q1040" s="371"/>
      <c r="R1040" s="371"/>
      <c r="S1040" s="371"/>
      <c r="T1040" s="371"/>
      <c r="U1040" s="371"/>
      <c r="V1040" s="371"/>
      <c r="W1040" s="371"/>
      <c r="X1040" s="371"/>
      <c r="Y1040" s="371"/>
      <c r="Z1040" s="371"/>
      <c r="AA1040" s="371"/>
      <c r="AB1040" s="371"/>
      <c r="AC1040" s="371"/>
      <c r="AD1040" s="371"/>
      <c r="AE1040" s="371"/>
      <c r="AF1040" s="371"/>
      <c r="AG1040" s="371"/>
      <c r="AH1040" s="371"/>
      <c r="AI1040" s="339"/>
      <c r="AJ1040" s="339"/>
      <c r="AK1040" s="339"/>
      <c r="AL1040" s="339"/>
      <c r="AM1040" s="339"/>
      <c r="AN1040" s="339"/>
      <c r="AO1040" s="339"/>
      <c r="AP1040" s="339"/>
      <c r="AQ1040" s="339"/>
      <c r="AR1040" s="339"/>
      <c r="AS1040" s="339"/>
      <c r="AT1040" s="339"/>
      <c r="AU1040" s="339"/>
      <c r="AV1040" s="339"/>
      <c r="AW1040" s="339"/>
      <c r="AX1040" s="339"/>
      <c r="AY1040" s="339"/>
      <c r="AZ1040" s="339"/>
      <c r="BA1040" s="339"/>
      <c r="BB1040" s="339"/>
      <c r="BC1040" s="339"/>
      <c r="BD1040" s="339"/>
      <c r="BE1040" s="339"/>
      <c r="BF1040" s="339"/>
      <c r="BG1040" s="339"/>
      <c r="BH1040" s="339"/>
      <c r="BI1040" s="339"/>
      <c r="BJ1040" s="339"/>
      <c r="BK1040" s="339"/>
      <c r="BL1040" s="339"/>
      <c r="BM1040" s="339"/>
      <c r="BN1040" s="339"/>
      <c r="BO1040" s="339"/>
      <c r="BP1040" s="339"/>
      <c r="BQ1040" s="339"/>
      <c r="BR1040" s="339"/>
      <c r="BS1040" s="339"/>
      <c r="BT1040" s="339"/>
      <c r="BU1040" s="339"/>
      <c r="BV1040" s="339"/>
      <c r="BW1040" s="339"/>
      <c r="BX1040" s="339"/>
      <c r="BY1040" s="339"/>
      <c r="BZ1040" s="339"/>
      <c r="CA1040" s="339"/>
      <c r="CB1040" s="339"/>
      <c r="CC1040" s="339"/>
      <c r="CD1040" s="339"/>
      <c r="CE1040" s="339"/>
      <c r="CF1040" s="339"/>
      <c r="CG1040" s="339"/>
      <c r="CH1040" s="339"/>
      <c r="CI1040" s="339"/>
      <c r="CJ1040" s="339"/>
      <c r="CK1040" s="339"/>
      <c r="CL1040" s="339"/>
      <c r="CM1040" s="339"/>
      <c r="CN1040" s="339"/>
      <c r="CO1040" s="339"/>
      <c r="CP1040" s="339"/>
      <c r="CQ1040" s="339"/>
      <c r="CR1040" s="339"/>
      <c r="CS1040" s="339"/>
      <c r="CT1040" s="339"/>
      <c r="CU1040" s="339"/>
      <c r="CV1040" s="339"/>
      <c r="CW1040" s="339"/>
      <c r="CX1040" s="339"/>
      <c r="CY1040" s="339"/>
      <c r="CZ1040" s="339"/>
      <c r="DA1040" s="339"/>
      <c r="DB1040" s="339"/>
      <c r="DC1040" s="339"/>
      <c r="DD1040" s="339"/>
      <c r="DE1040" s="339"/>
      <c r="DF1040" s="339"/>
      <c r="DG1040" s="339"/>
      <c r="DH1040" s="339"/>
      <c r="DI1040" s="339"/>
      <c r="DJ1040" s="339"/>
      <c r="DK1040" s="339"/>
      <c r="DL1040" s="339"/>
      <c r="DM1040" s="339"/>
      <c r="DN1040" s="339"/>
      <c r="DO1040" s="339"/>
      <c r="DP1040" s="339"/>
      <c r="DQ1040" s="339"/>
      <c r="DR1040" s="339"/>
      <c r="DS1040" s="339"/>
      <c r="DT1040" s="339"/>
      <c r="DU1040" s="339"/>
      <c r="DV1040" s="339"/>
      <c r="DW1040" s="339"/>
      <c r="DX1040" s="339"/>
      <c r="DY1040" s="339"/>
      <c r="DZ1040" s="339"/>
      <c r="EA1040" s="339"/>
      <c r="EB1040" s="339"/>
      <c r="EC1040" s="339"/>
      <c r="ED1040" s="339"/>
      <c r="EE1040" s="339"/>
      <c r="EF1040" s="339"/>
      <c r="EG1040" s="339"/>
      <c r="EH1040" s="339"/>
      <c r="EI1040" s="339"/>
      <c r="EJ1040" s="339"/>
      <c r="EK1040" s="339"/>
      <c r="EL1040" s="339"/>
      <c r="EM1040" s="339"/>
    </row>
    <row r="1041" spans="1:143" s="341" customFormat="1" ht="25.5" hidden="1" customHeight="1">
      <c r="A1041" s="371"/>
      <c r="B1041" s="371"/>
      <c r="C1041" s="371"/>
      <c r="D1041" s="371"/>
      <c r="E1041" s="371"/>
      <c r="F1041" s="371"/>
      <c r="G1041" s="371"/>
      <c r="H1041" s="371"/>
      <c r="I1041" s="371"/>
      <c r="J1041" s="371"/>
      <c r="K1041" s="371"/>
      <c r="L1041" s="371"/>
      <c r="M1041" s="371"/>
      <c r="N1041" s="371"/>
      <c r="O1041" s="371"/>
      <c r="P1041" s="371"/>
      <c r="Q1041" s="371"/>
      <c r="R1041" s="371"/>
      <c r="S1041" s="371"/>
      <c r="T1041" s="371"/>
      <c r="U1041" s="371"/>
      <c r="V1041" s="371"/>
      <c r="W1041" s="371"/>
      <c r="X1041" s="371"/>
      <c r="Y1041" s="371"/>
      <c r="Z1041" s="371"/>
      <c r="AA1041" s="371"/>
      <c r="AB1041" s="371"/>
      <c r="AC1041" s="371"/>
      <c r="AD1041" s="371"/>
      <c r="AE1041" s="371"/>
      <c r="AF1041" s="371"/>
      <c r="AG1041" s="371"/>
      <c r="AH1041" s="371"/>
      <c r="AI1041" s="339"/>
      <c r="AJ1041" s="339"/>
      <c r="AK1041" s="339"/>
      <c r="AL1041" s="339"/>
      <c r="AM1041" s="339"/>
      <c r="AN1041" s="339"/>
      <c r="AO1041" s="339"/>
      <c r="AP1041" s="339"/>
      <c r="AQ1041" s="339"/>
      <c r="AR1041" s="339"/>
      <c r="AS1041" s="339"/>
      <c r="AT1041" s="339"/>
      <c r="AU1041" s="339"/>
      <c r="AV1041" s="339"/>
      <c r="AW1041" s="339"/>
      <c r="AX1041" s="339"/>
      <c r="AY1041" s="339"/>
      <c r="AZ1041" s="339"/>
      <c r="BA1041" s="339"/>
      <c r="BB1041" s="339"/>
      <c r="BC1041" s="339"/>
      <c r="BD1041" s="339"/>
      <c r="BE1041" s="339"/>
      <c r="BF1041" s="339"/>
      <c r="BG1041" s="339"/>
      <c r="BH1041" s="339"/>
      <c r="BI1041" s="339"/>
      <c r="BJ1041" s="339"/>
      <c r="BK1041" s="339"/>
      <c r="BL1041" s="339"/>
      <c r="BM1041" s="339"/>
      <c r="BN1041" s="339"/>
      <c r="BO1041" s="339"/>
      <c r="BP1041" s="339"/>
      <c r="BQ1041" s="339"/>
      <c r="BR1041" s="339"/>
      <c r="BS1041" s="339"/>
      <c r="BT1041" s="339"/>
      <c r="BU1041" s="339"/>
      <c r="BV1041" s="339"/>
      <c r="BW1041" s="339"/>
      <c r="BX1041" s="339"/>
      <c r="BY1041" s="339"/>
      <c r="BZ1041" s="339"/>
      <c r="CA1041" s="339"/>
      <c r="CB1041" s="339"/>
      <c r="CC1041" s="339"/>
      <c r="CD1041" s="339"/>
      <c r="CE1041" s="339"/>
      <c r="CF1041" s="339"/>
      <c r="CG1041" s="339"/>
      <c r="CH1041" s="339"/>
      <c r="CI1041" s="339"/>
      <c r="CJ1041" s="339"/>
      <c r="CK1041" s="339"/>
      <c r="CL1041" s="339"/>
      <c r="CM1041" s="339"/>
      <c r="CN1041" s="339"/>
      <c r="CO1041" s="339"/>
      <c r="CP1041" s="339"/>
      <c r="CQ1041" s="339"/>
      <c r="CR1041" s="339"/>
      <c r="CS1041" s="339"/>
      <c r="CT1041" s="339"/>
      <c r="CU1041" s="339"/>
      <c r="CV1041" s="339"/>
      <c r="CW1041" s="339"/>
      <c r="CX1041" s="339"/>
      <c r="CY1041" s="339"/>
      <c r="CZ1041" s="339"/>
      <c r="DA1041" s="339"/>
      <c r="DB1041" s="339"/>
      <c r="DC1041" s="339"/>
      <c r="DD1041" s="339"/>
      <c r="DE1041" s="339"/>
      <c r="DF1041" s="339"/>
      <c r="DG1041" s="339"/>
      <c r="DH1041" s="339"/>
      <c r="DI1041" s="339"/>
      <c r="DJ1041" s="339"/>
      <c r="DK1041" s="339"/>
      <c r="DL1041" s="339"/>
      <c r="DM1041" s="339"/>
      <c r="DN1041" s="339"/>
      <c r="DO1041" s="339"/>
      <c r="DP1041" s="339"/>
      <c r="DQ1041" s="339"/>
      <c r="DR1041" s="339"/>
      <c r="DS1041" s="339"/>
      <c r="DT1041" s="339"/>
      <c r="DU1041" s="339"/>
      <c r="DV1041" s="339"/>
      <c r="DW1041" s="339"/>
      <c r="DX1041" s="339"/>
      <c r="DY1041" s="339"/>
      <c r="DZ1041" s="339"/>
      <c r="EA1041" s="339"/>
      <c r="EB1041" s="339"/>
      <c r="EC1041" s="339"/>
      <c r="ED1041" s="339"/>
      <c r="EE1041" s="339"/>
      <c r="EF1041" s="339"/>
      <c r="EG1041" s="339"/>
      <c r="EH1041" s="339"/>
      <c r="EI1041" s="339"/>
      <c r="EJ1041" s="339"/>
      <c r="EK1041" s="339"/>
      <c r="EL1041" s="339"/>
      <c r="EM1041" s="339"/>
    </row>
    <row r="1042" spans="1:143" s="341" customFormat="1" ht="25.5" hidden="1" customHeight="1">
      <c r="A1042" s="371"/>
      <c r="B1042" s="371"/>
      <c r="C1042" s="371"/>
      <c r="D1042" s="371"/>
      <c r="E1042" s="371"/>
      <c r="F1042" s="371"/>
      <c r="G1042" s="371"/>
      <c r="H1042" s="371"/>
      <c r="I1042" s="371"/>
      <c r="J1042" s="371"/>
      <c r="K1042" s="371"/>
      <c r="L1042" s="371"/>
      <c r="M1042" s="371"/>
      <c r="N1042" s="371"/>
      <c r="O1042" s="371"/>
      <c r="P1042" s="371"/>
      <c r="Q1042" s="371"/>
      <c r="R1042" s="371"/>
      <c r="S1042" s="371"/>
      <c r="T1042" s="371"/>
      <c r="U1042" s="371"/>
      <c r="V1042" s="371"/>
      <c r="W1042" s="371"/>
      <c r="X1042" s="371"/>
      <c r="Y1042" s="371"/>
      <c r="Z1042" s="371"/>
      <c r="AA1042" s="371"/>
      <c r="AB1042" s="371"/>
      <c r="AC1042" s="371"/>
      <c r="AD1042" s="371"/>
      <c r="AE1042" s="371"/>
      <c r="AF1042" s="371"/>
      <c r="AG1042" s="371"/>
      <c r="AH1042" s="371"/>
      <c r="AI1042" s="339"/>
      <c r="AJ1042" s="339"/>
      <c r="AK1042" s="339"/>
      <c r="AL1042" s="339"/>
      <c r="AM1042" s="339"/>
      <c r="AN1042" s="339"/>
      <c r="AO1042" s="339"/>
      <c r="AP1042" s="339"/>
      <c r="AQ1042" s="339"/>
      <c r="AR1042" s="339"/>
      <c r="AS1042" s="339"/>
      <c r="AT1042" s="339"/>
      <c r="AU1042" s="339"/>
      <c r="AV1042" s="339"/>
      <c r="AW1042" s="339"/>
      <c r="AX1042" s="339"/>
      <c r="AY1042" s="339"/>
      <c r="AZ1042" s="339"/>
      <c r="BA1042" s="339"/>
      <c r="BB1042" s="339"/>
      <c r="BC1042" s="339"/>
      <c r="BD1042" s="339"/>
      <c r="BE1042" s="339"/>
      <c r="BF1042" s="339"/>
      <c r="BG1042" s="339"/>
      <c r="BH1042" s="339"/>
      <c r="BI1042" s="339"/>
      <c r="BJ1042" s="339"/>
      <c r="BK1042" s="339"/>
      <c r="BL1042" s="339"/>
      <c r="BM1042" s="339"/>
      <c r="BN1042" s="339"/>
      <c r="BO1042" s="339"/>
      <c r="BP1042" s="339"/>
      <c r="BQ1042" s="339"/>
      <c r="BR1042" s="339"/>
      <c r="BS1042" s="339"/>
      <c r="BT1042" s="339"/>
      <c r="BU1042" s="339"/>
      <c r="BV1042" s="339"/>
      <c r="BW1042" s="339"/>
      <c r="BX1042" s="339"/>
      <c r="BY1042" s="339"/>
      <c r="BZ1042" s="339"/>
      <c r="CA1042" s="339"/>
      <c r="CB1042" s="339"/>
      <c r="CC1042" s="339"/>
      <c r="CD1042" s="339"/>
      <c r="CE1042" s="339"/>
      <c r="CF1042" s="339"/>
      <c r="CG1042" s="339"/>
      <c r="CH1042" s="339"/>
      <c r="CI1042" s="339"/>
      <c r="CJ1042" s="339"/>
      <c r="CK1042" s="339"/>
      <c r="CL1042" s="339"/>
      <c r="CM1042" s="339"/>
      <c r="CN1042" s="339"/>
      <c r="CO1042" s="339"/>
      <c r="CP1042" s="339"/>
      <c r="CQ1042" s="339"/>
      <c r="CR1042" s="339"/>
      <c r="CS1042" s="339"/>
      <c r="CT1042" s="339"/>
      <c r="CU1042" s="339"/>
      <c r="CV1042" s="339"/>
      <c r="CW1042" s="339"/>
      <c r="CX1042" s="339"/>
      <c r="CY1042" s="339"/>
      <c r="CZ1042" s="339"/>
      <c r="DA1042" s="339"/>
      <c r="DB1042" s="339"/>
      <c r="DC1042" s="339"/>
      <c r="DD1042" s="339"/>
      <c r="DE1042" s="339"/>
      <c r="DF1042" s="339"/>
      <c r="DG1042" s="339"/>
      <c r="DH1042" s="339"/>
      <c r="DI1042" s="339"/>
      <c r="DJ1042" s="339"/>
      <c r="DK1042" s="339"/>
      <c r="DL1042" s="339"/>
      <c r="DM1042" s="339"/>
      <c r="DN1042" s="339"/>
      <c r="DO1042" s="339"/>
      <c r="DP1042" s="339"/>
      <c r="DQ1042" s="339"/>
      <c r="DR1042" s="339"/>
      <c r="DS1042" s="339"/>
      <c r="DT1042" s="339"/>
      <c r="DU1042" s="339"/>
      <c r="DV1042" s="339"/>
      <c r="DW1042" s="339"/>
      <c r="DX1042" s="339"/>
      <c r="DY1042" s="339"/>
      <c r="DZ1042" s="339"/>
      <c r="EA1042" s="339"/>
      <c r="EB1042" s="339"/>
      <c r="EC1042" s="339"/>
      <c r="ED1042" s="339"/>
      <c r="EE1042" s="339"/>
      <c r="EF1042" s="339"/>
      <c r="EG1042" s="339"/>
      <c r="EH1042" s="339"/>
      <c r="EI1042" s="339"/>
      <c r="EJ1042" s="339"/>
      <c r="EK1042" s="339"/>
      <c r="EL1042" s="339"/>
      <c r="EM1042" s="339"/>
    </row>
    <row r="1043" spans="1:143" s="341" customFormat="1" ht="25.5" hidden="1" customHeight="1">
      <c r="A1043" s="371"/>
      <c r="B1043" s="371"/>
      <c r="C1043" s="371"/>
      <c r="D1043" s="371"/>
      <c r="E1043" s="371"/>
      <c r="F1043" s="371"/>
      <c r="G1043" s="371"/>
      <c r="H1043" s="371"/>
      <c r="I1043" s="371"/>
      <c r="J1043" s="371"/>
      <c r="K1043" s="371"/>
      <c r="L1043" s="371"/>
      <c r="M1043" s="371"/>
      <c r="N1043" s="371"/>
      <c r="O1043" s="371"/>
      <c r="P1043" s="371"/>
      <c r="Q1043" s="371"/>
      <c r="R1043" s="371"/>
      <c r="S1043" s="371"/>
      <c r="T1043" s="371"/>
      <c r="U1043" s="371"/>
      <c r="V1043" s="371"/>
      <c r="W1043" s="371"/>
      <c r="X1043" s="371"/>
      <c r="Y1043" s="371"/>
      <c r="Z1043" s="371"/>
      <c r="AA1043" s="371"/>
      <c r="AB1043" s="371"/>
      <c r="AC1043" s="371"/>
      <c r="AD1043" s="371"/>
      <c r="AE1043" s="371"/>
      <c r="AF1043" s="371"/>
      <c r="AG1043" s="371"/>
      <c r="AH1043" s="371"/>
      <c r="AI1043" s="339"/>
      <c r="AJ1043" s="339"/>
      <c r="AK1043" s="339"/>
      <c r="AL1043" s="339"/>
      <c r="AM1043" s="339"/>
      <c r="AN1043" s="339"/>
      <c r="AO1043" s="339"/>
      <c r="AP1043" s="339"/>
      <c r="AQ1043" s="339"/>
      <c r="AR1043" s="339"/>
      <c r="AS1043" s="339"/>
      <c r="AT1043" s="339"/>
      <c r="AU1043" s="339"/>
      <c r="AV1043" s="339"/>
      <c r="AW1043" s="339"/>
      <c r="AX1043" s="339"/>
      <c r="AY1043" s="339"/>
      <c r="AZ1043" s="339"/>
      <c r="BA1043" s="339"/>
      <c r="BB1043" s="339"/>
      <c r="BC1043" s="339"/>
      <c r="BD1043" s="339"/>
      <c r="BE1043" s="339"/>
      <c r="BF1043" s="339"/>
      <c r="BG1043" s="339"/>
      <c r="BH1043" s="339"/>
      <c r="BI1043" s="339"/>
      <c r="BJ1043" s="339"/>
      <c r="BK1043" s="339"/>
      <c r="BL1043" s="339"/>
      <c r="BM1043" s="339"/>
      <c r="BN1043" s="339"/>
      <c r="BO1043" s="339"/>
      <c r="BP1043" s="339"/>
      <c r="BQ1043" s="339"/>
      <c r="BR1043" s="339"/>
      <c r="BS1043" s="339"/>
      <c r="BT1043" s="339"/>
      <c r="BU1043" s="339"/>
      <c r="BV1043" s="339"/>
      <c r="BW1043" s="339"/>
      <c r="BX1043" s="339"/>
      <c r="BY1043" s="339"/>
      <c r="BZ1043" s="339"/>
      <c r="CA1043" s="339"/>
      <c r="CB1043" s="339"/>
      <c r="CC1043" s="339"/>
      <c r="CD1043" s="339"/>
      <c r="CE1043" s="339"/>
      <c r="CF1043" s="339"/>
      <c r="CG1043" s="339"/>
      <c r="CH1043" s="339"/>
      <c r="CI1043" s="339"/>
      <c r="CJ1043" s="339"/>
      <c r="CK1043" s="339"/>
      <c r="CL1043" s="339"/>
      <c r="CM1043" s="339"/>
      <c r="CN1043" s="339"/>
      <c r="CO1043" s="339"/>
      <c r="CP1043" s="339"/>
      <c r="CQ1043" s="339"/>
      <c r="CR1043" s="339"/>
      <c r="CS1043" s="339"/>
      <c r="CT1043" s="339"/>
      <c r="CU1043" s="339"/>
      <c r="CV1043" s="339"/>
      <c r="CW1043" s="339"/>
      <c r="CX1043" s="339"/>
      <c r="CY1043" s="339"/>
      <c r="CZ1043" s="339"/>
      <c r="DA1043" s="339"/>
      <c r="DB1043" s="339"/>
      <c r="DC1043" s="339"/>
      <c r="DD1043" s="339"/>
      <c r="DE1043" s="339"/>
      <c r="DF1043" s="339"/>
      <c r="DG1043" s="339"/>
      <c r="DH1043" s="339"/>
      <c r="DI1043" s="339"/>
      <c r="DJ1043" s="339"/>
      <c r="DK1043" s="339"/>
      <c r="DL1043" s="339"/>
      <c r="DM1043" s="339"/>
      <c r="DN1043" s="339"/>
      <c r="DO1043" s="339"/>
      <c r="DP1043" s="339"/>
      <c r="DQ1043" s="339"/>
      <c r="DR1043" s="339"/>
      <c r="DS1043" s="339"/>
      <c r="DT1043" s="339"/>
      <c r="DU1043" s="339"/>
      <c r="DV1043" s="339"/>
      <c r="DW1043" s="339"/>
      <c r="DX1043" s="339"/>
      <c r="DY1043" s="339"/>
      <c r="DZ1043" s="339"/>
      <c r="EA1043" s="339"/>
      <c r="EB1043" s="339"/>
      <c r="EC1043" s="339"/>
      <c r="ED1043" s="339"/>
      <c r="EE1043" s="339"/>
      <c r="EF1043" s="339"/>
      <c r="EG1043" s="339"/>
      <c r="EH1043" s="339"/>
      <c r="EI1043" s="339"/>
      <c r="EJ1043" s="339"/>
      <c r="EK1043" s="339"/>
      <c r="EL1043" s="339"/>
      <c r="EM1043" s="339"/>
    </row>
    <row r="1044" spans="1:143" s="341" customFormat="1" ht="25.5" hidden="1" customHeight="1">
      <c r="A1044" s="371"/>
      <c r="B1044" s="371"/>
      <c r="C1044" s="371"/>
      <c r="D1044" s="371"/>
      <c r="E1044" s="371"/>
      <c r="F1044" s="371"/>
      <c r="G1044" s="371"/>
      <c r="H1044" s="371"/>
      <c r="I1044" s="371"/>
      <c r="J1044" s="371"/>
      <c r="K1044" s="371"/>
      <c r="L1044" s="371"/>
      <c r="M1044" s="371"/>
      <c r="N1044" s="371"/>
      <c r="O1044" s="371"/>
      <c r="P1044" s="371"/>
      <c r="Q1044" s="371"/>
      <c r="R1044" s="371"/>
      <c r="S1044" s="371"/>
      <c r="T1044" s="371"/>
      <c r="U1044" s="371"/>
      <c r="V1044" s="371"/>
      <c r="W1044" s="371"/>
      <c r="X1044" s="371"/>
      <c r="Y1044" s="371"/>
      <c r="Z1044" s="371"/>
      <c r="AA1044" s="371"/>
      <c r="AB1044" s="371"/>
      <c r="AC1044" s="371"/>
      <c r="AD1044" s="371"/>
      <c r="AE1044" s="371"/>
      <c r="AF1044" s="371"/>
      <c r="AG1044" s="371"/>
      <c r="AH1044" s="371"/>
      <c r="AI1044" s="339"/>
      <c r="AJ1044" s="339"/>
      <c r="AK1044" s="339"/>
      <c r="AL1044" s="339"/>
      <c r="AM1044" s="339"/>
      <c r="AN1044" s="339"/>
      <c r="AO1044" s="339"/>
      <c r="AP1044" s="339"/>
      <c r="AQ1044" s="339"/>
      <c r="AR1044" s="339"/>
      <c r="AS1044" s="339"/>
      <c r="AT1044" s="339"/>
      <c r="AU1044" s="339"/>
      <c r="AV1044" s="339"/>
      <c r="AW1044" s="339"/>
      <c r="AX1044" s="339"/>
      <c r="AY1044" s="339"/>
      <c r="AZ1044" s="339"/>
      <c r="BA1044" s="339"/>
      <c r="BB1044" s="339"/>
      <c r="BC1044" s="339"/>
      <c r="BD1044" s="339"/>
      <c r="BE1044" s="339"/>
      <c r="BF1044" s="339"/>
      <c r="BG1044" s="339"/>
      <c r="BH1044" s="339"/>
      <c r="BI1044" s="339"/>
      <c r="BJ1044" s="339"/>
      <c r="BK1044" s="339"/>
      <c r="BL1044" s="339"/>
      <c r="BM1044" s="339"/>
      <c r="BN1044" s="339"/>
      <c r="BO1044" s="339"/>
      <c r="BP1044" s="339"/>
      <c r="BQ1044" s="339"/>
      <c r="BR1044" s="339"/>
      <c r="BS1044" s="339"/>
      <c r="BT1044" s="339"/>
      <c r="BU1044" s="339"/>
      <c r="BV1044" s="339"/>
      <c r="BW1044" s="339"/>
      <c r="BX1044" s="339"/>
      <c r="BY1044" s="339"/>
      <c r="BZ1044" s="339"/>
      <c r="CA1044" s="339"/>
      <c r="CB1044" s="339"/>
      <c r="CC1044" s="339"/>
      <c r="CD1044" s="339"/>
      <c r="CE1044" s="339"/>
      <c r="CF1044" s="339"/>
      <c r="CG1044" s="339"/>
      <c r="CH1044" s="339"/>
      <c r="CI1044" s="339"/>
      <c r="CJ1044" s="339"/>
      <c r="CK1044" s="339"/>
      <c r="CL1044" s="339"/>
      <c r="CM1044" s="339"/>
      <c r="CN1044" s="339"/>
      <c r="CO1044" s="339"/>
      <c r="CP1044" s="339"/>
      <c r="CQ1044" s="339"/>
      <c r="CR1044" s="339"/>
      <c r="CS1044" s="339"/>
      <c r="CT1044" s="339"/>
      <c r="CU1044" s="339"/>
      <c r="CV1044" s="339"/>
      <c r="CW1044" s="339"/>
      <c r="CX1044" s="339"/>
      <c r="CY1044" s="339"/>
      <c r="CZ1044" s="339"/>
      <c r="DA1044" s="339"/>
      <c r="DB1044" s="339"/>
      <c r="DC1044" s="339"/>
      <c r="DD1044" s="339"/>
      <c r="DE1044" s="339"/>
      <c r="DF1044" s="339"/>
      <c r="DG1044" s="339"/>
      <c r="DH1044" s="339"/>
      <c r="DI1044" s="339"/>
      <c r="DJ1044" s="339"/>
      <c r="DK1044" s="339"/>
      <c r="DL1044" s="339"/>
      <c r="DM1044" s="339"/>
      <c r="DN1044" s="339"/>
      <c r="DO1044" s="339"/>
      <c r="DP1044" s="339"/>
      <c r="DQ1044" s="339"/>
      <c r="DR1044" s="339"/>
      <c r="DS1044" s="339"/>
      <c r="DT1044" s="339"/>
      <c r="DU1044" s="339"/>
      <c r="DV1044" s="339"/>
      <c r="DW1044" s="339"/>
      <c r="DX1044" s="339"/>
      <c r="DY1044" s="339"/>
      <c r="DZ1044" s="339"/>
      <c r="EA1044" s="339"/>
      <c r="EB1044" s="339"/>
      <c r="EC1044" s="339"/>
      <c r="ED1044" s="339"/>
      <c r="EE1044" s="339"/>
      <c r="EF1044" s="339"/>
      <c r="EG1044" s="339"/>
      <c r="EH1044" s="339"/>
      <c r="EI1044" s="339"/>
      <c r="EJ1044" s="339"/>
      <c r="EK1044" s="339"/>
      <c r="EL1044" s="339"/>
      <c r="EM1044" s="339"/>
    </row>
    <row r="1045" spans="1:143" s="341" customFormat="1" ht="25.5" hidden="1" customHeight="1">
      <c r="A1045" s="371"/>
      <c r="B1045" s="371"/>
      <c r="C1045" s="371"/>
      <c r="D1045" s="371"/>
      <c r="E1045" s="371"/>
      <c r="F1045" s="371"/>
      <c r="G1045" s="371"/>
      <c r="H1045" s="371"/>
      <c r="I1045" s="371"/>
      <c r="J1045" s="371"/>
      <c r="K1045" s="371"/>
      <c r="L1045" s="371"/>
      <c r="M1045" s="371"/>
      <c r="N1045" s="371"/>
      <c r="O1045" s="371"/>
      <c r="P1045" s="371"/>
      <c r="Q1045" s="371"/>
      <c r="R1045" s="371"/>
      <c r="S1045" s="371"/>
      <c r="T1045" s="371"/>
      <c r="U1045" s="371"/>
      <c r="V1045" s="371"/>
      <c r="W1045" s="371"/>
      <c r="X1045" s="371"/>
      <c r="Y1045" s="371"/>
      <c r="Z1045" s="371"/>
      <c r="AA1045" s="371"/>
      <c r="AB1045" s="371"/>
      <c r="AC1045" s="371"/>
      <c r="AD1045" s="371"/>
      <c r="AE1045" s="371"/>
      <c r="AF1045" s="371"/>
      <c r="AG1045" s="371"/>
      <c r="AH1045" s="371"/>
      <c r="AI1045" s="339"/>
      <c r="AJ1045" s="339"/>
      <c r="AK1045" s="339"/>
      <c r="AL1045" s="339"/>
      <c r="AM1045" s="339"/>
      <c r="AN1045" s="339"/>
      <c r="AO1045" s="339"/>
      <c r="AP1045" s="339"/>
      <c r="AQ1045" s="339"/>
      <c r="AR1045" s="339"/>
      <c r="AS1045" s="339"/>
      <c r="AT1045" s="339"/>
      <c r="AU1045" s="339"/>
      <c r="AV1045" s="339"/>
      <c r="AW1045" s="339"/>
      <c r="AX1045" s="339"/>
      <c r="AY1045" s="339"/>
      <c r="AZ1045" s="339"/>
      <c r="BA1045" s="339"/>
      <c r="BB1045" s="339"/>
      <c r="BC1045" s="339"/>
      <c r="BD1045" s="339"/>
      <c r="BE1045" s="339"/>
      <c r="BF1045" s="339"/>
      <c r="BG1045" s="339"/>
      <c r="BH1045" s="339"/>
      <c r="BI1045" s="339"/>
      <c r="BJ1045" s="339"/>
      <c r="BK1045" s="339"/>
      <c r="BL1045" s="339"/>
      <c r="BM1045" s="339"/>
      <c r="BN1045" s="339"/>
      <c r="BO1045" s="339"/>
      <c r="BP1045" s="339"/>
      <c r="BQ1045" s="339"/>
      <c r="BR1045" s="339"/>
      <c r="BS1045" s="339"/>
      <c r="BT1045" s="339"/>
      <c r="BU1045" s="339"/>
      <c r="BV1045" s="339"/>
      <c r="BW1045" s="339"/>
      <c r="BX1045" s="339"/>
      <c r="BY1045" s="339"/>
      <c r="BZ1045" s="339"/>
      <c r="CA1045" s="339"/>
      <c r="CB1045" s="339"/>
      <c r="CC1045" s="339"/>
      <c r="CD1045" s="339"/>
      <c r="CE1045" s="339"/>
      <c r="CF1045" s="339"/>
      <c r="CG1045" s="339"/>
      <c r="CH1045" s="339"/>
      <c r="CI1045" s="339"/>
      <c r="CJ1045" s="339"/>
      <c r="CK1045" s="339"/>
      <c r="CL1045" s="339"/>
      <c r="CM1045" s="339"/>
      <c r="CN1045" s="339"/>
      <c r="CO1045" s="339"/>
      <c r="CP1045" s="339"/>
      <c r="CQ1045" s="339"/>
      <c r="CR1045" s="339"/>
      <c r="CS1045" s="339"/>
      <c r="CT1045" s="339"/>
      <c r="CU1045" s="339"/>
      <c r="CV1045" s="339"/>
      <c r="CW1045" s="339"/>
      <c r="CX1045" s="339"/>
      <c r="CY1045" s="339"/>
      <c r="CZ1045" s="339"/>
      <c r="DA1045" s="339"/>
      <c r="DB1045" s="339"/>
      <c r="DC1045" s="339"/>
      <c r="DD1045" s="339"/>
      <c r="DE1045" s="339"/>
      <c r="DF1045" s="339"/>
      <c r="DG1045" s="339"/>
      <c r="DH1045" s="339"/>
      <c r="DI1045" s="339"/>
      <c r="DJ1045" s="339"/>
      <c r="DK1045" s="339"/>
      <c r="DL1045" s="339"/>
      <c r="DM1045" s="339"/>
      <c r="DN1045" s="339"/>
      <c r="DO1045" s="339"/>
      <c r="DP1045" s="339"/>
      <c r="DQ1045" s="339"/>
      <c r="DR1045" s="339"/>
      <c r="DS1045" s="339"/>
      <c r="DT1045" s="339"/>
      <c r="DU1045" s="339"/>
      <c r="DV1045" s="339"/>
      <c r="DW1045" s="339"/>
      <c r="DX1045" s="339"/>
      <c r="DY1045" s="339"/>
      <c r="DZ1045" s="339"/>
      <c r="EA1045" s="339"/>
      <c r="EB1045" s="339"/>
      <c r="EC1045" s="339"/>
      <c r="ED1045" s="339"/>
      <c r="EE1045" s="339"/>
      <c r="EF1045" s="339"/>
      <c r="EG1045" s="339"/>
      <c r="EH1045" s="339"/>
      <c r="EI1045" s="339"/>
      <c r="EJ1045" s="339"/>
      <c r="EK1045" s="339"/>
      <c r="EL1045" s="339"/>
      <c r="EM1045" s="339"/>
    </row>
    <row r="1046" spans="1:143" s="341" customFormat="1" ht="25.5" hidden="1" customHeight="1">
      <c r="A1046" s="371"/>
      <c r="B1046" s="371"/>
      <c r="C1046" s="371"/>
      <c r="D1046" s="371"/>
      <c r="E1046" s="371"/>
      <c r="F1046" s="371"/>
      <c r="G1046" s="371"/>
      <c r="H1046" s="371"/>
      <c r="I1046" s="371"/>
      <c r="J1046" s="371"/>
      <c r="K1046" s="371"/>
      <c r="L1046" s="371"/>
      <c r="M1046" s="371"/>
      <c r="N1046" s="371"/>
      <c r="O1046" s="371"/>
      <c r="P1046" s="371"/>
      <c r="Q1046" s="371"/>
      <c r="R1046" s="371"/>
      <c r="S1046" s="371"/>
      <c r="T1046" s="371"/>
      <c r="U1046" s="371"/>
      <c r="V1046" s="371"/>
      <c r="W1046" s="371"/>
      <c r="X1046" s="371"/>
      <c r="Y1046" s="371"/>
      <c r="Z1046" s="371"/>
      <c r="AA1046" s="371"/>
      <c r="AB1046" s="371"/>
      <c r="AC1046" s="371"/>
      <c r="AD1046" s="371"/>
      <c r="AE1046" s="371"/>
      <c r="AF1046" s="371"/>
      <c r="AG1046" s="371"/>
      <c r="AH1046" s="371"/>
      <c r="AI1046" s="339"/>
      <c r="AJ1046" s="339"/>
      <c r="AK1046" s="339"/>
      <c r="AL1046" s="339"/>
      <c r="AM1046" s="339"/>
      <c r="AN1046" s="339"/>
      <c r="AO1046" s="339"/>
      <c r="AP1046" s="339"/>
      <c r="AQ1046" s="339"/>
      <c r="AR1046" s="339"/>
      <c r="AS1046" s="339"/>
      <c r="AT1046" s="339"/>
      <c r="AU1046" s="339"/>
      <c r="AV1046" s="339"/>
      <c r="AW1046" s="339"/>
      <c r="AX1046" s="339"/>
      <c r="AY1046" s="339"/>
      <c r="AZ1046" s="339"/>
      <c r="BA1046" s="339"/>
      <c r="BB1046" s="339"/>
      <c r="BC1046" s="339"/>
      <c r="BD1046" s="339"/>
      <c r="BE1046" s="339"/>
      <c r="BF1046" s="339"/>
      <c r="BG1046" s="339"/>
      <c r="BH1046" s="339"/>
      <c r="BI1046" s="339"/>
      <c r="BJ1046" s="339"/>
      <c r="BK1046" s="339"/>
      <c r="BL1046" s="339"/>
      <c r="BM1046" s="339"/>
      <c r="BN1046" s="339"/>
      <c r="BO1046" s="339"/>
      <c r="BP1046" s="339"/>
      <c r="BQ1046" s="339"/>
      <c r="BR1046" s="339"/>
      <c r="BS1046" s="339"/>
      <c r="BT1046" s="339"/>
      <c r="BU1046" s="339"/>
      <c r="BV1046" s="339"/>
      <c r="BW1046" s="339"/>
      <c r="BX1046" s="339"/>
      <c r="BY1046" s="339"/>
      <c r="BZ1046" s="339"/>
      <c r="CA1046" s="339"/>
      <c r="CB1046" s="339"/>
      <c r="CC1046" s="339"/>
      <c r="CD1046" s="339"/>
      <c r="CE1046" s="339"/>
      <c r="CF1046" s="339"/>
      <c r="CG1046" s="339"/>
      <c r="CH1046" s="339"/>
      <c r="CI1046" s="339"/>
      <c r="CJ1046" s="339"/>
      <c r="CK1046" s="339"/>
      <c r="CL1046" s="339"/>
      <c r="CM1046" s="339"/>
      <c r="CN1046" s="339"/>
      <c r="CO1046" s="339"/>
      <c r="CP1046" s="339"/>
      <c r="CQ1046" s="339"/>
      <c r="CR1046" s="339"/>
      <c r="CS1046" s="339"/>
      <c r="CT1046" s="339"/>
      <c r="CU1046" s="339"/>
      <c r="CV1046" s="339"/>
      <c r="CW1046" s="339"/>
      <c r="CX1046" s="339"/>
      <c r="CY1046" s="339"/>
      <c r="CZ1046" s="339"/>
      <c r="DA1046" s="339"/>
      <c r="DB1046" s="339"/>
      <c r="DC1046" s="339"/>
      <c r="DD1046" s="339"/>
      <c r="DE1046" s="339"/>
      <c r="DF1046" s="339"/>
      <c r="DG1046" s="339"/>
      <c r="DH1046" s="339"/>
      <c r="DI1046" s="339"/>
      <c r="DJ1046" s="339"/>
      <c r="DK1046" s="339"/>
      <c r="DL1046" s="339"/>
      <c r="DM1046" s="339"/>
      <c r="DN1046" s="339"/>
      <c r="DO1046" s="339"/>
      <c r="DP1046" s="339"/>
      <c r="DQ1046" s="339"/>
      <c r="DR1046" s="339"/>
      <c r="DS1046" s="339"/>
      <c r="DT1046" s="339"/>
      <c r="DU1046" s="339"/>
      <c r="DV1046" s="339"/>
      <c r="DW1046" s="339"/>
      <c r="DX1046" s="339"/>
      <c r="DY1046" s="339"/>
      <c r="DZ1046" s="339"/>
      <c r="EA1046" s="339"/>
      <c r="EB1046" s="339"/>
      <c r="EC1046" s="339"/>
      <c r="ED1046" s="339"/>
      <c r="EE1046" s="339"/>
      <c r="EF1046" s="339"/>
      <c r="EG1046" s="339"/>
      <c r="EH1046" s="339"/>
      <c r="EI1046" s="339"/>
      <c r="EJ1046" s="339"/>
      <c r="EK1046" s="339"/>
      <c r="EL1046" s="339"/>
      <c r="EM1046" s="339"/>
    </row>
    <row r="1047" spans="1:143" s="341" customFormat="1" ht="25.5" hidden="1" customHeight="1">
      <c r="A1047" s="371"/>
      <c r="B1047" s="371"/>
      <c r="C1047" s="371"/>
      <c r="D1047" s="371"/>
      <c r="E1047" s="371"/>
      <c r="F1047" s="371"/>
      <c r="G1047" s="371"/>
      <c r="H1047" s="371"/>
      <c r="I1047" s="371"/>
      <c r="J1047" s="371"/>
      <c r="K1047" s="371"/>
      <c r="L1047" s="371"/>
      <c r="M1047" s="371"/>
      <c r="N1047" s="371"/>
      <c r="O1047" s="371"/>
      <c r="P1047" s="371"/>
      <c r="Q1047" s="371"/>
      <c r="R1047" s="371"/>
      <c r="S1047" s="371"/>
      <c r="T1047" s="371"/>
      <c r="U1047" s="371"/>
      <c r="V1047" s="371"/>
      <c r="W1047" s="371"/>
      <c r="X1047" s="371"/>
      <c r="Y1047" s="371"/>
      <c r="Z1047" s="371"/>
      <c r="AA1047" s="371"/>
      <c r="AB1047" s="371"/>
      <c r="AC1047" s="371"/>
      <c r="AD1047" s="371"/>
      <c r="AE1047" s="371"/>
      <c r="AF1047" s="371"/>
      <c r="AG1047" s="371"/>
      <c r="AH1047" s="371"/>
      <c r="AI1047" s="339"/>
      <c r="AJ1047" s="339"/>
      <c r="AK1047" s="339"/>
      <c r="AL1047" s="339"/>
      <c r="AM1047" s="339"/>
      <c r="AN1047" s="339"/>
      <c r="AO1047" s="339"/>
      <c r="AP1047" s="339"/>
      <c r="AQ1047" s="339"/>
      <c r="AR1047" s="339"/>
      <c r="AS1047" s="339"/>
      <c r="AT1047" s="339"/>
      <c r="AU1047" s="339"/>
      <c r="AV1047" s="339"/>
      <c r="AW1047" s="339"/>
      <c r="AX1047" s="339"/>
      <c r="AY1047" s="339"/>
      <c r="AZ1047" s="339"/>
      <c r="BA1047" s="339"/>
      <c r="BB1047" s="339"/>
      <c r="BC1047" s="339"/>
      <c r="BD1047" s="339"/>
      <c r="BE1047" s="339"/>
      <c r="BF1047" s="339"/>
      <c r="BG1047" s="339"/>
      <c r="BH1047" s="339"/>
      <c r="BI1047" s="339"/>
      <c r="BJ1047" s="339"/>
      <c r="BK1047" s="339"/>
      <c r="BL1047" s="339"/>
      <c r="BM1047" s="339"/>
      <c r="BN1047" s="339"/>
      <c r="BO1047" s="339"/>
      <c r="BP1047" s="339"/>
      <c r="BQ1047" s="339"/>
      <c r="BR1047" s="339"/>
      <c r="BS1047" s="339"/>
      <c r="BT1047" s="339"/>
      <c r="BU1047" s="339"/>
      <c r="BV1047" s="339"/>
      <c r="BW1047" s="339"/>
      <c r="BX1047" s="339"/>
      <c r="BY1047" s="339"/>
      <c r="BZ1047" s="339"/>
      <c r="CA1047" s="339"/>
      <c r="CB1047" s="339"/>
      <c r="CC1047" s="339"/>
      <c r="CD1047" s="339"/>
      <c r="CE1047" s="339"/>
      <c r="CF1047" s="339"/>
      <c r="CG1047" s="339"/>
      <c r="CH1047" s="339"/>
      <c r="CI1047" s="339"/>
      <c r="CJ1047" s="339"/>
      <c r="CK1047" s="339"/>
      <c r="CL1047" s="339"/>
      <c r="CM1047" s="339"/>
      <c r="CN1047" s="339"/>
      <c r="CO1047" s="339"/>
      <c r="CP1047" s="339"/>
      <c r="CQ1047" s="339"/>
      <c r="CR1047" s="339"/>
      <c r="CS1047" s="339"/>
      <c r="CT1047" s="339"/>
      <c r="CU1047" s="339"/>
      <c r="CV1047" s="339"/>
      <c r="CW1047" s="339"/>
      <c r="CX1047" s="339"/>
      <c r="CY1047" s="339"/>
      <c r="CZ1047" s="339"/>
      <c r="DA1047" s="339"/>
      <c r="DB1047" s="339"/>
      <c r="DC1047" s="339"/>
      <c r="DD1047" s="339"/>
      <c r="DE1047" s="339"/>
      <c r="DF1047" s="339"/>
      <c r="DG1047" s="339"/>
      <c r="DH1047" s="339"/>
      <c r="DI1047" s="339"/>
      <c r="DJ1047" s="339"/>
      <c r="DK1047" s="339"/>
      <c r="DL1047" s="339"/>
      <c r="DM1047" s="339"/>
      <c r="DN1047" s="339"/>
      <c r="DO1047" s="339"/>
      <c r="DP1047" s="339"/>
      <c r="DQ1047" s="339"/>
      <c r="DR1047" s="339"/>
      <c r="DS1047" s="339"/>
      <c r="DT1047" s="339"/>
      <c r="DU1047" s="339"/>
      <c r="DV1047" s="339"/>
      <c r="DW1047" s="339"/>
      <c r="DX1047" s="339"/>
      <c r="DY1047" s="339"/>
      <c r="DZ1047" s="339"/>
      <c r="EA1047" s="339"/>
      <c r="EB1047" s="339"/>
      <c r="EC1047" s="339"/>
      <c r="ED1047" s="339"/>
      <c r="EE1047" s="339"/>
      <c r="EF1047" s="339"/>
      <c r="EG1047" s="339"/>
      <c r="EH1047" s="339"/>
      <c r="EI1047" s="339"/>
      <c r="EJ1047" s="339"/>
      <c r="EK1047" s="339"/>
      <c r="EL1047" s="339"/>
      <c r="EM1047" s="339"/>
    </row>
    <row r="1048" spans="1:143" s="341" customFormat="1" ht="25.5" hidden="1" customHeight="1">
      <c r="A1048" s="371"/>
      <c r="B1048" s="371"/>
      <c r="C1048" s="371"/>
      <c r="D1048" s="371"/>
      <c r="E1048" s="371"/>
      <c r="F1048" s="371"/>
      <c r="G1048" s="371"/>
      <c r="H1048" s="371"/>
      <c r="I1048" s="371"/>
      <c r="J1048" s="371"/>
      <c r="K1048" s="371"/>
      <c r="L1048" s="371"/>
      <c r="M1048" s="371"/>
      <c r="N1048" s="371"/>
      <c r="O1048" s="371"/>
      <c r="P1048" s="371"/>
      <c r="Q1048" s="371"/>
      <c r="R1048" s="371"/>
      <c r="S1048" s="371"/>
      <c r="T1048" s="371"/>
      <c r="U1048" s="371"/>
      <c r="V1048" s="371"/>
      <c r="W1048" s="371"/>
      <c r="X1048" s="371"/>
      <c r="Y1048" s="371"/>
      <c r="Z1048" s="371"/>
      <c r="AA1048" s="371"/>
      <c r="AB1048" s="371"/>
      <c r="AC1048" s="371"/>
      <c r="AD1048" s="371"/>
      <c r="AE1048" s="371"/>
      <c r="AF1048" s="371"/>
      <c r="AG1048" s="371"/>
      <c r="AH1048" s="371"/>
      <c r="AI1048" s="339"/>
      <c r="AJ1048" s="339"/>
      <c r="AK1048" s="339"/>
      <c r="AL1048" s="339"/>
      <c r="AM1048" s="339"/>
      <c r="AN1048" s="339"/>
      <c r="AO1048" s="339"/>
      <c r="AP1048" s="339"/>
      <c r="AQ1048" s="339"/>
      <c r="AR1048" s="339"/>
      <c r="AS1048" s="339"/>
      <c r="AT1048" s="339"/>
      <c r="AU1048" s="339"/>
      <c r="AV1048" s="339"/>
      <c r="AW1048" s="339"/>
      <c r="AX1048" s="339"/>
      <c r="AY1048" s="339"/>
      <c r="AZ1048" s="339"/>
      <c r="BA1048" s="339"/>
      <c r="BB1048" s="339"/>
      <c r="BC1048" s="339"/>
      <c r="BD1048" s="339"/>
      <c r="BE1048" s="339"/>
      <c r="BF1048" s="339"/>
      <c r="BG1048" s="339"/>
      <c r="BH1048" s="339"/>
      <c r="BI1048" s="339"/>
      <c r="BJ1048" s="339"/>
      <c r="BK1048" s="339"/>
      <c r="BL1048" s="339"/>
      <c r="BM1048" s="339"/>
      <c r="BN1048" s="339"/>
      <c r="BO1048" s="339"/>
      <c r="BP1048" s="339"/>
      <c r="BQ1048" s="339"/>
      <c r="BR1048" s="339"/>
      <c r="BS1048" s="339"/>
      <c r="BT1048" s="339"/>
      <c r="BU1048" s="339"/>
      <c r="BV1048" s="339"/>
      <c r="BW1048" s="339"/>
      <c r="BX1048" s="339"/>
      <c r="BY1048" s="339"/>
      <c r="BZ1048" s="339"/>
      <c r="CA1048" s="339"/>
      <c r="CB1048" s="339"/>
      <c r="CC1048" s="339"/>
      <c r="CD1048" s="339"/>
      <c r="CE1048" s="339"/>
      <c r="CF1048" s="339"/>
      <c r="CG1048" s="339"/>
      <c r="CH1048" s="339"/>
      <c r="CI1048" s="339"/>
      <c r="CJ1048" s="339"/>
      <c r="CK1048" s="339"/>
      <c r="CL1048" s="339"/>
      <c r="CM1048" s="339"/>
      <c r="CN1048" s="339"/>
      <c r="CO1048" s="339"/>
      <c r="CP1048" s="339"/>
      <c r="CQ1048" s="339"/>
      <c r="CR1048" s="339"/>
      <c r="CS1048" s="339"/>
      <c r="CT1048" s="339"/>
      <c r="CU1048" s="339"/>
      <c r="CV1048" s="339"/>
      <c r="CW1048" s="339"/>
      <c r="CX1048" s="339"/>
      <c r="CY1048" s="339"/>
      <c r="CZ1048" s="339"/>
      <c r="DA1048" s="339"/>
      <c r="DB1048" s="339"/>
      <c r="DC1048" s="339"/>
      <c r="DD1048" s="339"/>
      <c r="DE1048" s="339"/>
      <c r="DF1048" s="339"/>
      <c r="DG1048" s="339"/>
      <c r="DH1048" s="339"/>
      <c r="DI1048" s="339"/>
      <c r="DJ1048" s="339"/>
      <c r="DK1048" s="339"/>
      <c r="DL1048" s="339"/>
      <c r="DM1048" s="339"/>
      <c r="DN1048" s="339"/>
      <c r="DO1048" s="339"/>
      <c r="DP1048" s="339"/>
      <c r="DQ1048" s="339"/>
      <c r="DR1048" s="339"/>
      <c r="DS1048" s="339"/>
      <c r="DT1048" s="339"/>
      <c r="DU1048" s="339"/>
      <c r="DV1048" s="339"/>
      <c r="DW1048" s="339"/>
      <c r="DX1048" s="339"/>
      <c r="DY1048" s="339"/>
      <c r="DZ1048" s="339"/>
      <c r="EA1048" s="339"/>
      <c r="EB1048" s="339"/>
      <c r="EC1048" s="339"/>
      <c r="ED1048" s="339"/>
      <c r="EE1048" s="339"/>
      <c r="EF1048" s="339"/>
      <c r="EG1048" s="339"/>
      <c r="EH1048" s="339"/>
      <c r="EI1048" s="339"/>
      <c r="EJ1048" s="339"/>
      <c r="EK1048" s="339"/>
      <c r="EL1048" s="339"/>
      <c r="EM1048" s="339"/>
    </row>
    <row r="1049" spans="1:143" s="341" customFormat="1" ht="25.5" hidden="1" customHeight="1">
      <c r="A1049" s="371"/>
      <c r="B1049" s="371"/>
      <c r="C1049" s="371"/>
      <c r="D1049" s="371"/>
      <c r="E1049" s="371"/>
      <c r="F1049" s="371"/>
      <c r="G1049" s="371"/>
      <c r="H1049" s="371"/>
      <c r="I1049" s="371"/>
      <c r="J1049" s="371"/>
      <c r="K1049" s="371"/>
      <c r="L1049" s="371"/>
      <c r="M1049" s="371"/>
      <c r="N1049" s="371"/>
      <c r="O1049" s="371"/>
      <c r="P1049" s="371"/>
      <c r="Q1049" s="371"/>
      <c r="R1049" s="371"/>
      <c r="S1049" s="371"/>
      <c r="T1049" s="371"/>
      <c r="U1049" s="371"/>
      <c r="V1049" s="371"/>
      <c r="W1049" s="371"/>
      <c r="X1049" s="371"/>
      <c r="Y1049" s="371"/>
      <c r="Z1049" s="371"/>
      <c r="AA1049" s="371"/>
      <c r="AB1049" s="371"/>
      <c r="AC1049" s="371"/>
      <c r="AD1049" s="371"/>
      <c r="AE1049" s="371"/>
      <c r="AF1049" s="371"/>
      <c r="AG1049" s="371"/>
      <c r="AH1049" s="371"/>
      <c r="AI1049" s="339"/>
      <c r="AJ1049" s="339"/>
      <c r="AK1049" s="339"/>
      <c r="AL1049" s="339"/>
      <c r="AM1049" s="339"/>
      <c r="AN1049" s="339"/>
      <c r="AO1049" s="339"/>
      <c r="AP1049" s="339"/>
      <c r="AQ1049" s="339"/>
      <c r="AR1049" s="339"/>
      <c r="AS1049" s="339"/>
      <c r="AT1049" s="339"/>
      <c r="AU1049" s="339"/>
      <c r="AV1049" s="339"/>
      <c r="AW1049" s="339"/>
      <c r="AX1049" s="339"/>
      <c r="AY1049" s="339"/>
      <c r="AZ1049" s="339"/>
      <c r="BA1049" s="339"/>
      <c r="BB1049" s="339"/>
      <c r="BC1049" s="339"/>
      <c r="BD1049" s="339"/>
      <c r="BE1049" s="339"/>
      <c r="BF1049" s="339"/>
      <c r="BG1049" s="339"/>
      <c r="BH1049" s="339"/>
      <c r="BI1049" s="339"/>
      <c r="BJ1049" s="339"/>
      <c r="BK1049" s="339"/>
      <c r="BL1049" s="339"/>
      <c r="BM1049" s="339"/>
      <c r="BN1049" s="339"/>
      <c r="BO1049" s="339"/>
      <c r="BP1049" s="339"/>
      <c r="BQ1049" s="339"/>
      <c r="BR1049" s="339"/>
      <c r="BS1049" s="339"/>
      <c r="BT1049" s="339"/>
      <c r="BU1049" s="339"/>
      <c r="BV1049" s="339"/>
      <c r="BW1049" s="339"/>
      <c r="BX1049" s="339"/>
      <c r="BY1049" s="339"/>
      <c r="BZ1049" s="339"/>
      <c r="CA1049" s="339"/>
      <c r="CB1049" s="339"/>
      <c r="CC1049" s="339"/>
      <c r="CD1049" s="339"/>
      <c r="CE1049" s="339"/>
      <c r="CF1049" s="339"/>
      <c r="CG1049" s="339"/>
      <c r="CH1049" s="339"/>
      <c r="CI1049" s="339"/>
      <c r="CJ1049" s="339"/>
      <c r="CK1049" s="339"/>
      <c r="CL1049" s="339"/>
      <c r="CM1049" s="339"/>
      <c r="CN1049" s="339"/>
      <c r="CO1049" s="339"/>
      <c r="CP1049" s="339"/>
      <c r="CQ1049" s="339"/>
      <c r="CR1049" s="339"/>
      <c r="CS1049" s="339"/>
      <c r="CT1049" s="339"/>
      <c r="CU1049" s="339"/>
      <c r="CV1049" s="339"/>
      <c r="CW1049" s="339"/>
      <c r="CX1049" s="339"/>
      <c r="CY1049" s="339"/>
      <c r="CZ1049" s="339"/>
      <c r="DA1049" s="339"/>
      <c r="DB1049" s="339"/>
      <c r="DC1049" s="339"/>
      <c r="DD1049" s="339"/>
      <c r="DE1049" s="339"/>
      <c r="DF1049" s="339"/>
      <c r="DG1049" s="339"/>
      <c r="DH1049" s="339"/>
      <c r="DI1049" s="339"/>
      <c r="DJ1049" s="339"/>
      <c r="DK1049" s="339"/>
      <c r="DL1049" s="339"/>
      <c r="DM1049" s="339"/>
      <c r="DN1049" s="339"/>
      <c r="DO1049" s="339"/>
      <c r="DP1049" s="339"/>
      <c r="DQ1049" s="339"/>
      <c r="DR1049" s="339"/>
      <c r="DS1049" s="339"/>
      <c r="DT1049" s="339"/>
      <c r="DU1049" s="339"/>
      <c r="DV1049" s="339"/>
      <c r="DW1049" s="339"/>
      <c r="DX1049" s="339"/>
      <c r="DY1049" s="339"/>
      <c r="DZ1049" s="339"/>
      <c r="EA1049" s="339"/>
      <c r="EB1049" s="339"/>
      <c r="EC1049" s="339"/>
      <c r="ED1049" s="339"/>
      <c r="EE1049" s="339"/>
      <c r="EF1049" s="339"/>
      <c r="EG1049" s="339"/>
      <c r="EH1049" s="339"/>
      <c r="EI1049" s="339"/>
      <c r="EJ1049" s="339"/>
      <c r="EK1049" s="339"/>
      <c r="EL1049" s="339"/>
      <c r="EM1049" s="339"/>
    </row>
    <row r="1050" spans="1:143" s="341" customFormat="1" ht="25.5" hidden="1" customHeight="1">
      <c r="A1050" s="371"/>
      <c r="B1050" s="371"/>
      <c r="C1050" s="371"/>
      <c r="D1050" s="371"/>
      <c r="E1050" s="371"/>
      <c r="F1050" s="371"/>
      <c r="G1050" s="371"/>
      <c r="H1050" s="371"/>
      <c r="I1050" s="371"/>
      <c r="J1050" s="371"/>
      <c r="K1050" s="371"/>
      <c r="L1050" s="371"/>
      <c r="M1050" s="371"/>
      <c r="N1050" s="371"/>
      <c r="O1050" s="371"/>
      <c r="P1050" s="371"/>
      <c r="Q1050" s="371"/>
      <c r="R1050" s="371"/>
      <c r="S1050" s="371"/>
      <c r="T1050" s="371"/>
      <c r="U1050" s="371"/>
      <c r="V1050" s="371"/>
      <c r="W1050" s="371"/>
      <c r="X1050" s="371"/>
      <c r="Y1050" s="371"/>
      <c r="Z1050" s="371"/>
      <c r="AA1050" s="371"/>
      <c r="AB1050" s="371"/>
      <c r="AC1050" s="371"/>
      <c r="AD1050" s="371"/>
      <c r="AE1050" s="371"/>
      <c r="AF1050" s="371"/>
      <c r="AG1050" s="371"/>
      <c r="AH1050" s="371"/>
      <c r="AI1050" s="339"/>
      <c r="AJ1050" s="339"/>
      <c r="AK1050" s="339"/>
      <c r="AL1050" s="339"/>
      <c r="AM1050" s="339"/>
      <c r="AN1050" s="339"/>
      <c r="AO1050" s="339"/>
      <c r="AP1050" s="339"/>
      <c r="AQ1050" s="339"/>
      <c r="AR1050" s="339"/>
      <c r="AS1050" s="339"/>
      <c r="AT1050" s="339"/>
      <c r="AU1050" s="339"/>
      <c r="AV1050" s="339"/>
      <c r="AW1050" s="339"/>
      <c r="AX1050" s="339"/>
      <c r="AY1050" s="339"/>
      <c r="AZ1050" s="339"/>
      <c r="BA1050" s="339"/>
      <c r="BB1050" s="339"/>
      <c r="BC1050" s="339"/>
      <c r="BD1050" s="339"/>
      <c r="BE1050" s="339"/>
      <c r="BF1050" s="339"/>
      <c r="BG1050" s="339"/>
      <c r="BH1050" s="339"/>
      <c r="BI1050" s="339"/>
      <c r="BJ1050" s="339"/>
      <c r="BK1050" s="339"/>
      <c r="BL1050" s="339"/>
      <c r="BM1050" s="339"/>
      <c r="BN1050" s="339"/>
      <c r="BO1050" s="339"/>
      <c r="BP1050" s="339"/>
      <c r="BQ1050" s="339"/>
      <c r="BR1050" s="339"/>
      <c r="BS1050" s="339"/>
      <c r="BT1050" s="339"/>
      <c r="BU1050" s="339"/>
      <c r="BV1050" s="339"/>
      <c r="BW1050" s="339"/>
      <c r="BX1050" s="339"/>
      <c r="BY1050" s="339"/>
      <c r="BZ1050" s="339"/>
      <c r="CA1050" s="339"/>
      <c r="CB1050" s="339"/>
      <c r="CC1050" s="339"/>
      <c r="CD1050" s="339"/>
      <c r="CE1050" s="339"/>
      <c r="CF1050" s="339"/>
      <c r="CG1050" s="339"/>
      <c r="CH1050" s="339"/>
      <c r="CI1050" s="339"/>
      <c r="CJ1050" s="339"/>
      <c r="CK1050" s="339"/>
      <c r="CL1050" s="339"/>
      <c r="CM1050" s="339"/>
      <c r="CN1050" s="339"/>
      <c r="CO1050" s="339"/>
      <c r="CP1050" s="339"/>
      <c r="CQ1050" s="339"/>
      <c r="CR1050" s="339"/>
      <c r="CS1050" s="339"/>
      <c r="CT1050" s="339"/>
      <c r="CU1050" s="339"/>
      <c r="CV1050" s="339"/>
      <c r="CW1050" s="339"/>
      <c r="CX1050" s="339"/>
      <c r="CY1050" s="339"/>
      <c r="CZ1050" s="339"/>
      <c r="DA1050" s="339"/>
      <c r="DB1050" s="339"/>
      <c r="DC1050" s="339"/>
      <c r="DD1050" s="339"/>
      <c r="DE1050" s="339"/>
      <c r="DF1050" s="339"/>
      <c r="DG1050" s="339"/>
      <c r="DH1050" s="339"/>
      <c r="DI1050" s="339"/>
      <c r="DJ1050" s="339"/>
      <c r="DK1050" s="339"/>
      <c r="DL1050" s="339"/>
      <c r="DM1050" s="339"/>
      <c r="DN1050" s="339"/>
      <c r="DO1050" s="339"/>
      <c r="DP1050" s="339"/>
      <c r="DQ1050" s="339"/>
      <c r="DR1050" s="339"/>
      <c r="DS1050" s="339"/>
      <c r="DT1050" s="339"/>
      <c r="DU1050" s="339"/>
      <c r="DV1050" s="339"/>
      <c r="DW1050" s="339"/>
      <c r="DX1050" s="339"/>
      <c r="DY1050" s="339"/>
      <c r="DZ1050" s="339"/>
      <c r="EA1050" s="339"/>
      <c r="EB1050" s="339"/>
      <c r="EC1050" s="339"/>
      <c r="ED1050" s="339"/>
      <c r="EE1050" s="339"/>
      <c r="EF1050" s="339"/>
      <c r="EG1050" s="339"/>
      <c r="EH1050" s="339"/>
      <c r="EI1050" s="339"/>
      <c r="EJ1050" s="339"/>
      <c r="EK1050" s="339"/>
      <c r="EL1050" s="339"/>
      <c r="EM1050" s="339"/>
    </row>
    <row r="1051" spans="1:143" s="341" customFormat="1" ht="25.5" hidden="1" customHeight="1">
      <c r="A1051" s="371"/>
      <c r="B1051" s="371"/>
      <c r="C1051" s="371"/>
      <c r="D1051" s="371"/>
      <c r="E1051" s="371"/>
      <c r="F1051" s="371"/>
      <c r="G1051" s="371"/>
      <c r="H1051" s="371"/>
      <c r="I1051" s="371"/>
      <c r="J1051" s="371"/>
      <c r="K1051" s="371"/>
      <c r="L1051" s="371"/>
      <c r="M1051" s="371"/>
      <c r="N1051" s="371"/>
      <c r="O1051" s="371"/>
      <c r="P1051" s="371"/>
      <c r="Q1051" s="371"/>
      <c r="R1051" s="371"/>
      <c r="S1051" s="371"/>
      <c r="T1051" s="371"/>
      <c r="U1051" s="371"/>
      <c r="V1051" s="371"/>
      <c r="W1051" s="371"/>
      <c r="X1051" s="371"/>
      <c r="Y1051" s="371"/>
      <c r="Z1051" s="371"/>
      <c r="AA1051" s="371"/>
      <c r="AB1051" s="371"/>
      <c r="AC1051" s="371"/>
      <c r="AD1051" s="371"/>
      <c r="AE1051" s="371"/>
      <c r="AF1051" s="371"/>
      <c r="AG1051" s="371"/>
      <c r="AH1051" s="371"/>
      <c r="AI1051" s="339"/>
      <c r="AJ1051" s="339"/>
      <c r="AK1051" s="339"/>
      <c r="AL1051" s="339"/>
      <c r="AM1051" s="339"/>
      <c r="AN1051" s="339"/>
      <c r="AO1051" s="339"/>
      <c r="AP1051" s="339"/>
      <c r="AQ1051" s="339"/>
      <c r="AR1051" s="339"/>
      <c r="AS1051" s="339"/>
      <c r="AT1051" s="339"/>
      <c r="AU1051" s="339"/>
      <c r="AV1051" s="339"/>
      <c r="AW1051" s="339"/>
      <c r="AX1051" s="339"/>
      <c r="AY1051" s="339"/>
      <c r="AZ1051" s="339"/>
      <c r="BA1051" s="339"/>
      <c r="BB1051" s="339"/>
      <c r="BC1051" s="339"/>
      <c r="BD1051" s="339"/>
      <c r="BE1051" s="339"/>
      <c r="BF1051" s="339"/>
      <c r="BG1051" s="339"/>
      <c r="BH1051" s="339"/>
      <c r="BI1051" s="339"/>
      <c r="BJ1051" s="339"/>
      <c r="BK1051" s="339"/>
      <c r="BL1051" s="339"/>
      <c r="BM1051" s="339"/>
      <c r="BN1051" s="339"/>
      <c r="BO1051" s="339"/>
      <c r="BP1051" s="339"/>
      <c r="BQ1051" s="339"/>
      <c r="BR1051" s="339"/>
      <c r="BS1051" s="339"/>
      <c r="BT1051" s="339"/>
      <c r="BU1051" s="339"/>
      <c r="BV1051" s="339"/>
      <c r="BW1051" s="339"/>
      <c r="BX1051" s="339"/>
      <c r="BY1051" s="339"/>
      <c r="BZ1051" s="339"/>
      <c r="CA1051" s="339"/>
      <c r="CB1051" s="339"/>
      <c r="CC1051" s="339"/>
      <c r="CD1051" s="339"/>
      <c r="CE1051" s="339"/>
      <c r="CF1051" s="339"/>
      <c r="CG1051" s="339"/>
      <c r="CH1051" s="339"/>
      <c r="CI1051" s="339"/>
      <c r="CJ1051" s="339"/>
      <c r="CK1051" s="339"/>
      <c r="CL1051" s="339"/>
      <c r="CM1051" s="339"/>
      <c r="CN1051" s="339"/>
      <c r="CO1051" s="339"/>
      <c r="CP1051" s="339"/>
      <c r="CQ1051" s="339"/>
      <c r="CR1051" s="339"/>
      <c r="CS1051" s="339"/>
      <c r="CT1051" s="339"/>
      <c r="CU1051" s="339"/>
      <c r="CV1051" s="339"/>
      <c r="CW1051" s="339"/>
      <c r="CX1051" s="339"/>
      <c r="CY1051" s="339"/>
      <c r="CZ1051" s="339"/>
      <c r="DA1051" s="339"/>
      <c r="DB1051" s="339"/>
      <c r="DC1051" s="339"/>
      <c r="DD1051" s="339"/>
      <c r="DE1051" s="339"/>
      <c r="DF1051" s="339"/>
      <c r="DG1051" s="339"/>
      <c r="DH1051" s="339"/>
      <c r="DI1051" s="339"/>
      <c r="DJ1051" s="339"/>
      <c r="DK1051" s="339"/>
      <c r="DL1051" s="339"/>
      <c r="DM1051" s="339"/>
      <c r="DN1051" s="339"/>
      <c r="DO1051" s="339"/>
      <c r="DP1051" s="339"/>
      <c r="DQ1051" s="339"/>
      <c r="DR1051" s="339"/>
      <c r="DS1051" s="339"/>
      <c r="DT1051" s="339"/>
      <c r="DU1051" s="339"/>
      <c r="DV1051" s="339"/>
      <c r="DW1051" s="339"/>
      <c r="DX1051" s="339"/>
      <c r="DY1051" s="339"/>
      <c r="DZ1051" s="339"/>
      <c r="EA1051" s="339"/>
      <c r="EB1051" s="339"/>
      <c r="EC1051" s="339"/>
      <c r="ED1051" s="339"/>
      <c r="EE1051" s="339"/>
      <c r="EF1051" s="339"/>
      <c r="EG1051" s="339"/>
      <c r="EH1051" s="339"/>
      <c r="EI1051" s="339"/>
      <c r="EJ1051" s="339"/>
      <c r="EK1051" s="339"/>
      <c r="EL1051" s="339"/>
      <c r="EM1051" s="339"/>
    </row>
    <row r="1052" spans="1:143" s="341" customFormat="1" ht="25.5" hidden="1" customHeight="1">
      <c r="A1052" s="371"/>
      <c r="B1052" s="371"/>
      <c r="C1052" s="371"/>
      <c r="D1052" s="371"/>
      <c r="E1052" s="371"/>
      <c r="F1052" s="371"/>
      <c r="G1052" s="371"/>
      <c r="H1052" s="371"/>
      <c r="I1052" s="371"/>
      <c r="J1052" s="371"/>
      <c r="K1052" s="371"/>
      <c r="L1052" s="371"/>
      <c r="M1052" s="371"/>
      <c r="N1052" s="371"/>
      <c r="O1052" s="371"/>
      <c r="P1052" s="371"/>
      <c r="Q1052" s="371"/>
      <c r="R1052" s="371"/>
      <c r="S1052" s="371"/>
      <c r="T1052" s="371"/>
      <c r="U1052" s="371"/>
      <c r="V1052" s="371"/>
      <c r="W1052" s="371"/>
      <c r="X1052" s="371"/>
      <c r="Y1052" s="371"/>
      <c r="Z1052" s="371"/>
      <c r="AA1052" s="371"/>
      <c r="AB1052" s="371"/>
      <c r="AC1052" s="371"/>
      <c r="AD1052" s="371"/>
      <c r="AE1052" s="371"/>
      <c r="AF1052" s="371"/>
      <c r="AG1052" s="371"/>
      <c r="AH1052" s="371"/>
      <c r="AI1052" s="339"/>
      <c r="AJ1052" s="339"/>
      <c r="AK1052" s="339"/>
      <c r="AL1052" s="339"/>
      <c r="AM1052" s="339"/>
      <c r="AN1052" s="339"/>
      <c r="AO1052" s="339"/>
      <c r="AP1052" s="339"/>
      <c r="AQ1052" s="339"/>
      <c r="AR1052" s="339"/>
      <c r="AS1052" s="339"/>
      <c r="AT1052" s="339"/>
      <c r="AU1052" s="339"/>
      <c r="AV1052" s="339"/>
      <c r="AW1052" s="339"/>
      <c r="AX1052" s="339"/>
      <c r="AY1052" s="339"/>
      <c r="AZ1052" s="339"/>
      <c r="BA1052" s="339"/>
      <c r="BB1052" s="339"/>
      <c r="BC1052" s="339"/>
      <c r="BD1052" s="339"/>
      <c r="BE1052" s="339"/>
      <c r="BF1052" s="339"/>
      <c r="BG1052" s="339"/>
      <c r="BH1052" s="339"/>
      <c r="BI1052" s="339"/>
      <c r="BJ1052" s="339"/>
      <c r="BK1052" s="339"/>
      <c r="BL1052" s="339"/>
      <c r="BM1052" s="339"/>
      <c r="BN1052" s="339"/>
      <c r="BO1052" s="339"/>
      <c r="BP1052" s="339"/>
      <c r="BQ1052" s="339"/>
      <c r="BR1052" s="339"/>
      <c r="BS1052" s="339"/>
      <c r="BT1052" s="339"/>
      <c r="BU1052" s="339"/>
      <c r="BV1052" s="339"/>
      <c r="BW1052" s="339"/>
      <c r="BX1052" s="339"/>
      <c r="BY1052" s="339"/>
      <c r="BZ1052" s="339"/>
      <c r="CA1052" s="339"/>
      <c r="CB1052" s="339"/>
      <c r="CC1052" s="339"/>
      <c r="CD1052" s="339"/>
      <c r="CE1052" s="339"/>
      <c r="CF1052" s="339"/>
      <c r="CG1052" s="339"/>
      <c r="CH1052" s="339"/>
      <c r="CI1052" s="339"/>
      <c r="CJ1052" s="339"/>
      <c r="CK1052" s="339"/>
      <c r="CL1052" s="339"/>
      <c r="CM1052" s="339"/>
      <c r="CN1052" s="339"/>
      <c r="CO1052" s="339"/>
      <c r="CP1052" s="339"/>
      <c r="CQ1052" s="339"/>
      <c r="CR1052" s="339"/>
      <c r="CS1052" s="339"/>
      <c r="CT1052" s="339"/>
      <c r="CU1052" s="339"/>
      <c r="CV1052" s="339"/>
      <c r="CW1052" s="339"/>
      <c r="CX1052" s="339"/>
      <c r="CY1052" s="339"/>
      <c r="CZ1052" s="339"/>
      <c r="DA1052" s="339"/>
      <c r="DB1052" s="339"/>
      <c r="DC1052" s="339"/>
      <c r="DD1052" s="339"/>
      <c r="DE1052" s="339"/>
      <c r="DF1052" s="339"/>
      <c r="DG1052" s="339"/>
      <c r="DH1052" s="339"/>
      <c r="DI1052" s="339"/>
      <c r="DJ1052" s="339"/>
      <c r="DK1052" s="339"/>
      <c r="DL1052" s="339"/>
      <c r="DM1052" s="339"/>
      <c r="DN1052" s="339"/>
      <c r="DO1052" s="339"/>
      <c r="DP1052" s="339"/>
      <c r="DQ1052" s="339"/>
      <c r="DR1052" s="339"/>
      <c r="DS1052" s="339"/>
      <c r="DT1052" s="339"/>
      <c r="DU1052" s="339"/>
      <c r="DV1052" s="339"/>
      <c r="DW1052" s="339"/>
      <c r="DX1052" s="339"/>
      <c r="DY1052" s="339"/>
      <c r="DZ1052" s="339"/>
      <c r="EA1052" s="339"/>
      <c r="EB1052" s="339"/>
      <c r="EC1052" s="339"/>
      <c r="ED1052" s="339"/>
      <c r="EE1052" s="339"/>
      <c r="EF1052" s="339"/>
      <c r="EG1052" s="339"/>
      <c r="EH1052" s="339"/>
      <c r="EI1052" s="339"/>
      <c r="EJ1052" s="339"/>
      <c r="EK1052" s="339"/>
      <c r="EL1052" s="339"/>
      <c r="EM1052" s="339"/>
    </row>
    <row r="1053" spans="1:143" s="341" customFormat="1" ht="25.5" hidden="1" customHeight="1">
      <c r="A1053" s="371"/>
      <c r="B1053" s="371"/>
      <c r="C1053" s="371"/>
      <c r="D1053" s="371"/>
      <c r="E1053" s="371"/>
      <c r="F1053" s="371"/>
      <c r="G1053" s="371"/>
      <c r="H1053" s="371"/>
      <c r="I1053" s="371"/>
      <c r="J1053" s="371"/>
      <c r="K1053" s="371"/>
      <c r="L1053" s="371"/>
      <c r="M1053" s="371"/>
      <c r="N1053" s="371"/>
      <c r="O1053" s="371"/>
      <c r="P1053" s="371"/>
      <c r="Q1053" s="371"/>
      <c r="R1053" s="371"/>
      <c r="S1053" s="371"/>
      <c r="T1053" s="371"/>
      <c r="U1053" s="371"/>
      <c r="V1053" s="371"/>
      <c r="W1053" s="371"/>
      <c r="X1053" s="371"/>
      <c r="Y1053" s="371"/>
      <c r="Z1053" s="371"/>
      <c r="AA1053" s="371"/>
      <c r="AB1053" s="371"/>
      <c r="AC1053" s="371"/>
      <c r="AD1053" s="371"/>
      <c r="AE1053" s="371"/>
      <c r="AF1053" s="371"/>
      <c r="AG1053" s="371"/>
      <c r="AH1053" s="371"/>
      <c r="AI1053" s="339"/>
      <c r="AJ1053" s="339"/>
      <c r="AK1053" s="339"/>
      <c r="AL1053" s="339"/>
      <c r="AM1053" s="339"/>
      <c r="AN1053" s="339"/>
      <c r="AO1053" s="339"/>
      <c r="AP1053" s="339"/>
      <c r="AQ1053" s="339"/>
      <c r="AR1053" s="339"/>
      <c r="AS1053" s="339"/>
      <c r="AT1053" s="339"/>
      <c r="AU1053" s="339"/>
      <c r="AV1053" s="339"/>
      <c r="AW1053" s="339"/>
      <c r="AX1053" s="339"/>
      <c r="AY1053" s="339"/>
      <c r="AZ1053" s="339"/>
      <c r="BA1053" s="339"/>
      <c r="BB1053" s="339"/>
      <c r="BC1053" s="339"/>
      <c r="BD1053" s="339"/>
      <c r="BE1053" s="339"/>
      <c r="BF1053" s="339"/>
      <c r="BG1053" s="339"/>
      <c r="BH1053" s="339"/>
      <c r="BI1053" s="339"/>
      <c r="BJ1053" s="339"/>
      <c r="BK1053" s="339"/>
      <c r="BL1053" s="339"/>
      <c r="BM1053" s="339"/>
      <c r="BN1053" s="339"/>
      <c r="BO1053" s="339"/>
      <c r="BP1053" s="339"/>
      <c r="BQ1053" s="339"/>
      <c r="BR1053" s="339"/>
      <c r="BS1053" s="339"/>
      <c r="BT1053" s="339"/>
      <c r="BU1053" s="339"/>
      <c r="BV1053" s="339"/>
      <c r="BW1053" s="339"/>
      <c r="BX1053" s="339"/>
      <c r="BY1053" s="339"/>
      <c r="BZ1053" s="339"/>
      <c r="CA1053" s="339"/>
      <c r="CB1053" s="339"/>
      <c r="CC1053" s="339"/>
      <c r="CD1053" s="339"/>
      <c r="CE1053" s="339"/>
      <c r="CF1053" s="339"/>
      <c r="CG1053" s="339"/>
      <c r="CH1053" s="339"/>
      <c r="CI1053" s="339"/>
      <c r="CJ1053" s="339"/>
      <c r="CK1053" s="339"/>
      <c r="CL1053" s="339"/>
      <c r="CM1053" s="339"/>
      <c r="CN1053" s="339"/>
      <c r="CO1053" s="339"/>
      <c r="CP1053" s="339"/>
      <c r="CQ1053" s="339"/>
      <c r="CR1053" s="339"/>
      <c r="CS1053" s="339"/>
      <c r="CT1053" s="339"/>
      <c r="CU1053" s="339"/>
      <c r="CV1053" s="339"/>
      <c r="CW1053" s="339"/>
      <c r="CX1053" s="339"/>
      <c r="CY1053" s="339"/>
      <c r="CZ1053" s="339"/>
      <c r="DA1053" s="339"/>
      <c r="DB1053" s="339"/>
      <c r="DC1053" s="339"/>
      <c r="DD1053" s="339"/>
      <c r="DE1053" s="339"/>
      <c r="DF1053" s="339"/>
      <c r="DG1053" s="339"/>
      <c r="DH1053" s="339"/>
      <c r="DI1053" s="339"/>
      <c r="DJ1053" s="339"/>
      <c r="DK1053" s="339"/>
      <c r="DL1053" s="339"/>
      <c r="DM1053" s="339"/>
      <c r="DN1053" s="339"/>
      <c r="DO1053" s="339"/>
      <c r="DP1053" s="339"/>
      <c r="DQ1053" s="339"/>
      <c r="DR1053" s="339"/>
      <c r="DS1053" s="339"/>
      <c r="DT1053" s="339"/>
      <c r="DU1053" s="339"/>
      <c r="DV1053" s="339"/>
      <c r="DW1053" s="339"/>
      <c r="DX1053" s="339"/>
      <c r="DY1053" s="339"/>
      <c r="DZ1053" s="339"/>
      <c r="EA1053" s="339"/>
      <c r="EB1053" s="339"/>
      <c r="EC1053" s="339"/>
      <c r="ED1053" s="339"/>
      <c r="EE1053" s="339"/>
      <c r="EF1053" s="339"/>
      <c r="EG1053" s="339"/>
      <c r="EH1053" s="339"/>
      <c r="EI1053" s="339"/>
      <c r="EJ1053" s="339"/>
      <c r="EK1053" s="339"/>
      <c r="EL1053" s="339"/>
      <c r="EM1053" s="339"/>
    </row>
    <row r="1054" spans="1:143" s="341" customFormat="1" ht="25.5" hidden="1" customHeight="1">
      <c r="A1054" s="371"/>
      <c r="B1054" s="371"/>
      <c r="C1054" s="371"/>
      <c r="D1054" s="371"/>
      <c r="E1054" s="371"/>
      <c r="F1054" s="371"/>
      <c r="G1054" s="371"/>
      <c r="H1054" s="371"/>
      <c r="I1054" s="371"/>
      <c r="J1054" s="371"/>
      <c r="K1054" s="371"/>
      <c r="L1054" s="371"/>
      <c r="M1054" s="371"/>
      <c r="N1054" s="371"/>
      <c r="O1054" s="371"/>
      <c r="P1054" s="371"/>
      <c r="Q1054" s="371"/>
      <c r="R1054" s="371"/>
      <c r="S1054" s="371"/>
      <c r="T1054" s="371"/>
      <c r="U1054" s="371"/>
      <c r="V1054" s="371"/>
      <c r="W1054" s="371"/>
      <c r="X1054" s="371"/>
      <c r="Y1054" s="371"/>
      <c r="Z1054" s="371"/>
      <c r="AA1054" s="371"/>
      <c r="AB1054" s="371"/>
      <c r="AC1054" s="371"/>
      <c r="AD1054" s="371"/>
      <c r="AE1054" s="371"/>
      <c r="AF1054" s="371"/>
      <c r="AG1054" s="371"/>
      <c r="AH1054" s="371"/>
      <c r="AI1054" s="339"/>
      <c r="AJ1054" s="339"/>
      <c r="AK1054" s="339"/>
      <c r="AL1054" s="339"/>
      <c r="AM1054" s="339"/>
      <c r="AN1054" s="339"/>
      <c r="AO1054" s="339"/>
      <c r="AP1054" s="339"/>
      <c r="AQ1054" s="339"/>
      <c r="AR1054" s="339"/>
      <c r="AS1054" s="339"/>
      <c r="AT1054" s="339"/>
      <c r="AU1054" s="339"/>
      <c r="AV1054" s="339"/>
      <c r="AW1054" s="339"/>
      <c r="AX1054" s="339"/>
      <c r="AY1054" s="339"/>
      <c r="AZ1054" s="339"/>
      <c r="BA1054" s="339"/>
      <c r="BB1054" s="339"/>
      <c r="BC1054" s="339"/>
      <c r="BD1054" s="339"/>
      <c r="BE1054" s="339"/>
      <c r="BF1054" s="339"/>
      <c r="BG1054" s="339"/>
      <c r="BH1054" s="339"/>
      <c r="BI1054" s="339"/>
      <c r="BJ1054" s="339"/>
      <c r="BK1054" s="339"/>
      <c r="BL1054" s="339"/>
      <c r="BM1054" s="339"/>
      <c r="BN1054" s="339"/>
      <c r="BO1054" s="339"/>
      <c r="BP1054" s="339"/>
      <c r="BQ1054" s="339"/>
      <c r="BR1054" s="339"/>
      <c r="BS1054" s="339"/>
      <c r="BT1054" s="339"/>
      <c r="BU1054" s="339"/>
      <c r="BV1054" s="339"/>
      <c r="BW1054" s="339"/>
      <c r="BX1054" s="339"/>
      <c r="BY1054" s="339"/>
      <c r="BZ1054" s="339"/>
      <c r="CA1054" s="339"/>
      <c r="CB1054" s="339"/>
      <c r="CC1054" s="339"/>
      <c r="CD1054" s="339"/>
      <c r="CE1054" s="339"/>
      <c r="CF1054" s="339"/>
      <c r="CG1054" s="339"/>
      <c r="CH1054" s="339"/>
      <c r="CI1054" s="339"/>
      <c r="CJ1054" s="339"/>
      <c r="CK1054" s="339"/>
      <c r="CL1054" s="339"/>
      <c r="CM1054" s="339"/>
      <c r="CN1054" s="339"/>
      <c r="CO1054" s="339"/>
      <c r="CP1054" s="339"/>
      <c r="CQ1054" s="339"/>
      <c r="CR1054" s="339"/>
      <c r="CS1054" s="339"/>
      <c r="CT1054" s="339"/>
      <c r="CU1054" s="339"/>
      <c r="CV1054" s="339"/>
      <c r="CW1054" s="339"/>
      <c r="CX1054" s="339"/>
      <c r="CY1054" s="339"/>
      <c r="CZ1054" s="339"/>
      <c r="DA1054" s="339"/>
      <c r="DB1054" s="339"/>
      <c r="DC1054" s="339"/>
      <c r="DD1054" s="339"/>
      <c r="DE1054" s="339"/>
      <c r="DF1054" s="339"/>
      <c r="DG1054" s="339"/>
      <c r="DH1054" s="339"/>
      <c r="DI1054" s="339"/>
      <c r="DJ1054" s="339"/>
      <c r="DK1054" s="339"/>
      <c r="DL1054" s="339"/>
      <c r="DM1054" s="339"/>
      <c r="DN1054" s="339"/>
      <c r="DO1054" s="339"/>
      <c r="DP1054" s="339"/>
      <c r="DQ1054" s="339"/>
      <c r="DR1054" s="339"/>
      <c r="DS1054" s="339"/>
      <c r="DT1054" s="339"/>
      <c r="DU1054" s="339"/>
      <c r="DV1054" s="339"/>
      <c r="DW1054" s="339"/>
      <c r="DX1054" s="339"/>
      <c r="DY1054" s="339"/>
      <c r="DZ1054" s="339"/>
      <c r="EA1054" s="339"/>
      <c r="EB1054" s="339"/>
      <c r="EC1054" s="339"/>
      <c r="ED1054" s="339"/>
      <c r="EE1054" s="339"/>
      <c r="EF1054" s="339"/>
      <c r="EG1054" s="339"/>
      <c r="EH1054" s="339"/>
      <c r="EI1054" s="339"/>
      <c r="EJ1054" s="339"/>
      <c r="EK1054" s="339"/>
      <c r="EL1054" s="339"/>
      <c r="EM1054" s="339"/>
    </row>
    <row r="1055" spans="1:143" s="341" customFormat="1" ht="25.5" hidden="1" customHeight="1">
      <c r="A1055" s="371"/>
      <c r="B1055" s="371"/>
      <c r="C1055" s="371"/>
      <c r="D1055" s="371"/>
      <c r="E1055" s="371"/>
      <c r="F1055" s="371"/>
      <c r="G1055" s="371"/>
      <c r="H1055" s="371"/>
      <c r="I1055" s="371"/>
      <c r="J1055" s="371"/>
      <c r="K1055" s="371"/>
      <c r="L1055" s="371"/>
      <c r="M1055" s="371"/>
      <c r="N1055" s="371"/>
      <c r="O1055" s="371"/>
      <c r="P1055" s="371"/>
      <c r="Q1055" s="371"/>
      <c r="R1055" s="371"/>
      <c r="S1055" s="371"/>
      <c r="T1055" s="371"/>
      <c r="U1055" s="371"/>
      <c r="V1055" s="371"/>
      <c r="W1055" s="371"/>
      <c r="X1055" s="371"/>
      <c r="Y1055" s="371"/>
      <c r="Z1055" s="371"/>
      <c r="AA1055" s="371"/>
      <c r="AB1055" s="371"/>
      <c r="AC1055" s="371"/>
      <c r="AD1055" s="371"/>
      <c r="AE1055" s="371"/>
      <c r="AF1055" s="371"/>
      <c r="AG1055" s="371"/>
      <c r="AH1055" s="371"/>
      <c r="AI1055" s="339"/>
      <c r="AJ1055" s="339"/>
      <c r="AK1055" s="339"/>
      <c r="AL1055" s="339"/>
      <c r="AM1055" s="339"/>
      <c r="AN1055" s="339"/>
      <c r="AO1055" s="339"/>
      <c r="AP1055" s="339"/>
      <c r="AQ1055" s="339"/>
      <c r="AR1055" s="339"/>
      <c r="AS1055" s="339"/>
      <c r="AT1055" s="339"/>
      <c r="AU1055" s="339"/>
      <c r="AV1055" s="339"/>
      <c r="AW1055" s="339"/>
      <c r="AX1055" s="339"/>
      <c r="AY1055" s="339"/>
      <c r="AZ1055" s="339"/>
      <c r="BA1055" s="339"/>
      <c r="BB1055" s="339"/>
      <c r="BC1055" s="339"/>
      <c r="BD1055" s="339"/>
      <c r="BE1055" s="339"/>
      <c r="BF1055" s="339"/>
      <c r="BG1055" s="339"/>
      <c r="BH1055" s="339"/>
      <c r="BI1055" s="339"/>
      <c r="BJ1055" s="339"/>
      <c r="BK1055" s="339"/>
      <c r="BL1055" s="339"/>
      <c r="BM1055" s="339"/>
      <c r="BN1055" s="339"/>
      <c r="BO1055" s="339"/>
      <c r="BP1055" s="339"/>
      <c r="BQ1055" s="339"/>
      <c r="BR1055" s="339"/>
      <c r="BS1055" s="339"/>
      <c r="BT1055" s="339"/>
      <c r="BU1055" s="339"/>
      <c r="BV1055" s="339"/>
      <c r="BW1055" s="339"/>
      <c r="BX1055" s="339"/>
      <c r="BY1055" s="339"/>
      <c r="BZ1055" s="339"/>
      <c r="CA1055" s="339"/>
      <c r="CB1055" s="339"/>
      <c r="CC1055" s="339"/>
      <c r="CD1055" s="339"/>
      <c r="CE1055" s="339"/>
      <c r="CF1055" s="339"/>
      <c r="CG1055" s="339"/>
      <c r="CH1055" s="339"/>
      <c r="CI1055" s="339"/>
      <c r="CJ1055" s="339"/>
      <c r="CK1055" s="339"/>
      <c r="CL1055" s="339"/>
      <c r="CM1055" s="339"/>
      <c r="CN1055" s="339"/>
      <c r="CO1055" s="339"/>
      <c r="CP1055" s="339"/>
      <c r="CQ1055" s="339"/>
      <c r="CR1055" s="339"/>
      <c r="CS1055" s="339"/>
      <c r="CT1055" s="339"/>
      <c r="CU1055" s="339"/>
      <c r="CV1055" s="339"/>
      <c r="CW1055" s="339"/>
      <c r="CX1055" s="339"/>
      <c r="CY1055" s="339"/>
      <c r="CZ1055" s="339"/>
      <c r="DA1055" s="339"/>
      <c r="DB1055" s="339"/>
      <c r="DC1055" s="339"/>
      <c r="DD1055" s="339"/>
      <c r="DE1055" s="339"/>
      <c r="DF1055" s="339"/>
      <c r="DG1055" s="339"/>
      <c r="DH1055" s="339"/>
      <c r="DI1055" s="339"/>
      <c r="DJ1055" s="339"/>
      <c r="DK1055" s="339"/>
      <c r="DL1055" s="339"/>
      <c r="DM1055" s="339"/>
      <c r="DN1055" s="339"/>
      <c r="DO1055" s="339"/>
      <c r="DP1055" s="339"/>
      <c r="DQ1055" s="339"/>
      <c r="DR1055" s="339"/>
      <c r="DS1055" s="339"/>
      <c r="DT1055" s="339"/>
      <c r="DU1055" s="339"/>
      <c r="DV1055" s="339"/>
      <c r="DW1055" s="339"/>
      <c r="DX1055" s="339"/>
      <c r="DY1055" s="339"/>
      <c r="DZ1055" s="339"/>
      <c r="EA1055" s="339"/>
      <c r="EB1055" s="339"/>
      <c r="EC1055" s="339"/>
      <c r="ED1055" s="339"/>
      <c r="EE1055" s="339"/>
      <c r="EF1055" s="339"/>
      <c r="EG1055" s="339"/>
      <c r="EH1055" s="339"/>
      <c r="EI1055" s="339"/>
      <c r="EJ1055" s="339"/>
      <c r="EK1055" s="339"/>
      <c r="EL1055" s="339"/>
      <c r="EM1055" s="339"/>
    </row>
    <row r="1056" spans="1:143" s="341" customFormat="1" ht="25.5" hidden="1" customHeight="1">
      <c r="A1056" s="371"/>
      <c r="B1056" s="371"/>
      <c r="C1056" s="371"/>
      <c r="D1056" s="371"/>
      <c r="E1056" s="371"/>
      <c r="F1056" s="371"/>
      <c r="G1056" s="371"/>
      <c r="H1056" s="371"/>
      <c r="I1056" s="371"/>
      <c r="J1056" s="371"/>
      <c r="K1056" s="371"/>
      <c r="L1056" s="371"/>
      <c r="M1056" s="371"/>
      <c r="N1056" s="371"/>
      <c r="O1056" s="371"/>
      <c r="P1056" s="371"/>
      <c r="Q1056" s="371"/>
      <c r="R1056" s="371"/>
      <c r="S1056" s="371"/>
      <c r="T1056" s="371"/>
      <c r="U1056" s="371"/>
      <c r="V1056" s="371"/>
      <c r="W1056" s="371"/>
      <c r="X1056" s="371"/>
      <c r="Y1056" s="371"/>
      <c r="Z1056" s="371"/>
      <c r="AA1056" s="371"/>
      <c r="AB1056" s="371"/>
      <c r="AC1056" s="371"/>
      <c r="AD1056" s="371"/>
      <c r="AE1056" s="371"/>
      <c r="AF1056" s="371"/>
      <c r="AG1056" s="371"/>
      <c r="AH1056" s="371"/>
      <c r="AI1056" s="339"/>
      <c r="AJ1056" s="339"/>
      <c r="AK1056" s="339"/>
      <c r="AL1056" s="339"/>
      <c r="AM1056" s="339"/>
      <c r="AN1056" s="339"/>
      <c r="AO1056" s="339"/>
      <c r="AP1056" s="339"/>
      <c r="AQ1056" s="339"/>
      <c r="AR1056" s="339"/>
      <c r="AS1056" s="339"/>
      <c r="AT1056" s="339"/>
      <c r="AU1056" s="339"/>
      <c r="AV1056" s="339"/>
      <c r="AW1056" s="339"/>
      <c r="AX1056" s="339"/>
      <c r="AY1056" s="339"/>
      <c r="AZ1056" s="339"/>
      <c r="BA1056" s="339"/>
      <c r="BB1056" s="339"/>
      <c r="BC1056" s="339"/>
      <c r="BD1056" s="339"/>
      <c r="BE1056" s="339"/>
      <c r="BF1056" s="339"/>
      <c r="BG1056" s="339"/>
      <c r="BH1056" s="339"/>
      <c r="BI1056" s="339"/>
      <c r="BJ1056" s="339"/>
      <c r="BK1056" s="339"/>
      <c r="BL1056" s="339"/>
      <c r="BM1056" s="339"/>
      <c r="BN1056" s="339"/>
      <c r="BO1056" s="339"/>
      <c r="BP1056" s="339"/>
      <c r="BQ1056" s="339"/>
      <c r="BR1056" s="339"/>
      <c r="BS1056" s="339"/>
      <c r="BT1056" s="339"/>
      <c r="BU1056" s="339"/>
      <c r="BV1056" s="339"/>
      <c r="BW1056" s="339"/>
      <c r="BX1056" s="339"/>
      <c r="BY1056" s="339"/>
      <c r="BZ1056" s="339"/>
      <c r="CA1056" s="339"/>
      <c r="CB1056" s="339"/>
      <c r="CC1056" s="339"/>
      <c r="CD1056" s="339"/>
      <c r="CE1056" s="339"/>
      <c r="CF1056" s="339"/>
      <c r="CG1056" s="339"/>
      <c r="CH1056" s="339"/>
      <c r="CI1056" s="339"/>
      <c r="CJ1056" s="339"/>
      <c r="CK1056" s="339"/>
      <c r="CL1056" s="339"/>
      <c r="CM1056" s="339"/>
      <c r="CN1056" s="339"/>
      <c r="CO1056" s="339"/>
      <c r="CP1056" s="339"/>
      <c r="CQ1056" s="339"/>
      <c r="CR1056" s="339"/>
      <c r="CS1056" s="339"/>
      <c r="CT1056" s="339"/>
      <c r="CU1056" s="339"/>
      <c r="CV1056" s="339"/>
      <c r="CW1056" s="339"/>
      <c r="CX1056" s="339"/>
      <c r="CY1056" s="339"/>
      <c r="CZ1056" s="339"/>
      <c r="DA1056" s="339"/>
      <c r="DB1056" s="339"/>
      <c r="DC1056" s="339"/>
      <c r="DD1056" s="339"/>
      <c r="DE1056" s="339"/>
      <c r="DF1056" s="339"/>
      <c r="DG1056" s="339"/>
      <c r="DH1056" s="339"/>
      <c r="DI1056" s="339"/>
      <c r="DJ1056" s="339"/>
      <c r="DK1056" s="339"/>
      <c r="DL1056" s="339"/>
      <c r="DM1056" s="339"/>
      <c r="DN1056" s="339"/>
      <c r="DO1056" s="339"/>
      <c r="DP1056" s="339"/>
      <c r="DQ1056" s="339"/>
      <c r="DR1056" s="339"/>
      <c r="DS1056" s="339"/>
      <c r="DT1056" s="339"/>
      <c r="DU1056" s="339"/>
      <c r="DV1056" s="339"/>
      <c r="DW1056" s="339"/>
      <c r="DX1056" s="339"/>
      <c r="DY1056" s="339"/>
      <c r="DZ1056" s="339"/>
      <c r="EA1056" s="339"/>
      <c r="EB1056" s="339"/>
      <c r="EC1056" s="339"/>
      <c r="ED1056" s="339"/>
      <c r="EE1056" s="339"/>
      <c r="EF1056" s="339"/>
      <c r="EG1056" s="339"/>
      <c r="EH1056" s="339"/>
      <c r="EI1056" s="339"/>
      <c r="EJ1056" s="339"/>
      <c r="EK1056" s="339"/>
      <c r="EL1056" s="339"/>
      <c r="EM1056" s="339"/>
    </row>
    <row r="1057" spans="1:143" s="341" customFormat="1" ht="25.5" hidden="1" customHeight="1">
      <c r="A1057" s="371"/>
      <c r="B1057" s="371"/>
      <c r="C1057" s="371"/>
      <c r="D1057" s="371"/>
      <c r="E1057" s="371"/>
      <c r="F1057" s="371"/>
      <c r="G1057" s="371"/>
      <c r="H1057" s="371"/>
      <c r="I1057" s="371"/>
      <c r="J1057" s="371"/>
      <c r="K1057" s="371"/>
      <c r="L1057" s="371"/>
      <c r="M1057" s="371"/>
      <c r="N1057" s="371"/>
      <c r="O1057" s="371"/>
      <c r="P1057" s="371"/>
      <c r="Q1057" s="371"/>
      <c r="R1057" s="371"/>
      <c r="S1057" s="371"/>
      <c r="T1057" s="371"/>
      <c r="U1057" s="371"/>
      <c r="V1057" s="371"/>
      <c r="W1057" s="371"/>
      <c r="X1057" s="371"/>
      <c r="Y1057" s="371"/>
      <c r="Z1057" s="371"/>
      <c r="AA1057" s="371"/>
      <c r="AB1057" s="371"/>
      <c r="AC1057" s="371"/>
      <c r="AD1057" s="371"/>
      <c r="AE1057" s="371"/>
      <c r="AF1057" s="371"/>
      <c r="AG1057" s="371"/>
      <c r="AH1057" s="371"/>
      <c r="AI1057" s="339"/>
      <c r="AJ1057" s="339"/>
      <c r="AK1057" s="339"/>
      <c r="AL1057" s="339"/>
      <c r="AM1057" s="339"/>
      <c r="AN1057" s="339"/>
      <c r="AO1057" s="339"/>
      <c r="AP1057" s="339"/>
      <c r="AQ1057" s="339"/>
      <c r="AR1057" s="339"/>
      <c r="AS1057" s="339"/>
      <c r="AT1057" s="339"/>
      <c r="AU1057" s="339"/>
      <c r="AV1057" s="339"/>
      <c r="AW1057" s="339"/>
      <c r="AX1057" s="339"/>
      <c r="AY1057" s="339"/>
      <c r="AZ1057" s="339"/>
      <c r="BA1057" s="339"/>
      <c r="BB1057" s="339"/>
      <c r="BC1057" s="339"/>
      <c r="BD1057" s="339"/>
      <c r="BE1057" s="339"/>
      <c r="BF1057" s="339"/>
      <c r="BG1057" s="339"/>
      <c r="BH1057" s="339"/>
      <c r="BI1057" s="339"/>
      <c r="BJ1057" s="339"/>
      <c r="BK1057" s="339"/>
      <c r="BL1057" s="339"/>
      <c r="BM1057" s="339"/>
      <c r="BN1057" s="339"/>
      <c r="BO1057" s="339"/>
      <c r="BP1057" s="339"/>
      <c r="BQ1057" s="339"/>
      <c r="BR1057" s="339"/>
      <c r="BS1057" s="339"/>
      <c r="BT1057" s="339"/>
      <c r="BU1057" s="339"/>
      <c r="BV1057" s="339"/>
      <c r="BW1057" s="339"/>
      <c r="BX1057" s="339"/>
      <c r="BY1057" s="339"/>
      <c r="BZ1057" s="339"/>
      <c r="CA1057" s="339"/>
      <c r="CB1057" s="339"/>
      <c r="CC1057" s="339"/>
      <c r="CD1057" s="339"/>
      <c r="CE1057" s="339"/>
      <c r="CF1057" s="339"/>
      <c r="CG1057" s="339"/>
      <c r="CH1057" s="339"/>
      <c r="CI1057" s="339"/>
      <c r="CJ1057" s="339"/>
      <c r="CK1057" s="339"/>
      <c r="CL1057" s="339"/>
      <c r="CM1057" s="339"/>
      <c r="CN1057" s="339"/>
      <c r="CO1057" s="339"/>
      <c r="CP1057" s="339"/>
      <c r="CQ1057" s="339"/>
      <c r="CR1057" s="339"/>
      <c r="CS1057" s="339"/>
      <c r="CT1057" s="339"/>
      <c r="CU1057" s="339"/>
      <c r="CV1057" s="339"/>
      <c r="CW1057" s="339"/>
      <c r="CX1057" s="339"/>
      <c r="CY1057" s="339"/>
      <c r="CZ1057" s="339"/>
      <c r="DA1057" s="339"/>
      <c r="DB1057" s="339"/>
      <c r="DC1057" s="339"/>
      <c r="DD1057" s="339"/>
      <c r="DE1057" s="339"/>
      <c r="DF1057" s="339"/>
      <c r="DG1057" s="339"/>
      <c r="DH1057" s="339"/>
      <c r="DI1057" s="339"/>
      <c r="DJ1057" s="339"/>
      <c r="DK1057" s="339"/>
      <c r="DL1057" s="339"/>
      <c r="DM1057" s="339"/>
      <c r="DN1057" s="339"/>
      <c r="DO1057" s="339"/>
      <c r="DP1057" s="339"/>
      <c r="DQ1057" s="339"/>
      <c r="DR1057" s="339"/>
      <c r="DS1057" s="339"/>
      <c r="DT1057" s="339"/>
      <c r="DU1057" s="339"/>
      <c r="DV1057" s="339"/>
      <c r="DW1057" s="339"/>
      <c r="DX1057" s="339"/>
      <c r="DY1057" s="339"/>
      <c r="DZ1057" s="339"/>
      <c r="EA1057" s="339"/>
      <c r="EB1057" s="339"/>
      <c r="EC1057" s="339"/>
      <c r="ED1057" s="339"/>
      <c r="EE1057" s="339"/>
      <c r="EF1057" s="339"/>
      <c r="EG1057" s="339"/>
      <c r="EH1057" s="339"/>
      <c r="EI1057" s="339"/>
      <c r="EJ1057" s="339"/>
      <c r="EK1057" s="339"/>
      <c r="EL1057" s="339"/>
      <c r="EM1057" s="339"/>
    </row>
    <row r="1058" spans="1:143" s="341" customFormat="1" ht="25.5" hidden="1" customHeight="1">
      <c r="A1058" s="371"/>
      <c r="B1058" s="371"/>
      <c r="C1058" s="371"/>
      <c r="D1058" s="371"/>
      <c r="E1058" s="371"/>
      <c r="F1058" s="371"/>
      <c r="G1058" s="371"/>
      <c r="H1058" s="371"/>
      <c r="I1058" s="371"/>
      <c r="J1058" s="371"/>
      <c r="K1058" s="371"/>
      <c r="L1058" s="371"/>
      <c r="M1058" s="371"/>
      <c r="N1058" s="371"/>
      <c r="O1058" s="371"/>
      <c r="P1058" s="371"/>
      <c r="Q1058" s="371"/>
      <c r="R1058" s="371"/>
      <c r="S1058" s="371"/>
      <c r="T1058" s="371"/>
      <c r="U1058" s="371"/>
      <c r="V1058" s="371"/>
      <c r="W1058" s="371"/>
      <c r="X1058" s="371"/>
      <c r="Y1058" s="371"/>
      <c r="Z1058" s="371"/>
      <c r="AA1058" s="371"/>
      <c r="AB1058" s="371"/>
      <c r="AC1058" s="371"/>
      <c r="AD1058" s="371"/>
      <c r="AE1058" s="371"/>
      <c r="AF1058" s="371"/>
      <c r="AG1058" s="371"/>
      <c r="AH1058" s="371"/>
      <c r="AI1058" s="339"/>
      <c r="AJ1058" s="339"/>
      <c r="AK1058" s="339"/>
      <c r="AL1058" s="339"/>
      <c r="AM1058" s="339"/>
      <c r="AN1058" s="339"/>
      <c r="AO1058" s="339"/>
      <c r="AP1058" s="339"/>
      <c r="AQ1058" s="339"/>
      <c r="AR1058" s="339"/>
      <c r="AS1058" s="339"/>
      <c r="AT1058" s="339"/>
      <c r="AU1058" s="339"/>
      <c r="AV1058" s="339"/>
      <c r="AW1058" s="339"/>
      <c r="AX1058" s="339"/>
      <c r="AY1058" s="339"/>
      <c r="AZ1058" s="339"/>
      <c r="BA1058" s="339"/>
      <c r="BB1058" s="339"/>
      <c r="BC1058" s="339"/>
      <c r="BD1058" s="339"/>
      <c r="BE1058" s="339"/>
      <c r="BF1058" s="339"/>
      <c r="BG1058" s="339"/>
      <c r="BH1058" s="339"/>
      <c r="BI1058" s="339"/>
      <c r="BJ1058" s="339"/>
      <c r="BK1058" s="339"/>
      <c r="BL1058" s="339"/>
      <c r="BM1058" s="339"/>
      <c r="BN1058" s="339"/>
      <c r="BO1058" s="339"/>
      <c r="BP1058" s="339"/>
      <c r="BQ1058" s="339"/>
      <c r="BR1058" s="339"/>
      <c r="BS1058" s="339"/>
      <c r="BT1058" s="339"/>
      <c r="BU1058" s="339"/>
      <c r="BV1058" s="339"/>
      <c r="BW1058" s="339"/>
      <c r="BX1058" s="339"/>
      <c r="BY1058" s="339"/>
      <c r="BZ1058" s="339"/>
      <c r="CA1058" s="339"/>
      <c r="CB1058" s="339"/>
      <c r="CC1058" s="339"/>
      <c r="CD1058" s="339"/>
      <c r="CE1058" s="339"/>
      <c r="CF1058" s="339"/>
      <c r="CG1058" s="339"/>
      <c r="CH1058" s="339"/>
      <c r="CI1058" s="339"/>
      <c r="CJ1058" s="339"/>
      <c r="CK1058" s="339"/>
      <c r="CL1058" s="339"/>
      <c r="CM1058" s="339"/>
      <c r="CN1058" s="339"/>
      <c r="CO1058" s="339"/>
      <c r="CP1058" s="339"/>
      <c r="CQ1058" s="339"/>
      <c r="CR1058" s="339"/>
      <c r="CS1058" s="339"/>
      <c r="CT1058" s="339"/>
      <c r="CU1058" s="339"/>
      <c r="CV1058" s="339"/>
      <c r="CW1058" s="339"/>
      <c r="CX1058" s="339"/>
      <c r="CY1058" s="339"/>
      <c r="CZ1058" s="339"/>
      <c r="DA1058" s="339"/>
      <c r="DB1058" s="339"/>
      <c r="DC1058" s="339"/>
      <c r="DD1058" s="339"/>
      <c r="DE1058" s="339"/>
      <c r="DF1058" s="339"/>
      <c r="DG1058" s="339"/>
      <c r="DH1058" s="339"/>
      <c r="DI1058" s="339"/>
      <c r="DJ1058" s="339"/>
      <c r="DK1058" s="339"/>
      <c r="DL1058" s="339"/>
      <c r="DM1058" s="339"/>
      <c r="DN1058" s="339"/>
      <c r="DO1058" s="339"/>
      <c r="DP1058" s="339"/>
      <c r="DQ1058" s="339"/>
      <c r="DR1058" s="339"/>
      <c r="DS1058" s="339"/>
      <c r="DT1058" s="339"/>
      <c r="DU1058" s="339"/>
      <c r="DV1058" s="339"/>
      <c r="DW1058" s="339"/>
      <c r="DX1058" s="339"/>
      <c r="DY1058" s="339"/>
      <c r="DZ1058" s="339"/>
      <c r="EA1058" s="339"/>
      <c r="EB1058" s="339"/>
      <c r="EC1058" s="339"/>
      <c r="ED1058" s="339"/>
      <c r="EE1058" s="339"/>
      <c r="EF1058" s="339"/>
      <c r="EG1058" s="339"/>
      <c r="EH1058" s="339"/>
      <c r="EI1058" s="339"/>
      <c r="EJ1058" s="339"/>
      <c r="EK1058" s="339"/>
      <c r="EL1058" s="339"/>
      <c r="EM1058" s="339"/>
    </row>
    <row r="1059" spans="1:143" s="341" customFormat="1" ht="25.5" hidden="1" customHeight="1">
      <c r="A1059" s="371"/>
      <c r="B1059" s="371"/>
      <c r="C1059" s="371"/>
      <c r="D1059" s="371"/>
      <c r="E1059" s="371"/>
      <c r="F1059" s="371"/>
      <c r="G1059" s="371"/>
      <c r="H1059" s="371"/>
      <c r="I1059" s="371"/>
      <c r="J1059" s="371"/>
      <c r="K1059" s="371"/>
      <c r="L1059" s="371"/>
      <c r="M1059" s="371"/>
      <c r="N1059" s="371"/>
      <c r="O1059" s="371"/>
      <c r="P1059" s="371"/>
      <c r="Q1059" s="371"/>
      <c r="R1059" s="371"/>
      <c r="S1059" s="371"/>
      <c r="T1059" s="371"/>
      <c r="U1059" s="371"/>
      <c r="V1059" s="371"/>
      <c r="W1059" s="371"/>
      <c r="X1059" s="371"/>
      <c r="Y1059" s="371"/>
      <c r="Z1059" s="371"/>
      <c r="AA1059" s="371"/>
      <c r="AB1059" s="371"/>
      <c r="AC1059" s="371"/>
      <c r="AD1059" s="371"/>
      <c r="AE1059" s="371"/>
      <c r="AF1059" s="371"/>
      <c r="AG1059" s="371"/>
      <c r="AH1059" s="371"/>
      <c r="AI1059" s="339"/>
      <c r="AJ1059" s="339"/>
      <c r="AK1059" s="339"/>
      <c r="AL1059" s="339"/>
      <c r="AM1059" s="339"/>
      <c r="AN1059" s="339"/>
      <c r="AO1059" s="339"/>
      <c r="AP1059" s="339"/>
      <c r="AQ1059" s="339"/>
      <c r="AR1059" s="339"/>
      <c r="AS1059" s="339"/>
      <c r="AT1059" s="339"/>
      <c r="AU1059" s="339"/>
      <c r="AV1059" s="339"/>
      <c r="AW1059" s="339"/>
      <c r="AX1059" s="339"/>
      <c r="AY1059" s="339"/>
      <c r="AZ1059" s="339"/>
      <c r="BA1059" s="339"/>
      <c r="BB1059" s="339"/>
      <c r="BC1059" s="339"/>
      <c r="BD1059" s="339"/>
      <c r="BE1059" s="339"/>
      <c r="BF1059" s="339"/>
      <c r="BG1059" s="339"/>
      <c r="BH1059" s="339"/>
      <c r="BI1059" s="339"/>
      <c r="BJ1059" s="339"/>
      <c r="BK1059" s="339"/>
      <c r="BL1059" s="339"/>
      <c r="BM1059" s="339"/>
      <c r="BN1059" s="339"/>
      <c r="BO1059" s="339"/>
      <c r="BP1059" s="339"/>
      <c r="BQ1059" s="339"/>
      <c r="BR1059" s="339"/>
      <c r="BS1059" s="339"/>
      <c r="BT1059" s="339"/>
      <c r="BU1059" s="339"/>
      <c r="BV1059" s="339"/>
      <c r="BW1059" s="339"/>
      <c r="BX1059" s="339"/>
      <c r="BY1059" s="339"/>
      <c r="BZ1059" s="339"/>
      <c r="CA1059" s="339"/>
      <c r="CB1059" s="339"/>
      <c r="CC1059" s="339"/>
      <c r="CD1059" s="339"/>
      <c r="CE1059" s="339"/>
      <c r="CF1059" s="339"/>
      <c r="CG1059" s="339"/>
      <c r="CH1059" s="339"/>
      <c r="CI1059" s="339"/>
      <c r="CJ1059" s="339"/>
      <c r="CK1059" s="339"/>
      <c r="CL1059" s="339"/>
      <c r="CM1059" s="339"/>
      <c r="CN1059" s="339"/>
      <c r="CO1059" s="339"/>
      <c r="CP1059" s="339"/>
      <c r="CQ1059" s="339"/>
      <c r="CR1059" s="339"/>
      <c r="CS1059" s="339"/>
      <c r="CT1059" s="339"/>
      <c r="CU1059" s="339"/>
      <c r="CV1059" s="339"/>
      <c r="CW1059" s="339"/>
      <c r="CX1059" s="339"/>
      <c r="CY1059" s="339"/>
      <c r="CZ1059" s="339"/>
      <c r="DA1059" s="339"/>
      <c r="DB1059" s="339"/>
      <c r="DC1059" s="339"/>
      <c r="DD1059" s="339"/>
      <c r="DE1059" s="339"/>
      <c r="DF1059" s="339"/>
      <c r="DG1059" s="339"/>
      <c r="DH1059" s="339"/>
      <c r="DI1059" s="339"/>
      <c r="DJ1059" s="339"/>
      <c r="DK1059" s="339"/>
      <c r="DL1059" s="339"/>
      <c r="DM1059" s="339"/>
      <c r="DN1059" s="339"/>
      <c r="DO1059" s="339"/>
      <c r="DP1059" s="339"/>
      <c r="DQ1059" s="339"/>
      <c r="DR1059" s="339"/>
      <c r="DS1059" s="339"/>
      <c r="DT1059" s="339"/>
      <c r="DU1059" s="339"/>
      <c r="DV1059" s="339"/>
      <c r="DW1059" s="339"/>
      <c r="DX1059" s="339"/>
      <c r="DY1059" s="339"/>
      <c r="DZ1059" s="339"/>
      <c r="EA1059" s="339"/>
      <c r="EB1059" s="339"/>
      <c r="EC1059" s="339"/>
      <c r="ED1059" s="339"/>
      <c r="EE1059" s="339"/>
      <c r="EF1059" s="339"/>
      <c r="EG1059" s="339"/>
      <c r="EH1059" s="339"/>
      <c r="EI1059" s="339"/>
      <c r="EJ1059" s="339"/>
      <c r="EK1059" s="339"/>
      <c r="EL1059" s="339"/>
      <c r="EM1059" s="339"/>
    </row>
    <row r="1060" spans="1:143" s="341" customFormat="1" ht="25.5" hidden="1" customHeight="1">
      <c r="A1060" s="371"/>
      <c r="B1060" s="371"/>
      <c r="C1060" s="371"/>
      <c r="D1060" s="371"/>
      <c r="E1060" s="371"/>
      <c r="F1060" s="371"/>
      <c r="G1060" s="371"/>
      <c r="H1060" s="371"/>
      <c r="I1060" s="371"/>
      <c r="J1060" s="371"/>
      <c r="K1060" s="371"/>
      <c r="L1060" s="371"/>
      <c r="M1060" s="371"/>
      <c r="N1060" s="371"/>
      <c r="O1060" s="371"/>
      <c r="P1060" s="371"/>
      <c r="Q1060" s="371"/>
      <c r="R1060" s="371"/>
      <c r="S1060" s="371"/>
      <c r="T1060" s="371"/>
      <c r="U1060" s="371"/>
      <c r="V1060" s="371"/>
      <c r="W1060" s="371"/>
      <c r="X1060" s="371"/>
      <c r="Y1060" s="371"/>
      <c r="Z1060" s="371"/>
      <c r="AA1060" s="371"/>
      <c r="AB1060" s="371"/>
      <c r="AC1060" s="371"/>
      <c r="AD1060" s="371"/>
      <c r="AE1060" s="371"/>
      <c r="AF1060" s="371"/>
      <c r="AG1060" s="371"/>
      <c r="AH1060" s="371"/>
      <c r="AI1060" s="339"/>
      <c r="AJ1060" s="339"/>
      <c r="AK1060" s="339"/>
      <c r="AL1060" s="339"/>
      <c r="AM1060" s="339"/>
      <c r="AN1060" s="339"/>
      <c r="AO1060" s="339"/>
      <c r="AP1060" s="339"/>
      <c r="AQ1060" s="339"/>
      <c r="AR1060" s="339"/>
      <c r="AS1060" s="339"/>
      <c r="AT1060" s="339"/>
      <c r="AU1060" s="339"/>
      <c r="AV1060" s="339"/>
      <c r="AW1060" s="339"/>
      <c r="AX1060" s="339"/>
      <c r="AY1060" s="339"/>
      <c r="AZ1060" s="339"/>
      <c r="BA1060" s="339"/>
      <c r="BB1060" s="339"/>
      <c r="BC1060" s="339"/>
      <c r="BD1060" s="339"/>
      <c r="BE1060" s="339"/>
      <c r="BF1060" s="339"/>
      <c r="BG1060" s="339"/>
      <c r="BH1060" s="339"/>
      <c r="BI1060" s="339"/>
      <c r="BJ1060" s="339"/>
      <c r="BK1060" s="339"/>
      <c r="BL1060" s="339"/>
      <c r="BM1060" s="339"/>
      <c r="BN1060" s="339"/>
      <c r="BO1060" s="339"/>
      <c r="BP1060" s="339"/>
      <c r="BQ1060" s="339"/>
      <c r="BR1060" s="339"/>
      <c r="BS1060" s="339"/>
      <c r="BT1060" s="339"/>
      <c r="BU1060" s="339"/>
      <c r="BV1060" s="339"/>
      <c r="BW1060" s="339"/>
      <c r="BX1060" s="339"/>
      <c r="BY1060" s="339"/>
      <c r="BZ1060" s="339"/>
      <c r="CA1060" s="339"/>
      <c r="CB1060" s="339"/>
      <c r="CC1060" s="339"/>
      <c r="CD1060" s="339"/>
      <c r="CE1060" s="339"/>
      <c r="CF1060" s="339"/>
      <c r="CG1060" s="339"/>
      <c r="CH1060" s="339"/>
      <c r="CI1060" s="339"/>
      <c r="CJ1060" s="339"/>
      <c r="CK1060" s="339"/>
      <c r="CL1060" s="339"/>
      <c r="CM1060" s="339"/>
      <c r="CN1060" s="339"/>
      <c r="CO1060" s="339"/>
      <c r="CP1060" s="339"/>
      <c r="CQ1060" s="339"/>
      <c r="CR1060" s="339"/>
      <c r="CS1060" s="339"/>
      <c r="CT1060" s="339"/>
      <c r="CU1060" s="339"/>
      <c r="CV1060" s="339"/>
      <c r="CW1060" s="339"/>
      <c r="CX1060" s="339"/>
      <c r="CY1060" s="339"/>
      <c r="CZ1060" s="339"/>
      <c r="DA1060" s="339"/>
      <c r="DB1060" s="339"/>
      <c r="DC1060" s="339"/>
      <c r="DD1060" s="339"/>
      <c r="DE1060" s="339"/>
      <c r="DF1060" s="339"/>
      <c r="DG1060" s="339"/>
      <c r="DH1060" s="339"/>
      <c r="DI1060" s="339"/>
      <c r="DJ1060" s="339"/>
      <c r="DK1060" s="339"/>
      <c r="DL1060" s="339"/>
      <c r="DM1060" s="339"/>
      <c r="DN1060" s="339"/>
      <c r="DO1060" s="339"/>
      <c r="DP1060" s="339"/>
      <c r="DQ1060" s="339"/>
      <c r="DR1060" s="339"/>
      <c r="DS1060" s="339"/>
      <c r="DT1060" s="339"/>
      <c r="DU1060" s="339"/>
      <c r="DV1060" s="339"/>
      <c r="DW1060" s="339"/>
      <c r="DX1060" s="339"/>
      <c r="DY1060" s="339"/>
      <c r="DZ1060" s="339"/>
      <c r="EA1060" s="339"/>
      <c r="EB1060" s="339"/>
      <c r="EC1060" s="339"/>
      <c r="ED1060" s="339"/>
      <c r="EE1060" s="339"/>
      <c r="EF1060" s="339"/>
      <c r="EG1060" s="339"/>
      <c r="EH1060" s="339"/>
      <c r="EI1060" s="339"/>
      <c r="EJ1060" s="339"/>
      <c r="EK1060" s="339"/>
      <c r="EL1060" s="339"/>
      <c r="EM1060" s="339"/>
    </row>
    <row r="1061" spans="1:143" s="341" customFormat="1" ht="25.5" hidden="1" customHeight="1">
      <c r="A1061" s="371"/>
      <c r="B1061" s="371"/>
      <c r="C1061" s="371"/>
      <c r="D1061" s="371"/>
      <c r="E1061" s="371"/>
      <c r="F1061" s="371"/>
      <c r="G1061" s="371"/>
      <c r="H1061" s="371"/>
      <c r="I1061" s="371"/>
      <c r="J1061" s="371"/>
      <c r="K1061" s="371"/>
      <c r="L1061" s="371"/>
      <c r="M1061" s="371"/>
      <c r="N1061" s="371"/>
      <c r="O1061" s="371"/>
      <c r="P1061" s="371"/>
      <c r="Q1061" s="371"/>
      <c r="R1061" s="371"/>
      <c r="S1061" s="371"/>
      <c r="T1061" s="371"/>
      <c r="U1061" s="371"/>
      <c r="V1061" s="371"/>
      <c r="W1061" s="371"/>
      <c r="X1061" s="371"/>
      <c r="Y1061" s="371"/>
      <c r="Z1061" s="371"/>
      <c r="AA1061" s="371"/>
      <c r="AB1061" s="371"/>
      <c r="AC1061" s="371"/>
      <c r="AD1061" s="371"/>
      <c r="AE1061" s="371"/>
      <c r="AF1061" s="371"/>
      <c r="AG1061" s="371"/>
      <c r="AH1061" s="371"/>
      <c r="AI1061" s="339"/>
      <c r="AJ1061" s="339"/>
      <c r="AK1061" s="339"/>
      <c r="AL1061" s="339"/>
      <c r="AM1061" s="339"/>
      <c r="AN1061" s="339"/>
      <c r="AO1061" s="339"/>
      <c r="AP1061" s="339"/>
      <c r="AQ1061" s="339"/>
      <c r="AR1061" s="339"/>
      <c r="AS1061" s="339"/>
      <c r="AT1061" s="339"/>
      <c r="AU1061" s="339"/>
      <c r="AV1061" s="339"/>
      <c r="AW1061" s="339"/>
      <c r="AX1061" s="339"/>
      <c r="AY1061" s="339"/>
      <c r="AZ1061" s="339"/>
      <c r="BA1061" s="339"/>
      <c r="BB1061" s="339"/>
      <c r="BC1061" s="339"/>
      <c r="BD1061" s="339"/>
      <c r="BE1061" s="339"/>
      <c r="BF1061" s="339"/>
      <c r="BG1061" s="339"/>
      <c r="BH1061" s="339"/>
      <c r="BI1061" s="339"/>
      <c r="BJ1061" s="339"/>
      <c r="BK1061" s="339"/>
      <c r="BL1061" s="339"/>
      <c r="BM1061" s="339"/>
      <c r="BN1061" s="339"/>
      <c r="BO1061" s="339"/>
      <c r="BP1061" s="339"/>
      <c r="BQ1061" s="339"/>
      <c r="BR1061" s="339"/>
      <c r="BS1061" s="339"/>
      <c r="BT1061" s="339"/>
      <c r="BU1061" s="339"/>
      <c r="BV1061" s="339"/>
      <c r="BW1061" s="339"/>
      <c r="BX1061" s="339"/>
      <c r="BY1061" s="339"/>
      <c r="BZ1061" s="339"/>
      <c r="CA1061" s="339"/>
      <c r="CB1061" s="339"/>
      <c r="CC1061" s="339"/>
      <c r="CD1061" s="339"/>
      <c r="CE1061" s="339"/>
      <c r="CF1061" s="339"/>
      <c r="CG1061" s="339"/>
      <c r="CH1061" s="339"/>
      <c r="CI1061" s="339"/>
      <c r="CJ1061" s="339"/>
      <c r="CK1061" s="339"/>
      <c r="CL1061" s="339"/>
      <c r="CM1061" s="339"/>
      <c r="CN1061" s="339"/>
      <c r="CO1061" s="339"/>
      <c r="CP1061" s="339"/>
      <c r="CQ1061" s="339"/>
      <c r="CR1061" s="339"/>
      <c r="CS1061" s="339"/>
      <c r="CT1061" s="339"/>
      <c r="CU1061" s="339"/>
      <c r="CV1061" s="339"/>
      <c r="CW1061" s="339"/>
      <c r="CX1061" s="339"/>
      <c r="CY1061" s="339"/>
      <c r="CZ1061" s="339"/>
      <c r="DA1061" s="339"/>
      <c r="DB1061" s="339"/>
      <c r="DC1061" s="339"/>
      <c r="DD1061" s="339"/>
      <c r="DE1061" s="339"/>
      <c r="DF1061" s="339"/>
      <c r="DG1061" s="339"/>
      <c r="DH1061" s="339"/>
      <c r="DI1061" s="339"/>
      <c r="DJ1061" s="339"/>
      <c r="DK1061" s="339"/>
      <c r="DL1061" s="339"/>
      <c r="DM1061" s="339"/>
      <c r="DN1061" s="339"/>
      <c r="DO1061" s="339"/>
      <c r="DP1061" s="339"/>
      <c r="DQ1061" s="339"/>
      <c r="DR1061" s="339"/>
      <c r="DS1061" s="339"/>
      <c r="DT1061" s="339"/>
      <c r="DU1061" s="339"/>
      <c r="DV1061" s="339"/>
      <c r="DW1061" s="339"/>
      <c r="DX1061" s="339"/>
      <c r="DY1061" s="339"/>
      <c r="DZ1061" s="339"/>
      <c r="EA1061" s="339"/>
      <c r="EB1061" s="339"/>
      <c r="EC1061" s="339"/>
      <c r="ED1061" s="339"/>
      <c r="EE1061" s="339"/>
      <c r="EF1061" s="339"/>
      <c r="EG1061" s="339"/>
      <c r="EH1061" s="339"/>
      <c r="EI1061" s="339"/>
      <c r="EJ1061" s="339"/>
      <c r="EK1061" s="339"/>
      <c r="EL1061" s="339"/>
      <c r="EM1061" s="339"/>
    </row>
    <row r="1062" spans="1:143" s="341" customFormat="1" ht="25.5" hidden="1" customHeight="1">
      <c r="A1062" s="371"/>
      <c r="B1062" s="371"/>
      <c r="C1062" s="371"/>
      <c r="D1062" s="371"/>
      <c r="E1062" s="371"/>
      <c r="F1062" s="371"/>
      <c r="G1062" s="371"/>
      <c r="H1062" s="371"/>
      <c r="I1062" s="371"/>
      <c r="J1062" s="371"/>
      <c r="K1062" s="371"/>
      <c r="L1062" s="371"/>
      <c r="M1062" s="371"/>
      <c r="N1062" s="371"/>
      <c r="O1062" s="371"/>
      <c r="P1062" s="371"/>
      <c r="Q1062" s="371"/>
      <c r="R1062" s="371"/>
      <c r="S1062" s="371"/>
      <c r="T1062" s="371"/>
      <c r="U1062" s="371"/>
      <c r="V1062" s="371"/>
      <c r="W1062" s="371"/>
      <c r="X1062" s="371"/>
      <c r="Y1062" s="371"/>
      <c r="Z1062" s="371"/>
      <c r="AA1062" s="371"/>
      <c r="AB1062" s="371"/>
      <c r="AC1062" s="371"/>
      <c r="AD1062" s="371"/>
      <c r="AE1062" s="371"/>
      <c r="AF1062" s="371"/>
      <c r="AG1062" s="371"/>
      <c r="AH1062" s="371"/>
      <c r="AI1062" s="339"/>
      <c r="AJ1062" s="339"/>
      <c r="AK1062" s="339"/>
      <c r="AL1062" s="339"/>
      <c r="AM1062" s="339"/>
      <c r="AN1062" s="339"/>
      <c r="AO1062" s="339"/>
      <c r="AP1062" s="339"/>
      <c r="AQ1062" s="339"/>
      <c r="AR1062" s="339"/>
      <c r="AS1062" s="339"/>
      <c r="AT1062" s="339"/>
      <c r="AU1062" s="339"/>
      <c r="AV1062" s="339"/>
      <c r="AW1062" s="339"/>
      <c r="AX1062" s="339"/>
      <c r="AY1062" s="339"/>
      <c r="AZ1062" s="339"/>
      <c r="BA1062" s="339"/>
      <c r="BB1062" s="339"/>
      <c r="BC1062" s="339"/>
      <c r="BD1062" s="339"/>
      <c r="BE1062" s="339"/>
      <c r="BF1062" s="339"/>
      <c r="BG1062" s="339"/>
      <c r="BH1062" s="339"/>
      <c r="BI1062" s="339"/>
      <c r="BJ1062" s="339"/>
      <c r="BK1062" s="339"/>
      <c r="BL1062" s="339"/>
      <c r="BM1062" s="339"/>
      <c r="BN1062" s="339"/>
      <c r="BO1062" s="339"/>
      <c r="BP1062" s="339"/>
      <c r="BQ1062" s="339"/>
      <c r="BR1062" s="339"/>
      <c r="BS1062" s="339"/>
      <c r="BT1062" s="339"/>
      <c r="BU1062" s="339"/>
      <c r="BV1062" s="339"/>
      <c r="BW1062" s="339"/>
      <c r="BX1062" s="339"/>
      <c r="BY1062" s="339"/>
      <c r="BZ1062" s="339"/>
      <c r="CA1062" s="339"/>
      <c r="CB1062" s="339"/>
      <c r="CC1062" s="339"/>
      <c r="CD1062" s="339"/>
      <c r="CE1062" s="339"/>
      <c r="CF1062" s="339"/>
      <c r="CG1062" s="339"/>
      <c r="CH1062" s="339"/>
      <c r="CI1062" s="339"/>
      <c r="CJ1062" s="339"/>
      <c r="CK1062" s="339"/>
      <c r="CL1062" s="339"/>
      <c r="CM1062" s="339"/>
      <c r="CN1062" s="339"/>
      <c r="CO1062" s="339"/>
      <c r="CP1062" s="339"/>
      <c r="CQ1062" s="339"/>
      <c r="CR1062" s="339"/>
      <c r="CS1062" s="339"/>
      <c r="CT1062" s="339"/>
      <c r="CU1062" s="339"/>
      <c r="CV1062" s="339"/>
      <c r="CW1062" s="339"/>
      <c r="CX1062" s="339"/>
      <c r="CY1062" s="339"/>
      <c r="CZ1062" s="339"/>
      <c r="DA1062" s="339"/>
      <c r="DB1062" s="339"/>
      <c r="DC1062" s="339"/>
      <c r="DD1062" s="339"/>
      <c r="DE1062" s="339"/>
      <c r="DF1062" s="339"/>
      <c r="DG1062" s="339"/>
      <c r="DH1062" s="339"/>
      <c r="DI1062" s="339"/>
      <c r="DJ1062" s="339"/>
      <c r="DK1062" s="339"/>
      <c r="DL1062" s="339"/>
      <c r="DM1062" s="339"/>
      <c r="DN1062" s="339"/>
      <c r="DO1062" s="339"/>
      <c r="DP1062" s="339"/>
      <c r="DQ1062" s="339"/>
      <c r="DR1062" s="339"/>
      <c r="DS1062" s="339"/>
      <c r="DT1062" s="339"/>
      <c r="DU1062" s="339"/>
      <c r="DV1062" s="339"/>
      <c r="DW1062" s="339"/>
      <c r="DX1062" s="339"/>
      <c r="DY1062" s="339"/>
      <c r="DZ1062" s="339"/>
      <c r="EA1062" s="339"/>
      <c r="EB1062" s="339"/>
      <c r="EC1062" s="339"/>
      <c r="ED1062" s="339"/>
      <c r="EE1062" s="339"/>
      <c r="EF1062" s="339"/>
      <c r="EG1062" s="339"/>
      <c r="EH1062" s="339"/>
      <c r="EI1062" s="339"/>
      <c r="EJ1062" s="339"/>
      <c r="EK1062" s="339"/>
      <c r="EL1062" s="339"/>
      <c r="EM1062" s="339"/>
    </row>
    <row r="1063" spans="1:143" s="341" customFormat="1" ht="25.5" hidden="1" customHeight="1">
      <c r="A1063" s="371"/>
      <c r="B1063" s="371"/>
      <c r="C1063" s="371"/>
      <c r="D1063" s="371"/>
      <c r="E1063" s="371"/>
      <c r="F1063" s="371"/>
      <c r="G1063" s="371"/>
      <c r="H1063" s="371"/>
      <c r="I1063" s="371"/>
      <c r="J1063" s="371"/>
      <c r="K1063" s="371"/>
      <c r="L1063" s="371"/>
      <c r="M1063" s="371"/>
      <c r="N1063" s="371"/>
      <c r="O1063" s="371"/>
      <c r="P1063" s="371"/>
      <c r="Q1063" s="371"/>
      <c r="R1063" s="371"/>
      <c r="S1063" s="371"/>
      <c r="T1063" s="371"/>
      <c r="U1063" s="371"/>
      <c r="V1063" s="371"/>
      <c r="W1063" s="371"/>
      <c r="X1063" s="371"/>
      <c r="Y1063" s="371"/>
      <c r="Z1063" s="371"/>
      <c r="AA1063" s="371"/>
      <c r="AB1063" s="371"/>
      <c r="AC1063" s="371"/>
      <c r="AD1063" s="371"/>
      <c r="AE1063" s="371"/>
      <c r="AF1063" s="371"/>
      <c r="AG1063" s="371"/>
      <c r="AH1063" s="371"/>
      <c r="AI1063" s="339"/>
      <c r="AJ1063" s="339"/>
      <c r="AK1063" s="339"/>
      <c r="AL1063" s="339"/>
      <c r="AM1063" s="339"/>
      <c r="AN1063" s="339"/>
      <c r="AO1063" s="339"/>
      <c r="AP1063" s="339"/>
      <c r="AQ1063" s="339"/>
      <c r="AR1063" s="339"/>
      <c r="AS1063" s="339"/>
      <c r="AT1063" s="339"/>
      <c r="AU1063" s="339"/>
      <c r="AV1063" s="339"/>
      <c r="AW1063" s="339"/>
      <c r="AX1063" s="339"/>
      <c r="AY1063" s="339"/>
      <c r="AZ1063" s="339"/>
      <c r="BA1063" s="339"/>
      <c r="BB1063" s="339"/>
      <c r="BC1063" s="339"/>
      <c r="BD1063" s="339"/>
      <c r="BE1063" s="339"/>
      <c r="BF1063" s="339"/>
      <c r="BG1063" s="339"/>
      <c r="BH1063" s="339"/>
      <c r="BI1063" s="339"/>
      <c r="BJ1063" s="339"/>
      <c r="BK1063" s="339"/>
      <c r="BL1063" s="339"/>
      <c r="BM1063" s="339"/>
      <c r="BN1063" s="339"/>
      <c r="BO1063" s="339"/>
      <c r="BP1063" s="339"/>
      <c r="BQ1063" s="339"/>
      <c r="BR1063" s="339"/>
      <c r="BS1063" s="339"/>
      <c r="BT1063" s="339"/>
      <c r="BU1063" s="339"/>
      <c r="BV1063" s="339"/>
      <c r="BW1063" s="339"/>
      <c r="BX1063" s="339"/>
      <c r="BY1063" s="339"/>
      <c r="BZ1063" s="339"/>
      <c r="CA1063" s="339"/>
      <c r="CB1063" s="339"/>
      <c r="CC1063" s="339"/>
      <c r="CD1063" s="339"/>
      <c r="CE1063" s="339"/>
      <c r="CF1063" s="339"/>
      <c r="CG1063" s="339"/>
      <c r="CH1063" s="339"/>
      <c r="CI1063" s="339"/>
      <c r="CJ1063" s="339"/>
      <c r="CK1063" s="339"/>
      <c r="CL1063" s="339"/>
      <c r="CM1063" s="339"/>
      <c r="CN1063" s="339"/>
      <c r="CO1063" s="339"/>
      <c r="CP1063" s="339"/>
      <c r="CQ1063" s="339"/>
      <c r="CR1063" s="339"/>
      <c r="CS1063" s="339"/>
      <c r="CT1063" s="339"/>
      <c r="CU1063" s="339"/>
      <c r="CV1063" s="339"/>
      <c r="CW1063" s="339"/>
      <c r="CX1063" s="339"/>
      <c r="CY1063" s="339"/>
      <c r="CZ1063" s="339"/>
      <c r="DA1063" s="339"/>
      <c r="DB1063" s="339"/>
      <c r="DC1063" s="339"/>
      <c r="DD1063" s="339"/>
      <c r="DE1063" s="339"/>
      <c r="DF1063" s="339"/>
      <c r="DG1063" s="339"/>
      <c r="DH1063" s="339"/>
      <c r="DI1063" s="339"/>
      <c r="DJ1063" s="339"/>
      <c r="DK1063" s="339"/>
      <c r="DL1063" s="339"/>
      <c r="DM1063" s="339"/>
      <c r="DN1063" s="339"/>
      <c r="DO1063" s="339"/>
      <c r="DP1063" s="339"/>
      <c r="DQ1063" s="339"/>
      <c r="DR1063" s="339"/>
      <c r="DS1063" s="339"/>
      <c r="DT1063" s="339"/>
      <c r="DU1063" s="339"/>
      <c r="DV1063" s="339"/>
      <c r="DW1063" s="339"/>
      <c r="DX1063" s="339"/>
      <c r="DY1063" s="339"/>
      <c r="DZ1063" s="339"/>
      <c r="EA1063" s="339"/>
      <c r="EB1063" s="339"/>
      <c r="EC1063" s="339"/>
      <c r="ED1063" s="339"/>
      <c r="EE1063" s="339"/>
      <c r="EF1063" s="339"/>
      <c r="EG1063" s="339"/>
      <c r="EH1063" s="339"/>
      <c r="EI1063" s="339"/>
      <c r="EJ1063" s="339"/>
      <c r="EK1063" s="339"/>
      <c r="EL1063" s="339"/>
      <c r="EM1063" s="339"/>
    </row>
    <row r="1064" spans="1:143" s="341" customFormat="1" ht="25.5" hidden="1" customHeight="1">
      <c r="A1064" s="371"/>
      <c r="B1064" s="371"/>
      <c r="C1064" s="371"/>
      <c r="D1064" s="371"/>
      <c r="E1064" s="371"/>
      <c r="F1064" s="371"/>
      <c r="G1064" s="371"/>
      <c r="H1064" s="371"/>
      <c r="I1064" s="371"/>
      <c r="J1064" s="371"/>
      <c r="K1064" s="371"/>
      <c r="L1064" s="371"/>
      <c r="M1064" s="371"/>
      <c r="N1064" s="371"/>
      <c r="O1064" s="371"/>
      <c r="P1064" s="371"/>
      <c r="Q1064" s="371"/>
      <c r="R1064" s="371"/>
      <c r="S1064" s="371"/>
      <c r="T1064" s="371"/>
      <c r="U1064" s="371"/>
      <c r="V1064" s="371"/>
      <c r="W1064" s="371"/>
      <c r="X1064" s="371"/>
      <c r="Y1064" s="371"/>
      <c r="Z1064" s="371"/>
      <c r="AA1064" s="371"/>
      <c r="AB1064" s="371"/>
      <c r="AC1064" s="371"/>
      <c r="AD1064" s="371"/>
      <c r="AE1064" s="371"/>
      <c r="AF1064" s="371"/>
      <c r="AG1064" s="371"/>
      <c r="AH1064" s="371"/>
      <c r="AI1064" s="339"/>
      <c r="AJ1064" s="339"/>
      <c r="AK1064" s="339"/>
      <c r="AL1064" s="339"/>
      <c r="AM1064" s="339"/>
      <c r="AN1064" s="339"/>
      <c r="AO1064" s="339"/>
      <c r="AP1064" s="339"/>
      <c r="AQ1064" s="339"/>
      <c r="AR1064" s="339"/>
      <c r="AS1064" s="339"/>
      <c r="AT1064" s="339"/>
      <c r="AU1064" s="339"/>
      <c r="AV1064" s="339"/>
      <c r="AW1064" s="339"/>
      <c r="AX1064" s="339"/>
      <c r="AY1064" s="339"/>
      <c r="AZ1064" s="339"/>
      <c r="BA1064" s="339"/>
      <c r="BB1064" s="339"/>
      <c r="BC1064" s="339"/>
      <c r="BD1064" s="339"/>
      <c r="BE1064" s="339"/>
      <c r="BF1064" s="339"/>
      <c r="BG1064" s="339"/>
      <c r="BH1064" s="339"/>
      <c r="BI1064" s="339"/>
      <c r="BJ1064" s="339"/>
      <c r="BK1064" s="339"/>
      <c r="BL1064" s="339"/>
      <c r="BM1064" s="339"/>
      <c r="BN1064" s="339"/>
      <c r="BO1064" s="339"/>
      <c r="BP1064" s="339"/>
      <c r="BQ1064" s="339"/>
      <c r="BR1064" s="339"/>
      <c r="BS1064" s="339"/>
      <c r="BT1064" s="339"/>
      <c r="BU1064" s="339"/>
      <c r="BV1064" s="339"/>
      <c r="BW1064" s="339"/>
      <c r="BX1064" s="339"/>
      <c r="BY1064" s="339"/>
      <c r="BZ1064" s="339"/>
      <c r="CA1064" s="339"/>
      <c r="CB1064" s="339"/>
      <c r="CC1064" s="339"/>
      <c r="CD1064" s="339"/>
      <c r="CE1064" s="339"/>
      <c r="CF1064" s="339"/>
      <c r="CG1064" s="339"/>
      <c r="CH1064" s="339"/>
      <c r="CI1064" s="339"/>
      <c r="CJ1064" s="339"/>
      <c r="CK1064" s="339"/>
      <c r="CL1064" s="339"/>
      <c r="CM1064" s="339"/>
      <c r="CN1064" s="339"/>
      <c r="CO1064" s="339"/>
      <c r="CP1064" s="339"/>
      <c r="CQ1064" s="339"/>
      <c r="CR1064" s="339"/>
      <c r="CS1064" s="339"/>
      <c r="CT1064" s="339"/>
      <c r="CU1064" s="339"/>
      <c r="CV1064" s="339"/>
      <c r="CW1064" s="339"/>
      <c r="CX1064" s="339"/>
      <c r="CY1064" s="339"/>
      <c r="CZ1064" s="339"/>
      <c r="DA1064" s="339"/>
      <c r="DB1064" s="339"/>
      <c r="DC1064" s="339"/>
      <c r="DD1064" s="339"/>
      <c r="DE1064" s="339"/>
      <c r="DF1064" s="339"/>
      <c r="DG1064" s="339"/>
      <c r="DH1064" s="339"/>
      <c r="DI1064" s="339"/>
      <c r="DJ1064" s="339"/>
      <c r="DK1064" s="339"/>
      <c r="DL1064" s="339"/>
      <c r="DM1064" s="339"/>
      <c r="DN1064" s="339"/>
      <c r="DO1064" s="339"/>
      <c r="DP1064" s="339"/>
      <c r="DQ1064" s="339"/>
      <c r="DR1064" s="339"/>
      <c r="DS1064" s="339"/>
      <c r="DT1064" s="339"/>
      <c r="DU1064" s="339"/>
      <c r="DV1064" s="339"/>
      <c r="DW1064" s="339"/>
      <c r="DX1064" s="339"/>
      <c r="DY1064" s="339"/>
      <c r="DZ1064" s="339"/>
      <c r="EA1064" s="339"/>
      <c r="EB1064" s="339"/>
      <c r="EC1064" s="339"/>
      <c r="ED1064" s="339"/>
      <c r="EE1064" s="339"/>
      <c r="EF1064" s="339"/>
      <c r="EG1064" s="339"/>
      <c r="EH1064" s="339"/>
      <c r="EI1064" s="339"/>
      <c r="EJ1064" s="339"/>
      <c r="EK1064" s="339"/>
      <c r="EL1064" s="339"/>
      <c r="EM1064" s="339"/>
    </row>
    <row r="1065" spans="1:143" s="341" customFormat="1" ht="25.5" hidden="1" customHeight="1">
      <c r="A1065" s="371"/>
      <c r="B1065" s="371"/>
      <c r="C1065" s="371"/>
      <c r="D1065" s="371"/>
      <c r="E1065" s="371"/>
      <c r="F1065" s="371"/>
      <c r="G1065" s="371"/>
      <c r="H1065" s="371"/>
      <c r="I1065" s="371"/>
      <c r="J1065" s="371"/>
      <c r="K1065" s="371"/>
      <c r="L1065" s="371"/>
      <c r="M1065" s="371"/>
      <c r="N1065" s="371"/>
      <c r="O1065" s="371"/>
      <c r="P1065" s="371"/>
      <c r="Q1065" s="371"/>
      <c r="R1065" s="371"/>
      <c r="S1065" s="371"/>
      <c r="T1065" s="371"/>
      <c r="U1065" s="371"/>
      <c r="V1065" s="371"/>
      <c r="W1065" s="371"/>
      <c r="X1065" s="371"/>
      <c r="Y1065" s="371"/>
      <c r="Z1065" s="371"/>
      <c r="AA1065" s="371"/>
      <c r="AB1065" s="371"/>
      <c r="AC1065" s="371"/>
      <c r="AD1065" s="371"/>
      <c r="AE1065" s="371"/>
      <c r="AF1065" s="371"/>
      <c r="AG1065" s="371"/>
      <c r="AH1065" s="371"/>
      <c r="AI1065" s="339"/>
      <c r="AJ1065" s="339"/>
      <c r="AK1065" s="339"/>
      <c r="AL1065" s="339"/>
      <c r="AM1065" s="339"/>
      <c r="AN1065" s="339"/>
      <c r="AO1065" s="339"/>
      <c r="AP1065" s="339"/>
      <c r="AQ1065" s="339"/>
      <c r="AR1065" s="339"/>
      <c r="AS1065" s="339"/>
      <c r="AT1065" s="339"/>
      <c r="AU1065" s="339"/>
      <c r="AV1065" s="339"/>
      <c r="AW1065" s="339"/>
      <c r="AX1065" s="339"/>
      <c r="AY1065" s="339"/>
      <c r="AZ1065" s="339"/>
      <c r="BA1065" s="339"/>
      <c r="BB1065" s="339"/>
      <c r="BC1065" s="339"/>
      <c r="BD1065" s="339"/>
      <c r="BE1065" s="339"/>
      <c r="BF1065" s="339"/>
      <c r="BG1065" s="339"/>
      <c r="BH1065" s="339"/>
      <c r="BI1065" s="339"/>
      <c r="BJ1065" s="339"/>
      <c r="BK1065" s="339"/>
      <c r="BL1065" s="339"/>
      <c r="BM1065" s="339"/>
      <c r="BN1065" s="339"/>
      <c r="BO1065" s="339"/>
      <c r="BP1065" s="339"/>
      <c r="BQ1065" s="339"/>
      <c r="BR1065" s="339"/>
      <c r="BS1065" s="339"/>
      <c r="BT1065" s="339"/>
      <c r="BU1065" s="339"/>
      <c r="BV1065" s="339"/>
      <c r="BW1065" s="339"/>
      <c r="BX1065" s="339"/>
      <c r="BY1065" s="339"/>
      <c r="BZ1065" s="339"/>
      <c r="CA1065" s="339"/>
      <c r="CB1065" s="339"/>
      <c r="CC1065" s="339"/>
      <c r="CD1065" s="339"/>
      <c r="CE1065" s="339"/>
      <c r="CF1065" s="339"/>
      <c r="CG1065" s="339"/>
      <c r="CH1065" s="339"/>
      <c r="CI1065" s="339"/>
      <c r="CJ1065" s="339"/>
      <c r="CK1065" s="339"/>
      <c r="CL1065" s="339"/>
      <c r="CM1065" s="339"/>
      <c r="CN1065" s="339"/>
      <c r="CO1065" s="339"/>
      <c r="CP1065" s="339"/>
      <c r="CQ1065" s="339"/>
      <c r="CR1065" s="339"/>
      <c r="CS1065" s="339"/>
      <c r="CT1065" s="339"/>
      <c r="CU1065" s="339"/>
      <c r="CV1065" s="339"/>
      <c r="CW1065" s="339"/>
      <c r="CX1065" s="339"/>
      <c r="CY1065" s="339"/>
      <c r="CZ1065" s="339"/>
      <c r="DA1065" s="339"/>
      <c r="DB1065" s="339"/>
      <c r="DC1065" s="339"/>
      <c r="DD1065" s="339"/>
      <c r="DE1065" s="339"/>
      <c r="DF1065" s="339"/>
      <c r="DG1065" s="339"/>
      <c r="DH1065" s="339"/>
      <c r="DI1065" s="339"/>
      <c r="DJ1065" s="339"/>
      <c r="DK1065" s="339"/>
      <c r="DL1065" s="339"/>
      <c r="DM1065" s="339"/>
      <c r="DN1065" s="339"/>
      <c r="DO1065" s="339"/>
      <c r="DP1065" s="339"/>
      <c r="DQ1065" s="339"/>
      <c r="DR1065" s="339"/>
      <c r="DS1065" s="339"/>
      <c r="DT1065" s="339"/>
      <c r="DU1065" s="339"/>
      <c r="DV1065" s="339"/>
      <c r="DW1065" s="339"/>
      <c r="DX1065" s="339"/>
      <c r="DY1065" s="339"/>
      <c r="DZ1065" s="339"/>
      <c r="EA1065" s="339"/>
      <c r="EB1065" s="339"/>
      <c r="EC1065" s="339"/>
      <c r="ED1065" s="339"/>
      <c r="EE1065" s="339"/>
      <c r="EF1065" s="339"/>
      <c r="EG1065" s="339"/>
      <c r="EH1065" s="339"/>
      <c r="EI1065" s="339"/>
      <c r="EJ1065" s="339"/>
      <c r="EK1065" s="339"/>
      <c r="EL1065" s="339"/>
      <c r="EM1065" s="339"/>
    </row>
    <row r="1066" spans="1:143" s="341" customFormat="1" ht="25.5" hidden="1" customHeight="1">
      <c r="A1066" s="371"/>
      <c r="B1066" s="371"/>
      <c r="C1066" s="371"/>
      <c r="D1066" s="371"/>
      <c r="E1066" s="371"/>
      <c r="F1066" s="371"/>
      <c r="G1066" s="371"/>
      <c r="H1066" s="371"/>
      <c r="I1066" s="371"/>
      <c r="J1066" s="371"/>
      <c r="K1066" s="371"/>
      <c r="L1066" s="371"/>
      <c r="M1066" s="371"/>
      <c r="N1066" s="371"/>
      <c r="O1066" s="371"/>
      <c r="P1066" s="371"/>
      <c r="Q1066" s="371"/>
      <c r="R1066" s="371"/>
      <c r="S1066" s="371"/>
      <c r="T1066" s="371"/>
      <c r="U1066" s="371"/>
      <c r="V1066" s="371"/>
      <c r="W1066" s="371"/>
      <c r="X1066" s="371"/>
      <c r="Y1066" s="371"/>
      <c r="Z1066" s="371"/>
      <c r="AA1066" s="371"/>
      <c r="AB1066" s="371"/>
      <c r="AC1066" s="371"/>
      <c r="AD1066" s="371"/>
      <c r="AE1066" s="371"/>
      <c r="AF1066" s="371"/>
      <c r="AG1066" s="371"/>
      <c r="AH1066" s="371"/>
      <c r="AI1066" s="339"/>
      <c r="AJ1066" s="339"/>
      <c r="AK1066" s="339"/>
      <c r="AL1066" s="339"/>
      <c r="AM1066" s="339"/>
      <c r="AN1066" s="339"/>
      <c r="AO1066" s="339"/>
      <c r="AP1066" s="339"/>
      <c r="AQ1066" s="339"/>
      <c r="AR1066" s="339"/>
      <c r="AS1066" s="339"/>
      <c r="AT1066" s="339"/>
      <c r="AU1066" s="339"/>
      <c r="AV1066" s="339"/>
      <c r="AW1066" s="339"/>
      <c r="AX1066" s="339"/>
      <c r="AY1066" s="339"/>
      <c r="AZ1066" s="339"/>
      <c r="BA1066" s="339"/>
      <c r="BB1066" s="339"/>
      <c r="BC1066" s="339"/>
      <c r="BD1066" s="339"/>
      <c r="BE1066" s="339"/>
      <c r="BF1066" s="339"/>
      <c r="BG1066" s="339"/>
      <c r="BH1066" s="339"/>
      <c r="BI1066" s="339"/>
      <c r="BJ1066" s="339"/>
      <c r="BK1066" s="339"/>
      <c r="BL1066" s="339"/>
      <c r="BM1066" s="339"/>
      <c r="BN1066" s="339"/>
      <c r="BO1066" s="339"/>
      <c r="BP1066" s="339"/>
      <c r="BQ1066" s="339"/>
      <c r="BR1066" s="339"/>
      <c r="BS1066" s="339"/>
      <c r="BT1066" s="339"/>
      <c r="BU1066" s="339"/>
      <c r="BV1066" s="339"/>
      <c r="BW1066" s="339"/>
      <c r="BX1066" s="339"/>
      <c r="BY1066" s="339"/>
      <c r="BZ1066" s="339"/>
      <c r="CA1066" s="339"/>
      <c r="CB1066" s="339"/>
      <c r="CC1066" s="339"/>
      <c r="CD1066" s="339"/>
      <c r="CE1066" s="339"/>
      <c r="CF1066" s="339"/>
      <c r="CG1066" s="339"/>
      <c r="CH1066" s="339"/>
      <c r="CI1066" s="339"/>
      <c r="CJ1066" s="339"/>
      <c r="CK1066" s="339"/>
      <c r="CL1066" s="339"/>
      <c r="CM1066" s="339"/>
      <c r="CN1066" s="339"/>
      <c r="CO1066" s="339"/>
      <c r="CP1066" s="339"/>
      <c r="CQ1066" s="339"/>
      <c r="CR1066" s="339"/>
      <c r="CS1066" s="339"/>
      <c r="CT1066" s="339"/>
      <c r="CU1066" s="339"/>
      <c r="CV1066" s="339"/>
      <c r="CW1066" s="339"/>
      <c r="CX1066" s="339"/>
      <c r="CY1066" s="339"/>
      <c r="CZ1066" s="339"/>
      <c r="DA1066" s="339"/>
      <c r="DB1066" s="339"/>
      <c r="DC1066" s="339"/>
      <c r="DD1066" s="339"/>
      <c r="DE1066" s="339"/>
      <c r="DF1066" s="339"/>
      <c r="DG1066" s="339"/>
      <c r="DH1066" s="339"/>
      <c r="DI1066" s="339"/>
      <c r="DJ1066" s="339"/>
      <c r="DK1066" s="339"/>
      <c r="DL1066" s="339"/>
      <c r="DM1066" s="339"/>
      <c r="DN1066" s="339"/>
      <c r="DO1066" s="339"/>
      <c r="DP1066" s="339"/>
      <c r="DQ1066" s="339"/>
      <c r="DR1066" s="339"/>
      <c r="DS1066" s="339"/>
      <c r="DT1066" s="339"/>
      <c r="DU1066" s="339"/>
      <c r="DV1066" s="339"/>
      <c r="DW1066" s="339"/>
      <c r="DX1066" s="339"/>
      <c r="DY1066" s="339"/>
      <c r="DZ1066" s="339"/>
      <c r="EA1066" s="339"/>
      <c r="EB1066" s="339"/>
      <c r="EC1066" s="339"/>
      <c r="ED1066" s="339"/>
      <c r="EE1066" s="339"/>
      <c r="EF1066" s="339"/>
      <c r="EG1066" s="339"/>
      <c r="EH1066" s="339"/>
      <c r="EI1066" s="339"/>
      <c r="EJ1066" s="339"/>
      <c r="EK1066" s="339"/>
      <c r="EL1066" s="339"/>
      <c r="EM1066" s="339"/>
    </row>
    <row r="1067" spans="1:143" s="341" customFormat="1" ht="25.5" hidden="1" customHeight="1">
      <c r="A1067" s="371"/>
      <c r="B1067" s="371"/>
      <c r="C1067" s="371"/>
      <c r="D1067" s="371"/>
      <c r="E1067" s="371"/>
      <c r="F1067" s="371"/>
      <c r="G1067" s="371"/>
      <c r="H1067" s="371"/>
      <c r="I1067" s="371"/>
      <c r="J1067" s="371"/>
      <c r="K1067" s="371"/>
      <c r="L1067" s="371"/>
      <c r="M1067" s="371"/>
      <c r="N1067" s="371"/>
      <c r="O1067" s="371"/>
      <c r="P1067" s="371"/>
      <c r="Q1067" s="371"/>
      <c r="R1067" s="371"/>
      <c r="S1067" s="371"/>
      <c r="T1067" s="371"/>
      <c r="U1067" s="371"/>
      <c r="V1067" s="371"/>
      <c r="W1067" s="371"/>
      <c r="X1067" s="371"/>
      <c r="Y1067" s="371"/>
      <c r="Z1067" s="371"/>
      <c r="AA1067" s="371"/>
      <c r="AB1067" s="371"/>
      <c r="AC1067" s="371"/>
      <c r="AD1067" s="371"/>
      <c r="AE1067" s="371"/>
      <c r="AF1067" s="371"/>
      <c r="AG1067" s="371"/>
      <c r="AH1067" s="371"/>
      <c r="AI1067" s="339"/>
      <c r="AJ1067" s="339"/>
      <c r="AK1067" s="339"/>
      <c r="AL1067" s="339"/>
      <c r="AM1067" s="339"/>
      <c r="AN1067" s="339"/>
      <c r="AO1067" s="339"/>
      <c r="AP1067" s="339"/>
      <c r="AQ1067" s="339"/>
      <c r="AR1067" s="339"/>
      <c r="AS1067" s="339"/>
      <c r="AT1067" s="339"/>
      <c r="AU1067" s="339"/>
      <c r="AV1067" s="339"/>
      <c r="AW1067" s="339"/>
      <c r="AX1067" s="339"/>
      <c r="AY1067" s="339"/>
      <c r="AZ1067" s="339"/>
      <c r="BA1067" s="339"/>
      <c r="BB1067" s="339"/>
      <c r="BC1067" s="339"/>
      <c r="BD1067" s="339"/>
      <c r="BE1067" s="339"/>
      <c r="BF1067" s="339"/>
      <c r="BG1067" s="339"/>
      <c r="BH1067" s="339"/>
      <c r="BI1067" s="339"/>
      <c r="BJ1067" s="339"/>
      <c r="BK1067" s="339"/>
      <c r="BL1067" s="339"/>
      <c r="BM1067" s="339"/>
      <c r="BN1067" s="339"/>
      <c r="BO1067" s="339"/>
      <c r="BP1067" s="339"/>
      <c r="BQ1067" s="339"/>
      <c r="BR1067" s="339"/>
      <c r="BS1067" s="339"/>
      <c r="BT1067" s="339"/>
      <c r="BU1067" s="339"/>
      <c r="BV1067" s="339"/>
      <c r="BW1067" s="339"/>
      <c r="BX1067" s="339"/>
      <c r="BY1067" s="339"/>
      <c r="BZ1067" s="339"/>
      <c r="CA1067" s="339"/>
      <c r="CB1067" s="339"/>
      <c r="CC1067" s="339"/>
      <c r="CD1067" s="339"/>
      <c r="CE1067" s="339"/>
      <c r="CF1067" s="339"/>
      <c r="CG1067" s="339"/>
      <c r="CH1067" s="339"/>
      <c r="CI1067" s="339"/>
      <c r="CJ1067" s="339"/>
      <c r="CK1067" s="339"/>
      <c r="CL1067" s="339"/>
      <c r="CM1067" s="339"/>
      <c r="CN1067" s="339"/>
      <c r="CO1067" s="339"/>
      <c r="CP1067" s="339"/>
      <c r="CQ1067" s="339"/>
      <c r="CR1067" s="339"/>
      <c r="CS1067" s="339"/>
      <c r="CT1067" s="339"/>
      <c r="CU1067" s="339"/>
      <c r="CV1067" s="339"/>
      <c r="CW1067" s="339"/>
      <c r="CX1067" s="339"/>
      <c r="CY1067" s="339"/>
      <c r="CZ1067" s="339"/>
      <c r="DA1067" s="339"/>
      <c r="DB1067" s="339"/>
      <c r="DC1067" s="339"/>
      <c r="DD1067" s="339"/>
      <c r="DE1067" s="339"/>
      <c r="DF1067" s="339"/>
      <c r="DG1067" s="339"/>
      <c r="DH1067" s="339"/>
      <c r="DI1067" s="339"/>
      <c r="DJ1067" s="339"/>
      <c r="DK1067" s="339"/>
      <c r="DL1067" s="339"/>
      <c r="DM1067" s="339"/>
      <c r="DN1067" s="339"/>
      <c r="DO1067" s="339"/>
      <c r="DP1067" s="339"/>
      <c r="DQ1067" s="339"/>
      <c r="DR1067" s="339"/>
      <c r="DS1067" s="339"/>
      <c r="DT1067" s="339"/>
      <c r="DU1067" s="339"/>
      <c r="DV1067" s="339"/>
      <c r="DW1067" s="339"/>
      <c r="DX1067" s="339"/>
      <c r="DY1067" s="339"/>
      <c r="DZ1067" s="339"/>
      <c r="EA1067" s="339"/>
      <c r="EB1067" s="339"/>
      <c r="EC1067" s="339"/>
      <c r="ED1067" s="339"/>
      <c r="EE1067" s="339"/>
      <c r="EF1067" s="339"/>
      <c r="EG1067" s="339"/>
      <c r="EH1067" s="339"/>
      <c r="EI1067" s="339"/>
      <c r="EJ1067" s="339"/>
      <c r="EK1067" s="339"/>
      <c r="EL1067" s="339"/>
      <c r="EM1067" s="339"/>
    </row>
    <row r="1068" spans="1:143" s="341" customFormat="1" ht="25.5" hidden="1" customHeight="1">
      <c r="A1068" s="371"/>
      <c r="B1068" s="371"/>
      <c r="C1068" s="371"/>
      <c r="D1068" s="371"/>
      <c r="E1068" s="371"/>
      <c r="F1068" s="371"/>
      <c r="G1068" s="371"/>
      <c r="H1068" s="371"/>
      <c r="I1068" s="371"/>
      <c r="J1068" s="371"/>
      <c r="K1068" s="371"/>
      <c r="L1068" s="371"/>
      <c r="M1068" s="371"/>
      <c r="N1068" s="371"/>
      <c r="O1068" s="371"/>
      <c r="P1068" s="371"/>
      <c r="Q1068" s="371"/>
      <c r="R1068" s="371"/>
      <c r="S1068" s="371"/>
      <c r="T1068" s="371"/>
      <c r="U1068" s="371"/>
      <c r="V1068" s="371"/>
      <c r="W1068" s="371"/>
      <c r="X1068" s="371"/>
      <c r="Y1068" s="371"/>
      <c r="Z1068" s="371"/>
      <c r="AA1068" s="371"/>
      <c r="AB1068" s="371"/>
      <c r="AC1068" s="371"/>
      <c r="AD1068" s="371"/>
      <c r="AE1068" s="371"/>
      <c r="AF1068" s="371"/>
      <c r="AG1068" s="371"/>
      <c r="AH1068" s="371"/>
      <c r="AI1068" s="339"/>
      <c r="AJ1068" s="339"/>
      <c r="AK1068" s="339"/>
      <c r="AL1068" s="339"/>
      <c r="AM1068" s="339"/>
      <c r="AN1068" s="339"/>
      <c r="AO1068" s="339"/>
      <c r="AP1068" s="339"/>
      <c r="AQ1068" s="339"/>
      <c r="AR1068" s="339"/>
      <c r="AS1068" s="339"/>
      <c r="AT1068" s="339"/>
      <c r="AU1068" s="339"/>
      <c r="AV1068" s="339"/>
      <c r="AW1068" s="339"/>
      <c r="AX1068" s="339"/>
      <c r="AY1068" s="339"/>
      <c r="AZ1068" s="339"/>
      <c r="BA1068" s="339"/>
      <c r="BB1068" s="339"/>
      <c r="BC1068" s="339"/>
      <c r="BD1068" s="339"/>
      <c r="BE1068" s="339"/>
      <c r="BF1068" s="339"/>
      <c r="BG1068" s="339"/>
      <c r="BH1068" s="339"/>
      <c r="BI1068" s="339"/>
      <c r="BJ1068" s="339"/>
      <c r="BK1068" s="339"/>
      <c r="BL1068" s="339"/>
      <c r="BM1068" s="339"/>
      <c r="BN1068" s="339"/>
      <c r="BO1068" s="339"/>
      <c r="BP1068" s="339"/>
      <c r="BQ1068" s="339"/>
      <c r="BR1068" s="339"/>
      <c r="BS1068" s="339"/>
      <c r="BT1068" s="339"/>
      <c r="BU1068" s="339"/>
      <c r="BV1068" s="339"/>
      <c r="BW1068" s="339"/>
      <c r="BX1068" s="339"/>
      <c r="BY1068" s="339"/>
      <c r="BZ1068" s="339"/>
      <c r="CA1068" s="339"/>
      <c r="CB1068" s="339"/>
      <c r="CC1068" s="339"/>
      <c r="CD1068" s="339"/>
      <c r="CE1068" s="339"/>
      <c r="CF1068" s="339"/>
      <c r="CG1068" s="339"/>
      <c r="CH1068" s="339"/>
      <c r="CI1068" s="339"/>
      <c r="CJ1068" s="339"/>
      <c r="CK1068" s="339"/>
      <c r="CL1068" s="339"/>
      <c r="CM1068" s="339"/>
      <c r="CN1068" s="339"/>
      <c r="CO1068" s="339"/>
      <c r="CP1068" s="339"/>
      <c r="CQ1068" s="339"/>
      <c r="CR1068" s="339"/>
      <c r="CS1068" s="339"/>
      <c r="CT1068" s="339"/>
      <c r="CU1068" s="339"/>
      <c r="CV1068" s="339"/>
      <c r="CW1068" s="339"/>
      <c r="CX1068" s="339"/>
      <c r="CY1068" s="339"/>
      <c r="CZ1068" s="339"/>
      <c r="DA1068" s="339"/>
      <c r="DB1068" s="339"/>
      <c r="DC1068" s="339"/>
      <c r="DD1068" s="339"/>
      <c r="DE1068" s="339"/>
      <c r="DF1068" s="339"/>
      <c r="DG1068" s="339"/>
      <c r="DH1068" s="339"/>
      <c r="DI1068" s="339"/>
      <c r="DJ1068" s="339"/>
      <c r="DK1068" s="339"/>
      <c r="DL1068" s="339"/>
      <c r="DM1068" s="339"/>
      <c r="DN1068" s="339"/>
      <c r="DO1068" s="339"/>
      <c r="DP1068" s="339"/>
      <c r="DQ1068" s="339"/>
      <c r="DR1068" s="339"/>
      <c r="DS1068" s="339"/>
      <c r="DT1068" s="339"/>
      <c r="DU1068" s="339"/>
      <c r="DV1068" s="339"/>
      <c r="DW1068" s="339"/>
      <c r="DX1068" s="339"/>
      <c r="DY1068" s="339"/>
      <c r="DZ1068" s="339"/>
      <c r="EA1068" s="339"/>
      <c r="EB1068" s="339"/>
      <c r="EC1068" s="339"/>
      <c r="ED1068" s="339"/>
      <c r="EE1068" s="339"/>
      <c r="EF1068" s="339"/>
      <c r="EG1068" s="339"/>
      <c r="EH1068" s="339"/>
      <c r="EI1068" s="339"/>
      <c r="EJ1068" s="339"/>
      <c r="EK1068" s="339"/>
      <c r="EL1068" s="339"/>
      <c r="EM1068" s="339"/>
    </row>
    <row r="1069" spans="1:143" s="341" customFormat="1" ht="25.5" hidden="1" customHeight="1">
      <c r="A1069" s="371"/>
      <c r="B1069" s="371"/>
      <c r="C1069" s="371"/>
      <c r="D1069" s="371"/>
      <c r="E1069" s="371"/>
      <c r="F1069" s="371"/>
      <c r="G1069" s="371"/>
      <c r="H1069" s="371"/>
      <c r="I1069" s="371"/>
      <c r="J1069" s="371"/>
      <c r="K1069" s="371"/>
      <c r="L1069" s="371"/>
      <c r="M1069" s="371"/>
      <c r="N1069" s="371"/>
      <c r="O1069" s="371"/>
      <c r="P1069" s="371"/>
      <c r="Q1069" s="371"/>
      <c r="R1069" s="371"/>
      <c r="S1069" s="371"/>
      <c r="T1069" s="371"/>
      <c r="U1069" s="371"/>
      <c r="V1069" s="371"/>
      <c r="W1069" s="371"/>
      <c r="X1069" s="371"/>
      <c r="Y1069" s="371"/>
      <c r="Z1069" s="371"/>
      <c r="AA1069" s="371"/>
      <c r="AB1069" s="371"/>
      <c r="AC1069" s="371"/>
      <c r="AD1069" s="371"/>
      <c r="AE1069" s="371"/>
      <c r="AF1069" s="371"/>
      <c r="AG1069" s="371"/>
      <c r="AH1069" s="371"/>
      <c r="AI1069" s="339"/>
      <c r="AJ1069" s="339"/>
      <c r="AK1069" s="339"/>
      <c r="AL1069" s="339"/>
      <c r="AM1069" s="339"/>
      <c r="AN1069" s="339"/>
      <c r="AO1069" s="339"/>
      <c r="AP1069" s="339"/>
      <c r="AQ1069" s="339"/>
      <c r="AR1069" s="339"/>
      <c r="AS1069" s="339"/>
      <c r="AT1069" s="339"/>
      <c r="AU1069" s="339"/>
      <c r="AV1069" s="339"/>
      <c r="AW1069" s="339"/>
      <c r="AX1069" s="339"/>
      <c r="AY1069" s="339"/>
      <c r="AZ1069" s="339"/>
      <c r="BA1069" s="339"/>
      <c r="BB1069" s="339"/>
      <c r="BC1069" s="339"/>
      <c r="BD1069" s="339"/>
      <c r="BE1069" s="339"/>
      <c r="BF1069" s="339"/>
      <c r="BG1069" s="339"/>
      <c r="BH1069" s="339"/>
      <c r="BI1069" s="339"/>
      <c r="BJ1069" s="339"/>
      <c r="BK1069" s="339"/>
      <c r="BL1069" s="339"/>
      <c r="BM1069" s="339"/>
      <c r="BN1069" s="339"/>
      <c r="BO1069" s="339"/>
      <c r="BP1069" s="339"/>
      <c r="BQ1069" s="339"/>
      <c r="BR1069" s="339"/>
      <c r="BS1069" s="339"/>
      <c r="BT1069" s="339"/>
      <c r="BU1069" s="339"/>
      <c r="BV1069" s="339"/>
      <c r="BW1069" s="339"/>
      <c r="BX1069" s="339"/>
      <c r="BY1069" s="339"/>
      <c r="BZ1069" s="339"/>
      <c r="CA1069" s="339"/>
      <c r="CB1069" s="339"/>
      <c r="CC1069" s="339"/>
      <c r="CD1069" s="339"/>
      <c r="CE1069" s="339"/>
      <c r="CF1069" s="339"/>
      <c r="CG1069" s="339"/>
      <c r="CH1069" s="339"/>
      <c r="CI1069" s="339"/>
      <c r="CJ1069" s="339"/>
      <c r="CK1069" s="339"/>
      <c r="CL1069" s="339"/>
      <c r="CM1069" s="339"/>
      <c r="CN1069" s="339"/>
      <c r="CO1069" s="339"/>
      <c r="CP1069" s="339"/>
      <c r="CQ1069" s="339"/>
      <c r="CR1069" s="339"/>
      <c r="CS1069" s="339"/>
      <c r="CT1069" s="339"/>
      <c r="CU1069" s="339"/>
      <c r="CV1069" s="339"/>
      <c r="CW1069" s="339"/>
      <c r="CX1069" s="339"/>
      <c r="CY1069" s="339"/>
      <c r="CZ1069" s="339"/>
      <c r="DA1069" s="339"/>
      <c r="DB1069" s="339"/>
      <c r="DC1069" s="339"/>
      <c r="DD1069" s="339"/>
      <c r="DE1069" s="339"/>
      <c r="DF1069" s="339"/>
      <c r="DG1069" s="339"/>
      <c r="DH1069" s="339"/>
      <c r="DI1069" s="339"/>
      <c r="DJ1069" s="339"/>
      <c r="DK1069" s="339"/>
      <c r="DL1069" s="339"/>
      <c r="DM1069" s="339"/>
      <c r="DN1069" s="339"/>
      <c r="DO1069" s="339"/>
      <c r="DP1069" s="339"/>
      <c r="DQ1069" s="339"/>
      <c r="DR1069" s="339"/>
      <c r="DS1069" s="339"/>
      <c r="DT1069" s="339"/>
      <c r="DU1069" s="339"/>
      <c r="DV1069" s="339"/>
      <c r="DW1069" s="339"/>
      <c r="DX1069" s="339"/>
      <c r="DY1069" s="339"/>
      <c r="DZ1069" s="339"/>
      <c r="EA1069" s="339"/>
      <c r="EB1069" s="339"/>
      <c r="EC1069" s="339"/>
      <c r="ED1069" s="339"/>
      <c r="EE1069" s="339"/>
      <c r="EF1069" s="339"/>
      <c r="EG1069" s="339"/>
      <c r="EH1069" s="339"/>
      <c r="EI1069" s="339"/>
      <c r="EJ1069" s="339"/>
      <c r="EK1069" s="339"/>
      <c r="EL1069" s="339"/>
      <c r="EM1069" s="339"/>
    </row>
    <row r="1070" spans="1:143" s="341" customFormat="1" ht="25.5" hidden="1" customHeight="1">
      <c r="A1070" s="371"/>
      <c r="B1070" s="371"/>
      <c r="C1070" s="371"/>
      <c r="D1070" s="371"/>
      <c r="E1070" s="371"/>
      <c r="F1070" s="371"/>
      <c r="G1070" s="371"/>
      <c r="H1070" s="371"/>
      <c r="I1070" s="371"/>
      <c r="J1070" s="371"/>
      <c r="K1070" s="371"/>
      <c r="L1070" s="371"/>
      <c r="M1070" s="371"/>
      <c r="N1070" s="371"/>
      <c r="O1070" s="371"/>
      <c r="P1070" s="371"/>
      <c r="Q1070" s="371"/>
      <c r="R1070" s="371"/>
      <c r="S1070" s="371"/>
      <c r="T1070" s="371"/>
      <c r="U1070" s="371"/>
      <c r="V1070" s="371"/>
      <c r="W1070" s="371"/>
      <c r="X1070" s="371"/>
      <c r="Y1070" s="371"/>
      <c r="Z1070" s="371"/>
      <c r="AA1070" s="371"/>
      <c r="AB1070" s="371"/>
      <c r="AC1070" s="371"/>
      <c r="AD1070" s="371"/>
      <c r="AE1070" s="371"/>
      <c r="AF1070" s="371"/>
      <c r="AG1070" s="371"/>
      <c r="AH1070" s="371"/>
      <c r="AI1070" s="339"/>
      <c r="AJ1070" s="339"/>
      <c r="AK1070" s="339"/>
      <c r="AL1070" s="339"/>
      <c r="AM1070" s="339"/>
      <c r="AN1070" s="339"/>
      <c r="AO1070" s="339"/>
      <c r="AP1070" s="339"/>
      <c r="AQ1070" s="339"/>
      <c r="AR1070" s="339"/>
      <c r="AS1070" s="339"/>
      <c r="AT1070" s="339"/>
      <c r="AU1070" s="339"/>
      <c r="AV1070" s="339"/>
      <c r="AW1070" s="339"/>
      <c r="AX1070" s="339"/>
      <c r="AY1070" s="339"/>
      <c r="AZ1070" s="339"/>
      <c r="BA1070" s="339"/>
      <c r="BB1070" s="339"/>
      <c r="BC1070" s="339"/>
      <c r="BD1070" s="339"/>
      <c r="BE1070" s="339"/>
      <c r="BF1070" s="339"/>
      <c r="BG1070" s="339"/>
      <c r="BH1070" s="339"/>
      <c r="BI1070" s="339"/>
      <c r="BJ1070" s="339"/>
      <c r="BK1070" s="339"/>
      <c r="BL1070" s="339"/>
      <c r="BM1070" s="339"/>
      <c r="BN1070" s="339"/>
      <c r="BO1070" s="339"/>
      <c r="BP1070" s="339"/>
      <c r="BQ1070" s="339"/>
      <c r="BR1070" s="339"/>
      <c r="BS1070" s="339"/>
      <c r="BT1070" s="339"/>
      <c r="BU1070" s="339"/>
      <c r="BV1070" s="339"/>
      <c r="BW1070" s="339"/>
      <c r="BX1070" s="339"/>
      <c r="BY1070" s="339"/>
      <c r="BZ1070" s="339"/>
      <c r="CA1070" s="339"/>
      <c r="CB1070" s="339"/>
      <c r="CC1070" s="339"/>
      <c r="CD1070" s="339"/>
      <c r="CE1070" s="339"/>
      <c r="CF1070" s="339"/>
      <c r="CG1070" s="339"/>
      <c r="CH1070" s="339"/>
      <c r="CI1070" s="339"/>
      <c r="CJ1070" s="339"/>
      <c r="CK1070" s="339"/>
      <c r="CL1070" s="339"/>
      <c r="CM1070" s="339"/>
      <c r="CN1070" s="339"/>
      <c r="CO1070" s="339"/>
      <c r="CP1070" s="339"/>
      <c r="CQ1070" s="339"/>
      <c r="CR1070" s="339"/>
      <c r="CS1070" s="339"/>
      <c r="CT1070" s="339"/>
      <c r="CU1070" s="339"/>
      <c r="CV1070" s="339"/>
      <c r="CW1070" s="339"/>
      <c r="CX1070" s="339"/>
      <c r="CY1070" s="339"/>
      <c r="CZ1070" s="339"/>
      <c r="DA1070" s="339"/>
      <c r="DB1070" s="339"/>
      <c r="DC1070" s="339"/>
      <c r="DD1070" s="339"/>
      <c r="DE1070" s="339"/>
      <c r="DF1070" s="339"/>
      <c r="DG1070" s="339"/>
      <c r="DH1070" s="339"/>
      <c r="DI1070" s="339"/>
      <c r="DJ1070" s="339"/>
      <c r="DK1070" s="339"/>
      <c r="DL1070" s="339"/>
      <c r="DM1070" s="339"/>
      <c r="DN1070" s="339"/>
      <c r="DO1070" s="339"/>
      <c r="DP1070" s="339"/>
      <c r="DQ1070" s="339"/>
      <c r="DR1070" s="339"/>
      <c r="DS1070" s="339"/>
      <c r="DT1070" s="339"/>
      <c r="DU1070" s="339"/>
      <c r="DV1070" s="339"/>
      <c r="DW1070" s="339"/>
      <c r="DX1070" s="339"/>
      <c r="DY1070" s="339"/>
      <c r="DZ1070" s="339"/>
      <c r="EA1070" s="339"/>
      <c r="EB1070" s="339"/>
      <c r="EC1070" s="339"/>
      <c r="ED1070" s="339"/>
      <c r="EE1070" s="339"/>
      <c r="EF1070" s="339"/>
      <c r="EG1070" s="339"/>
      <c r="EH1070" s="339"/>
      <c r="EI1070" s="339"/>
      <c r="EJ1070" s="339"/>
      <c r="EK1070" s="339"/>
      <c r="EL1070" s="339"/>
      <c r="EM1070" s="339"/>
    </row>
    <row r="1071" spans="1:143" s="341" customFormat="1" ht="25.5" hidden="1" customHeight="1">
      <c r="A1071" s="371"/>
      <c r="B1071" s="371"/>
      <c r="C1071" s="371"/>
      <c r="D1071" s="371"/>
      <c r="E1071" s="371"/>
      <c r="F1071" s="371"/>
      <c r="G1071" s="371"/>
      <c r="H1071" s="371"/>
      <c r="I1071" s="371"/>
      <c r="J1071" s="371"/>
      <c r="K1071" s="371"/>
      <c r="L1071" s="371"/>
      <c r="M1071" s="371"/>
      <c r="N1071" s="371"/>
      <c r="O1071" s="371"/>
      <c r="P1071" s="371"/>
      <c r="Q1071" s="371"/>
      <c r="R1071" s="371"/>
      <c r="S1071" s="371"/>
      <c r="T1071" s="371"/>
      <c r="U1071" s="371"/>
      <c r="V1071" s="371"/>
      <c r="W1071" s="371"/>
      <c r="X1071" s="371"/>
      <c r="Y1071" s="371"/>
      <c r="Z1071" s="371"/>
      <c r="AA1071" s="371"/>
      <c r="AB1071" s="371"/>
      <c r="AC1071" s="371"/>
      <c r="AD1071" s="371"/>
      <c r="AE1071" s="371"/>
      <c r="AF1071" s="371"/>
      <c r="AG1071" s="371"/>
      <c r="AH1071" s="371"/>
      <c r="AI1071" s="339"/>
      <c r="AJ1071" s="339"/>
      <c r="AK1071" s="339"/>
      <c r="AL1071" s="339"/>
      <c r="AM1071" s="339"/>
      <c r="AN1071" s="339"/>
      <c r="AO1071" s="339"/>
      <c r="AP1071" s="339"/>
      <c r="AQ1071" s="339"/>
      <c r="AR1071" s="339"/>
      <c r="AS1071" s="339"/>
      <c r="AT1071" s="339"/>
      <c r="AU1071" s="339"/>
      <c r="AV1071" s="339"/>
      <c r="AW1071" s="339"/>
      <c r="AX1071" s="339"/>
      <c r="AY1071" s="339"/>
      <c r="AZ1071" s="339"/>
      <c r="BA1071" s="339"/>
      <c r="BB1071" s="339"/>
      <c r="BC1071" s="339"/>
      <c r="BD1071" s="339"/>
      <c r="BE1071" s="339"/>
      <c r="BF1071" s="339"/>
      <c r="BG1071" s="339"/>
      <c r="BH1071" s="339"/>
      <c r="BI1071" s="339"/>
      <c r="BJ1071" s="339"/>
      <c r="BK1071" s="339"/>
      <c r="BL1071" s="339"/>
      <c r="BM1071" s="339"/>
      <c r="BN1071" s="339"/>
      <c r="BO1071" s="339"/>
      <c r="BP1071" s="339"/>
      <c r="BQ1071" s="339"/>
      <c r="BR1071" s="339"/>
      <c r="BS1071" s="339"/>
      <c r="BT1071" s="339"/>
      <c r="BU1071" s="339"/>
      <c r="BV1071" s="339"/>
      <c r="BW1071" s="339"/>
      <c r="BX1071" s="339"/>
      <c r="BY1071" s="339"/>
      <c r="BZ1071" s="339"/>
      <c r="CA1071" s="339"/>
      <c r="CB1071" s="339"/>
      <c r="CC1071" s="339"/>
      <c r="CD1071" s="339"/>
      <c r="CE1071" s="339"/>
      <c r="CF1071" s="339"/>
      <c r="CG1071" s="339"/>
      <c r="CH1071" s="339"/>
      <c r="CI1071" s="339"/>
      <c r="CJ1071" s="339"/>
      <c r="CK1071" s="339"/>
      <c r="CL1071" s="339"/>
      <c r="CM1071" s="339"/>
      <c r="CN1071" s="339"/>
      <c r="CO1071" s="339"/>
      <c r="CP1071" s="339"/>
      <c r="CQ1071" s="339"/>
      <c r="CR1071" s="339"/>
      <c r="CS1071" s="339"/>
      <c r="CT1071" s="339"/>
      <c r="CU1071" s="339"/>
      <c r="CV1071" s="339"/>
      <c r="CW1071" s="339"/>
      <c r="CX1071" s="339"/>
      <c r="CY1071" s="339"/>
      <c r="CZ1071" s="339"/>
      <c r="DA1071" s="339"/>
      <c r="DB1071" s="339"/>
      <c r="DC1071" s="339"/>
      <c r="DD1071" s="339"/>
      <c r="DE1071" s="339"/>
      <c r="DF1071" s="339"/>
      <c r="DG1071" s="339"/>
      <c r="DH1071" s="339"/>
      <c r="DI1071" s="339"/>
      <c r="DJ1071" s="339"/>
      <c r="DK1071" s="339"/>
      <c r="DL1071" s="339"/>
      <c r="DM1071" s="339"/>
      <c r="DN1071" s="339"/>
      <c r="DO1071" s="339"/>
      <c r="DP1071" s="339"/>
      <c r="DQ1071" s="339"/>
      <c r="DR1071" s="339"/>
      <c r="DS1071" s="339"/>
      <c r="DT1071" s="339"/>
      <c r="DU1071" s="339"/>
      <c r="DV1071" s="339"/>
      <c r="DW1071" s="339"/>
      <c r="DX1071" s="339"/>
      <c r="DY1071" s="339"/>
      <c r="DZ1071" s="339"/>
      <c r="EA1071" s="339"/>
      <c r="EB1071" s="339"/>
      <c r="EC1071" s="339"/>
      <c r="ED1071" s="339"/>
      <c r="EE1071" s="339"/>
      <c r="EF1071" s="339"/>
      <c r="EG1071" s="339"/>
      <c r="EH1071" s="339"/>
      <c r="EI1071" s="339"/>
      <c r="EJ1071" s="339"/>
      <c r="EK1071" s="339"/>
      <c r="EL1071" s="339"/>
      <c r="EM1071" s="339"/>
    </row>
    <row r="1072" spans="1:143" s="341" customFormat="1" ht="25.5" hidden="1" customHeight="1">
      <c r="A1072" s="371"/>
      <c r="B1072" s="371"/>
      <c r="C1072" s="371"/>
      <c r="D1072" s="371"/>
      <c r="E1072" s="371"/>
      <c r="F1072" s="371"/>
      <c r="G1072" s="371"/>
      <c r="H1072" s="371"/>
      <c r="I1072" s="371"/>
      <c r="J1072" s="371"/>
      <c r="K1072" s="371"/>
      <c r="L1072" s="371"/>
      <c r="M1072" s="371"/>
      <c r="N1072" s="371"/>
      <c r="O1072" s="371"/>
      <c r="P1072" s="371"/>
      <c r="Q1072" s="371"/>
      <c r="R1072" s="371"/>
      <c r="S1072" s="371"/>
      <c r="T1072" s="371"/>
      <c r="U1072" s="371"/>
      <c r="V1072" s="371"/>
      <c r="W1072" s="371"/>
      <c r="X1072" s="371"/>
      <c r="Y1072" s="371"/>
      <c r="Z1072" s="371"/>
      <c r="AA1072" s="371"/>
      <c r="AB1072" s="371"/>
      <c r="AC1072" s="371"/>
      <c r="AD1072" s="371"/>
      <c r="AE1072" s="371"/>
      <c r="AF1072" s="371"/>
      <c r="AG1072" s="371"/>
      <c r="AH1072" s="371"/>
      <c r="AI1072" s="339"/>
      <c r="AJ1072" s="339"/>
      <c r="AK1072" s="339"/>
      <c r="AL1072" s="339"/>
      <c r="AM1072" s="339"/>
      <c r="AN1072" s="339"/>
      <c r="AO1072" s="339"/>
      <c r="AP1072" s="339"/>
      <c r="AQ1072" s="339"/>
      <c r="AR1072" s="339"/>
      <c r="AS1072" s="339"/>
      <c r="AT1072" s="339"/>
      <c r="AU1072" s="339"/>
      <c r="AV1072" s="339"/>
      <c r="AW1072" s="339"/>
      <c r="AX1072" s="339"/>
      <c r="AY1072" s="339"/>
      <c r="AZ1072" s="339"/>
      <c r="BA1072" s="339"/>
      <c r="BB1072" s="339"/>
      <c r="BC1072" s="339"/>
      <c r="BD1072" s="339"/>
      <c r="BE1072" s="339"/>
      <c r="BF1072" s="339"/>
      <c r="BG1072" s="339"/>
      <c r="BH1072" s="339"/>
      <c r="BI1072" s="339"/>
      <c r="BJ1072" s="339"/>
      <c r="BK1072" s="339"/>
      <c r="BL1072" s="339"/>
      <c r="BM1072" s="339"/>
      <c r="BN1072" s="339"/>
      <c r="BO1072" s="339"/>
      <c r="BP1072" s="339"/>
      <c r="BQ1072" s="339"/>
      <c r="BR1072" s="339"/>
      <c r="BS1072" s="339"/>
      <c r="BT1072" s="339"/>
      <c r="BU1072" s="339"/>
      <c r="BV1072" s="339"/>
      <c r="BW1072" s="339"/>
      <c r="BX1072" s="339"/>
      <c r="BY1072" s="339"/>
      <c r="BZ1072" s="339"/>
      <c r="CA1072" s="339"/>
      <c r="CB1072" s="339"/>
      <c r="CC1072" s="339"/>
      <c r="CD1072" s="339"/>
      <c r="CE1072" s="339"/>
      <c r="CF1072" s="339"/>
      <c r="CG1072" s="339"/>
      <c r="CH1072" s="339"/>
      <c r="CI1072" s="339"/>
      <c r="CJ1072" s="339"/>
      <c r="CK1072" s="339"/>
      <c r="CL1072" s="339"/>
      <c r="CM1072" s="339"/>
      <c r="CN1072" s="339"/>
      <c r="CO1072" s="339"/>
      <c r="CP1072" s="339"/>
      <c r="CQ1072" s="339"/>
      <c r="CR1072" s="339"/>
      <c r="CS1072" s="339"/>
      <c r="CT1072" s="339"/>
      <c r="CU1072" s="339"/>
      <c r="CV1072" s="339"/>
      <c r="CW1072" s="339"/>
      <c r="CX1072" s="339"/>
      <c r="CY1072" s="339"/>
      <c r="CZ1072" s="339"/>
      <c r="DA1072" s="339"/>
      <c r="DB1072" s="339"/>
      <c r="DC1072" s="339"/>
      <c r="DD1072" s="339"/>
      <c r="DE1072" s="339"/>
      <c r="DF1072" s="339"/>
      <c r="DG1072" s="339"/>
      <c r="DH1072" s="339"/>
      <c r="DI1072" s="339"/>
      <c r="DJ1072" s="339"/>
      <c r="DK1072" s="339"/>
      <c r="DL1072" s="339"/>
      <c r="DM1072" s="339"/>
      <c r="DN1072" s="339"/>
      <c r="DO1072" s="339"/>
      <c r="DP1072" s="339"/>
      <c r="DQ1072" s="339"/>
      <c r="DR1072" s="339"/>
      <c r="DS1072" s="339"/>
      <c r="DT1072" s="339"/>
      <c r="DU1072" s="339"/>
      <c r="DV1072" s="339"/>
      <c r="DW1072" s="339"/>
      <c r="DX1072" s="339"/>
      <c r="DY1072" s="339"/>
      <c r="DZ1072" s="339"/>
      <c r="EA1072" s="339"/>
      <c r="EB1072" s="339"/>
      <c r="EC1072" s="339"/>
      <c r="ED1072" s="339"/>
      <c r="EE1072" s="339"/>
      <c r="EF1072" s="339"/>
      <c r="EG1072" s="339"/>
      <c r="EH1072" s="339"/>
      <c r="EI1072" s="339"/>
      <c r="EJ1072" s="339"/>
      <c r="EK1072" s="339"/>
      <c r="EL1072" s="339"/>
      <c r="EM1072" s="339"/>
    </row>
    <row r="1073" spans="1:143" s="341" customFormat="1" ht="25.5" hidden="1" customHeight="1">
      <c r="A1073" s="371"/>
      <c r="B1073" s="371"/>
      <c r="C1073" s="371"/>
      <c r="D1073" s="371"/>
      <c r="E1073" s="371"/>
      <c r="F1073" s="371"/>
      <c r="G1073" s="371"/>
      <c r="H1073" s="371"/>
      <c r="I1073" s="371"/>
      <c r="J1073" s="371"/>
      <c r="K1073" s="371"/>
      <c r="L1073" s="371"/>
      <c r="M1073" s="371"/>
      <c r="N1073" s="371"/>
      <c r="O1073" s="371"/>
      <c r="P1073" s="371"/>
      <c r="Q1073" s="371"/>
      <c r="R1073" s="371"/>
      <c r="S1073" s="371"/>
      <c r="T1073" s="371"/>
      <c r="U1073" s="371"/>
      <c r="V1073" s="371"/>
      <c r="W1073" s="371"/>
      <c r="X1073" s="371"/>
      <c r="Y1073" s="371"/>
      <c r="Z1073" s="371"/>
      <c r="AA1073" s="371"/>
      <c r="AB1073" s="371"/>
      <c r="AC1073" s="371"/>
      <c r="AD1073" s="371"/>
      <c r="AE1073" s="371"/>
      <c r="AF1073" s="371"/>
      <c r="AG1073" s="371"/>
      <c r="AH1073" s="371"/>
      <c r="AI1073" s="339"/>
      <c r="AJ1073" s="339"/>
      <c r="AK1073" s="339"/>
      <c r="AL1073" s="339"/>
      <c r="AM1073" s="339"/>
      <c r="AN1073" s="339"/>
      <c r="AO1073" s="339"/>
      <c r="AP1073" s="339"/>
      <c r="AQ1073" s="339"/>
      <c r="AR1073" s="339"/>
      <c r="AS1073" s="339"/>
      <c r="AT1073" s="339"/>
      <c r="AU1073" s="339"/>
      <c r="AV1073" s="339"/>
      <c r="AW1073" s="339"/>
      <c r="AX1073" s="339"/>
      <c r="AY1073" s="339"/>
      <c r="AZ1073" s="339"/>
      <c r="BA1073" s="339"/>
      <c r="BB1073" s="339"/>
      <c r="BC1073" s="339"/>
      <c r="BD1073" s="339"/>
      <c r="BE1073" s="339"/>
      <c r="BF1073" s="339"/>
      <c r="BG1073" s="339"/>
      <c r="BH1073" s="339"/>
      <c r="BI1073" s="339"/>
      <c r="BJ1073" s="339"/>
      <c r="BK1073" s="339"/>
      <c r="BL1073" s="339"/>
      <c r="BM1073" s="339"/>
      <c r="BN1073" s="339"/>
      <c r="BO1073" s="339"/>
      <c r="BP1073" s="339"/>
      <c r="BQ1073" s="339"/>
      <c r="BR1073" s="339"/>
      <c r="BS1073" s="339"/>
      <c r="BT1073" s="339"/>
      <c r="BU1073" s="339"/>
      <c r="BV1073" s="339"/>
      <c r="BW1073" s="339"/>
      <c r="BX1073" s="339"/>
      <c r="BY1073" s="339"/>
      <c r="BZ1073" s="339"/>
      <c r="CA1073" s="339"/>
      <c r="CB1073" s="339"/>
      <c r="CC1073" s="339"/>
      <c r="CD1073" s="339"/>
      <c r="CE1073" s="339"/>
      <c r="CF1073" s="339"/>
      <c r="CG1073" s="339"/>
      <c r="CH1073" s="339"/>
      <c r="CI1073" s="339"/>
      <c r="CJ1073" s="339"/>
      <c r="CK1073" s="339"/>
      <c r="CL1073" s="339"/>
      <c r="CM1073" s="339"/>
      <c r="CN1073" s="339"/>
      <c r="CO1073" s="339"/>
      <c r="CP1073" s="339"/>
      <c r="CQ1073" s="339"/>
      <c r="CR1073" s="339"/>
      <c r="CS1073" s="339"/>
      <c r="CT1073" s="339"/>
      <c r="CU1073" s="339"/>
      <c r="CV1073" s="339"/>
      <c r="CW1073" s="339"/>
      <c r="CX1073" s="339"/>
      <c r="CY1073" s="339"/>
      <c r="CZ1073" s="339"/>
      <c r="DA1073" s="339"/>
      <c r="DB1073" s="339"/>
      <c r="DC1073" s="339"/>
      <c r="DD1073" s="339"/>
      <c r="DE1073" s="339"/>
      <c r="DF1073" s="339"/>
      <c r="DG1073" s="339"/>
      <c r="DH1073" s="339"/>
      <c r="DI1073" s="339"/>
      <c r="DJ1073" s="339"/>
      <c r="DK1073" s="339"/>
      <c r="DL1073" s="339"/>
      <c r="DM1073" s="339"/>
      <c r="DN1073" s="339"/>
      <c r="DO1073" s="339"/>
      <c r="DP1073" s="339"/>
      <c r="DQ1073" s="339"/>
      <c r="DR1073" s="339"/>
      <c r="DS1073" s="339"/>
      <c r="DT1073" s="339"/>
      <c r="DU1073" s="339"/>
      <c r="DV1073" s="339"/>
      <c r="DW1073" s="339"/>
      <c r="DX1073" s="339"/>
      <c r="DY1073" s="339"/>
      <c r="DZ1073" s="339"/>
      <c r="EA1073" s="339"/>
      <c r="EB1073" s="339"/>
      <c r="EC1073" s="339"/>
      <c r="ED1073" s="339"/>
      <c r="EE1073" s="339"/>
      <c r="EF1073" s="339"/>
      <c r="EG1073" s="339"/>
      <c r="EH1073" s="339"/>
      <c r="EI1073" s="339"/>
      <c r="EJ1073" s="339"/>
      <c r="EK1073" s="339"/>
      <c r="EL1073" s="339"/>
      <c r="EM1073" s="339"/>
    </row>
    <row r="1074" spans="1:143" s="341" customFormat="1" ht="25.5" hidden="1" customHeight="1">
      <c r="A1074" s="371"/>
      <c r="B1074" s="371"/>
      <c r="C1074" s="371"/>
      <c r="D1074" s="371"/>
      <c r="E1074" s="371"/>
      <c r="F1074" s="371"/>
      <c r="G1074" s="371"/>
      <c r="H1074" s="371"/>
      <c r="I1074" s="371"/>
      <c r="J1074" s="371"/>
      <c r="K1074" s="371"/>
      <c r="L1074" s="371"/>
      <c r="M1074" s="371"/>
      <c r="N1074" s="371"/>
      <c r="O1074" s="371"/>
      <c r="P1074" s="371"/>
      <c r="Q1074" s="371"/>
      <c r="R1074" s="371"/>
      <c r="S1074" s="371"/>
      <c r="T1074" s="371"/>
      <c r="U1074" s="371"/>
      <c r="V1074" s="371"/>
      <c r="W1074" s="371"/>
      <c r="X1074" s="371"/>
      <c r="Y1074" s="371"/>
      <c r="Z1074" s="371"/>
      <c r="AA1074" s="371"/>
      <c r="AB1074" s="371"/>
      <c r="AC1074" s="371"/>
      <c r="AD1074" s="371"/>
      <c r="AE1074" s="371"/>
      <c r="AF1074" s="371"/>
      <c r="AG1074" s="371"/>
      <c r="AH1074" s="371"/>
      <c r="AI1074" s="339"/>
      <c r="AJ1074" s="339"/>
      <c r="AK1074" s="339"/>
      <c r="AL1074" s="339"/>
      <c r="AM1074" s="339"/>
      <c r="AN1074" s="339"/>
      <c r="AO1074" s="339"/>
      <c r="AP1074" s="339"/>
      <c r="AQ1074" s="339"/>
      <c r="AR1074" s="339"/>
      <c r="AS1074" s="339"/>
      <c r="AT1074" s="339"/>
      <c r="AU1074" s="339"/>
      <c r="AV1074" s="339"/>
      <c r="AW1074" s="339"/>
      <c r="AX1074" s="339"/>
      <c r="AY1074" s="339"/>
      <c r="AZ1074" s="339"/>
      <c r="BA1074" s="339"/>
      <c r="BB1074" s="339"/>
      <c r="BC1074" s="339"/>
      <c r="BD1074" s="339"/>
      <c r="BE1074" s="339"/>
      <c r="BF1074" s="339"/>
      <c r="BG1074" s="339"/>
      <c r="BH1074" s="339"/>
      <c r="BI1074" s="339"/>
      <c r="BJ1074" s="339"/>
      <c r="BK1074" s="339"/>
      <c r="BL1074" s="339"/>
      <c r="BM1074" s="339"/>
      <c r="BN1074" s="339"/>
      <c r="BO1074" s="339"/>
      <c r="BP1074" s="339"/>
      <c r="BQ1074" s="339"/>
      <c r="BR1074" s="339"/>
      <c r="BS1074" s="339"/>
      <c r="BT1074" s="339"/>
      <c r="BU1074" s="339"/>
      <c r="BV1074" s="339"/>
      <c r="BW1074" s="339"/>
      <c r="BX1074" s="339"/>
      <c r="BY1074" s="339"/>
      <c r="BZ1074" s="339"/>
      <c r="CA1074" s="339"/>
      <c r="CB1074" s="339"/>
      <c r="CC1074" s="339"/>
      <c r="CD1074" s="339"/>
      <c r="CE1074" s="339"/>
      <c r="CF1074" s="339"/>
      <c r="CG1074" s="339"/>
      <c r="CH1074" s="339"/>
      <c r="CI1074" s="339"/>
      <c r="CJ1074" s="339"/>
      <c r="CK1074" s="339"/>
      <c r="CL1074" s="339"/>
      <c r="CM1074" s="339"/>
      <c r="CN1074" s="339"/>
      <c r="CO1074" s="339"/>
      <c r="CP1074" s="339"/>
      <c r="CQ1074" s="339"/>
      <c r="CR1074" s="339"/>
      <c r="CS1074" s="339"/>
      <c r="CT1074" s="339"/>
      <c r="CU1074" s="339"/>
      <c r="CV1074" s="339"/>
      <c r="CW1074" s="339"/>
      <c r="CX1074" s="339"/>
      <c r="CY1074" s="339"/>
      <c r="CZ1074" s="339"/>
      <c r="DA1074" s="339"/>
      <c r="DB1074" s="339"/>
      <c r="DC1074" s="339"/>
      <c r="DD1074" s="339"/>
      <c r="DE1074" s="339"/>
      <c r="DF1074" s="339"/>
      <c r="DG1074" s="339"/>
      <c r="DH1074" s="339"/>
      <c r="DI1074" s="339"/>
      <c r="DJ1074" s="339"/>
      <c r="DK1074" s="339"/>
      <c r="DL1074" s="339"/>
      <c r="DM1074" s="339"/>
      <c r="DN1074" s="339"/>
      <c r="DO1074" s="339"/>
      <c r="DP1074" s="339"/>
      <c r="DQ1074" s="339"/>
      <c r="DR1074" s="339"/>
      <c r="DS1074" s="339"/>
      <c r="DT1074" s="339"/>
      <c r="DU1074" s="339"/>
      <c r="DV1074" s="339"/>
      <c r="DW1074" s="339"/>
      <c r="DX1074" s="339"/>
      <c r="DY1074" s="339"/>
      <c r="DZ1074" s="339"/>
      <c r="EA1074" s="339"/>
      <c r="EB1074" s="339"/>
      <c r="EC1074" s="339"/>
      <c r="ED1074" s="339"/>
      <c r="EE1074" s="339"/>
      <c r="EF1074" s="339"/>
      <c r="EG1074" s="339"/>
      <c r="EH1074" s="339"/>
      <c r="EI1074" s="339"/>
      <c r="EJ1074" s="339"/>
      <c r="EK1074" s="339"/>
      <c r="EL1074" s="339"/>
      <c r="EM1074" s="339"/>
    </row>
    <row r="1075" spans="1:143" s="341" customFormat="1" ht="25.5" hidden="1" customHeight="1">
      <c r="A1075" s="371"/>
      <c r="B1075" s="371"/>
      <c r="C1075" s="371"/>
      <c r="D1075" s="371"/>
      <c r="E1075" s="371"/>
      <c r="F1075" s="371"/>
      <c r="G1075" s="371"/>
      <c r="H1075" s="371"/>
      <c r="I1075" s="371"/>
      <c r="J1075" s="371"/>
      <c r="K1075" s="371"/>
      <c r="L1075" s="371"/>
      <c r="M1075" s="371"/>
      <c r="N1075" s="371"/>
      <c r="O1075" s="371"/>
      <c r="P1075" s="371"/>
      <c r="Q1075" s="371"/>
      <c r="R1075" s="371"/>
      <c r="S1075" s="371"/>
      <c r="T1075" s="371"/>
      <c r="U1075" s="371"/>
      <c r="V1075" s="371"/>
      <c r="W1075" s="371"/>
      <c r="X1075" s="371"/>
      <c r="Y1075" s="371"/>
      <c r="Z1075" s="371"/>
      <c r="AA1075" s="371"/>
      <c r="AB1075" s="371"/>
      <c r="AC1075" s="371"/>
      <c r="AD1075" s="371"/>
      <c r="AE1075" s="371"/>
      <c r="AF1075" s="371"/>
      <c r="AG1075" s="371"/>
      <c r="AH1075" s="371"/>
      <c r="AI1075" s="339"/>
      <c r="AJ1075" s="339"/>
      <c r="AK1075" s="339"/>
      <c r="AL1075" s="339"/>
      <c r="AM1075" s="339"/>
      <c r="AN1075" s="339"/>
      <c r="AO1075" s="339"/>
      <c r="AP1075" s="339"/>
      <c r="AQ1075" s="339"/>
      <c r="AR1075" s="339"/>
      <c r="AS1075" s="339"/>
      <c r="AT1075" s="339"/>
      <c r="AU1075" s="339"/>
      <c r="AV1075" s="339"/>
      <c r="AW1075" s="339"/>
      <c r="AX1075" s="339"/>
      <c r="AY1075" s="339"/>
      <c r="AZ1075" s="339"/>
      <c r="BA1075" s="339"/>
      <c r="BB1075" s="339"/>
      <c r="BC1075" s="339"/>
      <c r="BD1075" s="339"/>
      <c r="BE1075" s="339"/>
      <c r="BF1075" s="339"/>
      <c r="BG1075" s="339"/>
      <c r="BH1075" s="339"/>
      <c r="BI1075" s="339"/>
      <c r="BJ1075" s="339"/>
      <c r="BK1075" s="339"/>
      <c r="BL1075" s="339"/>
      <c r="BM1075" s="339"/>
      <c r="BN1075" s="339"/>
      <c r="BO1075" s="339"/>
      <c r="BP1075" s="339"/>
      <c r="BQ1075" s="339"/>
      <c r="BR1075" s="339"/>
      <c r="BS1075" s="339"/>
      <c r="BT1075" s="339"/>
      <c r="BU1075" s="339"/>
      <c r="BV1075" s="339"/>
      <c r="BW1075" s="339"/>
      <c r="BX1075" s="339"/>
      <c r="BY1075" s="339"/>
      <c r="BZ1075" s="339"/>
      <c r="CA1075" s="339"/>
      <c r="CB1075" s="339"/>
      <c r="CC1075" s="339"/>
      <c r="CD1075" s="339"/>
      <c r="CE1075" s="339"/>
      <c r="CF1075" s="339"/>
      <c r="CG1075" s="339"/>
      <c r="CH1075" s="339"/>
      <c r="CI1075" s="339"/>
      <c r="CJ1075" s="339"/>
      <c r="CK1075" s="339"/>
      <c r="CL1075" s="339"/>
      <c r="CM1075" s="339"/>
      <c r="CN1075" s="339"/>
      <c r="CO1075" s="339"/>
      <c r="CP1075" s="339"/>
      <c r="CQ1075" s="339"/>
      <c r="CR1075" s="339"/>
      <c r="CS1075" s="339"/>
      <c r="CT1075" s="339"/>
      <c r="CU1075" s="339"/>
      <c r="CV1075" s="339"/>
      <c r="CW1075" s="339"/>
      <c r="CX1075" s="339"/>
      <c r="CY1075" s="339"/>
      <c r="CZ1075" s="339"/>
      <c r="DA1075" s="339"/>
      <c r="DB1075" s="339"/>
      <c r="DC1075" s="339"/>
      <c r="DD1075" s="339"/>
      <c r="DE1075" s="339"/>
      <c r="DF1075" s="339"/>
      <c r="DG1075" s="339"/>
      <c r="DH1075" s="339"/>
      <c r="DI1075" s="339"/>
      <c r="DJ1075" s="339"/>
      <c r="DK1075" s="339"/>
      <c r="DL1075" s="339"/>
      <c r="DM1075" s="339"/>
      <c r="DN1075" s="339"/>
      <c r="DO1075" s="339"/>
      <c r="DP1075" s="339"/>
      <c r="DQ1075" s="339"/>
      <c r="DR1075" s="339"/>
      <c r="DS1075" s="339"/>
      <c r="DT1075" s="339"/>
      <c r="DU1075" s="339"/>
      <c r="DV1075" s="339"/>
      <c r="DW1075" s="339"/>
      <c r="DX1075" s="339"/>
      <c r="DY1075" s="339"/>
      <c r="DZ1075" s="339"/>
      <c r="EA1075" s="339"/>
      <c r="EB1075" s="339"/>
      <c r="EC1075" s="339"/>
      <c r="ED1075" s="339"/>
      <c r="EE1075" s="339"/>
      <c r="EF1075" s="339"/>
      <c r="EG1075" s="339"/>
      <c r="EH1075" s="339"/>
      <c r="EI1075" s="339"/>
      <c r="EJ1075" s="339"/>
      <c r="EK1075" s="339"/>
      <c r="EL1075" s="339"/>
      <c r="EM1075" s="339"/>
    </row>
    <row r="1076" spans="1:143" s="341" customFormat="1" ht="25.5" hidden="1" customHeight="1">
      <c r="A1076" s="371"/>
      <c r="B1076" s="371"/>
      <c r="C1076" s="371"/>
      <c r="D1076" s="371"/>
      <c r="E1076" s="371"/>
      <c r="F1076" s="371"/>
      <c r="G1076" s="371"/>
      <c r="H1076" s="371"/>
      <c r="I1076" s="371"/>
      <c r="J1076" s="371"/>
      <c r="K1076" s="371"/>
      <c r="L1076" s="371"/>
      <c r="M1076" s="371"/>
      <c r="N1076" s="371"/>
      <c r="O1076" s="371"/>
      <c r="P1076" s="371"/>
      <c r="Q1076" s="371"/>
      <c r="R1076" s="371"/>
      <c r="S1076" s="371"/>
      <c r="T1076" s="371"/>
      <c r="U1076" s="371"/>
      <c r="V1076" s="371"/>
      <c r="W1076" s="371"/>
      <c r="X1076" s="371"/>
      <c r="Y1076" s="371"/>
      <c r="Z1076" s="371"/>
      <c r="AA1076" s="371"/>
      <c r="AB1076" s="371"/>
      <c r="AC1076" s="371"/>
      <c r="AD1076" s="371"/>
      <c r="AE1076" s="371"/>
      <c r="AF1076" s="371"/>
      <c r="AG1076" s="371"/>
      <c r="AH1076" s="371"/>
      <c r="AI1076" s="339"/>
      <c r="AJ1076" s="339"/>
      <c r="AK1076" s="339"/>
      <c r="AL1076" s="339"/>
      <c r="AM1076" s="339"/>
      <c r="AN1076" s="339"/>
      <c r="AO1076" s="339"/>
      <c r="AP1076" s="339"/>
      <c r="AQ1076" s="339"/>
      <c r="AR1076" s="339"/>
      <c r="AS1076" s="339"/>
      <c r="AT1076" s="339"/>
      <c r="AU1076" s="339"/>
      <c r="AV1076" s="339"/>
      <c r="AW1076" s="339"/>
      <c r="AX1076" s="339"/>
      <c r="AY1076" s="339"/>
      <c r="AZ1076" s="339"/>
      <c r="BA1076" s="339"/>
      <c r="BB1076" s="339"/>
      <c r="BC1076" s="339"/>
      <c r="BD1076" s="339"/>
      <c r="BE1076" s="339"/>
      <c r="BF1076" s="339"/>
      <c r="BG1076" s="339"/>
      <c r="BH1076" s="339"/>
      <c r="BI1076" s="339"/>
      <c r="BJ1076" s="339"/>
      <c r="BK1076" s="339"/>
      <c r="BL1076" s="339"/>
      <c r="BM1076" s="339"/>
      <c r="BN1076" s="339"/>
      <c r="BO1076" s="339"/>
      <c r="BP1076" s="339"/>
      <c r="BQ1076" s="339"/>
      <c r="BR1076" s="339"/>
      <c r="BS1076" s="339"/>
      <c r="BT1076" s="339"/>
      <c r="BU1076" s="339"/>
      <c r="BV1076" s="339"/>
      <c r="BW1076" s="339"/>
      <c r="BX1076" s="339"/>
      <c r="BY1076" s="339"/>
      <c r="BZ1076" s="339"/>
      <c r="CA1076" s="339"/>
      <c r="CB1076" s="339"/>
      <c r="CC1076" s="339"/>
      <c r="CD1076" s="339"/>
      <c r="CE1076" s="339"/>
      <c r="CF1076" s="339"/>
      <c r="CG1076" s="339"/>
      <c r="CH1076" s="339"/>
      <c r="CI1076" s="339"/>
      <c r="CJ1076" s="339"/>
      <c r="CK1076" s="339"/>
      <c r="CL1076" s="339"/>
      <c r="CM1076" s="339"/>
      <c r="CN1076" s="339"/>
      <c r="CO1076" s="339"/>
      <c r="CP1076" s="339"/>
      <c r="CQ1076" s="339"/>
      <c r="CR1076" s="339"/>
      <c r="CS1076" s="339"/>
      <c r="CT1076" s="339"/>
      <c r="CU1076" s="339"/>
      <c r="CV1076" s="339"/>
      <c r="CW1076" s="339"/>
      <c r="CX1076" s="339"/>
      <c r="CY1076" s="339"/>
      <c r="CZ1076" s="339"/>
      <c r="DA1076" s="339"/>
      <c r="DB1076" s="339"/>
      <c r="DC1076" s="339"/>
      <c r="DD1076" s="339"/>
      <c r="DE1076" s="339"/>
      <c r="DF1076" s="339"/>
      <c r="DG1076" s="339"/>
      <c r="DH1076" s="339"/>
      <c r="DI1076" s="339"/>
      <c r="DJ1076" s="339"/>
      <c r="DK1076" s="339"/>
      <c r="DL1076" s="339"/>
      <c r="DM1076" s="339"/>
      <c r="DN1076" s="339"/>
      <c r="DO1076" s="339"/>
      <c r="DP1076" s="339"/>
      <c r="DQ1076" s="339"/>
      <c r="DR1076" s="339"/>
      <c r="DS1076" s="339"/>
      <c r="DT1076" s="339"/>
      <c r="DU1076" s="339"/>
      <c r="DV1076" s="339"/>
      <c r="DW1076" s="339"/>
      <c r="DX1076" s="339"/>
      <c r="DY1076" s="339"/>
      <c r="DZ1076" s="339"/>
      <c r="EA1076" s="339"/>
      <c r="EB1076" s="339"/>
      <c r="EC1076" s="339"/>
      <c r="ED1076" s="339"/>
      <c r="EE1076" s="339"/>
      <c r="EF1076" s="339"/>
      <c r="EG1076" s="339"/>
      <c r="EH1076" s="339"/>
      <c r="EI1076" s="339"/>
      <c r="EJ1076" s="339"/>
      <c r="EK1076" s="339"/>
      <c r="EL1076" s="339"/>
      <c r="EM1076" s="339"/>
    </row>
    <row r="1077" spans="1:143" s="341" customFormat="1" ht="25.5" hidden="1" customHeight="1">
      <c r="A1077" s="371"/>
      <c r="B1077" s="371"/>
      <c r="C1077" s="371"/>
      <c r="D1077" s="371"/>
      <c r="E1077" s="371"/>
      <c r="F1077" s="371"/>
      <c r="G1077" s="371"/>
      <c r="H1077" s="371"/>
      <c r="I1077" s="371"/>
      <c r="J1077" s="371"/>
      <c r="K1077" s="371"/>
      <c r="L1077" s="371"/>
      <c r="M1077" s="371"/>
      <c r="N1077" s="371"/>
      <c r="O1077" s="371"/>
      <c r="P1077" s="371"/>
      <c r="Q1077" s="371"/>
      <c r="R1077" s="371"/>
      <c r="S1077" s="371"/>
      <c r="T1077" s="371"/>
      <c r="U1077" s="371"/>
      <c r="V1077" s="371"/>
      <c r="W1077" s="371"/>
      <c r="X1077" s="371"/>
      <c r="Y1077" s="371"/>
      <c r="Z1077" s="371"/>
      <c r="AA1077" s="371"/>
      <c r="AB1077" s="371"/>
      <c r="AC1077" s="371"/>
      <c r="AD1077" s="371"/>
      <c r="AE1077" s="371"/>
      <c r="AF1077" s="371"/>
      <c r="AG1077" s="371"/>
      <c r="AH1077" s="371"/>
      <c r="AI1077" s="339"/>
      <c r="AJ1077" s="339"/>
      <c r="AK1077" s="339"/>
      <c r="AL1077" s="339"/>
      <c r="AM1077" s="339"/>
      <c r="AN1077" s="339"/>
      <c r="AO1077" s="339"/>
      <c r="AP1077" s="339"/>
      <c r="AQ1077" s="339"/>
      <c r="AR1077" s="339"/>
      <c r="AS1077" s="339"/>
      <c r="AT1077" s="339"/>
      <c r="AU1077" s="339"/>
      <c r="AV1077" s="339"/>
      <c r="AW1077" s="339"/>
      <c r="AX1077" s="339"/>
      <c r="AY1077" s="339"/>
      <c r="AZ1077" s="339"/>
      <c r="BA1077" s="339"/>
      <c r="BB1077" s="339"/>
      <c r="BC1077" s="339"/>
      <c r="BD1077" s="339"/>
      <c r="BE1077" s="339"/>
      <c r="BF1077" s="339"/>
      <c r="BG1077" s="339"/>
      <c r="BH1077" s="339"/>
      <c r="BI1077" s="339"/>
      <c r="BJ1077" s="339"/>
      <c r="BK1077" s="339"/>
      <c r="BL1077" s="339"/>
      <c r="BM1077" s="339"/>
      <c r="BN1077" s="339"/>
      <c r="BO1077" s="339"/>
      <c r="BP1077" s="339"/>
      <c r="BQ1077" s="339"/>
      <c r="BR1077" s="339"/>
      <c r="BS1077" s="339"/>
      <c r="BT1077" s="339"/>
      <c r="BU1077" s="339"/>
      <c r="BV1077" s="339"/>
      <c r="BW1077" s="339"/>
      <c r="BX1077" s="339"/>
      <c r="BY1077" s="339"/>
      <c r="BZ1077" s="339"/>
      <c r="CA1077" s="339"/>
      <c r="CB1077" s="339"/>
      <c r="CC1077" s="339"/>
      <c r="CD1077" s="339"/>
      <c r="CE1077" s="339"/>
      <c r="CF1077" s="339"/>
      <c r="CG1077" s="339"/>
      <c r="CH1077" s="339"/>
      <c r="CI1077" s="339"/>
      <c r="CJ1077" s="339"/>
      <c r="CK1077" s="339"/>
      <c r="CL1077" s="339"/>
      <c r="CM1077" s="339"/>
      <c r="CN1077" s="339"/>
      <c r="CO1077" s="339"/>
      <c r="CP1077" s="339"/>
      <c r="CQ1077" s="339"/>
      <c r="CR1077" s="339"/>
      <c r="CS1077" s="339"/>
      <c r="CT1077" s="339"/>
      <c r="CU1077" s="339"/>
      <c r="CV1077" s="339"/>
      <c r="CW1077" s="339"/>
      <c r="CX1077" s="339"/>
      <c r="CY1077" s="339"/>
      <c r="CZ1077" s="339"/>
      <c r="DA1077" s="339"/>
      <c r="DB1077" s="339"/>
      <c r="DC1077" s="339"/>
      <c r="DD1077" s="339"/>
      <c r="DE1077" s="339"/>
      <c r="DF1077" s="339"/>
      <c r="DG1077" s="339"/>
      <c r="DH1077" s="339"/>
      <c r="DI1077" s="339"/>
      <c r="DJ1077" s="339"/>
      <c r="DK1077" s="339"/>
      <c r="DL1077" s="339"/>
      <c r="DM1077" s="339"/>
      <c r="DN1077" s="339"/>
      <c r="DO1077" s="339"/>
      <c r="DP1077" s="339"/>
      <c r="DQ1077" s="339"/>
      <c r="DR1077" s="339"/>
      <c r="DS1077" s="339"/>
      <c r="DT1077" s="339"/>
      <c r="DU1077" s="339"/>
      <c r="DV1077" s="339"/>
      <c r="DW1077" s="339"/>
      <c r="DX1077" s="339"/>
      <c r="DY1077" s="339"/>
      <c r="DZ1077" s="339"/>
      <c r="EA1077" s="339"/>
      <c r="EB1077" s="339"/>
      <c r="EC1077" s="339"/>
      <c r="ED1077" s="339"/>
      <c r="EE1077" s="339"/>
      <c r="EF1077" s="339"/>
      <c r="EG1077" s="339"/>
      <c r="EH1077" s="339"/>
      <c r="EI1077" s="339"/>
      <c r="EJ1077" s="339"/>
      <c r="EK1077" s="339"/>
      <c r="EL1077" s="339"/>
      <c r="EM1077" s="339"/>
    </row>
    <row r="1078" spans="1:143" s="341" customFormat="1" ht="25.5" hidden="1" customHeight="1">
      <c r="A1078" s="371"/>
      <c r="B1078" s="371"/>
      <c r="C1078" s="371"/>
      <c r="D1078" s="371"/>
      <c r="E1078" s="371"/>
      <c r="F1078" s="371"/>
      <c r="G1078" s="371"/>
      <c r="H1078" s="371"/>
      <c r="I1078" s="371"/>
      <c r="J1078" s="371"/>
      <c r="K1078" s="371"/>
      <c r="L1078" s="371"/>
      <c r="M1078" s="371"/>
      <c r="N1078" s="371"/>
      <c r="O1078" s="371"/>
      <c r="P1078" s="371"/>
      <c r="Q1078" s="371"/>
      <c r="R1078" s="371"/>
      <c r="S1078" s="371"/>
      <c r="T1078" s="371"/>
      <c r="U1078" s="371"/>
      <c r="V1078" s="371"/>
      <c r="W1078" s="371"/>
      <c r="X1078" s="371"/>
      <c r="Y1078" s="371"/>
      <c r="Z1078" s="371"/>
      <c r="AA1078" s="371"/>
      <c r="AB1078" s="371"/>
      <c r="AC1078" s="371"/>
      <c r="AD1078" s="371"/>
      <c r="AE1078" s="371"/>
      <c r="AF1078" s="371"/>
      <c r="AG1078" s="371"/>
      <c r="AH1078" s="371"/>
      <c r="AI1078" s="339"/>
      <c r="AJ1078" s="339"/>
      <c r="AK1078" s="339"/>
      <c r="AL1078" s="339"/>
      <c r="AM1078" s="339"/>
      <c r="AN1078" s="339"/>
      <c r="AO1078" s="339"/>
      <c r="AP1078" s="339"/>
      <c r="AQ1078" s="339"/>
      <c r="AR1078" s="339"/>
      <c r="AS1078" s="339"/>
      <c r="AT1078" s="339"/>
      <c r="AU1078" s="339"/>
      <c r="AV1078" s="339"/>
      <c r="AW1078" s="339"/>
      <c r="AX1078" s="339"/>
      <c r="AY1078" s="339"/>
      <c r="AZ1078" s="339"/>
      <c r="BA1078" s="339"/>
      <c r="BB1078" s="339"/>
      <c r="BC1078" s="339"/>
      <c r="BD1078" s="339"/>
      <c r="BE1078" s="339"/>
      <c r="BF1078" s="339"/>
      <c r="BG1078" s="339"/>
      <c r="BH1078" s="339"/>
      <c r="BI1078" s="339"/>
      <c r="BJ1078" s="339"/>
      <c r="BK1078" s="339"/>
      <c r="BL1078" s="339"/>
      <c r="BM1078" s="339"/>
      <c r="BN1078" s="339"/>
      <c r="BO1078" s="339"/>
      <c r="BP1078" s="339"/>
      <c r="BQ1078" s="339"/>
      <c r="BR1078" s="339"/>
      <c r="BS1078" s="339"/>
      <c r="BT1078" s="339"/>
      <c r="BU1078" s="339"/>
      <c r="BV1078" s="339"/>
      <c r="BW1078" s="339"/>
      <c r="BX1078" s="339"/>
      <c r="BY1078" s="339"/>
      <c r="BZ1078" s="339"/>
      <c r="CA1078" s="339"/>
      <c r="CB1078" s="339"/>
      <c r="CC1078" s="339"/>
      <c r="CD1078" s="339"/>
      <c r="CE1078" s="339"/>
      <c r="CF1078" s="339"/>
      <c r="CG1078" s="339"/>
      <c r="CH1078" s="339"/>
      <c r="CI1078" s="339"/>
      <c r="CJ1078" s="339"/>
      <c r="CK1078" s="339"/>
      <c r="CL1078" s="339"/>
      <c r="CM1078" s="339"/>
      <c r="CN1078" s="339"/>
      <c r="CO1078" s="339"/>
      <c r="CP1078" s="339"/>
      <c r="CQ1078" s="339"/>
      <c r="CR1078" s="339"/>
      <c r="CS1078" s="339"/>
      <c r="CT1078" s="339"/>
      <c r="CU1078" s="339"/>
      <c r="CV1078" s="339"/>
      <c r="CW1078" s="339"/>
      <c r="CX1078" s="339"/>
      <c r="CY1078" s="339"/>
      <c r="CZ1078" s="339"/>
      <c r="DA1078" s="339"/>
      <c r="DB1078" s="339"/>
      <c r="DC1078" s="339"/>
      <c r="DD1078" s="339"/>
      <c r="DE1078" s="339"/>
      <c r="DF1078" s="339"/>
      <c r="DG1078" s="339"/>
      <c r="DH1078" s="339"/>
      <c r="DI1078" s="339"/>
      <c r="DJ1078" s="339"/>
      <c r="DK1078" s="339"/>
      <c r="DL1078" s="339"/>
      <c r="DM1078" s="339"/>
      <c r="DN1078" s="339"/>
      <c r="DO1078" s="339"/>
      <c r="DP1078" s="339"/>
      <c r="DQ1078" s="339"/>
      <c r="DR1078" s="339"/>
      <c r="DS1078" s="339"/>
      <c r="DT1078" s="339"/>
      <c r="DU1078" s="339"/>
      <c r="DV1078" s="339"/>
      <c r="DW1078" s="339"/>
      <c r="DX1078" s="339"/>
      <c r="DY1078" s="339"/>
      <c r="DZ1078" s="339"/>
      <c r="EA1078" s="339"/>
      <c r="EB1078" s="339"/>
      <c r="EC1078" s="339"/>
      <c r="ED1078" s="339"/>
      <c r="EE1078" s="339"/>
      <c r="EF1078" s="339"/>
      <c r="EG1078" s="339"/>
      <c r="EH1078" s="339"/>
      <c r="EI1078" s="339"/>
      <c r="EJ1078" s="339"/>
      <c r="EK1078" s="339"/>
      <c r="EL1078" s="339"/>
      <c r="EM1078" s="339"/>
    </row>
    <row r="1079" spans="1:143" s="341" customFormat="1" ht="25.5" hidden="1" customHeight="1">
      <c r="A1079" s="371"/>
      <c r="B1079" s="371"/>
      <c r="C1079" s="371"/>
      <c r="D1079" s="371"/>
      <c r="E1079" s="371"/>
      <c r="F1079" s="371"/>
      <c r="G1079" s="371"/>
      <c r="H1079" s="371"/>
      <c r="I1079" s="371"/>
      <c r="J1079" s="371"/>
      <c r="K1079" s="371"/>
      <c r="L1079" s="371"/>
      <c r="M1079" s="371"/>
      <c r="N1079" s="371"/>
      <c r="O1079" s="371"/>
      <c r="P1079" s="371"/>
      <c r="Q1079" s="371"/>
      <c r="R1079" s="371"/>
      <c r="S1079" s="371"/>
      <c r="T1079" s="371"/>
      <c r="U1079" s="371"/>
      <c r="V1079" s="371"/>
      <c r="W1079" s="371"/>
      <c r="X1079" s="371"/>
      <c r="Y1079" s="371"/>
      <c r="Z1079" s="371"/>
      <c r="AA1079" s="371"/>
      <c r="AB1079" s="371"/>
      <c r="AC1079" s="371"/>
      <c r="AD1079" s="371"/>
      <c r="AE1079" s="371"/>
      <c r="AF1079" s="371"/>
      <c r="AG1079" s="371"/>
      <c r="AH1079" s="371"/>
      <c r="AI1079" s="339"/>
      <c r="AJ1079" s="339"/>
      <c r="AK1079" s="339"/>
      <c r="AL1079" s="339"/>
      <c r="AM1079" s="339"/>
      <c r="AN1079" s="339"/>
      <c r="AO1079" s="339"/>
      <c r="AP1079" s="339"/>
      <c r="AQ1079" s="339"/>
      <c r="AR1079" s="339"/>
      <c r="AS1079" s="339"/>
      <c r="AT1079" s="339"/>
      <c r="AU1079" s="339"/>
      <c r="AV1079" s="339"/>
      <c r="AW1079" s="339"/>
      <c r="AX1079" s="339"/>
      <c r="AY1079" s="339"/>
      <c r="AZ1079" s="339"/>
      <c r="BA1079" s="339"/>
      <c r="BB1079" s="339"/>
      <c r="BC1079" s="339"/>
      <c r="BD1079" s="339"/>
      <c r="BE1079" s="339"/>
      <c r="BF1079" s="339"/>
      <c r="BG1079" s="339"/>
      <c r="BH1079" s="339"/>
      <c r="BI1079" s="339"/>
      <c r="BJ1079" s="339"/>
      <c r="BK1079" s="339"/>
      <c r="BL1079" s="339"/>
      <c r="BM1079" s="339"/>
      <c r="BN1079" s="339"/>
      <c r="BO1079" s="339"/>
      <c r="BP1079" s="339"/>
      <c r="BQ1079" s="339"/>
      <c r="BR1079" s="339"/>
      <c r="BS1079" s="339"/>
      <c r="BT1079" s="339"/>
      <c r="BU1079" s="339"/>
      <c r="BV1079" s="339"/>
      <c r="BW1079" s="339"/>
      <c r="BX1079" s="339"/>
      <c r="BY1079" s="339"/>
      <c r="BZ1079" s="339"/>
      <c r="CA1079" s="339"/>
      <c r="CB1079" s="339"/>
      <c r="CC1079" s="339"/>
      <c r="CD1079" s="339"/>
      <c r="CE1079" s="339"/>
      <c r="CF1079" s="339"/>
      <c r="CG1079" s="339"/>
      <c r="CH1079" s="339"/>
      <c r="CI1079" s="339"/>
      <c r="CJ1079" s="339"/>
      <c r="CK1079" s="339"/>
      <c r="CL1079" s="339"/>
      <c r="CM1079" s="339"/>
      <c r="CN1079" s="339"/>
      <c r="CO1079" s="339"/>
      <c r="CP1079" s="339"/>
      <c r="CQ1079" s="339"/>
      <c r="CR1079" s="339"/>
      <c r="CS1079" s="339"/>
      <c r="CT1079" s="339"/>
      <c r="CU1079" s="339"/>
      <c r="CV1079" s="339"/>
      <c r="CW1079" s="339"/>
      <c r="CX1079" s="339"/>
      <c r="CY1079" s="339"/>
      <c r="CZ1079" s="339"/>
      <c r="DA1079" s="339"/>
      <c r="DB1079" s="339"/>
      <c r="DC1079" s="339"/>
      <c r="DD1079" s="339"/>
      <c r="DE1079" s="339"/>
      <c r="DF1079" s="339"/>
      <c r="DG1079" s="339"/>
      <c r="DH1079" s="339"/>
      <c r="DI1079" s="339"/>
      <c r="DJ1079" s="339"/>
      <c r="DK1079" s="339"/>
      <c r="DL1079" s="339"/>
      <c r="DM1079" s="339"/>
      <c r="DN1079" s="339"/>
      <c r="DO1079" s="339"/>
      <c r="DP1079" s="339"/>
      <c r="DQ1079" s="339"/>
      <c r="DR1079" s="339"/>
      <c r="DS1079" s="339"/>
      <c r="DT1079" s="339"/>
      <c r="DU1079" s="339"/>
      <c r="DV1079" s="339"/>
      <c r="DW1079" s="339"/>
      <c r="DX1079" s="339"/>
      <c r="DY1079" s="339"/>
      <c r="DZ1079" s="339"/>
      <c r="EA1079" s="339"/>
      <c r="EB1079" s="339"/>
      <c r="EC1079" s="339"/>
      <c r="ED1079" s="339"/>
      <c r="EE1079" s="339"/>
      <c r="EF1079" s="339"/>
      <c r="EG1079" s="339"/>
      <c r="EH1079" s="339"/>
      <c r="EI1079" s="339"/>
      <c r="EJ1079" s="339"/>
      <c r="EK1079" s="339"/>
      <c r="EL1079" s="339"/>
      <c r="EM1079" s="339"/>
    </row>
    <row r="1080" spans="1:143" s="341" customFormat="1" ht="25.5" hidden="1" customHeight="1">
      <c r="A1080" s="371"/>
      <c r="B1080" s="371"/>
      <c r="C1080" s="371"/>
      <c r="D1080" s="371"/>
      <c r="E1080" s="371"/>
      <c r="F1080" s="371"/>
      <c r="G1080" s="371"/>
      <c r="H1080" s="371"/>
      <c r="I1080" s="371"/>
      <c r="J1080" s="371"/>
      <c r="K1080" s="371"/>
      <c r="L1080" s="371"/>
      <c r="M1080" s="371"/>
      <c r="N1080" s="371"/>
      <c r="O1080" s="371"/>
      <c r="P1080" s="371"/>
      <c r="Q1080" s="371"/>
      <c r="R1080" s="371"/>
      <c r="S1080" s="371"/>
      <c r="T1080" s="371"/>
      <c r="U1080" s="371"/>
      <c r="V1080" s="371"/>
      <c r="W1080" s="371"/>
      <c r="X1080" s="371"/>
      <c r="Y1080" s="371"/>
      <c r="Z1080" s="371"/>
      <c r="AA1080" s="371"/>
      <c r="AB1080" s="371"/>
      <c r="AC1080" s="371"/>
      <c r="AD1080" s="371"/>
      <c r="AE1080" s="371"/>
      <c r="AF1080" s="371"/>
      <c r="AG1080" s="371"/>
      <c r="AH1080" s="371"/>
      <c r="AI1080" s="339"/>
      <c r="AJ1080" s="339"/>
      <c r="AK1080" s="339"/>
      <c r="AL1080" s="339"/>
      <c r="AM1080" s="339"/>
      <c r="AN1080" s="339"/>
      <c r="AO1080" s="339"/>
      <c r="AP1080" s="339"/>
      <c r="AQ1080" s="339"/>
      <c r="AR1080" s="339"/>
      <c r="AS1080" s="339"/>
      <c r="AT1080" s="339"/>
      <c r="AU1080" s="339"/>
      <c r="AV1080" s="339"/>
      <c r="AW1080" s="339"/>
      <c r="AX1080" s="339"/>
      <c r="AY1080" s="339"/>
      <c r="AZ1080" s="339"/>
      <c r="BA1080" s="339"/>
      <c r="BB1080" s="339"/>
      <c r="BC1080" s="339"/>
      <c r="BD1080" s="339"/>
      <c r="BE1080" s="339"/>
      <c r="BF1080" s="339"/>
      <c r="BG1080" s="339"/>
      <c r="BH1080" s="339"/>
      <c r="BI1080" s="339"/>
      <c r="BJ1080" s="339"/>
      <c r="BK1080" s="339"/>
      <c r="BL1080" s="339"/>
      <c r="BM1080" s="339"/>
      <c r="BN1080" s="339"/>
      <c r="BO1080" s="339"/>
      <c r="BP1080" s="339"/>
      <c r="BQ1080" s="339"/>
      <c r="BR1080" s="339"/>
      <c r="BS1080" s="339"/>
      <c r="BT1080" s="339"/>
      <c r="BU1080" s="339"/>
      <c r="BV1080" s="339"/>
      <c r="BW1080" s="339"/>
      <c r="BX1080" s="339"/>
      <c r="BY1080" s="339"/>
      <c r="BZ1080" s="339"/>
      <c r="CA1080" s="339"/>
      <c r="CB1080" s="339"/>
      <c r="CC1080" s="339"/>
      <c r="CD1080" s="339"/>
      <c r="CE1080" s="339"/>
      <c r="CF1080" s="339"/>
      <c r="CG1080" s="339"/>
      <c r="CH1080" s="339"/>
      <c r="CI1080" s="339"/>
      <c r="CJ1080" s="339"/>
      <c r="CK1080" s="339"/>
      <c r="CL1080" s="339"/>
      <c r="CM1080" s="339"/>
      <c r="CN1080" s="339"/>
      <c r="CO1080" s="339"/>
      <c r="CP1080" s="339"/>
      <c r="CQ1080" s="339"/>
      <c r="CR1080" s="339"/>
      <c r="CS1080" s="339"/>
      <c r="CT1080" s="339"/>
      <c r="CU1080" s="339"/>
      <c r="CV1080" s="339"/>
      <c r="CW1080" s="339"/>
      <c r="CX1080" s="339"/>
      <c r="CY1080" s="339"/>
      <c r="CZ1080" s="339"/>
      <c r="DA1080" s="339"/>
      <c r="DB1080" s="339"/>
      <c r="DC1080" s="339"/>
      <c r="DD1080" s="339"/>
      <c r="DE1080" s="339"/>
      <c r="DF1080" s="339"/>
      <c r="DG1080" s="339"/>
      <c r="DH1080" s="339"/>
      <c r="DI1080" s="339"/>
      <c r="DJ1080" s="339"/>
      <c r="DK1080" s="339"/>
      <c r="DL1080" s="339"/>
      <c r="DM1080" s="339"/>
      <c r="DN1080" s="339"/>
      <c r="DO1080" s="339"/>
      <c r="DP1080" s="339"/>
      <c r="DQ1080" s="339"/>
      <c r="DR1080" s="339"/>
      <c r="DS1080" s="339"/>
      <c r="DT1080" s="339"/>
      <c r="DU1080" s="339"/>
      <c r="DV1080" s="339"/>
      <c r="DW1080" s="339"/>
      <c r="DX1080" s="339"/>
      <c r="DY1080" s="339"/>
      <c r="DZ1080" s="339"/>
      <c r="EA1080" s="339"/>
      <c r="EB1080" s="339"/>
      <c r="EC1080" s="339"/>
      <c r="ED1080" s="339"/>
      <c r="EE1080" s="339"/>
      <c r="EF1080" s="339"/>
      <c r="EG1080" s="339"/>
      <c r="EH1080" s="339"/>
      <c r="EI1080" s="339"/>
      <c r="EJ1080" s="339"/>
      <c r="EK1080" s="339"/>
      <c r="EL1080" s="339"/>
      <c r="EM1080" s="339"/>
    </row>
    <row r="1081" spans="1:143" s="341" customFormat="1" ht="25.5" hidden="1" customHeight="1">
      <c r="A1081" s="371"/>
      <c r="B1081" s="371"/>
      <c r="C1081" s="371"/>
      <c r="D1081" s="371"/>
      <c r="E1081" s="371"/>
      <c r="F1081" s="371"/>
      <c r="G1081" s="371"/>
      <c r="H1081" s="371"/>
      <c r="I1081" s="371"/>
      <c r="J1081" s="371"/>
      <c r="K1081" s="371"/>
      <c r="L1081" s="371"/>
      <c r="M1081" s="371"/>
      <c r="N1081" s="371"/>
      <c r="O1081" s="371"/>
      <c r="P1081" s="371"/>
      <c r="Q1081" s="371"/>
      <c r="R1081" s="371"/>
      <c r="S1081" s="371"/>
      <c r="T1081" s="371"/>
      <c r="U1081" s="371"/>
      <c r="V1081" s="371"/>
      <c r="W1081" s="371"/>
      <c r="X1081" s="371"/>
      <c r="Y1081" s="371"/>
      <c r="Z1081" s="371"/>
      <c r="AA1081" s="371"/>
      <c r="AB1081" s="371"/>
      <c r="AC1081" s="371"/>
      <c r="AD1081" s="371"/>
      <c r="AE1081" s="371"/>
      <c r="AF1081" s="371"/>
      <c r="AG1081" s="371"/>
      <c r="AH1081" s="371"/>
      <c r="AI1081" s="339"/>
      <c r="AJ1081" s="339"/>
      <c r="AK1081" s="339"/>
      <c r="AL1081" s="339"/>
      <c r="AM1081" s="339"/>
      <c r="AN1081" s="339"/>
      <c r="AO1081" s="339"/>
      <c r="AP1081" s="339"/>
      <c r="AQ1081" s="339"/>
      <c r="AR1081" s="339"/>
      <c r="AS1081" s="339"/>
      <c r="AT1081" s="339"/>
      <c r="AU1081" s="339"/>
      <c r="AV1081" s="339"/>
      <c r="AW1081" s="339"/>
      <c r="AX1081" s="339"/>
      <c r="AY1081" s="339"/>
      <c r="AZ1081" s="339"/>
      <c r="BA1081" s="339"/>
      <c r="BB1081" s="339"/>
      <c r="BC1081" s="339"/>
      <c r="BD1081" s="339"/>
      <c r="BE1081" s="339"/>
      <c r="BF1081" s="339"/>
      <c r="BG1081" s="339"/>
      <c r="BH1081" s="339"/>
      <c r="BI1081" s="339"/>
      <c r="BJ1081" s="339"/>
      <c r="BK1081" s="339"/>
      <c r="BL1081" s="339"/>
      <c r="BM1081" s="339"/>
      <c r="BN1081" s="339"/>
      <c r="BO1081" s="339"/>
      <c r="BP1081" s="339"/>
      <c r="BQ1081" s="339"/>
      <c r="BR1081" s="339"/>
      <c r="BS1081" s="339"/>
      <c r="BT1081" s="339"/>
      <c r="BU1081" s="339"/>
      <c r="BV1081" s="339"/>
      <c r="BW1081" s="339"/>
      <c r="BX1081" s="339"/>
      <c r="BY1081" s="339"/>
      <c r="BZ1081" s="339"/>
      <c r="CA1081" s="339"/>
      <c r="CB1081" s="339"/>
      <c r="CC1081" s="339"/>
      <c r="CD1081" s="339"/>
      <c r="CE1081" s="339"/>
      <c r="CF1081" s="339"/>
      <c r="CG1081" s="339"/>
      <c r="CH1081" s="339"/>
      <c r="CI1081" s="339"/>
      <c r="CJ1081" s="339"/>
      <c r="CK1081" s="339"/>
      <c r="CL1081" s="339"/>
      <c r="CM1081" s="339"/>
      <c r="CN1081" s="339"/>
      <c r="CO1081" s="339"/>
      <c r="CP1081" s="339"/>
      <c r="CQ1081" s="339"/>
      <c r="CR1081" s="339"/>
      <c r="CS1081" s="339"/>
      <c r="CT1081" s="339"/>
      <c r="CU1081" s="339"/>
      <c r="CV1081" s="339"/>
      <c r="CW1081" s="339"/>
      <c r="CX1081" s="339"/>
      <c r="CY1081" s="339"/>
      <c r="CZ1081" s="339"/>
      <c r="DA1081" s="339"/>
      <c r="DB1081" s="339"/>
      <c r="DC1081" s="339"/>
      <c r="DD1081" s="339"/>
      <c r="DE1081" s="339"/>
      <c r="DF1081" s="339"/>
      <c r="DG1081" s="339"/>
      <c r="DH1081" s="339"/>
      <c r="DI1081" s="339"/>
      <c r="DJ1081" s="339"/>
      <c r="DK1081" s="339"/>
      <c r="DL1081" s="339"/>
      <c r="DM1081" s="339"/>
      <c r="DN1081" s="339"/>
      <c r="DO1081" s="339"/>
      <c r="DP1081" s="339"/>
      <c r="DQ1081" s="339"/>
      <c r="DR1081" s="339"/>
      <c r="DS1081" s="339"/>
      <c r="DT1081" s="339"/>
      <c r="DU1081" s="339"/>
      <c r="DV1081" s="339"/>
      <c r="DW1081" s="339"/>
      <c r="DX1081" s="339"/>
      <c r="DY1081" s="339"/>
      <c r="DZ1081" s="339"/>
      <c r="EA1081" s="339"/>
      <c r="EB1081" s="339"/>
      <c r="EC1081" s="339"/>
      <c r="ED1081" s="339"/>
      <c r="EE1081" s="339"/>
      <c r="EF1081" s="339"/>
      <c r="EG1081" s="339"/>
      <c r="EH1081" s="339"/>
      <c r="EI1081" s="339"/>
      <c r="EJ1081" s="339"/>
      <c r="EK1081" s="339"/>
      <c r="EL1081" s="339"/>
      <c r="EM1081" s="339"/>
    </row>
    <row r="1082" spans="1:143" s="341" customFormat="1" ht="25.5" hidden="1" customHeight="1">
      <c r="A1082" s="371"/>
      <c r="B1082" s="371"/>
      <c r="C1082" s="371"/>
      <c r="D1082" s="371"/>
      <c r="E1082" s="371"/>
      <c r="F1082" s="371"/>
      <c r="G1082" s="371"/>
      <c r="H1082" s="371"/>
      <c r="I1082" s="371"/>
      <c r="J1082" s="371"/>
      <c r="K1082" s="371"/>
      <c r="L1082" s="371"/>
      <c r="M1082" s="371"/>
      <c r="N1082" s="371"/>
      <c r="O1082" s="371"/>
      <c r="P1082" s="371"/>
      <c r="Q1082" s="371"/>
      <c r="R1082" s="371"/>
      <c r="S1082" s="371"/>
      <c r="T1082" s="371"/>
      <c r="U1082" s="371"/>
      <c r="V1082" s="371"/>
      <c r="W1082" s="371"/>
      <c r="X1082" s="371"/>
      <c r="Y1082" s="371"/>
      <c r="Z1082" s="371"/>
      <c r="AA1082" s="371"/>
      <c r="AB1082" s="371"/>
      <c r="AC1082" s="371"/>
      <c r="AD1082" s="371"/>
      <c r="AE1082" s="371"/>
      <c r="AF1082" s="371"/>
      <c r="AG1082" s="371"/>
      <c r="AH1082" s="371"/>
      <c r="AI1082" s="339"/>
      <c r="AJ1082" s="339"/>
      <c r="AK1082" s="339"/>
      <c r="AL1082" s="339"/>
      <c r="AM1082" s="339"/>
      <c r="AN1082" s="339"/>
      <c r="AO1082" s="339"/>
      <c r="AP1082" s="339"/>
      <c r="AQ1082" s="339"/>
      <c r="AR1082" s="339"/>
      <c r="AS1082" s="339"/>
      <c r="AT1082" s="339"/>
      <c r="AU1082" s="339"/>
      <c r="AV1082" s="339"/>
      <c r="AW1082" s="339"/>
      <c r="AX1082" s="339"/>
      <c r="AY1082" s="339"/>
      <c r="AZ1082" s="339"/>
      <c r="BA1082" s="339"/>
      <c r="BB1082" s="339"/>
      <c r="BC1082" s="339"/>
      <c r="BD1082" s="339"/>
      <c r="BE1082" s="339"/>
      <c r="BF1082" s="339"/>
      <c r="BG1082" s="339"/>
      <c r="BH1082" s="339"/>
      <c r="BI1082" s="339"/>
      <c r="BJ1082" s="339"/>
      <c r="BK1082" s="339"/>
      <c r="BL1082" s="339"/>
      <c r="BM1082" s="339"/>
      <c r="BN1082" s="339"/>
      <c r="BO1082" s="339"/>
      <c r="BP1082" s="339"/>
      <c r="BQ1082" s="339"/>
      <c r="BR1082" s="339"/>
      <c r="BS1082" s="339"/>
      <c r="BT1082" s="339"/>
      <c r="BU1082" s="339"/>
      <c r="BV1082" s="339"/>
      <c r="BW1082" s="339"/>
      <c r="BX1082" s="339"/>
      <c r="BY1082" s="339"/>
      <c r="BZ1082" s="339"/>
      <c r="CA1082" s="339"/>
      <c r="CB1082" s="339"/>
      <c r="CC1082" s="339"/>
      <c r="CD1082" s="339"/>
      <c r="CE1082" s="339"/>
      <c r="CF1082" s="339"/>
      <c r="CG1082" s="339"/>
      <c r="CH1082" s="339"/>
      <c r="CI1082" s="339"/>
      <c r="CJ1082" s="339"/>
      <c r="CK1082" s="339"/>
      <c r="CL1082" s="339"/>
      <c r="CM1082" s="339"/>
      <c r="CN1082" s="339"/>
      <c r="CO1082" s="339"/>
      <c r="CP1082" s="339"/>
      <c r="CQ1082" s="339"/>
      <c r="CR1082" s="339"/>
      <c r="CS1082" s="339"/>
      <c r="CT1082" s="339"/>
      <c r="CU1082" s="339"/>
      <c r="CV1082" s="339"/>
      <c r="CW1082" s="339"/>
      <c r="CX1082" s="339"/>
      <c r="CY1082" s="339"/>
      <c r="CZ1082" s="339"/>
      <c r="DA1082" s="339"/>
      <c r="DB1082" s="339"/>
      <c r="DC1082" s="339"/>
      <c r="DD1082" s="339"/>
      <c r="DE1082" s="339"/>
      <c r="DF1082" s="339"/>
      <c r="DG1082" s="339"/>
      <c r="DH1082" s="339"/>
      <c r="DI1082" s="339"/>
      <c r="DJ1082" s="339"/>
      <c r="DK1082" s="339"/>
      <c r="DL1082" s="339"/>
      <c r="DM1082" s="339"/>
      <c r="DN1082" s="339"/>
      <c r="DO1082" s="339"/>
      <c r="DP1082" s="339"/>
      <c r="DQ1082" s="339"/>
      <c r="DR1082" s="339"/>
      <c r="DS1082" s="339"/>
      <c r="DT1082" s="339"/>
      <c r="DU1082" s="339"/>
      <c r="DV1082" s="339"/>
      <c r="DW1082" s="339"/>
      <c r="DX1082" s="339"/>
      <c r="DY1082" s="339"/>
      <c r="DZ1082" s="339"/>
      <c r="EA1082" s="339"/>
      <c r="EB1082" s="339"/>
      <c r="EC1082" s="339"/>
      <c r="ED1082" s="339"/>
      <c r="EE1082" s="339"/>
      <c r="EF1082" s="339"/>
      <c r="EG1082" s="339"/>
      <c r="EH1082" s="339"/>
      <c r="EI1082" s="339"/>
      <c r="EJ1082" s="339"/>
      <c r="EK1082" s="339"/>
      <c r="EL1082" s="339"/>
      <c r="EM1082" s="339"/>
    </row>
    <row r="1083" spans="1:143" s="341" customFormat="1" ht="25.5" hidden="1" customHeight="1">
      <c r="A1083" s="371"/>
      <c r="B1083" s="371"/>
      <c r="C1083" s="371"/>
      <c r="D1083" s="371"/>
      <c r="E1083" s="371"/>
      <c r="F1083" s="371"/>
      <c r="G1083" s="371"/>
      <c r="H1083" s="371"/>
      <c r="I1083" s="371"/>
      <c r="J1083" s="371"/>
      <c r="K1083" s="371"/>
      <c r="L1083" s="371"/>
      <c r="M1083" s="371"/>
      <c r="N1083" s="371"/>
      <c r="O1083" s="371"/>
      <c r="P1083" s="371"/>
      <c r="Q1083" s="371"/>
      <c r="R1083" s="371"/>
      <c r="S1083" s="371"/>
      <c r="T1083" s="371"/>
      <c r="U1083" s="371"/>
      <c r="V1083" s="371"/>
      <c r="W1083" s="371"/>
      <c r="X1083" s="371"/>
      <c r="Y1083" s="371"/>
      <c r="Z1083" s="371"/>
      <c r="AA1083" s="371"/>
      <c r="AB1083" s="371"/>
      <c r="AC1083" s="371"/>
      <c r="AD1083" s="371"/>
      <c r="AE1083" s="371"/>
      <c r="AF1083" s="371"/>
      <c r="AG1083" s="371"/>
      <c r="AH1083" s="371"/>
      <c r="AI1083" s="339"/>
      <c r="AJ1083" s="339"/>
      <c r="AK1083" s="339"/>
      <c r="AL1083" s="339"/>
      <c r="AM1083" s="339"/>
      <c r="AN1083" s="339"/>
      <c r="AO1083" s="339"/>
      <c r="AP1083" s="339"/>
      <c r="AQ1083" s="339"/>
      <c r="AR1083" s="339"/>
      <c r="AS1083" s="339"/>
      <c r="AT1083" s="339"/>
      <c r="AU1083" s="339"/>
      <c r="AV1083" s="339"/>
      <c r="AW1083" s="339"/>
      <c r="AX1083" s="339"/>
      <c r="AY1083" s="339"/>
      <c r="AZ1083" s="339"/>
      <c r="BA1083" s="339"/>
      <c r="BB1083" s="339"/>
      <c r="BC1083" s="339"/>
      <c r="BD1083" s="339"/>
      <c r="BE1083" s="339"/>
      <c r="BF1083" s="339"/>
      <c r="BG1083" s="339"/>
      <c r="BH1083" s="339"/>
      <c r="BI1083" s="339"/>
      <c r="BJ1083" s="339"/>
      <c r="BK1083" s="339"/>
      <c r="BL1083" s="339"/>
      <c r="BM1083" s="339"/>
      <c r="BN1083" s="339"/>
      <c r="BO1083" s="339"/>
      <c r="BP1083" s="339"/>
      <c r="BQ1083" s="339"/>
      <c r="BR1083" s="339"/>
      <c r="BS1083" s="339"/>
      <c r="BT1083" s="339"/>
      <c r="BU1083" s="339"/>
      <c r="BV1083" s="339"/>
      <c r="BW1083" s="339"/>
      <c r="BX1083" s="339"/>
      <c r="BY1083" s="339"/>
      <c r="BZ1083" s="339"/>
      <c r="CA1083" s="339"/>
      <c r="CB1083" s="339"/>
      <c r="CC1083" s="339"/>
      <c r="CD1083" s="339"/>
      <c r="CE1083" s="339"/>
      <c r="CF1083" s="339"/>
      <c r="CG1083" s="339"/>
      <c r="CH1083" s="339"/>
      <c r="CI1083" s="339"/>
      <c r="CJ1083" s="339"/>
      <c r="CK1083" s="339"/>
      <c r="CL1083" s="339"/>
      <c r="CM1083" s="339"/>
      <c r="CN1083" s="339"/>
      <c r="CO1083" s="339"/>
      <c r="CP1083" s="339"/>
      <c r="CQ1083" s="339"/>
      <c r="CR1083" s="339"/>
      <c r="CS1083" s="339"/>
      <c r="CT1083" s="339"/>
      <c r="CU1083" s="339"/>
      <c r="CV1083" s="339"/>
      <c r="CW1083" s="339"/>
      <c r="CX1083" s="339"/>
      <c r="CY1083" s="339"/>
      <c r="CZ1083" s="339"/>
      <c r="DA1083" s="339"/>
      <c r="DB1083" s="339"/>
      <c r="DC1083" s="339"/>
      <c r="DD1083" s="339"/>
      <c r="DE1083" s="339"/>
      <c r="DF1083" s="339"/>
      <c r="DG1083" s="339"/>
      <c r="DH1083" s="339"/>
      <c r="DI1083" s="339"/>
      <c r="DJ1083" s="339"/>
      <c r="DK1083" s="339"/>
      <c r="DL1083" s="339"/>
      <c r="DM1083" s="339"/>
      <c r="DN1083" s="339"/>
      <c r="DO1083" s="339"/>
      <c r="DP1083" s="339"/>
      <c r="DQ1083" s="339"/>
      <c r="DR1083" s="339"/>
      <c r="DS1083" s="339"/>
      <c r="DT1083" s="339"/>
      <c r="DU1083" s="339"/>
      <c r="DV1083" s="339"/>
      <c r="DW1083" s="339"/>
      <c r="DX1083" s="339"/>
      <c r="DY1083" s="339"/>
      <c r="DZ1083" s="339"/>
      <c r="EA1083" s="339"/>
      <c r="EB1083" s="339"/>
      <c r="EC1083" s="339"/>
      <c r="ED1083" s="339"/>
      <c r="EE1083" s="339"/>
      <c r="EF1083" s="339"/>
      <c r="EG1083" s="339"/>
      <c r="EH1083" s="339"/>
      <c r="EI1083" s="339"/>
      <c r="EJ1083" s="339"/>
      <c r="EK1083" s="339"/>
      <c r="EL1083" s="339"/>
      <c r="EM1083" s="339"/>
    </row>
    <row r="1084" spans="1:143" s="341" customFormat="1" ht="25.5" hidden="1" customHeight="1">
      <c r="A1084" s="371"/>
      <c r="B1084" s="371"/>
      <c r="C1084" s="371"/>
      <c r="D1084" s="371"/>
      <c r="E1084" s="371"/>
      <c r="F1084" s="371"/>
      <c r="G1084" s="371"/>
      <c r="H1084" s="371"/>
      <c r="I1084" s="371"/>
      <c r="J1084" s="371"/>
      <c r="K1084" s="371"/>
      <c r="L1084" s="371"/>
      <c r="M1084" s="371"/>
      <c r="N1084" s="371"/>
      <c r="O1084" s="371"/>
      <c r="P1084" s="371"/>
      <c r="Q1084" s="371"/>
      <c r="R1084" s="371"/>
      <c r="S1084" s="371"/>
      <c r="T1084" s="371"/>
      <c r="U1084" s="371"/>
      <c r="V1084" s="371"/>
      <c r="W1084" s="371"/>
      <c r="X1084" s="371"/>
      <c r="Y1084" s="371"/>
      <c r="Z1084" s="371"/>
      <c r="AA1084" s="371"/>
      <c r="AB1084" s="371"/>
      <c r="AC1084" s="371"/>
      <c r="AD1084" s="371"/>
      <c r="AE1084" s="371"/>
      <c r="AF1084" s="371"/>
      <c r="AG1084" s="371"/>
      <c r="AH1084" s="371"/>
      <c r="AI1084" s="339"/>
      <c r="AJ1084" s="339"/>
      <c r="AK1084" s="339"/>
      <c r="AL1084" s="339"/>
      <c r="AM1084" s="339"/>
      <c r="AN1084" s="339"/>
      <c r="AO1084" s="339"/>
      <c r="AP1084" s="339"/>
      <c r="AQ1084" s="339"/>
      <c r="AR1084" s="339"/>
      <c r="AS1084" s="339"/>
      <c r="AT1084" s="339"/>
      <c r="AU1084" s="339"/>
      <c r="AV1084" s="339"/>
      <c r="AW1084" s="339"/>
      <c r="AX1084" s="339"/>
      <c r="AY1084" s="339"/>
      <c r="AZ1084" s="339"/>
      <c r="BA1084" s="339"/>
      <c r="BB1084" s="339"/>
      <c r="BC1084" s="339"/>
      <c r="BD1084" s="339"/>
      <c r="BE1084" s="339"/>
      <c r="BF1084" s="339"/>
      <c r="BG1084" s="339"/>
      <c r="BH1084" s="339"/>
      <c r="BI1084" s="339"/>
      <c r="BJ1084" s="339"/>
      <c r="BK1084" s="339"/>
      <c r="BL1084" s="339"/>
      <c r="BM1084" s="339"/>
      <c r="BN1084" s="339"/>
      <c r="BO1084" s="339"/>
      <c r="BP1084" s="339"/>
      <c r="BQ1084" s="339"/>
      <c r="BR1084" s="339"/>
      <c r="BS1084" s="339"/>
      <c r="BT1084" s="339"/>
      <c r="BU1084" s="339"/>
      <c r="BV1084" s="339"/>
      <c r="BW1084" s="339"/>
      <c r="BX1084" s="339"/>
      <c r="BY1084" s="339"/>
      <c r="BZ1084" s="339"/>
      <c r="CA1084" s="339"/>
      <c r="CB1084" s="339"/>
      <c r="CC1084" s="339"/>
      <c r="CD1084" s="339"/>
      <c r="CE1084" s="339"/>
      <c r="CF1084" s="339"/>
      <c r="CG1084" s="339"/>
      <c r="CH1084" s="339"/>
      <c r="CI1084" s="339"/>
      <c r="CJ1084" s="339"/>
      <c r="CK1084" s="339"/>
      <c r="CL1084" s="339"/>
      <c r="CM1084" s="339"/>
      <c r="CN1084" s="339"/>
      <c r="CO1084" s="339"/>
      <c r="CP1084" s="339"/>
      <c r="CQ1084" s="339"/>
      <c r="CR1084" s="339"/>
      <c r="CS1084" s="339"/>
      <c r="CT1084" s="339"/>
      <c r="CU1084" s="339"/>
      <c r="CV1084" s="339"/>
      <c r="CW1084" s="339"/>
      <c r="CX1084" s="339"/>
      <c r="CY1084" s="339"/>
      <c r="CZ1084" s="339"/>
      <c r="DA1084" s="339"/>
      <c r="DB1084" s="339"/>
      <c r="DC1084" s="339"/>
      <c r="DD1084" s="339"/>
      <c r="DE1084" s="339"/>
      <c r="DF1084" s="339"/>
      <c r="DG1084" s="339"/>
      <c r="DH1084" s="339"/>
      <c r="DI1084" s="339"/>
      <c r="DJ1084" s="339"/>
      <c r="DK1084" s="339"/>
      <c r="DL1084" s="339"/>
      <c r="DM1084" s="339"/>
      <c r="DN1084" s="339"/>
      <c r="DO1084" s="339"/>
      <c r="DP1084" s="339"/>
      <c r="DQ1084" s="339"/>
      <c r="DR1084" s="339"/>
      <c r="DS1084" s="339"/>
      <c r="DT1084" s="339"/>
      <c r="DU1084" s="339"/>
      <c r="DV1084" s="339"/>
      <c r="DW1084" s="339"/>
      <c r="DX1084" s="339"/>
      <c r="DY1084" s="339"/>
      <c r="DZ1084" s="339"/>
      <c r="EA1084" s="339"/>
      <c r="EB1084" s="339"/>
      <c r="EC1084" s="339"/>
      <c r="ED1084" s="339"/>
      <c r="EE1084" s="339"/>
      <c r="EF1084" s="339"/>
      <c r="EG1084" s="339"/>
      <c r="EH1084" s="339"/>
      <c r="EI1084" s="339"/>
      <c r="EJ1084" s="339"/>
      <c r="EK1084" s="339"/>
      <c r="EL1084" s="339"/>
      <c r="EM1084" s="339"/>
    </row>
    <row r="1085" spans="1:143" s="341" customFormat="1" ht="25.5" hidden="1" customHeight="1">
      <c r="A1085" s="371"/>
      <c r="B1085" s="371"/>
      <c r="C1085" s="371"/>
      <c r="D1085" s="371"/>
      <c r="E1085" s="371"/>
      <c r="F1085" s="371"/>
      <c r="G1085" s="371"/>
      <c r="H1085" s="371"/>
      <c r="I1085" s="371"/>
      <c r="J1085" s="371"/>
      <c r="K1085" s="371"/>
      <c r="L1085" s="371"/>
      <c r="M1085" s="371"/>
      <c r="N1085" s="371"/>
      <c r="O1085" s="371"/>
      <c r="P1085" s="371"/>
      <c r="Q1085" s="371"/>
      <c r="R1085" s="371"/>
      <c r="S1085" s="371"/>
      <c r="T1085" s="371"/>
      <c r="U1085" s="371"/>
      <c r="V1085" s="371"/>
      <c r="W1085" s="371"/>
      <c r="X1085" s="371"/>
      <c r="Y1085" s="371"/>
      <c r="Z1085" s="371"/>
      <c r="AA1085" s="371"/>
      <c r="AB1085" s="371"/>
      <c r="AC1085" s="371"/>
      <c r="AD1085" s="371"/>
      <c r="AE1085" s="371"/>
      <c r="AF1085" s="371"/>
      <c r="AG1085" s="371"/>
      <c r="AH1085" s="371"/>
      <c r="AI1085" s="339"/>
      <c r="AJ1085" s="339"/>
      <c r="AK1085" s="339"/>
      <c r="AL1085" s="339"/>
      <c r="AM1085" s="339"/>
      <c r="AN1085" s="339"/>
      <c r="AO1085" s="339"/>
      <c r="AP1085" s="339"/>
      <c r="AQ1085" s="339"/>
      <c r="AR1085" s="339"/>
      <c r="AS1085" s="339"/>
      <c r="AT1085" s="339"/>
      <c r="AU1085" s="339"/>
      <c r="AV1085" s="339"/>
      <c r="AW1085" s="339"/>
      <c r="AX1085" s="339"/>
      <c r="AY1085" s="339"/>
      <c r="AZ1085" s="339"/>
      <c r="BA1085" s="339"/>
      <c r="BB1085" s="339"/>
      <c r="BC1085" s="339"/>
      <c r="BD1085" s="339"/>
      <c r="BE1085" s="339"/>
      <c r="BF1085" s="339"/>
      <c r="BG1085" s="339"/>
      <c r="BH1085" s="339"/>
      <c r="BI1085" s="339"/>
      <c r="BJ1085" s="339"/>
      <c r="BK1085" s="339"/>
      <c r="BL1085" s="339"/>
      <c r="BM1085" s="339"/>
      <c r="BN1085" s="339"/>
      <c r="BO1085" s="339"/>
      <c r="BP1085" s="339"/>
      <c r="BQ1085" s="339"/>
      <c r="BR1085" s="339"/>
      <c r="BS1085" s="339"/>
      <c r="BT1085" s="339"/>
      <c r="BU1085" s="339"/>
      <c r="BV1085" s="339"/>
      <c r="BW1085" s="339"/>
      <c r="BX1085" s="339"/>
      <c r="BY1085" s="339"/>
      <c r="BZ1085" s="339"/>
      <c r="CA1085" s="339"/>
      <c r="CB1085" s="339"/>
      <c r="CC1085" s="339"/>
      <c r="CD1085" s="339"/>
      <c r="CE1085" s="339"/>
      <c r="CF1085" s="339"/>
      <c r="CG1085" s="339"/>
      <c r="CH1085" s="339"/>
      <c r="CI1085" s="339"/>
      <c r="CJ1085" s="339"/>
      <c r="CK1085" s="339"/>
      <c r="CL1085" s="339"/>
      <c r="CM1085" s="339"/>
      <c r="CN1085" s="339"/>
      <c r="CO1085" s="339"/>
      <c r="CP1085" s="339"/>
      <c r="CQ1085" s="339"/>
      <c r="CR1085" s="339"/>
      <c r="CS1085" s="339"/>
      <c r="CT1085" s="339"/>
      <c r="CU1085" s="339"/>
      <c r="CV1085" s="339"/>
      <c r="CW1085" s="339"/>
      <c r="CX1085" s="339"/>
      <c r="CY1085" s="339"/>
      <c r="CZ1085" s="339"/>
      <c r="DA1085" s="339"/>
      <c r="DB1085" s="339"/>
      <c r="DC1085" s="339"/>
      <c r="DD1085" s="339"/>
      <c r="DE1085" s="339"/>
      <c r="DF1085" s="339"/>
      <c r="DG1085" s="339"/>
      <c r="DH1085" s="339"/>
      <c r="DI1085" s="339"/>
      <c r="DJ1085" s="339"/>
      <c r="DK1085" s="339"/>
      <c r="DL1085" s="339"/>
      <c r="DM1085" s="339"/>
      <c r="DN1085" s="339"/>
      <c r="DO1085" s="339"/>
      <c r="DP1085" s="339"/>
      <c r="DQ1085" s="339"/>
      <c r="DR1085" s="339"/>
      <c r="DS1085" s="339"/>
      <c r="DT1085" s="339"/>
      <c r="DU1085" s="339"/>
      <c r="DV1085" s="339"/>
      <c r="DW1085" s="339"/>
      <c r="DX1085" s="339"/>
      <c r="DY1085" s="339"/>
      <c r="DZ1085" s="339"/>
      <c r="EA1085" s="339"/>
      <c r="EB1085" s="339"/>
      <c r="EC1085" s="339"/>
      <c r="ED1085" s="339"/>
      <c r="EE1085" s="339"/>
      <c r="EF1085" s="339"/>
      <c r="EG1085" s="339"/>
      <c r="EH1085" s="339"/>
      <c r="EI1085" s="339"/>
      <c r="EJ1085" s="339"/>
      <c r="EK1085" s="339"/>
      <c r="EL1085" s="339"/>
      <c r="EM1085" s="339"/>
    </row>
    <row r="1086" spans="1:143" s="341" customFormat="1" ht="25.5" hidden="1" customHeight="1">
      <c r="A1086" s="371"/>
      <c r="B1086" s="371"/>
      <c r="C1086" s="371"/>
      <c r="D1086" s="371"/>
      <c r="E1086" s="371"/>
      <c r="F1086" s="371"/>
      <c r="G1086" s="371"/>
      <c r="H1086" s="371"/>
      <c r="I1086" s="371"/>
      <c r="J1086" s="371"/>
      <c r="K1086" s="371"/>
      <c r="L1086" s="371"/>
      <c r="M1086" s="371"/>
      <c r="N1086" s="371"/>
      <c r="O1086" s="371"/>
      <c r="P1086" s="371"/>
      <c r="Q1086" s="371"/>
      <c r="R1086" s="371"/>
      <c r="S1086" s="371"/>
      <c r="T1086" s="371"/>
      <c r="U1086" s="371"/>
      <c r="V1086" s="371"/>
      <c r="W1086" s="371"/>
      <c r="X1086" s="371"/>
      <c r="Y1086" s="371"/>
      <c r="Z1086" s="371"/>
      <c r="AA1086" s="371"/>
      <c r="AB1086" s="371"/>
      <c r="AC1086" s="371"/>
      <c r="AD1086" s="371"/>
      <c r="AE1086" s="371"/>
      <c r="AF1086" s="371"/>
      <c r="AG1086" s="371"/>
      <c r="AH1086" s="371"/>
      <c r="AI1086" s="339"/>
      <c r="AJ1086" s="339"/>
      <c r="AK1086" s="339"/>
      <c r="AL1086" s="339"/>
      <c r="AM1086" s="339"/>
      <c r="AN1086" s="339"/>
      <c r="AO1086" s="339"/>
      <c r="AP1086" s="339"/>
      <c r="AQ1086" s="339"/>
      <c r="AR1086" s="339"/>
      <c r="AS1086" s="339"/>
      <c r="AT1086" s="339"/>
      <c r="AU1086" s="339"/>
      <c r="AV1086" s="339"/>
      <c r="AW1086" s="339"/>
      <c r="AX1086" s="339"/>
      <c r="AY1086" s="339"/>
      <c r="AZ1086" s="339"/>
      <c r="BA1086" s="339"/>
      <c r="BB1086" s="339"/>
      <c r="BC1086" s="339"/>
      <c r="BD1086" s="339"/>
      <c r="BE1086" s="339"/>
      <c r="BF1086" s="339"/>
      <c r="BG1086" s="339"/>
      <c r="BH1086" s="339"/>
      <c r="BI1086" s="339"/>
      <c r="BJ1086" s="339"/>
      <c r="BK1086" s="339"/>
      <c r="BL1086" s="339"/>
      <c r="BM1086" s="339"/>
      <c r="BN1086" s="339"/>
      <c r="BO1086" s="339"/>
      <c r="BP1086" s="339"/>
      <c r="BQ1086" s="339"/>
      <c r="BR1086" s="339"/>
      <c r="BS1086" s="339"/>
      <c r="BT1086" s="339"/>
      <c r="BU1086" s="339"/>
      <c r="BV1086" s="339"/>
      <c r="BW1086" s="339"/>
      <c r="BX1086" s="339"/>
      <c r="BY1086" s="339"/>
      <c r="BZ1086" s="339"/>
      <c r="CA1086" s="339"/>
      <c r="CB1086" s="339"/>
      <c r="CC1086" s="339"/>
      <c r="CD1086" s="339"/>
      <c r="CE1086" s="339"/>
      <c r="CF1086" s="339"/>
      <c r="CG1086" s="339"/>
      <c r="CH1086" s="339"/>
      <c r="CI1086" s="339"/>
      <c r="CJ1086" s="339"/>
      <c r="CK1086" s="339"/>
      <c r="CL1086" s="339"/>
      <c r="CM1086" s="339"/>
      <c r="CN1086" s="339"/>
      <c r="CO1086" s="339"/>
      <c r="CP1086" s="339"/>
      <c r="CQ1086" s="339"/>
      <c r="CR1086" s="339"/>
      <c r="CS1086" s="339"/>
      <c r="CT1086" s="339"/>
      <c r="CU1086" s="339"/>
      <c r="CV1086" s="339"/>
      <c r="CW1086" s="339"/>
      <c r="CX1086" s="339"/>
      <c r="CY1086" s="339"/>
      <c r="CZ1086" s="339"/>
      <c r="DA1086" s="339"/>
      <c r="DB1086" s="339"/>
      <c r="DC1086" s="339"/>
      <c r="DD1086" s="339"/>
      <c r="DE1086" s="339"/>
      <c r="DF1086" s="339"/>
      <c r="DG1086" s="339"/>
      <c r="DH1086" s="339"/>
      <c r="DI1086" s="339"/>
      <c r="DJ1086" s="339"/>
      <c r="DK1086" s="339"/>
      <c r="DL1086" s="339"/>
      <c r="DM1086" s="339"/>
      <c r="DN1086" s="339"/>
      <c r="DO1086" s="339"/>
      <c r="DP1086" s="339"/>
      <c r="DQ1086" s="339"/>
      <c r="DR1086" s="339"/>
      <c r="DS1086" s="339"/>
      <c r="DT1086" s="339"/>
      <c r="DU1086" s="339"/>
      <c r="DV1086" s="339"/>
      <c r="DW1086" s="339"/>
      <c r="DX1086" s="339"/>
      <c r="DY1086" s="339"/>
      <c r="DZ1086" s="339"/>
      <c r="EA1086" s="339"/>
      <c r="EB1086" s="339"/>
      <c r="EC1086" s="339"/>
      <c r="ED1086" s="339"/>
      <c r="EE1086" s="339"/>
      <c r="EF1086" s="339"/>
      <c r="EG1086" s="339"/>
      <c r="EH1086" s="339"/>
      <c r="EI1086" s="339"/>
      <c r="EJ1086" s="339"/>
      <c r="EK1086" s="339"/>
      <c r="EL1086" s="339"/>
      <c r="EM1086" s="339"/>
    </row>
    <row r="1087" spans="1:143" s="341" customFormat="1" ht="25.5" hidden="1" customHeight="1">
      <c r="A1087" s="371"/>
      <c r="B1087" s="371"/>
      <c r="C1087" s="371"/>
      <c r="D1087" s="371"/>
      <c r="E1087" s="371"/>
      <c r="F1087" s="371"/>
      <c r="G1087" s="371"/>
      <c r="H1087" s="371"/>
      <c r="I1087" s="371"/>
      <c r="J1087" s="371"/>
      <c r="K1087" s="371"/>
      <c r="L1087" s="371"/>
      <c r="M1087" s="371"/>
      <c r="N1087" s="371"/>
      <c r="O1087" s="371"/>
      <c r="P1087" s="371"/>
      <c r="Q1087" s="371"/>
      <c r="R1087" s="371"/>
      <c r="S1087" s="371"/>
      <c r="T1087" s="371"/>
      <c r="U1087" s="371"/>
      <c r="V1087" s="371"/>
      <c r="W1087" s="371"/>
      <c r="X1087" s="371"/>
      <c r="Y1087" s="371"/>
      <c r="Z1087" s="371"/>
      <c r="AA1087" s="371"/>
      <c r="AB1087" s="371"/>
      <c r="AC1087" s="371"/>
      <c r="AD1087" s="371"/>
      <c r="AE1087" s="371"/>
      <c r="AF1087" s="371"/>
      <c r="AG1087" s="371"/>
      <c r="AH1087" s="371"/>
      <c r="AI1087" s="339"/>
      <c r="AJ1087" s="339"/>
      <c r="AK1087" s="339"/>
      <c r="AL1087" s="339"/>
      <c r="AM1087" s="339"/>
      <c r="AN1087" s="339"/>
      <c r="AO1087" s="339"/>
      <c r="AP1087" s="339"/>
      <c r="AQ1087" s="339"/>
      <c r="AR1087" s="339"/>
      <c r="AS1087" s="339"/>
      <c r="AT1087" s="339"/>
      <c r="AU1087" s="339"/>
      <c r="AV1087" s="339"/>
      <c r="AW1087" s="339"/>
      <c r="AX1087" s="339"/>
      <c r="AY1087" s="339"/>
      <c r="AZ1087" s="339"/>
      <c r="BA1087" s="339"/>
      <c r="BB1087" s="339"/>
      <c r="BC1087" s="339"/>
      <c r="BD1087" s="339"/>
      <c r="BE1087" s="339"/>
      <c r="BF1087" s="339"/>
      <c r="BG1087" s="339"/>
      <c r="BH1087" s="339"/>
      <c r="BI1087" s="339"/>
      <c r="BJ1087" s="339"/>
      <c r="BK1087" s="339"/>
      <c r="BL1087" s="339"/>
      <c r="BM1087" s="339"/>
      <c r="BN1087" s="339"/>
      <c r="BO1087" s="339"/>
      <c r="BP1087" s="339"/>
      <c r="BQ1087" s="339"/>
      <c r="BR1087" s="339"/>
      <c r="BS1087" s="339"/>
      <c r="BT1087" s="339"/>
      <c r="BU1087" s="339"/>
      <c r="BV1087" s="339"/>
      <c r="BW1087" s="339"/>
      <c r="BX1087" s="339"/>
      <c r="BY1087" s="339"/>
      <c r="BZ1087" s="339"/>
      <c r="CA1087" s="339"/>
      <c r="CB1087" s="339"/>
      <c r="CC1087" s="339"/>
      <c r="CD1087" s="339"/>
      <c r="CE1087" s="339"/>
      <c r="CF1087" s="339"/>
      <c r="CG1087" s="339"/>
      <c r="CH1087" s="339"/>
      <c r="CI1087" s="339"/>
      <c r="CJ1087" s="339"/>
      <c r="CK1087" s="339"/>
      <c r="CL1087" s="339"/>
      <c r="CM1087" s="339"/>
      <c r="CN1087" s="339"/>
      <c r="CO1087" s="339"/>
      <c r="CP1087" s="339"/>
      <c r="CQ1087" s="339"/>
      <c r="CR1087" s="339"/>
      <c r="CS1087" s="339"/>
      <c r="CT1087" s="339"/>
      <c r="CU1087" s="339"/>
      <c r="CV1087" s="339"/>
      <c r="CW1087" s="339"/>
      <c r="CX1087" s="339"/>
      <c r="CY1087" s="339"/>
      <c r="CZ1087" s="339"/>
      <c r="DA1087" s="339"/>
      <c r="DB1087" s="339"/>
      <c r="DC1087" s="339"/>
      <c r="DD1087" s="339"/>
      <c r="DE1087" s="339"/>
      <c r="DF1087" s="339"/>
      <c r="DG1087" s="339"/>
      <c r="DH1087" s="339"/>
      <c r="DI1087" s="339"/>
      <c r="DJ1087" s="339"/>
      <c r="DK1087" s="339"/>
      <c r="DL1087" s="339"/>
      <c r="DM1087" s="339"/>
      <c r="DN1087" s="339"/>
      <c r="DO1087" s="339"/>
      <c r="DP1087" s="339"/>
      <c r="DQ1087" s="339"/>
      <c r="DR1087" s="339"/>
      <c r="DS1087" s="339"/>
      <c r="DT1087" s="339"/>
      <c r="DU1087" s="339"/>
      <c r="DV1087" s="339"/>
      <c r="DW1087" s="339"/>
      <c r="DX1087" s="339"/>
      <c r="DY1087" s="339"/>
      <c r="DZ1087" s="339"/>
      <c r="EA1087" s="339"/>
      <c r="EB1087" s="339"/>
      <c r="EC1087" s="339"/>
      <c r="ED1087" s="339"/>
      <c r="EE1087" s="339"/>
      <c r="EF1087" s="339"/>
      <c r="EG1087" s="339"/>
      <c r="EH1087" s="339"/>
      <c r="EI1087" s="339"/>
      <c r="EJ1087" s="339"/>
      <c r="EK1087" s="339"/>
      <c r="EL1087" s="339"/>
      <c r="EM1087" s="339"/>
    </row>
    <row r="1088" spans="1:143" s="341" customFormat="1" ht="25.5" hidden="1" customHeight="1">
      <c r="A1088" s="371"/>
      <c r="B1088" s="371"/>
      <c r="C1088" s="371"/>
      <c r="D1088" s="371"/>
      <c r="E1088" s="371"/>
      <c r="F1088" s="371"/>
      <c r="G1088" s="371"/>
      <c r="H1088" s="371"/>
      <c r="I1088" s="371"/>
      <c r="J1088" s="371"/>
      <c r="K1088" s="371"/>
      <c r="L1088" s="371"/>
      <c r="M1088" s="371"/>
      <c r="N1088" s="371"/>
      <c r="O1088" s="371"/>
      <c r="P1088" s="371"/>
      <c r="Q1088" s="371"/>
      <c r="R1088" s="371"/>
      <c r="S1088" s="371"/>
      <c r="T1088" s="371"/>
      <c r="U1088" s="371"/>
      <c r="V1088" s="371"/>
      <c r="W1088" s="371"/>
      <c r="X1088" s="371"/>
      <c r="Y1088" s="371"/>
      <c r="Z1088" s="371"/>
      <c r="AA1088" s="371"/>
      <c r="AB1088" s="371"/>
      <c r="AC1088" s="371"/>
      <c r="AD1088" s="371"/>
      <c r="AE1088" s="371"/>
      <c r="AF1088" s="371"/>
      <c r="AG1088" s="371"/>
      <c r="AH1088" s="371"/>
      <c r="AI1088" s="339"/>
      <c r="AJ1088" s="339"/>
      <c r="AK1088" s="339"/>
      <c r="AL1088" s="339"/>
      <c r="AM1088" s="339"/>
      <c r="AN1088" s="339"/>
      <c r="AO1088" s="339"/>
      <c r="AP1088" s="339"/>
      <c r="AQ1088" s="339"/>
      <c r="AR1088" s="339"/>
      <c r="AS1088" s="339"/>
      <c r="AT1088" s="339"/>
      <c r="AU1088" s="339"/>
      <c r="AV1088" s="339"/>
      <c r="AW1088" s="339"/>
      <c r="AX1088" s="339"/>
      <c r="AY1088" s="339"/>
      <c r="AZ1088" s="339"/>
      <c r="BA1088" s="339"/>
      <c r="BB1088" s="339"/>
      <c r="BC1088" s="339"/>
      <c r="BD1088" s="339"/>
      <c r="BE1088" s="339"/>
      <c r="BF1088" s="339"/>
      <c r="BG1088" s="339"/>
      <c r="BH1088" s="339"/>
      <c r="BI1088" s="339"/>
      <c r="BJ1088" s="339"/>
      <c r="BK1088" s="339"/>
      <c r="BL1088" s="339"/>
      <c r="BM1088" s="339"/>
      <c r="BN1088" s="339"/>
      <c r="BO1088" s="339"/>
      <c r="BP1088" s="339"/>
      <c r="BQ1088" s="339"/>
      <c r="BR1088" s="339"/>
      <c r="BS1088" s="339"/>
      <c r="BT1088" s="339"/>
      <c r="BU1088" s="339"/>
      <c r="BV1088" s="339"/>
      <c r="BW1088" s="339"/>
      <c r="BX1088" s="339"/>
      <c r="BY1088" s="339"/>
      <c r="BZ1088" s="339"/>
      <c r="CA1088" s="339"/>
      <c r="CB1088" s="339"/>
      <c r="CC1088" s="339"/>
      <c r="CD1088" s="339"/>
      <c r="CE1088" s="339"/>
      <c r="CF1088" s="339"/>
      <c r="CG1088" s="339"/>
      <c r="CH1088" s="339"/>
      <c r="CI1088" s="339"/>
      <c r="CJ1088" s="339"/>
      <c r="CK1088" s="339"/>
      <c r="CL1088" s="339"/>
      <c r="CM1088" s="339"/>
      <c r="CN1088" s="339"/>
      <c r="CO1088" s="339"/>
      <c r="CP1088" s="339"/>
      <c r="CQ1088" s="339"/>
      <c r="CR1088" s="339"/>
      <c r="CS1088" s="339"/>
      <c r="CT1088" s="339"/>
      <c r="CU1088" s="339"/>
      <c r="CV1088" s="339"/>
      <c r="CW1088" s="339"/>
      <c r="CX1088" s="339"/>
      <c r="CY1088" s="339"/>
      <c r="CZ1088" s="339"/>
      <c r="DA1088" s="339"/>
      <c r="DB1088" s="339"/>
      <c r="DC1088" s="339"/>
      <c r="DD1088" s="339"/>
      <c r="DE1088" s="339"/>
      <c r="DF1088" s="339"/>
      <c r="DG1088" s="339"/>
      <c r="DH1088" s="339"/>
      <c r="DI1088" s="339"/>
      <c r="DJ1088" s="339"/>
      <c r="DK1088" s="339"/>
      <c r="DL1088" s="339"/>
      <c r="DM1088" s="339"/>
      <c r="DN1088" s="339"/>
      <c r="DO1088" s="339"/>
      <c r="DP1088" s="339"/>
      <c r="DQ1088" s="339"/>
      <c r="DR1088" s="339"/>
      <c r="DS1088" s="339"/>
      <c r="DT1088" s="339"/>
      <c r="DU1088" s="339"/>
      <c r="DV1088" s="339"/>
      <c r="DW1088" s="339"/>
      <c r="DX1088" s="339"/>
      <c r="DY1088" s="339"/>
      <c r="DZ1088" s="339"/>
      <c r="EA1088" s="339"/>
      <c r="EB1088" s="339"/>
      <c r="EC1088" s="339"/>
      <c r="ED1088" s="339"/>
      <c r="EE1088" s="339"/>
      <c r="EF1088" s="339"/>
      <c r="EG1088" s="339"/>
      <c r="EH1088" s="339"/>
      <c r="EI1088" s="339"/>
      <c r="EJ1088" s="339"/>
      <c r="EK1088" s="339"/>
      <c r="EL1088" s="339"/>
      <c r="EM1088" s="339"/>
    </row>
    <row r="1089" spans="1:143" s="341" customFormat="1" ht="25.5" hidden="1" customHeight="1">
      <c r="A1089" s="371"/>
      <c r="B1089" s="371"/>
      <c r="C1089" s="371"/>
      <c r="D1089" s="371"/>
      <c r="E1089" s="371"/>
      <c r="F1089" s="371"/>
      <c r="G1089" s="371"/>
      <c r="H1089" s="371"/>
      <c r="I1089" s="371"/>
      <c r="J1089" s="371"/>
      <c r="K1089" s="371"/>
      <c r="L1089" s="371"/>
      <c r="M1089" s="371"/>
      <c r="N1089" s="371"/>
      <c r="O1089" s="371"/>
      <c r="P1089" s="371"/>
      <c r="Q1089" s="371"/>
      <c r="R1089" s="371"/>
      <c r="S1089" s="371"/>
      <c r="T1089" s="371"/>
      <c r="U1089" s="371"/>
      <c r="V1089" s="371"/>
      <c r="W1089" s="371"/>
      <c r="X1089" s="371"/>
      <c r="Y1089" s="371"/>
      <c r="Z1089" s="371"/>
      <c r="AA1089" s="371"/>
      <c r="AB1089" s="371"/>
      <c r="AC1089" s="371"/>
      <c r="AD1089" s="371"/>
      <c r="AE1089" s="371"/>
      <c r="AF1089" s="371"/>
      <c r="AG1089" s="371"/>
      <c r="AH1089" s="371"/>
      <c r="AI1089" s="339"/>
      <c r="AJ1089" s="339"/>
      <c r="AK1089" s="339"/>
      <c r="AL1089" s="339"/>
      <c r="AM1089" s="339"/>
      <c r="AN1089" s="339"/>
      <c r="AO1089" s="339"/>
      <c r="AP1089" s="339"/>
      <c r="AQ1089" s="339"/>
      <c r="AR1089" s="339"/>
      <c r="AS1089" s="339"/>
      <c r="AT1089" s="339"/>
      <c r="AU1089" s="339"/>
      <c r="AV1089" s="339"/>
      <c r="AW1089" s="339"/>
      <c r="AX1089" s="339"/>
      <c r="AY1089" s="339"/>
      <c r="AZ1089" s="339"/>
      <c r="BA1089" s="339"/>
      <c r="BB1089" s="339"/>
      <c r="BC1089" s="339"/>
      <c r="BD1089" s="339"/>
      <c r="BE1089" s="339"/>
      <c r="BF1089" s="339"/>
      <c r="BG1089" s="339"/>
      <c r="BH1089" s="339"/>
      <c r="BI1089" s="339"/>
      <c r="BJ1089" s="339"/>
      <c r="BK1089" s="339"/>
      <c r="BL1089" s="339"/>
      <c r="BM1089" s="339"/>
      <c r="BN1089" s="339"/>
      <c r="BO1089" s="339"/>
      <c r="BP1089" s="339"/>
      <c r="BQ1089" s="339"/>
      <c r="BR1089" s="339"/>
      <c r="BS1089" s="339"/>
      <c r="BT1089" s="339"/>
      <c r="BU1089" s="339"/>
      <c r="BV1089" s="339"/>
      <c r="BW1089" s="339"/>
      <c r="BX1089" s="339"/>
      <c r="BY1089" s="339"/>
      <c r="BZ1089" s="339"/>
      <c r="CA1089" s="339"/>
      <c r="CB1089" s="339"/>
      <c r="CC1089" s="339"/>
      <c r="CD1089" s="339"/>
      <c r="CE1089" s="339"/>
      <c r="CF1089" s="339"/>
      <c r="CG1089" s="339"/>
      <c r="CH1089" s="339"/>
      <c r="CI1089" s="339"/>
      <c r="CJ1089" s="339"/>
      <c r="CK1089" s="339"/>
      <c r="CL1089" s="339"/>
      <c r="CM1089" s="339"/>
      <c r="CN1089" s="339"/>
      <c r="CO1089" s="339"/>
      <c r="CP1089" s="339"/>
      <c r="CQ1089" s="339"/>
      <c r="CR1089" s="339"/>
      <c r="CS1089" s="339"/>
      <c r="CT1089" s="339"/>
      <c r="CU1089" s="339"/>
      <c r="CV1089" s="339"/>
      <c r="CW1089" s="339"/>
      <c r="CX1089" s="339"/>
      <c r="CY1089" s="339"/>
      <c r="CZ1089" s="339"/>
      <c r="DA1089" s="339"/>
      <c r="DB1089" s="339"/>
      <c r="DC1089" s="339"/>
      <c r="DD1089" s="339"/>
      <c r="DE1089" s="339"/>
      <c r="DF1089" s="339"/>
      <c r="DG1089" s="339"/>
      <c r="DH1089" s="339"/>
      <c r="DI1089" s="339"/>
      <c r="DJ1089" s="339"/>
      <c r="DK1089" s="339"/>
      <c r="DL1089" s="339"/>
      <c r="DM1089" s="339"/>
      <c r="DN1089" s="339"/>
      <c r="DO1089" s="339"/>
      <c r="DP1089" s="339"/>
      <c r="DQ1089" s="339"/>
      <c r="DR1089" s="339"/>
      <c r="DS1089" s="339"/>
      <c r="DT1089" s="339"/>
      <c r="DU1089" s="339"/>
      <c r="DV1089" s="339"/>
      <c r="DW1089" s="339"/>
      <c r="DX1089" s="339"/>
      <c r="DY1089" s="339"/>
      <c r="DZ1089" s="339"/>
      <c r="EA1089" s="339"/>
      <c r="EB1089" s="339"/>
      <c r="EC1089" s="339"/>
      <c r="ED1089" s="339"/>
      <c r="EE1089" s="339"/>
      <c r="EF1089" s="339"/>
      <c r="EG1089" s="339"/>
      <c r="EH1089" s="339"/>
      <c r="EI1089" s="339"/>
      <c r="EJ1089" s="339"/>
      <c r="EK1089" s="339"/>
      <c r="EL1089" s="339"/>
      <c r="EM1089" s="339"/>
    </row>
    <row r="1090" spans="1:143" s="341" customFormat="1" ht="25.5" hidden="1" customHeight="1">
      <c r="A1090" s="371"/>
      <c r="B1090" s="371"/>
      <c r="C1090" s="371"/>
      <c r="D1090" s="371"/>
      <c r="E1090" s="371"/>
      <c r="F1090" s="371"/>
      <c r="G1090" s="371"/>
      <c r="H1090" s="371"/>
      <c r="I1090" s="371"/>
      <c r="J1090" s="371"/>
      <c r="K1090" s="371"/>
      <c r="L1090" s="371"/>
      <c r="M1090" s="371"/>
      <c r="N1090" s="371"/>
      <c r="O1090" s="371"/>
      <c r="P1090" s="371"/>
      <c r="Q1090" s="371"/>
      <c r="R1090" s="371"/>
      <c r="S1090" s="371"/>
      <c r="T1090" s="371"/>
      <c r="U1090" s="371"/>
      <c r="V1090" s="371"/>
      <c r="W1090" s="371"/>
      <c r="X1090" s="371"/>
      <c r="Y1090" s="371"/>
      <c r="Z1090" s="371"/>
      <c r="AA1090" s="371"/>
      <c r="AB1090" s="371"/>
      <c r="AC1090" s="371"/>
      <c r="AD1090" s="371"/>
      <c r="AE1090" s="371"/>
      <c r="AF1090" s="371"/>
      <c r="AG1090" s="371"/>
      <c r="AH1090" s="371"/>
      <c r="AI1090" s="339"/>
      <c r="AJ1090" s="339"/>
      <c r="AK1090" s="339"/>
      <c r="AL1090" s="339"/>
      <c r="AM1090" s="339"/>
      <c r="AN1090" s="339"/>
      <c r="AO1090" s="339"/>
      <c r="AP1090" s="339"/>
      <c r="AQ1090" s="339"/>
      <c r="AR1090" s="339"/>
      <c r="AS1090" s="339"/>
      <c r="AT1090" s="339"/>
      <c r="AU1090" s="339"/>
      <c r="AV1090" s="339"/>
      <c r="AW1090" s="339"/>
      <c r="AX1090" s="339"/>
      <c r="AY1090" s="339"/>
      <c r="AZ1090" s="339"/>
      <c r="BA1090" s="339"/>
      <c r="BB1090" s="339"/>
      <c r="BC1090" s="339"/>
      <c r="BD1090" s="339"/>
      <c r="BE1090" s="339"/>
      <c r="BF1090" s="339"/>
      <c r="BG1090" s="339"/>
      <c r="BH1090" s="339"/>
      <c r="BI1090" s="339"/>
      <c r="BJ1090" s="339"/>
      <c r="BK1090" s="339"/>
      <c r="BL1090" s="339"/>
      <c r="BM1090" s="339"/>
      <c r="BN1090" s="339"/>
      <c r="BO1090" s="339"/>
      <c r="BP1090" s="339"/>
      <c r="BQ1090" s="339"/>
      <c r="BR1090" s="339"/>
      <c r="BS1090" s="339"/>
      <c r="BT1090" s="339"/>
      <c r="BU1090" s="339"/>
      <c r="BV1090" s="339"/>
      <c r="BW1090" s="339"/>
      <c r="BX1090" s="339"/>
      <c r="BY1090" s="339"/>
      <c r="BZ1090" s="339"/>
      <c r="CA1090" s="339"/>
      <c r="CB1090" s="339"/>
      <c r="CC1090" s="339"/>
      <c r="CD1090" s="339"/>
      <c r="CE1090" s="339"/>
      <c r="CF1090" s="339"/>
      <c r="CG1090" s="339"/>
      <c r="CH1090" s="339"/>
      <c r="CI1090" s="339"/>
      <c r="CJ1090" s="339"/>
      <c r="CK1090" s="339"/>
      <c r="CL1090" s="339"/>
      <c r="CM1090" s="339"/>
      <c r="CN1090" s="339"/>
      <c r="CO1090" s="339"/>
      <c r="CP1090" s="339"/>
      <c r="CQ1090" s="339"/>
      <c r="CR1090" s="339"/>
      <c r="CS1090" s="339"/>
      <c r="CT1090" s="339"/>
      <c r="CU1090" s="339"/>
      <c r="CV1090" s="339"/>
      <c r="CW1090" s="339"/>
      <c r="CX1090" s="339"/>
      <c r="CY1090" s="339"/>
      <c r="CZ1090" s="339"/>
      <c r="DA1090" s="339"/>
      <c r="DB1090" s="339"/>
      <c r="DC1090" s="339"/>
      <c r="DD1090" s="339"/>
      <c r="DE1090" s="339"/>
      <c r="DF1090" s="339"/>
      <c r="DG1090" s="339"/>
      <c r="DH1090" s="339"/>
      <c r="DI1090" s="339"/>
      <c r="DJ1090" s="339"/>
      <c r="DK1090" s="339"/>
      <c r="DL1090" s="339"/>
      <c r="DM1090" s="339"/>
      <c r="DN1090" s="339"/>
      <c r="DO1090" s="339"/>
      <c r="DP1090" s="339"/>
      <c r="DQ1090" s="339"/>
      <c r="DR1090" s="339"/>
      <c r="DS1090" s="339"/>
      <c r="DT1090" s="339"/>
      <c r="DU1090" s="339"/>
      <c r="DV1090" s="339"/>
      <c r="DW1090" s="339"/>
      <c r="DX1090" s="339"/>
      <c r="DY1090" s="339"/>
      <c r="DZ1090" s="339"/>
      <c r="EA1090" s="339"/>
      <c r="EB1090" s="339"/>
      <c r="EC1090" s="339"/>
      <c r="ED1090" s="339"/>
      <c r="EE1090" s="339"/>
      <c r="EF1090" s="339"/>
      <c r="EG1090" s="339"/>
      <c r="EH1090" s="339"/>
      <c r="EI1090" s="339"/>
      <c r="EJ1090" s="339"/>
      <c r="EK1090" s="339"/>
      <c r="EL1090" s="339"/>
      <c r="EM1090" s="339"/>
    </row>
    <row r="1091" spans="1:143" s="341" customFormat="1" ht="25.5" hidden="1" customHeight="1">
      <c r="A1091" s="371"/>
      <c r="B1091" s="371"/>
      <c r="C1091" s="371"/>
      <c r="D1091" s="371"/>
      <c r="E1091" s="371"/>
      <c r="F1091" s="371"/>
      <c r="G1091" s="371"/>
      <c r="H1091" s="371"/>
      <c r="I1091" s="371"/>
      <c r="J1091" s="371"/>
      <c r="K1091" s="371"/>
      <c r="L1091" s="371"/>
      <c r="M1091" s="371"/>
      <c r="N1091" s="371"/>
      <c r="O1091" s="371"/>
      <c r="P1091" s="371"/>
      <c r="Q1091" s="371"/>
      <c r="R1091" s="371"/>
      <c r="S1091" s="371"/>
      <c r="T1091" s="371"/>
      <c r="U1091" s="371"/>
      <c r="V1091" s="371"/>
      <c r="W1091" s="371"/>
      <c r="X1091" s="371"/>
      <c r="Y1091" s="371"/>
      <c r="Z1091" s="371"/>
      <c r="AA1091" s="371"/>
      <c r="AB1091" s="371"/>
      <c r="AC1091" s="371"/>
      <c r="AD1091" s="371"/>
      <c r="AE1091" s="371"/>
      <c r="AF1091" s="371"/>
      <c r="AG1091" s="371"/>
      <c r="AH1091" s="371"/>
      <c r="AI1091" s="339"/>
      <c r="AJ1091" s="339"/>
      <c r="AK1091" s="339"/>
      <c r="AL1091" s="339"/>
      <c r="AM1091" s="339"/>
      <c r="AN1091" s="339"/>
      <c r="AO1091" s="339"/>
      <c r="AP1091" s="339"/>
      <c r="AQ1091" s="339"/>
      <c r="AR1091" s="339"/>
      <c r="AS1091" s="339"/>
      <c r="AT1091" s="339"/>
      <c r="AU1091" s="339"/>
      <c r="AV1091" s="339"/>
      <c r="AW1091" s="339"/>
      <c r="AX1091" s="339"/>
      <c r="AY1091" s="339"/>
      <c r="AZ1091" s="339"/>
      <c r="BA1091" s="339"/>
      <c r="BB1091" s="339"/>
      <c r="BC1091" s="339"/>
      <c r="BD1091" s="339"/>
      <c r="BE1091" s="339"/>
      <c r="BF1091" s="339"/>
      <c r="BG1091" s="339"/>
      <c r="BH1091" s="339"/>
      <c r="BI1091" s="339"/>
      <c r="BJ1091" s="339"/>
      <c r="BK1091" s="339"/>
      <c r="BL1091" s="339"/>
      <c r="BM1091" s="339"/>
      <c r="BN1091" s="339"/>
      <c r="BO1091" s="339"/>
      <c r="BP1091" s="339"/>
      <c r="BQ1091" s="339"/>
      <c r="BR1091" s="339"/>
      <c r="BS1091" s="339"/>
      <c r="BT1091" s="339"/>
      <c r="BU1091" s="339"/>
      <c r="BV1091" s="339"/>
      <c r="BW1091" s="339"/>
      <c r="BX1091" s="339"/>
      <c r="BY1091" s="339"/>
      <c r="BZ1091" s="339"/>
      <c r="CA1091" s="339"/>
      <c r="CB1091" s="339"/>
      <c r="CC1091" s="339"/>
      <c r="CD1091" s="339"/>
      <c r="CE1091" s="339"/>
      <c r="CF1091" s="339"/>
      <c r="CG1091" s="339"/>
      <c r="CH1091" s="339"/>
      <c r="CI1091" s="339"/>
      <c r="CJ1091" s="339"/>
      <c r="CK1091" s="339"/>
      <c r="CL1091" s="339"/>
      <c r="CM1091" s="339"/>
      <c r="CN1091" s="339"/>
      <c r="CO1091" s="339"/>
      <c r="CP1091" s="339"/>
      <c r="CQ1091" s="339"/>
      <c r="CR1091" s="339"/>
      <c r="CS1091" s="339"/>
      <c r="CT1091" s="339"/>
      <c r="CU1091" s="339"/>
      <c r="CV1091" s="339"/>
      <c r="CW1091" s="339"/>
      <c r="CX1091" s="339"/>
      <c r="CY1091" s="339"/>
      <c r="CZ1091" s="339"/>
      <c r="DA1091" s="339"/>
      <c r="DB1091" s="339"/>
      <c r="DC1091" s="339"/>
      <c r="DD1091" s="339"/>
      <c r="DE1091" s="339"/>
      <c r="DF1091" s="339"/>
      <c r="DG1091" s="339"/>
      <c r="DH1091" s="339"/>
      <c r="DI1091" s="339"/>
      <c r="DJ1091" s="339"/>
      <c r="DK1091" s="339"/>
      <c r="DL1091" s="339"/>
      <c r="DM1091" s="339"/>
      <c r="DN1091" s="339"/>
      <c r="DO1091" s="339"/>
      <c r="DP1091" s="339"/>
      <c r="DQ1091" s="339"/>
      <c r="DR1091" s="339"/>
      <c r="DS1091" s="339"/>
      <c r="DT1091" s="339"/>
      <c r="DU1091" s="339"/>
      <c r="DV1091" s="339"/>
      <c r="DW1091" s="339"/>
      <c r="DX1091" s="339"/>
      <c r="DY1091" s="339"/>
      <c r="DZ1091" s="339"/>
      <c r="EA1091" s="339"/>
      <c r="EB1091" s="339"/>
      <c r="EC1091" s="339"/>
      <c r="ED1091" s="339"/>
      <c r="EE1091" s="339"/>
      <c r="EF1091" s="339"/>
      <c r="EG1091" s="339"/>
      <c r="EH1091" s="339"/>
      <c r="EI1091" s="339"/>
      <c r="EJ1091" s="339"/>
      <c r="EK1091" s="339"/>
      <c r="EL1091" s="339"/>
      <c r="EM1091" s="339"/>
    </row>
    <row r="1092" spans="1:143" s="341" customFormat="1" ht="25.5" hidden="1" customHeight="1">
      <c r="A1092" s="371"/>
      <c r="B1092" s="371"/>
      <c r="C1092" s="371"/>
      <c r="D1092" s="371"/>
      <c r="E1092" s="371"/>
      <c r="F1092" s="371"/>
      <c r="G1092" s="371"/>
      <c r="H1092" s="371"/>
      <c r="I1092" s="371"/>
      <c r="J1092" s="371"/>
      <c r="K1092" s="371"/>
      <c r="L1092" s="371"/>
      <c r="M1092" s="371"/>
      <c r="N1092" s="371"/>
      <c r="O1092" s="371"/>
      <c r="P1092" s="371"/>
      <c r="Q1092" s="371"/>
      <c r="R1092" s="371"/>
      <c r="S1092" s="371"/>
      <c r="T1092" s="371"/>
      <c r="U1092" s="371"/>
      <c r="V1092" s="371"/>
      <c r="W1092" s="371"/>
      <c r="X1092" s="371"/>
      <c r="Y1092" s="371"/>
      <c r="Z1092" s="371"/>
      <c r="AA1092" s="371"/>
      <c r="AB1092" s="371"/>
      <c r="AC1092" s="371"/>
      <c r="AD1092" s="371"/>
      <c r="AE1092" s="371"/>
      <c r="AF1092" s="371"/>
      <c r="AG1092" s="371"/>
      <c r="AH1092" s="371"/>
      <c r="AI1092" s="339"/>
      <c r="AJ1092" s="339"/>
      <c r="AK1092" s="339"/>
      <c r="AL1092" s="339"/>
      <c r="AM1092" s="339"/>
      <c r="AN1092" s="339"/>
      <c r="AO1092" s="339"/>
      <c r="AP1092" s="339"/>
      <c r="AQ1092" s="339"/>
      <c r="AR1092" s="339"/>
      <c r="AS1092" s="339"/>
      <c r="AT1092" s="339"/>
      <c r="AU1092" s="339"/>
      <c r="AV1092" s="339"/>
      <c r="AW1092" s="339"/>
      <c r="AX1092" s="339"/>
      <c r="AY1092" s="339"/>
      <c r="AZ1092" s="339"/>
      <c r="BA1092" s="339"/>
      <c r="BB1092" s="339"/>
      <c r="BC1092" s="339"/>
      <c r="BD1092" s="339"/>
      <c r="BE1092" s="339"/>
      <c r="BF1092" s="339"/>
      <c r="BG1092" s="339"/>
      <c r="BH1092" s="339"/>
      <c r="BI1092" s="339"/>
      <c r="BJ1092" s="339"/>
      <c r="BK1092" s="339"/>
      <c r="BL1092" s="339"/>
      <c r="BM1092" s="339"/>
      <c r="BN1092" s="339"/>
      <c r="BO1092" s="339"/>
      <c r="BP1092" s="339"/>
      <c r="BQ1092" s="339"/>
      <c r="BR1092" s="339"/>
      <c r="BS1092" s="339"/>
      <c r="BT1092" s="339"/>
      <c r="BU1092" s="339"/>
      <c r="BV1092" s="339"/>
      <c r="BW1092" s="339"/>
      <c r="BX1092" s="339"/>
      <c r="BY1092" s="339"/>
      <c r="BZ1092" s="339"/>
      <c r="CA1092" s="339"/>
      <c r="CB1092" s="339"/>
      <c r="CC1092" s="339"/>
      <c r="CD1092" s="339"/>
      <c r="CE1092" s="339"/>
      <c r="CF1092" s="339"/>
      <c r="CG1092" s="339"/>
      <c r="CH1092" s="339"/>
      <c r="CI1092" s="339"/>
      <c r="CJ1092" s="339"/>
      <c r="CK1092" s="339"/>
      <c r="CL1092" s="339"/>
      <c r="CM1092" s="339"/>
      <c r="CN1092" s="339"/>
      <c r="CO1092" s="339"/>
      <c r="CP1092" s="339"/>
      <c r="CQ1092" s="339"/>
      <c r="CR1092" s="339"/>
      <c r="CS1092" s="339"/>
      <c r="CT1092" s="339"/>
      <c r="CU1092" s="339"/>
      <c r="CV1092" s="339"/>
      <c r="CW1092" s="339"/>
      <c r="CX1092" s="339"/>
      <c r="CY1092" s="339"/>
      <c r="CZ1092" s="339"/>
      <c r="DA1092" s="339"/>
      <c r="DB1092" s="339"/>
      <c r="DC1092" s="339"/>
      <c r="DD1092" s="339"/>
      <c r="DE1092" s="339"/>
      <c r="DF1092" s="339"/>
      <c r="DG1092" s="339"/>
      <c r="DH1092" s="339"/>
      <c r="DI1092" s="339"/>
      <c r="DJ1092" s="339"/>
      <c r="DK1092" s="339"/>
      <c r="DL1092" s="339"/>
      <c r="DM1092" s="339"/>
      <c r="DN1092" s="339"/>
      <c r="DO1092" s="339"/>
      <c r="DP1092" s="339"/>
      <c r="DQ1092" s="339"/>
      <c r="DR1092" s="339"/>
      <c r="DS1092" s="339"/>
      <c r="DT1092" s="339"/>
      <c r="DU1092" s="339"/>
      <c r="DV1092" s="339"/>
      <c r="DW1092" s="339"/>
      <c r="DX1092" s="339"/>
      <c r="DY1092" s="339"/>
      <c r="DZ1092" s="339"/>
      <c r="EA1092" s="339"/>
      <c r="EB1092" s="339"/>
      <c r="EC1092" s="339"/>
      <c r="ED1092" s="339"/>
      <c r="EE1092" s="339"/>
      <c r="EF1092" s="339"/>
      <c r="EG1092" s="339"/>
      <c r="EH1092" s="339"/>
      <c r="EI1092" s="339"/>
      <c r="EJ1092" s="339"/>
      <c r="EK1092" s="339"/>
      <c r="EL1092" s="339"/>
      <c r="EM1092" s="339"/>
    </row>
    <row r="1093" spans="1:143" s="341" customFormat="1" ht="25.5" hidden="1" customHeight="1">
      <c r="A1093" s="371"/>
      <c r="B1093" s="371"/>
      <c r="C1093" s="371"/>
      <c r="D1093" s="371"/>
      <c r="E1093" s="371"/>
      <c r="F1093" s="371"/>
      <c r="G1093" s="371"/>
      <c r="H1093" s="371"/>
      <c r="I1093" s="371"/>
      <c r="J1093" s="371"/>
      <c r="K1093" s="371"/>
      <c r="L1093" s="371"/>
      <c r="M1093" s="371"/>
      <c r="N1093" s="371"/>
      <c r="O1093" s="371"/>
      <c r="P1093" s="371"/>
      <c r="Q1093" s="371"/>
      <c r="R1093" s="371"/>
      <c r="S1093" s="371"/>
      <c r="T1093" s="371"/>
      <c r="U1093" s="371"/>
      <c r="V1093" s="371"/>
      <c r="W1093" s="371"/>
      <c r="X1093" s="371"/>
      <c r="Y1093" s="371"/>
      <c r="Z1093" s="371"/>
      <c r="AA1093" s="371"/>
      <c r="AB1093" s="371"/>
      <c r="AC1093" s="371"/>
      <c r="AD1093" s="371"/>
      <c r="AE1093" s="371"/>
      <c r="AF1093" s="371"/>
      <c r="AG1093" s="371"/>
      <c r="AH1093" s="371"/>
      <c r="AI1093" s="339"/>
      <c r="AJ1093" s="339"/>
      <c r="AK1093" s="339"/>
      <c r="AL1093" s="339"/>
      <c r="AM1093" s="339"/>
      <c r="AN1093" s="339"/>
      <c r="AO1093" s="339"/>
      <c r="AP1093" s="339"/>
      <c r="AQ1093" s="339"/>
      <c r="AR1093" s="339"/>
      <c r="AS1093" s="339"/>
      <c r="AT1093" s="339"/>
      <c r="AU1093" s="339"/>
      <c r="AV1093" s="339"/>
      <c r="AW1093" s="339"/>
      <c r="AX1093" s="339"/>
      <c r="AY1093" s="339"/>
      <c r="AZ1093" s="339"/>
      <c r="BA1093" s="339"/>
      <c r="BB1093" s="339"/>
      <c r="BC1093" s="339"/>
      <c r="BD1093" s="339"/>
      <c r="BE1093" s="339"/>
      <c r="BF1093" s="339"/>
      <c r="BG1093" s="339"/>
      <c r="BH1093" s="339"/>
      <c r="BI1093" s="339"/>
      <c r="BJ1093" s="339"/>
      <c r="BK1093" s="339"/>
      <c r="BL1093" s="339"/>
      <c r="BM1093" s="339"/>
      <c r="BN1093" s="339"/>
      <c r="BO1093" s="339"/>
      <c r="BP1093" s="339"/>
      <c r="BQ1093" s="339"/>
      <c r="BR1093" s="339"/>
      <c r="BS1093" s="339"/>
      <c r="BT1093" s="339"/>
      <c r="BU1093" s="339"/>
      <c r="BV1093" s="339"/>
      <c r="BW1093" s="339"/>
      <c r="BX1093" s="339"/>
      <c r="BY1093" s="339"/>
      <c r="BZ1093" s="339"/>
      <c r="CA1093" s="339"/>
      <c r="CB1093" s="339"/>
      <c r="CC1093" s="339"/>
      <c r="CD1093" s="339"/>
      <c r="CE1093" s="339"/>
      <c r="CF1093" s="339"/>
      <c r="CG1093" s="339"/>
      <c r="CH1093" s="339"/>
      <c r="CI1093" s="339"/>
      <c r="CJ1093" s="339"/>
      <c r="CK1093" s="339"/>
      <c r="CL1093" s="339"/>
      <c r="CM1093" s="339"/>
      <c r="CN1093" s="339"/>
      <c r="CO1093" s="339"/>
      <c r="CP1093" s="339"/>
      <c r="CQ1093" s="339"/>
      <c r="CR1093" s="339"/>
      <c r="CS1093" s="339"/>
      <c r="CT1093" s="339"/>
      <c r="CU1093" s="339"/>
      <c r="CV1093" s="339"/>
      <c r="CW1093" s="339"/>
      <c r="CX1093" s="339"/>
      <c r="CY1093" s="339"/>
      <c r="CZ1093" s="339"/>
      <c r="DA1093" s="339"/>
      <c r="DB1093" s="339"/>
      <c r="DC1093" s="339"/>
      <c r="DD1093" s="339"/>
      <c r="DE1093" s="339"/>
      <c r="DF1093" s="339"/>
      <c r="DG1093" s="339"/>
      <c r="DH1093" s="339"/>
      <c r="DI1093" s="339"/>
      <c r="DJ1093" s="339"/>
      <c r="DK1093" s="339"/>
      <c r="DL1093" s="339"/>
      <c r="DM1093" s="339"/>
      <c r="DN1093" s="339"/>
      <c r="DO1093" s="339"/>
      <c r="DP1093" s="339"/>
      <c r="DQ1093" s="339"/>
      <c r="DR1093" s="339"/>
      <c r="DS1093" s="339"/>
      <c r="DT1093" s="339"/>
      <c r="DU1093" s="339"/>
      <c r="DV1093" s="339"/>
      <c r="DW1093" s="339"/>
      <c r="DX1093" s="339"/>
      <c r="DY1093" s="339"/>
      <c r="DZ1093" s="339"/>
      <c r="EA1093" s="339"/>
      <c r="EB1093" s="339"/>
      <c r="EC1093" s="339"/>
      <c r="ED1093" s="339"/>
      <c r="EE1093" s="339"/>
      <c r="EF1093" s="339"/>
      <c r="EG1093" s="339"/>
      <c r="EH1093" s="339"/>
      <c r="EI1093" s="339"/>
      <c r="EJ1093" s="339"/>
      <c r="EK1093" s="339"/>
      <c r="EL1093" s="339"/>
      <c r="EM1093" s="339"/>
    </row>
    <row r="1094" spans="1:143" s="341" customFormat="1" ht="25.5" hidden="1" customHeight="1">
      <c r="A1094" s="371"/>
      <c r="B1094" s="371"/>
      <c r="C1094" s="371"/>
      <c r="D1094" s="371"/>
      <c r="E1094" s="371"/>
      <c r="F1094" s="371"/>
      <c r="G1094" s="371"/>
      <c r="H1094" s="371"/>
      <c r="I1094" s="371"/>
      <c r="J1094" s="371"/>
      <c r="K1094" s="371"/>
      <c r="L1094" s="371"/>
      <c r="M1094" s="371"/>
      <c r="N1094" s="371"/>
      <c r="O1094" s="371"/>
      <c r="P1094" s="371"/>
      <c r="Q1094" s="371"/>
      <c r="R1094" s="371"/>
      <c r="S1094" s="371"/>
      <c r="T1094" s="371"/>
      <c r="U1094" s="371"/>
      <c r="V1094" s="371"/>
      <c r="W1094" s="371"/>
      <c r="X1094" s="371"/>
      <c r="Y1094" s="371"/>
      <c r="Z1094" s="371"/>
      <c r="AA1094" s="371"/>
      <c r="AB1094" s="371"/>
      <c r="AC1094" s="371"/>
      <c r="AD1094" s="371"/>
      <c r="AE1094" s="371"/>
      <c r="AF1094" s="371"/>
      <c r="AG1094" s="371"/>
      <c r="AH1094" s="371"/>
      <c r="AI1094" s="339"/>
      <c r="AJ1094" s="339"/>
      <c r="AK1094" s="339"/>
      <c r="AL1094" s="339"/>
      <c r="AM1094" s="339"/>
      <c r="AN1094" s="339"/>
      <c r="AO1094" s="339"/>
      <c r="AP1094" s="339"/>
      <c r="AQ1094" s="339"/>
      <c r="AR1094" s="339"/>
      <c r="AS1094" s="339"/>
      <c r="AT1094" s="339"/>
      <c r="AU1094" s="339"/>
      <c r="AV1094" s="339"/>
      <c r="AW1094" s="339"/>
      <c r="AX1094" s="339"/>
      <c r="AY1094" s="339"/>
      <c r="AZ1094" s="339"/>
      <c r="BA1094" s="339"/>
      <c r="BB1094" s="339"/>
      <c r="BC1094" s="339"/>
      <c r="BD1094" s="339"/>
      <c r="BE1094" s="339"/>
      <c r="BF1094" s="339"/>
      <c r="BG1094" s="339"/>
      <c r="BH1094" s="339"/>
      <c r="BI1094" s="339"/>
      <c r="BJ1094" s="339"/>
      <c r="BK1094" s="339"/>
      <c r="BL1094" s="339"/>
      <c r="BM1094" s="339"/>
      <c r="BN1094" s="339"/>
      <c r="BO1094" s="339"/>
      <c r="BP1094" s="339"/>
      <c r="BQ1094" s="339"/>
      <c r="BR1094" s="339"/>
      <c r="BS1094" s="339"/>
      <c r="BT1094" s="339"/>
      <c r="BU1094" s="339"/>
      <c r="BV1094" s="339"/>
      <c r="BW1094" s="339"/>
      <c r="BX1094" s="339"/>
      <c r="BY1094" s="339"/>
      <c r="BZ1094" s="339"/>
      <c r="CA1094" s="339"/>
      <c r="CB1094" s="339"/>
      <c r="CC1094" s="339"/>
      <c r="CD1094" s="339"/>
      <c r="CE1094" s="339"/>
      <c r="CF1094" s="339"/>
      <c r="CG1094" s="339"/>
      <c r="CH1094" s="339"/>
      <c r="CI1094" s="339"/>
      <c r="CJ1094" s="339"/>
      <c r="CK1094" s="339"/>
      <c r="CL1094" s="339"/>
      <c r="CM1094" s="339"/>
      <c r="CN1094" s="339"/>
      <c r="CO1094" s="339"/>
      <c r="CP1094" s="339"/>
      <c r="CQ1094" s="339"/>
      <c r="CR1094" s="339"/>
      <c r="CS1094" s="339"/>
      <c r="CT1094" s="339"/>
      <c r="CU1094" s="339"/>
      <c r="CV1094" s="339"/>
      <c r="CW1094" s="339"/>
      <c r="CX1094" s="339"/>
      <c r="CY1094" s="339"/>
      <c r="CZ1094" s="339"/>
      <c r="DA1094" s="339"/>
      <c r="DB1094" s="339"/>
      <c r="DC1094" s="339"/>
      <c r="DD1094" s="339"/>
      <c r="DE1094" s="339"/>
      <c r="DF1094" s="339"/>
      <c r="DG1094" s="339"/>
      <c r="DH1094" s="339"/>
      <c r="DI1094" s="339"/>
      <c r="DJ1094" s="339"/>
      <c r="DK1094" s="339"/>
      <c r="DL1094" s="339"/>
      <c r="DM1094" s="339"/>
      <c r="DN1094" s="339"/>
      <c r="DO1094" s="339"/>
      <c r="DP1094" s="339"/>
      <c r="DQ1094" s="339"/>
      <c r="DR1094" s="339"/>
      <c r="DS1094" s="339"/>
      <c r="DT1094" s="339"/>
      <c r="DU1094" s="339"/>
      <c r="DV1094" s="339"/>
      <c r="DW1094" s="339"/>
      <c r="DX1094" s="339"/>
      <c r="DY1094" s="339"/>
      <c r="DZ1094" s="339"/>
      <c r="EA1094" s="339"/>
      <c r="EB1094" s="339"/>
      <c r="EC1094" s="339"/>
      <c r="ED1094" s="339"/>
      <c r="EE1094" s="339"/>
      <c r="EF1094" s="339"/>
      <c r="EG1094" s="339"/>
      <c r="EH1094" s="339"/>
      <c r="EI1094" s="339"/>
      <c r="EJ1094" s="339"/>
      <c r="EK1094" s="339"/>
      <c r="EL1094" s="339"/>
      <c r="EM1094" s="339"/>
    </row>
    <row r="1095" spans="1:143" s="341" customFormat="1" ht="25.5" hidden="1" customHeight="1">
      <c r="A1095" s="371"/>
      <c r="B1095" s="371"/>
      <c r="C1095" s="371"/>
      <c r="D1095" s="371"/>
      <c r="E1095" s="371"/>
      <c r="F1095" s="371"/>
      <c r="G1095" s="371"/>
      <c r="H1095" s="371"/>
      <c r="I1095" s="371"/>
      <c r="J1095" s="371"/>
      <c r="K1095" s="371"/>
      <c r="L1095" s="371"/>
      <c r="M1095" s="371"/>
      <c r="N1095" s="371"/>
      <c r="O1095" s="371"/>
      <c r="P1095" s="371"/>
      <c r="Q1095" s="371"/>
      <c r="R1095" s="371"/>
      <c r="S1095" s="371"/>
      <c r="T1095" s="371"/>
      <c r="U1095" s="371"/>
      <c r="V1095" s="371"/>
      <c r="W1095" s="371"/>
      <c r="X1095" s="371"/>
      <c r="Y1095" s="371"/>
      <c r="Z1095" s="371"/>
      <c r="AA1095" s="371"/>
      <c r="AB1095" s="371"/>
      <c r="AC1095" s="371"/>
      <c r="AD1095" s="371"/>
      <c r="AE1095" s="371"/>
      <c r="AF1095" s="371"/>
      <c r="AG1095" s="371"/>
      <c r="AH1095" s="371"/>
      <c r="AI1095" s="339"/>
      <c r="AJ1095" s="339"/>
      <c r="AK1095" s="339"/>
      <c r="AL1095" s="339"/>
      <c r="AM1095" s="339"/>
      <c r="AN1095" s="339"/>
      <c r="AO1095" s="339"/>
      <c r="AP1095" s="339"/>
      <c r="AQ1095" s="339"/>
      <c r="AR1095" s="339"/>
      <c r="AS1095" s="339"/>
      <c r="AT1095" s="339"/>
      <c r="AU1095" s="339"/>
      <c r="AV1095" s="339"/>
      <c r="AW1095" s="339"/>
      <c r="AX1095" s="339"/>
      <c r="AY1095" s="339"/>
      <c r="AZ1095" s="339"/>
      <c r="BA1095" s="339"/>
      <c r="BB1095" s="339"/>
      <c r="BC1095" s="339"/>
      <c r="BD1095" s="339"/>
      <c r="BE1095" s="339"/>
      <c r="BF1095" s="339"/>
      <c r="BG1095" s="339"/>
      <c r="BH1095" s="339"/>
      <c r="BI1095" s="339"/>
      <c r="BJ1095" s="339"/>
      <c r="BK1095" s="339"/>
      <c r="BL1095" s="339"/>
      <c r="BM1095" s="339"/>
      <c r="BN1095" s="339"/>
      <c r="BO1095" s="339"/>
      <c r="BP1095" s="339"/>
      <c r="BQ1095" s="339"/>
      <c r="BR1095" s="339"/>
      <c r="BS1095" s="339"/>
      <c r="BT1095" s="339"/>
      <c r="BU1095" s="339"/>
      <c r="BV1095" s="339"/>
      <c r="BW1095" s="339"/>
      <c r="BX1095" s="339"/>
      <c r="BY1095" s="339"/>
      <c r="BZ1095" s="339"/>
      <c r="CA1095" s="339"/>
      <c r="CB1095" s="339"/>
      <c r="CC1095" s="339"/>
      <c r="CD1095" s="339"/>
      <c r="CE1095" s="339"/>
      <c r="CF1095" s="339"/>
      <c r="CG1095" s="339"/>
      <c r="CH1095" s="339"/>
      <c r="CI1095" s="339"/>
      <c r="CJ1095" s="339"/>
      <c r="CK1095" s="339"/>
      <c r="CL1095" s="339"/>
      <c r="CM1095" s="339"/>
      <c r="CN1095" s="339"/>
      <c r="CO1095" s="339"/>
      <c r="CP1095" s="339"/>
      <c r="CQ1095" s="339"/>
      <c r="CR1095" s="339"/>
      <c r="CS1095" s="339"/>
      <c r="CT1095" s="339"/>
      <c r="CU1095" s="339"/>
      <c r="CV1095" s="339"/>
      <c r="CW1095" s="339"/>
      <c r="CX1095" s="339"/>
      <c r="CY1095" s="339"/>
      <c r="CZ1095" s="339"/>
      <c r="DA1095" s="339"/>
      <c r="DB1095" s="339"/>
      <c r="DC1095" s="339"/>
      <c r="DD1095" s="339"/>
      <c r="DE1095" s="339"/>
      <c r="DF1095" s="339"/>
      <c r="DG1095" s="339"/>
      <c r="DH1095" s="339"/>
      <c r="DI1095" s="339"/>
      <c r="DJ1095" s="339"/>
      <c r="DK1095" s="339"/>
      <c r="DL1095" s="339"/>
      <c r="DM1095" s="339"/>
      <c r="DN1095" s="339"/>
      <c r="DO1095" s="339"/>
      <c r="DP1095" s="339"/>
      <c r="DQ1095" s="339"/>
      <c r="DR1095" s="339"/>
      <c r="DS1095" s="339"/>
      <c r="DT1095" s="339"/>
      <c r="DU1095" s="339"/>
      <c r="DV1095" s="339"/>
      <c r="DW1095" s="339"/>
      <c r="DX1095" s="339"/>
      <c r="DY1095" s="339"/>
      <c r="DZ1095" s="339"/>
      <c r="EA1095" s="339"/>
      <c r="EB1095" s="339"/>
      <c r="EC1095" s="339"/>
      <c r="ED1095" s="339"/>
      <c r="EE1095" s="339"/>
      <c r="EF1095" s="339"/>
      <c r="EG1095" s="339"/>
      <c r="EH1095" s="339"/>
      <c r="EI1095" s="339"/>
      <c r="EJ1095" s="339"/>
      <c r="EK1095" s="339"/>
      <c r="EL1095" s="339"/>
      <c r="EM1095" s="339"/>
    </row>
    <row r="1096" spans="1:143" s="341" customFormat="1" ht="25.5" hidden="1" customHeight="1">
      <c r="A1096" s="371"/>
      <c r="B1096" s="371"/>
      <c r="C1096" s="371"/>
      <c r="D1096" s="371"/>
      <c r="E1096" s="371"/>
      <c r="F1096" s="371"/>
      <c r="G1096" s="371"/>
      <c r="H1096" s="371"/>
      <c r="I1096" s="371"/>
      <c r="J1096" s="371"/>
      <c r="K1096" s="371"/>
      <c r="L1096" s="371"/>
      <c r="M1096" s="371"/>
      <c r="N1096" s="371"/>
      <c r="O1096" s="371"/>
      <c r="P1096" s="371"/>
      <c r="Q1096" s="371"/>
      <c r="R1096" s="371"/>
      <c r="S1096" s="371"/>
      <c r="T1096" s="371"/>
      <c r="U1096" s="371"/>
      <c r="V1096" s="371"/>
      <c r="W1096" s="371"/>
      <c r="X1096" s="371"/>
      <c r="Y1096" s="371"/>
      <c r="Z1096" s="371"/>
      <c r="AA1096" s="371"/>
      <c r="AB1096" s="371"/>
      <c r="AC1096" s="371"/>
      <c r="AD1096" s="371"/>
      <c r="AE1096" s="371"/>
      <c r="AF1096" s="371"/>
      <c r="AG1096" s="371"/>
      <c r="AH1096" s="371"/>
      <c r="AI1096" s="339"/>
      <c r="AJ1096" s="339"/>
      <c r="AK1096" s="339"/>
      <c r="AL1096" s="339"/>
      <c r="AM1096" s="339"/>
      <c r="AN1096" s="339"/>
      <c r="AO1096" s="339"/>
      <c r="AP1096" s="339"/>
      <c r="AQ1096" s="339"/>
      <c r="AR1096" s="339"/>
      <c r="AS1096" s="339"/>
      <c r="AT1096" s="339"/>
      <c r="AU1096" s="339"/>
      <c r="AV1096" s="339"/>
      <c r="AW1096" s="339"/>
      <c r="AX1096" s="339"/>
      <c r="AY1096" s="339"/>
      <c r="AZ1096" s="339"/>
      <c r="BA1096" s="339"/>
      <c r="BB1096" s="339"/>
      <c r="BC1096" s="339"/>
      <c r="BD1096" s="339"/>
      <c r="BE1096" s="339"/>
      <c r="BF1096" s="339"/>
      <c r="BG1096" s="339"/>
      <c r="BH1096" s="339"/>
      <c r="BI1096" s="339"/>
      <c r="BJ1096" s="339"/>
      <c r="BK1096" s="339"/>
      <c r="BL1096" s="339"/>
      <c r="BM1096" s="339"/>
      <c r="BN1096" s="339"/>
      <c r="BO1096" s="339"/>
      <c r="BP1096" s="339"/>
      <c r="BQ1096" s="339"/>
      <c r="BR1096" s="339"/>
      <c r="BS1096" s="339"/>
      <c r="BT1096" s="339"/>
      <c r="BU1096" s="339"/>
      <c r="BV1096" s="339"/>
      <c r="BW1096" s="339"/>
      <c r="BX1096" s="339"/>
      <c r="BY1096" s="339"/>
      <c r="BZ1096" s="339"/>
      <c r="CA1096" s="339"/>
      <c r="CB1096" s="339"/>
      <c r="CC1096" s="339"/>
      <c r="CD1096" s="339"/>
      <c r="CE1096" s="339"/>
      <c r="CF1096" s="339"/>
      <c r="CG1096" s="339"/>
      <c r="CH1096" s="339"/>
      <c r="CI1096" s="339"/>
      <c r="CJ1096" s="339"/>
      <c r="CK1096" s="339"/>
      <c r="CL1096" s="339"/>
      <c r="CM1096" s="339"/>
      <c r="CN1096" s="339"/>
      <c r="CO1096" s="339"/>
      <c r="CP1096" s="339"/>
      <c r="CQ1096" s="339"/>
      <c r="CR1096" s="339"/>
      <c r="CS1096" s="339"/>
      <c r="CT1096" s="339"/>
      <c r="CU1096" s="339"/>
      <c r="CV1096" s="339"/>
      <c r="CW1096" s="339"/>
      <c r="CX1096" s="339"/>
      <c r="CY1096" s="339"/>
      <c r="CZ1096" s="339"/>
      <c r="DA1096" s="339"/>
      <c r="DB1096" s="339"/>
      <c r="DC1096" s="339"/>
      <c r="DD1096" s="339"/>
      <c r="DE1096" s="339"/>
      <c r="DF1096" s="339"/>
      <c r="DG1096" s="339"/>
      <c r="DH1096" s="339"/>
      <c r="DI1096" s="339"/>
      <c r="DJ1096" s="339"/>
      <c r="DK1096" s="339"/>
      <c r="DL1096" s="339"/>
      <c r="DM1096" s="339"/>
      <c r="DN1096" s="339"/>
      <c r="DO1096" s="339"/>
      <c r="DP1096" s="339"/>
      <c r="DQ1096" s="339"/>
      <c r="DR1096" s="339"/>
      <c r="DS1096" s="339"/>
      <c r="DT1096" s="339"/>
      <c r="DU1096" s="339"/>
      <c r="DV1096" s="339"/>
      <c r="DW1096" s="339"/>
      <c r="DX1096" s="339"/>
      <c r="DY1096" s="339"/>
      <c r="DZ1096" s="339"/>
      <c r="EA1096" s="339"/>
      <c r="EB1096" s="339"/>
      <c r="EC1096" s="339"/>
      <c r="ED1096" s="339"/>
      <c r="EE1096" s="339"/>
      <c r="EF1096" s="339"/>
      <c r="EG1096" s="339"/>
      <c r="EH1096" s="339"/>
      <c r="EI1096" s="339"/>
      <c r="EJ1096" s="339"/>
      <c r="EK1096" s="339"/>
      <c r="EL1096" s="339"/>
      <c r="EM1096" s="339"/>
    </row>
    <row r="1097" spans="1:143" s="341" customFormat="1" ht="25.5" hidden="1" customHeight="1">
      <c r="A1097" s="371"/>
      <c r="B1097" s="371"/>
      <c r="C1097" s="371"/>
      <c r="D1097" s="371"/>
      <c r="E1097" s="371"/>
      <c r="F1097" s="371"/>
      <c r="G1097" s="371"/>
      <c r="H1097" s="371"/>
      <c r="I1097" s="371"/>
      <c r="J1097" s="371"/>
      <c r="K1097" s="371"/>
      <c r="L1097" s="371"/>
      <c r="M1097" s="371"/>
      <c r="N1097" s="371"/>
      <c r="O1097" s="371"/>
      <c r="P1097" s="371"/>
      <c r="Q1097" s="371"/>
      <c r="R1097" s="371"/>
      <c r="S1097" s="371"/>
      <c r="T1097" s="371"/>
      <c r="U1097" s="371"/>
      <c r="V1097" s="371"/>
      <c r="W1097" s="371"/>
      <c r="X1097" s="371"/>
      <c r="Y1097" s="371"/>
      <c r="Z1097" s="371"/>
      <c r="AA1097" s="371"/>
      <c r="AB1097" s="371"/>
      <c r="AC1097" s="371"/>
      <c r="AD1097" s="371"/>
      <c r="AE1097" s="371"/>
      <c r="AF1097" s="371"/>
      <c r="AG1097" s="371"/>
      <c r="AH1097" s="371"/>
      <c r="AI1097" s="339"/>
      <c r="AJ1097" s="339"/>
      <c r="AK1097" s="339"/>
      <c r="AL1097" s="339"/>
      <c r="AM1097" s="339"/>
      <c r="AN1097" s="339"/>
      <c r="AO1097" s="339"/>
      <c r="AP1097" s="339"/>
      <c r="AQ1097" s="339"/>
      <c r="AR1097" s="339"/>
      <c r="AS1097" s="339"/>
      <c r="AT1097" s="339"/>
      <c r="AU1097" s="339"/>
      <c r="AV1097" s="339"/>
      <c r="AW1097" s="339"/>
      <c r="AX1097" s="339"/>
      <c r="AY1097" s="339"/>
      <c r="AZ1097" s="339"/>
      <c r="BA1097" s="339"/>
      <c r="BB1097" s="339"/>
      <c r="BC1097" s="339"/>
      <c r="BD1097" s="339"/>
      <c r="BE1097" s="339"/>
      <c r="BF1097" s="339"/>
      <c r="BG1097" s="339"/>
      <c r="BH1097" s="339"/>
      <c r="BI1097" s="339"/>
      <c r="BJ1097" s="339"/>
      <c r="BK1097" s="339"/>
      <c r="BL1097" s="339"/>
      <c r="BM1097" s="339"/>
      <c r="BN1097" s="339"/>
      <c r="BO1097" s="339"/>
      <c r="BP1097" s="339"/>
      <c r="BQ1097" s="339"/>
      <c r="BR1097" s="339"/>
      <c r="BS1097" s="339"/>
      <c r="BT1097" s="339"/>
      <c r="BU1097" s="339"/>
      <c r="BV1097" s="339"/>
      <c r="BW1097" s="339"/>
      <c r="BX1097" s="339"/>
      <c r="BY1097" s="339"/>
      <c r="BZ1097" s="339"/>
      <c r="CA1097" s="339"/>
      <c r="CB1097" s="339"/>
      <c r="CC1097" s="339"/>
      <c r="CD1097" s="339"/>
      <c r="CE1097" s="339"/>
      <c r="CF1097" s="339"/>
      <c r="CG1097" s="339"/>
      <c r="CH1097" s="339"/>
      <c r="CI1097" s="339"/>
      <c r="CJ1097" s="339"/>
      <c r="CK1097" s="339"/>
      <c r="CL1097" s="339"/>
      <c r="CM1097" s="339"/>
      <c r="CN1097" s="339"/>
      <c r="CO1097" s="339"/>
      <c r="CP1097" s="339"/>
      <c r="CQ1097" s="339"/>
      <c r="CR1097" s="339"/>
      <c r="CS1097" s="339"/>
      <c r="CT1097" s="339"/>
      <c r="CU1097" s="339"/>
      <c r="CV1097" s="339"/>
      <c r="CW1097" s="339"/>
      <c r="CX1097" s="339"/>
      <c r="CY1097" s="339"/>
      <c r="CZ1097" s="339"/>
      <c r="DA1097" s="339"/>
      <c r="DB1097" s="339"/>
      <c r="DC1097" s="339"/>
      <c r="DD1097" s="339"/>
      <c r="DE1097" s="339"/>
      <c r="DF1097" s="339"/>
      <c r="DG1097" s="339"/>
      <c r="DH1097" s="339"/>
      <c r="DI1097" s="339"/>
      <c r="DJ1097" s="339"/>
      <c r="DK1097" s="339"/>
      <c r="DL1097" s="339"/>
      <c r="DM1097" s="339"/>
      <c r="DN1097" s="339"/>
      <c r="DO1097" s="339"/>
      <c r="DP1097" s="339"/>
      <c r="DQ1097" s="339"/>
      <c r="DR1097" s="339"/>
      <c r="DS1097" s="339"/>
      <c r="DT1097" s="339"/>
      <c r="DU1097" s="339"/>
      <c r="DV1097" s="339"/>
      <c r="DW1097" s="339"/>
      <c r="DX1097" s="339"/>
      <c r="DY1097" s="339"/>
      <c r="DZ1097" s="339"/>
      <c r="EA1097" s="339"/>
      <c r="EB1097" s="339"/>
      <c r="EC1097" s="339"/>
      <c r="ED1097" s="339"/>
      <c r="EE1097" s="339"/>
      <c r="EF1097" s="339"/>
      <c r="EG1097" s="339"/>
      <c r="EH1097" s="339"/>
      <c r="EI1097" s="339"/>
      <c r="EJ1097" s="339"/>
      <c r="EK1097" s="339"/>
      <c r="EL1097" s="339"/>
      <c r="EM1097" s="339"/>
    </row>
    <row r="1098" spans="1:143" s="341" customFormat="1" ht="25.5" hidden="1" customHeight="1">
      <c r="A1098" s="371"/>
      <c r="B1098" s="371"/>
      <c r="C1098" s="371"/>
      <c r="D1098" s="371"/>
      <c r="E1098" s="371"/>
      <c r="F1098" s="371"/>
      <c r="G1098" s="371"/>
      <c r="H1098" s="371"/>
      <c r="I1098" s="371"/>
      <c r="J1098" s="371"/>
      <c r="K1098" s="371"/>
      <c r="L1098" s="371"/>
      <c r="M1098" s="371"/>
      <c r="N1098" s="371"/>
      <c r="O1098" s="371"/>
      <c r="P1098" s="371"/>
      <c r="Q1098" s="371"/>
      <c r="R1098" s="371"/>
      <c r="S1098" s="371"/>
      <c r="T1098" s="371"/>
      <c r="U1098" s="371"/>
      <c r="V1098" s="371"/>
      <c r="W1098" s="371"/>
      <c r="X1098" s="371"/>
      <c r="Y1098" s="371"/>
      <c r="Z1098" s="371"/>
      <c r="AA1098" s="371"/>
      <c r="AB1098" s="371"/>
      <c r="AC1098" s="371"/>
      <c r="AD1098" s="371"/>
      <c r="AE1098" s="371"/>
      <c r="AF1098" s="371"/>
      <c r="AG1098" s="371"/>
      <c r="AH1098" s="371"/>
      <c r="AI1098" s="339"/>
      <c r="AJ1098" s="339"/>
      <c r="AK1098" s="339"/>
      <c r="AL1098" s="339"/>
      <c r="AM1098" s="339"/>
      <c r="AN1098" s="339"/>
      <c r="AO1098" s="339"/>
      <c r="AP1098" s="339"/>
      <c r="AQ1098" s="339"/>
      <c r="AR1098" s="339"/>
      <c r="AS1098" s="339"/>
      <c r="AT1098" s="339"/>
      <c r="AU1098" s="339"/>
      <c r="AV1098" s="339"/>
      <c r="AW1098" s="339"/>
      <c r="AX1098" s="339"/>
      <c r="AY1098" s="339"/>
      <c r="AZ1098" s="339"/>
      <c r="BA1098" s="339"/>
      <c r="BB1098" s="339"/>
      <c r="BC1098" s="339"/>
      <c r="BD1098" s="339"/>
      <c r="BE1098" s="339"/>
      <c r="BF1098" s="339"/>
      <c r="BG1098" s="339"/>
      <c r="BH1098" s="339"/>
      <c r="BI1098" s="339"/>
      <c r="BJ1098" s="339"/>
      <c r="BK1098" s="339"/>
      <c r="BL1098" s="339"/>
      <c r="BM1098" s="339"/>
      <c r="BN1098" s="339"/>
      <c r="BO1098" s="339"/>
      <c r="BP1098" s="339"/>
      <c r="BQ1098" s="339"/>
      <c r="BR1098" s="339"/>
      <c r="BS1098" s="339"/>
      <c r="BT1098" s="339"/>
      <c r="BU1098" s="339"/>
      <c r="BV1098" s="339"/>
      <c r="BW1098" s="339"/>
      <c r="BX1098" s="339"/>
      <c r="BY1098" s="339"/>
      <c r="BZ1098" s="339"/>
      <c r="CA1098" s="339"/>
      <c r="CB1098" s="339"/>
      <c r="CC1098" s="339"/>
      <c r="CD1098" s="339"/>
      <c r="CE1098" s="339"/>
      <c r="CF1098" s="339"/>
      <c r="CG1098" s="339"/>
      <c r="CH1098" s="339"/>
      <c r="CI1098" s="339"/>
      <c r="CJ1098" s="339"/>
      <c r="CK1098" s="339"/>
      <c r="CL1098" s="339"/>
      <c r="CM1098" s="339"/>
      <c r="CN1098" s="339"/>
      <c r="CO1098" s="339"/>
      <c r="CP1098" s="339"/>
      <c r="CQ1098" s="339"/>
      <c r="CR1098" s="339"/>
      <c r="CS1098" s="339"/>
      <c r="CT1098" s="339"/>
      <c r="CU1098" s="339"/>
      <c r="CV1098" s="339"/>
      <c r="CW1098" s="339"/>
      <c r="CX1098" s="339"/>
      <c r="CY1098" s="339"/>
      <c r="CZ1098" s="339"/>
      <c r="DA1098" s="339"/>
      <c r="DB1098" s="339"/>
      <c r="DC1098" s="339"/>
      <c r="DD1098" s="339"/>
      <c r="DE1098" s="339"/>
      <c r="DF1098" s="339"/>
      <c r="DG1098" s="339"/>
      <c r="DH1098" s="339"/>
      <c r="DI1098" s="339"/>
      <c r="DJ1098" s="339"/>
      <c r="DK1098" s="339"/>
      <c r="DL1098" s="339"/>
      <c r="DM1098" s="339"/>
      <c r="DN1098" s="339"/>
      <c r="DO1098" s="339"/>
      <c r="DP1098" s="339"/>
      <c r="DQ1098" s="339"/>
      <c r="DR1098" s="339"/>
      <c r="DS1098" s="339"/>
      <c r="DT1098" s="339"/>
      <c r="DU1098" s="339"/>
      <c r="DV1098" s="339"/>
      <c r="DW1098" s="339"/>
      <c r="DX1098" s="339"/>
      <c r="DY1098" s="339"/>
      <c r="DZ1098" s="339"/>
      <c r="EA1098" s="339"/>
      <c r="EB1098" s="339"/>
      <c r="EC1098" s="339"/>
      <c r="ED1098" s="339"/>
      <c r="EE1098" s="339"/>
      <c r="EF1098" s="339"/>
      <c r="EG1098" s="339"/>
      <c r="EH1098" s="339"/>
      <c r="EI1098" s="339"/>
      <c r="EJ1098" s="339"/>
      <c r="EK1098" s="339"/>
      <c r="EL1098" s="339"/>
      <c r="EM1098" s="339"/>
    </row>
    <row r="1099" spans="1:143" s="341" customFormat="1" ht="25.5" hidden="1" customHeight="1">
      <c r="A1099" s="371"/>
      <c r="B1099" s="371"/>
      <c r="C1099" s="371"/>
      <c r="D1099" s="371"/>
      <c r="E1099" s="371"/>
      <c r="F1099" s="371"/>
      <c r="G1099" s="371"/>
      <c r="H1099" s="371"/>
      <c r="I1099" s="371"/>
      <c r="J1099" s="371"/>
      <c r="K1099" s="371"/>
      <c r="L1099" s="371"/>
      <c r="M1099" s="371"/>
      <c r="N1099" s="371"/>
      <c r="O1099" s="371"/>
      <c r="P1099" s="371"/>
      <c r="Q1099" s="371"/>
      <c r="R1099" s="371"/>
      <c r="S1099" s="371"/>
      <c r="T1099" s="371"/>
      <c r="U1099" s="371"/>
      <c r="V1099" s="371"/>
      <c r="W1099" s="371"/>
      <c r="X1099" s="371"/>
      <c r="Y1099" s="371"/>
      <c r="Z1099" s="371"/>
      <c r="AA1099" s="371"/>
      <c r="AB1099" s="371"/>
      <c r="AC1099" s="371"/>
      <c r="AD1099" s="371"/>
      <c r="AE1099" s="371"/>
      <c r="AF1099" s="371"/>
      <c r="AG1099" s="371"/>
      <c r="AH1099" s="371"/>
      <c r="AI1099" s="339"/>
      <c r="AJ1099" s="339"/>
      <c r="AK1099" s="339"/>
      <c r="AL1099" s="339"/>
      <c r="AM1099" s="339"/>
      <c r="AN1099" s="339"/>
      <c r="AO1099" s="339"/>
      <c r="AP1099" s="339"/>
      <c r="AQ1099" s="339"/>
      <c r="AR1099" s="339"/>
      <c r="AS1099" s="339"/>
      <c r="AT1099" s="339"/>
      <c r="AU1099" s="339"/>
      <c r="AV1099" s="339"/>
      <c r="AW1099" s="339"/>
      <c r="AX1099" s="339"/>
      <c r="AY1099" s="339"/>
      <c r="AZ1099" s="339"/>
      <c r="BA1099" s="339"/>
      <c r="BB1099" s="339"/>
      <c r="BC1099" s="339"/>
      <c r="BD1099" s="339"/>
      <c r="BE1099" s="339"/>
      <c r="BF1099" s="339"/>
      <c r="BG1099" s="339"/>
      <c r="BH1099" s="339"/>
      <c r="BI1099" s="339"/>
      <c r="BJ1099" s="339"/>
      <c r="BK1099" s="339"/>
      <c r="BL1099" s="339"/>
      <c r="BM1099" s="339"/>
      <c r="BN1099" s="339"/>
      <c r="BO1099" s="339"/>
      <c r="BP1099" s="339"/>
      <c r="BQ1099" s="339"/>
      <c r="BR1099" s="339"/>
      <c r="BS1099" s="339"/>
      <c r="BT1099" s="339"/>
      <c r="BU1099" s="339"/>
      <c r="BV1099" s="339"/>
      <c r="BW1099" s="339"/>
      <c r="BX1099" s="339"/>
      <c r="BY1099" s="339"/>
      <c r="BZ1099" s="339"/>
      <c r="CA1099" s="339"/>
      <c r="CB1099" s="339"/>
      <c r="CC1099" s="339"/>
      <c r="CD1099" s="339"/>
      <c r="CE1099" s="339"/>
      <c r="CF1099" s="339"/>
      <c r="CG1099" s="339"/>
      <c r="CH1099" s="339"/>
      <c r="CI1099" s="339"/>
      <c r="CJ1099" s="339"/>
      <c r="CK1099" s="339"/>
      <c r="CL1099" s="339"/>
      <c r="CM1099" s="339"/>
      <c r="CN1099" s="339"/>
      <c r="CO1099" s="339"/>
      <c r="CP1099" s="339"/>
      <c r="CQ1099" s="339"/>
      <c r="CR1099" s="339"/>
      <c r="CS1099" s="339"/>
      <c r="CT1099" s="339"/>
      <c r="CU1099" s="339"/>
      <c r="CV1099" s="339"/>
      <c r="CW1099" s="339"/>
      <c r="CX1099" s="339"/>
      <c r="CY1099" s="339"/>
      <c r="CZ1099" s="339"/>
      <c r="DA1099" s="339"/>
      <c r="DB1099" s="339"/>
      <c r="DC1099" s="339"/>
      <c r="DD1099" s="339"/>
      <c r="DE1099" s="339"/>
      <c r="DF1099" s="339"/>
      <c r="DG1099" s="339"/>
      <c r="DH1099" s="339"/>
      <c r="DI1099" s="339"/>
      <c r="DJ1099" s="339"/>
      <c r="DK1099" s="339"/>
      <c r="DL1099" s="339"/>
      <c r="DM1099" s="339"/>
      <c r="DN1099" s="339"/>
      <c r="DO1099" s="339"/>
      <c r="DP1099" s="339"/>
      <c r="DQ1099" s="339"/>
      <c r="DR1099" s="339"/>
      <c r="DS1099" s="339"/>
      <c r="DT1099" s="339"/>
      <c r="DU1099" s="339"/>
      <c r="DV1099" s="339"/>
      <c r="DW1099" s="339"/>
      <c r="DX1099" s="339"/>
      <c r="DY1099" s="339"/>
      <c r="DZ1099" s="339"/>
      <c r="EA1099" s="339"/>
      <c r="EB1099" s="339"/>
      <c r="EC1099" s="339"/>
      <c r="ED1099" s="339"/>
      <c r="EE1099" s="339"/>
      <c r="EF1099" s="339"/>
      <c r="EG1099" s="339"/>
      <c r="EH1099" s="339"/>
      <c r="EI1099" s="339"/>
      <c r="EJ1099" s="339"/>
      <c r="EK1099" s="339"/>
      <c r="EL1099" s="339"/>
      <c r="EM1099" s="339"/>
    </row>
    <row r="1100" spans="1:143" s="341" customFormat="1" ht="25.5" hidden="1" customHeight="1">
      <c r="A1100" s="371"/>
      <c r="B1100" s="371"/>
      <c r="C1100" s="371"/>
      <c r="D1100" s="371"/>
      <c r="E1100" s="371"/>
      <c r="F1100" s="371"/>
      <c r="G1100" s="371"/>
      <c r="H1100" s="371"/>
      <c r="I1100" s="371"/>
      <c r="J1100" s="371"/>
      <c r="K1100" s="371"/>
      <c r="L1100" s="371"/>
      <c r="M1100" s="371"/>
      <c r="N1100" s="371"/>
      <c r="O1100" s="371"/>
      <c r="P1100" s="371"/>
      <c r="Q1100" s="371"/>
      <c r="R1100" s="371"/>
      <c r="S1100" s="371"/>
      <c r="T1100" s="371"/>
      <c r="U1100" s="371"/>
      <c r="V1100" s="371"/>
      <c r="W1100" s="371"/>
      <c r="X1100" s="371"/>
      <c r="Y1100" s="371"/>
      <c r="Z1100" s="371"/>
      <c r="AA1100" s="371"/>
      <c r="AB1100" s="371"/>
      <c r="AC1100" s="371"/>
      <c r="AD1100" s="371"/>
      <c r="AE1100" s="371"/>
      <c r="AF1100" s="371"/>
      <c r="AG1100" s="371"/>
      <c r="AH1100" s="371"/>
      <c r="AI1100" s="339"/>
      <c r="AJ1100" s="339"/>
      <c r="AK1100" s="339"/>
      <c r="AL1100" s="339"/>
      <c r="AM1100" s="339"/>
      <c r="AN1100" s="339"/>
      <c r="AO1100" s="339"/>
      <c r="AP1100" s="339"/>
      <c r="AQ1100" s="339"/>
      <c r="AR1100" s="339"/>
      <c r="AS1100" s="339"/>
      <c r="AT1100" s="339"/>
      <c r="AU1100" s="339"/>
      <c r="AV1100" s="339"/>
      <c r="AW1100" s="339"/>
      <c r="AX1100" s="339"/>
      <c r="AY1100" s="339"/>
      <c r="AZ1100" s="339"/>
      <c r="BA1100" s="339"/>
      <c r="BB1100" s="339"/>
      <c r="BC1100" s="339"/>
      <c r="BD1100" s="339"/>
      <c r="BE1100" s="339"/>
      <c r="BF1100" s="339"/>
      <c r="BG1100" s="339"/>
      <c r="BH1100" s="339"/>
      <c r="BI1100" s="339"/>
      <c r="BJ1100" s="339"/>
      <c r="BK1100" s="339"/>
      <c r="BL1100" s="339"/>
      <c r="BM1100" s="339"/>
      <c r="BN1100" s="339"/>
      <c r="BO1100" s="339"/>
      <c r="BP1100" s="339"/>
      <c r="BQ1100" s="339"/>
      <c r="BR1100" s="339"/>
      <c r="BS1100" s="339"/>
      <c r="BT1100" s="339"/>
      <c r="BU1100" s="339"/>
      <c r="BV1100" s="339"/>
      <c r="BW1100" s="339"/>
      <c r="BX1100" s="339"/>
      <c r="BY1100" s="339"/>
      <c r="BZ1100" s="339"/>
      <c r="CA1100" s="339"/>
      <c r="CB1100" s="339"/>
      <c r="CC1100" s="339"/>
      <c r="CD1100" s="339"/>
      <c r="CE1100" s="339"/>
      <c r="CF1100" s="339"/>
      <c r="CG1100" s="339"/>
      <c r="CH1100" s="339"/>
      <c r="CI1100" s="339"/>
      <c r="CJ1100" s="339"/>
      <c r="CK1100" s="339"/>
      <c r="CL1100" s="339"/>
      <c r="CM1100" s="339"/>
      <c r="CN1100" s="339"/>
      <c r="CO1100" s="339"/>
      <c r="CP1100" s="339"/>
      <c r="CQ1100" s="339"/>
      <c r="CR1100" s="339"/>
      <c r="CS1100" s="339"/>
      <c r="CT1100" s="339"/>
      <c r="CU1100" s="339"/>
      <c r="CV1100" s="339"/>
      <c r="CW1100" s="339"/>
      <c r="CX1100" s="339"/>
      <c r="CY1100" s="339"/>
      <c r="CZ1100" s="339"/>
      <c r="DA1100" s="339"/>
      <c r="DB1100" s="339"/>
      <c r="DC1100" s="339"/>
      <c r="DD1100" s="339"/>
      <c r="DE1100" s="339"/>
      <c r="DF1100" s="339"/>
      <c r="DG1100" s="339"/>
      <c r="DH1100" s="339"/>
      <c r="DI1100" s="339"/>
      <c r="DJ1100" s="339"/>
      <c r="DK1100" s="339"/>
      <c r="DL1100" s="339"/>
      <c r="DM1100" s="339"/>
      <c r="DN1100" s="339"/>
      <c r="DO1100" s="339"/>
      <c r="DP1100" s="339"/>
      <c r="DQ1100" s="339"/>
      <c r="DR1100" s="339"/>
      <c r="DS1100" s="339"/>
      <c r="DT1100" s="339"/>
      <c r="DU1100" s="339"/>
      <c r="DV1100" s="339"/>
      <c r="DW1100" s="339"/>
      <c r="DX1100" s="339"/>
      <c r="DY1100" s="339"/>
      <c r="DZ1100" s="339"/>
      <c r="EA1100" s="339"/>
      <c r="EB1100" s="339"/>
      <c r="EC1100" s="339"/>
      <c r="ED1100" s="339"/>
      <c r="EE1100" s="339"/>
      <c r="EF1100" s="339"/>
      <c r="EG1100" s="339"/>
      <c r="EH1100" s="339"/>
      <c r="EI1100" s="339"/>
      <c r="EJ1100" s="339"/>
      <c r="EK1100" s="339"/>
      <c r="EL1100" s="339"/>
      <c r="EM1100" s="339"/>
    </row>
    <row r="1101" spans="1:143" s="341" customFormat="1" ht="25.5" hidden="1" customHeight="1">
      <c r="A1101" s="371"/>
      <c r="B1101" s="371"/>
      <c r="C1101" s="371"/>
      <c r="D1101" s="371"/>
      <c r="E1101" s="371"/>
      <c r="F1101" s="371"/>
      <c r="G1101" s="371"/>
      <c r="H1101" s="371"/>
      <c r="I1101" s="371"/>
      <c r="J1101" s="371"/>
      <c r="K1101" s="371"/>
      <c r="L1101" s="371"/>
      <c r="M1101" s="371"/>
      <c r="N1101" s="371"/>
      <c r="O1101" s="371"/>
      <c r="P1101" s="371"/>
      <c r="Q1101" s="371"/>
      <c r="R1101" s="371"/>
      <c r="S1101" s="371"/>
      <c r="T1101" s="371"/>
      <c r="U1101" s="371"/>
      <c r="V1101" s="371"/>
      <c r="W1101" s="371"/>
      <c r="X1101" s="371"/>
      <c r="Y1101" s="371"/>
      <c r="Z1101" s="371"/>
      <c r="AA1101" s="371"/>
      <c r="AB1101" s="371"/>
      <c r="AC1101" s="371"/>
      <c r="AD1101" s="371"/>
      <c r="AE1101" s="371"/>
      <c r="AF1101" s="371"/>
      <c r="AG1101" s="371"/>
      <c r="AH1101" s="371"/>
      <c r="AI1101" s="339"/>
      <c r="AJ1101" s="339"/>
      <c r="AK1101" s="339"/>
      <c r="AL1101" s="339"/>
      <c r="AM1101" s="339"/>
      <c r="AN1101" s="339"/>
      <c r="AO1101" s="339"/>
      <c r="AP1101" s="339"/>
      <c r="AQ1101" s="339"/>
      <c r="AR1101" s="339"/>
      <c r="AS1101" s="339"/>
      <c r="AT1101" s="339"/>
      <c r="AU1101" s="339"/>
      <c r="AV1101" s="339"/>
      <c r="AW1101" s="339"/>
      <c r="AX1101" s="339"/>
      <c r="AY1101" s="339"/>
      <c r="AZ1101" s="339"/>
      <c r="BA1101" s="339"/>
      <c r="BB1101" s="339"/>
      <c r="BC1101" s="339"/>
      <c r="BD1101" s="339"/>
      <c r="BE1101" s="339"/>
      <c r="BF1101" s="339"/>
      <c r="BG1101" s="339"/>
      <c r="BH1101" s="339"/>
      <c r="BI1101" s="339"/>
      <c r="BJ1101" s="339"/>
      <c r="BK1101" s="339"/>
      <c r="BL1101" s="339"/>
      <c r="BM1101" s="339"/>
      <c r="BN1101" s="339"/>
      <c r="BO1101" s="339"/>
      <c r="BP1101" s="339"/>
      <c r="BQ1101" s="339"/>
      <c r="BR1101" s="339"/>
      <c r="BS1101" s="339"/>
      <c r="BT1101" s="339"/>
      <c r="BU1101" s="339"/>
      <c r="BV1101" s="339"/>
      <c r="BW1101" s="339"/>
      <c r="BX1101" s="339"/>
      <c r="BY1101" s="339"/>
      <c r="BZ1101" s="339"/>
      <c r="CA1101" s="339"/>
      <c r="CB1101" s="339"/>
      <c r="CC1101" s="339"/>
      <c r="CD1101" s="339"/>
      <c r="CE1101" s="339"/>
      <c r="CF1101" s="339"/>
      <c r="CG1101" s="339"/>
      <c r="CH1101" s="339"/>
      <c r="CI1101" s="339"/>
      <c r="CJ1101" s="339"/>
      <c r="CK1101" s="339"/>
      <c r="CL1101" s="339"/>
      <c r="CM1101" s="339"/>
      <c r="CN1101" s="339"/>
      <c r="CO1101" s="339"/>
      <c r="CP1101" s="339"/>
      <c r="CQ1101" s="339"/>
      <c r="CR1101" s="339"/>
      <c r="CS1101" s="339"/>
      <c r="CT1101" s="339"/>
      <c r="CU1101" s="339"/>
      <c r="CV1101" s="339"/>
      <c r="CW1101" s="339"/>
      <c r="CX1101" s="339"/>
      <c r="CY1101" s="339"/>
      <c r="CZ1101" s="339"/>
      <c r="DA1101" s="339"/>
      <c r="DB1101" s="339"/>
      <c r="DC1101" s="339"/>
      <c r="DD1101" s="339"/>
      <c r="DE1101" s="339"/>
      <c r="DF1101" s="339"/>
      <c r="DG1101" s="339"/>
      <c r="DH1101" s="339"/>
      <c r="DI1101" s="339"/>
      <c r="DJ1101" s="339"/>
      <c r="DK1101" s="339"/>
      <c r="DL1101" s="339"/>
      <c r="DM1101" s="339"/>
      <c r="DN1101" s="339"/>
      <c r="DO1101" s="339"/>
      <c r="DP1101" s="339"/>
      <c r="DQ1101" s="339"/>
      <c r="DR1101" s="339"/>
      <c r="DS1101" s="339"/>
      <c r="DT1101" s="339"/>
      <c r="DU1101" s="339"/>
      <c r="DV1101" s="339"/>
      <c r="DW1101" s="339"/>
      <c r="DX1101" s="339"/>
      <c r="DY1101" s="339"/>
      <c r="DZ1101" s="339"/>
      <c r="EA1101" s="339"/>
      <c r="EB1101" s="339"/>
      <c r="EC1101" s="339"/>
      <c r="ED1101" s="339"/>
      <c r="EE1101" s="339"/>
      <c r="EF1101" s="339"/>
      <c r="EG1101" s="339"/>
      <c r="EH1101" s="339"/>
      <c r="EI1101" s="339"/>
      <c r="EJ1101" s="339"/>
      <c r="EK1101" s="339"/>
      <c r="EL1101" s="339"/>
      <c r="EM1101" s="339"/>
    </row>
    <row r="1102" spans="1:143" s="341" customFormat="1" ht="25.5" hidden="1" customHeight="1">
      <c r="A1102" s="371"/>
      <c r="B1102" s="371"/>
      <c r="C1102" s="371"/>
      <c r="D1102" s="371"/>
      <c r="E1102" s="371"/>
      <c r="F1102" s="371"/>
      <c r="G1102" s="371"/>
      <c r="H1102" s="371"/>
      <c r="I1102" s="371"/>
      <c r="J1102" s="371"/>
      <c r="K1102" s="371"/>
      <c r="L1102" s="371"/>
      <c r="M1102" s="371"/>
      <c r="N1102" s="371"/>
      <c r="O1102" s="371"/>
      <c r="P1102" s="371"/>
      <c r="Q1102" s="371"/>
      <c r="R1102" s="371"/>
      <c r="S1102" s="371"/>
      <c r="T1102" s="371"/>
      <c r="U1102" s="371"/>
      <c r="V1102" s="371"/>
      <c r="W1102" s="371"/>
      <c r="X1102" s="371"/>
      <c r="Y1102" s="371"/>
      <c r="Z1102" s="371"/>
      <c r="AA1102" s="371"/>
      <c r="AB1102" s="371"/>
      <c r="AC1102" s="371"/>
      <c r="AD1102" s="371"/>
      <c r="AE1102" s="371"/>
      <c r="AF1102" s="371"/>
      <c r="AG1102" s="371"/>
      <c r="AH1102" s="371"/>
      <c r="AI1102" s="339"/>
      <c r="AJ1102" s="339"/>
      <c r="AK1102" s="339"/>
      <c r="AL1102" s="339"/>
      <c r="AM1102" s="339"/>
      <c r="AN1102" s="339"/>
      <c r="AO1102" s="339"/>
      <c r="AP1102" s="339"/>
      <c r="AQ1102" s="339"/>
      <c r="AR1102" s="339"/>
      <c r="AS1102" s="339"/>
      <c r="AT1102" s="339"/>
      <c r="AU1102" s="339"/>
      <c r="AV1102" s="339"/>
      <c r="AW1102" s="339"/>
      <c r="AX1102" s="339"/>
      <c r="AY1102" s="339"/>
      <c r="AZ1102" s="339"/>
      <c r="BA1102" s="339"/>
      <c r="BB1102" s="339"/>
      <c r="BC1102" s="339"/>
      <c r="BD1102" s="339"/>
      <c r="BE1102" s="339"/>
      <c r="BF1102" s="339"/>
      <c r="BG1102" s="339"/>
      <c r="BH1102" s="339"/>
      <c r="BI1102" s="339"/>
      <c r="BJ1102" s="339"/>
      <c r="BK1102" s="339"/>
      <c r="BL1102" s="339"/>
      <c r="BM1102" s="339"/>
      <c r="BN1102" s="339"/>
      <c r="BO1102" s="339"/>
      <c r="BP1102" s="339"/>
      <c r="BQ1102" s="339"/>
      <c r="BR1102" s="339"/>
      <c r="BS1102" s="339"/>
      <c r="BT1102" s="339"/>
      <c r="BU1102" s="339"/>
      <c r="BV1102" s="339"/>
      <c r="BW1102" s="339"/>
      <c r="BX1102" s="339"/>
      <c r="BY1102" s="339"/>
      <c r="BZ1102" s="339"/>
      <c r="CA1102" s="339"/>
      <c r="CB1102" s="339"/>
      <c r="CC1102" s="339"/>
      <c r="CD1102" s="339"/>
      <c r="CE1102" s="339"/>
      <c r="CF1102" s="339"/>
      <c r="CG1102" s="339"/>
      <c r="CH1102" s="339"/>
      <c r="CI1102" s="339"/>
      <c r="CJ1102" s="339"/>
      <c r="CK1102" s="339"/>
      <c r="CL1102" s="339"/>
      <c r="CM1102" s="339"/>
      <c r="CN1102" s="339"/>
      <c r="CO1102" s="339"/>
      <c r="CP1102" s="339"/>
      <c r="CQ1102" s="339"/>
      <c r="CR1102" s="339"/>
      <c r="CS1102" s="339"/>
      <c r="CT1102" s="339"/>
      <c r="CU1102" s="339"/>
      <c r="CV1102" s="339"/>
      <c r="CW1102" s="339"/>
      <c r="CX1102" s="339"/>
      <c r="CY1102" s="339"/>
      <c r="CZ1102" s="339"/>
      <c r="DA1102" s="339"/>
      <c r="DB1102" s="339"/>
      <c r="DC1102" s="339"/>
      <c r="DD1102" s="339"/>
      <c r="DE1102" s="339"/>
      <c r="DF1102" s="339"/>
      <c r="DG1102" s="339"/>
      <c r="DH1102" s="339"/>
      <c r="DI1102" s="339"/>
      <c r="DJ1102" s="339"/>
      <c r="DK1102" s="339"/>
      <c r="DL1102" s="339"/>
      <c r="DM1102" s="339"/>
      <c r="DN1102" s="339"/>
      <c r="DO1102" s="339"/>
      <c r="DP1102" s="339"/>
      <c r="DQ1102" s="339"/>
      <c r="DR1102" s="339"/>
      <c r="DS1102" s="339"/>
      <c r="DT1102" s="339"/>
      <c r="DU1102" s="339"/>
      <c r="DV1102" s="339"/>
      <c r="DW1102" s="339"/>
      <c r="DX1102" s="339"/>
      <c r="DY1102" s="339"/>
      <c r="DZ1102" s="339"/>
      <c r="EA1102" s="339"/>
      <c r="EB1102" s="339"/>
      <c r="EC1102" s="339"/>
      <c r="ED1102" s="339"/>
      <c r="EE1102" s="339"/>
      <c r="EF1102" s="339"/>
      <c r="EG1102" s="339"/>
      <c r="EH1102" s="339"/>
      <c r="EI1102" s="339"/>
      <c r="EJ1102" s="339"/>
      <c r="EK1102" s="339"/>
      <c r="EL1102" s="339"/>
      <c r="EM1102" s="339"/>
    </row>
    <row r="1103" spans="1:143" s="341" customFormat="1" ht="25.5" hidden="1" customHeight="1">
      <c r="A1103" s="371"/>
      <c r="B1103" s="371"/>
      <c r="C1103" s="371"/>
      <c r="D1103" s="371"/>
      <c r="E1103" s="371"/>
      <c r="F1103" s="371"/>
      <c r="G1103" s="371"/>
      <c r="H1103" s="371"/>
      <c r="I1103" s="371"/>
      <c r="J1103" s="371"/>
      <c r="K1103" s="371"/>
      <c r="L1103" s="371"/>
      <c r="M1103" s="371"/>
      <c r="N1103" s="371"/>
      <c r="O1103" s="371"/>
      <c r="P1103" s="371"/>
      <c r="Q1103" s="371"/>
      <c r="R1103" s="371"/>
      <c r="S1103" s="371"/>
      <c r="T1103" s="371"/>
      <c r="U1103" s="371"/>
      <c r="V1103" s="371"/>
      <c r="W1103" s="371"/>
      <c r="X1103" s="371"/>
      <c r="Y1103" s="371"/>
      <c r="Z1103" s="371"/>
      <c r="AA1103" s="371"/>
      <c r="AB1103" s="371"/>
      <c r="AC1103" s="371"/>
      <c r="AD1103" s="371"/>
      <c r="AE1103" s="371"/>
      <c r="AF1103" s="371"/>
      <c r="AG1103" s="371"/>
      <c r="AH1103" s="371"/>
      <c r="AI1103" s="339"/>
      <c r="AJ1103" s="339"/>
      <c r="AK1103" s="339"/>
      <c r="AL1103" s="339"/>
      <c r="AM1103" s="339"/>
      <c r="AN1103" s="339"/>
      <c r="AO1103" s="339"/>
      <c r="AP1103" s="339"/>
      <c r="AQ1103" s="339"/>
      <c r="AR1103" s="339"/>
      <c r="AS1103" s="339"/>
      <c r="AT1103" s="339"/>
      <c r="AU1103" s="339"/>
      <c r="AV1103" s="339"/>
      <c r="AW1103" s="339"/>
      <c r="AX1103" s="339"/>
      <c r="AY1103" s="339"/>
      <c r="AZ1103" s="339"/>
      <c r="BA1103" s="339"/>
      <c r="BB1103" s="339"/>
      <c r="BC1103" s="339"/>
      <c r="BD1103" s="339"/>
      <c r="BE1103" s="339"/>
      <c r="BF1103" s="339"/>
      <c r="BG1103" s="339"/>
      <c r="BH1103" s="339"/>
      <c r="BI1103" s="339"/>
      <c r="BJ1103" s="339"/>
      <c r="BK1103" s="339"/>
      <c r="BL1103" s="339"/>
      <c r="BM1103" s="339"/>
      <c r="BN1103" s="339"/>
      <c r="BO1103" s="339"/>
      <c r="BP1103" s="339"/>
      <c r="BQ1103" s="339"/>
      <c r="BR1103" s="339"/>
      <c r="BS1103" s="339"/>
      <c r="BT1103" s="339"/>
      <c r="BU1103" s="339"/>
      <c r="BV1103" s="339"/>
      <c r="BW1103" s="339"/>
      <c r="BX1103" s="339"/>
      <c r="BY1103" s="339"/>
      <c r="BZ1103" s="339"/>
      <c r="CA1103" s="339"/>
      <c r="CB1103" s="339"/>
      <c r="CC1103" s="339"/>
      <c r="CD1103" s="339"/>
      <c r="CE1103" s="339"/>
      <c r="CF1103" s="339"/>
      <c r="CG1103" s="339"/>
      <c r="CH1103" s="339"/>
      <c r="CI1103" s="339"/>
      <c r="CJ1103" s="339"/>
      <c r="CK1103" s="339"/>
      <c r="CL1103" s="339"/>
      <c r="CM1103" s="339"/>
      <c r="CN1103" s="339"/>
      <c r="CO1103" s="339"/>
      <c r="CP1103" s="339"/>
      <c r="CQ1103" s="339"/>
      <c r="CR1103" s="339"/>
      <c r="CS1103" s="339"/>
      <c r="CT1103" s="339"/>
      <c r="CU1103" s="339"/>
      <c r="CV1103" s="339"/>
      <c r="CW1103" s="339"/>
      <c r="CX1103" s="339"/>
      <c r="CY1103" s="339"/>
      <c r="CZ1103" s="339"/>
      <c r="DA1103" s="339"/>
      <c r="DB1103" s="339"/>
      <c r="DC1103" s="339"/>
      <c r="DD1103" s="339"/>
      <c r="DE1103" s="339"/>
      <c r="DF1103" s="339"/>
      <c r="DG1103" s="339"/>
      <c r="DH1103" s="339"/>
      <c r="DI1103" s="339"/>
      <c r="DJ1103" s="339"/>
      <c r="DK1103" s="339"/>
      <c r="DL1103" s="339"/>
      <c r="DM1103" s="339"/>
      <c r="DN1103" s="339"/>
      <c r="DO1103" s="339"/>
      <c r="DP1103" s="339"/>
      <c r="DQ1103" s="339"/>
      <c r="DR1103" s="339"/>
      <c r="DS1103" s="339"/>
      <c r="DT1103" s="339"/>
      <c r="DU1103" s="339"/>
      <c r="DV1103" s="339"/>
      <c r="DW1103" s="339"/>
      <c r="DX1103" s="339"/>
      <c r="DY1103" s="339"/>
      <c r="DZ1103" s="339"/>
      <c r="EA1103" s="339"/>
      <c r="EB1103" s="339"/>
      <c r="EC1103" s="339"/>
      <c r="ED1103" s="339"/>
      <c r="EE1103" s="339"/>
      <c r="EF1103" s="339"/>
      <c r="EG1103" s="339"/>
      <c r="EH1103" s="339"/>
      <c r="EI1103" s="339"/>
      <c r="EJ1103" s="339"/>
      <c r="EK1103" s="339"/>
      <c r="EL1103" s="339"/>
      <c r="EM1103" s="339"/>
    </row>
    <row r="1104" spans="1:143" s="341" customFormat="1" ht="25.5" hidden="1" customHeight="1">
      <c r="A1104" s="371"/>
      <c r="B1104" s="371"/>
      <c r="C1104" s="371"/>
      <c r="D1104" s="371"/>
      <c r="E1104" s="371"/>
      <c r="F1104" s="371"/>
      <c r="G1104" s="371"/>
      <c r="H1104" s="371"/>
      <c r="I1104" s="371"/>
      <c r="J1104" s="371"/>
      <c r="K1104" s="371"/>
      <c r="L1104" s="371"/>
      <c r="M1104" s="371"/>
      <c r="N1104" s="371"/>
      <c r="O1104" s="371"/>
      <c r="P1104" s="371"/>
      <c r="Q1104" s="371"/>
      <c r="R1104" s="371"/>
      <c r="S1104" s="371"/>
      <c r="T1104" s="371"/>
      <c r="U1104" s="371"/>
      <c r="V1104" s="371"/>
      <c r="W1104" s="371"/>
      <c r="X1104" s="371"/>
      <c r="Y1104" s="371"/>
      <c r="Z1104" s="371"/>
      <c r="AA1104" s="371"/>
      <c r="AB1104" s="371"/>
      <c r="AC1104" s="371"/>
      <c r="AD1104" s="371"/>
      <c r="AE1104" s="371"/>
      <c r="AF1104" s="371"/>
      <c r="AG1104" s="371"/>
      <c r="AH1104" s="371"/>
      <c r="AI1104" s="339"/>
      <c r="AJ1104" s="339"/>
      <c r="AK1104" s="339"/>
      <c r="AL1104" s="339"/>
      <c r="AM1104" s="339"/>
      <c r="AN1104" s="339"/>
      <c r="AO1104" s="339"/>
      <c r="AP1104" s="339"/>
      <c r="AQ1104" s="339"/>
      <c r="AR1104" s="339"/>
      <c r="AS1104" s="339"/>
      <c r="AT1104" s="339"/>
      <c r="AU1104" s="339"/>
      <c r="AV1104" s="339"/>
      <c r="AW1104" s="339"/>
      <c r="AX1104" s="339"/>
      <c r="AY1104" s="339"/>
      <c r="AZ1104" s="339"/>
      <c r="BA1104" s="339"/>
      <c r="BB1104" s="339"/>
      <c r="BC1104" s="339"/>
      <c r="BD1104" s="339"/>
      <c r="BE1104" s="339"/>
      <c r="BF1104" s="339"/>
      <c r="BG1104" s="339"/>
      <c r="BH1104" s="339"/>
      <c r="BI1104" s="339"/>
      <c r="BJ1104" s="339"/>
      <c r="BK1104" s="339"/>
      <c r="BL1104" s="339"/>
      <c r="BM1104" s="339"/>
      <c r="BN1104" s="339"/>
      <c r="BO1104" s="339"/>
      <c r="BP1104" s="339"/>
      <c r="BQ1104" s="339"/>
      <c r="BR1104" s="339"/>
      <c r="BS1104" s="339"/>
      <c r="BT1104" s="339"/>
      <c r="BU1104" s="339"/>
      <c r="BV1104" s="339"/>
      <c r="BW1104" s="339"/>
      <c r="BX1104" s="339"/>
      <c r="BY1104" s="339"/>
      <c r="BZ1104" s="339"/>
      <c r="CA1104" s="339"/>
      <c r="CB1104" s="339"/>
      <c r="CC1104" s="339"/>
      <c r="CD1104" s="339"/>
      <c r="CE1104" s="339"/>
      <c r="CF1104" s="339"/>
      <c r="CG1104" s="339"/>
      <c r="CH1104" s="339"/>
      <c r="CI1104" s="339"/>
      <c r="CJ1104" s="339"/>
      <c r="CK1104" s="339"/>
      <c r="CL1104" s="339"/>
      <c r="CM1104" s="339"/>
      <c r="CN1104" s="339"/>
      <c r="CO1104" s="339"/>
      <c r="CP1104" s="339"/>
      <c r="CQ1104" s="339"/>
      <c r="CR1104" s="339"/>
      <c r="CS1104" s="339"/>
      <c r="CT1104" s="339"/>
      <c r="CU1104" s="339"/>
      <c r="CV1104" s="339"/>
      <c r="CW1104" s="339"/>
      <c r="CX1104" s="339"/>
      <c r="CY1104" s="339"/>
      <c r="CZ1104" s="339"/>
      <c r="DA1104" s="339"/>
      <c r="DB1104" s="339"/>
      <c r="DC1104" s="339"/>
      <c r="DD1104" s="339"/>
      <c r="DE1104" s="339"/>
      <c r="DF1104" s="339"/>
      <c r="DG1104" s="339"/>
      <c r="DH1104" s="339"/>
      <c r="DI1104" s="339"/>
      <c r="DJ1104" s="339"/>
      <c r="DK1104" s="339"/>
      <c r="DL1104" s="339"/>
      <c r="DM1104" s="339"/>
      <c r="DN1104" s="339"/>
      <c r="DO1104" s="339"/>
      <c r="DP1104" s="339"/>
      <c r="DQ1104" s="339"/>
      <c r="DR1104" s="339"/>
      <c r="DS1104" s="339"/>
      <c r="DT1104" s="339"/>
      <c r="DU1104" s="339"/>
      <c r="DV1104" s="339"/>
      <c r="DW1104" s="339"/>
      <c r="DX1104" s="339"/>
      <c r="DY1104" s="339"/>
      <c r="DZ1104" s="339"/>
      <c r="EA1104" s="339"/>
      <c r="EB1104" s="339"/>
      <c r="EC1104" s="339"/>
      <c r="ED1104" s="339"/>
      <c r="EE1104" s="339"/>
      <c r="EF1104" s="339"/>
      <c r="EG1104" s="339"/>
      <c r="EH1104" s="339"/>
      <c r="EI1104" s="339"/>
      <c r="EJ1104" s="339"/>
      <c r="EK1104" s="339"/>
      <c r="EL1104" s="339"/>
      <c r="EM1104" s="339"/>
    </row>
    <row r="1105" spans="1:143" s="341" customFormat="1" ht="25.5" hidden="1" customHeight="1">
      <c r="A1105" s="371"/>
      <c r="B1105" s="371"/>
      <c r="C1105" s="371"/>
      <c r="D1105" s="371"/>
      <c r="E1105" s="371"/>
      <c r="F1105" s="371"/>
      <c r="G1105" s="371"/>
      <c r="H1105" s="371"/>
      <c r="I1105" s="371"/>
      <c r="J1105" s="371"/>
      <c r="K1105" s="371"/>
      <c r="L1105" s="371"/>
      <c r="M1105" s="371"/>
      <c r="N1105" s="371"/>
      <c r="O1105" s="371"/>
      <c r="P1105" s="371"/>
      <c r="Q1105" s="371"/>
      <c r="R1105" s="371"/>
      <c r="S1105" s="371"/>
      <c r="T1105" s="371"/>
      <c r="U1105" s="375"/>
      <c r="V1105" s="375"/>
      <c r="W1105" s="375"/>
      <c r="X1105" s="375"/>
      <c r="Y1105" s="375"/>
      <c r="Z1105" s="375"/>
      <c r="AA1105" s="375"/>
      <c r="AB1105" s="375"/>
      <c r="AC1105" s="375"/>
      <c r="AD1105" s="375"/>
      <c r="AE1105" s="375"/>
      <c r="AF1105" s="375"/>
      <c r="AG1105" s="375"/>
      <c r="AH1105" s="375"/>
      <c r="AI1105" s="339"/>
      <c r="AJ1105" s="339"/>
      <c r="AK1105" s="339"/>
      <c r="AL1105" s="339"/>
      <c r="AM1105" s="339"/>
      <c r="AN1105" s="339"/>
      <c r="AO1105" s="339"/>
      <c r="AP1105" s="339"/>
      <c r="AQ1105" s="339"/>
      <c r="AR1105" s="339"/>
      <c r="AS1105" s="339"/>
      <c r="AT1105" s="339"/>
      <c r="AU1105" s="339"/>
      <c r="AV1105" s="339"/>
      <c r="AW1105" s="339"/>
      <c r="AX1105" s="339"/>
      <c r="AY1105" s="339"/>
      <c r="AZ1105" s="339"/>
      <c r="BA1105" s="339"/>
      <c r="BB1105" s="339"/>
      <c r="BC1105" s="339"/>
      <c r="BD1105" s="339"/>
      <c r="BE1105" s="339"/>
      <c r="BF1105" s="339"/>
      <c r="BG1105" s="339"/>
      <c r="BH1105" s="339"/>
      <c r="BI1105" s="339"/>
      <c r="BJ1105" s="339"/>
      <c r="BK1105" s="339"/>
      <c r="BL1105" s="339"/>
      <c r="BM1105" s="339"/>
      <c r="BN1105" s="339"/>
      <c r="BO1105" s="339"/>
      <c r="BP1105" s="339"/>
      <c r="BQ1105" s="339"/>
      <c r="BR1105" s="339"/>
      <c r="BS1105" s="339"/>
      <c r="BT1105" s="339"/>
      <c r="BU1105" s="339"/>
      <c r="BV1105" s="339"/>
      <c r="BW1105" s="339"/>
      <c r="BX1105" s="339"/>
      <c r="BY1105" s="339"/>
      <c r="BZ1105" s="339"/>
      <c r="CA1105" s="339"/>
      <c r="CB1105" s="339"/>
      <c r="CC1105" s="339"/>
      <c r="CD1105" s="339"/>
      <c r="CE1105" s="339"/>
      <c r="CF1105" s="339"/>
      <c r="CG1105" s="339"/>
      <c r="CH1105" s="339"/>
      <c r="CI1105" s="339"/>
      <c r="CJ1105" s="339"/>
      <c r="CK1105" s="339"/>
      <c r="CL1105" s="339"/>
      <c r="CM1105" s="339"/>
      <c r="CN1105" s="339"/>
      <c r="CO1105" s="339"/>
      <c r="CP1105" s="339"/>
      <c r="CQ1105" s="339"/>
      <c r="CR1105" s="339"/>
      <c r="CS1105" s="339"/>
      <c r="CT1105" s="339"/>
      <c r="CU1105" s="339"/>
      <c r="CV1105" s="339"/>
      <c r="CW1105" s="339"/>
      <c r="CX1105" s="339"/>
      <c r="CY1105" s="339"/>
      <c r="CZ1105" s="339"/>
      <c r="DA1105" s="339"/>
      <c r="DB1105" s="339"/>
      <c r="DC1105" s="339"/>
      <c r="DD1105" s="339"/>
      <c r="DE1105" s="339"/>
      <c r="DF1105" s="339"/>
      <c r="DG1105" s="339"/>
      <c r="DH1105" s="339"/>
      <c r="DI1105" s="339"/>
      <c r="DJ1105" s="339"/>
      <c r="DK1105" s="339"/>
      <c r="DL1105" s="339"/>
      <c r="DM1105" s="339"/>
      <c r="DN1105" s="339"/>
      <c r="DO1105" s="339"/>
      <c r="DP1105" s="339"/>
      <c r="DQ1105" s="339"/>
      <c r="DR1105" s="339"/>
      <c r="DS1105" s="339"/>
      <c r="DT1105" s="339"/>
      <c r="DU1105" s="339"/>
      <c r="DV1105" s="339"/>
      <c r="DW1105" s="339"/>
      <c r="DX1105" s="339"/>
      <c r="DY1105" s="339"/>
      <c r="DZ1105" s="339"/>
      <c r="EA1105" s="339"/>
      <c r="EB1105" s="339"/>
      <c r="EC1105" s="339"/>
      <c r="ED1105" s="339"/>
      <c r="EE1105" s="339"/>
      <c r="EF1105" s="339"/>
      <c r="EG1105" s="339"/>
      <c r="EH1105" s="339"/>
      <c r="EI1105" s="339"/>
      <c r="EJ1105" s="339"/>
      <c r="EK1105" s="339"/>
      <c r="EL1105" s="339"/>
      <c r="EM1105" s="339"/>
    </row>
    <row r="1106" spans="1:143" s="341" customFormat="1" ht="25.5" hidden="1" customHeight="1">
      <c r="A1106" s="371"/>
      <c r="B1106" s="371"/>
      <c r="C1106" s="371"/>
      <c r="D1106" s="371"/>
      <c r="E1106" s="371"/>
      <c r="F1106" s="371"/>
      <c r="G1106" s="371"/>
      <c r="H1106" s="371"/>
      <c r="I1106" s="371"/>
      <c r="J1106" s="371"/>
      <c r="K1106" s="371"/>
      <c r="L1106" s="371"/>
      <c r="M1106" s="371"/>
      <c r="N1106" s="371"/>
      <c r="O1106" s="371"/>
      <c r="P1106" s="371"/>
      <c r="Q1106" s="371"/>
      <c r="R1106" s="371"/>
      <c r="S1106" s="371"/>
      <c r="T1106" s="371"/>
      <c r="U1106" s="375"/>
      <c r="V1106" s="375"/>
      <c r="W1106" s="375"/>
      <c r="X1106" s="375"/>
      <c r="Y1106" s="375"/>
      <c r="Z1106" s="375"/>
      <c r="AA1106" s="375"/>
      <c r="AB1106" s="375"/>
      <c r="AC1106" s="375"/>
      <c r="AD1106" s="375"/>
      <c r="AE1106" s="375"/>
      <c r="AF1106" s="375"/>
      <c r="AG1106" s="375"/>
      <c r="AH1106" s="375"/>
      <c r="AI1106" s="339"/>
      <c r="AJ1106" s="339"/>
      <c r="AK1106" s="339"/>
      <c r="AL1106" s="339"/>
      <c r="AM1106" s="339"/>
      <c r="AN1106" s="339"/>
      <c r="AO1106" s="339"/>
      <c r="AP1106" s="339"/>
      <c r="AQ1106" s="339"/>
      <c r="AR1106" s="339"/>
      <c r="AS1106" s="339"/>
      <c r="AT1106" s="339"/>
      <c r="AU1106" s="339"/>
      <c r="AV1106" s="339"/>
      <c r="AW1106" s="339"/>
      <c r="AX1106" s="339"/>
      <c r="AY1106" s="339"/>
      <c r="AZ1106" s="339"/>
      <c r="BA1106" s="339"/>
      <c r="BB1106" s="339"/>
      <c r="BC1106" s="339"/>
      <c r="BD1106" s="339"/>
      <c r="BE1106" s="339"/>
      <c r="BF1106" s="339"/>
      <c r="BG1106" s="339"/>
      <c r="BH1106" s="339"/>
      <c r="BI1106" s="339"/>
      <c r="BJ1106" s="339"/>
      <c r="BK1106" s="339"/>
      <c r="BL1106" s="339"/>
      <c r="BM1106" s="339"/>
      <c r="BN1106" s="339"/>
      <c r="BO1106" s="339"/>
      <c r="BP1106" s="339"/>
      <c r="BQ1106" s="339"/>
      <c r="BR1106" s="339"/>
      <c r="BS1106" s="339"/>
      <c r="BT1106" s="339"/>
      <c r="BU1106" s="339"/>
      <c r="BV1106" s="339"/>
      <c r="BW1106" s="339"/>
      <c r="BX1106" s="339"/>
      <c r="BY1106" s="339"/>
      <c r="BZ1106" s="339"/>
      <c r="CA1106" s="339"/>
      <c r="CB1106" s="339"/>
      <c r="CC1106" s="339"/>
      <c r="CD1106" s="339"/>
      <c r="CE1106" s="339"/>
      <c r="CF1106" s="339"/>
      <c r="CG1106" s="339"/>
      <c r="CH1106" s="339"/>
      <c r="CI1106" s="339"/>
      <c r="CJ1106" s="339"/>
      <c r="CK1106" s="339"/>
      <c r="CL1106" s="339"/>
      <c r="CM1106" s="339"/>
      <c r="CN1106" s="339"/>
      <c r="CO1106" s="339"/>
      <c r="CP1106" s="339"/>
      <c r="CQ1106" s="339"/>
      <c r="CR1106" s="339"/>
      <c r="CS1106" s="339"/>
      <c r="CT1106" s="339"/>
      <c r="CU1106" s="339"/>
      <c r="CV1106" s="339"/>
      <c r="CW1106" s="339"/>
      <c r="CX1106" s="339"/>
      <c r="CY1106" s="339"/>
      <c r="CZ1106" s="339"/>
      <c r="DA1106" s="339"/>
      <c r="DB1106" s="339"/>
      <c r="DC1106" s="339"/>
      <c r="DD1106" s="339"/>
      <c r="DE1106" s="339"/>
      <c r="DF1106" s="339"/>
      <c r="DG1106" s="339"/>
      <c r="DH1106" s="339"/>
      <c r="DI1106" s="339"/>
      <c r="DJ1106" s="339"/>
      <c r="DK1106" s="339"/>
      <c r="DL1106" s="339"/>
      <c r="DM1106" s="339"/>
      <c r="DN1106" s="339"/>
      <c r="DO1106" s="339"/>
      <c r="DP1106" s="339"/>
      <c r="DQ1106" s="339"/>
      <c r="DR1106" s="339"/>
      <c r="DS1106" s="339"/>
      <c r="DT1106" s="339"/>
      <c r="DU1106" s="339"/>
      <c r="DV1106" s="339"/>
      <c r="DW1106" s="339"/>
      <c r="DX1106" s="339"/>
      <c r="DY1106" s="339"/>
      <c r="DZ1106" s="339"/>
      <c r="EA1106" s="339"/>
      <c r="EB1106" s="339"/>
      <c r="EC1106" s="339"/>
      <c r="ED1106" s="339"/>
      <c r="EE1106" s="339"/>
      <c r="EF1106" s="339"/>
      <c r="EG1106" s="339"/>
      <c r="EH1106" s="339"/>
      <c r="EI1106" s="339"/>
      <c r="EJ1106" s="339"/>
      <c r="EK1106" s="339"/>
      <c r="EL1106" s="339"/>
      <c r="EM1106" s="339"/>
    </row>
    <row r="1107" spans="1:143" s="341" customFormat="1" ht="25.5" hidden="1" customHeight="1">
      <c r="A1107" s="371"/>
      <c r="B1107" s="371"/>
      <c r="C1107" s="371"/>
      <c r="D1107" s="371"/>
      <c r="E1107" s="371"/>
      <c r="F1107" s="371"/>
      <c r="G1107" s="371"/>
      <c r="H1107" s="371"/>
      <c r="I1107" s="371"/>
      <c r="J1107" s="371"/>
      <c r="K1107" s="371"/>
      <c r="L1107" s="371"/>
      <c r="M1107" s="371"/>
      <c r="N1107" s="371"/>
      <c r="O1107" s="371"/>
      <c r="P1107" s="371"/>
      <c r="Q1107" s="371"/>
      <c r="R1107" s="371"/>
      <c r="S1107" s="371"/>
      <c r="T1107" s="371"/>
      <c r="U1107" s="375"/>
      <c r="V1107" s="375"/>
      <c r="W1107" s="375"/>
      <c r="X1107" s="375"/>
      <c r="Y1107" s="375"/>
      <c r="Z1107" s="375"/>
      <c r="AA1107" s="375"/>
      <c r="AB1107" s="375"/>
      <c r="AC1107" s="375"/>
      <c r="AD1107" s="375"/>
      <c r="AE1107" s="375"/>
      <c r="AF1107" s="375"/>
      <c r="AG1107" s="375"/>
      <c r="AH1107" s="375"/>
      <c r="AI1107" s="339"/>
      <c r="AJ1107" s="339"/>
      <c r="AK1107" s="339"/>
      <c r="AL1107" s="339"/>
      <c r="AM1107" s="339"/>
      <c r="AN1107" s="339"/>
      <c r="AO1107" s="339"/>
      <c r="AP1107" s="339"/>
      <c r="AQ1107" s="339"/>
      <c r="AR1107" s="339"/>
      <c r="AS1107" s="339"/>
      <c r="AT1107" s="339"/>
      <c r="AU1107" s="339"/>
      <c r="AV1107" s="339"/>
      <c r="AW1107" s="339"/>
      <c r="AX1107" s="339"/>
      <c r="AY1107" s="339"/>
      <c r="AZ1107" s="339"/>
      <c r="BA1107" s="339"/>
      <c r="BB1107" s="339"/>
      <c r="BC1107" s="339"/>
      <c r="BD1107" s="339"/>
      <c r="BE1107" s="339"/>
      <c r="BF1107" s="339"/>
      <c r="BG1107" s="339"/>
      <c r="BH1107" s="339"/>
      <c r="BI1107" s="339"/>
      <c r="BJ1107" s="339"/>
      <c r="BK1107" s="339"/>
      <c r="BL1107" s="339"/>
      <c r="BM1107" s="339"/>
      <c r="BN1107" s="339"/>
      <c r="BO1107" s="339"/>
      <c r="BP1107" s="339"/>
      <c r="BQ1107" s="339"/>
      <c r="BR1107" s="339"/>
      <c r="BS1107" s="339"/>
      <c r="BT1107" s="339"/>
      <c r="BU1107" s="339"/>
      <c r="BV1107" s="339"/>
      <c r="BW1107" s="339"/>
      <c r="BX1107" s="339"/>
      <c r="BY1107" s="339"/>
      <c r="BZ1107" s="339"/>
      <c r="CA1107" s="339"/>
      <c r="CB1107" s="339"/>
      <c r="CC1107" s="339"/>
      <c r="CD1107" s="339"/>
      <c r="CE1107" s="339"/>
      <c r="CF1107" s="339"/>
      <c r="CG1107" s="339"/>
      <c r="CH1107" s="339"/>
      <c r="CI1107" s="339"/>
      <c r="CJ1107" s="339"/>
      <c r="CK1107" s="339"/>
      <c r="CL1107" s="339"/>
      <c r="CM1107" s="339"/>
      <c r="CN1107" s="339"/>
      <c r="CO1107" s="339"/>
      <c r="CP1107" s="339"/>
      <c r="CQ1107" s="339"/>
      <c r="CR1107" s="339"/>
      <c r="CS1107" s="339"/>
      <c r="CT1107" s="339"/>
      <c r="CU1107" s="339"/>
      <c r="CV1107" s="339"/>
      <c r="CW1107" s="339"/>
      <c r="CX1107" s="339"/>
      <c r="CY1107" s="339"/>
      <c r="CZ1107" s="339"/>
      <c r="DA1107" s="339"/>
      <c r="DB1107" s="339"/>
      <c r="DC1107" s="339"/>
      <c r="DD1107" s="339"/>
      <c r="DE1107" s="339"/>
      <c r="DF1107" s="339"/>
      <c r="DG1107" s="339"/>
      <c r="DH1107" s="339"/>
      <c r="DI1107" s="339"/>
      <c r="DJ1107" s="339"/>
      <c r="DK1107" s="339"/>
      <c r="DL1107" s="339"/>
      <c r="DM1107" s="339"/>
      <c r="DN1107" s="339"/>
      <c r="DO1107" s="339"/>
      <c r="DP1107" s="339"/>
      <c r="DQ1107" s="339"/>
      <c r="DR1107" s="339"/>
      <c r="DS1107" s="339"/>
      <c r="DT1107" s="339"/>
      <c r="DU1107" s="339"/>
      <c r="DV1107" s="339"/>
      <c r="DW1107" s="339"/>
      <c r="DX1107" s="339"/>
      <c r="DY1107" s="339"/>
      <c r="DZ1107" s="339"/>
      <c r="EA1107" s="339"/>
      <c r="EB1107" s="339"/>
      <c r="EC1107" s="339"/>
      <c r="ED1107" s="339"/>
      <c r="EE1107" s="339"/>
      <c r="EF1107" s="339"/>
      <c r="EG1107" s="339"/>
      <c r="EH1107" s="339"/>
      <c r="EI1107" s="339"/>
      <c r="EJ1107" s="339"/>
      <c r="EK1107" s="339"/>
      <c r="EL1107" s="339"/>
      <c r="EM1107" s="339"/>
    </row>
    <row r="1108" spans="1:143" s="341" customFormat="1" ht="25.5" hidden="1" customHeight="1">
      <c r="A1108" s="371"/>
      <c r="B1108" s="371"/>
      <c r="C1108" s="371"/>
      <c r="D1108" s="371"/>
      <c r="E1108" s="371"/>
      <c r="F1108" s="371"/>
      <c r="G1108" s="371"/>
      <c r="H1108" s="371"/>
      <c r="I1108" s="371"/>
      <c r="J1108" s="371"/>
      <c r="K1108" s="371"/>
      <c r="L1108" s="371"/>
      <c r="M1108" s="371"/>
      <c r="N1108" s="371"/>
      <c r="O1108" s="371"/>
      <c r="P1108" s="371"/>
      <c r="Q1108" s="371"/>
      <c r="R1108" s="371"/>
      <c r="S1108" s="371"/>
      <c r="T1108" s="371"/>
      <c r="U1108" s="375"/>
      <c r="V1108" s="375"/>
      <c r="W1108" s="375"/>
      <c r="X1108" s="375"/>
      <c r="Y1108" s="375"/>
      <c r="Z1108" s="375"/>
      <c r="AA1108" s="375"/>
      <c r="AB1108" s="375"/>
      <c r="AC1108" s="375"/>
      <c r="AD1108" s="375"/>
      <c r="AE1108" s="375"/>
      <c r="AF1108" s="375"/>
      <c r="AG1108" s="375"/>
      <c r="AH1108" s="375"/>
      <c r="AI1108" s="339"/>
      <c r="AJ1108" s="339"/>
      <c r="AK1108" s="339"/>
      <c r="AL1108" s="339"/>
      <c r="AM1108" s="339"/>
      <c r="AN1108" s="339"/>
      <c r="AO1108" s="339"/>
      <c r="AP1108" s="339"/>
      <c r="AQ1108" s="339"/>
      <c r="AR1108" s="339"/>
      <c r="AS1108" s="339"/>
      <c r="AT1108" s="339"/>
      <c r="AU1108" s="339"/>
      <c r="AV1108" s="339"/>
      <c r="AW1108" s="339"/>
      <c r="AX1108" s="339"/>
      <c r="AY1108" s="339"/>
      <c r="AZ1108" s="339"/>
      <c r="BA1108" s="339"/>
      <c r="BB1108" s="339"/>
      <c r="BC1108" s="339"/>
      <c r="BD1108" s="339"/>
      <c r="BE1108" s="339"/>
      <c r="BF1108" s="339"/>
      <c r="BG1108" s="339"/>
      <c r="BH1108" s="339"/>
      <c r="BI1108" s="339"/>
      <c r="BJ1108" s="339"/>
      <c r="BK1108" s="339"/>
      <c r="BL1108" s="339"/>
      <c r="BM1108" s="339"/>
      <c r="BN1108" s="339"/>
      <c r="BO1108" s="339"/>
      <c r="BP1108" s="339"/>
      <c r="BQ1108" s="339"/>
      <c r="BR1108" s="339"/>
      <c r="BS1108" s="339"/>
      <c r="BT1108" s="339"/>
      <c r="BU1108" s="339"/>
      <c r="BV1108" s="339"/>
      <c r="BW1108" s="339"/>
      <c r="BX1108" s="339"/>
      <c r="BY1108" s="339"/>
      <c r="BZ1108" s="339"/>
      <c r="CA1108" s="339"/>
      <c r="CB1108" s="339"/>
      <c r="CC1108" s="339"/>
      <c r="CD1108" s="339"/>
      <c r="CE1108" s="339"/>
      <c r="CF1108" s="339"/>
      <c r="CG1108" s="339"/>
      <c r="CH1108" s="339"/>
      <c r="CI1108" s="339"/>
      <c r="CJ1108" s="339"/>
      <c r="CK1108" s="339"/>
      <c r="CL1108" s="339"/>
      <c r="CM1108" s="339"/>
      <c r="CN1108" s="339"/>
      <c r="CO1108" s="339"/>
      <c r="CP1108" s="339"/>
      <c r="CQ1108" s="339"/>
      <c r="CR1108" s="339"/>
      <c r="CS1108" s="339"/>
      <c r="CT1108" s="339"/>
      <c r="CU1108" s="339"/>
      <c r="CV1108" s="339"/>
      <c r="CW1108" s="339"/>
      <c r="CX1108" s="339"/>
      <c r="CY1108" s="339"/>
      <c r="CZ1108" s="339"/>
      <c r="DA1108" s="339"/>
      <c r="DB1108" s="339"/>
      <c r="DC1108" s="339"/>
      <c r="DD1108" s="339"/>
      <c r="DE1108" s="339"/>
      <c r="DF1108" s="339"/>
      <c r="DG1108" s="339"/>
      <c r="DH1108" s="339"/>
      <c r="DI1108" s="339"/>
      <c r="DJ1108" s="339"/>
      <c r="DK1108" s="339"/>
      <c r="DL1108" s="339"/>
      <c r="DM1108" s="339"/>
      <c r="DN1108" s="339"/>
      <c r="DO1108" s="339"/>
      <c r="DP1108" s="339"/>
      <c r="DQ1108" s="339"/>
      <c r="DR1108" s="339"/>
      <c r="DS1108" s="339"/>
      <c r="DT1108" s="339"/>
      <c r="DU1108" s="339"/>
      <c r="DV1108" s="339"/>
      <c r="DW1108" s="339"/>
      <c r="DX1108" s="339"/>
      <c r="DY1108" s="339"/>
      <c r="DZ1108" s="339"/>
      <c r="EA1108" s="339"/>
      <c r="EB1108" s="339"/>
      <c r="EC1108" s="339"/>
      <c r="ED1108" s="339"/>
      <c r="EE1108" s="339"/>
      <c r="EF1108" s="339"/>
      <c r="EG1108" s="339"/>
      <c r="EH1108" s="339"/>
      <c r="EI1108" s="339"/>
      <c r="EJ1108" s="339"/>
      <c r="EK1108" s="339"/>
      <c r="EL1108" s="339"/>
      <c r="EM1108" s="339"/>
    </row>
    <row r="1109" spans="1:143" s="341" customFormat="1" ht="25.5" hidden="1" customHeight="1">
      <c r="A1109" s="371"/>
      <c r="B1109" s="371"/>
      <c r="C1109" s="371"/>
      <c r="D1109" s="371"/>
      <c r="E1109" s="371"/>
      <c r="F1109" s="371"/>
      <c r="G1109" s="371"/>
      <c r="H1109" s="371"/>
      <c r="I1109" s="371"/>
      <c r="J1109" s="371"/>
      <c r="K1109" s="371"/>
      <c r="L1109" s="371"/>
      <c r="M1109" s="371"/>
      <c r="N1109" s="371"/>
      <c r="O1109" s="371"/>
      <c r="P1109" s="371"/>
      <c r="Q1109" s="371"/>
      <c r="R1109" s="371"/>
      <c r="S1109" s="371"/>
      <c r="T1109" s="371"/>
      <c r="U1109" s="375"/>
      <c r="V1109" s="375"/>
      <c r="W1109" s="375"/>
      <c r="X1109" s="375"/>
      <c r="Y1109" s="375"/>
      <c r="Z1109" s="375"/>
      <c r="AA1109" s="375"/>
      <c r="AB1109" s="375"/>
      <c r="AC1109" s="375"/>
      <c r="AD1109" s="375"/>
      <c r="AE1109" s="375"/>
      <c r="AF1109" s="375"/>
      <c r="AG1109" s="375"/>
      <c r="AH1109" s="375"/>
      <c r="AI1109" s="339"/>
      <c r="AJ1109" s="339"/>
      <c r="AK1109" s="339"/>
      <c r="AL1109" s="339"/>
      <c r="AM1109" s="339"/>
      <c r="AN1109" s="339"/>
      <c r="AO1109" s="339"/>
      <c r="AP1109" s="339"/>
      <c r="AQ1109" s="339"/>
      <c r="AR1109" s="339"/>
      <c r="AS1109" s="339"/>
      <c r="AT1109" s="339"/>
      <c r="AU1109" s="339"/>
      <c r="AV1109" s="339"/>
      <c r="AW1109" s="339"/>
      <c r="AX1109" s="339"/>
      <c r="AY1109" s="339"/>
      <c r="AZ1109" s="339"/>
      <c r="BA1109" s="339"/>
      <c r="BB1109" s="339"/>
      <c r="BC1109" s="339"/>
      <c r="BD1109" s="339"/>
      <c r="BE1109" s="339"/>
      <c r="BF1109" s="339"/>
      <c r="BG1109" s="339"/>
      <c r="BH1109" s="339"/>
      <c r="BI1109" s="339"/>
      <c r="BJ1109" s="339"/>
      <c r="BK1109" s="339"/>
      <c r="BL1109" s="339"/>
      <c r="BM1109" s="339"/>
      <c r="BN1109" s="339"/>
      <c r="BO1109" s="339"/>
      <c r="BP1109" s="339"/>
      <c r="BQ1109" s="339"/>
      <c r="BR1109" s="339"/>
      <c r="BS1109" s="339"/>
      <c r="BT1109" s="339"/>
      <c r="BU1109" s="339"/>
      <c r="BV1109" s="339"/>
      <c r="BW1109" s="339"/>
      <c r="BX1109" s="339"/>
      <c r="BY1109" s="339"/>
      <c r="BZ1109" s="339"/>
      <c r="CA1109" s="339"/>
      <c r="CB1109" s="339"/>
      <c r="CC1109" s="339"/>
      <c r="CD1109" s="339"/>
      <c r="CE1109" s="339"/>
      <c r="CF1109" s="339"/>
      <c r="CG1109" s="339"/>
      <c r="CH1109" s="339"/>
      <c r="CI1109" s="339"/>
      <c r="CJ1109" s="339"/>
      <c r="CK1109" s="339"/>
      <c r="CL1109" s="339"/>
      <c r="CM1109" s="339"/>
      <c r="CN1109" s="339"/>
      <c r="CO1109" s="339"/>
      <c r="CP1109" s="339"/>
      <c r="CQ1109" s="339"/>
      <c r="CR1109" s="339"/>
      <c r="CS1109" s="339"/>
      <c r="CT1109" s="339"/>
      <c r="CU1109" s="339"/>
      <c r="CV1109" s="339"/>
      <c r="CW1109" s="339"/>
      <c r="CX1109" s="339"/>
      <c r="CY1109" s="339"/>
      <c r="CZ1109" s="339"/>
      <c r="DA1109" s="339"/>
      <c r="DB1109" s="339"/>
      <c r="DC1109" s="339"/>
      <c r="DD1109" s="339"/>
      <c r="DE1109" s="339"/>
      <c r="DF1109" s="339"/>
      <c r="DG1109" s="339"/>
      <c r="DH1109" s="339"/>
      <c r="DI1109" s="339"/>
      <c r="DJ1109" s="339"/>
      <c r="DK1109" s="339"/>
      <c r="DL1109" s="339"/>
      <c r="DM1109" s="339"/>
      <c r="DN1109" s="339"/>
      <c r="DO1109" s="339"/>
      <c r="DP1109" s="339"/>
      <c r="DQ1109" s="339"/>
      <c r="DR1109" s="339"/>
      <c r="DS1109" s="339"/>
      <c r="DT1109" s="339"/>
      <c r="DU1109" s="339"/>
      <c r="DV1109" s="339"/>
      <c r="DW1109" s="339"/>
      <c r="DX1109" s="339"/>
      <c r="DY1109" s="339"/>
      <c r="DZ1109" s="339"/>
      <c r="EA1109" s="339"/>
      <c r="EB1109" s="339"/>
      <c r="EC1109" s="339"/>
      <c r="ED1109" s="339"/>
      <c r="EE1109" s="339"/>
      <c r="EF1109" s="339"/>
      <c r="EG1109" s="339"/>
      <c r="EH1109" s="339"/>
      <c r="EI1109" s="339"/>
      <c r="EJ1109" s="339"/>
      <c r="EK1109" s="339"/>
      <c r="EL1109" s="339"/>
      <c r="EM1109" s="339"/>
    </row>
    <row r="1110" spans="1:143" s="341" customFormat="1" ht="25.5" hidden="1" customHeight="1">
      <c r="A1110" s="371"/>
      <c r="B1110" s="371"/>
      <c r="C1110" s="371"/>
      <c r="D1110" s="371"/>
      <c r="E1110" s="371"/>
      <c r="F1110" s="371"/>
      <c r="G1110" s="371"/>
      <c r="H1110" s="371"/>
      <c r="I1110" s="371"/>
      <c r="J1110" s="371"/>
      <c r="K1110" s="371"/>
      <c r="L1110" s="371"/>
      <c r="M1110" s="371"/>
      <c r="N1110" s="371"/>
      <c r="O1110" s="371"/>
      <c r="P1110" s="371"/>
      <c r="Q1110" s="371"/>
      <c r="R1110" s="371"/>
      <c r="S1110" s="371"/>
      <c r="T1110" s="371"/>
      <c r="U1110" s="375"/>
      <c r="V1110" s="375"/>
      <c r="W1110" s="375"/>
      <c r="X1110" s="375"/>
      <c r="Y1110" s="375"/>
      <c r="Z1110" s="375"/>
      <c r="AA1110" s="375"/>
      <c r="AB1110" s="375"/>
      <c r="AC1110" s="375"/>
      <c r="AD1110" s="375"/>
      <c r="AE1110" s="375"/>
      <c r="AF1110" s="375"/>
      <c r="AG1110" s="375"/>
      <c r="AH1110" s="375"/>
      <c r="AI1110" s="339"/>
      <c r="AJ1110" s="339"/>
      <c r="AK1110" s="339"/>
      <c r="AL1110" s="339"/>
      <c r="AM1110" s="339"/>
      <c r="AN1110" s="339"/>
      <c r="AO1110" s="339"/>
      <c r="AP1110" s="339"/>
      <c r="AQ1110" s="339"/>
      <c r="AR1110" s="339"/>
      <c r="AS1110" s="339"/>
      <c r="AT1110" s="339"/>
      <c r="AU1110" s="339"/>
      <c r="AV1110" s="339"/>
      <c r="AW1110" s="339"/>
      <c r="AX1110" s="339"/>
      <c r="AY1110" s="339"/>
      <c r="AZ1110" s="339"/>
      <c r="BA1110" s="339"/>
      <c r="BB1110" s="339"/>
      <c r="BC1110" s="339"/>
      <c r="BD1110" s="339"/>
      <c r="BE1110" s="339"/>
      <c r="BF1110" s="339"/>
      <c r="BG1110" s="339"/>
      <c r="BH1110" s="339"/>
      <c r="BI1110" s="339"/>
      <c r="BJ1110" s="339"/>
      <c r="BK1110" s="339"/>
      <c r="BL1110" s="339"/>
      <c r="BM1110" s="339"/>
      <c r="BN1110" s="339"/>
      <c r="BO1110" s="339"/>
      <c r="BP1110" s="339"/>
      <c r="BQ1110" s="339"/>
      <c r="BR1110" s="339"/>
      <c r="BS1110" s="339"/>
      <c r="BT1110" s="339"/>
      <c r="BU1110" s="339"/>
      <c r="BV1110" s="339"/>
      <c r="BW1110" s="339"/>
      <c r="BX1110" s="339"/>
      <c r="BY1110" s="339"/>
      <c r="BZ1110" s="339"/>
      <c r="CA1110" s="339"/>
      <c r="CB1110" s="339"/>
      <c r="CC1110" s="339"/>
      <c r="CD1110" s="339"/>
      <c r="CE1110" s="339"/>
      <c r="CF1110" s="339"/>
      <c r="CG1110" s="339"/>
      <c r="CH1110" s="339"/>
      <c r="CI1110" s="339"/>
      <c r="CJ1110" s="339"/>
      <c r="CK1110" s="339"/>
      <c r="CL1110" s="339"/>
      <c r="CM1110" s="339"/>
      <c r="CN1110" s="339"/>
      <c r="CO1110" s="339"/>
      <c r="CP1110" s="339"/>
      <c r="CQ1110" s="339"/>
      <c r="CR1110" s="339"/>
      <c r="CS1110" s="339"/>
      <c r="CT1110" s="339"/>
      <c r="CU1110" s="339"/>
      <c r="CV1110" s="339"/>
      <c r="CW1110" s="339"/>
      <c r="CX1110" s="339"/>
      <c r="CY1110" s="339"/>
      <c r="CZ1110" s="339"/>
      <c r="DA1110" s="339"/>
      <c r="DB1110" s="339"/>
      <c r="DC1110" s="339"/>
      <c r="DD1110" s="339"/>
      <c r="DE1110" s="339"/>
      <c r="DF1110" s="339"/>
      <c r="DG1110" s="339"/>
      <c r="DH1110" s="339"/>
      <c r="DI1110" s="339"/>
      <c r="DJ1110" s="339"/>
      <c r="DK1110" s="339"/>
      <c r="DL1110" s="339"/>
      <c r="DM1110" s="339"/>
      <c r="DN1110" s="339"/>
      <c r="DO1110" s="339"/>
      <c r="DP1110" s="339"/>
      <c r="DQ1110" s="339"/>
      <c r="DR1110" s="339"/>
      <c r="DS1110" s="339"/>
      <c r="DT1110" s="339"/>
      <c r="DU1110" s="339"/>
      <c r="DV1110" s="339"/>
      <c r="DW1110" s="339"/>
      <c r="DX1110" s="339"/>
      <c r="DY1110" s="339"/>
      <c r="DZ1110" s="339"/>
      <c r="EA1110" s="339"/>
      <c r="EB1110" s="339"/>
      <c r="EC1110" s="339"/>
      <c r="ED1110" s="339"/>
      <c r="EE1110" s="339"/>
      <c r="EF1110" s="339"/>
      <c r="EG1110" s="339"/>
      <c r="EH1110" s="339"/>
      <c r="EI1110" s="339"/>
      <c r="EJ1110" s="339"/>
      <c r="EK1110" s="339"/>
      <c r="EL1110" s="339"/>
      <c r="EM1110" s="339"/>
    </row>
    <row r="1111" spans="1:143" s="341" customFormat="1" ht="25.5" hidden="1" customHeight="1">
      <c r="A1111" s="371"/>
      <c r="B1111" s="371"/>
      <c r="C1111" s="371"/>
      <c r="D1111" s="371"/>
      <c r="E1111" s="371"/>
      <c r="F1111" s="371"/>
      <c r="G1111" s="371"/>
      <c r="H1111" s="371"/>
      <c r="I1111" s="371"/>
      <c r="J1111" s="371"/>
      <c r="K1111" s="371"/>
      <c r="L1111" s="371"/>
      <c r="M1111" s="371"/>
      <c r="N1111" s="371"/>
      <c r="O1111" s="371"/>
      <c r="P1111" s="371"/>
      <c r="Q1111" s="371"/>
      <c r="R1111" s="371"/>
      <c r="S1111" s="375"/>
      <c r="T1111" s="375"/>
      <c r="U1111" s="375"/>
      <c r="V1111" s="375"/>
      <c r="W1111" s="375"/>
      <c r="X1111" s="375"/>
      <c r="Y1111" s="375"/>
      <c r="Z1111" s="375"/>
      <c r="AA1111" s="375"/>
      <c r="AB1111" s="375"/>
      <c r="AC1111" s="375"/>
      <c r="AD1111" s="375"/>
      <c r="AE1111" s="375"/>
      <c r="AF1111" s="375"/>
      <c r="AG1111" s="375"/>
      <c r="AH1111" s="375"/>
      <c r="AI1111" s="339"/>
      <c r="AJ1111" s="339"/>
      <c r="AK1111" s="339"/>
      <c r="AL1111" s="339"/>
      <c r="AM1111" s="339"/>
      <c r="AN1111" s="339"/>
      <c r="AO1111" s="339"/>
      <c r="AP1111" s="339"/>
      <c r="AQ1111" s="339"/>
      <c r="AR1111" s="339"/>
      <c r="AS1111" s="339"/>
      <c r="AT1111" s="339"/>
      <c r="AU1111" s="339"/>
      <c r="AV1111" s="339"/>
      <c r="AW1111" s="339"/>
      <c r="AX1111" s="339"/>
      <c r="AY1111" s="339"/>
      <c r="AZ1111" s="339"/>
      <c r="BA1111" s="339"/>
      <c r="BB1111" s="339"/>
      <c r="BC1111" s="339"/>
      <c r="BD1111" s="339"/>
      <c r="BE1111" s="339"/>
      <c r="BF1111" s="339"/>
      <c r="BG1111" s="339"/>
      <c r="BH1111" s="339"/>
      <c r="BI1111" s="339"/>
      <c r="BJ1111" s="339"/>
      <c r="BK1111" s="339"/>
      <c r="BL1111" s="339"/>
      <c r="BM1111" s="339"/>
      <c r="BN1111" s="339"/>
      <c r="BO1111" s="339"/>
      <c r="BP1111" s="339"/>
      <c r="BQ1111" s="339"/>
      <c r="BR1111" s="339"/>
      <c r="BS1111" s="339"/>
      <c r="BT1111" s="339"/>
      <c r="BU1111" s="339"/>
      <c r="BV1111" s="339"/>
      <c r="BW1111" s="339"/>
      <c r="BX1111" s="339"/>
      <c r="BY1111" s="339"/>
      <c r="BZ1111" s="339"/>
      <c r="CA1111" s="339"/>
      <c r="CB1111" s="339"/>
      <c r="CC1111" s="339"/>
      <c r="CD1111" s="339"/>
      <c r="CE1111" s="339"/>
      <c r="CF1111" s="339"/>
      <c r="CG1111" s="339"/>
      <c r="CH1111" s="339"/>
      <c r="CI1111" s="339"/>
      <c r="CJ1111" s="339"/>
      <c r="CK1111" s="339"/>
      <c r="CL1111" s="339"/>
      <c r="CM1111" s="339"/>
      <c r="CN1111" s="339"/>
      <c r="CO1111" s="339"/>
      <c r="CP1111" s="339"/>
      <c r="CQ1111" s="339"/>
      <c r="CR1111" s="339"/>
      <c r="CS1111" s="339"/>
      <c r="CT1111" s="339"/>
      <c r="CU1111" s="339"/>
      <c r="CV1111" s="339"/>
      <c r="CW1111" s="339"/>
      <c r="CX1111" s="339"/>
      <c r="CY1111" s="339"/>
      <c r="CZ1111" s="339"/>
      <c r="DA1111" s="339"/>
      <c r="DB1111" s="339"/>
      <c r="DC1111" s="339"/>
      <c r="DD1111" s="339"/>
      <c r="DE1111" s="339"/>
      <c r="DF1111" s="339"/>
      <c r="DG1111" s="339"/>
      <c r="DH1111" s="339"/>
      <c r="DI1111" s="339"/>
      <c r="DJ1111" s="339"/>
      <c r="DK1111" s="339"/>
      <c r="DL1111" s="339"/>
      <c r="DM1111" s="339"/>
      <c r="DN1111" s="339"/>
      <c r="DO1111" s="339"/>
      <c r="DP1111" s="339"/>
      <c r="DQ1111" s="339"/>
      <c r="DR1111" s="339"/>
      <c r="DS1111" s="339"/>
      <c r="DT1111" s="339"/>
      <c r="DU1111" s="339"/>
      <c r="DV1111" s="339"/>
      <c r="DW1111" s="339"/>
      <c r="DX1111" s="339"/>
      <c r="DY1111" s="339"/>
      <c r="DZ1111" s="339"/>
      <c r="EA1111" s="339"/>
      <c r="EB1111" s="339"/>
      <c r="EC1111" s="339"/>
      <c r="ED1111" s="339"/>
      <c r="EE1111" s="339"/>
      <c r="EF1111" s="339"/>
      <c r="EG1111" s="339"/>
      <c r="EH1111" s="339"/>
      <c r="EI1111" s="339"/>
      <c r="EJ1111" s="339"/>
      <c r="EK1111" s="339"/>
      <c r="EL1111" s="339"/>
      <c r="EM1111" s="339"/>
    </row>
    <row r="1112" spans="1:143" s="341" customFormat="1" ht="25.5" hidden="1" customHeight="1">
      <c r="A1112" s="371"/>
      <c r="B1112" s="371"/>
      <c r="C1112" s="371"/>
      <c r="D1112" s="371"/>
      <c r="E1112" s="371"/>
      <c r="F1112" s="371"/>
      <c r="G1112" s="371"/>
      <c r="H1112" s="371"/>
      <c r="I1112" s="371"/>
      <c r="J1112" s="371"/>
      <c r="K1112" s="375"/>
      <c r="L1112" s="375"/>
      <c r="M1112" s="375"/>
      <c r="N1112" s="375"/>
      <c r="O1112" s="375"/>
      <c r="P1112" s="375"/>
      <c r="Q1112" s="375"/>
      <c r="R1112" s="371"/>
      <c r="S1112" s="375"/>
      <c r="T1112" s="375"/>
      <c r="U1112" s="375"/>
      <c r="V1112" s="375"/>
      <c r="W1112" s="375"/>
      <c r="X1112" s="375"/>
      <c r="Y1112" s="375"/>
      <c r="Z1112" s="375"/>
      <c r="AA1112" s="375"/>
      <c r="AB1112" s="375"/>
      <c r="AC1112" s="375"/>
      <c r="AD1112" s="375"/>
      <c r="AE1112" s="375"/>
      <c r="AF1112" s="375"/>
      <c r="AG1112" s="375"/>
      <c r="AH1112" s="375"/>
      <c r="AI1112" s="339"/>
      <c r="AJ1112" s="339"/>
      <c r="AK1112" s="339"/>
      <c r="AL1112" s="339"/>
      <c r="AM1112" s="339"/>
      <c r="AN1112" s="339"/>
      <c r="AO1112" s="339"/>
      <c r="AP1112" s="339"/>
      <c r="AQ1112" s="339"/>
      <c r="AR1112" s="339"/>
      <c r="AS1112" s="339"/>
      <c r="AT1112" s="339"/>
      <c r="AU1112" s="339"/>
      <c r="AV1112" s="339"/>
      <c r="AW1112" s="339"/>
      <c r="AX1112" s="339"/>
      <c r="AY1112" s="339"/>
      <c r="AZ1112" s="339"/>
      <c r="BA1112" s="339"/>
      <c r="BB1112" s="339"/>
      <c r="BC1112" s="339"/>
      <c r="BD1112" s="339"/>
      <c r="BE1112" s="339"/>
      <c r="BF1112" s="339"/>
      <c r="BG1112" s="339"/>
      <c r="BH1112" s="339"/>
      <c r="BI1112" s="339"/>
      <c r="BJ1112" s="339"/>
      <c r="BK1112" s="339"/>
      <c r="BL1112" s="339"/>
      <c r="BM1112" s="339"/>
      <c r="BN1112" s="339"/>
      <c r="BO1112" s="339"/>
      <c r="BP1112" s="339"/>
      <c r="BQ1112" s="339"/>
      <c r="BR1112" s="339"/>
      <c r="BS1112" s="339"/>
      <c r="BT1112" s="339"/>
      <c r="BU1112" s="339"/>
      <c r="BV1112" s="339"/>
      <c r="BW1112" s="339"/>
      <c r="BX1112" s="339"/>
      <c r="BY1112" s="339"/>
      <c r="BZ1112" s="339"/>
      <c r="CA1112" s="339"/>
      <c r="CB1112" s="339"/>
      <c r="CC1112" s="339"/>
      <c r="CD1112" s="339"/>
      <c r="CE1112" s="339"/>
      <c r="CF1112" s="339"/>
      <c r="CG1112" s="339"/>
      <c r="CH1112" s="339"/>
      <c r="CI1112" s="339"/>
      <c r="CJ1112" s="339"/>
      <c r="CK1112" s="339"/>
      <c r="CL1112" s="339"/>
      <c r="CM1112" s="339"/>
      <c r="CN1112" s="339"/>
      <c r="CO1112" s="339"/>
      <c r="CP1112" s="339"/>
      <c r="CQ1112" s="339"/>
      <c r="CR1112" s="339"/>
      <c r="CS1112" s="339"/>
      <c r="CT1112" s="339"/>
      <c r="CU1112" s="339"/>
      <c r="CV1112" s="339"/>
      <c r="CW1112" s="339"/>
      <c r="CX1112" s="339"/>
      <c r="CY1112" s="339"/>
      <c r="CZ1112" s="339"/>
      <c r="DA1112" s="339"/>
      <c r="DB1112" s="339"/>
      <c r="DC1112" s="339"/>
      <c r="DD1112" s="339"/>
      <c r="DE1112" s="339"/>
      <c r="DF1112" s="339"/>
      <c r="DG1112" s="339"/>
      <c r="DH1112" s="339"/>
      <c r="DI1112" s="339"/>
      <c r="DJ1112" s="339"/>
      <c r="DK1112" s="339"/>
      <c r="DL1112" s="339"/>
      <c r="DM1112" s="339"/>
      <c r="DN1112" s="339"/>
      <c r="DO1112" s="339"/>
      <c r="DP1112" s="339"/>
      <c r="DQ1112" s="339"/>
      <c r="DR1112" s="339"/>
      <c r="DS1112" s="339"/>
      <c r="DT1112" s="339"/>
      <c r="DU1112" s="339"/>
      <c r="DV1112" s="339"/>
      <c r="DW1112" s="339"/>
      <c r="DX1112" s="339"/>
      <c r="DY1112" s="339"/>
      <c r="DZ1112" s="339"/>
      <c r="EA1112" s="339"/>
      <c r="EB1112" s="339"/>
      <c r="EC1112" s="339"/>
      <c r="ED1112" s="339"/>
      <c r="EE1112" s="339"/>
      <c r="EF1112" s="339"/>
      <c r="EG1112" s="339"/>
      <c r="EH1112" s="339"/>
      <c r="EI1112" s="339"/>
      <c r="EJ1112" s="339"/>
      <c r="EK1112" s="339"/>
      <c r="EL1112" s="339"/>
      <c r="EM1112" s="339"/>
    </row>
    <row r="1113" spans="1:143" s="341" customFormat="1" ht="25.5" hidden="1" customHeight="1">
      <c r="A1113" s="385"/>
      <c r="B1113" s="375"/>
      <c r="C1113" s="375"/>
      <c r="D1113" s="375"/>
      <c r="E1113" s="375"/>
      <c r="F1113" s="375"/>
      <c r="G1113" s="375"/>
      <c r="H1113" s="375"/>
      <c r="I1113" s="375"/>
      <c r="J1113" s="375"/>
      <c r="K1113" s="375"/>
      <c r="L1113" s="375"/>
      <c r="M1113" s="375"/>
      <c r="N1113" s="375"/>
      <c r="O1113" s="375"/>
      <c r="P1113" s="375"/>
      <c r="Q1113" s="375"/>
      <c r="R1113" s="371"/>
      <c r="S1113" s="375"/>
      <c r="T1113" s="375"/>
      <c r="U1113" s="375"/>
      <c r="V1113" s="375"/>
      <c r="W1113" s="375"/>
      <c r="X1113" s="375"/>
      <c r="Y1113" s="375"/>
      <c r="Z1113" s="375"/>
      <c r="AA1113" s="375"/>
      <c r="AB1113" s="375"/>
      <c r="AC1113" s="375"/>
      <c r="AD1113" s="375"/>
      <c r="AE1113" s="375"/>
      <c r="AF1113" s="375"/>
      <c r="AG1113" s="375"/>
      <c r="AH1113" s="375"/>
      <c r="AI1113" s="339"/>
      <c r="AJ1113" s="339"/>
      <c r="AK1113" s="339"/>
      <c r="AL1113" s="339"/>
      <c r="AM1113" s="339"/>
      <c r="AN1113" s="339"/>
      <c r="AO1113" s="339"/>
      <c r="AP1113" s="339"/>
      <c r="AQ1113" s="339"/>
      <c r="AR1113" s="339"/>
      <c r="AS1113" s="339"/>
      <c r="AT1113" s="339"/>
      <c r="AU1113" s="339"/>
      <c r="AV1113" s="339"/>
      <c r="AW1113" s="339"/>
      <c r="AX1113" s="339"/>
      <c r="AY1113" s="339"/>
      <c r="AZ1113" s="339"/>
      <c r="BA1113" s="339"/>
      <c r="BB1113" s="339"/>
      <c r="BC1113" s="339"/>
      <c r="BD1113" s="339"/>
      <c r="BE1113" s="339"/>
      <c r="BF1113" s="339"/>
      <c r="BG1113" s="339"/>
      <c r="BH1113" s="339"/>
      <c r="BI1113" s="339"/>
      <c r="BJ1113" s="339"/>
      <c r="BK1113" s="339"/>
      <c r="BL1113" s="339"/>
      <c r="BM1113" s="339"/>
      <c r="BN1113" s="339"/>
      <c r="BO1113" s="339"/>
      <c r="BP1113" s="339"/>
      <c r="BQ1113" s="339"/>
      <c r="BR1113" s="339"/>
      <c r="BS1113" s="339"/>
      <c r="BT1113" s="339"/>
      <c r="BU1113" s="339"/>
      <c r="BV1113" s="339"/>
      <c r="BW1113" s="339"/>
      <c r="BX1113" s="339"/>
      <c r="BY1113" s="339"/>
      <c r="BZ1113" s="339"/>
      <c r="CA1113" s="339"/>
      <c r="CB1113" s="339"/>
      <c r="CC1113" s="339"/>
      <c r="CD1113" s="339"/>
      <c r="CE1113" s="339"/>
      <c r="CF1113" s="339"/>
      <c r="CG1113" s="339"/>
      <c r="CH1113" s="339"/>
      <c r="CI1113" s="339"/>
      <c r="CJ1113" s="339"/>
      <c r="CK1113" s="339"/>
      <c r="CL1113" s="339"/>
      <c r="CM1113" s="339"/>
      <c r="CN1113" s="339"/>
      <c r="CO1113" s="339"/>
      <c r="CP1113" s="339"/>
      <c r="CQ1113" s="339"/>
      <c r="CR1113" s="339"/>
      <c r="CS1113" s="339"/>
      <c r="CT1113" s="339"/>
      <c r="CU1113" s="339"/>
      <c r="CV1113" s="339"/>
      <c r="CW1113" s="339"/>
      <c r="CX1113" s="339"/>
      <c r="CY1113" s="339"/>
      <c r="CZ1113" s="339"/>
      <c r="DA1113" s="339"/>
      <c r="DB1113" s="339"/>
      <c r="DC1113" s="339"/>
      <c r="DD1113" s="339"/>
      <c r="DE1113" s="339"/>
      <c r="DF1113" s="339"/>
      <c r="DG1113" s="339"/>
      <c r="DH1113" s="339"/>
      <c r="DI1113" s="339"/>
      <c r="DJ1113" s="339"/>
      <c r="DK1113" s="339"/>
      <c r="DL1113" s="339"/>
      <c r="DM1113" s="339"/>
      <c r="DN1113" s="339"/>
      <c r="DO1113" s="339"/>
      <c r="DP1113" s="339"/>
      <c r="DQ1113" s="339"/>
      <c r="DR1113" s="339"/>
      <c r="DS1113" s="339"/>
      <c r="DT1113" s="339"/>
      <c r="DU1113" s="339"/>
      <c r="DV1113" s="339"/>
      <c r="DW1113" s="339"/>
      <c r="DX1113" s="339"/>
      <c r="DY1113" s="339"/>
      <c r="DZ1113" s="339"/>
      <c r="EA1113" s="339"/>
      <c r="EB1113" s="339"/>
      <c r="EC1113" s="339"/>
      <c r="ED1113" s="339"/>
      <c r="EE1113" s="339"/>
      <c r="EF1113" s="339"/>
      <c r="EG1113" s="339"/>
      <c r="EH1113" s="339"/>
      <c r="EI1113" s="339"/>
      <c r="EJ1113" s="339"/>
      <c r="EK1113" s="339"/>
      <c r="EL1113" s="339"/>
      <c r="EM1113" s="339"/>
    </row>
    <row r="1114" spans="1:143" s="341" customFormat="1" ht="25.5" hidden="1" customHeight="1">
      <c r="A1114" s="375"/>
      <c r="B1114" s="375"/>
      <c r="C1114" s="375"/>
      <c r="D1114" s="375"/>
      <c r="E1114" s="375"/>
      <c r="F1114" s="375"/>
      <c r="G1114" s="375"/>
      <c r="H1114" s="375"/>
      <c r="I1114" s="375"/>
      <c r="J1114" s="375"/>
      <c r="K1114" s="375"/>
      <c r="L1114" s="375"/>
      <c r="M1114" s="375"/>
      <c r="N1114" s="375"/>
      <c r="O1114" s="375"/>
      <c r="P1114" s="375"/>
      <c r="Q1114" s="375"/>
      <c r="R1114" s="371"/>
      <c r="S1114" s="375"/>
      <c r="T1114" s="375"/>
      <c r="U1114" s="375"/>
      <c r="V1114" s="375"/>
      <c r="W1114" s="375"/>
      <c r="X1114" s="375"/>
      <c r="Y1114" s="375"/>
      <c r="Z1114" s="375"/>
      <c r="AA1114" s="375"/>
      <c r="AB1114" s="375"/>
      <c r="AC1114" s="375"/>
      <c r="AD1114" s="375"/>
      <c r="AE1114" s="375"/>
      <c r="AF1114" s="375"/>
      <c r="AG1114" s="375"/>
      <c r="AH1114" s="375"/>
      <c r="AI1114" s="339"/>
      <c r="AJ1114" s="339"/>
      <c r="AK1114" s="339"/>
      <c r="AL1114" s="339"/>
      <c r="AM1114" s="339"/>
      <c r="AN1114" s="339"/>
      <c r="AO1114" s="339"/>
      <c r="AP1114" s="339"/>
      <c r="AQ1114" s="339"/>
      <c r="AR1114" s="339"/>
      <c r="AS1114" s="339"/>
      <c r="AT1114" s="339"/>
      <c r="AU1114" s="339"/>
      <c r="AV1114" s="339"/>
      <c r="AW1114" s="339"/>
      <c r="AX1114" s="339"/>
      <c r="AY1114" s="339"/>
      <c r="AZ1114" s="339"/>
      <c r="BA1114" s="339"/>
      <c r="BB1114" s="339"/>
      <c r="BC1114" s="339"/>
      <c r="BD1114" s="339"/>
      <c r="BE1114" s="339"/>
      <c r="BF1114" s="339"/>
      <c r="BG1114" s="339"/>
      <c r="BH1114" s="339"/>
      <c r="BI1114" s="339"/>
      <c r="BJ1114" s="339"/>
      <c r="BK1114" s="339"/>
      <c r="BL1114" s="339"/>
      <c r="BM1114" s="339"/>
      <c r="BN1114" s="339"/>
      <c r="BO1114" s="339"/>
      <c r="BP1114" s="339"/>
      <c r="BQ1114" s="339"/>
      <c r="BR1114" s="339"/>
      <c r="BS1114" s="339"/>
      <c r="BT1114" s="339"/>
      <c r="BU1114" s="339"/>
      <c r="BV1114" s="339"/>
      <c r="BW1114" s="339"/>
      <c r="BX1114" s="339"/>
      <c r="BY1114" s="339"/>
      <c r="BZ1114" s="339"/>
      <c r="CA1114" s="339"/>
      <c r="CB1114" s="339"/>
      <c r="CC1114" s="339"/>
      <c r="CD1114" s="339"/>
      <c r="CE1114" s="339"/>
      <c r="CF1114" s="339"/>
      <c r="CG1114" s="339"/>
      <c r="CH1114" s="339"/>
      <c r="CI1114" s="339"/>
      <c r="CJ1114" s="339"/>
      <c r="CK1114" s="339"/>
      <c r="CL1114" s="339"/>
      <c r="CM1114" s="339"/>
      <c r="CN1114" s="339"/>
      <c r="CO1114" s="339"/>
      <c r="CP1114" s="339"/>
      <c r="CQ1114" s="339"/>
      <c r="CR1114" s="339"/>
      <c r="CS1114" s="339"/>
      <c r="CT1114" s="339"/>
      <c r="CU1114" s="339"/>
      <c r="CV1114" s="339"/>
      <c r="CW1114" s="339"/>
      <c r="CX1114" s="339"/>
      <c r="CY1114" s="339"/>
      <c r="CZ1114" s="339"/>
      <c r="DA1114" s="339"/>
      <c r="DB1114" s="339"/>
      <c r="DC1114" s="339"/>
      <c r="DD1114" s="339"/>
      <c r="DE1114" s="339"/>
      <c r="DF1114" s="339"/>
      <c r="DG1114" s="339"/>
      <c r="DH1114" s="339"/>
      <c r="DI1114" s="339"/>
      <c r="DJ1114" s="339"/>
      <c r="DK1114" s="339"/>
      <c r="DL1114" s="339"/>
      <c r="DM1114" s="339"/>
      <c r="DN1114" s="339"/>
      <c r="DO1114" s="339"/>
      <c r="DP1114" s="339"/>
      <c r="DQ1114" s="339"/>
      <c r="DR1114" s="339"/>
      <c r="DS1114" s="339"/>
      <c r="DT1114" s="339"/>
      <c r="DU1114" s="339"/>
      <c r="DV1114" s="339"/>
      <c r="DW1114" s="339"/>
      <c r="DX1114" s="339"/>
      <c r="DY1114" s="339"/>
      <c r="DZ1114" s="339"/>
      <c r="EA1114" s="339"/>
      <c r="EB1114" s="339"/>
      <c r="EC1114" s="339"/>
      <c r="ED1114" s="339"/>
      <c r="EE1114" s="339"/>
      <c r="EF1114" s="339"/>
      <c r="EG1114" s="339"/>
      <c r="EH1114" s="339"/>
      <c r="EI1114" s="339"/>
      <c r="EJ1114" s="339"/>
      <c r="EK1114" s="339"/>
      <c r="EL1114" s="339"/>
      <c r="EM1114" s="339"/>
    </row>
    <row r="1115" spans="1:143" s="341" customFormat="1" ht="25.5" hidden="1" customHeight="1">
      <c r="A1115" s="375"/>
      <c r="B1115" s="375"/>
      <c r="C1115" s="375"/>
      <c r="D1115" s="375"/>
      <c r="E1115" s="375"/>
      <c r="F1115" s="375"/>
      <c r="G1115" s="375"/>
      <c r="H1115" s="375"/>
      <c r="I1115" s="375"/>
      <c r="J1115" s="375"/>
      <c r="K1115" s="375"/>
      <c r="L1115" s="375"/>
      <c r="M1115" s="375"/>
      <c r="N1115" s="375"/>
      <c r="O1115" s="375"/>
      <c r="P1115" s="375"/>
      <c r="Q1115" s="375"/>
      <c r="R1115" s="371"/>
      <c r="S1115" s="375"/>
      <c r="T1115" s="375"/>
      <c r="U1115" s="375"/>
      <c r="V1115" s="375"/>
      <c r="W1115" s="375"/>
      <c r="X1115" s="375"/>
      <c r="Y1115" s="375"/>
      <c r="Z1115" s="375"/>
      <c r="AA1115" s="375"/>
      <c r="AB1115" s="375"/>
      <c r="AC1115" s="375"/>
      <c r="AD1115" s="375"/>
      <c r="AE1115" s="375"/>
      <c r="AF1115" s="375"/>
      <c r="AG1115" s="375"/>
      <c r="AH1115" s="375"/>
      <c r="AI1115" s="339"/>
      <c r="AJ1115" s="339"/>
      <c r="AK1115" s="339"/>
      <c r="AL1115" s="339"/>
      <c r="AM1115" s="339"/>
      <c r="AN1115" s="339"/>
      <c r="AO1115" s="339"/>
      <c r="AP1115" s="339"/>
      <c r="AQ1115" s="339"/>
      <c r="AR1115" s="339"/>
      <c r="AS1115" s="339"/>
      <c r="AT1115" s="339"/>
      <c r="AU1115" s="339"/>
      <c r="AV1115" s="339"/>
      <c r="AW1115" s="339"/>
      <c r="AX1115" s="339"/>
      <c r="AY1115" s="339"/>
      <c r="AZ1115" s="339"/>
      <c r="BA1115" s="339"/>
      <c r="BB1115" s="339"/>
      <c r="BC1115" s="339"/>
      <c r="BD1115" s="339"/>
      <c r="BE1115" s="339"/>
      <c r="BF1115" s="339"/>
      <c r="BG1115" s="339"/>
      <c r="BH1115" s="339"/>
      <c r="BI1115" s="339"/>
      <c r="BJ1115" s="339"/>
      <c r="BK1115" s="339"/>
      <c r="BL1115" s="339"/>
      <c r="BM1115" s="339"/>
      <c r="BN1115" s="339"/>
      <c r="BO1115" s="339"/>
      <c r="BP1115" s="339"/>
      <c r="BQ1115" s="339"/>
      <c r="BR1115" s="339"/>
      <c r="BS1115" s="339"/>
      <c r="BT1115" s="339"/>
      <c r="BU1115" s="339"/>
      <c r="BV1115" s="339"/>
      <c r="BW1115" s="339"/>
      <c r="BX1115" s="339"/>
      <c r="BY1115" s="339"/>
      <c r="BZ1115" s="339"/>
      <c r="CA1115" s="339"/>
      <c r="CB1115" s="339"/>
      <c r="CC1115" s="339"/>
      <c r="CD1115" s="339"/>
      <c r="CE1115" s="339"/>
      <c r="CF1115" s="339"/>
      <c r="CG1115" s="339"/>
      <c r="CH1115" s="339"/>
      <c r="CI1115" s="339"/>
      <c r="CJ1115" s="339"/>
      <c r="CK1115" s="339"/>
      <c r="CL1115" s="339"/>
      <c r="CM1115" s="339"/>
      <c r="CN1115" s="339"/>
      <c r="CO1115" s="339"/>
      <c r="CP1115" s="339"/>
      <c r="CQ1115" s="339"/>
      <c r="CR1115" s="339"/>
      <c r="CS1115" s="339"/>
      <c r="CT1115" s="339"/>
      <c r="CU1115" s="339"/>
      <c r="CV1115" s="339"/>
      <c r="CW1115" s="339"/>
      <c r="CX1115" s="339"/>
      <c r="CY1115" s="339"/>
      <c r="CZ1115" s="339"/>
      <c r="DA1115" s="339"/>
      <c r="DB1115" s="339"/>
      <c r="DC1115" s="339"/>
      <c r="DD1115" s="339"/>
      <c r="DE1115" s="339"/>
      <c r="DF1115" s="339"/>
      <c r="DG1115" s="339"/>
      <c r="DH1115" s="339"/>
      <c r="DI1115" s="339"/>
      <c r="DJ1115" s="339"/>
      <c r="DK1115" s="339"/>
      <c r="DL1115" s="339"/>
      <c r="DM1115" s="339"/>
      <c r="DN1115" s="339"/>
      <c r="DO1115" s="339"/>
      <c r="DP1115" s="339"/>
      <c r="DQ1115" s="339"/>
      <c r="DR1115" s="339"/>
      <c r="DS1115" s="339"/>
      <c r="DT1115" s="339"/>
      <c r="DU1115" s="339"/>
      <c r="DV1115" s="339"/>
      <c r="DW1115" s="339"/>
      <c r="DX1115" s="339"/>
      <c r="DY1115" s="339"/>
      <c r="DZ1115" s="339"/>
      <c r="EA1115" s="339"/>
      <c r="EB1115" s="339"/>
      <c r="EC1115" s="339"/>
      <c r="ED1115" s="339"/>
      <c r="EE1115" s="339"/>
      <c r="EF1115" s="339"/>
      <c r="EG1115" s="339"/>
      <c r="EH1115" s="339"/>
      <c r="EI1115" s="339"/>
      <c r="EJ1115" s="339"/>
      <c r="EK1115" s="339"/>
      <c r="EL1115" s="339"/>
      <c r="EM1115" s="339"/>
    </row>
    <row r="1116" spans="1:143" s="341" customFormat="1" ht="26.25" hidden="1" customHeight="1">
      <c r="A1116" s="375"/>
      <c r="B1116" s="375"/>
      <c r="C1116" s="375"/>
      <c r="D1116" s="375"/>
      <c r="E1116" s="375"/>
      <c r="F1116" s="375"/>
      <c r="G1116" s="375"/>
      <c r="H1116" s="375"/>
      <c r="I1116" s="375"/>
      <c r="J1116" s="375"/>
      <c r="K1116" s="375"/>
      <c r="L1116" s="375"/>
      <c r="M1116" s="375"/>
      <c r="N1116" s="375"/>
      <c r="O1116" s="375"/>
      <c r="P1116" s="375"/>
      <c r="Q1116" s="375"/>
      <c r="R1116" s="371"/>
      <c r="S1116" s="375"/>
      <c r="T1116" s="375"/>
      <c r="U1116" s="375"/>
      <c r="V1116" s="375"/>
      <c r="W1116" s="375"/>
      <c r="X1116" s="375"/>
      <c r="Y1116" s="375"/>
      <c r="Z1116" s="375"/>
      <c r="AA1116" s="375"/>
      <c r="AB1116" s="375"/>
      <c r="AC1116" s="375"/>
      <c r="AD1116" s="375"/>
      <c r="AE1116" s="375"/>
      <c r="AF1116" s="375"/>
      <c r="AG1116" s="375"/>
      <c r="AH1116" s="375"/>
      <c r="AI1116" s="339"/>
      <c r="AJ1116" s="339"/>
      <c r="AK1116" s="339"/>
      <c r="AL1116" s="339"/>
      <c r="AM1116" s="339"/>
      <c r="AN1116" s="339"/>
      <c r="AO1116" s="339"/>
      <c r="AP1116" s="339"/>
      <c r="AQ1116" s="339"/>
      <c r="AR1116" s="339"/>
      <c r="AS1116" s="339"/>
      <c r="AT1116" s="339"/>
      <c r="AU1116" s="339"/>
      <c r="AV1116" s="339"/>
      <c r="AW1116" s="339"/>
      <c r="AX1116" s="339"/>
      <c r="AY1116" s="339"/>
      <c r="AZ1116" s="339"/>
      <c r="BA1116" s="339"/>
      <c r="BB1116" s="339"/>
      <c r="BC1116" s="339"/>
      <c r="BD1116" s="339"/>
      <c r="BE1116" s="339"/>
      <c r="BF1116" s="339"/>
      <c r="BG1116" s="339"/>
      <c r="BH1116" s="339"/>
      <c r="BI1116" s="339"/>
      <c r="BJ1116" s="339"/>
      <c r="BK1116" s="339"/>
      <c r="BL1116" s="339"/>
      <c r="BM1116" s="339"/>
      <c r="BN1116" s="339"/>
      <c r="BO1116" s="339"/>
      <c r="BP1116" s="339"/>
      <c r="BQ1116" s="339"/>
      <c r="BR1116" s="339"/>
      <c r="BS1116" s="339"/>
      <c r="BT1116" s="339"/>
      <c r="BU1116" s="339"/>
      <c r="BV1116" s="339"/>
      <c r="BW1116" s="339"/>
      <c r="BX1116" s="339"/>
      <c r="BY1116" s="339"/>
      <c r="BZ1116" s="339"/>
      <c r="CA1116" s="339"/>
      <c r="CB1116" s="339"/>
      <c r="CC1116" s="339"/>
      <c r="CD1116" s="339"/>
      <c r="CE1116" s="339"/>
      <c r="CF1116" s="339"/>
      <c r="CG1116" s="339"/>
      <c r="CH1116" s="339"/>
      <c r="CI1116" s="339"/>
      <c r="CJ1116" s="339"/>
      <c r="CK1116" s="339"/>
      <c r="CL1116" s="339"/>
      <c r="CM1116" s="339"/>
      <c r="CN1116" s="339"/>
      <c r="CO1116" s="339"/>
      <c r="CP1116" s="339"/>
      <c r="CQ1116" s="339"/>
      <c r="CR1116" s="339"/>
      <c r="CS1116" s="339"/>
      <c r="CT1116" s="339"/>
      <c r="CU1116" s="339"/>
      <c r="CV1116" s="339"/>
      <c r="CW1116" s="339"/>
      <c r="CX1116" s="339"/>
      <c r="CY1116" s="339"/>
      <c r="CZ1116" s="339"/>
      <c r="DA1116" s="339"/>
      <c r="DB1116" s="339"/>
      <c r="DC1116" s="339"/>
      <c r="DD1116" s="339"/>
      <c r="DE1116" s="339"/>
      <c r="DF1116" s="339"/>
      <c r="DG1116" s="339"/>
      <c r="DH1116" s="339"/>
      <c r="DI1116" s="339"/>
      <c r="DJ1116" s="339"/>
      <c r="DK1116" s="339"/>
      <c r="DL1116" s="339"/>
      <c r="DM1116" s="339"/>
      <c r="DN1116" s="339"/>
      <c r="DO1116" s="339"/>
      <c r="DP1116" s="339"/>
      <c r="DQ1116" s="339"/>
      <c r="DR1116" s="339"/>
      <c r="DS1116" s="339"/>
      <c r="DT1116" s="339"/>
      <c r="DU1116" s="339"/>
      <c r="DV1116" s="339"/>
      <c r="DW1116" s="339"/>
      <c r="DX1116" s="339"/>
      <c r="DY1116" s="339"/>
      <c r="DZ1116" s="339"/>
      <c r="EA1116" s="339"/>
      <c r="EB1116" s="339"/>
      <c r="EC1116" s="339"/>
      <c r="ED1116" s="339"/>
      <c r="EE1116" s="339"/>
      <c r="EF1116" s="339"/>
      <c r="EG1116" s="339"/>
      <c r="EH1116" s="339"/>
      <c r="EI1116" s="339"/>
      <c r="EJ1116" s="339"/>
      <c r="EK1116" s="339"/>
      <c r="EL1116" s="339"/>
      <c r="EM1116" s="339"/>
    </row>
    <row r="1117" spans="1:143" s="341" customFormat="1" hidden="1">
      <c r="A1117" s="375"/>
      <c r="B1117" s="375"/>
      <c r="C1117" s="375"/>
      <c r="D1117" s="375"/>
      <c r="E1117" s="375"/>
      <c r="F1117" s="375"/>
      <c r="G1117" s="375"/>
      <c r="H1117" s="375"/>
      <c r="I1117" s="375"/>
      <c r="J1117" s="375"/>
      <c r="K1117" s="375"/>
      <c r="L1117" s="375"/>
      <c r="M1117" s="375"/>
      <c r="N1117" s="375"/>
      <c r="O1117" s="375"/>
      <c r="P1117" s="375"/>
      <c r="Q1117" s="375"/>
      <c r="R1117" s="371"/>
      <c r="S1117" s="375"/>
      <c r="T1117" s="375"/>
      <c r="U1117" s="375"/>
      <c r="V1117" s="375"/>
      <c r="W1117" s="375"/>
      <c r="X1117" s="375"/>
      <c r="Y1117" s="375"/>
      <c r="Z1117" s="375"/>
      <c r="AA1117" s="375"/>
      <c r="AB1117" s="375"/>
      <c r="AC1117" s="375"/>
      <c r="AD1117" s="375"/>
      <c r="AE1117" s="375"/>
      <c r="AF1117" s="375"/>
      <c r="AG1117" s="375"/>
      <c r="AH1117" s="375"/>
      <c r="AI1117" s="339"/>
      <c r="AJ1117" s="339"/>
      <c r="AK1117" s="339"/>
      <c r="AL1117" s="339"/>
      <c r="AM1117" s="339"/>
      <c r="AN1117" s="339"/>
      <c r="AO1117" s="339"/>
      <c r="AP1117" s="339"/>
      <c r="AQ1117" s="339"/>
      <c r="AR1117" s="339"/>
      <c r="AS1117" s="339"/>
      <c r="AT1117" s="339"/>
      <c r="AU1117" s="339"/>
      <c r="AV1117" s="339"/>
      <c r="AW1117" s="339"/>
      <c r="AX1117" s="339"/>
      <c r="AY1117" s="339"/>
      <c r="AZ1117" s="339"/>
      <c r="BA1117" s="339"/>
      <c r="BB1117" s="339"/>
      <c r="BC1117" s="339"/>
      <c r="BD1117" s="339"/>
      <c r="BE1117" s="339"/>
      <c r="BF1117" s="339"/>
      <c r="BG1117" s="339"/>
      <c r="BH1117" s="339"/>
      <c r="BI1117" s="339"/>
      <c r="BJ1117" s="339"/>
      <c r="BK1117" s="339"/>
      <c r="BL1117" s="339"/>
      <c r="BM1117" s="339"/>
      <c r="BN1117" s="339"/>
      <c r="BO1117" s="339"/>
      <c r="BP1117" s="339"/>
      <c r="BQ1117" s="339"/>
      <c r="BR1117" s="339"/>
      <c r="BS1117" s="339"/>
      <c r="BT1117" s="339"/>
      <c r="BU1117" s="339"/>
      <c r="BV1117" s="339"/>
      <c r="BW1117" s="339"/>
      <c r="BX1117" s="339"/>
      <c r="BY1117" s="339"/>
      <c r="BZ1117" s="339"/>
      <c r="CA1117" s="339"/>
      <c r="CB1117" s="339"/>
      <c r="CC1117" s="339"/>
      <c r="CD1117" s="339"/>
      <c r="CE1117" s="339"/>
      <c r="CF1117" s="339"/>
      <c r="CG1117" s="339"/>
      <c r="CH1117" s="339"/>
      <c r="CI1117" s="339"/>
      <c r="CJ1117" s="339"/>
      <c r="CK1117" s="339"/>
      <c r="CL1117" s="339"/>
      <c r="CM1117" s="339"/>
      <c r="CN1117" s="339"/>
      <c r="CO1117" s="339"/>
      <c r="CP1117" s="339"/>
      <c r="CQ1117" s="339"/>
      <c r="CR1117" s="339"/>
      <c r="CS1117" s="339"/>
      <c r="CT1117" s="339"/>
      <c r="CU1117" s="339"/>
      <c r="CV1117" s="339"/>
      <c r="CW1117" s="339"/>
      <c r="CX1117" s="339"/>
      <c r="CY1117" s="339"/>
      <c r="CZ1117" s="339"/>
      <c r="DA1117" s="339"/>
      <c r="DB1117" s="339"/>
      <c r="DC1117" s="339"/>
      <c r="DD1117" s="339"/>
      <c r="DE1117" s="339"/>
      <c r="DF1117" s="339"/>
      <c r="DG1117" s="339"/>
      <c r="DH1117" s="339"/>
      <c r="DI1117" s="339"/>
      <c r="DJ1117" s="339"/>
      <c r="DK1117" s="339"/>
      <c r="DL1117" s="339"/>
      <c r="DM1117" s="339"/>
      <c r="DN1117" s="339"/>
      <c r="DO1117" s="339"/>
      <c r="DP1117" s="339"/>
      <c r="DQ1117" s="339"/>
      <c r="DR1117" s="339"/>
      <c r="DS1117" s="339"/>
      <c r="DT1117" s="339"/>
      <c r="DU1117" s="339"/>
      <c r="DV1117" s="339"/>
      <c r="DW1117" s="339"/>
      <c r="DX1117" s="339"/>
      <c r="DY1117" s="339"/>
      <c r="DZ1117" s="339"/>
      <c r="EA1117" s="339"/>
      <c r="EB1117" s="339"/>
      <c r="EC1117" s="339"/>
      <c r="ED1117" s="339"/>
      <c r="EE1117" s="339"/>
      <c r="EF1117" s="339"/>
      <c r="EG1117" s="339"/>
      <c r="EH1117" s="339"/>
      <c r="EI1117" s="339"/>
      <c r="EJ1117" s="339"/>
      <c r="EK1117" s="339"/>
      <c r="EL1117" s="339"/>
      <c r="EM1117" s="339"/>
    </row>
    <row r="1118" spans="1:143" s="341" customFormat="1" ht="42.75" hidden="1" customHeight="1">
      <c r="A1118" s="375"/>
      <c r="B1118" s="375"/>
      <c r="C1118" s="375"/>
      <c r="D1118" s="375"/>
      <c r="E1118" s="375"/>
      <c r="F1118" s="375"/>
      <c r="G1118" s="375"/>
      <c r="H1118" s="375"/>
      <c r="I1118" s="375"/>
      <c r="J1118" s="375"/>
      <c r="K1118" s="375"/>
      <c r="L1118" s="375"/>
      <c r="M1118" s="375"/>
      <c r="N1118" s="375"/>
      <c r="O1118" s="375"/>
      <c r="P1118" s="375"/>
      <c r="Q1118" s="375"/>
      <c r="R1118" s="371"/>
      <c r="S1118" s="375"/>
      <c r="T1118" s="375"/>
      <c r="U1118" s="375"/>
      <c r="V1118" s="375"/>
      <c r="W1118" s="375"/>
      <c r="X1118" s="375"/>
      <c r="Y1118" s="375"/>
      <c r="Z1118" s="375"/>
      <c r="AA1118" s="375"/>
      <c r="AB1118" s="375"/>
      <c r="AC1118" s="375"/>
      <c r="AD1118" s="375"/>
      <c r="AE1118" s="375"/>
      <c r="AF1118" s="375"/>
      <c r="AG1118" s="375"/>
      <c r="AH1118" s="375"/>
      <c r="AI1118" s="339"/>
      <c r="AJ1118" s="339"/>
      <c r="AK1118" s="339"/>
      <c r="AL1118" s="339"/>
      <c r="AM1118" s="339"/>
      <c r="AN1118" s="339"/>
      <c r="AO1118" s="339"/>
      <c r="AP1118" s="339"/>
      <c r="AQ1118" s="339"/>
      <c r="AR1118" s="339"/>
      <c r="AS1118" s="339"/>
      <c r="AT1118" s="339"/>
      <c r="AU1118" s="339"/>
      <c r="AV1118" s="339"/>
      <c r="AW1118" s="339"/>
      <c r="AX1118" s="339"/>
      <c r="AY1118" s="339"/>
      <c r="AZ1118" s="339"/>
      <c r="BA1118" s="339"/>
      <c r="BB1118" s="339"/>
      <c r="BC1118" s="339"/>
      <c r="BD1118" s="339"/>
      <c r="BE1118" s="339"/>
      <c r="BF1118" s="339"/>
      <c r="BG1118" s="339"/>
      <c r="BH1118" s="339"/>
      <c r="BI1118" s="339"/>
      <c r="BJ1118" s="339"/>
      <c r="BK1118" s="339"/>
      <c r="BL1118" s="339"/>
      <c r="BM1118" s="339"/>
      <c r="BN1118" s="339"/>
      <c r="BO1118" s="339"/>
      <c r="BP1118" s="339"/>
      <c r="BQ1118" s="339"/>
      <c r="BR1118" s="339"/>
      <c r="BS1118" s="339"/>
      <c r="BT1118" s="339"/>
      <c r="BU1118" s="339"/>
      <c r="BV1118" s="339"/>
      <c r="BW1118" s="339"/>
      <c r="BX1118" s="339"/>
      <c r="BY1118" s="339"/>
      <c r="BZ1118" s="339"/>
      <c r="CA1118" s="339"/>
      <c r="CB1118" s="339"/>
      <c r="CC1118" s="339"/>
      <c r="CD1118" s="339"/>
      <c r="CE1118" s="339"/>
      <c r="CF1118" s="339"/>
      <c r="CG1118" s="339"/>
      <c r="CH1118" s="339"/>
      <c r="CI1118" s="339"/>
      <c r="CJ1118" s="339"/>
      <c r="CK1118" s="339"/>
      <c r="CL1118" s="339"/>
      <c r="CM1118" s="339"/>
      <c r="CN1118" s="339"/>
      <c r="CO1118" s="339"/>
      <c r="CP1118" s="339"/>
      <c r="CQ1118" s="339"/>
      <c r="CR1118" s="339"/>
      <c r="CS1118" s="339"/>
      <c r="CT1118" s="339"/>
      <c r="CU1118" s="339"/>
      <c r="CV1118" s="339"/>
      <c r="CW1118" s="339"/>
      <c r="CX1118" s="339"/>
      <c r="CY1118" s="339"/>
      <c r="CZ1118" s="339"/>
      <c r="DA1118" s="339"/>
      <c r="DB1118" s="339"/>
      <c r="DC1118" s="339"/>
      <c r="DD1118" s="339"/>
      <c r="DE1118" s="339"/>
      <c r="DF1118" s="339"/>
      <c r="DG1118" s="339"/>
      <c r="DH1118" s="339"/>
      <c r="DI1118" s="339"/>
      <c r="DJ1118" s="339"/>
      <c r="DK1118" s="339"/>
      <c r="DL1118" s="339"/>
      <c r="DM1118" s="339"/>
      <c r="DN1118" s="339"/>
      <c r="DO1118" s="339"/>
      <c r="DP1118" s="339"/>
      <c r="DQ1118" s="339"/>
      <c r="DR1118" s="339"/>
      <c r="DS1118" s="339"/>
      <c r="DT1118" s="339"/>
      <c r="DU1118" s="339"/>
      <c r="DV1118" s="339"/>
      <c r="DW1118" s="339"/>
      <c r="DX1118" s="339"/>
      <c r="DY1118" s="339"/>
      <c r="DZ1118" s="339"/>
      <c r="EA1118" s="339"/>
      <c r="EB1118" s="339"/>
      <c r="EC1118" s="339"/>
      <c r="ED1118" s="339"/>
      <c r="EE1118" s="339"/>
      <c r="EF1118" s="339"/>
      <c r="EG1118" s="339"/>
      <c r="EH1118" s="339"/>
      <c r="EI1118" s="339"/>
      <c r="EJ1118" s="339"/>
      <c r="EK1118" s="339"/>
      <c r="EL1118" s="339"/>
      <c r="EM1118" s="339"/>
    </row>
    <row r="1119" spans="1:143" ht="15.75" hidden="1" customHeight="1">
      <c r="R1119" s="371"/>
    </row>
    <row r="1120" spans="1:143" ht="17.25" hidden="1" customHeight="1">
      <c r="R1120" s="371"/>
    </row>
    <row r="1121" ht="32.25" hidden="1" customHeight="1"/>
    <row r="1122" ht="15.75" hidden="1" customHeight="1"/>
    <row r="1123" ht="16.5" hidden="1" customHeight="1"/>
    <row r="1124" ht="33" hidden="1" customHeight="1"/>
    <row r="1125" ht="0" hidden="1" customHeight="1"/>
    <row r="1126" ht="0" hidden="1" customHeight="1"/>
    <row r="1127" ht="0" hidden="1" customHeight="1"/>
    <row r="1128" ht="0" hidden="1" customHeight="1"/>
    <row r="1129" ht="0" hidden="1" customHeight="1"/>
    <row r="1136"/>
  </sheetData>
  <sheetProtection selectLockedCells="1"/>
  <mergeCells count="254">
    <mergeCell ref="D7:F7"/>
    <mergeCell ref="S7:U7"/>
    <mergeCell ref="AF7:AG7"/>
    <mergeCell ref="A8:O9"/>
    <mergeCell ref="AF8:AG8"/>
    <mergeCell ref="P9:AH14"/>
    <mergeCell ref="A10:O14"/>
    <mergeCell ref="B16:G16"/>
    <mergeCell ref="I16:O16"/>
    <mergeCell ref="P16:V16"/>
    <mergeCell ref="W16:AB16"/>
    <mergeCell ref="G1:W4"/>
    <mergeCell ref="X1:AC4"/>
    <mergeCell ref="A5:O5"/>
    <mergeCell ref="B6:C6"/>
    <mergeCell ref="D6:F6"/>
    <mergeCell ref="G6:O6"/>
    <mergeCell ref="P6:T6"/>
    <mergeCell ref="U6:AB6"/>
    <mergeCell ref="AC6:AH6"/>
    <mergeCell ref="AD1:AH4"/>
    <mergeCell ref="R19:S19"/>
    <mergeCell ref="A15:A19"/>
    <mergeCell ref="B15:G15"/>
    <mergeCell ref="I15:O15"/>
    <mergeCell ref="P15:V15"/>
    <mergeCell ref="W15:AB15"/>
    <mergeCell ref="AC15:AH15"/>
    <mergeCell ref="AC16:AH16"/>
    <mergeCell ref="B17:AE17"/>
    <mergeCell ref="AF17:AH17"/>
    <mergeCell ref="B18:AE18"/>
    <mergeCell ref="T19:AA19"/>
    <mergeCell ref="AB19:AH19"/>
    <mergeCell ref="AF18:AH18"/>
    <mergeCell ref="B19:F19"/>
    <mergeCell ref="G19:H19"/>
    <mergeCell ref="I19:O19"/>
    <mergeCell ref="P19:Q19"/>
    <mergeCell ref="A20:H20"/>
    <mergeCell ref="J20:U20"/>
    <mergeCell ref="W20:AF20"/>
    <mergeCell ref="A21:B21"/>
    <mergeCell ref="C21:G21"/>
    <mergeCell ref="H21:M21"/>
    <mergeCell ref="N21:S21"/>
    <mergeCell ref="T21:Y21"/>
    <mergeCell ref="AC24:AH24"/>
    <mergeCell ref="Z21:AB21"/>
    <mergeCell ref="AC21:AH21"/>
    <mergeCell ref="L22:Q22"/>
    <mergeCell ref="S22:AA22"/>
    <mergeCell ref="AC22:AH22"/>
    <mergeCell ref="B23:J23"/>
    <mergeCell ref="L23:Q23"/>
    <mergeCell ref="A22:A32"/>
    <mergeCell ref="B25:J25"/>
    <mergeCell ref="L25:Q25"/>
    <mergeCell ref="S25:AA25"/>
    <mergeCell ref="S31:AA31"/>
    <mergeCell ref="AC30:AH30"/>
    <mergeCell ref="AC26:AH26"/>
    <mergeCell ref="S30:AA30"/>
    <mergeCell ref="ES28:FA28"/>
    <mergeCell ref="S23:AA23"/>
    <mergeCell ref="AC23:AH23"/>
    <mergeCell ref="B24:J24"/>
    <mergeCell ref="L24:Q24"/>
    <mergeCell ref="S24:AA24"/>
    <mergeCell ref="FC29:FH29"/>
    <mergeCell ref="L27:Q27"/>
    <mergeCell ref="S29:AA29"/>
    <mergeCell ref="AC29:AH29"/>
    <mergeCell ref="ES27:FA27"/>
    <mergeCell ref="FC27:FH27"/>
    <mergeCell ref="FC28:FH28"/>
    <mergeCell ref="B29:J29"/>
    <mergeCell ref="L29:Q29"/>
    <mergeCell ref="ES29:FA29"/>
    <mergeCell ref="L26:Q26"/>
    <mergeCell ref="S26:AA26"/>
    <mergeCell ref="B28:J28"/>
    <mergeCell ref="L28:Q28"/>
    <mergeCell ref="AC25:AH25"/>
    <mergeCell ref="B26:J26"/>
    <mergeCell ref="B27:J27"/>
    <mergeCell ref="S27:AA27"/>
    <mergeCell ref="FA49:FF49"/>
    <mergeCell ref="B49:J49"/>
    <mergeCell ref="L49:Q49"/>
    <mergeCell ref="S52:AA52"/>
    <mergeCell ref="AC52:AH52"/>
    <mergeCell ref="EQ50:EY50"/>
    <mergeCell ref="FA50:FF50"/>
    <mergeCell ref="EQ52:EY52"/>
    <mergeCell ref="FA52:FF52"/>
    <mergeCell ref="B52:J52"/>
    <mergeCell ref="L52:Q52"/>
    <mergeCell ref="EQ49:EY49"/>
    <mergeCell ref="AC49:AH49"/>
    <mergeCell ref="T51:AA51"/>
    <mergeCell ref="AC51:AH51"/>
    <mergeCell ref="T50:AA50"/>
    <mergeCell ref="AC50:AH50"/>
    <mergeCell ref="FA51:FF51"/>
    <mergeCell ref="B51:J51"/>
    <mergeCell ref="L51:Q51"/>
    <mergeCell ref="B50:J50"/>
    <mergeCell ref="EQ51:EY51"/>
    <mergeCell ref="L50:Q50"/>
    <mergeCell ref="L47:Q47"/>
    <mergeCell ref="L56:Q56"/>
    <mergeCell ref="L55:Q55"/>
    <mergeCell ref="S59:AA59"/>
    <mergeCell ref="AC54:AH54"/>
    <mergeCell ref="AC55:AH55"/>
    <mergeCell ref="B58:J58"/>
    <mergeCell ref="L58:Q58"/>
    <mergeCell ref="B59:J59"/>
    <mergeCell ref="L53:Q53"/>
    <mergeCell ref="B48:J48"/>
    <mergeCell ref="L48:Q48"/>
    <mergeCell ref="AC48:AH48"/>
    <mergeCell ref="B47:J47"/>
    <mergeCell ref="B53:J53"/>
    <mergeCell ref="S56:AA56"/>
    <mergeCell ref="AC56:AH56"/>
    <mergeCell ref="B54:J54"/>
    <mergeCell ref="L54:Q54"/>
    <mergeCell ref="B57:J57"/>
    <mergeCell ref="L57:Q57"/>
    <mergeCell ref="AC59:AH59"/>
    <mergeCell ref="L59:Q59"/>
    <mergeCell ref="B56:J56"/>
    <mergeCell ref="A48:A53"/>
    <mergeCell ref="A54:A55"/>
    <mergeCell ref="B55:J55"/>
    <mergeCell ref="A62:H62"/>
    <mergeCell ref="I62:J62"/>
    <mergeCell ref="K62:M62"/>
    <mergeCell ref="A56:A61"/>
    <mergeCell ref="B60:J60"/>
    <mergeCell ref="L117:Q117"/>
    <mergeCell ref="F78:I78"/>
    <mergeCell ref="B61:J61"/>
    <mergeCell ref="L60:Q60"/>
    <mergeCell ref="L61:Q61"/>
    <mergeCell ref="U76:AB76"/>
    <mergeCell ref="U77:AB77"/>
    <mergeCell ref="U78:AB78"/>
    <mergeCell ref="H64:I64"/>
    <mergeCell ref="U79:AB79"/>
    <mergeCell ref="U67:AH71"/>
    <mergeCell ref="F69:H69"/>
    <mergeCell ref="F71:I71"/>
    <mergeCell ref="U62:Y65"/>
    <mergeCell ref="Z62:AH63"/>
    <mergeCell ref="A65:I67"/>
    <mergeCell ref="Z64:AF64"/>
    <mergeCell ref="AG64:AH64"/>
    <mergeCell ref="Z65:AH65"/>
    <mergeCell ref="U66:AH66"/>
    <mergeCell ref="F63:I63"/>
    <mergeCell ref="L43:Q43"/>
    <mergeCell ref="AC34:AH34"/>
    <mergeCell ref="L46:Q46"/>
    <mergeCell ref="B46:J46"/>
    <mergeCell ref="B42:J42"/>
    <mergeCell ref="B43:J43"/>
    <mergeCell ref="AC43:AH43"/>
    <mergeCell ref="AC44:AH44"/>
    <mergeCell ref="B45:J45"/>
    <mergeCell ref="S43:AA43"/>
    <mergeCell ref="L37:Q37"/>
    <mergeCell ref="AC40:AH40"/>
    <mergeCell ref="B38:J38"/>
    <mergeCell ref="L38:Q38"/>
    <mergeCell ref="S42:AA42"/>
    <mergeCell ref="AC42:AH42"/>
    <mergeCell ref="B44:J44"/>
    <mergeCell ref="B40:J40"/>
    <mergeCell ref="L45:Q45"/>
    <mergeCell ref="AC46:AH46"/>
    <mergeCell ref="AC61:AH61"/>
    <mergeCell ref="R32:R59"/>
    <mergeCell ref="R60:AA60"/>
    <mergeCell ref="R61:AA61"/>
    <mergeCell ref="AC53:AH53"/>
    <mergeCell ref="S53:S55"/>
    <mergeCell ref="T53:AA53"/>
    <mergeCell ref="T54:AA54"/>
    <mergeCell ref="T55:AA55"/>
    <mergeCell ref="AC33:AH33"/>
    <mergeCell ref="AC41:AH41"/>
    <mergeCell ref="S38:AA38"/>
    <mergeCell ref="AC38:AH38"/>
    <mergeCell ref="S45:AA45"/>
    <mergeCell ref="AC45:AH45"/>
    <mergeCell ref="S41:AA41"/>
    <mergeCell ref="AC35:AH35"/>
    <mergeCell ref="S47:AA47"/>
    <mergeCell ref="AC47:AH47"/>
    <mergeCell ref="AC60:AH60"/>
    <mergeCell ref="AC57:AH57"/>
    <mergeCell ref="S58:AA58"/>
    <mergeCell ref="AC58:AH58"/>
    <mergeCell ref="B32:J32"/>
    <mergeCell ref="L32:Q32"/>
    <mergeCell ref="AC32:AH32"/>
    <mergeCell ref="L35:Q35"/>
    <mergeCell ref="S39:AA39"/>
    <mergeCell ref="AC39:AH39"/>
    <mergeCell ref="AC27:AH27"/>
    <mergeCell ref="S32:S37"/>
    <mergeCell ref="T36:AA36"/>
    <mergeCell ref="T37:AA37"/>
    <mergeCell ref="AC36:AH36"/>
    <mergeCell ref="AC37:AH37"/>
    <mergeCell ref="T32:AA32"/>
    <mergeCell ref="T33:AA33"/>
    <mergeCell ref="T34:AA34"/>
    <mergeCell ref="T35:AA35"/>
    <mergeCell ref="AC31:AH31"/>
    <mergeCell ref="B34:J34"/>
    <mergeCell ref="B39:J39"/>
    <mergeCell ref="L39:Q39"/>
    <mergeCell ref="B35:J35"/>
    <mergeCell ref="B33:J33"/>
    <mergeCell ref="L33:Q33"/>
    <mergeCell ref="B37:J37"/>
    <mergeCell ref="R22:R25"/>
    <mergeCell ref="L42:Q42"/>
    <mergeCell ref="A33:A47"/>
    <mergeCell ref="N62:T62"/>
    <mergeCell ref="S46:AA46"/>
    <mergeCell ref="S48:AA48"/>
    <mergeCell ref="S44:AA44"/>
    <mergeCell ref="B41:J41"/>
    <mergeCell ref="L41:Q41"/>
    <mergeCell ref="L44:Q44"/>
    <mergeCell ref="L34:Q34"/>
    <mergeCell ref="B36:J36"/>
    <mergeCell ref="L36:Q36"/>
    <mergeCell ref="S40:AA40"/>
    <mergeCell ref="S49:S51"/>
    <mergeCell ref="T49:AA49"/>
    <mergeCell ref="B31:J31"/>
    <mergeCell ref="L31:Q31"/>
    <mergeCell ref="B30:J30"/>
    <mergeCell ref="L30:Q30"/>
    <mergeCell ref="S57:AA57"/>
    <mergeCell ref="S28:AA28"/>
    <mergeCell ref="R26:R31"/>
    <mergeCell ref="L40:Q40"/>
  </mergeCells>
  <dataValidations disablePrompts="1" count="5">
    <dataValidation type="list" allowBlank="1" showInputMessage="1" showErrorMessage="1" sqref="E63" xr:uid="{00000000-0002-0000-0700-000000000000}">
      <formula1>$AI$22:$AI$35</formula1>
    </dataValidation>
    <dataValidation type="whole" operator="lessThanOrEqual" allowBlank="1" showInputMessage="1" showErrorMessage="1" sqref="AI46" xr:uid="{00000000-0002-0000-0700-000001000000}">
      <formula1>ROUND(AI45*0.5/1000,0)*1000</formula1>
    </dataValidation>
    <dataValidation type="list" allowBlank="1" showInputMessage="1" showErrorMessage="1" sqref="H16" xr:uid="{00000000-0002-0000-0700-000002000000}">
      <formula1>$AI$85:$AI$94</formula1>
    </dataValidation>
    <dataValidation type="list" allowBlank="1" showInputMessage="1" showErrorMessage="1" sqref="I20 V20 AG20" xr:uid="{00000000-0002-0000-0700-000003000000}">
      <formula1>$AI$74:$AI$74</formula1>
    </dataValidation>
    <dataValidation type="list" allowBlank="1" showInputMessage="1" showErrorMessage="1" sqref="G68 I69" xr:uid="{00000000-0002-0000-0700-000004000000}">
      <formula1>$AI$5:$AI$7</formula1>
    </dataValidation>
  </dataValidations>
  <pageMargins left="0.70866141732283472" right="0.70866141732283472" top="0.74803149606299213" bottom="0.74803149606299213" header="0.31496062992125984" footer="0.31496062992125984"/>
  <pageSetup scale="60" orientation="portrait" r:id="rId1"/>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61"/>
  <dimension ref="A1:O24"/>
  <sheetViews>
    <sheetView showGridLines="0" topLeftCell="B4" zoomScale="84" zoomScaleNormal="80" workbookViewId="0">
      <selection activeCell="F20" sqref="F20"/>
    </sheetView>
  </sheetViews>
  <sheetFormatPr baseColWidth="10" defaultColWidth="11.5" defaultRowHeight="15"/>
  <cols>
    <col min="1" max="1" width="7.6640625" style="71" hidden="1" customWidth="1"/>
    <col min="2" max="2" width="42.6640625" style="71" customWidth="1"/>
    <col min="3" max="3" width="16.5" style="71" customWidth="1"/>
    <col min="4" max="4" width="20.6640625" style="71" customWidth="1"/>
    <col min="5" max="6" width="16.83203125" style="71" customWidth="1"/>
    <col min="7" max="7" width="19.1640625" style="71" customWidth="1"/>
    <col min="8" max="9" width="18.6640625" style="71" customWidth="1"/>
    <col min="10" max="10" width="17.5" style="71" customWidth="1"/>
    <col min="11" max="11" width="16.5" style="71" customWidth="1"/>
    <col min="12" max="12" width="14.5" style="71" customWidth="1"/>
    <col min="13" max="13" width="19.5" style="71" customWidth="1"/>
    <col min="14" max="14" width="14.1640625" style="71" customWidth="1"/>
    <col min="15" max="15" width="20.6640625" style="71" customWidth="1"/>
    <col min="16" max="16384" width="11.5" style="71"/>
  </cols>
  <sheetData>
    <row r="1" spans="1:15" ht="16">
      <c r="A1" s="68"/>
      <c r="B1" s="69"/>
      <c r="C1" s="70"/>
      <c r="D1" s="1067" t="s">
        <v>530</v>
      </c>
      <c r="E1" s="1768"/>
      <c r="F1" s="1769"/>
      <c r="G1" s="1769"/>
      <c r="H1" s="1769"/>
      <c r="I1" s="1769"/>
      <c r="J1" s="1769"/>
      <c r="K1" s="1769"/>
      <c r="L1" s="1769"/>
      <c r="M1" s="1770"/>
      <c r="N1" s="1771"/>
    </row>
    <row r="2" spans="1:15" ht="16">
      <c r="A2" s="72"/>
      <c r="B2" s="73"/>
      <c r="C2" s="74"/>
      <c r="D2" s="1772"/>
      <c r="E2" s="1773"/>
      <c r="F2" s="1773"/>
      <c r="G2" s="1773"/>
      <c r="H2" s="1773"/>
      <c r="I2" s="1773"/>
      <c r="J2" s="1773"/>
      <c r="K2" s="1773"/>
      <c r="L2" s="1773"/>
      <c r="M2" s="1774"/>
      <c r="N2" s="1775"/>
    </row>
    <row r="3" spans="1:15" ht="16">
      <c r="A3" s="72"/>
      <c r="B3" s="73"/>
      <c r="C3" s="74"/>
      <c r="D3" s="1772"/>
      <c r="E3" s="1773"/>
      <c r="F3" s="1773"/>
      <c r="G3" s="1773"/>
      <c r="H3" s="1773"/>
      <c r="I3" s="1773"/>
      <c r="J3" s="1773"/>
      <c r="K3" s="1773"/>
      <c r="L3" s="1773"/>
      <c r="M3" s="1774"/>
      <c r="N3" s="1775"/>
    </row>
    <row r="4" spans="1:15" ht="16">
      <c r="A4" s="72"/>
      <c r="B4" s="73"/>
      <c r="C4" s="74"/>
      <c r="D4" s="1772"/>
      <c r="E4" s="1773"/>
      <c r="F4" s="1773"/>
      <c r="G4" s="1773"/>
      <c r="H4" s="1773"/>
      <c r="I4" s="1773"/>
      <c r="J4" s="1773"/>
      <c r="K4" s="1773"/>
      <c r="L4" s="1773"/>
      <c r="M4" s="1774"/>
      <c r="N4" s="1775"/>
    </row>
    <row r="5" spans="1:15" ht="18">
      <c r="A5" s="72"/>
      <c r="B5" s="75"/>
      <c r="C5" s="76"/>
      <c r="D5" s="1772"/>
      <c r="E5" s="1773"/>
      <c r="F5" s="1773"/>
      <c r="G5" s="1773"/>
      <c r="H5" s="1773"/>
      <c r="I5" s="1773"/>
      <c r="J5" s="1773"/>
      <c r="K5" s="1773"/>
      <c r="L5" s="1773"/>
      <c r="M5" s="1774"/>
      <c r="N5" s="1775"/>
    </row>
    <row r="6" spans="1:15" ht="17" thickBot="1">
      <c r="A6" s="77"/>
      <c r="B6" s="78"/>
      <c r="C6" s="79"/>
      <c r="D6" s="1776"/>
      <c r="E6" s="1777"/>
      <c r="F6" s="1777"/>
      <c r="G6" s="1777"/>
      <c r="H6" s="1777"/>
      <c r="I6" s="1777"/>
      <c r="J6" s="1777"/>
      <c r="K6" s="1777"/>
      <c r="L6" s="1777"/>
      <c r="M6" s="1778"/>
      <c r="N6" s="1779"/>
    </row>
    <row r="7" spans="1:15">
      <c r="B7" s="80"/>
      <c r="C7" s="80"/>
      <c r="D7" s="80"/>
      <c r="E7" s="80"/>
      <c r="F7" s="80"/>
      <c r="G7" s="80"/>
      <c r="H7" s="80"/>
      <c r="I7" s="80"/>
      <c r="J7" s="80"/>
      <c r="K7" s="80"/>
      <c r="L7" s="80"/>
      <c r="M7" s="80"/>
      <c r="N7" s="80"/>
    </row>
    <row r="8" spans="1:15" s="81" customFormat="1" ht="16" thickBot="1">
      <c r="D8" s="71"/>
      <c r="E8" s="71"/>
      <c r="F8" s="71"/>
      <c r="G8" s="71"/>
      <c r="H8" s="71"/>
      <c r="I8" s="71"/>
      <c r="J8" s="71"/>
      <c r="K8" s="71"/>
      <c r="L8" s="71"/>
      <c r="M8" s="71"/>
    </row>
    <row r="9" spans="1:15" s="81" customFormat="1">
      <c r="A9" s="1780" t="s">
        <v>878</v>
      </c>
      <c r="B9" s="1783" t="s">
        <v>531</v>
      </c>
      <c r="C9" s="1786" t="s">
        <v>533</v>
      </c>
      <c r="D9" s="1787"/>
      <c r="E9" s="1787"/>
      <c r="F9" s="1788"/>
      <c r="G9" s="1787" t="s">
        <v>658</v>
      </c>
      <c r="H9" s="1787"/>
      <c r="I9" s="1787"/>
      <c r="J9" s="1787"/>
      <c r="K9" s="1787"/>
      <c r="L9" s="1786" t="s">
        <v>534</v>
      </c>
      <c r="M9" s="1787"/>
      <c r="N9" s="1788"/>
    </row>
    <row r="10" spans="1:15" s="88" customFormat="1" ht="70.5" customHeight="1">
      <c r="A10" s="1781"/>
      <c r="B10" s="1784"/>
      <c r="C10" s="82" t="s">
        <v>538</v>
      </c>
      <c r="D10" s="83" t="s">
        <v>540</v>
      </c>
      <c r="E10" s="83" t="s">
        <v>521</v>
      </c>
      <c r="F10" s="84" t="s">
        <v>539</v>
      </c>
      <c r="G10" s="85" t="s">
        <v>541</v>
      </c>
      <c r="H10" s="83" t="s">
        <v>542</v>
      </c>
      <c r="I10" s="83" t="s">
        <v>842</v>
      </c>
      <c r="J10" s="83" t="s">
        <v>845</v>
      </c>
      <c r="K10" s="86" t="s">
        <v>532</v>
      </c>
      <c r="L10" s="82" t="s">
        <v>535</v>
      </c>
      <c r="M10" s="83" t="s">
        <v>761</v>
      </c>
      <c r="N10" s="84" t="s">
        <v>532</v>
      </c>
      <c r="O10" s="87"/>
    </row>
    <row r="11" spans="1:15" s="81" customFormat="1" ht="17" thickBot="1">
      <c r="A11" s="1782"/>
      <c r="B11" s="1785"/>
      <c r="C11" s="89">
        <v>1</v>
      </c>
      <c r="D11" s="90">
        <v>2</v>
      </c>
      <c r="E11" s="90">
        <v>3</v>
      </c>
      <c r="F11" s="91" t="s">
        <v>536</v>
      </c>
      <c r="G11" s="92">
        <v>5</v>
      </c>
      <c r="H11" s="90">
        <v>6</v>
      </c>
      <c r="I11" s="90">
        <v>7</v>
      </c>
      <c r="J11" s="90">
        <v>8</v>
      </c>
      <c r="K11" s="93" t="s">
        <v>537</v>
      </c>
      <c r="L11" s="89">
        <v>10</v>
      </c>
      <c r="M11" s="90">
        <v>11</v>
      </c>
      <c r="N11" s="91" t="s">
        <v>760</v>
      </c>
    </row>
    <row r="12" spans="1:15" s="81" customFormat="1">
      <c r="A12" s="196">
        <v>1</v>
      </c>
      <c r="B12" s="198" t="s">
        <v>30</v>
      </c>
      <c r="C12" s="94"/>
      <c r="D12" s="95"/>
      <c r="E12" s="95"/>
      <c r="F12" s="96">
        <f>C12-D12+E12</f>
        <v>0</v>
      </c>
      <c r="G12" s="97"/>
      <c r="H12" s="95">
        <f>'4.3 ERI - Renta Liquida'!T13</f>
        <v>0</v>
      </c>
      <c r="I12" s="95"/>
      <c r="J12" s="95"/>
      <c r="K12" s="98">
        <f>G12+H12+I12+J12</f>
        <v>0</v>
      </c>
      <c r="L12" s="103"/>
      <c r="M12" s="95"/>
      <c r="N12" s="96">
        <f>H12+L12+M12</f>
        <v>0</v>
      </c>
    </row>
    <row r="13" spans="1:15" s="81" customFormat="1">
      <c r="A13" s="197">
        <f>A12+1</f>
        <v>2</v>
      </c>
      <c r="B13" s="199" t="s">
        <v>543</v>
      </c>
      <c r="C13" s="99"/>
      <c r="D13" s="100"/>
      <c r="E13" s="100"/>
      <c r="F13" s="101">
        <f t="shared" ref="F13:F16" si="0">C13-D13+E13</f>
        <v>0</v>
      </c>
      <c r="G13" s="102"/>
      <c r="H13" s="100">
        <f>'4.3 ERI - Renta Liquida'!T19</f>
        <v>0</v>
      </c>
      <c r="I13" s="100"/>
      <c r="J13" s="100"/>
      <c r="K13" s="101">
        <f t="shared" ref="K13:K16" si="1">G13+H13+I13+J13</f>
        <v>0</v>
      </c>
      <c r="L13" s="103"/>
      <c r="M13" s="100"/>
      <c r="N13" s="101">
        <f t="shared" ref="N13:N16" si="2">H13+L13+M13</f>
        <v>0</v>
      </c>
    </row>
    <row r="14" spans="1:15" s="81" customFormat="1">
      <c r="A14" s="197">
        <f t="shared" ref="A14:A17" si="3">A13+1</f>
        <v>3</v>
      </c>
      <c r="B14" s="199" t="s">
        <v>733</v>
      </c>
      <c r="C14" s="99"/>
      <c r="D14" s="100"/>
      <c r="E14" s="100"/>
      <c r="F14" s="101">
        <f t="shared" si="0"/>
        <v>0</v>
      </c>
      <c r="G14" s="102"/>
      <c r="H14" s="100">
        <f>'4.3 ERI - Renta Liquida'!T27</f>
        <v>0</v>
      </c>
      <c r="I14" s="100"/>
      <c r="J14" s="100"/>
      <c r="K14" s="101">
        <f t="shared" si="1"/>
        <v>0</v>
      </c>
      <c r="L14" s="103"/>
      <c r="M14" s="100"/>
      <c r="N14" s="101">
        <f t="shared" si="2"/>
        <v>0</v>
      </c>
    </row>
    <row r="15" spans="1:15" s="81" customFormat="1">
      <c r="A15" s="197">
        <f t="shared" si="3"/>
        <v>4</v>
      </c>
      <c r="B15" s="199" t="s">
        <v>716</v>
      </c>
      <c r="C15" s="104"/>
      <c r="D15" s="105"/>
      <c r="E15" s="105"/>
      <c r="F15" s="101">
        <f t="shared" si="0"/>
        <v>0</v>
      </c>
      <c r="G15" s="102"/>
      <c r="H15" s="100"/>
      <c r="I15" s="100"/>
      <c r="J15" s="100"/>
      <c r="K15" s="106">
        <f t="shared" si="1"/>
        <v>0</v>
      </c>
      <c r="L15" s="104"/>
      <c r="M15" s="105"/>
      <c r="N15" s="101">
        <f t="shared" si="2"/>
        <v>0</v>
      </c>
    </row>
    <row r="16" spans="1:15" s="81" customFormat="1" ht="16.5" customHeight="1">
      <c r="A16" s="197">
        <f t="shared" si="3"/>
        <v>5</v>
      </c>
      <c r="B16" s="200" t="s">
        <v>871</v>
      </c>
      <c r="C16" s="107"/>
      <c r="D16" s="108"/>
      <c r="E16" s="108"/>
      <c r="F16" s="101">
        <f t="shared" si="0"/>
        <v>0</v>
      </c>
      <c r="G16" s="109"/>
      <c r="H16" s="110"/>
      <c r="I16" s="110"/>
      <c r="J16" s="110"/>
      <c r="K16" s="111">
        <f t="shared" si="1"/>
        <v>0</v>
      </c>
      <c r="L16" s="112"/>
      <c r="M16" s="110"/>
      <c r="N16" s="101">
        <f t="shared" si="2"/>
        <v>0</v>
      </c>
    </row>
    <row r="17" spans="1:14" ht="16" thickBot="1">
      <c r="A17" s="197">
        <f t="shared" si="3"/>
        <v>6</v>
      </c>
      <c r="B17" s="201" t="s">
        <v>544</v>
      </c>
      <c r="C17" s="113">
        <f>SUM(C12:C15)-C16</f>
        <v>0</v>
      </c>
      <c r="D17" s="114">
        <f t="shared" ref="D17:N17" si="4">SUM(D12:D15)-D16</f>
        <v>0</v>
      </c>
      <c r="E17" s="114">
        <f t="shared" si="4"/>
        <v>0</v>
      </c>
      <c r="F17" s="115">
        <f t="shared" si="4"/>
        <v>0</v>
      </c>
      <c r="G17" s="113">
        <f t="shared" si="4"/>
        <v>0</v>
      </c>
      <c r="H17" s="114">
        <f t="shared" si="4"/>
        <v>0</v>
      </c>
      <c r="I17" s="114">
        <f t="shared" si="4"/>
        <v>0</v>
      </c>
      <c r="J17" s="114">
        <f t="shared" si="4"/>
        <v>0</v>
      </c>
      <c r="K17" s="115">
        <f t="shared" si="4"/>
        <v>0</v>
      </c>
      <c r="L17" s="113">
        <f t="shared" si="4"/>
        <v>0</v>
      </c>
      <c r="M17" s="114">
        <f t="shared" si="4"/>
        <v>0</v>
      </c>
      <c r="N17" s="116">
        <f t="shared" si="4"/>
        <v>0</v>
      </c>
    </row>
    <row r="22" spans="1:14">
      <c r="E22" s="741"/>
      <c r="I22" s="741"/>
    </row>
    <row r="23" spans="1:14">
      <c r="E23" s="741"/>
      <c r="I23" s="741"/>
    </row>
    <row r="24" spans="1:14">
      <c r="E24" s="741"/>
      <c r="I24" s="741"/>
    </row>
  </sheetData>
  <mergeCells count="6">
    <mergeCell ref="D1:N6"/>
    <mergeCell ref="A9:A11"/>
    <mergeCell ref="B9:B11"/>
    <mergeCell ref="C9:F9"/>
    <mergeCell ref="G9:K9"/>
    <mergeCell ref="L9:N9"/>
  </mergeCells>
  <dataValidations count="1">
    <dataValidation type="whole" operator="greaterThanOrEqual" showInputMessage="1" showErrorMessage="1" sqref="C12:N16" xr:uid="{00000000-0002-0000-0400-000000000000}">
      <formula1>0</formula1>
    </dataValidation>
  </dataValidations>
  <printOptions horizontalCentered="1" verticalCentered="1"/>
  <pageMargins left="0.51181102362204722" right="0.51181102362204722" top="0.74803149606299213" bottom="0.74803149606299213" header="0.31496062992125984" footer="0.31496062992125984"/>
  <pageSetup scale="45"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7"/>
  <dimension ref="A1:AH54"/>
  <sheetViews>
    <sheetView topLeftCell="B1" zoomScale="108" zoomScaleNormal="100" workbookViewId="0">
      <selection activeCell="Q13" sqref="Q13:S19"/>
    </sheetView>
  </sheetViews>
  <sheetFormatPr baseColWidth="10" defaultColWidth="11.5" defaultRowHeight="15"/>
  <cols>
    <col min="1" max="1" width="7" style="246" hidden="1" customWidth="1"/>
    <col min="2" max="2" width="2.83203125" style="246" customWidth="1"/>
    <col min="3" max="3" width="33.5" style="246" customWidth="1"/>
    <col min="4" max="4" width="12.6640625" style="246" bestFit="1" customWidth="1"/>
    <col min="5" max="5" width="17.33203125" style="246" customWidth="1"/>
    <col min="6" max="6" width="16" style="246" customWidth="1"/>
    <col min="7" max="7" width="14.33203125" style="246" customWidth="1"/>
    <col min="8" max="8" width="11.5" style="246"/>
    <col min="9" max="9" width="14.6640625" style="246" customWidth="1"/>
    <col min="10" max="11" width="11.5" style="246"/>
    <col min="12" max="12" width="17.83203125" style="246" customWidth="1"/>
    <col min="13" max="13" width="16.33203125" style="246" customWidth="1"/>
    <col min="14" max="14" width="11.5" style="246"/>
    <col min="15" max="15" width="14.83203125" style="246" customWidth="1"/>
    <col min="16" max="16" width="14.5" style="246" customWidth="1"/>
    <col min="17" max="17" width="11.5" style="246"/>
    <col min="18" max="18" width="13.5" style="246" customWidth="1"/>
    <col min="19" max="19" width="11.5" style="246"/>
    <col min="20" max="20" width="13.1640625" style="246" customWidth="1"/>
    <col min="21" max="21" width="11.5" style="246"/>
    <col min="22" max="22" width="20.6640625" style="246" customWidth="1"/>
    <col min="23" max="23" width="12.6640625" style="246" bestFit="1" customWidth="1"/>
    <col min="24" max="24" width="14" style="246" customWidth="1"/>
    <col min="25" max="25" width="14.5" style="246" customWidth="1"/>
    <col min="26" max="26" width="14.6640625" style="246" customWidth="1"/>
    <col min="27" max="27" width="13.83203125" style="246" customWidth="1"/>
    <col min="28" max="28" width="13.5" style="246" customWidth="1"/>
    <col min="29" max="29" width="13.83203125" style="246" customWidth="1"/>
    <col min="30" max="30" width="12.83203125" style="246" customWidth="1"/>
    <col min="31" max="31" width="11.5" style="246"/>
    <col min="32" max="32" width="13.5" style="246" customWidth="1"/>
    <col min="33" max="33" width="11.5" style="246"/>
    <col min="34" max="34" width="15.5" style="246" customWidth="1"/>
    <col min="35" max="16384" width="11.5" style="246"/>
  </cols>
  <sheetData>
    <row r="1" spans="1:34" ht="15.75" customHeight="1">
      <c r="A1" s="243"/>
      <c r="B1" s="244"/>
      <c r="C1" s="245"/>
      <c r="D1" s="245"/>
      <c r="E1" s="245"/>
      <c r="F1" s="1789" t="s">
        <v>586</v>
      </c>
      <c r="G1" s="1790"/>
      <c r="H1" s="1790"/>
      <c r="I1" s="1790"/>
      <c r="J1" s="1790"/>
      <c r="K1" s="1790"/>
      <c r="L1" s="1790"/>
      <c r="M1" s="1790"/>
      <c r="N1" s="1790"/>
      <c r="O1" s="1790"/>
      <c r="P1" s="1790"/>
      <c r="Q1" s="1790"/>
      <c r="R1" s="1790"/>
      <c r="S1" s="1790"/>
      <c r="T1" s="1790"/>
      <c r="U1" s="1790"/>
      <c r="V1" s="1790"/>
      <c r="W1" s="1790"/>
      <c r="X1" s="1790"/>
      <c r="Y1" s="1790"/>
      <c r="Z1" s="1790"/>
      <c r="AA1" s="1790"/>
      <c r="AB1" s="1790"/>
      <c r="AC1" s="1790"/>
      <c r="AD1" s="1790"/>
      <c r="AE1" s="1790"/>
      <c r="AF1" s="1790"/>
      <c r="AG1" s="1790"/>
      <c r="AH1" s="1791"/>
    </row>
    <row r="2" spans="1:34" ht="15.75" customHeight="1">
      <c r="A2" s="247"/>
      <c r="B2" s="248"/>
      <c r="C2" s="249"/>
      <c r="D2" s="249"/>
      <c r="E2" s="249"/>
      <c r="F2" s="1792"/>
      <c r="G2" s="1793"/>
      <c r="H2" s="1793"/>
      <c r="I2" s="1793"/>
      <c r="J2" s="1793"/>
      <c r="K2" s="1793"/>
      <c r="L2" s="1793"/>
      <c r="M2" s="1793"/>
      <c r="N2" s="1793"/>
      <c r="O2" s="1793"/>
      <c r="P2" s="1793"/>
      <c r="Q2" s="1793"/>
      <c r="R2" s="1793"/>
      <c r="S2" s="1793"/>
      <c r="T2" s="1793"/>
      <c r="U2" s="1793"/>
      <c r="V2" s="1793"/>
      <c r="W2" s="1793"/>
      <c r="X2" s="1793"/>
      <c r="Y2" s="1793"/>
      <c r="Z2" s="1793"/>
      <c r="AA2" s="1793"/>
      <c r="AB2" s="1793"/>
      <c r="AC2" s="1793"/>
      <c r="AD2" s="1793"/>
      <c r="AE2" s="1793"/>
      <c r="AF2" s="1793"/>
      <c r="AG2" s="1793"/>
      <c r="AH2" s="1794"/>
    </row>
    <row r="3" spans="1:34" ht="15.75" customHeight="1">
      <c r="A3" s="247"/>
      <c r="B3" s="248"/>
      <c r="C3" s="249"/>
      <c r="D3" s="249"/>
      <c r="E3" s="249"/>
      <c r="F3" s="1792"/>
      <c r="G3" s="1793"/>
      <c r="H3" s="1793"/>
      <c r="I3" s="1793"/>
      <c r="J3" s="1793"/>
      <c r="K3" s="1793"/>
      <c r="L3" s="1793"/>
      <c r="M3" s="1793"/>
      <c r="N3" s="1793"/>
      <c r="O3" s="1793"/>
      <c r="P3" s="1793"/>
      <c r="Q3" s="1793"/>
      <c r="R3" s="1793"/>
      <c r="S3" s="1793"/>
      <c r="T3" s="1793"/>
      <c r="U3" s="1793"/>
      <c r="V3" s="1793"/>
      <c r="W3" s="1793"/>
      <c r="X3" s="1793"/>
      <c r="Y3" s="1793"/>
      <c r="Z3" s="1793"/>
      <c r="AA3" s="1793"/>
      <c r="AB3" s="1793"/>
      <c r="AC3" s="1793"/>
      <c r="AD3" s="1793"/>
      <c r="AE3" s="1793"/>
      <c r="AF3" s="1793"/>
      <c r="AG3" s="1793"/>
      <c r="AH3" s="1794"/>
    </row>
    <row r="4" spans="1:34" ht="15.75" customHeight="1">
      <c r="A4" s="247"/>
      <c r="B4" s="248"/>
      <c r="C4" s="249"/>
      <c r="D4" s="249"/>
      <c r="E4" s="249"/>
      <c r="F4" s="1792"/>
      <c r="G4" s="1793"/>
      <c r="H4" s="1793"/>
      <c r="I4" s="1793"/>
      <c r="J4" s="1793"/>
      <c r="K4" s="1793"/>
      <c r="L4" s="1793"/>
      <c r="M4" s="1793"/>
      <c r="N4" s="1793"/>
      <c r="O4" s="1793"/>
      <c r="P4" s="1793"/>
      <c r="Q4" s="1793"/>
      <c r="R4" s="1793"/>
      <c r="S4" s="1793"/>
      <c r="T4" s="1793"/>
      <c r="U4" s="1793"/>
      <c r="V4" s="1793"/>
      <c r="W4" s="1793"/>
      <c r="X4" s="1793"/>
      <c r="Y4" s="1793"/>
      <c r="Z4" s="1793"/>
      <c r="AA4" s="1793"/>
      <c r="AB4" s="1793"/>
      <c r="AC4" s="1793"/>
      <c r="AD4" s="1793"/>
      <c r="AE4" s="1793"/>
      <c r="AF4" s="1793"/>
      <c r="AG4" s="1793"/>
      <c r="AH4" s="1794"/>
    </row>
    <row r="5" spans="1:34" ht="15.75" customHeight="1">
      <c r="A5" s="247"/>
      <c r="B5" s="248"/>
      <c r="C5" s="249"/>
      <c r="D5" s="249"/>
      <c r="E5" s="249"/>
      <c r="F5" s="1792"/>
      <c r="G5" s="1793"/>
      <c r="H5" s="1793"/>
      <c r="I5" s="1793"/>
      <c r="J5" s="1793"/>
      <c r="K5" s="1793"/>
      <c r="L5" s="1793"/>
      <c r="M5" s="1793"/>
      <c r="N5" s="1793"/>
      <c r="O5" s="1793"/>
      <c r="P5" s="1793"/>
      <c r="Q5" s="1793"/>
      <c r="R5" s="1793"/>
      <c r="S5" s="1793"/>
      <c r="T5" s="1793"/>
      <c r="U5" s="1793"/>
      <c r="V5" s="1793"/>
      <c r="W5" s="1793"/>
      <c r="X5" s="1793"/>
      <c r="Y5" s="1793"/>
      <c r="Z5" s="1793"/>
      <c r="AA5" s="1793"/>
      <c r="AB5" s="1793"/>
      <c r="AC5" s="1793"/>
      <c r="AD5" s="1793"/>
      <c r="AE5" s="1793"/>
      <c r="AF5" s="1793"/>
      <c r="AG5" s="1793"/>
      <c r="AH5" s="1794"/>
    </row>
    <row r="6" spans="1:34" ht="16.5" customHeight="1" thickBot="1">
      <c r="A6" s="250"/>
      <c r="B6" s="251"/>
      <c r="C6" s="252"/>
      <c r="D6" s="252"/>
      <c r="E6" s="252"/>
      <c r="F6" s="1795"/>
      <c r="G6" s="1796"/>
      <c r="H6" s="1796"/>
      <c r="I6" s="1796"/>
      <c r="J6" s="1796"/>
      <c r="K6" s="1796"/>
      <c r="L6" s="1796"/>
      <c r="M6" s="1796"/>
      <c r="N6" s="1796"/>
      <c r="O6" s="1796"/>
      <c r="P6" s="1796"/>
      <c r="Q6" s="1796"/>
      <c r="R6" s="1796"/>
      <c r="S6" s="1796"/>
      <c r="T6" s="1796"/>
      <c r="U6" s="1796"/>
      <c r="V6" s="1796"/>
      <c r="W6" s="1796"/>
      <c r="X6" s="1796"/>
      <c r="Y6" s="1796"/>
      <c r="Z6" s="1796"/>
      <c r="AA6" s="1796"/>
      <c r="AB6" s="1796"/>
      <c r="AC6" s="1796"/>
      <c r="AD6" s="1796"/>
      <c r="AE6" s="1796"/>
      <c r="AF6" s="1796"/>
      <c r="AG6" s="1796"/>
      <c r="AH6" s="1797"/>
    </row>
    <row r="8" spans="1:34">
      <c r="A8" s="1800" t="s">
        <v>878</v>
      </c>
      <c r="B8" s="1803" t="s">
        <v>560</v>
      </c>
      <c r="C8" s="1804"/>
      <c r="D8" s="1799" t="s">
        <v>382</v>
      </c>
      <c r="E8" s="1799"/>
      <c r="F8" s="1799"/>
      <c r="G8" s="1799"/>
      <c r="H8" s="1799"/>
      <c r="I8" s="1799"/>
      <c r="J8" s="1799"/>
      <c r="K8" s="1799"/>
      <c r="L8" s="1799"/>
      <c r="M8" s="1799"/>
      <c r="N8" s="1799"/>
      <c r="O8" s="1799"/>
      <c r="P8" s="1799"/>
      <c r="Q8" s="1799"/>
      <c r="R8" s="1799"/>
      <c r="S8" s="1799"/>
      <c r="T8" s="1799"/>
      <c r="U8" s="1799"/>
      <c r="V8" s="1799"/>
      <c r="W8" s="1799"/>
      <c r="X8" s="1798" t="s">
        <v>383</v>
      </c>
      <c r="Y8" s="1798"/>
      <c r="Z8" s="1798"/>
      <c r="AA8" s="1798"/>
      <c r="AB8" s="1798"/>
      <c r="AC8" s="1798"/>
      <c r="AD8" s="1798"/>
      <c r="AE8" s="1798"/>
      <c r="AF8" s="1798"/>
      <c r="AG8" s="1798"/>
      <c r="AH8" s="1798"/>
    </row>
    <row r="9" spans="1:34" ht="28.5" customHeight="1">
      <c r="A9" s="1801"/>
      <c r="B9" s="1805"/>
      <c r="C9" s="1806"/>
      <c r="D9" s="1799" t="s">
        <v>782</v>
      </c>
      <c r="E9" s="1799"/>
      <c r="F9" s="1799"/>
      <c r="G9" s="1799"/>
      <c r="H9" s="1799"/>
      <c r="I9" s="1799"/>
      <c r="J9" s="1799"/>
      <c r="K9" s="1799"/>
      <c r="L9" s="1799"/>
      <c r="M9" s="1799"/>
      <c r="N9" s="1799"/>
      <c r="O9" s="1799"/>
      <c r="P9" s="1799"/>
      <c r="Q9" s="1799"/>
      <c r="R9" s="1799"/>
      <c r="S9" s="1799"/>
      <c r="T9" s="1799"/>
      <c r="U9" s="1799" t="s">
        <v>369</v>
      </c>
      <c r="V9" s="1799"/>
      <c r="W9" s="1799"/>
      <c r="X9" s="1798" t="s">
        <v>784</v>
      </c>
      <c r="Y9" s="1798"/>
      <c r="Z9" s="1798"/>
      <c r="AA9" s="1798"/>
      <c r="AB9" s="1798"/>
      <c r="AC9" s="1798"/>
      <c r="AD9" s="1798"/>
      <c r="AE9" s="1798" t="s">
        <v>843</v>
      </c>
      <c r="AF9" s="1798"/>
      <c r="AG9" s="1798"/>
      <c r="AH9" s="1798"/>
    </row>
    <row r="10" spans="1:34" ht="57" customHeight="1">
      <c r="A10" s="1801"/>
      <c r="B10" s="1805"/>
      <c r="C10" s="1806"/>
      <c r="D10" s="1799" t="s">
        <v>589</v>
      </c>
      <c r="E10" s="1799"/>
      <c r="F10" s="1799"/>
      <c r="G10" s="1799" t="s">
        <v>571</v>
      </c>
      <c r="H10" s="1799"/>
      <c r="I10" s="1799" t="s">
        <v>573</v>
      </c>
      <c r="J10" s="1799"/>
      <c r="K10" s="1799" t="s">
        <v>580</v>
      </c>
      <c r="L10" s="1799"/>
      <c r="M10" s="1799"/>
      <c r="N10" s="1799" t="s">
        <v>590</v>
      </c>
      <c r="O10" s="1799" t="s">
        <v>579</v>
      </c>
      <c r="P10" s="1799"/>
      <c r="Q10" s="1799" t="s">
        <v>381</v>
      </c>
      <c r="R10" s="1799"/>
      <c r="S10" s="1799" t="s">
        <v>380</v>
      </c>
      <c r="T10" s="1799" t="s">
        <v>379</v>
      </c>
      <c r="U10" s="1799" t="s">
        <v>783</v>
      </c>
      <c r="V10" s="1799" t="s">
        <v>591</v>
      </c>
      <c r="W10" s="1799" t="s">
        <v>592</v>
      </c>
      <c r="X10" s="1798" t="s">
        <v>384</v>
      </c>
      <c r="Y10" s="1798" t="s">
        <v>377</v>
      </c>
      <c r="Z10" s="1798" t="s">
        <v>378</v>
      </c>
      <c r="AA10" s="1798" t="s">
        <v>574</v>
      </c>
      <c r="AB10" s="1798" t="s">
        <v>385</v>
      </c>
      <c r="AC10" s="1798" t="s">
        <v>386</v>
      </c>
      <c r="AD10" s="1798" t="s">
        <v>593</v>
      </c>
      <c r="AE10" s="1798" t="s">
        <v>387</v>
      </c>
      <c r="AF10" s="1798" t="s">
        <v>594</v>
      </c>
      <c r="AG10" s="1798" t="s">
        <v>581</v>
      </c>
      <c r="AH10" s="1798" t="s">
        <v>595</v>
      </c>
    </row>
    <row r="11" spans="1:34" ht="85.5" customHeight="1">
      <c r="A11" s="1802"/>
      <c r="B11" s="1807"/>
      <c r="C11" s="1808"/>
      <c r="D11" s="253" t="s">
        <v>777</v>
      </c>
      <c r="E11" s="253" t="s">
        <v>788</v>
      </c>
      <c r="F11" s="253" t="s">
        <v>576</v>
      </c>
      <c r="G11" s="253" t="s">
        <v>577</v>
      </c>
      <c r="H11" s="253" t="s">
        <v>572</v>
      </c>
      <c r="I11" s="253" t="s">
        <v>575</v>
      </c>
      <c r="J11" s="253" t="s">
        <v>572</v>
      </c>
      <c r="K11" s="253" t="s">
        <v>778</v>
      </c>
      <c r="L11" s="253" t="s">
        <v>788</v>
      </c>
      <c r="M11" s="253" t="s">
        <v>578</v>
      </c>
      <c r="N11" s="1799"/>
      <c r="O11" s="253" t="s">
        <v>777</v>
      </c>
      <c r="P11" s="253" t="s">
        <v>576</v>
      </c>
      <c r="Q11" s="253" t="s">
        <v>778</v>
      </c>
      <c r="R11" s="253" t="s">
        <v>578</v>
      </c>
      <c r="S11" s="1799"/>
      <c r="T11" s="1799"/>
      <c r="U11" s="1799"/>
      <c r="V11" s="1799"/>
      <c r="W11" s="1799"/>
      <c r="X11" s="1798"/>
      <c r="Y11" s="1798"/>
      <c r="Z11" s="1798"/>
      <c r="AA11" s="1798"/>
      <c r="AB11" s="1798"/>
      <c r="AC11" s="1798"/>
      <c r="AD11" s="1798"/>
      <c r="AE11" s="1798"/>
      <c r="AF11" s="1798"/>
      <c r="AG11" s="1798"/>
      <c r="AH11" s="1798"/>
    </row>
    <row r="12" spans="1:34" ht="20.25" customHeight="1">
      <c r="A12" s="254">
        <v>1</v>
      </c>
      <c r="B12" s="1815" t="s">
        <v>11</v>
      </c>
      <c r="C12" s="1816"/>
      <c r="D12" s="255"/>
      <c r="E12" s="255"/>
      <c r="F12" s="255"/>
      <c r="G12" s="255"/>
      <c r="H12" s="255"/>
      <c r="I12" s="255"/>
      <c r="J12" s="255"/>
      <c r="K12" s="255"/>
      <c r="L12" s="255"/>
      <c r="M12" s="255"/>
      <c r="N12" s="255"/>
      <c r="O12" s="255"/>
      <c r="P12" s="255"/>
      <c r="Q12" s="255"/>
      <c r="R12" s="255"/>
      <c r="S12" s="255"/>
      <c r="T12" s="255"/>
      <c r="U12" s="255"/>
      <c r="V12" s="255"/>
      <c r="W12" s="255"/>
      <c r="X12" s="255"/>
      <c r="Y12" s="255"/>
      <c r="Z12" s="255"/>
      <c r="AA12" s="255"/>
      <c r="AB12" s="255"/>
      <c r="AC12" s="255"/>
      <c r="AD12" s="255"/>
      <c r="AE12" s="255"/>
      <c r="AF12" s="255"/>
      <c r="AG12" s="255"/>
      <c r="AH12" s="256"/>
    </row>
    <row r="13" spans="1:34" ht="16">
      <c r="A13" s="257">
        <f t="shared" ref="A13:A54" si="0">A12+1</f>
        <v>2</v>
      </c>
      <c r="B13" s="1809"/>
      <c r="C13" s="258" t="s">
        <v>141</v>
      </c>
      <c r="D13" s="259"/>
      <c r="E13" s="260"/>
      <c r="F13" s="259"/>
      <c r="G13" s="259"/>
      <c r="H13" s="259"/>
      <c r="I13" s="259"/>
      <c r="J13" s="259"/>
      <c r="K13" s="259"/>
      <c r="L13" s="260"/>
      <c r="M13" s="259"/>
      <c r="N13" s="259"/>
      <c r="O13" s="261">
        <f>D13+E13+G13-I13-K13-L13-N13</f>
        <v>0</v>
      </c>
      <c r="P13" s="261">
        <f t="shared" ref="P13:P30" si="1">F13+H13-J13-M13</f>
        <v>0</v>
      </c>
      <c r="Q13" s="259"/>
      <c r="R13" s="259"/>
      <c r="S13" s="259"/>
      <c r="T13" s="259"/>
      <c r="U13" s="259"/>
      <c r="V13" s="259"/>
      <c r="W13" s="259"/>
      <c r="X13" s="259"/>
      <c r="Y13" s="259"/>
      <c r="Z13" s="259"/>
      <c r="AA13" s="261">
        <f t="shared" ref="AA13:AA30" si="2">X13+Y13-Z13</f>
        <v>0</v>
      </c>
      <c r="AB13" s="259"/>
      <c r="AC13" s="261">
        <f t="shared" ref="AC13:AC30" si="3">AA13-AB13</f>
        <v>0</v>
      </c>
      <c r="AD13" s="259"/>
      <c r="AE13" s="259"/>
      <c r="AF13" s="259"/>
      <c r="AG13" s="261">
        <f t="shared" ref="AG13:AG30" si="4">AE13-AF13</f>
        <v>0</v>
      </c>
      <c r="AH13" s="259"/>
    </row>
    <row r="14" spans="1:34" ht="16">
      <c r="A14" s="257">
        <f t="shared" si="0"/>
        <v>3</v>
      </c>
      <c r="B14" s="1809"/>
      <c r="C14" s="258" t="s">
        <v>365</v>
      </c>
      <c r="D14" s="259"/>
      <c r="E14" s="260"/>
      <c r="F14" s="259"/>
      <c r="G14" s="259"/>
      <c r="H14" s="259"/>
      <c r="I14" s="259"/>
      <c r="J14" s="259"/>
      <c r="K14" s="259"/>
      <c r="L14" s="260"/>
      <c r="M14" s="259"/>
      <c r="N14" s="259"/>
      <c r="O14" s="261">
        <f t="shared" ref="O14:O30" si="5">D14+E14+G14-I14-K14-L14-N14</f>
        <v>0</v>
      </c>
      <c r="P14" s="261">
        <f t="shared" si="1"/>
        <v>0</v>
      </c>
      <c r="Q14" s="259"/>
      <c r="R14" s="259"/>
      <c r="S14" s="259"/>
      <c r="T14" s="259"/>
      <c r="U14" s="259"/>
      <c r="V14" s="259"/>
      <c r="W14" s="259"/>
      <c r="X14" s="259"/>
      <c r="Y14" s="259"/>
      <c r="Z14" s="259"/>
      <c r="AA14" s="261">
        <f t="shared" si="2"/>
        <v>0</v>
      </c>
      <c r="AB14" s="259"/>
      <c r="AC14" s="261">
        <f t="shared" si="3"/>
        <v>0</v>
      </c>
      <c r="AD14" s="259"/>
      <c r="AE14" s="259"/>
      <c r="AF14" s="259"/>
      <c r="AG14" s="261">
        <f t="shared" si="4"/>
        <v>0</v>
      </c>
      <c r="AH14" s="259"/>
    </row>
    <row r="15" spans="1:34" ht="16">
      <c r="A15" s="257">
        <f t="shared" si="0"/>
        <v>4</v>
      </c>
      <c r="B15" s="1809"/>
      <c r="C15" s="258" t="s">
        <v>353</v>
      </c>
      <c r="D15" s="259"/>
      <c r="E15" s="260"/>
      <c r="F15" s="259"/>
      <c r="G15" s="259"/>
      <c r="H15" s="259"/>
      <c r="I15" s="259"/>
      <c r="J15" s="259"/>
      <c r="K15" s="740"/>
      <c r="L15" s="260"/>
      <c r="M15" s="259"/>
      <c r="N15" s="740">
        <f>-('2.1 Balance de prueba'!G30)</f>
        <v>0</v>
      </c>
      <c r="O15" s="261">
        <f t="shared" si="5"/>
        <v>0</v>
      </c>
      <c r="P15" s="261">
        <f t="shared" si="1"/>
        <v>0</v>
      </c>
      <c r="Q15" s="740"/>
      <c r="R15" s="259"/>
      <c r="S15" s="740"/>
      <c r="T15" s="259"/>
      <c r="U15" s="740"/>
      <c r="V15" s="259"/>
      <c r="W15" s="259"/>
      <c r="X15" s="259"/>
      <c r="Y15" s="259"/>
      <c r="Z15" s="259"/>
      <c r="AA15" s="261">
        <f t="shared" si="2"/>
        <v>0</v>
      </c>
      <c r="AB15" s="740"/>
      <c r="AC15" s="261">
        <f t="shared" si="3"/>
        <v>0</v>
      </c>
      <c r="AD15" s="259"/>
      <c r="AE15" s="259"/>
      <c r="AF15" s="259"/>
      <c r="AG15" s="261">
        <f t="shared" si="4"/>
        <v>0</v>
      </c>
      <c r="AH15" s="259"/>
    </row>
    <row r="16" spans="1:34" ht="16">
      <c r="A16" s="257">
        <f t="shared" si="0"/>
        <v>5</v>
      </c>
      <c r="B16" s="1809"/>
      <c r="C16" s="258" t="s">
        <v>366</v>
      </c>
      <c r="D16" s="259"/>
      <c r="E16" s="260"/>
      <c r="F16" s="259"/>
      <c r="G16" s="259"/>
      <c r="H16" s="259"/>
      <c r="I16" s="259"/>
      <c r="J16" s="259"/>
      <c r="K16" s="259"/>
      <c r="L16" s="260"/>
      <c r="M16" s="259"/>
      <c r="N16" s="259"/>
      <c r="O16" s="261">
        <f t="shared" si="5"/>
        <v>0</v>
      </c>
      <c r="P16" s="261">
        <f t="shared" si="1"/>
        <v>0</v>
      </c>
      <c r="Q16" s="259"/>
      <c r="R16" s="259"/>
      <c r="S16" s="259"/>
      <c r="T16" s="259"/>
      <c r="U16" s="259"/>
      <c r="V16" s="259"/>
      <c r="W16" s="259"/>
      <c r="X16" s="259"/>
      <c r="Y16" s="259"/>
      <c r="Z16" s="259"/>
      <c r="AA16" s="261">
        <f t="shared" si="2"/>
        <v>0</v>
      </c>
      <c r="AB16" s="259"/>
      <c r="AC16" s="261">
        <f t="shared" si="3"/>
        <v>0</v>
      </c>
      <c r="AD16" s="259"/>
      <c r="AE16" s="259"/>
      <c r="AF16" s="259"/>
      <c r="AG16" s="261">
        <f t="shared" si="4"/>
        <v>0</v>
      </c>
      <c r="AH16" s="259"/>
    </row>
    <row r="17" spans="1:34" ht="16">
      <c r="A17" s="257">
        <f t="shared" si="0"/>
        <v>6</v>
      </c>
      <c r="B17" s="1809"/>
      <c r="C17" s="258" t="s">
        <v>367</v>
      </c>
      <c r="D17" s="259"/>
      <c r="E17" s="260"/>
      <c r="F17" s="259"/>
      <c r="G17" s="259"/>
      <c r="H17" s="259"/>
      <c r="I17" s="259"/>
      <c r="J17" s="259"/>
      <c r="K17" s="259"/>
      <c r="L17" s="260"/>
      <c r="M17" s="259"/>
      <c r="N17" s="259"/>
      <c r="O17" s="261">
        <f t="shared" si="5"/>
        <v>0</v>
      </c>
      <c r="P17" s="261">
        <f t="shared" si="1"/>
        <v>0</v>
      </c>
      <c r="Q17" s="259"/>
      <c r="R17" s="259"/>
      <c r="S17" s="259"/>
      <c r="T17" s="259"/>
      <c r="U17" s="259"/>
      <c r="V17" s="259"/>
      <c r="W17" s="259"/>
      <c r="X17" s="259"/>
      <c r="Y17" s="259"/>
      <c r="Z17" s="259"/>
      <c r="AA17" s="261">
        <f t="shared" si="2"/>
        <v>0</v>
      </c>
      <c r="AB17" s="259"/>
      <c r="AC17" s="261">
        <f t="shared" si="3"/>
        <v>0</v>
      </c>
      <c r="AD17" s="259"/>
      <c r="AE17" s="259"/>
      <c r="AF17" s="259"/>
      <c r="AG17" s="261">
        <f t="shared" si="4"/>
        <v>0</v>
      </c>
      <c r="AH17" s="259"/>
    </row>
    <row r="18" spans="1:34" ht="15.75" customHeight="1">
      <c r="A18" s="257">
        <f t="shared" si="0"/>
        <v>7</v>
      </c>
      <c r="B18" s="1809"/>
      <c r="C18" s="258" t="s">
        <v>368</v>
      </c>
      <c r="D18" s="259"/>
      <c r="E18" s="260"/>
      <c r="F18" s="259"/>
      <c r="G18" s="259"/>
      <c r="H18" s="259"/>
      <c r="I18" s="259"/>
      <c r="J18" s="259"/>
      <c r="K18" s="259"/>
      <c r="L18" s="260"/>
      <c r="M18" s="259"/>
      <c r="N18" s="259"/>
      <c r="O18" s="261">
        <f t="shared" si="5"/>
        <v>0</v>
      </c>
      <c r="P18" s="261">
        <f t="shared" si="1"/>
        <v>0</v>
      </c>
      <c r="Q18" s="259"/>
      <c r="R18" s="259"/>
      <c r="S18" s="259"/>
      <c r="T18" s="259"/>
      <c r="U18" s="259"/>
      <c r="V18" s="259"/>
      <c r="W18" s="259"/>
      <c r="X18" s="259"/>
      <c r="Y18" s="259"/>
      <c r="Z18" s="259"/>
      <c r="AA18" s="261">
        <f t="shared" si="2"/>
        <v>0</v>
      </c>
      <c r="AB18" s="259"/>
      <c r="AC18" s="261">
        <f t="shared" si="3"/>
        <v>0</v>
      </c>
      <c r="AD18" s="259"/>
      <c r="AE18" s="259"/>
      <c r="AF18" s="259"/>
      <c r="AG18" s="261">
        <f t="shared" si="4"/>
        <v>0</v>
      </c>
      <c r="AH18" s="259"/>
    </row>
    <row r="19" spans="1:34" ht="20.25" customHeight="1">
      <c r="A19" s="257">
        <f t="shared" si="0"/>
        <v>8</v>
      </c>
      <c r="B19" s="1809"/>
      <c r="C19" s="258" t="s">
        <v>354</v>
      </c>
      <c r="D19" s="259"/>
      <c r="E19" s="260"/>
      <c r="F19" s="259"/>
      <c r="G19" s="259"/>
      <c r="H19" s="259"/>
      <c r="I19" s="259"/>
      <c r="J19" s="259"/>
      <c r="K19" s="259"/>
      <c r="L19" s="260"/>
      <c r="M19" s="259"/>
      <c r="N19" s="259"/>
      <c r="O19" s="261">
        <f t="shared" si="5"/>
        <v>0</v>
      </c>
      <c r="P19" s="261">
        <f t="shared" si="1"/>
        <v>0</v>
      </c>
      <c r="Q19" s="259"/>
      <c r="R19" s="259"/>
      <c r="S19" s="259"/>
      <c r="T19" s="259"/>
      <c r="U19" s="259"/>
      <c r="V19" s="259"/>
      <c r="W19" s="259"/>
      <c r="X19" s="259"/>
      <c r="Y19" s="259"/>
      <c r="Z19" s="259"/>
      <c r="AA19" s="261">
        <f t="shared" si="2"/>
        <v>0</v>
      </c>
      <c r="AB19" s="259"/>
      <c r="AC19" s="261">
        <f t="shared" si="3"/>
        <v>0</v>
      </c>
      <c r="AD19" s="259"/>
      <c r="AE19" s="259"/>
      <c r="AF19" s="259"/>
      <c r="AG19" s="261">
        <f t="shared" si="4"/>
        <v>0</v>
      </c>
      <c r="AH19" s="259"/>
    </row>
    <row r="20" spans="1:34" ht="22.5" customHeight="1">
      <c r="A20" s="257">
        <f t="shared" si="0"/>
        <v>9</v>
      </c>
      <c r="B20" s="1809"/>
      <c r="C20" s="258" t="s">
        <v>355</v>
      </c>
      <c r="D20" s="259"/>
      <c r="E20" s="260"/>
      <c r="F20" s="259"/>
      <c r="G20" s="259"/>
      <c r="H20" s="259"/>
      <c r="I20" s="259"/>
      <c r="J20" s="259"/>
      <c r="K20" s="259"/>
      <c r="L20" s="260"/>
      <c r="M20" s="259"/>
      <c r="N20" s="259"/>
      <c r="O20" s="261">
        <f t="shared" si="5"/>
        <v>0</v>
      </c>
      <c r="P20" s="261">
        <f t="shared" si="1"/>
        <v>0</v>
      </c>
      <c r="Q20" s="259"/>
      <c r="R20" s="259"/>
      <c r="S20" s="259"/>
      <c r="T20" s="259"/>
      <c r="U20" s="259"/>
      <c r="V20" s="259"/>
      <c r="W20" s="259"/>
      <c r="X20" s="259"/>
      <c r="Y20" s="259"/>
      <c r="Z20" s="259"/>
      <c r="AA20" s="261">
        <f t="shared" si="2"/>
        <v>0</v>
      </c>
      <c r="AB20" s="259"/>
      <c r="AC20" s="261">
        <f t="shared" si="3"/>
        <v>0</v>
      </c>
      <c r="AD20" s="259"/>
      <c r="AE20" s="259"/>
      <c r="AF20" s="259"/>
      <c r="AG20" s="261">
        <f t="shared" si="4"/>
        <v>0</v>
      </c>
      <c r="AH20" s="259"/>
    </row>
    <row r="21" spans="1:34" ht="21.75" customHeight="1">
      <c r="A21" s="257">
        <f t="shared" si="0"/>
        <v>10</v>
      </c>
      <c r="B21" s="1809"/>
      <c r="C21" s="258" t="s">
        <v>356</v>
      </c>
      <c r="D21" s="259"/>
      <c r="E21" s="260"/>
      <c r="F21" s="259"/>
      <c r="G21" s="259"/>
      <c r="H21" s="259"/>
      <c r="I21" s="259"/>
      <c r="J21" s="259"/>
      <c r="K21" s="259"/>
      <c r="L21" s="260"/>
      <c r="M21" s="259"/>
      <c r="N21" s="259"/>
      <c r="O21" s="261">
        <f t="shared" si="5"/>
        <v>0</v>
      </c>
      <c r="P21" s="261">
        <f t="shared" si="1"/>
        <v>0</v>
      </c>
      <c r="Q21" s="259"/>
      <c r="R21" s="259"/>
      <c r="S21" s="259"/>
      <c r="T21" s="259"/>
      <c r="U21" s="259"/>
      <c r="V21" s="259"/>
      <c r="W21" s="259"/>
      <c r="X21" s="259"/>
      <c r="Y21" s="259"/>
      <c r="Z21" s="259"/>
      <c r="AA21" s="261">
        <f t="shared" si="2"/>
        <v>0</v>
      </c>
      <c r="AB21" s="259"/>
      <c r="AC21" s="261">
        <f t="shared" si="3"/>
        <v>0</v>
      </c>
      <c r="AD21" s="259"/>
      <c r="AE21" s="259"/>
      <c r="AF21" s="259"/>
      <c r="AG21" s="261">
        <f t="shared" si="4"/>
        <v>0</v>
      </c>
      <c r="AH21" s="259"/>
    </row>
    <row r="22" spans="1:34" ht="17.25" customHeight="1">
      <c r="A22" s="257">
        <f t="shared" si="0"/>
        <v>11</v>
      </c>
      <c r="B22" s="1809"/>
      <c r="C22" s="258" t="s">
        <v>357</v>
      </c>
      <c r="D22" s="259"/>
      <c r="E22" s="260"/>
      <c r="F22" s="259"/>
      <c r="G22" s="259"/>
      <c r="H22" s="259"/>
      <c r="I22" s="259"/>
      <c r="J22" s="259"/>
      <c r="K22" s="259"/>
      <c r="L22" s="260"/>
      <c r="M22" s="259"/>
      <c r="N22" s="259"/>
      <c r="O22" s="261">
        <f t="shared" si="5"/>
        <v>0</v>
      </c>
      <c r="P22" s="261">
        <f t="shared" si="1"/>
        <v>0</v>
      </c>
      <c r="Q22" s="259"/>
      <c r="R22" s="259"/>
      <c r="S22" s="259"/>
      <c r="T22" s="259"/>
      <c r="U22" s="259"/>
      <c r="V22" s="259"/>
      <c r="W22" s="259"/>
      <c r="X22" s="259"/>
      <c r="Y22" s="259"/>
      <c r="Z22" s="259"/>
      <c r="AA22" s="261">
        <f t="shared" si="2"/>
        <v>0</v>
      </c>
      <c r="AB22" s="259"/>
      <c r="AC22" s="261">
        <f t="shared" si="3"/>
        <v>0</v>
      </c>
      <c r="AD22" s="259"/>
      <c r="AE22" s="259"/>
      <c r="AF22" s="259"/>
      <c r="AG22" s="261">
        <f t="shared" si="4"/>
        <v>0</v>
      </c>
      <c r="AH22" s="259"/>
    </row>
    <row r="23" spans="1:34" ht="33.75" customHeight="1">
      <c r="A23" s="257">
        <f t="shared" si="0"/>
        <v>12</v>
      </c>
      <c r="B23" s="1809"/>
      <c r="C23" s="258" t="s">
        <v>358</v>
      </c>
      <c r="D23" s="259"/>
      <c r="E23" s="260"/>
      <c r="F23" s="259"/>
      <c r="G23" s="259"/>
      <c r="H23" s="259"/>
      <c r="I23" s="259"/>
      <c r="J23" s="259"/>
      <c r="K23" s="259"/>
      <c r="L23" s="260"/>
      <c r="M23" s="259"/>
      <c r="N23" s="259"/>
      <c r="O23" s="261">
        <f t="shared" si="5"/>
        <v>0</v>
      </c>
      <c r="P23" s="261">
        <f t="shared" si="1"/>
        <v>0</v>
      </c>
      <c r="Q23" s="259"/>
      <c r="R23" s="259"/>
      <c r="S23" s="259"/>
      <c r="T23" s="259"/>
      <c r="U23" s="259"/>
      <c r="V23" s="259"/>
      <c r="W23" s="259"/>
      <c r="X23" s="259"/>
      <c r="Y23" s="259"/>
      <c r="Z23" s="259"/>
      <c r="AA23" s="261">
        <f t="shared" si="2"/>
        <v>0</v>
      </c>
      <c r="AB23" s="259"/>
      <c r="AC23" s="261">
        <f t="shared" si="3"/>
        <v>0</v>
      </c>
      <c r="AD23" s="259"/>
      <c r="AE23" s="259"/>
      <c r="AF23" s="259"/>
      <c r="AG23" s="261">
        <f t="shared" si="4"/>
        <v>0</v>
      </c>
      <c r="AH23" s="259"/>
    </row>
    <row r="24" spans="1:34" ht="16.5" customHeight="1">
      <c r="A24" s="257">
        <f t="shared" si="0"/>
        <v>13</v>
      </c>
      <c r="B24" s="1809"/>
      <c r="C24" s="258" t="s">
        <v>359</v>
      </c>
      <c r="D24" s="259"/>
      <c r="E24" s="260"/>
      <c r="F24" s="259"/>
      <c r="G24" s="259"/>
      <c r="H24" s="259"/>
      <c r="I24" s="259"/>
      <c r="J24" s="259"/>
      <c r="K24" s="259"/>
      <c r="L24" s="260"/>
      <c r="M24" s="259"/>
      <c r="N24" s="259"/>
      <c r="O24" s="261">
        <f t="shared" si="5"/>
        <v>0</v>
      </c>
      <c r="P24" s="261">
        <f t="shared" si="1"/>
        <v>0</v>
      </c>
      <c r="Q24" s="259"/>
      <c r="R24" s="259"/>
      <c r="S24" s="259"/>
      <c r="T24" s="259"/>
      <c r="U24" s="259"/>
      <c r="V24" s="259"/>
      <c r="W24" s="259"/>
      <c r="X24" s="259"/>
      <c r="Y24" s="259"/>
      <c r="Z24" s="259"/>
      <c r="AA24" s="261">
        <f t="shared" si="2"/>
        <v>0</v>
      </c>
      <c r="AB24" s="259"/>
      <c r="AC24" s="261">
        <f t="shared" si="3"/>
        <v>0</v>
      </c>
      <c r="AD24" s="259"/>
      <c r="AE24" s="259"/>
      <c r="AF24" s="259"/>
      <c r="AG24" s="261">
        <f t="shared" si="4"/>
        <v>0</v>
      </c>
      <c r="AH24" s="259"/>
    </row>
    <row r="25" spans="1:34" ht="17.25" customHeight="1">
      <c r="A25" s="257">
        <f t="shared" si="0"/>
        <v>14</v>
      </c>
      <c r="B25" s="1809"/>
      <c r="C25" s="258" t="s">
        <v>360</v>
      </c>
      <c r="D25" s="259"/>
      <c r="E25" s="260"/>
      <c r="F25" s="259"/>
      <c r="G25" s="259"/>
      <c r="H25" s="259"/>
      <c r="I25" s="259"/>
      <c r="J25" s="259"/>
      <c r="K25" s="259"/>
      <c r="L25" s="260"/>
      <c r="M25" s="259"/>
      <c r="N25" s="259"/>
      <c r="O25" s="261">
        <f t="shared" si="5"/>
        <v>0</v>
      </c>
      <c r="P25" s="261">
        <f t="shared" si="1"/>
        <v>0</v>
      </c>
      <c r="Q25" s="259"/>
      <c r="R25" s="259"/>
      <c r="S25" s="259"/>
      <c r="T25" s="259"/>
      <c r="U25" s="259"/>
      <c r="V25" s="259"/>
      <c r="W25" s="259"/>
      <c r="X25" s="259"/>
      <c r="Y25" s="259"/>
      <c r="Z25" s="259"/>
      <c r="AA25" s="261">
        <f t="shared" si="2"/>
        <v>0</v>
      </c>
      <c r="AB25" s="259"/>
      <c r="AC25" s="261">
        <f t="shared" si="3"/>
        <v>0</v>
      </c>
      <c r="AD25" s="259"/>
      <c r="AE25" s="259"/>
      <c r="AF25" s="259"/>
      <c r="AG25" s="261">
        <f t="shared" si="4"/>
        <v>0</v>
      </c>
      <c r="AH25" s="259"/>
    </row>
    <row r="26" spans="1:34" ht="24" customHeight="1">
      <c r="A26" s="257">
        <f t="shared" si="0"/>
        <v>15</v>
      </c>
      <c r="B26" s="1809"/>
      <c r="C26" s="258" t="s">
        <v>715</v>
      </c>
      <c r="D26" s="259"/>
      <c r="E26" s="260"/>
      <c r="F26" s="259"/>
      <c r="G26" s="259"/>
      <c r="H26" s="259"/>
      <c r="I26" s="259"/>
      <c r="J26" s="259"/>
      <c r="K26" s="259"/>
      <c r="L26" s="260"/>
      <c r="M26" s="259"/>
      <c r="N26" s="259"/>
      <c r="O26" s="261">
        <f t="shared" si="5"/>
        <v>0</v>
      </c>
      <c r="P26" s="261">
        <f t="shared" si="1"/>
        <v>0</v>
      </c>
      <c r="Q26" s="259"/>
      <c r="R26" s="259"/>
      <c r="S26" s="259"/>
      <c r="T26" s="259"/>
      <c r="U26" s="259"/>
      <c r="V26" s="259"/>
      <c r="W26" s="259"/>
      <c r="X26" s="259"/>
      <c r="Y26" s="259"/>
      <c r="Z26" s="259"/>
      <c r="AA26" s="261">
        <f t="shared" si="2"/>
        <v>0</v>
      </c>
      <c r="AB26" s="259"/>
      <c r="AC26" s="261">
        <f t="shared" si="3"/>
        <v>0</v>
      </c>
      <c r="AD26" s="259"/>
      <c r="AE26" s="259"/>
      <c r="AF26" s="259"/>
      <c r="AG26" s="261">
        <f t="shared" si="4"/>
        <v>0</v>
      </c>
      <c r="AH26" s="259"/>
    </row>
    <row r="27" spans="1:34" ht="17.25" customHeight="1">
      <c r="A27" s="257">
        <f t="shared" si="0"/>
        <v>16</v>
      </c>
      <c r="B27" s="1809"/>
      <c r="C27" s="258" t="s">
        <v>362</v>
      </c>
      <c r="D27" s="259"/>
      <c r="E27" s="260"/>
      <c r="F27" s="259"/>
      <c r="G27" s="259"/>
      <c r="H27" s="259"/>
      <c r="I27" s="259"/>
      <c r="J27" s="259"/>
      <c r="K27" s="259"/>
      <c r="L27" s="260"/>
      <c r="M27" s="259"/>
      <c r="N27" s="259"/>
      <c r="O27" s="261">
        <f t="shared" si="5"/>
        <v>0</v>
      </c>
      <c r="P27" s="261">
        <f t="shared" si="1"/>
        <v>0</v>
      </c>
      <c r="Q27" s="259"/>
      <c r="R27" s="259"/>
      <c r="S27" s="259"/>
      <c r="T27" s="259"/>
      <c r="U27" s="259"/>
      <c r="V27" s="259"/>
      <c r="W27" s="259"/>
      <c r="X27" s="259"/>
      <c r="Y27" s="259"/>
      <c r="Z27" s="259"/>
      <c r="AA27" s="261">
        <f t="shared" si="2"/>
        <v>0</v>
      </c>
      <c r="AB27" s="259"/>
      <c r="AC27" s="261">
        <f t="shared" si="3"/>
        <v>0</v>
      </c>
      <c r="AD27" s="259"/>
      <c r="AE27" s="259"/>
      <c r="AF27" s="259"/>
      <c r="AG27" s="261">
        <f t="shared" si="4"/>
        <v>0</v>
      </c>
      <c r="AH27" s="259"/>
    </row>
    <row r="28" spans="1:34" ht="16.5" customHeight="1">
      <c r="A28" s="257">
        <f t="shared" si="0"/>
        <v>17</v>
      </c>
      <c r="B28" s="1809"/>
      <c r="C28" s="258" t="s">
        <v>393</v>
      </c>
      <c r="D28" s="259"/>
      <c r="E28" s="260"/>
      <c r="F28" s="259"/>
      <c r="G28" s="259"/>
      <c r="H28" s="259"/>
      <c r="I28" s="259"/>
      <c r="J28" s="259"/>
      <c r="K28" s="259"/>
      <c r="L28" s="260"/>
      <c r="M28" s="259"/>
      <c r="N28" s="259"/>
      <c r="O28" s="261">
        <f t="shared" si="5"/>
        <v>0</v>
      </c>
      <c r="P28" s="261">
        <f t="shared" si="1"/>
        <v>0</v>
      </c>
      <c r="Q28" s="259"/>
      <c r="R28" s="259"/>
      <c r="S28" s="259"/>
      <c r="T28" s="259"/>
      <c r="U28" s="259"/>
      <c r="V28" s="259"/>
      <c r="W28" s="259"/>
      <c r="X28" s="259"/>
      <c r="Y28" s="259"/>
      <c r="Z28" s="259"/>
      <c r="AA28" s="261">
        <f t="shared" si="2"/>
        <v>0</v>
      </c>
      <c r="AB28" s="259"/>
      <c r="AC28" s="261">
        <f t="shared" si="3"/>
        <v>0</v>
      </c>
      <c r="AD28" s="259"/>
      <c r="AE28" s="259"/>
      <c r="AF28" s="259"/>
      <c r="AG28" s="261">
        <f t="shared" si="4"/>
        <v>0</v>
      </c>
      <c r="AH28" s="259"/>
    </row>
    <row r="29" spans="1:34" ht="17.25" customHeight="1">
      <c r="A29" s="257">
        <f t="shared" si="0"/>
        <v>18</v>
      </c>
      <c r="B29" s="1809"/>
      <c r="C29" s="258" t="s">
        <v>363</v>
      </c>
      <c r="D29" s="259"/>
      <c r="E29" s="260"/>
      <c r="F29" s="259"/>
      <c r="G29" s="259"/>
      <c r="H29" s="259"/>
      <c r="I29" s="259"/>
      <c r="J29" s="259"/>
      <c r="K29" s="259"/>
      <c r="L29" s="260"/>
      <c r="M29" s="259"/>
      <c r="N29" s="259"/>
      <c r="O29" s="261">
        <f t="shared" si="5"/>
        <v>0</v>
      </c>
      <c r="P29" s="261">
        <f t="shared" si="1"/>
        <v>0</v>
      </c>
      <c r="Q29" s="259"/>
      <c r="R29" s="259"/>
      <c r="S29" s="259"/>
      <c r="T29" s="259"/>
      <c r="U29" s="259"/>
      <c r="V29" s="259"/>
      <c r="W29" s="259"/>
      <c r="X29" s="259"/>
      <c r="Y29" s="259"/>
      <c r="Z29" s="259"/>
      <c r="AA29" s="261">
        <f t="shared" si="2"/>
        <v>0</v>
      </c>
      <c r="AB29" s="259"/>
      <c r="AC29" s="261">
        <f t="shared" si="3"/>
        <v>0</v>
      </c>
      <c r="AD29" s="259"/>
      <c r="AE29" s="259"/>
      <c r="AF29" s="259"/>
      <c r="AG29" s="261">
        <f t="shared" si="4"/>
        <v>0</v>
      </c>
      <c r="AH29" s="259"/>
    </row>
    <row r="30" spans="1:34" ht="18.75" customHeight="1">
      <c r="A30" s="257">
        <f t="shared" si="0"/>
        <v>19</v>
      </c>
      <c r="B30" s="1809"/>
      <c r="C30" s="258" t="s">
        <v>364</v>
      </c>
      <c r="D30" s="259">
        <f>'2.1 Balance de prueba'!D26</f>
        <v>0</v>
      </c>
      <c r="E30" s="260"/>
      <c r="F30" s="259"/>
      <c r="G30" s="259">
        <f>'2.1 Balance de prueba'!E26</f>
        <v>0</v>
      </c>
      <c r="H30" s="259"/>
      <c r="I30" s="259"/>
      <c r="J30" s="259"/>
      <c r="K30" s="259"/>
      <c r="L30" s="260"/>
      <c r="M30" s="259"/>
      <c r="N30" s="259"/>
      <c r="O30" s="261">
        <f t="shared" si="5"/>
        <v>0</v>
      </c>
      <c r="P30" s="261">
        <f t="shared" si="1"/>
        <v>0</v>
      </c>
      <c r="Q30" s="259"/>
      <c r="R30" s="259"/>
      <c r="S30" s="259"/>
      <c r="T30" s="259"/>
      <c r="U30" s="259"/>
      <c r="V30" s="259"/>
      <c r="W30" s="259"/>
      <c r="X30" s="259"/>
      <c r="Y30" s="259"/>
      <c r="Z30" s="259"/>
      <c r="AA30" s="261">
        <f t="shared" si="2"/>
        <v>0</v>
      </c>
      <c r="AB30" s="259"/>
      <c r="AC30" s="261">
        <f t="shared" si="3"/>
        <v>0</v>
      </c>
      <c r="AD30" s="259"/>
      <c r="AE30" s="259"/>
      <c r="AF30" s="259"/>
      <c r="AG30" s="261">
        <f t="shared" si="4"/>
        <v>0</v>
      </c>
      <c r="AH30" s="259"/>
    </row>
    <row r="31" spans="1:34" ht="34.5" customHeight="1">
      <c r="A31" s="257">
        <f t="shared" si="0"/>
        <v>20</v>
      </c>
      <c r="B31" s="1810"/>
      <c r="C31" s="262" t="s">
        <v>391</v>
      </c>
      <c r="D31" s="263">
        <f t="shared" ref="D31:AH31" si="6">SUM(D13:D30)</f>
        <v>0</v>
      </c>
      <c r="E31" s="263">
        <f t="shared" si="6"/>
        <v>0</v>
      </c>
      <c r="F31" s="263">
        <f t="shared" si="6"/>
        <v>0</v>
      </c>
      <c r="G31" s="263">
        <f t="shared" si="6"/>
        <v>0</v>
      </c>
      <c r="H31" s="263">
        <f t="shared" si="6"/>
        <v>0</v>
      </c>
      <c r="I31" s="263">
        <f t="shared" si="6"/>
        <v>0</v>
      </c>
      <c r="J31" s="263">
        <f t="shared" si="6"/>
        <v>0</v>
      </c>
      <c r="K31" s="263">
        <f t="shared" si="6"/>
        <v>0</v>
      </c>
      <c r="L31" s="263">
        <f t="shared" si="6"/>
        <v>0</v>
      </c>
      <c r="M31" s="263">
        <f t="shared" si="6"/>
        <v>0</v>
      </c>
      <c r="N31" s="263">
        <f t="shared" si="6"/>
        <v>0</v>
      </c>
      <c r="O31" s="263">
        <f t="shared" si="6"/>
        <v>0</v>
      </c>
      <c r="P31" s="263">
        <f t="shared" si="6"/>
        <v>0</v>
      </c>
      <c r="Q31" s="263">
        <f t="shared" si="6"/>
        <v>0</v>
      </c>
      <c r="R31" s="263">
        <f t="shared" si="6"/>
        <v>0</v>
      </c>
      <c r="S31" s="263">
        <f t="shared" si="6"/>
        <v>0</v>
      </c>
      <c r="T31" s="263">
        <f t="shared" si="6"/>
        <v>0</v>
      </c>
      <c r="U31" s="263">
        <f t="shared" si="6"/>
        <v>0</v>
      </c>
      <c r="V31" s="263">
        <f t="shared" si="6"/>
        <v>0</v>
      </c>
      <c r="W31" s="263">
        <f t="shared" si="6"/>
        <v>0</v>
      </c>
      <c r="X31" s="263">
        <f t="shared" si="6"/>
        <v>0</v>
      </c>
      <c r="Y31" s="263">
        <f t="shared" si="6"/>
        <v>0</v>
      </c>
      <c r="Z31" s="263">
        <f t="shared" si="6"/>
        <v>0</v>
      </c>
      <c r="AA31" s="263">
        <f t="shared" si="6"/>
        <v>0</v>
      </c>
      <c r="AB31" s="263">
        <f t="shared" si="6"/>
        <v>0</v>
      </c>
      <c r="AC31" s="263">
        <f t="shared" si="6"/>
        <v>0</v>
      </c>
      <c r="AD31" s="263">
        <f t="shared" si="6"/>
        <v>0</v>
      </c>
      <c r="AE31" s="263">
        <f t="shared" si="6"/>
        <v>0</v>
      </c>
      <c r="AF31" s="263">
        <f t="shared" si="6"/>
        <v>0</v>
      </c>
      <c r="AG31" s="263">
        <f t="shared" si="6"/>
        <v>0</v>
      </c>
      <c r="AH31" s="263">
        <f t="shared" si="6"/>
        <v>0</v>
      </c>
    </row>
    <row r="32" spans="1:34" ht="24" customHeight="1">
      <c r="A32" s="257">
        <f t="shared" si="0"/>
        <v>21</v>
      </c>
      <c r="B32" s="1819" t="s">
        <v>208</v>
      </c>
      <c r="C32" s="1820"/>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264"/>
      <c r="AB32" s="264"/>
      <c r="AC32" s="264"/>
      <c r="AD32" s="264"/>
      <c r="AE32" s="264"/>
      <c r="AF32" s="264"/>
      <c r="AG32" s="264"/>
      <c r="AH32" s="265"/>
    </row>
    <row r="33" spans="1:34" ht="16">
      <c r="A33" s="257">
        <f t="shared" si="0"/>
        <v>22</v>
      </c>
      <c r="B33" s="1811"/>
      <c r="C33" s="258" t="s">
        <v>141</v>
      </c>
      <c r="D33" s="259">
        <f>'2.1 Balance de prueba'!D31</f>
        <v>0</v>
      </c>
      <c r="E33" s="260"/>
      <c r="F33" s="259"/>
      <c r="G33" s="259">
        <f>'2.1 Balance de prueba'!E31</f>
        <v>0</v>
      </c>
      <c r="H33" s="259"/>
      <c r="I33" s="259"/>
      <c r="J33" s="259"/>
      <c r="K33" s="259"/>
      <c r="L33" s="260"/>
      <c r="M33" s="259"/>
      <c r="N33" s="259"/>
      <c r="O33" s="261">
        <f t="shared" ref="O33:O34" si="7">D33+E33+G33-I33-K33-L33-N33</f>
        <v>0</v>
      </c>
      <c r="P33" s="261">
        <f>F33+H33-J33-M33</f>
        <v>0</v>
      </c>
      <c r="Q33" s="259"/>
      <c r="R33" s="259"/>
      <c r="S33" s="259"/>
      <c r="T33" s="259"/>
      <c r="U33" s="259"/>
      <c r="V33" s="259"/>
      <c r="W33" s="259"/>
      <c r="X33" s="259"/>
      <c r="Y33" s="259"/>
      <c r="Z33" s="259"/>
      <c r="AA33" s="261">
        <f>X33+Y33-Z33</f>
        <v>0</v>
      </c>
      <c r="AB33" s="259"/>
      <c r="AC33" s="261">
        <f>AA33-AB33</f>
        <v>0</v>
      </c>
      <c r="AD33" s="259"/>
      <c r="AE33" s="259"/>
      <c r="AF33" s="259"/>
      <c r="AG33" s="261">
        <f>AE33-AF33</f>
        <v>0</v>
      </c>
      <c r="AH33" s="259"/>
    </row>
    <row r="34" spans="1:34" ht="16">
      <c r="A34" s="257">
        <f t="shared" si="0"/>
        <v>23</v>
      </c>
      <c r="B34" s="1811"/>
      <c r="C34" s="258" t="s">
        <v>365</v>
      </c>
      <c r="D34" s="259">
        <f>'2.1 Balance de prueba'!D32</f>
        <v>0</v>
      </c>
      <c r="E34" s="260"/>
      <c r="F34" s="259"/>
      <c r="G34" s="259">
        <f>'2.1 Balance de prueba'!E32</f>
        <v>0</v>
      </c>
      <c r="H34" s="259"/>
      <c r="I34" s="259"/>
      <c r="J34" s="259"/>
      <c r="K34" s="259"/>
      <c r="L34" s="260"/>
      <c r="M34" s="259"/>
      <c r="N34" s="259"/>
      <c r="O34" s="261">
        <f t="shared" si="7"/>
        <v>0</v>
      </c>
      <c r="P34" s="261">
        <f>F34+H34-J34-M34</f>
        <v>0</v>
      </c>
      <c r="Q34" s="259"/>
      <c r="R34" s="259"/>
      <c r="S34" s="259"/>
      <c r="T34" s="259"/>
      <c r="U34" s="259"/>
      <c r="V34" s="259"/>
      <c r="W34" s="259"/>
      <c r="X34" s="259"/>
      <c r="Y34" s="259"/>
      <c r="Z34" s="259"/>
      <c r="AA34" s="261">
        <f>X34+Y34-Z34</f>
        <v>0</v>
      </c>
      <c r="AB34" s="259"/>
      <c r="AC34" s="261">
        <f>AA34-AB34</f>
        <v>0</v>
      </c>
      <c r="AD34" s="259"/>
      <c r="AE34" s="259"/>
      <c r="AF34" s="259"/>
      <c r="AG34" s="261">
        <f>AE34-AF34</f>
        <v>0</v>
      </c>
      <c r="AH34" s="259"/>
    </row>
    <row r="35" spans="1:34" ht="24.75" customHeight="1">
      <c r="A35" s="257">
        <f t="shared" si="0"/>
        <v>24</v>
      </c>
      <c r="B35" s="1812"/>
      <c r="C35" s="266" t="s">
        <v>392</v>
      </c>
      <c r="D35" s="267">
        <f t="shared" ref="D35:AH35" si="8">SUM(D33:D34)</f>
        <v>0</v>
      </c>
      <c r="E35" s="267">
        <f t="shared" si="8"/>
        <v>0</v>
      </c>
      <c r="F35" s="267">
        <f t="shared" si="8"/>
        <v>0</v>
      </c>
      <c r="G35" s="267">
        <f t="shared" si="8"/>
        <v>0</v>
      </c>
      <c r="H35" s="267">
        <f t="shared" si="8"/>
        <v>0</v>
      </c>
      <c r="I35" s="267">
        <f t="shared" si="8"/>
        <v>0</v>
      </c>
      <c r="J35" s="267">
        <f t="shared" si="8"/>
        <v>0</v>
      </c>
      <c r="K35" s="267">
        <f t="shared" si="8"/>
        <v>0</v>
      </c>
      <c r="L35" s="267">
        <f t="shared" si="8"/>
        <v>0</v>
      </c>
      <c r="M35" s="267">
        <f t="shared" si="8"/>
        <v>0</v>
      </c>
      <c r="N35" s="267">
        <f t="shared" si="8"/>
        <v>0</v>
      </c>
      <c r="O35" s="267">
        <f t="shared" si="8"/>
        <v>0</v>
      </c>
      <c r="P35" s="267">
        <f t="shared" si="8"/>
        <v>0</v>
      </c>
      <c r="Q35" s="267">
        <f t="shared" si="8"/>
        <v>0</v>
      </c>
      <c r="R35" s="267">
        <f t="shared" si="8"/>
        <v>0</v>
      </c>
      <c r="S35" s="267">
        <f t="shared" si="8"/>
        <v>0</v>
      </c>
      <c r="T35" s="267">
        <f t="shared" si="8"/>
        <v>0</v>
      </c>
      <c r="U35" s="267">
        <f t="shared" si="8"/>
        <v>0</v>
      </c>
      <c r="V35" s="267">
        <f t="shared" si="8"/>
        <v>0</v>
      </c>
      <c r="W35" s="267">
        <f t="shared" si="8"/>
        <v>0</v>
      </c>
      <c r="X35" s="267">
        <f t="shared" si="8"/>
        <v>0</v>
      </c>
      <c r="Y35" s="267">
        <f t="shared" si="8"/>
        <v>0</v>
      </c>
      <c r="Z35" s="267">
        <f t="shared" si="8"/>
        <v>0</v>
      </c>
      <c r="AA35" s="267">
        <f t="shared" si="8"/>
        <v>0</v>
      </c>
      <c r="AB35" s="267">
        <f t="shared" si="8"/>
        <v>0</v>
      </c>
      <c r="AC35" s="267">
        <f t="shared" si="8"/>
        <v>0</v>
      </c>
      <c r="AD35" s="267">
        <f t="shared" si="8"/>
        <v>0</v>
      </c>
      <c r="AE35" s="267">
        <f t="shared" si="8"/>
        <v>0</v>
      </c>
      <c r="AF35" s="267">
        <f t="shared" si="8"/>
        <v>0</v>
      </c>
      <c r="AG35" s="267">
        <f t="shared" si="8"/>
        <v>0</v>
      </c>
      <c r="AH35" s="267">
        <f t="shared" si="8"/>
        <v>0</v>
      </c>
    </row>
    <row r="36" spans="1:34" ht="23.25" customHeight="1">
      <c r="A36" s="257">
        <f t="shared" si="0"/>
        <v>25</v>
      </c>
      <c r="B36" s="1817" t="s">
        <v>582</v>
      </c>
      <c r="C36" s="1818"/>
      <c r="D36" s="268"/>
      <c r="E36" s="269"/>
      <c r="F36" s="268"/>
      <c r="G36" s="268"/>
      <c r="H36" s="268"/>
      <c r="I36" s="268"/>
      <c r="J36" s="268"/>
      <c r="K36" s="268"/>
      <c r="L36" s="269"/>
      <c r="M36" s="268"/>
      <c r="N36" s="268"/>
      <c r="O36" s="270">
        <f>D36+E36+G36-I36-K36-L36-N36</f>
        <v>0</v>
      </c>
      <c r="P36" s="270">
        <f>F36+H36-J36-M36</f>
        <v>0</v>
      </c>
      <c r="Q36" s="268"/>
      <c r="R36" s="268"/>
      <c r="S36" s="268"/>
      <c r="T36" s="268"/>
      <c r="U36" s="268"/>
      <c r="V36" s="268"/>
      <c r="W36" s="268"/>
      <c r="X36" s="268"/>
      <c r="Y36" s="268"/>
      <c r="Z36" s="268"/>
      <c r="AA36" s="270">
        <f>X36+Y36-Z36</f>
        <v>0</v>
      </c>
      <c r="AB36" s="268"/>
      <c r="AC36" s="270">
        <f>AA36-AB36</f>
        <v>0</v>
      </c>
      <c r="AD36" s="268"/>
      <c r="AE36" s="268"/>
      <c r="AF36" s="268"/>
      <c r="AG36" s="270">
        <f>AE36-AF36</f>
        <v>0</v>
      </c>
      <c r="AH36" s="268"/>
    </row>
    <row r="37" spans="1:34" ht="21" customHeight="1">
      <c r="A37" s="257">
        <f t="shared" si="0"/>
        <v>26</v>
      </c>
      <c r="B37" s="1822" t="s">
        <v>585</v>
      </c>
      <c r="C37" s="1823"/>
      <c r="D37" s="271">
        <f t="shared" ref="D37:AH37" si="9">D31+D35+D36</f>
        <v>0</v>
      </c>
      <c r="E37" s="271">
        <f t="shared" si="9"/>
        <v>0</v>
      </c>
      <c r="F37" s="271">
        <f t="shared" si="9"/>
        <v>0</v>
      </c>
      <c r="G37" s="271">
        <f t="shared" si="9"/>
        <v>0</v>
      </c>
      <c r="H37" s="271">
        <f t="shared" si="9"/>
        <v>0</v>
      </c>
      <c r="I37" s="271">
        <f t="shared" si="9"/>
        <v>0</v>
      </c>
      <c r="J37" s="271">
        <f t="shared" si="9"/>
        <v>0</v>
      </c>
      <c r="K37" s="271">
        <f t="shared" si="9"/>
        <v>0</v>
      </c>
      <c r="L37" s="271">
        <f t="shared" si="9"/>
        <v>0</v>
      </c>
      <c r="M37" s="271">
        <f t="shared" si="9"/>
        <v>0</v>
      </c>
      <c r="N37" s="271">
        <f t="shared" si="9"/>
        <v>0</v>
      </c>
      <c r="O37" s="271">
        <f t="shared" si="9"/>
        <v>0</v>
      </c>
      <c r="P37" s="271">
        <f t="shared" si="9"/>
        <v>0</v>
      </c>
      <c r="Q37" s="271">
        <f t="shared" si="9"/>
        <v>0</v>
      </c>
      <c r="R37" s="271">
        <f t="shared" si="9"/>
        <v>0</v>
      </c>
      <c r="S37" s="271">
        <f t="shared" si="9"/>
        <v>0</v>
      </c>
      <c r="T37" s="271">
        <f t="shared" si="9"/>
        <v>0</v>
      </c>
      <c r="U37" s="271">
        <f t="shared" si="9"/>
        <v>0</v>
      </c>
      <c r="V37" s="271">
        <f t="shared" si="9"/>
        <v>0</v>
      </c>
      <c r="W37" s="271">
        <f t="shared" si="9"/>
        <v>0</v>
      </c>
      <c r="X37" s="271">
        <f t="shared" si="9"/>
        <v>0</v>
      </c>
      <c r="Y37" s="271">
        <f t="shared" si="9"/>
        <v>0</v>
      </c>
      <c r="Z37" s="271">
        <f t="shared" si="9"/>
        <v>0</v>
      </c>
      <c r="AA37" s="271">
        <f t="shared" si="9"/>
        <v>0</v>
      </c>
      <c r="AB37" s="271">
        <f t="shared" si="9"/>
        <v>0</v>
      </c>
      <c r="AC37" s="271">
        <f t="shared" si="9"/>
        <v>0</v>
      </c>
      <c r="AD37" s="271">
        <f t="shared" si="9"/>
        <v>0</v>
      </c>
      <c r="AE37" s="271">
        <f t="shared" si="9"/>
        <v>0</v>
      </c>
      <c r="AF37" s="271">
        <f t="shared" si="9"/>
        <v>0</v>
      </c>
      <c r="AG37" s="271">
        <f t="shared" si="9"/>
        <v>0</v>
      </c>
      <c r="AH37" s="271">
        <f t="shared" si="9"/>
        <v>0</v>
      </c>
    </row>
    <row r="38" spans="1:34" ht="25.5" customHeight="1">
      <c r="A38" s="257">
        <f t="shared" si="0"/>
        <v>27</v>
      </c>
      <c r="B38" s="1821" t="s">
        <v>388</v>
      </c>
      <c r="C38" s="1820"/>
      <c r="D38" s="272"/>
      <c r="E38" s="272"/>
      <c r="F38" s="272"/>
      <c r="G38" s="272"/>
      <c r="H38" s="272"/>
      <c r="I38" s="272"/>
      <c r="J38" s="272"/>
      <c r="K38" s="272"/>
      <c r="L38" s="272"/>
      <c r="M38" s="272"/>
      <c r="N38" s="272"/>
      <c r="O38" s="272"/>
      <c r="P38" s="272"/>
      <c r="Q38" s="272"/>
      <c r="R38" s="272"/>
      <c r="S38" s="272"/>
      <c r="T38" s="272"/>
      <c r="U38" s="272"/>
      <c r="V38" s="272"/>
      <c r="W38" s="272"/>
      <c r="X38" s="272"/>
      <c r="Y38" s="272"/>
      <c r="Z38" s="272"/>
      <c r="AA38" s="272"/>
      <c r="AB38" s="272"/>
      <c r="AC38" s="272"/>
      <c r="AD38" s="272"/>
      <c r="AE38" s="272"/>
      <c r="AF38" s="272"/>
      <c r="AG38" s="272"/>
      <c r="AH38" s="273"/>
    </row>
    <row r="39" spans="1:34" ht="20.25" customHeight="1">
      <c r="A39" s="257">
        <f t="shared" si="0"/>
        <v>28</v>
      </c>
      <c r="B39" s="1813"/>
      <c r="C39" s="258" t="s">
        <v>370</v>
      </c>
      <c r="D39" s="259"/>
      <c r="E39" s="260"/>
      <c r="F39" s="259"/>
      <c r="G39" s="259"/>
      <c r="H39" s="259"/>
      <c r="I39" s="259"/>
      <c r="J39" s="259"/>
      <c r="K39" s="259"/>
      <c r="L39" s="260"/>
      <c r="M39" s="259"/>
      <c r="N39" s="259"/>
      <c r="O39" s="261">
        <f t="shared" ref="O39:O52" si="10">D39+E39+G39-I39-K39-L39-N39</f>
        <v>0</v>
      </c>
      <c r="P39" s="261">
        <f t="shared" ref="P39:P52" si="11">F39+H39-J39-M39</f>
        <v>0</v>
      </c>
      <c r="Q39" s="259"/>
      <c r="R39" s="259"/>
      <c r="S39" s="259"/>
      <c r="T39" s="259"/>
      <c r="U39" s="259"/>
      <c r="V39" s="259"/>
      <c r="W39" s="259"/>
      <c r="X39" s="259"/>
      <c r="Y39" s="259"/>
      <c r="Z39" s="259"/>
      <c r="AA39" s="261">
        <f t="shared" ref="AA39:AA52" si="12">X39+Y39-Z39</f>
        <v>0</v>
      </c>
      <c r="AB39" s="259"/>
      <c r="AC39" s="261">
        <f t="shared" ref="AC39:AC52" si="13">AA39-AB39</f>
        <v>0</v>
      </c>
      <c r="AD39" s="259"/>
      <c r="AE39" s="259"/>
      <c r="AF39" s="259"/>
      <c r="AG39" s="261">
        <f t="shared" ref="AG39:AG52" si="14">AE39-AF39</f>
        <v>0</v>
      </c>
      <c r="AH39" s="259"/>
    </row>
    <row r="40" spans="1:34" ht="30.75" customHeight="1">
      <c r="A40" s="257">
        <f t="shared" si="0"/>
        <v>29</v>
      </c>
      <c r="B40" s="1813"/>
      <c r="C40" s="258" t="s">
        <v>587</v>
      </c>
      <c r="D40" s="259"/>
      <c r="E40" s="260"/>
      <c r="F40" s="259"/>
      <c r="G40" s="259"/>
      <c r="H40" s="259"/>
      <c r="I40" s="259"/>
      <c r="J40" s="259"/>
      <c r="K40" s="259"/>
      <c r="L40" s="260"/>
      <c r="M40" s="259"/>
      <c r="N40" s="259"/>
      <c r="O40" s="261">
        <f t="shared" si="10"/>
        <v>0</v>
      </c>
      <c r="P40" s="261">
        <f t="shared" si="11"/>
        <v>0</v>
      </c>
      <c r="Q40" s="259"/>
      <c r="R40" s="259"/>
      <c r="S40" s="259"/>
      <c r="T40" s="259"/>
      <c r="U40" s="259"/>
      <c r="V40" s="259"/>
      <c r="W40" s="259"/>
      <c r="X40" s="259"/>
      <c r="Y40" s="259"/>
      <c r="Z40" s="259"/>
      <c r="AA40" s="261">
        <f t="shared" si="12"/>
        <v>0</v>
      </c>
      <c r="AB40" s="259"/>
      <c r="AC40" s="261">
        <f t="shared" si="13"/>
        <v>0</v>
      </c>
      <c r="AD40" s="259"/>
      <c r="AE40" s="259"/>
      <c r="AF40" s="259"/>
      <c r="AG40" s="261">
        <f t="shared" si="14"/>
        <v>0</v>
      </c>
      <c r="AH40" s="259"/>
    </row>
    <row r="41" spans="1:34" ht="32.25" customHeight="1">
      <c r="A41" s="257">
        <f t="shared" si="0"/>
        <v>30</v>
      </c>
      <c r="B41" s="1813"/>
      <c r="C41" s="258" t="s">
        <v>588</v>
      </c>
      <c r="D41" s="259"/>
      <c r="E41" s="260"/>
      <c r="F41" s="259"/>
      <c r="G41" s="259"/>
      <c r="H41" s="259"/>
      <c r="I41" s="259"/>
      <c r="J41" s="259"/>
      <c r="K41" s="259"/>
      <c r="L41" s="260"/>
      <c r="M41" s="259"/>
      <c r="N41" s="259"/>
      <c r="O41" s="261">
        <f t="shared" si="10"/>
        <v>0</v>
      </c>
      <c r="P41" s="261">
        <f t="shared" si="11"/>
        <v>0</v>
      </c>
      <c r="Q41" s="259"/>
      <c r="R41" s="259"/>
      <c r="S41" s="259"/>
      <c r="T41" s="259"/>
      <c r="U41" s="259"/>
      <c r="V41" s="259"/>
      <c r="W41" s="259"/>
      <c r="X41" s="259"/>
      <c r="Y41" s="259"/>
      <c r="Z41" s="259"/>
      <c r="AA41" s="261">
        <f t="shared" si="12"/>
        <v>0</v>
      </c>
      <c r="AB41" s="259"/>
      <c r="AC41" s="261">
        <f t="shared" si="13"/>
        <v>0</v>
      </c>
      <c r="AD41" s="259"/>
      <c r="AE41" s="259"/>
      <c r="AF41" s="259"/>
      <c r="AG41" s="261">
        <f t="shared" si="14"/>
        <v>0</v>
      </c>
      <c r="AH41" s="259"/>
    </row>
    <row r="42" spans="1:34" ht="30" customHeight="1">
      <c r="A42" s="257">
        <f t="shared" si="0"/>
        <v>31</v>
      </c>
      <c r="B42" s="1813"/>
      <c r="C42" s="258" t="s">
        <v>371</v>
      </c>
      <c r="D42" s="259"/>
      <c r="E42" s="260"/>
      <c r="F42" s="259"/>
      <c r="G42" s="259"/>
      <c r="H42" s="259"/>
      <c r="I42" s="259"/>
      <c r="J42" s="259"/>
      <c r="K42" s="259"/>
      <c r="L42" s="260"/>
      <c r="M42" s="259"/>
      <c r="N42" s="259"/>
      <c r="O42" s="261">
        <f t="shared" si="10"/>
        <v>0</v>
      </c>
      <c r="P42" s="261">
        <f t="shared" si="11"/>
        <v>0</v>
      </c>
      <c r="Q42" s="259"/>
      <c r="R42" s="259"/>
      <c r="S42" s="259"/>
      <c r="T42" s="259"/>
      <c r="U42" s="259"/>
      <c r="V42" s="259"/>
      <c r="W42" s="259"/>
      <c r="X42" s="259"/>
      <c r="Y42" s="259"/>
      <c r="Z42" s="259"/>
      <c r="AA42" s="261">
        <f t="shared" si="12"/>
        <v>0</v>
      </c>
      <c r="AB42" s="259"/>
      <c r="AC42" s="261">
        <f t="shared" si="13"/>
        <v>0</v>
      </c>
      <c r="AD42" s="259"/>
      <c r="AE42" s="259"/>
      <c r="AF42" s="259"/>
      <c r="AG42" s="261">
        <f t="shared" si="14"/>
        <v>0</v>
      </c>
      <c r="AH42" s="259"/>
    </row>
    <row r="43" spans="1:34" ht="21" customHeight="1">
      <c r="A43" s="257">
        <f t="shared" si="0"/>
        <v>32</v>
      </c>
      <c r="B43" s="1813"/>
      <c r="C43" s="258" t="s">
        <v>372</v>
      </c>
      <c r="D43" s="259"/>
      <c r="E43" s="260"/>
      <c r="F43" s="259"/>
      <c r="G43" s="259"/>
      <c r="H43" s="259"/>
      <c r="I43" s="259"/>
      <c r="J43" s="259"/>
      <c r="K43" s="259"/>
      <c r="L43" s="260"/>
      <c r="M43" s="259"/>
      <c r="N43" s="259"/>
      <c r="O43" s="261">
        <f t="shared" si="10"/>
        <v>0</v>
      </c>
      <c r="P43" s="261">
        <f t="shared" si="11"/>
        <v>0</v>
      </c>
      <c r="Q43" s="259"/>
      <c r="R43" s="259"/>
      <c r="S43" s="259"/>
      <c r="T43" s="259"/>
      <c r="U43" s="259"/>
      <c r="V43" s="259"/>
      <c r="W43" s="259"/>
      <c r="X43" s="259"/>
      <c r="Y43" s="259"/>
      <c r="Z43" s="259"/>
      <c r="AA43" s="261">
        <f t="shared" si="12"/>
        <v>0</v>
      </c>
      <c r="AB43" s="259"/>
      <c r="AC43" s="261">
        <f t="shared" si="13"/>
        <v>0</v>
      </c>
      <c r="AD43" s="259"/>
      <c r="AE43" s="259"/>
      <c r="AF43" s="259"/>
      <c r="AG43" s="261">
        <f t="shared" si="14"/>
        <v>0</v>
      </c>
      <c r="AH43" s="259"/>
    </row>
    <row r="44" spans="1:34" ht="48.75" customHeight="1">
      <c r="A44" s="257">
        <f t="shared" si="0"/>
        <v>33</v>
      </c>
      <c r="B44" s="1813"/>
      <c r="C44" s="258" t="s">
        <v>583</v>
      </c>
      <c r="D44" s="259"/>
      <c r="E44" s="260"/>
      <c r="F44" s="259"/>
      <c r="G44" s="259"/>
      <c r="H44" s="259"/>
      <c r="I44" s="259"/>
      <c r="J44" s="259"/>
      <c r="K44" s="259"/>
      <c r="L44" s="260"/>
      <c r="M44" s="259"/>
      <c r="N44" s="259"/>
      <c r="O44" s="261">
        <f t="shared" si="10"/>
        <v>0</v>
      </c>
      <c r="P44" s="261">
        <f t="shared" si="11"/>
        <v>0</v>
      </c>
      <c r="Q44" s="259"/>
      <c r="R44" s="259"/>
      <c r="S44" s="259"/>
      <c r="T44" s="259"/>
      <c r="U44" s="259"/>
      <c r="V44" s="259"/>
      <c r="W44" s="259"/>
      <c r="X44" s="259"/>
      <c r="Y44" s="259"/>
      <c r="Z44" s="259"/>
      <c r="AA44" s="261">
        <f t="shared" si="12"/>
        <v>0</v>
      </c>
      <c r="AB44" s="259"/>
      <c r="AC44" s="261">
        <f t="shared" si="13"/>
        <v>0</v>
      </c>
      <c r="AD44" s="259"/>
      <c r="AE44" s="259"/>
      <c r="AF44" s="259"/>
      <c r="AG44" s="261">
        <f t="shared" si="14"/>
        <v>0</v>
      </c>
      <c r="AH44" s="259"/>
    </row>
    <row r="45" spans="1:34" ht="36" customHeight="1">
      <c r="A45" s="257">
        <f t="shared" si="0"/>
        <v>34</v>
      </c>
      <c r="B45" s="1813"/>
      <c r="C45" s="258" t="s">
        <v>373</v>
      </c>
      <c r="D45" s="259"/>
      <c r="E45" s="260"/>
      <c r="F45" s="259"/>
      <c r="G45" s="259"/>
      <c r="H45" s="259"/>
      <c r="I45" s="259"/>
      <c r="J45" s="259"/>
      <c r="K45" s="259"/>
      <c r="L45" s="260"/>
      <c r="M45" s="259"/>
      <c r="N45" s="259"/>
      <c r="O45" s="261">
        <f t="shared" si="10"/>
        <v>0</v>
      </c>
      <c r="P45" s="261">
        <f t="shared" si="11"/>
        <v>0</v>
      </c>
      <c r="Q45" s="259"/>
      <c r="R45" s="259"/>
      <c r="S45" s="259"/>
      <c r="T45" s="259"/>
      <c r="U45" s="259"/>
      <c r="V45" s="259"/>
      <c r="W45" s="259"/>
      <c r="X45" s="259"/>
      <c r="Y45" s="259"/>
      <c r="Z45" s="259"/>
      <c r="AA45" s="261">
        <f t="shared" si="12"/>
        <v>0</v>
      </c>
      <c r="AB45" s="259"/>
      <c r="AC45" s="261">
        <f t="shared" si="13"/>
        <v>0</v>
      </c>
      <c r="AD45" s="259"/>
      <c r="AE45" s="259"/>
      <c r="AF45" s="259"/>
      <c r="AG45" s="261">
        <f t="shared" si="14"/>
        <v>0</v>
      </c>
      <c r="AH45" s="259"/>
    </row>
    <row r="46" spans="1:34" ht="16">
      <c r="A46" s="257">
        <f t="shared" si="0"/>
        <v>35</v>
      </c>
      <c r="B46" s="1813"/>
      <c r="C46" s="258" t="s">
        <v>374</v>
      </c>
      <c r="D46" s="259"/>
      <c r="E46" s="260"/>
      <c r="F46" s="259"/>
      <c r="G46" s="259"/>
      <c r="H46" s="259"/>
      <c r="I46" s="259"/>
      <c r="J46" s="259"/>
      <c r="K46" s="259"/>
      <c r="L46" s="260"/>
      <c r="M46" s="259"/>
      <c r="N46" s="259"/>
      <c r="O46" s="261">
        <f t="shared" si="10"/>
        <v>0</v>
      </c>
      <c r="P46" s="261">
        <f t="shared" si="11"/>
        <v>0</v>
      </c>
      <c r="Q46" s="259"/>
      <c r="R46" s="259"/>
      <c r="S46" s="259"/>
      <c r="T46" s="259"/>
      <c r="U46" s="259"/>
      <c r="V46" s="259"/>
      <c r="W46" s="259"/>
      <c r="X46" s="259"/>
      <c r="Y46" s="259"/>
      <c r="Z46" s="259"/>
      <c r="AA46" s="261">
        <f t="shared" si="12"/>
        <v>0</v>
      </c>
      <c r="AB46" s="259"/>
      <c r="AC46" s="261">
        <f t="shared" si="13"/>
        <v>0</v>
      </c>
      <c r="AD46" s="259"/>
      <c r="AE46" s="259"/>
      <c r="AF46" s="259"/>
      <c r="AG46" s="261">
        <f t="shared" si="14"/>
        <v>0</v>
      </c>
      <c r="AH46" s="259"/>
    </row>
    <row r="47" spans="1:34" ht="36" customHeight="1">
      <c r="A47" s="257">
        <f t="shared" si="0"/>
        <v>36</v>
      </c>
      <c r="B47" s="1813"/>
      <c r="C47" s="258" t="s">
        <v>584</v>
      </c>
      <c r="D47" s="259"/>
      <c r="E47" s="260"/>
      <c r="F47" s="259"/>
      <c r="G47" s="259"/>
      <c r="H47" s="259"/>
      <c r="I47" s="259"/>
      <c r="J47" s="259"/>
      <c r="K47" s="259"/>
      <c r="L47" s="260"/>
      <c r="M47" s="259"/>
      <c r="N47" s="259"/>
      <c r="O47" s="261">
        <f t="shared" si="10"/>
        <v>0</v>
      </c>
      <c r="P47" s="261">
        <f t="shared" si="11"/>
        <v>0</v>
      </c>
      <c r="Q47" s="259"/>
      <c r="R47" s="259"/>
      <c r="S47" s="259"/>
      <c r="T47" s="259"/>
      <c r="U47" s="259"/>
      <c r="V47" s="259"/>
      <c r="W47" s="259"/>
      <c r="X47" s="259"/>
      <c r="Y47" s="259"/>
      <c r="Z47" s="259"/>
      <c r="AA47" s="261">
        <f t="shared" si="12"/>
        <v>0</v>
      </c>
      <c r="AB47" s="259"/>
      <c r="AC47" s="261">
        <f t="shared" si="13"/>
        <v>0</v>
      </c>
      <c r="AD47" s="259"/>
      <c r="AE47" s="259"/>
      <c r="AF47" s="259"/>
      <c r="AG47" s="261">
        <f t="shared" si="14"/>
        <v>0</v>
      </c>
      <c r="AH47" s="259"/>
    </row>
    <row r="48" spans="1:34" ht="27.75" customHeight="1">
      <c r="A48" s="257">
        <f t="shared" si="0"/>
        <v>37</v>
      </c>
      <c r="B48" s="1813"/>
      <c r="C48" s="258" t="s">
        <v>375</v>
      </c>
      <c r="D48" s="259"/>
      <c r="E48" s="260"/>
      <c r="F48" s="259"/>
      <c r="G48" s="259"/>
      <c r="H48" s="259"/>
      <c r="I48" s="259"/>
      <c r="J48" s="259"/>
      <c r="K48" s="259"/>
      <c r="L48" s="260"/>
      <c r="M48" s="259"/>
      <c r="N48" s="259"/>
      <c r="O48" s="261">
        <f t="shared" si="10"/>
        <v>0</v>
      </c>
      <c r="P48" s="261">
        <f t="shared" si="11"/>
        <v>0</v>
      </c>
      <c r="Q48" s="259"/>
      <c r="R48" s="259"/>
      <c r="S48" s="259"/>
      <c r="T48" s="259"/>
      <c r="U48" s="259"/>
      <c r="V48" s="259"/>
      <c r="W48" s="259"/>
      <c r="X48" s="259"/>
      <c r="Y48" s="259"/>
      <c r="Z48" s="259"/>
      <c r="AA48" s="261">
        <f t="shared" si="12"/>
        <v>0</v>
      </c>
      <c r="AB48" s="259"/>
      <c r="AC48" s="261">
        <f t="shared" si="13"/>
        <v>0</v>
      </c>
      <c r="AD48" s="259"/>
      <c r="AE48" s="259"/>
      <c r="AF48" s="259"/>
      <c r="AG48" s="261">
        <f t="shared" si="14"/>
        <v>0</v>
      </c>
      <c r="AH48" s="259"/>
    </row>
    <row r="49" spans="1:34" ht="16">
      <c r="A49" s="257">
        <f t="shared" si="0"/>
        <v>38</v>
      </c>
      <c r="B49" s="1813"/>
      <c r="C49" s="258" t="s">
        <v>376</v>
      </c>
      <c r="D49" s="259"/>
      <c r="E49" s="260"/>
      <c r="F49" s="259"/>
      <c r="G49" s="259"/>
      <c r="H49" s="259"/>
      <c r="I49" s="259"/>
      <c r="J49" s="259"/>
      <c r="K49" s="259"/>
      <c r="L49" s="260"/>
      <c r="M49" s="259"/>
      <c r="N49" s="259"/>
      <c r="O49" s="261">
        <f t="shared" si="10"/>
        <v>0</v>
      </c>
      <c r="P49" s="261">
        <f t="shared" si="11"/>
        <v>0</v>
      </c>
      <c r="Q49" s="259"/>
      <c r="R49" s="259"/>
      <c r="S49" s="259"/>
      <c r="T49" s="259"/>
      <c r="U49" s="259"/>
      <c r="V49" s="259"/>
      <c r="W49" s="259"/>
      <c r="X49" s="259"/>
      <c r="Y49" s="259"/>
      <c r="Z49" s="259"/>
      <c r="AA49" s="261">
        <f t="shared" si="12"/>
        <v>0</v>
      </c>
      <c r="AB49" s="259"/>
      <c r="AC49" s="261">
        <f t="shared" si="13"/>
        <v>0</v>
      </c>
      <c r="AD49" s="259"/>
      <c r="AE49" s="259"/>
      <c r="AF49" s="259"/>
      <c r="AG49" s="261">
        <f t="shared" si="14"/>
        <v>0</v>
      </c>
      <c r="AH49" s="259"/>
    </row>
    <row r="50" spans="1:34" ht="16">
      <c r="A50" s="257">
        <f t="shared" si="0"/>
        <v>39</v>
      </c>
      <c r="B50" s="1813"/>
      <c r="C50" s="258" t="s">
        <v>361</v>
      </c>
      <c r="D50" s="259"/>
      <c r="E50" s="260"/>
      <c r="F50" s="259"/>
      <c r="G50" s="259"/>
      <c r="H50" s="259"/>
      <c r="I50" s="259"/>
      <c r="J50" s="259"/>
      <c r="K50" s="259"/>
      <c r="L50" s="260"/>
      <c r="M50" s="259"/>
      <c r="N50" s="259"/>
      <c r="O50" s="261">
        <f t="shared" si="10"/>
        <v>0</v>
      </c>
      <c r="P50" s="261">
        <f t="shared" ref="P50:P51" si="15">F50+H50-J50-M50</f>
        <v>0</v>
      </c>
      <c r="Q50" s="259"/>
      <c r="R50" s="259"/>
      <c r="S50" s="259"/>
      <c r="T50" s="259"/>
      <c r="U50" s="259"/>
      <c r="V50" s="259"/>
      <c r="W50" s="259"/>
      <c r="X50" s="259"/>
      <c r="Y50" s="259"/>
      <c r="Z50" s="259"/>
      <c r="AA50" s="261">
        <f t="shared" si="12"/>
        <v>0</v>
      </c>
      <c r="AB50" s="259"/>
      <c r="AC50" s="261">
        <f t="shared" si="13"/>
        <v>0</v>
      </c>
      <c r="AD50" s="259"/>
      <c r="AE50" s="259"/>
      <c r="AF50" s="259"/>
      <c r="AG50" s="261">
        <f t="shared" si="14"/>
        <v>0</v>
      </c>
      <c r="AH50" s="259"/>
    </row>
    <row r="51" spans="1:34" ht="16">
      <c r="A51" s="257">
        <f t="shared" si="0"/>
        <v>40</v>
      </c>
      <c r="B51" s="1813"/>
      <c r="C51" s="258" t="s">
        <v>741</v>
      </c>
      <c r="D51" s="259"/>
      <c r="E51" s="260"/>
      <c r="F51" s="259"/>
      <c r="G51" s="259"/>
      <c r="H51" s="259"/>
      <c r="I51" s="259"/>
      <c r="J51" s="259"/>
      <c r="K51" s="259"/>
      <c r="L51" s="260"/>
      <c r="M51" s="259"/>
      <c r="N51" s="259"/>
      <c r="O51" s="261">
        <f t="shared" si="10"/>
        <v>0</v>
      </c>
      <c r="P51" s="261">
        <f t="shared" si="15"/>
        <v>0</v>
      </c>
      <c r="Q51" s="259"/>
      <c r="R51" s="259"/>
      <c r="S51" s="259"/>
      <c r="T51" s="259"/>
      <c r="U51" s="259"/>
      <c r="V51" s="259"/>
      <c r="W51" s="259"/>
      <c r="X51" s="259"/>
      <c r="Y51" s="259"/>
      <c r="Z51" s="259"/>
      <c r="AA51" s="261">
        <f t="shared" si="12"/>
        <v>0</v>
      </c>
      <c r="AB51" s="259"/>
      <c r="AC51" s="261">
        <f t="shared" si="13"/>
        <v>0</v>
      </c>
      <c r="AD51" s="259"/>
      <c r="AE51" s="259"/>
      <c r="AF51" s="259"/>
      <c r="AG51" s="261">
        <f t="shared" si="14"/>
        <v>0</v>
      </c>
      <c r="AH51" s="259"/>
    </row>
    <row r="52" spans="1:34" ht="24" customHeight="1">
      <c r="A52" s="257">
        <f t="shared" si="0"/>
        <v>41</v>
      </c>
      <c r="B52" s="1813"/>
      <c r="C52" s="258" t="s">
        <v>146</v>
      </c>
      <c r="D52" s="259"/>
      <c r="E52" s="260"/>
      <c r="F52" s="259"/>
      <c r="G52" s="259"/>
      <c r="H52" s="259"/>
      <c r="I52" s="259"/>
      <c r="J52" s="259"/>
      <c r="K52" s="259"/>
      <c r="L52" s="260"/>
      <c r="M52" s="259"/>
      <c r="N52" s="259"/>
      <c r="O52" s="261">
        <f t="shared" si="10"/>
        <v>0</v>
      </c>
      <c r="P52" s="261">
        <f t="shared" si="11"/>
        <v>0</v>
      </c>
      <c r="Q52" s="259"/>
      <c r="R52" s="259"/>
      <c r="S52" s="259"/>
      <c r="T52" s="259"/>
      <c r="U52" s="259"/>
      <c r="V52" s="259"/>
      <c r="W52" s="259"/>
      <c r="X52" s="259"/>
      <c r="Y52" s="259"/>
      <c r="Z52" s="259"/>
      <c r="AA52" s="261">
        <f t="shared" si="12"/>
        <v>0</v>
      </c>
      <c r="AB52" s="259"/>
      <c r="AC52" s="261">
        <f t="shared" si="13"/>
        <v>0</v>
      </c>
      <c r="AD52" s="259"/>
      <c r="AE52" s="259"/>
      <c r="AF52" s="259"/>
      <c r="AG52" s="261">
        <f t="shared" si="14"/>
        <v>0</v>
      </c>
      <c r="AH52" s="259"/>
    </row>
    <row r="53" spans="1:34" ht="21.75" customHeight="1">
      <c r="A53" s="257">
        <f t="shared" si="0"/>
        <v>42</v>
      </c>
      <c r="B53" s="1814"/>
      <c r="C53" s="274" t="s">
        <v>389</v>
      </c>
      <c r="D53" s="275">
        <f>SUM(D39:D52)</f>
        <v>0</v>
      </c>
      <c r="E53" s="275">
        <f>SUM(E39:E52)</f>
        <v>0</v>
      </c>
      <c r="F53" s="275">
        <f t="shared" ref="F53:AH53" si="16">SUM(F39:F52)</f>
        <v>0</v>
      </c>
      <c r="G53" s="275">
        <f t="shared" si="16"/>
        <v>0</v>
      </c>
      <c r="H53" s="275">
        <f t="shared" si="16"/>
        <v>0</v>
      </c>
      <c r="I53" s="275">
        <f t="shared" si="16"/>
        <v>0</v>
      </c>
      <c r="J53" s="275">
        <f t="shared" si="16"/>
        <v>0</v>
      </c>
      <c r="K53" s="275">
        <f t="shared" si="16"/>
        <v>0</v>
      </c>
      <c r="L53" s="275">
        <f>SUM(L39:L52)</f>
        <v>0</v>
      </c>
      <c r="M53" s="275">
        <f t="shared" si="16"/>
        <v>0</v>
      </c>
      <c r="N53" s="275">
        <f t="shared" si="16"/>
        <v>0</v>
      </c>
      <c r="O53" s="275">
        <f t="shared" si="16"/>
        <v>0</v>
      </c>
      <c r="P53" s="275">
        <f t="shared" si="16"/>
        <v>0</v>
      </c>
      <c r="Q53" s="275">
        <f t="shared" si="16"/>
        <v>0</v>
      </c>
      <c r="R53" s="275">
        <f t="shared" si="16"/>
        <v>0</v>
      </c>
      <c r="S53" s="275">
        <f t="shared" si="16"/>
        <v>0</v>
      </c>
      <c r="T53" s="275">
        <f t="shared" si="16"/>
        <v>0</v>
      </c>
      <c r="U53" s="275">
        <f t="shared" si="16"/>
        <v>0</v>
      </c>
      <c r="V53" s="275">
        <f t="shared" si="16"/>
        <v>0</v>
      </c>
      <c r="W53" s="275">
        <f t="shared" si="16"/>
        <v>0</v>
      </c>
      <c r="X53" s="275">
        <f t="shared" si="16"/>
        <v>0</v>
      </c>
      <c r="Y53" s="275">
        <f t="shared" si="16"/>
        <v>0</v>
      </c>
      <c r="Z53" s="275">
        <f t="shared" si="16"/>
        <v>0</v>
      </c>
      <c r="AA53" s="275">
        <f t="shared" si="16"/>
        <v>0</v>
      </c>
      <c r="AB53" s="275">
        <f t="shared" si="16"/>
        <v>0</v>
      </c>
      <c r="AC53" s="275">
        <f t="shared" si="16"/>
        <v>0</v>
      </c>
      <c r="AD53" s="275">
        <f t="shared" si="16"/>
        <v>0</v>
      </c>
      <c r="AE53" s="275">
        <f t="shared" si="16"/>
        <v>0</v>
      </c>
      <c r="AF53" s="275">
        <f t="shared" si="16"/>
        <v>0</v>
      </c>
      <c r="AG53" s="275">
        <f t="shared" si="16"/>
        <v>0</v>
      </c>
      <c r="AH53" s="275">
        <f t="shared" si="16"/>
        <v>0</v>
      </c>
    </row>
    <row r="54" spans="1:34" ht="26.25" customHeight="1">
      <c r="A54" s="276">
        <f t="shared" si="0"/>
        <v>43</v>
      </c>
      <c r="B54" s="1822" t="s">
        <v>390</v>
      </c>
      <c r="C54" s="1823"/>
      <c r="D54" s="277">
        <f t="shared" ref="D54:AH54" si="17">D37+D53</f>
        <v>0</v>
      </c>
      <c r="E54" s="277">
        <f t="shared" ref="E54" si="18">E37+E53</f>
        <v>0</v>
      </c>
      <c r="F54" s="277">
        <f t="shared" si="17"/>
        <v>0</v>
      </c>
      <c r="G54" s="277">
        <f t="shared" si="17"/>
        <v>0</v>
      </c>
      <c r="H54" s="277">
        <f t="shared" si="17"/>
        <v>0</v>
      </c>
      <c r="I54" s="277">
        <f t="shared" si="17"/>
        <v>0</v>
      </c>
      <c r="J54" s="277">
        <f t="shared" si="17"/>
        <v>0</v>
      </c>
      <c r="K54" s="277">
        <f t="shared" si="17"/>
        <v>0</v>
      </c>
      <c r="L54" s="277">
        <f t="shared" ref="L54" si="19">L37+L53</f>
        <v>0</v>
      </c>
      <c r="M54" s="277">
        <f t="shared" si="17"/>
        <v>0</v>
      </c>
      <c r="N54" s="277">
        <f t="shared" si="17"/>
        <v>0</v>
      </c>
      <c r="O54" s="277">
        <f t="shared" si="17"/>
        <v>0</v>
      </c>
      <c r="P54" s="277">
        <f t="shared" si="17"/>
        <v>0</v>
      </c>
      <c r="Q54" s="277">
        <f t="shared" si="17"/>
        <v>0</v>
      </c>
      <c r="R54" s="277">
        <f t="shared" si="17"/>
        <v>0</v>
      </c>
      <c r="S54" s="277">
        <f t="shared" si="17"/>
        <v>0</v>
      </c>
      <c r="T54" s="277">
        <f t="shared" si="17"/>
        <v>0</v>
      </c>
      <c r="U54" s="277">
        <f t="shared" si="17"/>
        <v>0</v>
      </c>
      <c r="V54" s="277">
        <f t="shared" si="17"/>
        <v>0</v>
      </c>
      <c r="W54" s="277">
        <f t="shared" si="17"/>
        <v>0</v>
      </c>
      <c r="X54" s="277">
        <f t="shared" si="17"/>
        <v>0</v>
      </c>
      <c r="Y54" s="277">
        <f t="shared" si="17"/>
        <v>0</v>
      </c>
      <c r="Z54" s="277">
        <f t="shared" si="17"/>
        <v>0</v>
      </c>
      <c r="AA54" s="277">
        <f t="shared" si="17"/>
        <v>0</v>
      </c>
      <c r="AB54" s="277">
        <f t="shared" si="17"/>
        <v>0</v>
      </c>
      <c r="AC54" s="277">
        <f t="shared" si="17"/>
        <v>0</v>
      </c>
      <c r="AD54" s="277">
        <f t="shared" si="17"/>
        <v>0</v>
      </c>
      <c r="AE54" s="277">
        <f t="shared" si="17"/>
        <v>0</v>
      </c>
      <c r="AF54" s="277">
        <f t="shared" si="17"/>
        <v>0</v>
      </c>
      <c r="AG54" s="277">
        <f t="shared" si="17"/>
        <v>0</v>
      </c>
      <c r="AH54" s="277">
        <f t="shared" si="17"/>
        <v>0</v>
      </c>
    </row>
  </sheetData>
  <mergeCells count="41">
    <mergeCell ref="AB10:AB11"/>
    <mergeCell ref="B54:C54"/>
    <mergeCell ref="B37:C37"/>
    <mergeCell ref="X10:X11"/>
    <mergeCell ref="Y10:Y11"/>
    <mergeCell ref="Z10:Z11"/>
    <mergeCell ref="K10:M10"/>
    <mergeCell ref="N10:N11"/>
    <mergeCell ref="O10:P10"/>
    <mergeCell ref="U10:U11"/>
    <mergeCell ref="V10:V11"/>
    <mergeCell ref="W10:W11"/>
    <mergeCell ref="D10:F10"/>
    <mergeCell ref="Q10:R10"/>
    <mergeCell ref="S10:S11"/>
    <mergeCell ref="T10:T11"/>
    <mergeCell ref="A8:A11"/>
    <mergeCell ref="B8:C11"/>
    <mergeCell ref="B13:B31"/>
    <mergeCell ref="B33:B35"/>
    <mergeCell ref="B39:B53"/>
    <mergeCell ref="B12:C12"/>
    <mergeCell ref="B36:C36"/>
    <mergeCell ref="B32:C32"/>
    <mergeCell ref="B38:C38"/>
    <mergeCell ref="F1:AH6"/>
    <mergeCell ref="X8:AH8"/>
    <mergeCell ref="AG10:AG11"/>
    <mergeCell ref="AH10:AH11"/>
    <mergeCell ref="X9:AD9"/>
    <mergeCell ref="AE9:AH9"/>
    <mergeCell ref="D9:T9"/>
    <mergeCell ref="U9:W9"/>
    <mergeCell ref="D8:W8"/>
    <mergeCell ref="I10:J10"/>
    <mergeCell ref="G10:H10"/>
    <mergeCell ref="AE10:AE11"/>
    <mergeCell ref="AF10:AF11"/>
    <mergeCell ref="AD10:AD11"/>
    <mergeCell ref="AC10:AC11"/>
    <mergeCell ref="AA10:AA11"/>
  </mergeCells>
  <dataValidations count="2">
    <dataValidation type="whole" operator="greaterThanOrEqual" showInputMessage="1" showErrorMessage="1" sqref="D13:D54 G15 N16:N54 E31 E35 E37 E53:E54 L53:L54 N13:N14 Q16:Q54 Q13:Q14 R13:R54 S16:S54 S13:S14 T13:T54 U16:U54 U13:U14 V13:AA54 AB16:AB54 AB13:AB14 AC13:AH54" xr:uid="{00000000-0002-0000-0500-000000000000}">
      <formula1>0</formula1>
    </dataValidation>
    <dataValidation type="whole" operator="greaterThanOrEqual" allowBlank="1" showInputMessage="1" showErrorMessage="1" sqref="L37 L31 L35 G16:G54 G13:G14 H13:J54 K13:K14 K16:K54" xr:uid="{00000000-0002-0000-0500-000001000000}">
      <formula1>0</formula1>
    </dataValidation>
  </dataValidations>
  <pageMargins left="0.70866141732283472" right="0.70866141732283472" top="0.74803149606299213" bottom="0.74803149606299213" header="0.31496062992125984" footer="0.31496062992125984"/>
  <pageSetup scale="55" orientation="portrait"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81"/>
  <dimension ref="A1:K106"/>
  <sheetViews>
    <sheetView topLeftCell="B1" zoomScale="89" zoomScaleNormal="50" workbookViewId="0">
      <selection activeCell="H51" sqref="H51"/>
    </sheetView>
  </sheetViews>
  <sheetFormatPr baseColWidth="10" defaultColWidth="11.5" defaultRowHeight="14"/>
  <cols>
    <col min="1" max="1" width="9.6640625" style="206" hidden="1" customWidth="1"/>
    <col min="2" max="2" width="5.5" style="206" customWidth="1"/>
    <col min="3" max="3" width="4.33203125" style="206" customWidth="1"/>
    <col min="4" max="5" width="5.6640625" style="206" customWidth="1"/>
    <col min="6" max="6" width="45.5" style="206" customWidth="1"/>
    <col min="7" max="7" width="23.33203125" style="206" customWidth="1"/>
    <col min="8" max="8" width="20.33203125" style="206" customWidth="1"/>
    <col min="9" max="9" width="21" style="206" customWidth="1"/>
    <col min="10" max="16384" width="11.5" style="206"/>
  </cols>
  <sheetData>
    <row r="1" spans="1:11" ht="27.75" customHeight="1">
      <c r="A1" s="202"/>
      <c r="B1" s="203"/>
      <c r="C1" s="203"/>
      <c r="D1" s="203"/>
      <c r="E1" s="203"/>
      <c r="F1" s="1837" t="s">
        <v>728</v>
      </c>
      <c r="G1" s="1838"/>
      <c r="H1" s="1838"/>
      <c r="I1" s="1839"/>
      <c r="J1" s="204"/>
      <c r="K1" s="205"/>
    </row>
    <row r="2" spans="1:11" ht="28">
      <c r="A2" s="207"/>
      <c r="B2" s="208"/>
      <c r="C2" s="208"/>
      <c r="D2" s="208"/>
      <c r="E2" s="208"/>
      <c r="F2" s="1840"/>
      <c r="G2" s="1841"/>
      <c r="H2" s="1841"/>
      <c r="I2" s="1842"/>
      <c r="J2" s="204"/>
      <c r="K2" s="205"/>
    </row>
    <row r="3" spans="1:11" ht="28">
      <c r="A3" s="207"/>
      <c r="B3" s="208"/>
      <c r="C3" s="208"/>
      <c r="D3" s="208"/>
      <c r="E3" s="208"/>
      <c r="F3" s="1840"/>
      <c r="G3" s="1841"/>
      <c r="H3" s="1841"/>
      <c r="I3" s="1842"/>
      <c r="J3" s="204"/>
      <c r="K3" s="205"/>
    </row>
    <row r="4" spans="1:11" ht="28">
      <c r="A4" s="207"/>
      <c r="B4" s="208"/>
      <c r="C4" s="208"/>
      <c r="D4" s="208"/>
      <c r="E4" s="208"/>
      <c r="F4" s="1840"/>
      <c r="G4" s="1841"/>
      <c r="H4" s="1841"/>
      <c r="I4" s="1842"/>
      <c r="J4" s="204"/>
      <c r="K4" s="205"/>
    </row>
    <row r="5" spans="1:11" ht="28">
      <c r="A5" s="209"/>
      <c r="B5" s="210"/>
      <c r="C5" s="210"/>
      <c r="D5" s="210"/>
      <c r="E5" s="210"/>
      <c r="F5" s="1840"/>
      <c r="G5" s="1841"/>
      <c r="H5" s="1841"/>
      <c r="I5" s="1842"/>
      <c r="J5" s="204"/>
      <c r="K5" s="205"/>
    </row>
    <row r="6" spans="1:11" ht="29" thickBot="1">
      <c r="A6" s="211"/>
      <c r="B6" s="212"/>
      <c r="C6" s="212"/>
      <c r="D6" s="212"/>
      <c r="E6" s="212"/>
      <c r="F6" s="1843"/>
      <c r="G6" s="1844"/>
      <c r="H6" s="1844"/>
      <c r="I6" s="1845"/>
      <c r="J6" s="204"/>
      <c r="K6" s="205"/>
    </row>
    <row r="8" spans="1:11" ht="42.75" customHeight="1">
      <c r="A8" s="213" t="s">
        <v>878</v>
      </c>
      <c r="B8" s="1863" t="s">
        <v>560</v>
      </c>
      <c r="C8" s="1864"/>
      <c r="D8" s="1864"/>
      <c r="E8" s="1864"/>
      <c r="F8" s="1864"/>
      <c r="G8" s="213" t="s">
        <v>398</v>
      </c>
      <c r="H8" s="213" t="s">
        <v>399</v>
      </c>
      <c r="I8" s="213" t="s">
        <v>687</v>
      </c>
    </row>
    <row r="9" spans="1:11" ht="16">
      <c r="A9" s="214">
        <v>1</v>
      </c>
      <c r="B9" s="1867" t="s">
        <v>688</v>
      </c>
      <c r="C9" s="1827"/>
      <c r="D9" s="1827"/>
      <c r="E9" s="1827"/>
      <c r="F9" s="1868"/>
      <c r="G9" s="215"/>
      <c r="H9" s="215"/>
      <c r="I9" s="215"/>
    </row>
    <row r="10" spans="1:11" ht="16">
      <c r="A10" s="216">
        <f>A9+1</f>
        <v>2</v>
      </c>
      <c r="B10" s="1861"/>
      <c r="C10" s="1826" t="s">
        <v>689</v>
      </c>
      <c r="D10" s="1827"/>
      <c r="E10" s="1827"/>
      <c r="F10" s="1827"/>
      <c r="G10" s="217"/>
      <c r="H10" s="217"/>
      <c r="I10" s="218"/>
    </row>
    <row r="11" spans="1:11" ht="16">
      <c r="A11" s="216">
        <f t="shared" ref="A11:A74" si="0">A10+1</f>
        <v>3</v>
      </c>
      <c r="B11" s="1862"/>
      <c r="C11" s="1833"/>
      <c r="D11" s="1829" t="s">
        <v>1</v>
      </c>
      <c r="E11" s="1829"/>
      <c r="F11" s="1829"/>
      <c r="G11" s="219">
        <f>+'4.2 ESF - Patrimonio'!S11</f>
        <v>0</v>
      </c>
      <c r="H11" s="220">
        <f>+'4.2 ESF - Patrimonio'!W11</f>
        <v>0</v>
      </c>
      <c r="I11" s="221">
        <f>G11-H11</f>
        <v>0</v>
      </c>
    </row>
    <row r="12" spans="1:11" ht="16">
      <c r="A12" s="216">
        <f t="shared" si="0"/>
        <v>4</v>
      </c>
      <c r="B12" s="1862"/>
      <c r="C12" s="1865"/>
      <c r="D12" s="1829" t="s">
        <v>134</v>
      </c>
      <c r="E12" s="1829"/>
      <c r="F12" s="1829"/>
      <c r="G12" s="219">
        <f>+'4.2 ESF - Patrimonio'!S15</f>
        <v>0</v>
      </c>
      <c r="H12" s="220">
        <f>+'4.2 ESF - Patrimonio'!W15</f>
        <v>0</v>
      </c>
      <c r="I12" s="221">
        <f t="shared" ref="I12:I23" si="1">G12-H12</f>
        <v>0</v>
      </c>
    </row>
    <row r="13" spans="1:11" ht="16">
      <c r="A13" s="216">
        <f t="shared" si="0"/>
        <v>5</v>
      </c>
      <c r="B13" s="1862"/>
      <c r="C13" s="1865"/>
      <c r="D13" s="1829" t="s">
        <v>5</v>
      </c>
      <c r="E13" s="1829"/>
      <c r="F13" s="1829"/>
      <c r="G13" s="219">
        <f>+'4.2 ESF - Patrimonio'!S38</f>
        <v>0</v>
      </c>
      <c r="H13" s="220">
        <f>+'4.2 ESF - Patrimonio'!W38</f>
        <v>0</v>
      </c>
      <c r="I13" s="221">
        <f t="shared" si="1"/>
        <v>0</v>
      </c>
    </row>
    <row r="14" spans="1:11" ht="16">
      <c r="A14" s="216">
        <f t="shared" si="0"/>
        <v>6</v>
      </c>
      <c r="B14" s="1862"/>
      <c r="C14" s="1865"/>
      <c r="D14" s="1829" t="s">
        <v>6</v>
      </c>
      <c r="E14" s="1829"/>
      <c r="F14" s="1829"/>
      <c r="G14" s="219">
        <f>+'4.2 ESF - Patrimonio'!S61</f>
        <v>0</v>
      </c>
      <c r="H14" s="220">
        <f>+'4.2 ESF - Patrimonio'!W61</f>
        <v>0</v>
      </c>
      <c r="I14" s="221">
        <f t="shared" si="1"/>
        <v>0</v>
      </c>
    </row>
    <row r="15" spans="1:11" ht="16">
      <c r="A15" s="216">
        <f t="shared" si="0"/>
        <v>7</v>
      </c>
      <c r="B15" s="1862"/>
      <c r="C15" s="1865"/>
      <c r="D15" s="1829" t="s">
        <v>10</v>
      </c>
      <c r="E15" s="1829"/>
      <c r="F15" s="1829"/>
      <c r="G15" s="219">
        <f>+'4.2 ESF - Patrimonio'!S73</f>
        <v>0</v>
      </c>
      <c r="H15" s="220">
        <f>+'4.2 ESF - Patrimonio'!W73</f>
        <v>0</v>
      </c>
      <c r="I15" s="221">
        <f t="shared" si="1"/>
        <v>0</v>
      </c>
    </row>
    <row r="16" spans="1:11" ht="16">
      <c r="A16" s="216">
        <f t="shared" si="0"/>
        <v>8</v>
      </c>
      <c r="B16" s="1862"/>
      <c r="C16" s="1865"/>
      <c r="D16" s="1829" t="s">
        <v>138</v>
      </c>
      <c r="E16" s="1829"/>
      <c r="F16" s="1829"/>
      <c r="G16" s="219">
        <f>+'4.2 ESF - Patrimonio'!S78</f>
        <v>0</v>
      </c>
      <c r="H16" s="220">
        <f>+'4.2 ESF - Patrimonio'!W78</f>
        <v>0</v>
      </c>
      <c r="I16" s="221">
        <f t="shared" si="1"/>
        <v>0</v>
      </c>
    </row>
    <row r="17" spans="1:9" ht="16">
      <c r="A17" s="216">
        <f t="shared" si="0"/>
        <v>9</v>
      </c>
      <c r="B17" s="1862"/>
      <c r="C17" s="1865"/>
      <c r="D17" s="1829" t="s">
        <v>150</v>
      </c>
      <c r="E17" s="1829"/>
      <c r="F17" s="1829"/>
      <c r="G17" s="219">
        <f>+'4.2 ESF - Patrimonio'!S83</f>
        <v>0</v>
      </c>
      <c r="H17" s="220">
        <f>+'4.2 ESF - Patrimonio'!W83</f>
        <v>0</v>
      </c>
      <c r="I17" s="221">
        <f t="shared" si="1"/>
        <v>0</v>
      </c>
    </row>
    <row r="18" spans="1:9" ht="16">
      <c r="A18" s="216">
        <f t="shared" si="0"/>
        <v>10</v>
      </c>
      <c r="B18" s="1862"/>
      <c r="C18" s="1865"/>
      <c r="D18" s="1829" t="s">
        <v>11</v>
      </c>
      <c r="E18" s="1829"/>
      <c r="F18" s="1829"/>
      <c r="G18" s="219">
        <f>+'4.2 ESF - Patrimonio'!S84</f>
        <v>0</v>
      </c>
      <c r="H18" s="220">
        <f>+'4.2 ESF - Patrimonio'!W84</f>
        <v>0</v>
      </c>
      <c r="I18" s="221">
        <f t="shared" si="1"/>
        <v>0</v>
      </c>
    </row>
    <row r="19" spans="1:9" ht="16">
      <c r="A19" s="216">
        <f t="shared" si="0"/>
        <v>11</v>
      </c>
      <c r="B19" s="1862"/>
      <c r="C19" s="1865"/>
      <c r="D19" s="1829" t="s">
        <v>8</v>
      </c>
      <c r="E19" s="1829"/>
      <c r="F19" s="1829"/>
      <c r="G19" s="219">
        <f>+'4.2 ESF - Patrimonio'!S94</f>
        <v>0</v>
      </c>
      <c r="H19" s="220">
        <f>+'4.2 ESF - Patrimonio'!W94</f>
        <v>0</v>
      </c>
      <c r="I19" s="221">
        <f t="shared" si="1"/>
        <v>0</v>
      </c>
    </row>
    <row r="20" spans="1:9" ht="16">
      <c r="A20" s="216">
        <f t="shared" si="0"/>
        <v>12</v>
      </c>
      <c r="B20" s="1862"/>
      <c r="C20" s="1865"/>
      <c r="D20" s="1829" t="s">
        <v>208</v>
      </c>
      <c r="E20" s="1829"/>
      <c r="F20" s="1829"/>
      <c r="G20" s="219">
        <f>+'4.2 ESF - Patrimonio'!S113</f>
        <v>0</v>
      </c>
      <c r="H20" s="220">
        <f>+'4.2 ESF - Patrimonio'!W113</f>
        <v>0</v>
      </c>
      <c r="I20" s="221">
        <f t="shared" si="1"/>
        <v>0</v>
      </c>
    </row>
    <row r="21" spans="1:9" ht="34.5" customHeight="1">
      <c r="A21" s="216">
        <f t="shared" si="0"/>
        <v>13</v>
      </c>
      <c r="B21" s="1862"/>
      <c r="C21" s="1865"/>
      <c r="D21" s="1829" t="s">
        <v>432</v>
      </c>
      <c r="E21" s="1829"/>
      <c r="F21" s="1829"/>
      <c r="G21" s="219">
        <f>+'4.2 ESF - Patrimonio'!S118</f>
        <v>0</v>
      </c>
      <c r="H21" s="220">
        <f>+'4.2 ESF - Patrimonio'!W118</f>
        <v>0</v>
      </c>
      <c r="I21" s="221">
        <f t="shared" si="1"/>
        <v>0</v>
      </c>
    </row>
    <row r="22" spans="1:9" ht="16">
      <c r="A22" s="216">
        <f t="shared" si="0"/>
        <v>14</v>
      </c>
      <c r="B22" s="1862"/>
      <c r="C22" s="1865"/>
      <c r="D22" s="1829" t="s">
        <v>203</v>
      </c>
      <c r="E22" s="1829"/>
      <c r="F22" s="1829"/>
      <c r="G22" s="219">
        <f>+'4.2 ESF - Patrimonio'!S123</f>
        <v>0</v>
      </c>
      <c r="H22" s="220">
        <f>+'4.2 ESF - Patrimonio'!W123</f>
        <v>0</v>
      </c>
      <c r="I22" s="221">
        <f t="shared" si="1"/>
        <v>0</v>
      </c>
    </row>
    <row r="23" spans="1:9" ht="16">
      <c r="A23" s="216">
        <f t="shared" si="0"/>
        <v>15</v>
      </c>
      <c r="B23" s="1862"/>
      <c r="C23" s="1865"/>
      <c r="D23" s="1829" t="s">
        <v>9</v>
      </c>
      <c r="E23" s="1829"/>
      <c r="F23" s="1829"/>
      <c r="G23" s="219">
        <f>+'4.2 ESF - Patrimonio'!S140</f>
        <v>0</v>
      </c>
      <c r="H23" s="220">
        <f>+'4.2 ESF - Patrimonio'!W140</f>
        <v>0</v>
      </c>
      <c r="I23" s="221">
        <f t="shared" si="1"/>
        <v>0</v>
      </c>
    </row>
    <row r="24" spans="1:9" ht="21.75" customHeight="1">
      <c r="A24" s="216">
        <f t="shared" si="0"/>
        <v>16</v>
      </c>
      <c r="B24" s="1862"/>
      <c r="C24" s="1866"/>
      <c r="D24" s="1830" t="s">
        <v>691</v>
      </c>
      <c r="E24" s="1832"/>
      <c r="F24" s="1832"/>
      <c r="G24" s="222">
        <f>SUM(G11:G23)</f>
        <v>0</v>
      </c>
      <c r="H24" s="222">
        <f>SUM(H11:H23)</f>
        <v>0</v>
      </c>
      <c r="I24" s="223">
        <f>G24-H24</f>
        <v>0</v>
      </c>
    </row>
    <row r="25" spans="1:9" ht="16">
      <c r="A25" s="216">
        <f t="shared" si="0"/>
        <v>17</v>
      </c>
      <c r="B25" s="1862"/>
      <c r="C25" s="1828" t="s">
        <v>204</v>
      </c>
      <c r="D25" s="1825"/>
      <c r="E25" s="1825"/>
      <c r="F25" s="1825"/>
      <c r="G25" s="224"/>
      <c r="H25" s="224"/>
      <c r="I25" s="225"/>
    </row>
    <row r="26" spans="1:9" ht="16">
      <c r="A26" s="216">
        <f t="shared" si="0"/>
        <v>18</v>
      </c>
      <c r="B26" s="1862"/>
      <c r="C26" s="1833"/>
      <c r="D26" s="1829" t="s">
        <v>14</v>
      </c>
      <c r="E26" s="1836"/>
      <c r="F26" s="1836"/>
      <c r="G26" s="226">
        <f>+'4.2 ESF - Patrimonio'!S146</f>
        <v>0</v>
      </c>
      <c r="H26" s="226">
        <f>+'4.2 ESF - Patrimonio'!W146</f>
        <v>0</v>
      </c>
      <c r="I26" s="221">
        <f>+G26-H26</f>
        <v>0</v>
      </c>
    </row>
    <row r="27" spans="1:9" ht="16">
      <c r="A27" s="216">
        <f t="shared" si="0"/>
        <v>19</v>
      </c>
      <c r="B27" s="1862"/>
      <c r="C27" s="1834"/>
      <c r="D27" s="1829" t="s">
        <v>396</v>
      </c>
      <c r="E27" s="1836"/>
      <c r="F27" s="1836"/>
      <c r="G27" s="226">
        <f>+'4.2 ESF - Patrimonio'!S159</f>
        <v>0</v>
      </c>
      <c r="H27" s="226">
        <f>+'4.2 ESF - Patrimonio'!W159</f>
        <v>0</v>
      </c>
      <c r="I27" s="221">
        <f t="shared" ref="I27:I35" si="2">+G27-H27</f>
        <v>0</v>
      </c>
    </row>
    <row r="28" spans="1:9" ht="16">
      <c r="A28" s="216">
        <f t="shared" si="0"/>
        <v>20</v>
      </c>
      <c r="B28" s="1862"/>
      <c r="C28" s="1834"/>
      <c r="D28" s="1829" t="s">
        <v>157</v>
      </c>
      <c r="E28" s="1836"/>
      <c r="F28" s="1836"/>
      <c r="G28" s="226">
        <f>+'4.2 ESF - Patrimonio'!S163</f>
        <v>0</v>
      </c>
      <c r="H28" s="226">
        <f>+'4.2 ESF - Patrimonio'!W163</f>
        <v>0</v>
      </c>
      <c r="I28" s="221">
        <f t="shared" si="2"/>
        <v>0</v>
      </c>
    </row>
    <row r="29" spans="1:9" ht="16">
      <c r="A29" s="216">
        <f t="shared" si="0"/>
        <v>21</v>
      </c>
      <c r="B29" s="1862"/>
      <c r="C29" s="1834"/>
      <c r="D29" s="1829" t="s">
        <v>168</v>
      </c>
      <c r="E29" s="1836"/>
      <c r="F29" s="1836"/>
      <c r="G29" s="226">
        <f>+'4.2 ESF - Patrimonio'!S169</f>
        <v>0</v>
      </c>
      <c r="H29" s="226">
        <f>+'4.2 ESF - Patrimonio'!W169</f>
        <v>0</v>
      </c>
      <c r="I29" s="221">
        <f t="shared" si="2"/>
        <v>0</v>
      </c>
    </row>
    <row r="30" spans="1:9" ht="16">
      <c r="A30" s="216">
        <f t="shared" si="0"/>
        <v>22</v>
      </c>
      <c r="B30" s="1862"/>
      <c r="C30" s="1834"/>
      <c r="D30" s="1829" t="s">
        <v>300</v>
      </c>
      <c r="E30" s="1836"/>
      <c r="F30" s="1836"/>
      <c r="G30" s="226">
        <f>+'4.2 ESF - Patrimonio'!S173</f>
        <v>0</v>
      </c>
      <c r="H30" s="226">
        <f>+'4.2 ESF - Patrimonio'!W173</f>
        <v>0</v>
      </c>
      <c r="I30" s="221">
        <f t="shared" si="2"/>
        <v>0</v>
      </c>
    </row>
    <row r="31" spans="1:9" ht="16">
      <c r="A31" s="216">
        <f t="shared" si="0"/>
        <v>23</v>
      </c>
      <c r="B31" s="1862"/>
      <c r="C31" s="1834"/>
      <c r="D31" s="1829" t="s">
        <v>456</v>
      </c>
      <c r="E31" s="1836"/>
      <c r="F31" s="1836"/>
      <c r="G31" s="226">
        <f>+'4.2 ESF - Patrimonio'!S174</f>
        <v>0</v>
      </c>
      <c r="H31" s="226">
        <f>+'4.2 ESF - Patrimonio'!W174</f>
        <v>0</v>
      </c>
      <c r="I31" s="221">
        <f t="shared" si="2"/>
        <v>0</v>
      </c>
    </row>
    <row r="32" spans="1:9" ht="16">
      <c r="A32" s="216">
        <f t="shared" si="0"/>
        <v>24</v>
      </c>
      <c r="B32" s="1862"/>
      <c r="C32" s="1834"/>
      <c r="D32" s="1829" t="s">
        <v>12</v>
      </c>
      <c r="E32" s="1836"/>
      <c r="F32" s="1836"/>
      <c r="G32" s="226">
        <f>+'4.2 ESF - Patrimonio'!S179</f>
        <v>0</v>
      </c>
      <c r="H32" s="226">
        <f>+'4.2 ESF - Patrimonio'!W179</f>
        <v>0</v>
      </c>
      <c r="I32" s="221">
        <f t="shared" si="2"/>
        <v>0</v>
      </c>
    </row>
    <row r="33" spans="1:9" ht="16">
      <c r="A33" s="216">
        <f t="shared" si="0"/>
        <v>25</v>
      </c>
      <c r="B33" s="1862"/>
      <c r="C33" s="1834"/>
      <c r="D33" s="1829" t="s">
        <v>160</v>
      </c>
      <c r="E33" s="1836"/>
      <c r="F33" s="1836"/>
      <c r="G33" s="226">
        <f>+'4.2 ESF - Patrimonio'!S191</f>
        <v>0</v>
      </c>
      <c r="H33" s="226">
        <f>+'4.2 ESF - Patrimonio'!W191</f>
        <v>0</v>
      </c>
      <c r="I33" s="221">
        <f t="shared" si="2"/>
        <v>0</v>
      </c>
    </row>
    <row r="34" spans="1:9" ht="16">
      <c r="A34" s="216">
        <f t="shared" si="0"/>
        <v>26</v>
      </c>
      <c r="B34" s="1862"/>
      <c r="C34" s="1834"/>
      <c r="D34" s="1829" t="s">
        <v>164</v>
      </c>
      <c r="E34" s="1836"/>
      <c r="F34" s="1836"/>
      <c r="G34" s="226">
        <f>+'4.2 ESF - Patrimonio'!S196</f>
        <v>0</v>
      </c>
      <c r="H34" s="226">
        <f>+'4.2 ESF - Patrimonio'!W196</f>
        <v>0</v>
      </c>
      <c r="I34" s="221">
        <f t="shared" si="2"/>
        <v>0</v>
      </c>
    </row>
    <row r="35" spans="1:9" ht="22.5" customHeight="1">
      <c r="A35" s="216">
        <f t="shared" si="0"/>
        <v>27</v>
      </c>
      <c r="B35" s="1862"/>
      <c r="C35" s="1835"/>
      <c r="D35" s="1830" t="s">
        <v>692</v>
      </c>
      <c r="E35" s="1831"/>
      <c r="F35" s="1831"/>
      <c r="G35" s="222">
        <f>SUM(G26:G34)</f>
        <v>0</v>
      </c>
      <c r="H35" s="222">
        <f>SUM(H26:H34)</f>
        <v>0</v>
      </c>
      <c r="I35" s="223">
        <f t="shared" si="2"/>
        <v>0</v>
      </c>
    </row>
    <row r="36" spans="1:9" ht="16">
      <c r="A36" s="216">
        <f t="shared" si="0"/>
        <v>28</v>
      </c>
      <c r="B36" s="1862"/>
      <c r="C36" s="1828" t="s">
        <v>202</v>
      </c>
      <c r="D36" s="1825"/>
      <c r="E36" s="1825"/>
      <c r="F36" s="1825"/>
      <c r="G36" s="224"/>
      <c r="H36" s="224"/>
      <c r="I36" s="225"/>
    </row>
    <row r="37" spans="1:9" ht="16">
      <c r="A37" s="216">
        <f t="shared" si="0"/>
        <v>29</v>
      </c>
      <c r="B37" s="1862"/>
      <c r="C37" s="1833"/>
      <c r="D37" s="1829" t="s">
        <v>174</v>
      </c>
      <c r="E37" s="1836"/>
      <c r="F37" s="1836"/>
      <c r="G37" s="226">
        <f>+'4.2 ESF - Patrimonio'!S208</f>
        <v>0</v>
      </c>
      <c r="H37" s="227"/>
      <c r="I37" s="228"/>
    </row>
    <row r="38" spans="1:9" ht="16">
      <c r="A38" s="216">
        <f t="shared" si="0"/>
        <v>30</v>
      </c>
      <c r="B38" s="1862"/>
      <c r="C38" s="1834"/>
      <c r="D38" s="1829" t="s">
        <v>27</v>
      </c>
      <c r="E38" s="1836"/>
      <c r="F38" s="1836"/>
      <c r="G38" s="226">
        <f>+'4.2 ESF - Patrimonio'!S225</f>
        <v>13043396639.559998</v>
      </c>
      <c r="H38" s="227"/>
      <c r="I38" s="228"/>
    </row>
    <row r="39" spans="1:9" ht="16">
      <c r="A39" s="216">
        <f t="shared" si="0"/>
        <v>31</v>
      </c>
      <c r="B39" s="1862"/>
      <c r="C39" s="1834"/>
      <c r="D39" s="1829" t="s">
        <v>28</v>
      </c>
      <c r="E39" s="1836"/>
      <c r="F39" s="1836"/>
      <c r="G39" s="226">
        <f>+'4.2 ESF - Patrimonio'!S230</f>
        <v>0</v>
      </c>
      <c r="H39" s="227"/>
      <c r="I39" s="228"/>
    </row>
    <row r="40" spans="1:9" ht="34.5" customHeight="1">
      <c r="A40" s="216">
        <f t="shared" si="0"/>
        <v>32</v>
      </c>
      <c r="B40" s="1862"/>
      <c r="C40" s="1834"/>
      <c r="D40" s="1829" t="s">
        <v>481</v>
      </c>
      <c r="E40" s="1836"/>
      <c r="F40" s="1836"/>
      <c r="G40" s="226">
        <f>+'4.2 ESF - Patrimonio'!S238</f>
        <v>0</v>
      </c>
      <c r="H40" s="227"/>
      <c r="I40" s="228"/>
    </row>
    <row r="41" spans="1:9" ht="16">
      <c r="A41" s="216">
        <f t="shared" si="0"/>
        <v>33</v>
      </c>
      <c r="B41" s="1862"/>
      <c r="C41" s="1834"/>
      <c r="D41" s="1829" t="s">
        <v>179</v>
      </c>
      <c r="E41" s="1836"/>
      <c r="F41" s="1836"/>
      <c r="G41" s="226">
        <f>+'4.2 ESF - Patrimonio'!S241</f>
        <v>0</v>
      </c>
      <c r="H41" s="227"/>
      <c r="I41" s="228"/>
    </row>
    <row r="42" spans="1:9" ht="25.5" customHeight="1">
      <c r="A42" s="216">
        <f t="shared" si="0"/>
        <v>34</v>
      </c>
      <c r="B42" s="1862"/>
      <c r="C42" s="1835"/>
      <c r="D42" s="1830" t="s">
        <v>693</v>
      </c>
      <c r="E42" s="1831"/>
      <c r="F42" s="1831"/>
      <c r="G42" s="222">
        <f>SUM(G37:G41)</f>
        <v>13043396639.559998</v>
      </c>
      <c r="H42" s="222"/>
      <c r="I42" s="229"/>
    </row>
    <row r="43" spans="1:9" ht="16">
      <c r="A43" s="216">
        <f t="shared" si="0"/>
        <v>35</v>
      </c>
      <c r="B43" s="1824" t="s">
        <v>690</v>
      </c>
      <c r="C43" s="1825"/>
      <c r="D43" s="1825"/>
      <c r="E43" s="1825"/>
      <c r="F43" s="1825"/>
      <c r="G43" s="230"/>
      <c r="H43" s="230"/>
      <c r="I43" s="231"/>
    </row>
    <row r="44" spans="1:9" ht="16">
      <c r="A44" s="216">
        <f t="shared" si="0"/>
        <v>36</v>
      </c>
      <c r="B44" s="1849"/>
      <c r="C44" s="1828" t="s">
        <v>206</v>
      </c>
      <c r="D44" s="1825"/>
      <c r="E44" s="1825"/>
      <c r="F44" s="1825"/>
      <c r="G44" s="232"/>
      <c r="H44" s="232"/>
      <c r="I44" s="225"/>
    </row>
    <row r="45" spans="1:9" s="233" customFormat="1" ht="31.5" customHeight="1">
      <c r="A45" s="216">
        <f t="shared" si="0"/>
        <v>37</v>
      </c>
      <c r="B45" s="1850"/>
      <c r="C45" s="1846"/>
      <c r="D45" s="1829" t="s">
        <v>678</v>
      </c>
      <c r="E45" s="1836"/>
      <c r="F45" s="1836"/>
      <c r="G45" s="226">
        <f>+'4.3 ERI - Renta Liquida'!T12</f>
        <v>0</v>
      </c>
      <c r="H45" s="226">
        <f>+'4.3 ERI - Renta Liquida'!X12</f>
        <v>0</v>
      </c>
      <c r="I45" s="226">
        <f>G45-H45</f>
        <v>0</v>
      </c>
    </row>
    <row r="46" spans="1:9" s="233" customFormat="1" ht="21.75" customHeight="1">
      <c r="A46" s="216">
        <f t="shared" si="0"/>
        <v>38</v>
      </c>
      <c r="B46" s="1851"/>
      <c r="C46" s="1858"/>
      <c r="D46" s="1829" t="s">
        <v>274</v>
      </c>
      <c r="E46" s="1836"/>
      <c r="F46" s="1836"/>
      <c r="G46" s="226">
        <f>+'4.3 ERI - Renta Liquida'!T35</f>
        <v>0</v>
      </c>
      <c r="H46" s="226">
        <f>+'4.3 ERI - Renta Liquida'!X35</f>
        <v>0</v>
      </c>
      <c r="I46" s="226">
        <f t="shared" ref="I46:I59" si="3">+G46-H46</f>
        <v>0</v>
      </c>
    </row>
    <row r="47" spans="1:9" s="233" customFormat="1" ht="16">
      <c r="A47" s="216">
        <f t="shared" si="0"/>
        <v>39</v>
      </c>
      <c r="B47" s="1850"/>
      <c r="C47" s="1847"/>
      <c r="D47" s="1829" t="s">
        <v>98</v>
      </c>
      <c r="E47" s="1836"/>
      <c r="F47" s="1836"/>
      <c r="G47" s="226">
        <f>+'4.3 ERI - Renta Liquida'!T39</f>
        <v>0</v>
      </c>
      <c r="H47" s="226">
        <f>+'4.3 ERI - Renta Liquida'!X39</f>
        <v>0</v>
      </c>
      <c r="I47" s="226">
        <f t="shared" si="3"/>
        <v>0</v>
      </c>
    </row>
    <row r="48" spans="1:9" s="233" customFormat="1" ht="32.25" customHeight="1">
      <c r="A48" s="216">
        <f t="shared" si="0"/>
        <v>40</v>
      </c>
      <c r="B48" s="1850"/>
      <c r="C48" s="1847"/>
      <c r="D48" s="1829" t="s">
        <v>629</v>
      </c>
      <c r="E48" s="1836"/>
      <c r="F48" s="1836"/>
      <c r="G48" s="226">
        <f>+'4.3 ERI - Renta Liquida'!T47</f>
        <v>0</v>
      </c>
      <c r="H48" s="226">
        <f>+'4.3 ERI - Renta Liquida'!X47</f>
        <v>0</v>
      </c>
      <c r="I48" s="226">
        <f t="shared" si="3"/>
        <v>0</v>
      </c>
    </row>
    <row r="49" spans="1:9" s="233" customFormat="1" ht="16">
      <c r="A49" s="216">
        <f t="shared" si="0"/>
        <v>41</v>
      </c>
      <c r="B49" s="1850"/>
      <c r="C49" s="1847"/>
      <c r="D49" s="1829" t="s">
        <v>92</v>
      </c>
      <c r="E49" s="1836"/>
      <c r="F49" s="1836"/>
      <c r="G49" s="226">
        <f>+'4.3 ERI - Renta Liquida'!T58</f>
        <v>0</v>
      </c>
      <c r="H49" s="226">
        <f>+'4.3 ERI - Renta Liquida'!X58</f>
        <v>0</v>
      </c>
      <c r="I49" s="226">
        <f t="shared" si="3"/>
        <v>0</v>
      </c>
    </row>
    <row r="50" spans="1:9" s="233" customFormat="1" ht="36" customHeight="1">
      <c r="A50" s="216">
        <f t="shared" si="0"/>
        <v>42</v>
      </c>
      <c r="B50" s="1850"/>
      <c r="C50" s="1847"/>
      <c r="D50" s="1829" t="s">
        <v>630</v>
      </c>
      <c r="E50" s="1836"/>
      <c r="F50" s="1836"/>
      <c r="G50" s="226">
        <f>+'4.3 ERI - Renta Liquida'!T64</f>
        <v>0</v>
      </c>
      <c r="H50" s="226">
        <f>+'4.3 ERI - Renta Liquida'!X64</f>
        <v>0</v>
      </c>
      <c r="I50" s="226">
        <f t="shared" si="3"/>
        <v>0</v>
      </c>
    </row>
    <row r="51" spans="1:9" s="233" customFormat="1" ht="37.5" customHeight="1">
      <c r="A51" s="216">
        <f t="shared" si="0"/>
        <v>43</v>
      </c>
      <c r="B51" s="1850"/>
      <c r="C51" s="1847"/>
      <c r="D51" s="1829" t="s">
        <v>631</v>
      </c>
      <c r="E51" s="1836"/>
      <c r="F51" s="1836"/>
      <c r="G51" s="226">
        <f>+'4.3 ERI - Renta Liquida'!T73</f>
        <v>0</v>
      </c>
      <c r="H51" s="226">
        <f>+'4.3 ERI - Renta Liquida'!X73</f>
        <v>0</v>
      </c>
      <c r="I51" s="226">
        <f t="shared" si="3"/>
        <v>0</v>
      </c>
    </row>
    <row r="52" spans="1:9" s="233" customFormat="1" ht="16">
      <c r="A52" s="216">
        <f t="shared" si="0"/>
        <v>44</v>
      </c>
      <c r="B52" s="1850"/>
      <c r="C52" s="1847"/>
      <c r="D52" s="1829" t="s">
        <v>410</v>
      </c>
      <c r="E52" s="1836"/>
      <c r="F52" s="1836"/>
      <c r="G52" s="226">
        <f>+'4.3 ERI - Renta Liquida'!T82</f>
        <v>0</v>
      </c>
      <c r="H52" s="226">
        <f>+'4.3 ERI - Renta Liquida'!X82</f>
        <v>0</v>
      </c>
      <c r="I52" s="226">
        <f t="shared" si="3"/>
        <v>0</v>
      </c>
    </row>
    <row r="53" spans="1:9" s="233" customFormat="1" ht="30.75" customHeight="1">
      <c r="A53" s="216">
        <f t="shared" si="0"/>
        <v>45</v>
      </c>
      <c r="B53" s="1850"/>
      <c r="C53" s="1847"/>
      <c r="D53" s="1829" t="s">
        <v>94</v>
      </c>
      <c r="E53" s="1836"/>
      <c r="F53" s="1836"/>
      <c r="G53" s="226">
        <f>+'4.3 ERI - Renta Liquida'!T95</f>
        <v>0</v>
      </c>
      <c r="H53" s="226">
        <f>+'4.3 ERI - Renta Liquida'!X95</f>
        <v>0</v>
      </c>
      <c r="I53" s="226">
        <f t="shared" si="3"/>
        <v>0</v>
      </c>
    </row>
    <row r="54" spans="1:9" s="233" customFormat="1" ht="30" customHeight="1">
      <c r="A54" s="216">
        <f t="shared" si="0"/>
        <v>46</v>
      </c>
      <c r="B54" s="1850"/>
      <c r="C54" s="1847"/>
      <c r="D54" s="1829" t="s">
        <v>95</v>
      </c>
      <c r="E54" s="1836"/>
      <c r="F54" s="1836"/>
      <c r="G54" s="226">
        <f>+'4.3 ERI - Renta Liquida'!T103</f>
        <v>0</v>
      </c>
      <c r="H54" s="226">
        <f>+'4.3 ERI - Renta Liquida'!X103</f>
        <v>0</v>
      </c>
      <c r="I54" s="226">
        <f t="shared" si="3"/>
        <v>0</v>
      </c>
    </row>
    <row r="55" spans="1:9" s="233" customFormat="1" ht="16">
      <c r="A55" s="216">
        <f t="shared" si="0"/>
        <v>47</v>
      </c>
      <c r="B55" s="1850"/>
      <c r="C55" s="1847"/>
      <c r="D55" s="1829" t="s">
        <v>34</v>
      </c>
      <c r="E55" s="1836"/>
      <c r="F55" s="1836"/>
      <c r="G55" s="226">
        <f>+'4.3 ERI - Renta Liquida'!T108</f>
        <v>0</v>
      </c>
      <c r="H55" s="226">
        <f>+'4.3 ERI - Renta Liquida'!X108</f>
        <v>0</v>
      </c>
      <c r="I55" s="226">
        <f t="shared" si="3"/>
        <v>0</v>
      </c>
    </row>
    <row r="56" spans="1:9" s="233" customFormat="1" ht="16">
      <c r="A56" s="216">
        <f t="shared" si="0"/>
        <v>48</v>
      </c>
      <c r="B56" s="1850"/>
      <c r="C56" s="1847"/>
      <c r="D56" s="1829" t="s">
        <v>135</v>
      </c>
      <c r="E56" s="1836"/>
      <c r="F56" s="1836"/>
      <c r="G56" s="226">
        <f>+'4.3 ERI - Renta Liquida'!T115</f>
        <v>0</v>
      </c>
      <c r="H56" s="226">
        <f>+'4.3 ERI - Renta Liquida'!X115</f>
        <v>0</v>
      </c>
      <c r="I56" s="226">
        <f t="shared" si="3"/>
        <v>0</v>
      </c>
    </row>
    <row r="57" spans="1:9" s="233" customFormat="1" ht="16">
      <c r="A57" s="216">
        <f t="shared" si="0"/>
        <v>49</v>
      </c>
      <c r="B57" s="1851"/>
      <c r="C57" s="1853"/>
      <c r="D57" s="1829" t="s">
        <v>209</v>
      </c>
      <c r="E57" s="1836"/>
      <c r="F57" s="1836"/>
      <c r="G57" s="226">
        <f>+'4.3 ERI - Renta Liquida'!T116</f>
        <v>0</v>
      </c>
      <c r="H57" s="226">
        <f>+'4.3 ERI - Renta Liquida'!X116</f>
        <v>0</v>
      </c>
      <c r="I57" s="226">
        <f t="shared" si="3"/>
        <v>0</v>
      </c>
    </row>
    <row r="58" spans="1:9" s="233" customFormat="1" ht="16">
      <c r="A58" s="216">
        <f t="shared" si="0"/>
        <v>50</v>
      </c>
      <c r="B58" s="1850"/>
      <c r="C58" s="1847"/>
      <c r="D58" s="1829" t="s">
        <v>214</v>
      </c>
      <c r="E58" s="1836"/>
      <c r="F58" s="1836"/>
      <c r="G58" s="226">
        <f>+'4.3 ERI - Renta Liquida'!T122</f>
        <v>0</v>
      </c>
      <c r="H58" s="226">
        <f>+'4.3 ERI - Renta Liquida'!X122</f>
        <v>0</v>
      </c>
      <c r="I58" s="226">
        <f t="shared" si="3"/>
        <v>0</v>
      </c>
    </row>
    <row r="59" spans="1:9" s="233" customFormat="1" ht="23.25" customHeight="1">
      <c r="A59" s="216">
        <f t="shared" si="0"/>
        <v>51</v>
      </c>
      <c r="B59" s="1850"/>
      <c r="C59" s="1859"/>
      <c r="D59" s="1830" t="s">
        <v>694</v>
      </c>
      <c r="E59" s="1831"/>
      <c r="F59" s="1831"/>
      <c r="G59" s="234">
        <f>G45-G46+G47+G48+G49+G50+G51+G52+G53+G54+G55+G56+G57-G58</f>
        <v>0</v>
      </c>
      <c r="H59" s="234">
        <f>H45-H46+H47+H48+H49+H50+H52+H53+H54+H55+H56+H57-H58</f>
        <v>0</v>
      </c>
      <c r="I59" s="234">
        <f t="shared" si="3"/>
        <v>0</v>
      </c>
    </row>
    <row r="60" spans="1:9" s="233" customFormat="1" ht="16">
      <c r="A60" s="216">
        <f t="shared" si="0"/>
        <v>52</v>
      </c>
      <c r="B60" s="1850"/>
      <c r="C60" s="1860" t="s">
        <v>207</v>
      </c>
      <c r="D60" s="1825"/>
      <c r="E60" s="1825"/>
      <c r="F60" s="1825"/>
      <c r="G60" s="235"/>
      <c r="H60" s="235"/>
      <c r="I60" s="236"/>
    </row>
    <row r="61" spans="1:9" s="233" customFormat="1" ht="15.75" customHeight="1">
      <c r="A61" s="216">
        <f t="shared" si="0"/>
        <v>53</v>
      </c>
      <c r="B61" s="1850"/>
      <c r="C61" s="1846"/>
      <c r="D61" s="1829" t="s">
        <v>685</v>
      </c>
      <c r="E61" s="1836"/>
      <c r="F61" s="1836"/>
      <c r="G61" s="226">
        <f>+'4.3 ERI - Renta Liquida'!T125</f>
        <v>0</v>
      </c>
      <c r="H61" s="226">
        <f>+'4.3 ERI - Renta Liquida'!X125</f>
        <v>0</v>
      </c>
      <c r="I61" s="226">
        <f>+G61-H61</f>
        <v>0</v>
      </c>
    </row>
    <row r="62" spans="1:9" s="233" customFormat="1" ht="15.75" customHeight="1">
      <c r="A62" s="216">
        <f t="shared" si="0"/>
        <v>54</v>
      </c>
      <c r="B62" s="1850"/>
      <c r="C62" s="1847"/>
      <c r="D62" s="1829" t="s">
        <v>562</v>
      </c>
      <c r="E62" s="1836"/>
      <c r="F62" s="1836"/>
      <c r="G62" s="226">
        <f>+'4.3 ERI - Renta Liquida'!T142</f>
        <v>0</v>
      </c>
      <c r="H62" s="226">
        <f>+'4.3 ERI - Renta Liquida'!X142</f>
        <v>0</v>
      </c>
      <c r="I62" s="226">
        <f t="shared" ref="I62:I86" si="4">+G62-H62</f>
        <v>0</v>
      </c>
    </row>
    <row r="63" spans="1:9" s="233" customFormat="1" ht="15.75" customHeight="1">
      <c r="A63" s="216">
        <f t="shared" si="0"/>
        <v>55</v>
      </c>
      <c r="B63" s="1850"/>
      <c r="C63" s="1847"/>
      <c r="D63" s="1829" t="s">
        <v>41</v>
      </c>
      <c r="E63" s="1836"/>
      <c r="F63" s="1836"/>
      <c r="G63" s="226">
        <f>+'4.3 ERI - Renta Liquida'!T147</f>
        <v>0</v>
      </c>
      <c r="H63" s="226">
        <f>+'4.3 ERI - Renta Liquida'!X147</f>
        <v>0</v>
      </c>
      <c r="I63" s="226">
        <f t="shared" ref="I63" si="5">+G63-H63</f>
        <v>0</v>
      </c>
    </row>
    <row r="64" spans="1:9" s="233" customFormat="1" ht="16">
      <c r="A64" s="216">
        <f t="shared" si="0"/>
        <v>56</v>
      </c>
      <c r="B64" s="1850"/>
      <c r="C64" s="1847"/>
      <c r="D64" s="1829" t="s">
        <v>107</v>
      </c>
      <c r="E64" s="1836"/>
      <c r="F64" s="1836"/>
      <c r="G64" s="226">
        <f>+'4.3 ERI - Renta Liquida'!T172</f>
        <v>0</v>
      </c>
      <c r="H64" s="226">
        <f>+'4.3 ERI - Renta Liquida'!X172</f>
        <v>0</v>
      </c>
      <c r="I64" s="226">
        <f t="shared" si="4"/>
        <v>0</v>
      </c>
    </row>
    <row r="65" spans="1:9" s="233" customFormat="1" ht="16">
      <c r="A65" s="216">
        <f t="shared" si="0"/>
        <v>57</v>
      </c>
      <c r="B65" s="1850"/>
      <c r="C65" s="1847"/>
      <c r="D65" s="1829" t="s">
        <v>851</v>
      </c>
      <c r="E65" s="1836"/>
      <c r="F65" s="1836"/>
      <c r="G65" s="226">
        <f>'4.3 ERI - Renta Liquida'!T185</f>
        <v>0</v>
      </c>
      <c r="H65" s="226">
        <f>+'4.3 ERI - Renta Liquida'!X185</f>
        <v>0</v>
      </c>
      <c r="I65" s="226">
        <f t="shared" si="4"/>
        <v>0</v>
      </c>
    </row>
    <row r="66" spans="1:9" s="233" customFormat="1" ht="16">
      <c r="A66" s="216">
        <f t="shared" si="0"/>
        <v>58</v>
      </c>
      <c r="B66" s="1850"/>
      <c r="C66" s="1848"/>
      <c r="D66" s="1830" t="s">
        <v>695</v>
      </c>
      <c r="E66" s="1831"/>
      <c r="F66" s="1831"/>
      <c r="G66" s="234">
        <f>G61+G62+G63+G64-G65</f>
        <v>0</v>
      </c>
      <c r="H66" s="234">
        <f>H61+H62+H63+H64-H65</f>
        <v>0</v>
      </c>
      <c r="I66" s="234">
        <f t="shared" si="4"/>
        <v>0</v>
      </c>
    </row>
    <row r="67" spans="1:9" s="233" customFormat="1" ht="16">
      <c r="A67" s="216">
        <f t="shared" si="0"/>
        <v>59</v>
      </c>
      <c r="B67" s="1850"/>
      <c r="C67" s="1828" t="s">
        <v>696</v>
      </c>
      <c r="D67" s="1825"/>
      <c r="E67" s="1825"/>
      <c r="F67" s="1825"/>
      <c r="G67" s="224"/>
      <c r="H67" s="224"/>
      <c r="I67" s="225"/>
    </row>
    <row r="68" spans="1:9" s="233" customFormat="1" ht="16">
      <c r="A68" s="216">
        <f t="shared" si="0"/>
        <v>60</v>
      </c>
      <c r="B68" s="1850"/>
      <c r="C68" s="1846"/>
      <c r="D68" s="1828" t="s">
        <v>729</v>
      </c>
      <c r="E68" s="1825"/>
      <c r="F68" s="1825"/>
      <c r="G68" s="224"/>
      <c r="H68" s="224"/>
      <c r="I68" s="225"/>
    </row>
    <row r="69" spans="1:9" s="233" customFormat="1" ht="16">
      <c r="A69" s="216">
        <f t="shared" si="0"/>
        <v>61</v>
      </c>
      <c r="B69" s="1850"/>
      <c r="C69" s="1847"/>
      <c r="D69" s="1846"/>
      <c r="E69" s="1829" t="s">
        <v>562</v>
      </c>
      <c r="F69" s="1836"/>
      <c r="G69" s="226">
        <f>+'4.3 ERI - Renta Liquida'!T189</f>
        <v>0</v>
      </c>
      <c r="H69" s="226">
        <f>+'4.3 ERI - Renta Liquida'!X189</f>
        <v>0</v>
      </c>
      <c r="I69" s="226">
        <f t="shared" si="4"/>
        <v>0</v>
      </c>
    </row>
    <row r="70" spans="1:9" s="233" customFormat="1" ht="16">
      <c r="A70" s="216">
        <f t="shared" si="0"/>
        <v>62</v>
      </c>
      <c r="B70" s="1850"/>
      <c r="C70" s="1847"/>
      <c r="D70" s="1847"/>
      <c r="E70" s="1829" t="s">
        <v>565</v>
      </c>
      <c r="F70" s="1836"/>
      <c r="G70" s="226">
        <f>+'4.3 ERI - Renta Liquida'!T194</f>
        <v>0</v>
      </c>
      <c r="H70" s="226">
        <f>+'4.3 ERI - Renta Liquida'!X194</f>
        <v>0</v>
      </c>
      <c r="I70" s="226">
        <f t="shared" si="4"/>
        <v>0</v>
      </c>
    </row>
    <row r="71" spans="1:9" s="233" customFormat="1" ht="16">
      <c r="A71" s="216">
        <f t="shared" si="0"/>
        <v>63</v>
      </c>
      <c r="B71" s="1850"/>
      <c r="C71" s="1847"/>
      <c r="D71" s="1847"/>
      <c r="E71" s="1829" t="s">
        <v>41</v>
      </c>
      <c r="F71" s="1836"/>
      <c r="G71" s="226">
        <f>+'4.3 ERI - Renta Liquida'!T215</f>
        <v>0</v>
      </c>
      <c r="H71" s="226">
        <f>+'4.3 ERI - Renta Liquida'!X215</f>
        <v>0</v>
      </c>
      <c r="I71" s="226">
        <f t="shared" si="4"/>
        <v>0</v>
      </c>
    </row>
    <row r="72" spans="1:9" s="233" customFormat="1" ht="16">
      <c r="A72" s="216">
        <f t="shared" si="0"/>
        <v>64</v>
      </c>
      <c r="B72" s="1850"/>
      <c r="C72" s="1847"/>
      <c r="D72" s="1847"/>
      <c r="E72" s="1856" t="s">
        <v>697</v>
      </c>
      <c r="F72" s="1857"/>
      <c r="G72" s="226">
        <f>SUM(G69:G71)</f>
        <v>0</v>
      </c>
      <c r="H72" s="226">
        <f t="shared" ref="H72" si="6">SUM(H69:H71)</f>
        <v>0</v>
      </c>
      <c r="I72" s="226">
        <f t="shared" si="4"/>
        <v>0</v>
      </c>
    </row>
    <row r="73" spans="1:9" s="233" customFormat="1" ht="16">
      <c r="A73" s="216">
        <f t="shared" si="0"/>
        <v>65</v>
      </c>
      <c r="B73" s="1850"/>
      <c r="C73" s="1847"/>
      <c r="D73" s="1828" t="s">
        <v>730</v>
      </c>
      <c r="E73" s="1825"/>
      <c r="F73" s="1825"/>
      <c r="G73" s="224"/>
      <c r="H73" s="224"/>
      <c r="I73" s="225"/>
    </row>
    <row r="74" spans="1:9" s="233" customFormat="1" ht="16">
      <c r="A74" s="216">
        <f t="shared" si="0"/>
        <v>66</v>
      </c>
      <c r="B74" s="1850"/>
      <c r="C74" s="1847"/>
      <c r="D74" s="1846"/>
      <c r="E74" s="1829" t="s">
        <v>562</v>
      </c>
      <c r="F74" s="1836"/>
      <c r="G74" s="226">
        <f>+'4.3 ERI - Renta Liquida'!T241</f>
        <v>0</v>
      </c>
      <c r="H74" s="226">
        <f>+'4.3 ERI - Renta Liquida'!X241</f>
        <v>0</v>
      </c>
      <c r="I74" s="226">
        <f t="shared" si="4"/>
        <v>0</v>
      </c>
    </row>
    <row r="75" spans="1:9" s="233" customFormat="1" ht="16">
      <c r="A75" s="216">
        <f t="shared" ref="A75:A87" si="7">A74+1</f>
        <v>67</v>
      </c>
      <c r="B75" s="1850"/>
      <c r="C75" s="1847"/>
      <c r="D75" s="1847"/>
      <c r="E75" s="1829" t="s">
        <v>566</v>
      </c>
      <c r="F75" s="1836"/>
      <c r="G75" s="226">
        <f>+'4.3 ERI - Renta Liquida'!T246</f>
        <v>0</v>
      </c>
      <c r="H75" s="226">
        <f>+'4.3 ERI - Renta Liquida'!X246</f>
        <v>0</v>
      </c>
      <c r="I75" s="226">
        <f t="shared" si="4"/>
        <v>0</v>
      </c>
    </row>
    <row r="76" spans="1:9" s="233" customFormat="1" ht="16">
      <c r="A76" s="216">
        <f t="shared" si="7"/>
        <v>68</v>
      </c>
      <c r="B76" s="1850"/>
      <c r="C76" s="1847"/>
      <c r="D76" s="1847"/>
      <c r="E76" s="1829" t="s">
        <v>41</v>
      </c>
      <c r="F76" s="1836"/>
      <c r="G76" s="226">
        <f>+'4.3 ERI - Renta Liquida'!T270</f>
        <v>0</v>
      </c>
      <c r="H76" s="226">
        <f>+'4.3 ERI - Renta Liquida'!X270</f>
        <v>0</v>
      </c>
      <c r="I76" s="226">
        <f t="shared" si="4"/>
        <v>0</v>
      </c>
    </row>
    <row r="77" spans="1:9" s="233" customFormat="1" ht="16">
      <c r="A77" s="216">
        <f t="shared" si="7"/>
        <v>69</v>
      </c>
      <c r="B77" s="1850"/>
      <c r="C77" s="1847"/>
      <c r="D77" s="1848"/>
      <c r="E77" s="1830" t="s">
        <v>698</v>
      </c>
      <c r="F77" s="1831"/>
      <c r="G77" s="234">
        <f>SUM(G74:G76)</f>
        <v>0</v>
      </c>
      <c r="H77" s="234">
        <f>SUM(H74:H76)</f>
        <v>0</v>
      </c>
      <c r="I77" s="234">
        <f t="shared" si="4"/>
        <v>0</v>
      </c>
    </row>
    <row r="78" spans="1:9" s="233" customFormat="1" ht="16">
      <c r="A78" s="216">
        <f t="shared" si="7"/>
        <v>70</v>
      </c>
      <c r="B78" s="1850"/>
      <c r="C78" s="1847"/>
      <c r="D78" s="1829" t="s">
        <v>686</v>
      </c>
      <c r="E78" s="1836"/>
      <c r="F78" s="1836"/>
      <c r="G78" s="226">
        <f>+'4.3 ERI - Renta Liquida'!T295</f>
        <v>0</v>
      </c>
      <c r="H78" s="226">
        <f>+'4.3 ERI - Renta Liquida'!X295</f>
        <v>0</v>
      </c>
      <c r="I78" s="226">
        <f t="shared" si="4"/>
        <v>0</v>
      </c>
    </row>
    <row r="79" spans="1:9" s="233" customFormat="1" ht="30.75" customHeight="1">
      <c r="A79" s="216">
        <f t="shared" si="7"/>
        <v>71</v>
      </c>
      <c r="B79" s="1850"/>
      <c r="C79" s="1847"/>
      <c r="D79" s="1829" t="s">
        <v>639</v>
      </c>
      <c r="E79" s="1836"/>
      <c r="F79" s="1836"/>
      <c r="G79" s="226">
        <f>+'4.3 ERI - Renta Liquida'!T307</f>
        <v>0</v>
      </c>
      <c r="H79" s="226">
        <f>+'4.3 ERI - Renta Liquida'!X307</f>
        <v>0</v>
      </c>
      <c r="I79" s="226">
        <f t="shared" si="4"/>
        <v>0</v>
      </c>
    </row>
    <row r="80" spans="1:9" s="233" customFormat="1" ht="16">
      <c r="A80" s="216">
        <f t="shared" si="7"/>
        <v>72</v>
      </c>
      <c r="B80" s="1850"/>
      <c r="C80" s="1847"/>
      <c r="D80" s="1829" t="s">
        <v>112</v>
      </c>
      <c r="E80" s="1836"/>
      <c r="F80" s="1836"/>
      <c r="G80" s="226">
        <f>+'4.3 ERI - Renta Liquida'!T310</f>
        <v>0</v>
      </c>
      <c r="H80" s="226">
        <f>+'4.3 ERI - Renta Liquida'!X310</f>
        <v>0</v>
      </c>
      <c r="I80" s="226">
        <f t="shared" si="4"/>
        <v>0</v>
      </c>
    </row>
    <row r="81" spans="1:9" s="233" customFormat="1" ht="16">
      <c r="A81" s="216">
        <f t="shared" si="7"/>
        <v>73</v>
      </c>
      <c r="B81" s="1850"/>
      <c r="C81" s="1847"/>
      <c r="D81" s="1829" t="s">
        <v>442</v>
      </c>
      <c r="E81" s="1836"/>
      <c r="F81" s="1836"/>
      <c r="G81" s="226">
        <f>+'4.3 ERI - Renta Liquida'!T316</f>
        <v>0</v>
      </c>
      <c r="H81" s="226">
        <f>+'4.3 ERI - Renta Liquida'!X316</f>
        <v>0</v>
      </c>
      <c r="I81" s="226">
        <f t="shared" si="4"/>
        <v>0</v>
      </c>
    </row>
    <row r="82" spans="1:9" s="233" customFormat="1" ht="36.75" customHeight="1">
      <c r="A82" s="216">
        <f t="shared" si="7"/>
        <v>74</v>
      </c>
      <c r="B82" s="1850"/>
      <c r="C82" s="1847"/>
      <c r="D82" s="1829" t="s">
        <v>114</v>
      </c>
      <c r="E82" s="1836"/>
      <c r="F82" s="1836"/>
      <c r="G82" s="226">
        <f>+'4.3 ERI - Renta Liquida'!T326</f>
        <v>0</v>
      </c>
      <c r="H82" s="226">
        <f>+'4.3 ERI - Renta Liquida'!X326</f>
        <v>0</v>
      </c>
      <c r="I82" s="226">
        <f t="shared" si="4"/>
        <v>0</v>
      </c>
    </row>
    <row r="83" spans="1:9" s="233" customFormat="1" ht="16">
      <c r="A83" s="216">
        <f t="shared" si="7"/>
        <v>75</v>
      </c>
      <c r="B83" s="1850"/>
      <c r="C83" s="1847"/>
      <c r="D83" s="1829" t="s">
        <v>40</v>
      </c>
      <c r="E83" s="1836"/>
      <c r="F83" s="1836"/>
      <c r="G83" s="226">
        <f>+'4.3 ERI - Renta Liquida'!T334</f>
        <v>0</v>
      </c>
      <c r="H83" s="226">
        <f>+'4.3 ERI - Renta Liquida'!X334</f>
        <v>0</v>
      </c>
      <c r="I83" s="226">
        <f t="shared" si="4"/>
        <v>0</v>
      </c>
    </row>
    <row r="84" spans="1:9" s="233" customFormat="1" ht="16">
      <c r="A84" s="216">
        <f t="shared" si="7"/>
        <v>76</v>
      </c>
      <c r="B84" s="1851"/>
      <c r="C84" s="1853"/>
      <c r="D84" s="1829" t="s">
        <v>136</v>
      </c>
      <c r="E84" s="1836"/>
      <c r="F84" s="1836"/>
      <c r="G84" s="226">
        <f>+'4.3 ERI - Renta Liquida'!T340</f>
        <v>0</v>
      </c>
      <c r="H84" s="226">
        <f>+'4.3 ERI - Renta Liquida'!X340</f>
        <v>0</v>
      </c>
      <c r="I84" s="226">
        <f t="shared" si="4"/>
        <v>0</v>
      </c>
    </row>
    <row r="85" spans="1:9" s="233" customFormat="1" ht="16">
      <c r="A85" s="216">
        <f t="shared" si="7"/>
        <v>77</v>
      </c>
      <c r="B85" s="1850"/>
      <c r="C85" s="1847"/>
      <c r="D85" s="1829" t="s">
        <v>855</v>
      </c>
      <c r="E85" s="1836"/>
      <c r="F85" s="1836"/>
      <c r="G85" s="226">
        <f>+'4.3 ERI - Renta Liquida'!T341</f>
        <v>0</v>
      </c>
      <c r="H85" s="226">
        <f>+'4.3 ERI - Renta Liquida'!X341</f>
        <v>0</v>
      </c>
      <c r="I85" s="226">
        <f t="shared" si="4"/>
        <v>0</v>
      </c>
    </row>
    <row r="86" spans="1:9" s="233" customFormat="1" ht="16">
      <c r="A86" s="216">
        <f t="shared" si="7"/>
        <v>78</v>
      </c>
      <c r="B86" s="1850"/>
      <c r="C86" s="1848"/>
      <c r="D86" s="1830" t="s">
        <v>699</v>
      </c>
      <c r="E86" s="1831"/>
      <c r="F86" s="1831"/>
      <c r="G86" s="234">
        <f>G72+G77+G78+G79+G80+G81+G82+G83+G84-G85</f>
        <v>0</v>
      </c>
      <c r="H86" s="234">
        <f>H72+H77+H78+H79+H80+H81+H82+H83+H84-H85</f>
        <v>0</v>
      </c>
      <c r="I86" s="234">
        <f t="shared" si="4"/>
        <v>0</v>
      </c>
    </row>
    <row r="87" spans="1:9" s="233" customFormat="1" ht="16">
      <c r="A87" s="216">
        <f t="shared" si="7"/>
        <v>79</v>
      </c>
      <c r="B87" s="1852"/>
      <c r="C87" s="1854" t="s">
        <v>700</v>
      </c>
      <c r="D87" s="1855"/>
      <c r="E87" s="1855"/>
      <c r="F87" s="1855"/>
      <c r="G87" s="237">
        <f>G59-G66-G86</f>
        <v>0</v>
      </c>
      <c r="H87" s="237">
        <f>H59-H66-H86</f>
        <v>0</v>
      </c>
      <c r="I87" s="237">
        <f>G87-H87</f>
        <v>0</v>
      </c>
    </row>
    <row r="88" spans="1:9" s="233" customFormat="1" ht="16">
      <c r="A88" s="238"/>
      <c r="B88" s="238"/>
      <c r="C88" s="238"/>
      <c r="D88" s="238"/>
      <c r="E88" s="238"/>
      <c r="F88" s="238"/>
      <c r="G88" s="238"/>
      <c r="H88" s="238"/>
      <c r="I88" s="238"/>
    </row>
    <row r="89" spans="1:9" s="233" customFormat="1" ht="16">
      <c r="A89" s="238"/>
      <c r="B89" s="238"/>
      <c r="C89" s="238"/>
      <c r="D89" s="238"/>
      <c r="E89" s="238"/>
      <c r="F89" s="238"/>
      <c r="G89" s="238"/>
      <c r="H89" s="238"/>
      <c r="I89" s="238"/>
    </row>
    <row r="90" spans="1:9" s="233" customFormat="1" ht="16">
      <c r="A90" s="238"/>
      <c r="B90" s="238"/>
      <c r="C90" s="238"/>
      <c r="D90" s="238"/>
      <c r="E90" s="238"/>
      <c r="F90" s="238"/>
      <c r="G90" s="238"/>
      <c r="H90" s="238"/>
      <c r="I90" s="238"/>
    </row>
    <row r="91" spans="1:9" s="233" customFormat="1" ht="16">
      <c r="A91" s="238"/>
      <c r="B91" s="238"/>
      <c r="C91" s="238"/>
      <c r="D91" s="238"/>
      <c r="E91" s="238"/>
      <c r="F91" s="238"/>
      <c r="G91" s="238"/>
      <c r="H91" s="238"/>
      <c r="I91" s="238"/>
    </row>
    <row r="92" spans="1:9" s="233" customFormat="1" ht="16">
      <c r="A92" s="238"/>
      <c r="B92" s="238"/>
      <c r="C92" s="238"/>
      <c r="D92" s="238"/>
      <c r="E92" s="238"/>
      <c r="F92" s="238"/>
      <c r="G92" s="238"/>
      <c r="H92" s="238"/>
      <c r="I92" s="238"/>
    </row>
    <row r="93" spans="1:9" s="233" customFormat="1" ht="16">
      <c r="A93" s="238"/>
      <c r="B93" s="238"/>
      <c r="C93" s="238"/>
      <c r="D93" s="238"/>
      <c r="E93" s="238"/>
      <c r="F93" s="238"/>
      <c r="G93" s="238"/>
      <c r="H93" s="238"/>
      <c r="I93" s="238"/>
    </row>
    <row r="94" spans="1:9" s="233" customFormat="1" ht="16">
      <c r="A94" s="238"/>
      <c r="B94" s="238"/>
      <c r="C94" s="238"/>
      <c r="D94" s="238"/>
      <c r="E94" s="238"/>
      <c r="F94" s="238"/>
      <c r="G94" s="238"/>
      <c r="H94" s="238"/>
      <c r="I94" s="238"/>
    </row>
    <row r="95" spans="1:9" s="233" customFormat="1" ht="16">
      <c r="A95" s="238"/>
      <c r="B95" s="238"/>
      <c r="C95" s="238"/>
      <c r="D95" s="238"/>
      <c r="E95" s="238"/>
      <c r="F95" s="238"/>
      <c r="G95" s="238"/>
      <c r="H95" s="238"/>
      <c r="I95" s="238"/>
    </row>
    <row r="96" spans="1:9" s="233" customFormat="1" ht="16">
      <c r="A96" s="238"/>
      <c r="B96" s="238"/>
      <c r="C96" s="238"/>
      <c r="D96" s="238"/>
      <c r="E96" s="238"/>
      <c r="F96" s="238"/>
      <c r="G96" s="238"/>
      <c r="H96" s="238"/>
      <c r="I96" s="238"/>
    </row>
    <row r="97" spans="1:9" s="233" customFormat="1" ht="16">
      <c r="A97" s="238"/>
      <c r="B97" s="238"/>
      <c r="C97" s="238"/>
      <c r="D97" s="238"/>
      <c r="E97" s="238"/>
      <c r="F97" s="238"/>
      <c r="G97" s="238"/>
      <c r="H97" s="238"/>
      <c r="I97" s="238"/>
    </row>
    <row r="98" spans="1:9" s="233" customFormat="1" ht="16">
      <c r="A98" s="238"/>
      <c r="B98" s="238"/>
      <c r="C98" s="238"/>
      <c r="D98" s="238"/>
      <c r="E98" s="238"/>
      <c r="F98" s="238"/>
      <c r="G98" s="238"/>
      <c r="H98" s="238"/>
      <c r="I98" s="238"/>
    </row>
    <row r="99" spans="1:9" s="233" customFormat="1"/>
    <row r="100" spans="1:9" s="233" customFormat="1"/>
    <row r="101" spans="1:9" s="233" customFormat="1"/>
    <row r="102" spans="1:9" s="233" customFormat="1"/>
    <row r="103" spans="1:9" s="233" customFormat="1"/>
    <row r="104" spans="1:9" s="233" customFormat="1"/>
    <row r="105" spans="1:9" s="233" customFormat="1"/>
    <row r="106" spans="1:9" s="233" customFormat="1"/>
  </sheetData>
  <mergeCells count="91">
    <mergeCell ref="D84:F84"/>
    <mergeCell ref="B8:F8"/>
    <mergeCell ref="C11:C24"/>
    <mergeCell ref="D11:F11"/>
    <mergeCell ref="D22:F22"/>
    <mergeCell ref="D12:F12"/>
    <mergeCell ref="D13:F13"/>
    <mergeCell ref="D14:F14"/>
    <mergeCell ref="D15:F15"/>
    <mergeCell ref="D16:F16"/>
    <mergeCell ref="D17:F17"/>
    <mergeCell ref="D18:F18"/>
    <mergeCell ref="D19:F19"/>
    <mergeCell ref="D20:F20"/>
    <mergeCell ref="B9:F9"/>
    <mergeCell ref="D31:F31"/>
    <mergeCell ref="D33:F33"/>
    <mergeCell ref="D34:F34"/>
    <mergeCell ref="B10:B42"/>
    <mergeCell ref="C37:C42"/>
    <mergeCell ref="D37:F37"/>
    <mergeCell ref="D38:F38"/>
    <mergeCell ref="D39:F39"/>
    <mergeCell ref="D40:F40"/>
    <mergeCell ref="D41:F41"/>
    <mergeCell ref="D42:F42"/>
    <mergeCell ref="D52:F52"/>
    <mergeCell ref="C60:F60"/>
    <mergeCell ref="D45:F45"/>
    <mergeCell ref="D47:F47"/>
    <mergeCell ref="D48:F48"/>
    <mergeCell ref="D46:F46"/>
    <mergeCell ref="D57:F57"/>
    <mergeCell ref="C61:C66"/>
    <mergeCell ref="E76:F76"/>
    <mergeCell ref="D63:F63"/>
    <mergeCell ref="C67:F67"/>
    <mergeCell ref="D59:F59"/>
    <mergeCell ref="C45:C59"/>
    <mergeCell ref="D61:F61"/>
    <mergeCell ref="D62:F62"/>
    <mergeCell ref="D53:F53"/>
    <mergeCell ref="D54:F54"/>
    <mergeCell ref="D55:F55"/>
    <mergeCell ref="D56:F56"/>
    <mergeCell ref="D58:F58"/>
    <mergeCell ref="D49:F49"/>
    <mergeCell ref="D50:F50"/>
    <mergeCell ref="D51:F51"/>
    <mergeCell ref="D68:F68"/>
    <mergeCell ref="D73:F73"/>
    <mergeCell ref="D64:F64"/>
    <mergeCell ref="D65:F65"/>
    <mergeCell ref="D66:F66"/>
    <mergeCell ref="D79:F79"/>
    <mergeCell ref="E69:F69"/>
    <mergeCell ref="E70:F70"/>
    <mergeCell ref="E71:F71"/>
    <mergeCell ref="E72:F72"/>
    <mergeCell ref="F1:I6"/>
    <mergeCell ref="D86:F86"/>
    <mergeCell ref="D69:D72"/>
    <mergeCell ref="D74:D77"/>
    <mergeCell ref="B44:B87"/>
    <mergeCell ref="C68:C86"/>
    <mergeCell ref="C87:F87"/>
    <mergeCell ref="D80:F80"/>
    <mergeCell ref="D81:F81"/>
    <mergeCell ref="D82:F82"/>
    <mergeCell ref="D83:F83"/>
    <mergeCell ref="D85:F85"/>
    <mergeCell ref="E74:F74"/>
    <mergeCell ref="E75:F75"/>
    <mergeCell ref="E77:F77"/>
    <mergeCell ref="D78:F78"/>
    <mergeCell ref="B43:F43"/>
    <mergeCell ref="C10:F10"/>
    <mergeCell ref="C25:F25"/>
    <mergeCell ref="C36:F36"/>
    <mergeCell ref="C44:F44"/>
    <mergeCell ref="D21:F21"/>
    <mergeCell ref="D35:F35"/>
    <mergeCell ref="D23:F23"/>
    <mergeCell ref="D24:F24"/>
    <mergeCell ref="C26:C35"/>
    <mergeCell ref="D26:F26"/>
    <mergeCell ref="D27:F27"/>
    <mergeCell ref="D28:F28"/>
    <mergeCell ref="D29:F29"/>
    <mergeCell ref="D30:F30"/>
    <mergeCell ref="D32:F32"/>
  </mergeCells>
  <pageMargins left="0.70866141732283472" right="0.70866141732283472" top="0.74803149606299213" bottom="0.74803149606299213" header="0.31496062992125984" footer="0.31496062992125984"/>
  <pageSetup orientation="landscape"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7F5AC8-17E8-C846-82A0-61519C8C2A6E}">
  <sheetPr codeName="Hoja9">
    <tabColor theme="7" tint="-0.499984740745262"/>
  </sheetPr>
  <dimension ref="A1:F557"/>
  <sheetViews>
    <sheetView showGridLines="0" zoomScale="150" zoomScaleNormal="150" zoomScaleSheetLayoutView="150" zoomScalePageLayoutView="150" workbookViewId="0">
      <selection activeCell="B314" sqref="B314"/>
    </sheetView>
  </sheetViews>
  <sheetFormatPr baseColWidth="10" defaultColWidth="0" defaultRowHeight="16" zeroHeight="1"/>
  <cols>
    <col min="1" max="1" width="10.83203125" style="703" customWidth="1"/>
    <col min="2" max="2" width="45.33203125" style="703" bestFit="1" customWidth="1"/>
    <col min="3" max="5" width="10.83203125" style="703" customWidth="1"/>
    <col min="6" max="6" width="6.33203125" style="703" customWidth="1"/>
    <col min="7" max="16384" width="10.83203125" style="703" hidden="1"/>
  </cols>
  <sheetData>
    <row r="1" spans="1:2" ht="42" customHeight="1">
      <c r="A1" s="709" t="s">
        <v>1557</v>
      </c>
      <c r="B1" s="709" t="s">
        <v>1556</v>
      </c>
    </row>
    <row r="2" spans="1:2" ht="17" thickBot="1">
      <c r="A2" s="706">
        <v>1</v>
      </c>
      <c r="B2" s="704" t="s">
        <v>1207</v>
      </c>
    </row>
    <row r="3" spans="1:2" ht="17" thickBot="1">
      <c r="A3" s="706">
        <v>11</v>
      </c>
      <c r="B3" s="704" t="s">
        <v>1</v>
      </c>
    </row>
    <row r="4" spans="1:2" ht="17" thickBot="1">
      <c r="A4" s="706">
        <v>1105</v>
      </c>
      <c r="B4" s="704" t="s">
        <v>1555</v>
      </c>
    </row>
    <row r="5" spans="1:2" ht="17" thickBot="1">
      <c r="A5" s="706">
        <v>110505</v>
      </c>
      <c r="B5" s="704" t="s">
        <v>1554</v>
      </c>
    </row>
    <row r="6" spans="1:2" ht="17" thickBot="1">
      <c r="A6" s="706">
        <v>110510</v>
      </c>
      <c r="B6" s="704" t="s">
        <v>1553</v>
      </c>
    </row>
    <row r="7" spans="1:2" ht="17" thickBot="1">
      <c r="A7" s="706">
        <v>1110</v>
      </c>
      <c r="B7" s="704" t="s">
        <v>1552</v>
      </c>
    </row>
    <row r="8" spans="1:2" ht="17" thickBot="1">
      <c r="A8" s="706">
        <v>111005</v>
      </c>
      <c r="B8" s="704" t="s">
        <v>1551</v>
      </c>
    </row>
    <row r="9" spans="1:2" ht="17" thickBot="1">
      <c r="A9" s="706">
        <v>111010</v>
      </c>
      <c r="B9" s="704" t="s">
        <v>1550</v>
      </c>
    </row>
    <row r="10" spans="1:2" ht="17" thickBot="1">
      <c r="A10" s="706">
        <v>1120</v>
      </c>
      <c r="B10" s="704" t="s">
        <v>1549</v>
      </c>
    </row>
    <row r="11" spans="1:2" ht="17" thickBot="1">
      <c r="A11" s="706">
        <v>112005</v>
      </c>
      <c r="B11" s="704" t="s">
        <v>1548</v>
      </c>
    </row>
    <row r="12" spans="1:2" ht="17" thickBot="1">
      <c r="A12" s="706">
        <v>1130</v>
      </c>
      <c r="B12" s="704" t="s">
        <v>1547</v>
      </c>
    </row>
    <row r="13" spans="1:2" ht="17" thickBot="1">
      <c r="A13" s="706">
        <v>113005</v>
      </c>
      <c r="B13" s="704" t="s">
        <v>790</v>
      </c>
    </row>
    <row r="14" spans="1:2" ht="17" thickBot="1">
      <c r="A14" s="706">
        <v>1135</v>
      </c>
      <c r="B14" s="704" t="s">
        <v>1546</v>
      </c>
    </row>
    <row r="15" spans="1:2" ht="17" thickBot="1">
      <c r="A15" s="706">
        <v>113505</v>
      </c>
      <c r="B15" s="704" t="s">
        <v>1545</v>
      </c>
    </row>
    <row r="16" spans="1:2" ht="17" thickBot="1">
      <c r="A16" s="706">
        <v>1140</v>
      </c>
      <c r="B16" s="704" t="s">
        <v>1293</v>
      </c>
    </row>
    <row r="17" spans="1:2" ht="17" thickBot="1">
      <c r="A17" s="706">
        <v>114005</v>
      </c>
      <c r="B17" s="704" t="s">
        <v>1403</v>
      </c>
    </row>
    <row r="18" spans="1:2" ht="17" thickBot="1">
      <c r="A18" s="706">
        <v>1150</v>
      </c>
      <c r="B18" s="704" t="s">
        <v>1389</v>
      </c>
    </row>
    <row r="19" spans="1:2" ht="17" thickBot="1">
      <c r="A19" s="706">
        <v>115005</v>
      </c>
      <c r="B19" s="704" t="s">
        <v>1402</v>
      </c>
    </row>
    <row r="20" spans="1:2" ht="17" thickBot="1">
      <c r="A20" s="706">
        <v>12</v>
      </c>
      <c r="B20" s="704" t="s">
        <v>1544</v>
      </c>
    </row>
    <row r="21" spans="1:2" ht="17" thickBot="1">
      <c r="A21" s="706">
        <v>1205</v>
      </c>
      <c r="B21" s="704" t="s">
        <v>1186</v>
      </c>
    </row>
    <row r="22" spans="1:2" ht="17" thickBot="1">
      <c r="A22" s="706">
        <v>120505</v>
      </c>
      <c r="B22" s="704" t="s">
        <v>1543</v>
      </c>
    </row>
    <row r="23" spans="1:2" ht="17" thickBot="1">
      <c r="A23" s="706">
        <v>120520</v>
      </c>
      <c r="B23" s="704" t="s">
        <v>1542</v>
      </c>
    </row>
    <row r="24" spans="1:2" ht="17" thickBot="1">
      <c r="A24" s="706">
        <v>120530</v>
      </c>
      <c r="B24" s="704" t="s">
        <v>1218</v>
      </c>
    </row>
    <row r="25" spans="1:2" ht="17" thickBot="1">
      <c r="A25" s="706">
        <v>120540</v>
      </c>
      <c r="B25" s="704" t="s">
        <v>1541</v>
      </c>
    </row>
    <row r="26" spans="1:2" ht="17" thickBot="1">
      <c r="A26" s="706">
        <v>1215</v>
      </c>
      <c r="B26" s="704" t="s">
        <v>1540</v>
      </c>
    </row>
    <row r="27" spans="1:2" ht="17" thickBot="1">
      <c r="A27" s="706">
        <v>122505</v>
      </c>
      <c r="B27" s="704" t="s">
        <v>1539</v>
      </c>
    </row>
    <row r="28" spans="1:2" ht="17" thickBot="1">
      <c r="A28" s="706">
        <v>12250505</v>
      </c>
      <c r="B28" s="704" t="s">
        <v>1187</v>
      </c>
    </row>
    <row r="29" spans="1:2" ht="17" thickBot="1">
      <c r="A29" s="706">
        <v>12250510</v>
      </c>
      <c r="B29" s="704" t="s">
        <v>1538</v>
      </c>
    </row>
    <row r="30" spans="1:2" ht="17" thickBot="1">
      <c r="A30" s="706">
        <v>122510</v>
      </c>
      <c r="B30" s="704" t="s">
        <v>1537</v>
      </c>
    </row>
    <row r="31" spans="1:2" ht="17" thickBot="1">
      <c r="A31" s="706">
        <v>12251005</v>
      </c>
      <c r="B31" s="704" t="s">
        <v>1536</v>
      </c>
    </row>
    <row r="32" spans="1:2" ht="17" thickBot="1">
      <c r="A32" s="706">
        <v>12251010</v>
      </c>
      <c r="B32" s="704" t="s">
        <v>1535</v>
      </c>
    </row>
    <row r="33" spans="1:2" ht="17" thickBot="1">
      <c r="A33" s="706">
        <v>122515</v>
      </c>
      <c r="B33" s="704" t="s">
        <v>1534</v>
      </c>
    </row>
    <row r="34" spans="1:2" ht="17" thickBot="1">
      <c r="A34" s="706">
        <v>12251505</v>
      </c>
      <c r="B34" s="704" t="s">
        <v>1533</v>
      </c>
    </row>
    <row r="35" spans="1:2" ht="17" thickBot="1">
      <c r="A35" s="706">
        <v>12251510</v>
      </c>
      <c r="B35" s="704" t="s">
        <v>1532</v>
      </c>
    </row>
    <row r="36" spans="1:2" ht="17" thickBot="1">
      <c r="A36" s="706">
        <v>1265</v>
      </c>
      <c r="B36" s="704" t="s">
        <v>1531</v>
      </c>
    </row>
    <row r="37" spans="1:2" ht="17" thickBot="1">
      <c r="A37" s="706">
        <v>126505</v>
      </c>
      <c r="B37" s="704" t="s">
        <v>1530</v>
      </c>
    </row>
    <row r="38" spans="1:2" ht="17" thickBot="1">
      <c r="A38" s="706">
        <v>1270</v>
      </c>
      <c r="B38" s="704" t="s">
        <v>1529</v>
      </c>
    </row>
    <row r="39" spans="1:2" ht="17" thickBot="1">
      <c r="A39" s="706">
        <v>127001</v>
      </c>
      <c r="B39" s="704" t="s">
        <v>148</v>
      </c>
    </row>
    <row r="40" spans="1:2" ht="17" thickBot="1">
      <c r="A40" s="706">
        <v>127002</v>
      </c>
      <c r="B40" s="704" t="s">
        <v>149</v>
      </c>
    </row>
    <row r="41" spans="1:2" ht="17" thickBot="1">
      <c r="A41" s="706">
        <v>127003</v>
      </c>
      <c r="B41" s="704" t="s">
        <v>1528</v>
      </c>
    </row>
    <row r="42" spans="1:2" ht="17" thickBot="1">
      <c r="A42" s="706">
        <v>127099</v>
      </c>
      <c r="B42" s="704" t="s">
        <v>1210</v>
      </c>
    </row>
    <row r="43" spans="1:2" ht="17" thickBot="1">
      <c r="A43" s="706">
        <v>1275</v>
      </c>
      <c r="B43" s="704" t="s">
        <v>1380</v>
      </c>
    </row>
    <row r="44" spans="1:2" ht="17" thickBot="1">
      <c r="A44" s="706">
        <v>127505</v>
      </c>
      <c r="B44" s="704" t="s">
        <v>1527</v>
      </c>
    </row>
    <row r="45" spans="1:2" ht="17" thickBot="1">
      <c r="A45" s="706">
        <v>1280</v>
      </c>
      <c r="B45" s="704" t="s">
        <v>1293</v>
      </c>
    </row>
    <row r="46" spans="1:2" ht="17" thickBot="1">
      <c r="A46" s="706">
        <v>128005</v>
      </c>
      <c r="B46" s="704" t="s">
        <v>1403</v>
      </c>
    </row>
    <row r="47" spans="1:2" ht="17" thickBot="1">
      <c r="A47" s="706">
        <v>1285</v>
      </c>
      <c r="B47" s="704" t="s">
        <v>1389</v>
      </c>
    </row>
    <row r="48" spans="1:2" ht="17" thickBot="1">
      <c r="A48" s="706">
        <v>128505</v>
      </c>
      <c r="B48" s="704" t="s">
        <v>1402</v>
      </c>
    </row>
    <row r="49" spans="1:2" ht="17" thickBot="1">
      <c r="A49" s="706">
        <v>1290</v>
      </c>
      <c r="B49" s="704" t="s">
        <v>1526</v>
      </c>
    </row>
    <row r="50" spans="1:2" ht="17" thickBot="1">
      <c r="A50" s="706">
        <v>129005</v>
      </c>
      <c r="B50" s="704" t="s">
        <v>1526</v>
      </c>
    </row>
    <row r="51" spans="1:2" ht="17" thickBot="1">
      <c r="A51" s="706">
        <v>1295</v>
      </c>
      <c r="B51" s="704" t="s">
        <v>1525</v>
      </c>
    </row>
    <row r="52" spans="1:2" ht="17" thickBot="1">
      <c r="A52" s="706">
        <v>129505</v>
      </c>
      <c r="B52" s="704" t="s">
        <v>1524</v>
      </c>
    </row>
    <row r="53" spans="1:2" ht="17" thickBot="1">
      <c r="A53" s="706">
        <v>129510</v>
      </c>
      <c r="B53" s="704" t="s">
        <v>1523</v>
      </c>
    </row>
    <row r="54" spans="1:2" ht="17" thickBot="1">
      <c r="A54" s="706">
        <v>129515</v>
      </c>
      <c r="B54" s="704" t="s">
        <v>1522</v>
      </c>
    </row>
    <row r="55" spans="1:2" ht="17" thickBot="1">
      <c r="A55" s="706">
        <v>129520</v>
      </c>
      <c r="B55" s="704" t="s">
        <v>1521</v>
      </c>
    </row>
    <row r="56" spans="1:2" ht="17" thickBot="1">
      <c r="A56" s="706">
        <v>129595</v>
      </c>
      <c r="B56" s="704" t="s">
        <v>1520</v>
      </c>
    </row>
    <row r="57" spans="1:2" ht="17" thickBot="1">
      <c r="A57" s="706">
        <v>1299</v>
      </c>
      <c r="B57" s="704" t="s">
        <v>1519</v>
      </c>
    </row>
    <row r="58" spans="1:2" ht="17" thickBot="1">
      <c r="A58" s="706">
        <v>129905</v>
      </c>
      <c r="B58" s="704" t="s">
        <v>1214</v>
      </c>
    </row>
    <row r="59" spans="1:2" ht="17" thickBot="1">
      <c r="A59" s="706">
        <v>13</v>
      </c>
      <c r="B59" s="704" t="s">
        <v>1518</v>
      </c>
    </row>
    <row r="60" spans="1:2" ht="17" thickBot="1">
      <c r="A60" s="706">
        <v>1305</v>
      </c>
      <c r="B60" s="704" t="s">
        <v>1188</v>
      </c>
    </row>
    <row r="61" spans="1:2" ht="17" thickBot="1">
      <c r="A61" s="706">
        <v>130505</v>
      </c>
      <c r="B61" s="704" t="s">
        <v>1499</v>
      </c>
    </row>
    <row r="62" spans="1:2" ht="17" thickBot="1">
      <c r="A62" s="706">
        <v>1325</v>
      </c>
      <c r="B62" s="704" t="s">
        <v>1517</v>
      </c>
    </row>
    <row r="63" spans="1:2" ht="17" thickBot="1">
      <c r="A63" s="706">
        <v>132505</v>
      </c>
      <c r="B63" s="704" t="s">
        <v>1243</v>
      </c>
    </row>
    <row r="64" spans="1:2" ht="17" thickBot="1">
      <c r="A64" s="706">
        <v>1345</v>
      </c>
      <c r="B64" s="704" t="s">
        <v>1516</v>
      </c>
    </row>
    <row r="65" spans="1:2" ht="17" thickBot="1">
      <c r="A65" s="706">
        <v>134505</v>
      </c>
      <c r="B65" s="704" t="s">
        <v>1515</v>
      </c>
    </row>
    <row r="66" spans="1:2" ht="17" thickBot="1">
      <c r="A66" s="706">
        <v>1350</v>
      </c>
      <c r="B66" s="704" t="s">
        <v>1514</v>
      </c>
    </row>
    <row r="67" spans="1:2" ht="17" thickBot="1">
      <c r="A67" s="706">
        <v>135005</v>
      </c>
      <c r="B67" s="704" t="s">
        <v>1513</v>
      </c>
    </row>
    <row r="68" spans="1:2" ht="17" thickBot="1">
      <c r="A68" s="706">
        <v>1360</v>
      </c>
      <c r="B68" s="704" t="s">
        <v>1512</v>
      </c>
    </row>
    <row r="69" spans="1:2" ht="17" thickBot="1">
      <c r="A69" s="706">
        <v>136005</v>
      </c>
      <c r="B69" s="704" t="s">
        <v>1511</v>
      </c>
    </row>
    <row r="70" spans="1:2" ht="17" thickBot="1">
      <c r="A70" s="706">
        <v>1365</v>
      </c>
      <c r="B70" s="704" t="s">
        <v>1510</v>
      </c>
    </row>
    <row r="71" spans="1:2" ht="17" thickBot="1">
      <c r="A71" s="706">
        <v>136505</v>
      </c>
      <c r="B71" s="704" t="s">
        <v>1509</v>
      </c>
    </row>
    <row r="72" spans="1:2" ht="17" thickBot="1">
      <c r="A72" s="706">
        <v>136510</v>
      </c>
      <c r="B72" s="704" t="s">
        <v>1508</v>
      </c>
    </row>
    <row r="73" spans="1:2" ht="17" thickBot="1">
      <c r="A73" s="706">
        <v>136515</v>
      </c>
      <c r="B73" s="704" t="s">
        <v>1507</v>
      </c>
    </row>
    <row r="74" spans="1:2" ht="17" thickBot="1">
      <c r="A74" s="706">
        <v>136599</v>
      </c>
      <c r="B74" s="704" t="s">
        <v>1506</v>
      </c>
    </row>
    <row r="75" spans="1:2" ht="17" thickBot="1">
      <c r="A75" s="706">
        <v>1370</v>
      </c>
      <c r="B75" s="704" t="s">
        <v>1505</v>
      </c>
    </row>
    <row r="76" spans="1:2" ht="17" thickBot="1">
      <c r="A76" s="706">
        <v>137005</v>
      </c>
      <c r="B76" s="704" t="s">
        <v>1504</v>
      </c>
    </row>
    <row r="77" spans="1:2" ht="17" thickBot="1">
      <c r="A77" s="706">
        <v>137010</v>
      </c>
      <c r="B77" s="704" t="s">
        <v>1503</v>
      </c>
    </row>
    <row r="78" spans="1:2" ht="17" thickBot="1">
      <c r="A78" s="706">
        <v>1380</v>
      </c>
      <c r="B78" s="704" t="s">
        <v>1502</v>
      </c>
    </row>
    <row r="79" spans="1:2" ht="17" thickBot="1">
      <c r="A79" s="706">
        <v>138005</v>
      </c>
      <c r="B79" s="704" t="s">
        <v>1407</v>
      </c>
    </row>
    <row r="80" spans="1:2" ht="17" thickBot="1">
      <c r="A80" s="706">
        <v>1385</v>
      </c>
      <c r="B80" s="704" t="s">
        <v>1293</v>
      </c>
    </row>
    <row r="81" spans="1:2" ht="17" thickBot="1">
      <c r="A81" s="706">
        <v>138505</v>
      </c>
      <c r="B81" s="704" t="s">
        <v>1501</v>
      </c>
    </row>
    <row r="82" spans="1:2" ht="17" thickBot="1">
      <c r="A82" s="706">
        <v>1390</v>
      </c>
      <c r="B82" s="704" t="s">
        <v>1389</v>
      </c>
    </row>
    <row r="83" spans="1:2" ht="17" thickBot="1">
      <c r="A83" s="706">
        <v>139005</v>
      </c>
      <c r="B83" s="704" t="s">
        <v>1389</v>
      </c>
    </row>
    <row r="84" spans="1:2" ht="17" thickBot="1">
      <c r="A84" s="706">
        <v>1399</v>
      </c>
      <c r="B84" s="704" t="s">
        <v>1500</v>
      </c>
    </row>
    <row r="85" spans="1:2" ht="17" thickBot="1">
      <c r="A85" s="706">
        <v>139905</v>
      </c>
      <c r="B85" s="704" t="s">
        <v>1499</v>
      </c>
    </row>
    <row r="86" spans="1:2" ht="17" thickBot="1">
      <c r="A86" s="706">
        <v>14</v>
      </c>
      <c r="B86" s="704" t="s">
        <v>1498</v>
      </c>
    </row>
    <row r="87" spans="1:2" ht="17" thickBot="1">
      <c r="A87" s="706">
        <v>1401</v>
      </c>
      <c r="B87" s="704" t="s">
        <v>1497</v>
      </c>
    </row>
    <row r="88" spans="1:2" ht="17" thickBot="1">
      <c r="A88" s="706">
        <v>140105</v>
      </c>
      <c r="B88" s="704" t="s">
        <v>1497</v>
      </c>
    </row>
    <row r="89" spans="1:2" ht="17" thickBot="1">
      <c r="A89" s="706">
        <v>1405</v>
      </c>
      <c r="B89" s="704" t="s">
        <v>1496</v>
      </c>
    </row>
    <row r="90" spans="1:2" ht="17" thickBot="1">
      <c r="A90" s="706">
        <v>140505</v>
      </c>
      <c r="B90" s="704" t="s">
        <v>1495</v>
      </c>
    </row>
    <row r="91" spans="1:2" ht="17" thickBot="1">
      <c r="A91" s="706">
        <v>1410</v>
      </c>
      <c r="B91" s="704" t="s">
        <v>1494</v>
      </c>
    </row>
    <row r="92" spans="1:2" ht="17" thickBot="1">
      <c r="A92" s="706">
        <v>141005</v>
      </c>
      <c r="B92" s="704" t="s">
        <v>1493</v>
      </c>
    </row>
    <row r="93" spans="1:2" ht="17" thickBot="1">
      <c r="A93" s="706">
        <v>1430</v>
      </c>
      <c r="B93" s="704" t="s">
        <v>1492</v>
      </c>
    </row>
    <row r="94" spans="1:2" ht="17" thickBot="1">
      <c r="A94" s="706">
        <v>143005</v>
      </c>
      <c r="B94" s="704" t="s">
        <v>1491</v>
      </c>
    </row>
    <row r="95" spans="1:2" ht="17" thickBot="1">
      <c r="A95" s="706">
        <v>1435</v>
      </c>
      <c r="B95" s="704" t="s">
        <v>1490</v>
      </c>
    </row>
    <row r="96" spans="1:2" ht="17" thickBot="1">
      <c r="A96" s="706">
        <v>143505</v>
      </c>
      <c r="B96" s="704" t="s">
        <v>1489</v>
      </c>
    </row>
    <row r="97" spans="1:2" ht="17" thickBot="1">
      <c r="A97" s="706">
        <v>1440</v>
      </c>
      <c r="B97" s="704" t="s">
        <v>1488</v>
      </c>
    </row>
    <row r="98" spans="1:2" ht="17" thickBot="1">
      <c r="A98" s="706">
        <v>144005</v>
      </c>
      <c r="B98" s="704" t="s">
        <v>1488</v>
      </c>
    </row>
    <row r="99" spans="1:2" ht="17" thickBot="1">
      <c r="A99" s="706">
        <v>1445</v>
      </c>
      <c r="B99" s="704" t="s">
        <v>1191</v>
      </c>
    </row>
    <row r="100" spans="1:2" ht="17" thickBot="1">
      <c r="A100" s="706">
        <v>144505</v>
      </c>
      <c r="B100" s="704" t="s">
        <v>1487</v>
      </c>
    </row>
    <row r="101" spans="1:2" ht="17" thickBot="1">
      <c r="A101" s="706">
        <v>144510</v>
      </c>
      <c r="B101" s="704" t="s">
        <v>1486</v>
      </c>
    </row>
    <row r="102" spans="1:2" ht="17" thickBot="1">
      <c r="A102" s="706">
        <v>1450</v>
      </c>
      <c r="B102" s="704" t="s">
        <v>1485</v>
      </c>
    </row>
    <row r="103" spans="1:2" ht="17" thickBot="1">
      <c r="A103" s="706">
        <v>145005</v>
      </c>
      <c r="B103" s="704" t="s">
        <v>1484</v>
      </c>
    </row>
    <row r="104" spans="1:2" ht="17" thickBot="1">
      <c r="A104" s="706">
        <v>1470</v>
      </c>
      <c r="B104" s="704" t="s">
        <v>1293</v>
      </c>
    </row>
    <row r="105" spans="1:2" ht="17" thickBot="1">
      <c r="A105" s="706">
        <v>147005</v>
      </c>
      <c r="B105" s="704" t="s">
        <v>1293</v>
      </c>
    </row>
    <row r="106" spans="1:2" ht="17" thickBot="1">
      <c r="A106" s="706">
        <v>1475</v>
      </c>
      <c r="B106" s="704" t="s">
        <v>1389</v>
      </c>
    </row>
    <row r="107" spans="1:2" ht="17" thickBot="1">
      <c r="A107" s="706">
        <v>147505</v>
      </c>
      <c r="B107" s="704" t="s">
        <v>1389</v>
      </c>
    </row>
    <row r="108" spans="1:2" ht="17" thickBot="1">
      <c r="A108" s="706">
        <v>1499</v>
      </c>
      <c r="B108" s="704" t="s">
        <v>1483</v>
      </c>
    </row>
    <row r="109" spans="1:2" ht="17" thickBot="1">
      <c r="A109" s="706">
        <v>149905</v>
      </c>
      <c r="B109" s="704" t="s">
        <v>1482</v>
      </c>
    </row>
    <row r="110" spans="1:2" ht="17" thickBot="1">
      <c r="A110" s="706">
        <v>149910</v>
      </c>
      <c r="B110" s="704" t="s">
        <v>1481</v>
      </c>
    </row>
    <row r="111" spans="1:2" ht="17" thickBot="1">
      <c r="A111" s="706">
        <v>15</v>
      </c>
      <c r="B111" s="704" t="s">
        <v>1480</v>
      </c>
    </row>
    <row r="112" spans="1:2" ht="17" thickBot="1">
      <c r="A112" s="706">
        <v>1501</v>
      </c>
      <c r="B112" s="704" t="s">
        <v>1263</v>
      </c>
    </row>
    <row r="113" spans="1:2" ht="17" thickBot="1">
      <c r="A113" s="706">
        <v>150114</v>
      </c>
      <c r="B113" s="704" t="s">
        <v>141</v>
      </c>
    </row>
    <row r="114" spans="1:2" ht="17" thickBot="1">
      <c r="A114" s="706">
        <v>15011405</v>
      </c>
      <c r="B114" s="704" t="s">
        <v>1479</v>
      </c>
    </row>
    <row r="115" spans="1:2" ht="17" thickBot="1">
      <c r="A115" s="706">
        <v>15011410</v>
      </c>
      <c r="B115" s="704" t="s">
        <v>1478</v>
      </c>
    </row>
    <row r="116" spans="1:2" ht="17" thickBot="1">
      <c r="A116" s="706">
        <v>150116</v>
      </c>
      <c r="B116" s="704" t="s">
        <v>1269</v>
      </c>
    </row>
    <row r="117" spans="1:2" ht="17" thickBot="1">
      <c r="A117" s="706">
        <v>15011605</v>
      </c>
      <c r="B117" s="704" t="s">
        <v>1477</v>
      </c>
    </row>
    <row r="118" spans="1:2" ht="17" thickBot="1">
      <c r="A118" s="706">
        <v>15011610</v>
      </c>
      <c r="B118" s="704" t="s">
        <v>1476</v>
      </c>
    </row>
    <row r="119" spans="1:2" ht="17" thickBot="1">
      <c r="A119" s="706">
        <v>150120</v>
      </c>
      <c r="B119" s="704" t="s">
        <v>1268</v>
      </c>
    </row>
    <row r="120" spans="1:2" ht="17" thickBot="1">
      <c r="A120" s="706">
        <v>152014</v>
      </c>
      <c r="B120" s="704" t="s">
        <v>1267</v>
      </c>
    </row>
    <row r="121" spans="1:2" ht="17" thickBot="1">
      <c r="A121" s="706">
        <v>152018</v>
      </c>
      <c r="B121" s="704" t="s">
        <v>1266</v>
      </c>
    </row>
    <row r="122" spans="1:2" ht="17" thickBot="1">
      <c r="A122" s="706">
        <v>150140</v>
      </c>
      <c r="B122" s="704" t="s">
        <v>1474</v>
      </c>
    </row>
    <row r="123" spans="1:2" ht="17" thickBot="1">
      <c r="A123" s="706">
        <v>150172</v>
      </c>
      <c r="B123" s="704" t="s">
        <v>1473</v>
      </c>
    </row>
    <row r="124" spans="1:2" ht="17" thickBot="1">
      <c r="A124" s="706">
        <v>150174</v>
      </c>
      <c r="B124" s="704" t="s">
        <v>1293</v>
      </c>
    </row>
    <row r="125" spans="1:2" ht="17" thickBot="1">
      <c r="A125" s="706">
        <v>150176</v>
      </c>
      <c r="B125" s="704" t="s">
        <v>1389</v>
      </c>
    </row>
    <row r="126" spans="1:2" ht="17" thickBot="1">
      <c r="A126" s="706">
        <v>150180</v>
      </c>
      <c r="B126" s="704" t="s">
        <v>1475</v>
      </c>
    </row>
    <row r="127" spans="1:2" ht="17" thickBot="1">
      <c r="A127" s="706">
        <v>150192</v>
      </c>
      <c r="B127" s="704" t="s">
        <v>1450</v>
      </c>
    </row>
    <row r="128" spans="1:2" ht="17" thickBot="1">
      <c r="A128" s="706">
        <v>15019201</v>
      </c>
      <c r="B128" s="704" t="s">
        <v>1269</v>
      </c>
    </row>
    <row r="129" spans="1:2" ht="17" thickBot="1">
      <c r="A129" s="706">
        <v>15019202</v>
      </c>
      <c r="B129" s="704" t="s">
        <v>1268</v>
      </c>
    </row>
    <row r="130" spans="1:2" ht="17" thickBot="1">
      <c r="A130" s="706">
        <v>15019203</v>
      </c>
      <c r="B130" s="704" t="s">
        <v>1267</v>
      </c>
    </row>
    <row r="131" spans="1:2" ht="17" thickBot="1">
      <c r="A131" s="706">
        <v>15019204</v>
      </c>
      <c r="B131" s="704" t="s">
        <v>1266</v>
      </c>
    </row>
    <row r="132" spans="1:2" ht="17" thickBot="1">
      <c r="A132" s="706">
        <v>15019205</v>
      </c>
      <c r="B132" s="704" t="s">
        <v>1474</v>
      </c>
    </row>
    <row r="133" spans="1:2" ht="17" thickBot="1">
      <c r="A133" s="706">
        <v>15019206</v>
      </c>
      <c r="B133" s="704" t="s">
        <v>1473</v>
      </c>
    </row>
    <row r="134" spans="1:2" ht="17" thickBot="1">
      <c r="A134" s="706">
        <v>15019207</v>
      </c>
      <c r="B134" s="704" t="s">
        <v>1293</v>
      </c>
    </row>
    <row r="135" spans="1:2" ht="17" thickBot="1">
      <c r="A135" s="706">
        <v>15019208</v>
      </c>
      <c r="B135" s="704" t="s">
        <v>1389</v>
      </c>
    </row>
    <row r="136" spans="1:2" ht="17" thickBot="1">
      <c r="A136" s="706">
        <v>150199</v>
      </c>
      <c r="B136" s="704" t="s">
        <v>1448</v>
      </c>
    </row>
    <row r="137" spans="1:2" ht="17" thickBot="1">
      <c r="A137" s="706">
        <v>15019901</v>
      </c>
      <c r="B137" s="704" t="s">
        <v>1269</v>
      </c>
    </row>
    <row r="138" spans="1:2" ht="17" thickBot="1">
      <c r="A138" s="706">
        <v>15019902</v>
      </c>
      <c r="B138" s="704" t="s">
        <v>1268</v>
      </c>
    </row>
    <row r="139" spans="1:2" ht="17" thickBot="1">
      <c r="A139" s="706">
        <v>15019903</v>
      </c>
      <c r="B139" s="704" t="s">
        <v>1267</v>
      </c>
    </row>
    <row r="140" spans="1:2" ht="17" thickBot="1">
      <c r="A140" s="706">
        <v>15019904</v>
      </c>
      <c r="B140" s="704" t="s">
        <v>1266</v>
      </c>
    </row>
    <row r="141" spans="1:2" ht="17" thickBot="1">
      <c r="A141" s="706">
        <v>15019905</v>
      </c>
      <c r="B141" s="704" t="s">
        <v>1474</v>
      </c>
    </row>
    <row r="142" spans="1:2" ht="17" thickBot="1">
      <c r="A142" s="706">
        <v>15019906</v>
      </c>
      <c r="B142" s="704" t="s">
        <v>1473</v>
      </c>
    </row>
    <row r="143" spans="1:2" ht="17" thickBot="1">
      <c r="A143" s="706">
        <v>15019907</v>
      </c>
      <c r="B143" s="704" t="s">
        <v>1293</v>
      </c>
    </row>
    <row r="144" spans="1:2" ht="17" thickBot="1">
      <c r="A144" s="706">
        <v>15019908</v>
      </c>
      <c r="B144" s="704" t="s">
        <v>1389</v>
      </c>
    </row>
    <row r="145" spans="1:2" ht="17" thickBot="1">
      <c r="A145" s="706">
        <v>1502</v>
      </c>
      <c r="B145" s="704" t="s">
        <v>1472</v>
      </c>
    </row>
    <row r="146" spans="1:2" ht="17" thickBot="1">
      <c r="A146" s="706">
        <v>150205</v>
      </c>
      <c r="B146" s="704" t="s">
        <v>141</v>
      </c>
    </row>
    <row r="147" spans="1:2" ht="17" thickBot="1">
      <c r="A147" s="706">
        <v>150210</v>
      </c>
      <c r="B147" s="704" t="s">
        <v>1189</v>
      </c>
    </row>
    <row r="148" spans="1:2" ht="17" thickBot="1">
      <c r="A148" s="706">
        <v>150292</v>
      </c>
      <c r="B148" s="704" t="s">
        <v>1450</v>
      </c>
    </row>
    <row r="149" spans="1:2" ht="17" thickBot="1">
      <c r="A149" s="706">
        <v>150299</v>
      </c>
      <c r="B149" s="704" t="s">
        <v>1448</v>
      </c>
    </row>
    <row r="150" spans="1:2" ht="17" thickBot="1">
      <c r="A150" s="706">
        <v>16</v>
      </c>
      <c r="B150" s="704" t="s">
        <v>617</v>
      </c>
    </row>
    <row r="151" spans="1:2" ht="17" thickBot="1">
      <c r="A151" s="706">
        <v>1610</v>
      </c>
      <c r="B151" s="704" t="s">
        <v>1471</v>
      </c>
    </row>
    <row r="152" spans="1:2" ht="17" thickBot="1">
      <c r="A152" s="706">
        <v>161005</v>
      </c>
      <c r="B152" s="704" t="s">
        <v>1469</v>
      </c>
    </row>
    <row r="153" spans="1:2" ht="17" thickBot="1">
      <c r="A153" s="706">
        <v>1615</v>
      </c>
      <c r="B153" s="704" t="s">
        <v>1470</v>
      </c>
    </row>
    <row r="154" spans="1:2" ht="17" thickBot="1">
      <c r="A154" s="706">
        <v>161505</v>
      </c>
      <c r="B154" s="704" t="s">
        <v>1469</v>
      </c>
    </row>
    <row r="155" spans="1:2" ht="17" thickBot="1">
      <c r="A155" s="706">
        <v>1620</v>
      </c>
      <c r="B155" s="704" t="s">
        <v>1468</v>
      </c>
    </row>
    <row r="156" spans="1:2" ht="17" thickBot="1">
      <c r="A156" s="706">
        <v>162005</v>
      </c>
      <c r="B156" s="704" t="s">
        <v>374</v>
      </c>
    </row>
    <row r="157" spans="1:2" ht="17" thickBot="1">
      <c r="A157" s="706">
        <v>1625</v>
      </c>
      <c r="B157" s="704" t="s">
        <v>1190</v>
      </c>
    </row>
    <row r="158" spans="1:2" ht="17" thickBot="1">
      <c r="A158" s="706">
        <v>162505</v>
      </c>
      <c r="B158" s="704" t="s">
        <v>1467</v>
      </c>
    </row>
    <row r="159" spans="1:2" ht="17" thickBot="1">
      <c r="A159" s="706">
        <v>1630</v>
      </c>
      <c r="B159" s="704" t="s">
        <v>146</v>
      </c>
    </row>
    <row r="160" spans="1:2" ht="17" thickBot="1">
      <c r="A160" s="706">
        <v>163005</v>
      </c>
      <c r="B160" s="704" t="s">
        <v>1466</v>
      </c>
    </row>
    <row r="161" spans="1:2" ht="17" thickBot="1">
      <c r="A161" s="706">
        <v>1635</v>
      </c>
      <c r="B161" s="704" t="s">
        <v>1465</v>
      </c>
    </row>
    <row r="162" spans="1:2" ht="17" thickBot="1">
      <c r="A162" s="706">
        <v>163505</v>
      </c>
      <c r="B162" s="704" t="s">
        <v>1464</v>
      </c>
    </row>
    <row r="163" spans="1:2" ht="17" thickBot="1">
      <c r="A163" s="706">
        <v>1640</v>
      </c>
      <c r="B163" s="704" t="s">
        <v>1293</v>
      </c>
    </row>
    <row r="164" spans="1:2" ht="17" thickBot="1">
      <c r="A164" s="706">
        <v>164005</v>
      </c>
      <c r="B164" s="704" t="s">
        <v>1293</v>
      </c>
    </row>
    <row r="165" spans="1:2" ht="17" thickBot="1">
      <c r="A165" s="706">
        <v>1645</v>
      </c>
      <c r="B165" s="704" t="s">
        <v>1389</v>
      </c>
    </row>
    <row r="166" spans="1:2" ht="17" thickBot="1">
      <c r="A166" s="706">
        <v>164505</v>
      </c>
      <c r="B166" s="704" t="s">
        <v>1389</v>
      </c>
    </row>
    <row r="167" spans="1:2" ht="17" thickBot="1">
      <c r="A167" s="706">
        <v>1698</v>
      </c>
      <c r="B167" s="704" t="s">
        <v>1463</v>
      </c>
    </row>
    <row r="168" spans="1:2" ht="17" thickBot="1">
      <c r="A168" s="706">
        <v>169805</v>
      </c>
      <c r="B168" s="704" t="s">
        <v>1462</v>
      </c>
    </row>
    <row r="169" spans="1:2" ht="17" thickBot="1">
      <c r="A169" s="706">
        <v>1699</v>
      </c>
      <c r="B169" s="704" t="s">
        <v>1214</v>
      </c>
    </row>
    <row r="170" spans="1:2" ht="17" thickBot="1">
      <c r="A170" s="706">
        <v>169905</v>
      </c>
      <c r="B170" s="704" t="s">
        <v>1461</v>
      </c>
    </row>
    <row r="171" spans="1:2" ht="17" thickBot="1">
      <c r="A171" s="706">
        <v>17</v>
      </c>
      <c r="B171" s="704" t="s">
        <v>1460</v>
      </c>
    </row>
    <row r="172" spans="1:2" ht="17" thickBot="1">
      <c r="A172" s="706">
        <v>1705</v>
      </c>
      <c r="B172" s="704" t="s">
        <v>1459</v>
      </c>
    </row>
    <row r="173" spans="1:2" ht="17" thickBot="1">
      <c r="A173" s="706">
        <v>170505</v>
      </c>
      <c r="B173" s="704" t="s">
        <v>1235</v>
      </c>
    </row>
    <row r="174" spans="1:2" ht="17" thickBot="1">
      <c r="A174" s="706">
        <v>1710</v>
      </c>
      <c r="B174" s="704" t="s">
        <v>1458</v>
      </c>
    </row>
    <row r="175" spans="1:2" ht="17" thickBot="1">
      <c r="A175" s="706">
        <v>171005</v>
      </c>
      <c r="B175" s="704" t="s">
        <v>1370</v>
      </c>
    </row>
    <row r="176" spans="1:2" ht="17" thickBot="1">
      <c r="A176" s="706">
        <v>17100501</v>
      </c>
      <c r="B176" s="704" t="s">
        <v>1457</v>
      </c>
    </row>
    <row r="177" spans="1:2" ht="17" thickBot="1">
      <c r="A177" s="706">
        <v>17100502</v>
      </c>
      <c r="B177" s="704" t="s">
        <v>1456</v>
      </c>
    </row>
    <row r="178" spans="1:2" ht="17" thickBot="1">
      <c r="A178" s="706">
        <v>17100503</v>
      </c>
      <c r="B178" s="704" t="s">
        <v>1455</v>
      </c>
    </row>
    <row r="179" spans="1:2" ht="17" thickBot="1">
      <c r="A179" s="706">
        <v>17100504</v>
      </c>
      <c r="B179" s="704" t="s">
        <v>1454</v>
      </c>
    </row>
    <row r="180" spans="1:2" ht="17" thickBot="1">
      <c r="A180" s="706">
        <v>171010</v>
      </c>
      <c r="B180" s="704" t="s">
        <v>1363</v>
      </c>
    </row>
    <row r="181" spans="1:2" ht="17" thickBot="1">
      <c r="A181" s="706">
        <v>171015</v>
      </c>
      <c r="B181" s="704" t="s">
        <v>1453</v>
      </c>
    </row>
    <row r="182" spans="1:2" ht="17" thickBot="1">
      <c r="A182" s="706">
        <v>17101501</v>
      </c>
      <c r="B182" s="704" t="s">
        <v>1452</v>
      </c>
    </row>
    <row r="183" spans="1:2" ht="17" thickBot="1">
      <c r="A183" s="706">
        <v>171020</v>
      </c>
      <c r="B183" s="704" t="s">
        <v>1356</v>
      </c>
    </row>
    <row r="184" spans="1:2" ht="17" thickBot="1">
      <c r="A184" s="706">
        <v>17102005</v>
      </c>
      <c r="B184" s="704" t="s">
        <v>1356</v>
      </c>
    </row>
    <row r="185" spans="1:2" ht="17" thickBot="1">
      <c r="A185" s="706">
        <v>1740</v>
      </c>
      <c r="B185" s="704" t="s">
        <v>1293</v>
      </c>
    </row>
    <row r="186" spans="1:2" ht="17" thickBot="1">
      <c r="A186" s="706">
        <v>174005</v>
      </c>
      <c r="B186" s="704" t="s">
        <v>1293</v>
      </c>
    </row>
    <row r="187" spans="1:2" ht="17" thickBot="1">
      <c r="A187" s="706">
        <v>1745</v>
      </c>
      <c r="B187" s="704" t="s">
        <v>1389</v>
      </c>
    </row>
    <row r="188" spans="1:2" ht="17" thickBot="1">
      <c r="A188" s="706">
        <v>174505</v>
      </c>
      <c r="B188" s="704" t="s">
        <v>1389</v>
      </c>
    </row>
    <row r="189" spans="1:2" ht="17" thickBot="1">
      <c r="A189" s="706">
        <v>18</v>
      </c>
      <c r="B189" s="704" t="s">
        <v>203</v>
      </c>
    </row>
    <row r="190" spans="1:2" ht="17" thickBot="1">
      <c r="A190" s="706">
        <v>1805</v>
      </c>
      <c r="B190" s="704" t="s">
        <v>1191</v>
      </c>
    </row>
    <row r="191" spans="1:2" ht="17" thickBot="1">
      <c r="A191" s="706">
        <v>180505</v>
      </c>
      <c r="B191" s="704" t="s">
        <v>1451</v>
      </c>
    </row>
    <row r="192" spans="1:2" ht="17" thickBot="1">
      <c r="A192" s="706">
        <v>1892</v>
      </c>
      <c r="B192" s="704" t="s">
        <v>1450</v>
      </c>
    </row>
    <row r="193" spans="1:2" ht="17" thickBot="1">
      <c r="A193" s="706">
        <v>189205</v>
      </c>
      <c r="B193" s="704" t="s">
        <v>1449</v>
      </c>
    </row>
    <row r="194" spans="1:2" ht="17" thickBot="1">
      <c r="A194" s="706">
        <v>1899</v>
      </c>
      <c r="B194" s="704" t="s">
        <v>1448</v>
      </c>
    </row>
    <row r="195" spans="1:2" ht="17" thickBot="1">
      <c r="A195" s="706">
        <v>189905</v>
      </c>
      <c r="B195" s="704" t="s">
        <v>1447</v>
      </c>
    </row>
    <row r="196" spans="1:2" ht="17" thickBot="1">
      <c r="A196" s="706">
        <v>19</v>
      </c>
      <c r="B196" s="704" t="s">
        <v>1446</v>
      </c>
    </row>
    <row r="197" spans="1:2" ht="17" thickBot="1">
      <c r="A197" s="706">
        <v>1905</v>
      </c>
      <c r="B197" s="704" t="s">
        <v>1445</v>
      </c>
    </row>
    <row r="198" spans="1:2" ht="17" thickBot="1">
      <c r="A198" s="706">
        <v>190505</v>
      </c>
      <c r="B198" s="704" t="s">
        <v>1444</v>
      </c>
    </row>
    <row r="199" spans="1:2" ht="17" thickBot="1">
      <c r="A199" s="706">
        <v>190510</v>
      </c>
      <c r="B199" s="704" t="s">
        <v>1443</v>
      </c>
    </row>
    <row r="200" spans="1:2" ht="17" thickBot="1">
      <c r="A200" s="706">
        <v>2</v>
      </c>
      <c r="B200" s="704" t="s">
        <v>335</v>
      </c>
    </row>
    <row r="201" spans="1:2" ht="17" thickBot="1">
      <c r="A201" s="706">
        <v>21</v>
      </c>
      <c r="B201" s="704" t="s">
        <v>157</v>
      </c>
    </row>
    <row r="202" spans="1:2" ht="17" thickBot="1">
      <c r="A202" s="706">
        <v>2105</v>
      </c>
      <c r="B202" s="704" t="s">
        <v>1442</v>
      </c>
    </row>
    <row r="203" spans="1:2" ht="17" thickBot="1">
      <c r="A203" s="706">
        <v>210505</v>
      </c>
      <c r="B203" s="704" t="s">
        <v>1437</v>
      </c>
    </row>
    <row r="204" spans="1:2" ht="17" thickBot="1">
      <c r="A204" s="706">
        <v>210510</v>
      </c>
      <c r="B204" s="704" t="s">
        <v>1436</v>
      </c>
    </row>
    <row r="205" spans="1:2" ht="17" thickBot="1">
      <c r="A205" s="706">
        <v>2110</v>
      </c>
      <c r="B205" s="704" t="s">
        <v>1441</v>
      </c>
    </row>
    <row r="206" spans="1:2" ht="17" thickBot="1">
      <c r="A206" s="706">
        <v>211005</v>
      </c>
      <c r="B206" s="704" t="s">
        <v>1437</v>
      </c>
    </row>
    <row r="207" spans="1:2" ht="17" thickBot="1">
      <c r="A207" s="706">
        <v>211005</v>
      </c>
      <c r="B207" s="704" t="s">
        <v>1436</v>
      </c>
    </row>
    <row r="208" spans="1:2" ht="17" thickBot="1">
      <c r="A208" s="706">
        <v>2120</v>
      </c>
      <c r="B208" s="704" t="s">
        <v>1440</v>
      </c>
    </row>
    <row r="209" spans="1:2" ht="17" thickBot="1">
      <c r="A209" s="706">
        <v>212005</v>
      </c>
      <c r="B209" s="704" t="s">
        <v>1436</v>
      </c>
    </row>
    <row r="210" spans="1:2" ht="17" thickBot="1">
      <c r="A210" s="706">
        <v>2125</v>
      </c>
      <c r="B210" s="704" t="s">
        <v>1439</v>
      </c>
    </row>
    <row r="211" spans="1:2" ht="17" thickBot="1">
      <c r="A211" s="706">
        <v>212505</v>
      </c>
      <c r="B211" s="704" t="s">
        <v>1437</v>
      </c>
    </row>
    <row r="212" spans="1:2" ht="17" thickBot="1">
      <c r="A212" s="706">
        <v>2130</v>
      </c>
      <c r="B212" s="704" t="s">
        <v>1438</v>
      </c>
    </row>
    <row r="213" spans="1:2" ht="17" thickBot="1">
      <c r="A213" s="706">
        <v>213005</v>
      </c>
      <c r="B213" s="704" t="s">
        <v>1437</v>
      </c>
    </row>
    <row r="214" spans="1:2" ht="17" thickBot="1">
      <c r="A214" s="706">
        <v>213010</v>
      </c>
      <c r="B214" s="704" t="s">
        <v>1436</v>
      </c>
    </row>
    <row r="215" spans="1:2" ht="17" thickBot="1">
      <c r="A215" s="706">
        <v>213015</v>
      </c>
      <c r="B215" s="704" t="s">
        <v>1435</v>
      </c>
    </row>
    <row r="216" spans="1:2" ht="17" thickBot="1">
      <c r="A216" s="706">
        <v>2150</v>
      </c>
      <c r="B216" s="704" t="s">
        <v>1434</v>
      </c>
    </row>
    <row r="217" spans="1:2" ht="17" thickBot="1">
      <c r="A217" s="706">
        <v>215005</v>
      </c>
      <c r="B217" s="704" t="s">
        <v>1433</v>
      </c>
    </row>
    <row r="218" spans="1:2" ht="17" thickBot="1">
      <c r="A218" s="706">
        <v>2155</v>
      </c>
      <c r="B218" s="704" t="s">
        <v>1293</v>
      </c>
    </row>
    <row r="219" spans="1:2" ht="17" thickBot="1">
      <c r="A219" s="706">
        <v>215505</v>
      </c>
      <c r="B219" s="704" t="s">
        <v>1403</v>
      </c>
    </row>
    <row r="220" spans="1:2" ht="17" thickBot="1">
      <c r="A220" s="706">
        <v>2160</v>
      </c>
      <c r="B220" s="704" t="s">
        <v>1389</v>
      </c>
    </row>
    <row r="221" spans="1:2" ht="17" thickBot="1">
      <c r="A221" s="706">
        <v>216005</v>
      </c>
      <c r="B221" s="704" t="s">
        <v>1402</v>
      </c>
    </row>
    <row r="222" spans="1:2" ht="17" thickBot="1">
      <c r="A222" s="706">
        <v>22</v>
      </c>
      <c r="B222" s="704" t="s">
        <v>1432</v>
      </c>
    </row>
    <row r="223" spans="1:2" ht="17" thickBot="1">
      <c r="A223" s="706">
        <v>2205</v>
      </c>
      <c r="B223" s="704" t="s">
        <v>1192</v>
      </c>
    </row>
    <row r="224" spans="1:2" ht="17" thickBot="1">
      <c r="A224" s="706">
        <v>220505</v>
      </c>
      <c r="B224" s="704" t="s">
        <v>1431</v>
      </c>
    </row>
    <row r="225" spans="1:2" ht="17" thickBot="1">
      <c r="A225" s="706">
        <v>2230</v>
      </c>
      <c r="B225" s="704" t="s">
        <v>1293</v>
      </c>
    </row>
    <row r="226" spans="1:2" ht="17" thickBot="1">
      <c r="A226" s="706">
        <v>223005</v>
      </c>
      <c r="B226" s="704" t="s">
        <v>1293</v>
      </c>
    </row>
    <row r="227" spans="1:2" ht="17" thickBot="1">
      <c r="A227" s="706">
        <v>2235</v>
      </c>
      <c r="B227" s="704" t="s">
        <v>1389</v>
      </c>
    </row>
    <row r="228" spans="1:2" ht="17" thickBot="1">
      <c r="A228" s="706">
        <v>223505</v>
      </c>
      <c r="B228" s="704" t="s">
        <v>1389</v>
      </c>
    </row>
    <row r="229" spans="1:2" ht="17" thickBot="1">
      <c r="A229" s="706">
        <v>23</v>
      </c>
      <c r="B229" s="704" t="s">
        <v>1430</v>
      </c>
    </row>
    <row r="230" spans="1:2" ht="17" thickBot="1">
      <c r="A230" s="706">
        <v>2315</v>
      </c>
      <c r="B230" s="704" t="s">
        <v>1429</v>
      </c>
    </row>
    <row r="231" spans="1:2" ht="17" thickBot="1">
      <c r="A231" s="706">
        <v>231505</v>
      </c>
      <c r="B231" s="704" t="s">
        <v>1428</v>
      </c>
    </row>
    <row r="232" spans="1:2" ht="17" thickBot="1">
      <c r="A232" s="706">
        <v>2320</v>
      </c>
      <c r="B232" s="704" t="s">
        <v>1427</v>
      </c>
    </row>
    <row r="233" spans="1:2" ht="17" thickBot="1">
      <c r="A233" s="706">
        <v>232005</v>
      </c>
      <c r="B233" s="704" t="s">
        <v>1426</v>
      </c>
    </row>
    <row r="234" spans="1:2" ht="17" thickBot="1">
      <c r="A234" s="706">
        <v>232010</v>
      </c>
      <c r="B234" s="704" t="s">
        <v>1425</v>
      </c>
    </row>
    <row r="235" spans="1:2" ht="17" thickBot="1">
      <c r="A235" s="706">
        <v>2335</v>
      </c>
      <c r="B235" s="704" t="s">
        <v>1424</v>
      </c>
    </row>
    <row r="236" spans="1:2" ht="17" thickBot="1">
      <c r="A236" s="706">
        <v>233505</v>
      </c>
      <c r="B236" s="704" t="s">
        <v>930</v>
      </c>
    </row>
    <row r="237" spans="1:2" ht="17" thickBot="1">
      <c r="A237" s="706">
        <v>233520</v>
      </c>
      <c r="B237" s="704" t="s">
        <v>1206</v>
      </c>
    </row>
    <row r="238" spans="1:2" ht="17" thickBot="1">
      <c r="A238" s="706">
        <v>233525</v>
      </c>
      <c r="B238" s="704" t="s">
        <v>427</v>
      </c>
    </row>
    <row r="239" spans="1:2" ht="17" thickBot="1">
      <c r="A239" s="706">
        <v>233540</v>
      </c>
      <c r="B239" s="704" t="s">
        <v>318</v>
      </c>
    </row>
    <row r="240" spans="1:2" ht="17" thickBot="1">
      <c r="A240" s="706">
        <v>233595</v>
      </c>
      <c r="B240" s="704" t="s">
        <v>60</v>
      </c>
    </row>
    <row r="241" spans="1:2" ht="17" thickBot="1">
      <c r="A241" s="706">
        <v>2355</v>
      </c>
      <c r="B241" s="704" t="s">
        <v>1423</v>
      </c>
    </row>
    <row r="242" spans="1:2" ht="17" thickBot="1">
      <c r="A242" s="706">
        <v>235505</v>
      </c>
      <c r="B242" s="704" t="s">
        <v>1422</v>
      </c>
    </row>
    <row r="243" spans="1:2" ht="17" thickBot="1">
      <c r="A243" s="706">
        <v>235510</v>
      </c>
      <c r="B243" s="704" t="s">
        <v>1421</v>
      </c>
    </row>
    <row r="244" spans="1:2" ht="17" thickBot="1">
      <c r="A244" s="706">
        <v>2360</v>
      </c>
      <c r="B244" s="704" t="s">
        <v>1420</v>
      </c>
    </row>
    <row r="245" spans="1:2" ht="17" thickBot="1">
      <c r="A245" s="706">
        <v>236005</v>
      </c>
      <c r="B245" s="704" t="s">
        <v>1419</v>
      </c>
    </row>
    <row r="246" spans="1:2" ht="17" thickBot="1">
      <c r="A246" s="706">
        <v>236010</v>
      </c>
      <c r="B246" s="704" t="s">
        <v>1418</v>
      </c>
    </row>
    <row r="247" spans="1:2" ht="17" thickBot="1">
      <c r="A247" s="706">
        <v>2370</v>
      </c>
      <c r="B247" s="704" t="s">
        <v>1417</v>
      </c>
    </row>
    <row r="248" spans="1:2" ht="17" thickBot="1">
      <c r="A248" s="706">
        <v>237001</v>
      </c>
      <c r="B248" s="704" t="s">
        <v>1416</v>
      </c>
    </row>
    <row r="249" spans="1:2" ht="17" thickBot="1">
      <c r="A249" s="706">
        <v>237002</v>
      </c>
      <c r="B249" s="704" t="s">
        <v>1193</v>
      </c>
    </row>
    <row r="250" spans="1:2" ht="17" thickBot="1">
      <c r="A250" s="706">
        <v>237003</v>
      </c>
      <c r="B250" s="704" t="s">
        <v>1194</v>
      </c>
    </row>
    <row r="251" spans="1:2" ht="17" thickBot="1">
      <c r="A251" s="706">
        <v>237004</v>
      </c>
      <c r="B251" s="704" t="s">
        <v>1195</v>
      </c>
    </row>
    <row r="252" spans="1:2" ht="17" thickBot="1">
      <c r="A252" s="706">
        <v>2375</v>
      </c>
      <c r="B252" s="704" t="s">
        <v>1415</v>
      </c>
    </row>
    <row r="253" spans="1:2" ht="17" thickBot="1">
      <c r="A253" s="706">
        <v>237505</v>
      </c>
      <c r="B253" s="704" t="s">
        <v>1414</v>
      </c>
    </row>
    <row r="254" spans="1:2" ht="17" thickBot="1">
      <c r="A254" s="706">
        <v>2377</v>
      </c>
      <c r="B254" s="704" t="s">
        <v>1413</v>
      </c>
    </row>
    <row r="255" spans="1:2" ht="17" thickBot="1">
      <c r="A255" s="706">
        <v>237705</v>
      </c>
      <c r="B255" s="704" t="s">
        <v>1412</v>
      </c>
    </row>
    <row r="256" spans="1:2" ht="17" thickBot="1">
      <c r="A256" s="706">
        <v>2378</v>
      </c>
      <c r="B256" s="704" t="s">
        <v>165</v>
      </c>
    </row>
    <row r="257" spans="1:2" ht="17" thickBot="1">
      <c r="A257" s="706">
        <v>237805</v>
      </c>
      <c r="B257" s="704" t="s">
        <v>1411</v>
      </c>
    </row>
    <row r="258" spans="1:2" ht="17" thickBot="1">
      <c r="A258" s="706">
        <v>2379</v>
      </c>
      <c r="B258" s="704" t="s">
        <v>1410</v>
      </c>
    </row>
    <row r="259" spans="1:2" ht="17" thickBot="1">
      <c r="A259" s="706">
        <v>237905</v>
      </c>
      <c r="B259" s="704" t="s">
        <v>1409</v>
      </c>
    </row>
    <row r="260" spans="1:2" ht="17" thickBot="1">
      <c r="A260" s="706">
        <v>2380</v>
      </c>
      <c r="B260" s="704" t="s">
        <v>1408</v>
      </c>
    </row>
    <row r="261" spans="1:2" ht="17" thickBot="1">
      <c r="A261" s="706">
        <v>238005</v>
      </c>
      <c r="B261" s="704" t="s">
        <v>1407</v>
      </c>
    </row>
    <row r="262" spans="1:2" ht="17" thickBot="1">
      <c r="A262" s="706">
        <v>238030</v>
      </c>
      <c r="B262" s="704" t="s">
        <v>1406</v>
      </c>
    </row>
    <row r="263" spans="1:2" ht="17" thickBot="1">
      <c r="A263" s="706">
        <v>2385</v>
      </c>
      <c r="B263" s="704" t="s">
        <v>1405</v>
      </c>
    </row>
    <row r="264" spans="1:2" ht="17" thickBot="1">
      <c r="A264" s="706">
        <v>238505</v>
      </c>
      <c r="B264" s="704" t="s">
        <v>1404</v>
      </c>
    </row>
    <row r="265" spans="1:2" ht="17" thickBot="1">
      <c r="A265" s="706">
        <v>2390</v>
      </c>
      <c r="B265" s="704" t="s">
        <v>1293</v>
      </c>
    </row>
    <row r="266" spans="1:2" ht="17" thickBot="1">
      <c r="A266" s="706">
        <v>239005</v>
      </c>
      <c r="B266" s="704" t="s">
        <v>1403</v>
      </c>
    </row>
    <row r="267" spans="1:2" ht="17" thickBot="1">
      <c r="A267" s="706">
        <v>2395</v>
      </c>
      <c r="B267" s="704" t="s">
        <v>1389</v>
      </c>
    </row>
    <row r="268" spans="1:2" ht="17" thickBot="1">
      <c r="A268" s="706">
        <v>239505</v>
      </c>
      <c r="B268" s="704" t="s">
        <v>1402</v>
      </c>
    </row>
    <row r="269" spans="1:2" ht="17" thickBot="1">
      <c r="A269" s="706">
        <v>239510</v>
      </c>
      <c r="B269" s="704" t="s">
        <v>1401</v>
      </c>
    </row>
    <row r="270" spans="1:2" ht="17" thickBot="1">
      <c r="A270" s="706">
        <v>24</v>
      </c>
      <c r="B270" s="704" t="s">
        <v>1400</v>
      </c>
    </row>
    <row r="271" spans="1:2" ht="17" thickBot="1">
      <c r="A271" s="706">
        <v>2404</v>
      </c>
      <c r="B271" s="704" t="s">
        <v>1384</v>
      </c>
    </row>
    <row r="272" spans="1:2" ht="17" thickBot="1">
      <c r="A272" s="706">
        <v>240405</v>
      </c>
      <c r="B272" s="704" t="s">
        <v>1376</v>
      </c>
    </row>
    <row r="273" spans="1:2" ht="17" thickBot="1">
      <c r="A273" s="706">
        <v>2408</v>
      </c>
      <c r="B273" s="704" t="s">
        <v>1399</v>
      </c>
    </row>
    <row r="274" spans="1:2" ht="17" thickBot="1">
      <c r="A274" s="706">
        <v>240801</v>
      </c>
      <c r="B274" s="704" t="s">
        <v>1398</v>
      </c>
    </row>
    <row r="275" spans="1:2" ht="17" thickBot="1">
      <c r="A275" s="706">
        <v>240802</v>
      </c>
      <c r="B275" s="704" t="s">
        <v>1286</v>
      </c>
    </row>
    <row r="276" spans="1:2" ht="17" thickBot="1">
      <c r="A276" s="706">
        <v>2412</v>
      </c>
      <c r="B276" s="704" t="s">
        <v>1383</v>
      </c>
    </row>
    <row r="277" spans="1:2" ht="17" thickBot="1">
      <c r="A277" s="706">
        <v>241205</v>
      </c>
      <c r="B277" s="704" t="s">
        <v>1376</v>
      </c>
    </row>
    <row r="278" spans="1:2" ht="17" thickBot="1">
      <c r="A278" s="706">
        <v>2469</v>
      </c>
      <c r="B278" s="704" t="s">
        <v>1397</v>
      </c>
    </row>
    <row r="279" spans="1:2" ht="17" thickBot="1">
      <c r="A279" s="706">
        <v>246905</v>
      </c>
      <c r="B279" s="704" t="s">
        <v>1376</v>
      </c>
    </row>
    <row r="280" spans="1:2" ht="17" thickBot="1">
      <c r="A280" s="706">
        <v>2488</v>
      </c>
      <c r="B280" s="704" t="s">
        <v>1293</v>
      </c>
    </row>
    <row r="281" spans="1:2" ht="17" thickBot="1">
      <c r="A281" s="706">
        <v>248890</v>
      </c>
      <c r="B281" s="704" t="s">
        <v>60</v>
      </c>
    </row>
    <row r="282" spans="1:2" ht="17" thickBot="1">
      <c r="A282" s="706">
        <v>2489</v>
      </c>
      <c r="B282" s="704" t="s">
        <v>1389</v>
      </c>
    </row>
    <row r="283" spans="1:2" ht="17" thickBot="1">
      <c r="A283" s="706">
        <v>248905</v>
      </c>
      <c r="B283" s="704" t="s">
        <v>60</v>
      </c>
    </row>
    <row r="284" spans="1:2" ht="17" thickBot="1">
      <c r="A284" s="706">
        <v>2495</v>
      </c>
      <c r="B284" s="704" t="s">
        <v>60</v>
      </c>
    </row>
    <row r="285" spans="1:2" ht="17" thickBot="1">
      <c r="A285" s="706">
        <v>249505</v>
      </c>
      <c r="B285" s="704" t="s">
        <v>1257</v>
      </c>
    </row>
    <row r="286" spans="1:2" ht="17" thickBot="1">
      <c r="A286" s="706">
        <v>25</v>
      </c>
      <c r="B286" s="704" t="s">
        <v>1396</v>
      </c>
    </row>
    <row r="287" spans="1:2" ht="17" thickBot="1">
      <c r="A287" s="706">
        <v>2501</v>
      </c>
      <c r="B287" s="704" t="s">
        <v>1395</v>
      </c>
    </row>
    <row r="288" spans="1:2" ht="17" thickBot="1">
      <c r="A288" s="706">
        <v>250105</v>
      </c>
      <c r="B288" s="704" t="s">
        <v>1394</v>
      </c>
    </row>
    <row r="289" spans="1:2" ht="17" thickBot="1">
      <c r="A289" s="706">
        <v>250110</v>
      </c>
      <c r="B289" s="704" t="s">
        <v>1393</v>
      </c>
    </row>
    <row r="290" spans="1:2" ht="17" thickBot="1">
      <c r="A290" s="706">
        <v>250115</v>
      </c>
      <c r="B290" s="704" t="s">
        <v>1258</v>
      </c>
    </row>
    <row r="291" spans="1:2" ht="17" thickBot="1">
      <c r="A291" s="706">
        <v>250120</v>
      </c>
      <c r="B291" s="704" t="s">
        <v>1196</v>
      </c>
    </row>
    <row r="292" spans="1:2" ht="17" thickBot="1">
      <c r="A292" s="706">
        <v>250125</v>
      </c>
      <c r="B292" s="704" t="s">
        <v>1392</v>
      </c>
    </row>
    <row r="293" spans="1:2" ht="17" thickBot="1">
      <c r="A293" s="706">
        <v>250130</v>
      </c>
      <c r="B293" s="704" t="s">
        <v>1391</v>
      </c>
    </row>
    <row r="294" spans="1:2" ht="17" thickBot="1">
      <c r="A294" s="706">
        <v>250135</v>
      </c>
      <c r="B294" s="704" t="s">
        <v>1390</v>
      </c>
    </row>
    <row r="295" spans="1:2" ht="17" thickBot="1">
      <c r="A295" s="706">
        <v>250150</v>
      </c>
      <c r="B295" s="704" t="s">
        <v>1293</v>
      </c>
    </row>
    <row r="296" spans="1:2" ht="17" thickBot="1">
      <c r="A296" s="706">
        <v>250155</v>
      </c>
      <c r="B296" s="704" t="s">
        <v>1389</v>
      </c>
    </row>
    <row r="297" spans="1:2" ht="17" thickBot="1">
      <c r="A297" s="706">
        <v>2502</v>
      </c>
      <c r="B297" s="704" t="s">
        <v>1388</v>
      </c>
    </row>
    <row r="298" spans="1:2" ht="17" thickBot="1">
      <c r="A298" s="706">
        <v>250225</v>
      </c>
      <c r="B298" s="704" t="s">
        <v>1387</v>
      </c>
    </row>
    <row r="299" spans="1:2" ht="17" thickBot="1">
      <c r="A299" s="706">
        <v>26</v>
      </c>
      <c r="B299" s="704" t="s">
        <v>159</v>
      </c>
    </row>
    <row r="300" spans="1:2" ht="17" thickBot="1">
      <c r="A300" s="706">
        <v>2605</v>
      </c>
      <c r="B300" s="704" t="s">
        <v>1386</v>
      </c>
    </row>
    <row r="301" spans="1:2" ht="17" thickBot="1">
      <c r="A301" s="706">
        <v>260505</v>
      </c>
      <c r="B301" s="704" t="s">
        <v>1245</v>
      </c>
    </row>
    <row r="302" spans="1:2" ht="17" thickBot="1">
      <c r="A302" s="706">
        <v>260510</v>
      </c>
      <c r="B302" s="704" t="s">
        <v>1206</v>
      </c>
    </row>
    <row r="303" spans="1:2" ht="17" thickBot="1">
      <c r="A303" s="706">
        <v>260515</v>
      </c>
      <c r="B303" s="704" t="s">
        <v>427</v>
      </c>
    </row>
    <row r="304" spans="1:2" ht="17" thickBot="1">
      <c r="A304" s="706">
        <v>260520</v>
      </c>
      <c r="B304" s="704" t="s">
        <v>1225</v>
      </c>
    </row>
    <row r="305" spans="1:2" ht="17" thickBot="1">
      <c r="A305" s="706">
        <v>2615</v>
      </c>
      <c r="B305" s="704" t="s">
        <v>1385</v>
      </c>
    </row>
    <row r="306" spans="1:2" ht="17" thickBot="1">
      <c r="A306" s="706">
        <v>261505</v>
      </c>
      <c r="B306" s="704" t="s">
        <v>1384</v>
      </c>
    </row>
    <row r="307" spans="1:2" ht="17" thickBot="1">
      <c r="A307" s="706">
        <v>261510</v>
      </c>
      <c r="B307" s="704" t="s">
        <v>1383</v>
      </c>
    </row>
    <row r="308" spans="1:2" ht="17" thickBot="1">
      <c r="A308" s="706">
        <v>2635</v>
      </c>
      <c r="B308" s="704" t="s">
        <v>1382</v>
      </c>
    </row>
    <row r="309" spans="1:2" ht="17" thickBot="1">
      <c r="A309" s="706">
        <v>263505</v>
      </c>
      <c r="B309" s="704" t="s">
        <v>1381</v>
      </c>
    </row>
    <row r="310" spans="1:2" ht="17" thickBot="1">
      <c r="A310" s="706">
        <v>2640</v>
      </c>
      <c r="B310" s="704" t="s">
        <v>1380</v>
      </c>
    </row>
    <row r="311" spans="1:2" ht="17" thickBot="1">
      <c r="A311" s="706">
        <v>2645</v>
      </c>
      <c r="B311" s="704" t="s">
        <v>418</v>
      </c>
    </row>
    <row r="312" spans="1:2" ht="17" thickBot="1">
      <c r="A312" s="706">
        <v>264505</v>
      </c>
      <c r="B312" s="704" t="s">
        <v>1379</v>
      </c>
    </row>
    <row r="313" spans="1:2" ht="17" thickBot="1">
      <c r="A313" s="706">
        <v>27</v>
      </c>
      <c r="B313" s="704" t="s">
        <v>1378</v>
      </c>
    </row>
    <row r="314" spans="1:2" ht="17" thickBot="1">
      <c r="A314" s="706">
        <v>2705</v>
      </c>
      <c r="B314" s="704" t="s">
        <v>1377</v>
      </c>
    </row>
    <row r="315" spans="1:2" ht="17" thickBot="1">
      <c r="A315" s="706">
        <v>270505</v>
      </c>
      <c r="B315" s="704" t="s">
        <v>1376</v>
      </c>
    </row>
    <row r="316" spans="1:2" ht="17" thickBot="1">
      <c r="A316" s="706">
        <v>28</v>
      </c>
      <c r="B316" s="704" t="s">
        <v>1375</v>
      </c>
    </row>
    <row r="317" spans="1:2" ht="17" thickBot="1">
      <c r="A317" s="706">
        <v>2805</v>
      </c>
      <c r="B317" s="704" t="s">
        <v>1374</v>
      </c>
    </row>
    <row r="318" spans="1:2" ht="17" thickBot="1">
      <c r="A318" s="706">
        <v>280505</v>
      </c>
      <c r="B318" s="704" t="s">
        <v>1373</v>
      </c>
    </row>
    <row r="319" spans="1:2" ht="17" thickBot="1">
      <c r="A319" s="706">
        <v>2810</v>
      </c>
      <c r="B319" s="704" t="s">
        <v>1372</v>
      </c>
    </row>
    <row r="320" spans="1:2" ht="17" thickBot="1">
      <c r="A320" s="706">
        <v>281005</v>
      </c>
      <c r="B320" s="704" t="s">
        <v>1371</v>
      </c>
    </row>
    <row r="321" spans="1:2" ht="17" thickBot="1">
      <c r="A321" s="706">
        <v>2865</v>
      </c>
      <c r="B321" s="704" t="s">
        <v>1370</v>
      </c>
    </row>
    <row r="322" spans="1:2" ht="17" thickBot="1">
      <c r="A322" s="706">
        <v>286502</v>
      </c>
      <c r="B322" s="704" t="s">
        <v>1369</v>
      </c>
    </row>
    <row r="323" spans="1:2" ht="17" thickBot="1">
      <c r="A323" s="706">
        <v>286503</v>
      </c>
      <c r="B323" s="704" t="s">
        <v>1368</v>
      </c>
    </row>
    <row r="324" spans="1:2" ht="17" thickBot="1">
      <c r="A324" s="706">
        <v>286504</v>
      </c>
      <c r="B324" s="704" t="s">
        <v>1367</v>
      </c>
    </row>
    <row r="325" spans="1:2" ht="17" thickBot="1">
      <c r="A325" s="706">
        <v>286505</v>
      </c>
      <c r="B325" s="704" t="s">
        <v>1366</v>
      </c>
    </row>
    <row r="326" spans="1:2" ht="17" thickBot="1">
      <c r="A326" s="706">
        <v>286506</v>
      </c>
      <c r="B326" s="704" t="s">
        <v>1365</v>
      </c>
    </row>
    <row r="327" spans="1:2" ht="17" thickBot="1">
      <c r="A327" s="706">
        <v>286507</v>
      </c>
      <c r="B327" s="704" t="s">
        <v>1364</v>
      </c>
    </row>
    <row r="328" spans="1:2" ht="17" thickBot="1">
      <c r="A328" s="706">
        <v>2867</v>
      </c>
      <c r="B328" s="704" t="s">
        <v>1363</v>
      </c>
    </row>
    <row r="329" spans="1:2" ht="17" thickBot="1">
      <c r="A329" s="706">
        <v>286705</v>
      </c>
      <c r="B329" s="704" t="s">
        <v>1363</v>
      </c>
    </row>
    <row r="330" spans="1:2" ht="17" thickBot="1">
      <c r="A330" s="706">
        <v>2868</v>
      </c>
      <c r="B330" s="704" t="s">
        <v>1362</v>
      </c>
    </row>
    <row r="331" spans="1:2" ht="17" thickBot="1">
      <c r="A331" s="706">
        <v>286802</v>
      </c>
      <c r="B331" s="704" t="s">
        <v>1361</v>
      </c>
    </row>
    <row r="332" spans="1:2" ht="17" thickBot="1">
      <c r="A332" s="706">
        <v>286803</v>
      </c>
      <c r="B332" s="704" t="s">
        <v>1360</v>
      </c>
    </row>
    <row r="333" spans="1:2" ht="17" thickBot="1">
      <c r="A333" s="706">
        <v>2870</v>
      </c>
      <c r="B333" s="704" t="s">
        <v>1359</v>
      </c>
    </row>
    <row r="334" spans="1:2" ht="17" thickBot="1">
      <c r="A334" s="706">
        <v>287005</v>
      </c>
      <c r="B334" s="704" t="s">
        <v>1358</v>
      </c>
    </row>
    <row r="335" spans="1:2" ht="17" thickBot="1">
      <c r="A335" s="706">
        <v>2880</v>
      </c>
      <c r="B335" s="704" t="s">
        <v>1357</v>
      </c>
    </row>
    <row r="336" spans="1:2" ht="17" thickBot="1">
      <c r="A336" s="706">
        <v>288005</v>
      </c>
      <c r="B336" s="704" t="s">
        <v>1229</v>
      </c>
    </row>
    <row r="337" spans="1:2" ht="17" thickBot="1">
      <c r="A337" s="705">
        <v>2885</v>
      </c>
      <c r="B337" s="704" t="s">
        <v>1356</v>
      </c>
    </row>
    <row r="338" spans="1:2" ht="17" thickBot="1">
      <c r="A338" s="705">
        <v>288505</v>
      </c>
      <c r="B338" s="704" t="s">
        <v>1356</v>
      </c>
    </row>
    <row r="339" spans="1:2" ht="17" thickBot="1">
      <c r="A339" s="706">
        <v>2895</v>
      </c>
      <c r="B339" s="704" t="s">
        <v>1257</v>
      </c>
    </row>
    <row r="340" spans="1:2" ht="17" thickBot="1">
      <c r="A340" s="706">
        <v>289505</v>
      </c>
      <c r="B340" s="704" t="s">
        <v>1355</v>
      </c>
    </row>
    <row r="341" spans="1:2" ht="17" thickBot="1">
      <c r="A341" s="706">
        <v>289510</v>
      </c>
      <c r="B341" s="704" t="s">
        <v>1354</v>
      </c>
    </row>
    <row r="342" spans="1:2" ht="17" thickBot="1">
      <c r="A342" s="706">
        <v>3</v>
      </c>
      <c r="B342" s="704" t="s">
        <v>202</v>
      </c>
    </row>
    <row r="343" spans="1:2" ht="17" thickBot="1">
      <c r="A343" s="706">
        <v>31</v>
      </c>
      <c r="B343" s="704" t="s">
        <v>1352</v>
      </c>
    </row>
    <row r="344" spans="1:2" ht="17" thickBot="1">
      <c r="A344" s="706">
        <v>3105</v>
      </c>
      <c r="B344" s="704" t="s">
        <v>1353</v>
      </c>
    </row>
    <row r="345" spans="1:2" ht="17" thickBot="1">
      <c r="A345" s="706">
        <v>310505</v>
      </c>
      <c r="B345" s="704" t="s">
        <v>1352</v>
      </c>
    </row>
    <row r="346" spans="1:2" ht="17" thickBot="1">
      <c r="A346" s="706">
        <v>32</v>
      </c>
      <c r="B346" s="704" t="s">
        <v>175</v>
      </c>
    </row>
    <row r="347" spans="1:2" ht="17" thickBot="1">
      <c r="A347" s="706">
        <v>3205</v>
      </c>
      <c r="B347" s="704" t="s">
        <v>1351</v>
      </c>
    </row>
    <row r="348" spans="1:2" ht="17" thickBot="1">
      <c r="A348" s="706">
        <v>320505</v>
      </c>
      <c r="B348" s="704" t="s">
        <v>1350</v>
      </c>
    </row>
    <row r="349" spans="1:2" ht="17" thickBot="1">
      <c r="A349" s="706">
        <v>33</v>
      </c>
      <c r="B349" s="704" t="s">
        <v>1349</v>
      </c>
    </row>
    <row r="350" spans="1:2" ht="17" thickBot="1">
      <c r="A350" s="706">
        <v>3305</v>
      </c>
      <c r="B350" s="704" t="s">
        <v>1348</v>
      </c>
    </row>
    <row r="351" spans="1:2" ht="17" thickBot="1">
      <c r="A351" s="706">
        <v>330505</v>
      </c>
      <c r="B351" s="704" t="s">
        <v>1347</v>
      </c>
    </row>
    <row r="352" spans="1:2" ht="17" thickBot="1">
      <c r="A352" s="706">
        <v>3310</v>
      </c>
      <c r="B352" s="704" t="s">
        <v>1346</v>
      </c>
    </row>
    <row r="353" spans="1:2" ht="17" thickBot="1">
      <c r="A353" s="706">
        <v>331005</v>
      </c>
      <c r="B353" s="704" t="s">
        <v>1345</v>
      </c>
    </row>
    <row r="354" spans="1:2" ht="17" thickBot="1">
      <c r="A354" s="706">
        <v>3315</v>
      </c>
      <c r="B354" s="704" t="s">
        <v>26</v>
      </c>
    </row>
    <row r="355" spans="1:2" ht="17" thickBot="1">
      <c r="A355" s="706">
        <v>331505</v>
      </c>
      <c r="B355" s="704" t="s">
        <v>1344</v>
      </c>
    </row>
    <row r="356" spans="1:2" ht="17" thickBot="1">
      <c r="A356" s="706">
        <v>36</v>
      </c>
      <c r="B356" s="704" t="s">
        <v>27</v>
      </c>
    </row>
    <row r="357" spans="1:2" ht="17" thickBot="1">
      <c r="A357" s="706">
        <v>3605</v>
      </c>
      <c r="B357" s="704" t="s">
        <v>1343</v>
      </c>
    </row>
    <row r="358" spans="1:2" ht="17" thickBot="1">
      <c r="A358" s="706">
        <v>360505</v>
      </c>
      <c r="B358" s="704" t="s">
        <v>1342</v>
      </c>
    </row>
    <row r="359" spans="1:2" ht="17" thickBot="1">
      <c r="A359" s="706">
        <v>3610</v>
      </c>
      <c r="B359" s="704" t="s">
        <v>1341</v>
      </c>
    </row>
    <row r="360" spans="1:2" ht="17" thickBot="1">
      <c r="A360" s="706">
        <v>361005</v>
      </c>
      <c r="B360" s="704" t="s">
        <v>1340</v>
      </c>
    </row>
    <row r="361" spans="1:2" ht="17" thickBot="1">
      <c r="A361" s="706">
        <v>37</v>
      </c>
      <c r="B361" s="704" t="s">
        <v>1339</v>
      </c>
    </row>
    <row r="362" spans="1:2" ht="17" thickBot="1">
      <c r="A362" s="706">
        <v>3705</v>
      </c>
      <c r="B362" s="704" t="s">
        <v>1338</v>
      </c>
    </row>
    <row r="363" spans="1:2" ht="17" thickBot="1">
      <c r="A363" s="706">
        <v>370505</v>
      </c>
      <c r="B363" s="704" t="s">
        <v>1337</v>
      </c>
    </row>
    <row r="364" spans="1:2" ht="17" thickBot="1">
      <c r="A364" s="706">
        <v>3710</v>
      </c>
      <c r="B364" s="704" t="s">
        <v>1336</v>
      </c>
    </row>
    <row r="365" spans="1:2" ht="17" thickBot="1">
      <c r="A365" s="706">
        <v>371005</v>
      </c>
      <c r="B365" s="704" t="s">
        <v>1335</v>
      </c>
    </row>
    <row r="366" spans="1:2" ht="17" thickBot="1">
      <c r="A366" s="706">
        <v>3715</v>
      </c>
      <c r="B366" s="704" t="s">
        <v>1334</v>
      </c>
    </row>
    <row r="367" spans="1:2" ht="17" thickBot="1">
      <c r="A367" s="706">
        <v>371505</v>
      </c>
      <c r="B367" s="704" t="s">
        <v>1333</v>
      </c>
    </row>
    <row r="368" spans="1:2" ht="17" thickBot="1">
      <c r="A368" s="706">
        <v>3720</v>
      </c>
      <c r="B368" s="704" t="s">
        <v>1332</v>
      </c>
    </row>
    <row r="369" spans="1:2" ht="17" thickBot="1">
      <c r="A369" s="706">
        <v>372005</v>
      </c>
      <c r="B369" s="704" t="s">
        <v>1331</v>
      </c>
    </row>
    <row r="370" spans="1:2" ht="17" thickBot="1">
      <c r="A370" s="706">
        <v>38</v>
      </c>
      <c r="B370" s="704" t="s">
        <v>1330</v>
      </c>
    </row>
    <row r="371" spans="1:2" ht="17" thickBot="1">
      <c r="A371" s="706">
        <v>3805</v>
      </c>
      <c r="B371" s="704" t="s">
        <v>1197</v>
      </c>
    </row>
    <row r="372" spans="1:2" ht="17" thickBot="1">
      <c r="A372" s="706">
        <v>380505</v>
      </c>
      <c r="B372" s="704" t="s">
        <v>1213</v>
      </c>
    </row>
    <row r="373" spans="1:2" ht="17" thickBot="1">
      <c r="A373" s="706">
        <v>3810</v>
      </c>
      <c r="B373" s="704" t="s">
        <v>461</v>
      </c>
    </row>
    <row r="374" spans="1:2" ht="17" thickBot="1">
      <c r="A374" s="706">
        <v>381005</v>
      </c>
      <c r="B374" s="704" t="s">
        <v>1329</v>
      </c>
    </row>
    <row r="375" spans="1:2" ht="17" thickBot="1">
      <c r="A375" s="706">
        <v>3815</v>
      </c>
      <c r="B375" s="704" t="s">
        <v>1328</v>
      </c>
    </row>
    <row r="376" spans="1:2" ht="17" thickBot="1">
      <c r="A376" s="706">
        <v>381505</v>
      </c>
      <c r="B376" s="704" t="s">
        <v>1327</v>
      </c>
    </row>
    <row r="377" spans="1:2" ht="17" thickBot="1">
      <c r="A377" s="706">
        <v>39</v>
      </c>
      <c r="B377" s="704" t="s">
        <v>1326</v>
      </c>
    </row>
    <row r="378" spans="1:2" ht="17" thickBot="1">
      <c r="A378" s="706">
        <v>3905</v>
      </c>
      <c r="B378" s="704" t="s">
        <v>1325</v>
      </c>
    </row>
    <row r="379" spans="1:2" ht="17" thickBot="1">
      <c r="A379" s="706">
        <v>390505</v>
      </c>
      <c r="B379" s="704" t="s">
        <v>1324</v>
      </c>
    </row>
    <row r="380" spans="1:2" ht="17" thickBot="1">
      <c r="A380" s="706">
        <v>4</v>
      </c>
      <c r="B380" s="704" t="s">
        <v>1323</v>
      </c>
    </row>
    <row r="381" spans="1:2" ht="17" thickBot="1">
      <c r="A381" s="706">
        <v>41</v>
      </c>
      <c r="B381" s="704" t="s">
        <v>1322</v>
      </c>
    </row>
    <row r="382" spans="1:2" ht="17" thickBot="1">
      <c r="A382" s="706">
        <v>4105</v>
      </c>
      <c r="B382" s="704" t="s">
        <v>1215</v>
      </c>
    </row>
    <row r="383" spans="1:2" ht="17" thickBot="1">
      <c r="A383" s="706">
        <v>410505</v>
      </c>
      <c r="B383" s="704" t="s">
        <v>1321</v>
      </c>
    </row>
    <row r="384" spans="1:2" ht="17" thickBot="1">
      <c r="A384" s="706">
        <v>4110</v>
      </c>
      <c r="B384" s="704" t="s">
        <v>1320</v>
      </c>
    </row>
    <row r="385" spans="1:2" ht="17" thickBot="1">
      <c r="A385" s="706">
        <v>41105</v>
      </c>
      <c r="B385" s="704" t="s">
        <v>1319</v>
      </c>
    </row>
    <row r="386" spans="1:2" ht="17" thickBot="1">
      <c r="A386" s="706">
        <v>4180</v>
      </c>
      <c r="B386" s="704" t="s">
        <v>1293</v>
      </c>
    </row>
    <row r="387" spans="1:2" ht="17" thickBot="1">
      <c r="A387" s="706">
        <v>418005</v>
      </c>
      <c r="B387" s="704" t="s">
        <v>1318</v>
      </c>
    </row>
    <row r="388" spans="1:2" ht="17" thickBot="1">
      <c r="A388" s="706">
        <v>42</v>
      </c>
      <c r="B388" s="704" t="s">
        <v>543</v>
      </c>
    </row>
    <row r="389" spans="1:2" ht="17" thickBot="1">
      <c r="A389" s="706">
        <v>4210</v>
      </c>
      <c r="B389" s="704" t="s">
        <v>1317</v>
      </c>
    </row>
    <row r="390" spans="1:2" ht="17" thickBot="1">
      <c r="A390" s="706">
        <v>421005</v>
      </c>
      <c r="B390" s="704" t="s">
        <v>1245</v>
      </c>
    </row>
    <row r="391" spans="1:2" ht="17" thickBot="1">
      <c r="A391" s="706">
        <v>4220</v>
      </c>
      <c r="B391" s="704" t="s">
        <v>318</v>
      </c>
    </row>
    <row r="392" spans="1:2" ht="17" thickBot="1">
      <c r="A392" s="706">
        <v>422005</v>
      </c>
      <c r="B392" s="704" t="s">
        <v>141</v>
      </c>
    </row>
    <row r="393" spans="1:2" ht="17" thickBot="1">
      <c r="A393" s="706">
        <v>4230</v>
      </c>
      <c r="B393" s="704" t="s">
        <v>427</v>
      </c>
    </row>
    <row r="394" spans="1:2" ht="17" thickBot="1">
      <c r="A394" s="706">
        <v>423005</v>
      </c>
      <c r="B394" s="704" t="s">
        <v>1316</v>
      </c>
    </row>
    <row r="395" spans="1:2" ht="17" thickBot="1">
      <c r="A395" s="706">
        <v>423010</v>
      </c>
      <c r="B395" s="704" t="s">
        <v>317</v>
      </c>
    </row>
    <row r="396" spans="1:2" ht="17" thickBot="1">
      <c r="A396" s="705">
        <v>4295</v>
      </c>
      <c r="B396" s="704" t="s">
        <v>1198</v>
      </c>
    </row>
    <row r="397" spans="1:2" ht="17" thickBot="1">
      <c r="A397" s="705">
        <v>429505</v>
      </c>
      <c r="B397" s="704" t="s">
        <v>1198</v>
      </c>
    </row>
    <row r="398" spans="1:2" ht="17" thickBot="1">
      <c r="A398" s="706">
        <v>43</v>
      </c>
      <c r="B398" s="704" t="s">
        <v>1315</v>
      </c>
    </row>
    <row r="399" spans="1:2" ht="17" thickBot="1">
      <c r="A399" s="706">
        <v>4330</v>
      </c>
      <c r="B399" s="704" t="s">
        <v>1314</v>
      </c>
    </row>
    <row r="400" spans="1:2" ht="17" thickBot="1">
      <c r="A400" s="706">
        <v>433005</v>
      </c>
      <c r="B400" s="704" t="s">
        <v>1218</v>
      </c>
    </row>
    <row r="401" spans="1:5" ht="17" thickBot="1">
      <c r="A401" s="706">
        <v>45</v>
      </c>
      <c r="B401" s="704" t="s">
        <v>1313</v>
      </c>
    </row>
    <row r="402" spans="1:5" ht="17" thickBot="1">
      <c r="A402" s="706">
        <v>4505</v>
      </c>
      <c r="B402" s="704" t="s">
        <v>1312</v>
      </c>
    </row>
    <row r="403" spans="1:5" ht="17" thickBot="1">
      <c r="A403" s="706">
        <v>450505</v>
      </c>
      <c r="B403" s="704" t="s">
        <v>1311</v>
      </c>
    </row>
    <row r="404" spans="1:5" ht="17" thickBot="1">
      <c r="A404" s="706">
        <v>4510</v>
      </c>
      <c r="B404" s="704" t="s">
        <v>1310</v>
      </c>
    </row>
    <row r="405" spans="1:5" ht="17" thickBot="1">
      <c r="A405" s="706">
        <v>451005</v>
      </c>
      <c r="B405" s="704" t="s">
        <v>1309</v>
      </c>
    </row>
    <row r="406" spans="1:5" ht="17" thickBot="1">
      <c r="A406" s="706">
        <v>4515</v>
      </c>
      <c r="B406" s="704" t="s">
        <v>1212</v>
      </c>
    </row>
    <row r="407" spans="1:5" ht="17" thickBot="1">
      <c r="A407" s="706">
        <v>451505</v>
      </c>
      <c r="B407" s="704" t="s">
        <v>1209</v>
      </c>
    </row>
    <row r="408" spans="1:5" ht="17" thickBot="1">
      <c r="A408" s="706">
        <v>451510</v>
      </c>
      <c r="B408" s="704" t="s">
        <v>1308</v>
      </c>
    </row>
    <row r="409" spans="1:5" ht="17" thickBot="1">
      <c r="A409" s="706">
        <v>45151005</v>
      </c>
      <c r="B409" s="704" t="s">
        <v>1307</v>
      </c>
      <c r="D409" s="708"/>
      <c r="E409" s="708"/>
    </row>
    <row r="410" spans="1:5" ht="16" customHeight="1" thickBot="1">
      <c r="A410" s="706">
        <v>45151010</v>
      </c>
      <c r="B410" s="704" t="s">
        <v>1306</v>
      </c>
      <c r="D410" s="708"/>
      <c r="E410" s="708"/>
    </row>
    <row r="411" spans="1:5" ht="17" thickBot="1">
      <c r="A411" s="706">
        <v>4520</v>
      </c>
      <c r="B411" s="704" t="s">
        <v>1305</v>
      </c>
    </row>
    <row r="412" spans="1:5" ht="17" thickBot="1">
      <c r="A412" s="706">
        <v>452005</v>
      </c>
      <c r="B412" s="704" t="s">
        <v>1304</v>
      </c>
    </row>
    <row r="413" spans="1:5" ht="17" thickBot="1">
      <c r="A413" s="706">
        <v>4525</v>
      </c>
      <c r="B413" s="704" t="s">
        <v>1303</v>
      </c>
    </row>
    <row r="414" spans="1:5" ht="17" thickBot="1">
      <c r="A414" s="706">
        <v>452505</v>
      </c>
      <c r="B414" s="704" t="s">
        <v>1302</v>
      </c>
    </row>
    <row r="415" spans="1:5" ht="17" thickBot="1">
      <c r="A415" s="706">
        <v>4530</v>
      </c>
      <c r="B415" s="704" t="s">
        <v>1301</v>
      </c>
    </row>
    <row r="416" spans="1:5" ht="17" thickBot="1">
      <c r="A416" s="706">
        <v>453005</v>
      </c>
      <c r="B416" s="704" t="s">
        <v>461</v>
      </c>
    </row>
    <row r="417" spans="1:2" ht="17" thickBot="1">
      <c r="A417" s="706">
        <v>4535</v>
      </c>
      <c r="B417" s="704" t="s">
        <v>1300</v>
      </c>
    </row>
    <row r="418" spans="1:2" ht="17" thickBot="1">
      <c r="A418" s="706">
        <v>453505</v>
      </c>
      <c r="B418" s="704" t="s">
        <v>203</v>
      </c>
    </row>
    <row r="419" spans="1:2" ht="17" thickBot="1">
      <c r="A419" s="706">
        <v>453510</v>
      </c>
      <c r="B419" s="704" t="s">
        <v>208</v>
      </c>
    </row>
    <row r="420" spans="1:2" ht="16" customHeight="1" thickBot="1">
      <c r="A420" s="706">
        <v>453515</v>
      </c>
      <c r="B420" s="707" t="s">
        <v>439</v>
      </c>
    </row>
    <row r="421" spans="1:2" ht="17" thickBot="1">
      <c r="A421" s="706">
        <v>453520</v>
      </c>
      <c r="B421" s="704" t="s">
        <v>440</v>
      </c>
    </row>
    <row r="422" spans="1:2" ht="17" thickBot="1">
      <c r="A422" s="706">
        <v>4545</v>
      </c>
      <c r="B422" s="704" t="s">
        <v>1299</v>
      </c>
    </row>
    <row r="423" spans="1:2" ht="17" thickBot="1">
      <c r="A423" s="706">
        <v>454505</v>
      </c>
      <c r="B423" s="704" t="s">
        <v>212</v>
      </c>
    </row>
    <row r="424" spans="1:2" ht="17" thickBot="1">
      <c r="A424" s="706">
        <v>4565</v>
      </c>
      <c r="B424" s="704" t="s">
        <v>1298</v>
      </c>
    </row>
    <row r="425" spans="1:2" ht="17" thickBot="1">
      <c r="A425" s="706">
        <v>456505</v>
      </c>
      <c r="B425" s="704" t="s">
        <v>1297</v>
      </c>
    </row>
    <row r="426" spans="1:2" ht="17" thickBot="1">
      <c r="A426" s="706">
        <v>4595</v>
      </c>
      <c r="B426" s="704" t="s">
        <v>1257</v>
      </c>
    </row>
    <row r="427" spans="1:2" ht="17" thickBot="1">
      <c r="A427" s="706">
        <v>459505</v>
      </c>
      <c r="B427" s="704" t="s">
        <v>1296</v>
      </c>
    </row>
    <row r="428" spans="1:2" ht="17" thickBot="1">
      <c r="A428" s="706">
        <v>5</v>
      </c>
      <c r="B428" s="704" t="s">
        <v>1295</v>
      </c>
    </row>
    <row r="429" spans="1:2" ht="17" thickBot="1">
      <c r="A429" s="706">
        <v>51</v>
      </c>
      <c r="B429" s="704" t="s">
        <v>934</v>
      </c>
    </row>
    <row r="430" spans="1:2" ht="17" thickBot="1">
      <c r="A430" s="706">
        <v>5105</v>
      </c>
      <c r="B430" s="704" t="s">
        <v>1261</v>
      </c>
    </row>
    <row r="431" spans="1:2" ht="17" thickBot="1">
      <c r="A431" s="706">
        <v>510506</v>
      </c>
      <c r="B431" s="704" t="s">
        <v>1199</v>
      </c>
    </row>
    <row r="432" spans="1:2" ht="17" thickBot="1">
      <c r="A432" s="706">
        <v>510515</v>
      </c>
      <c r="B432" s="704" t="s">
        <v>1260</v>
      </c>
    </row>
    <row r="433" spans="1:2" ht="17" thickBot="1">
      <c r="A433" s="706">
        <v>510527</v>
      </c>
      <c r="B433" s="704" t="s">
        <v>1259</v>
      </c>
    </row>
    <row r="434" spans="1:2" ht="17" thickBot="1">
      <c r="A434" s="706">
        <v>510530</v>
      </c>
      <c r="B434" s="704" t="s">
        <v>1200</v>
      </c>
    </row>
    <row r="435" spans="1:2" ht="17" thickBot="1">
      <c r="A435" s="706">
        <v>510533</v>
      </c>
      <c r="B435" s="704" t="s">
        <v>1258</v>
      </c>
    </row>
    <row r="436" spans="1:2" ht="17" thickBot="1">
      <c r="A436" s="706">
        <v>510536</v>
      </c>
      <c r="B436" s="704" t="s">
        <v>1196</v>
      </c>
    </row>
    <row r="437" spans="1:2" ht="17" thickBot="1">
      <c r="A437" s="706">
        <v>510539</v>
      </c>
      <c r="B437" s="704" t="s">
        <v>1201</v>
      </c>
    </row>
    <row r="438" spans="1:2" ht="17" thickBot="1">
      <c r="A438" s="706">
        <v>510568</v>
      </c>
      <c r="B438" s="704" t="s">
        <v>1294</v>
      </c>
    </row>
    <row r="439" spans="1:2" ht="17" thickBot="1">
      <c r="A439" s="706">
        <v>510569</v>
      </c>
      <c r="B439" s="704" t="s">
        <v>1202</v>
      </c>
    </row>
    <row r="440" spans="1:2" ht="17" thickBot="1">
      <c r="A440" s="706">
        <v>510572</v>
      </c>
      <c r="B440" s="704" t="s">
        <v>1203</v>
      </c>
    </row>
    <row r="441" spans="1:2" ht="17" thickBot="1">
      <c r="A441" s="706">
        <v>510580</v>
      </c>
      <c r="B441" s="704" t="s">
        <v>1293</v>
      </c>
    </row>
    <row r="442" spans="1:2" ht="17" thickBot="1">
      <c r="A442" s="706">
        <v>510590</v>
      </c>
      <c r="B442" s="704" t="s">
        <v>1292</v>
      </c>
    </row>
    <row r="443" spans="1:2" ht="17" thickBot="1">
      <c r="A443" s="706">
        <v>5110</v>
      </c>
      <c r="B443" s="704" t="s">
        <v>427</v>
      </c>
    </row>
    <row r="444" spans="1:2" ht="17" thickBot="1">
      <c r="A444" s="706">
        <v>511025</v>
      </c>
      <c r="B444" s="704" t="s">
        <v>1291</v>
      </c>
    </row>
    <row r="445" spans="1:2" ht="17" thickBot="1">
      <c r="A445" s="706">
        <v>511030</v>
      </c>
      <c r="B445" s="704" t="s">
        <v>1290</v>
      </c>
    </row>
    <row r="446" spans="1:2" ht="17" thickBot="1">
      <c r="A446" s="706">
        <v>511035</v>
      </c>
      <c r="B446" s="704" t="s">
        <v>1289</v>
      </c>
    </row>
    <row r="447" spans="1:2" ht="17" thickBot="1">
      <c r="A447" s="706">
        <v>5115</v>
      </c>
      <c r="B447" s="704" t="s">
        <v>1288</v>
      </c>
    </row>
    <row r="448" spans="1:2" ht="17" thickBot="1">
      <c r="A448" s="706">
        <v>511505</v>
      </c>
      <c r="B448" s="704" t="s">
        <v>1287</v>
      </c>
    </row>
    <row r="449" spans="1:2" ht="17" thickBot="1">
      <c r="A449" s="706">
        <v>511510</v>
      </c>
      <c r="B449" s="704" t="s">
        <v>1286</v>
      </c>
    </row>
    <row r="450" spans="1:2" ht="17" thickBot="1">
      <c r="A450" s="706">
        <v>5120</v>
      </c>
      <c r="B450" s="704" t="s">
        <v>318</v>
      </c>
    </row>
    <row r="451" spans="1:2" ht="17" thickBot="1">
      <c r="A451" s="706">
        <v>512010</v>
      </c>
      <c r="B451" s="704" t="s">
        <v>1269</v>
      </c>
    </row>
    <row r="452" spans="1:2" ht="17" thickBot="1">
      <c r="A452" s="706">
        <v>5125</v>
      </c>
      <c r="B452" s="704" t="s">
        <v>37</v>
      </c>
    </row>
    <row r="453" spans="1:2" ht="17" thickBot="1">
      <c r="A453" s="706">
        <v>512505</v>
      </c>
      <c r="B453" s="704" t="s">
        <v>1285</v>
      </c>
    </row>
    <row r="454" spans="1:2" ht="17" thickBot="1">
      <c r="A454" s="706">
        <v>512510</v>
      </c>
      <c r="B454" s="704" t="s">
        <v>1284</v>
      </c>
    </row>
    <row r="455" spans="1:2" ht="17" thickBot="1">
      <c r="A455" s="706">
        <v>5130</v>
      </c>
      <c r="B455" s="704" t="s">
        <v>38</v>
      </c>
    </row>
    <row r="456" spans="1:2" ht="17" thickBot="1">
      <c r="A456" s="706">
        <v>513005</v>
      </c>
      <c r="B456" s="704" t="s">
        <v>1283</v>
      </c>
    </row>
    <row r="457" spans="1:2" ht="17" thickBot="1">
      <c r="A457" s="706">
        <v>5135</v>
      </c>
      <c r="B457" s="704" t="s">
        <v>35</v>
      </c>
    </row>
    <row r="458" spans="1:2" ht="17" thickBot="1">
      <c r="A458" s="706">
        <v>513505</v>
      </c>
      <c r="B458" s="704" t="s">
        <v>1282</v>
      </c>
    </row>
    <row r="459" spans="1:2" ht="17" thickBot="1">
      <c r="A459" s="706">
        <v>513525</v>
      </c>
      <c r="B459" s="704" t="s">
        <v>1281</v>
      </c>
    </row>
    <row r="460" spans="1:2" ht="17" thickBot="1">
      <c r="A460" s="705">
        <v>512530</v>
      </c>
      <c r="B460" s="704" t="s">
        <v>1280</v>
      </c>
    </row>
    <row r="461" spans="1:2" ht="17" thickBot="1">
      <c r="A461" s="705">
        <v>512535</v>
      </c>
      <c r="B461" s="704" t="s">
        <v>1279</v>
      </c>
    </row>
    <row r="462" spans="1:2" ht="17" thickBot="1">
      <c r="A462" s="705">
        <v>512555</v>
      </c>
      <c r="B462" s="704" t="s">
        <v>1278</v>
      </c>
    </row>
    <row r="463" spans="1:2" ht="17" thickBot="1">
      <c r="A463" s="705">
        <v>5140</v>
      </c>
      <c r="B463" s="704" t="s">
        <v>39</v>
      </c>
    </row>
    <row r="464" spans="1:2" ht="17" thickBot="1">
      <c r="A464" s="705">
        <v>514005</v>
      </c>
      <c r="B464" s="704" t="s">
        <v>1277</v>
      </c>
    </row>
    <row r="465" spans="1:2" ht="17" thickBot="1">
      <c r="A465" s="705">
        <v>5145</v>
      </c>
      <c r="B465" s="704" t="s">
        <v>453</v>
      </c>
    </row>
    <row r="466" spans="1:2" ht="17" thickBot="1">
      <c r="A466" s="705">
        <v>514510</v>
      </c>
      <c r="B466" s="704" t="s">
        <v>1269</v>
      </c>
    </row>
    <row r="467" spans="1:2" ht="17" thickBot="1">
      <c r="A467" s="705">
        <v>5150</v>
      </c>
      <c r="B467" s="704" t="s">
        <v>1276</v>
      </c>
    </row>
    <row r="468" spans="1:2" ht="17" thickBot="1">
      <c r="A468" s="705">
        <v>515005</v>
      </c>
      <c r="B468" s="704" t="s">
        <v>1275</v>
      </c>
    </row>
    <row r="469" spans="1:2" ht="17" thickBot="1">
      <c r="A469" s="705">
        <v>515010</v>
      </c>
      <c r="B469" s="704" t="s">
        <v>1274</v>
      </c>
    </row>
    <row r="470" spans="1:2" ht="17" thickBot="1">
      <c r="A470" s="705">
        <v>515015</v>
      </c>
      <c r="B470" s="704" t="s">
        <v>1273</v>
      </c>
    </row>
    <row r="471" spans="1:2" ht="17" thickBot="1">
      <c r="A471" s="705">
        <v>5155</v>
      </c>
      <c r="B471" s="704" t="s">
        <v>1272</v>
      </c>
    </row>
    <row r="472" spans="1:2" ht="17" thickBot="1">
      <c r="A472" s="705">
        <v>515505</v>
      </c>
      <c r="B472" s="704" t="s">
        <v>1271</v>
      </c>
    </row>
    <row r="473" spans="1:2" ht="17" thickBot="1">
      <c r="A473" s="705">
        <v>5160</v>
      </c>
      <c r="B473" s="704" t="s">
        <v>1270</v>
      </c>
    </row>
    <row r="474" spans="1:2" ht="17" thickBot="1">
      <c r="A474" s="705">
        <v>516005</v>
      </c>
      <c r="B474" s="704" t="s">
        <v>1269</v>
      </c>
    </row>
    <row r="475" spans="1:2" ht="17" thickBot="1">
      <c r="A475" s="705">
        <v>516010</v>
      </c>
      <c r="B475" s="704" t="s">
        <v>1268</v>
      </c>
    </row>
    <row r="476" spans="1:2" ht="17" thickBot="1">
      <c r="A476" s="705">
        <v>516015</v>
      </c>
      <c r="B476" s="704" t="s">
        <v>1267</v>
      </c>
    </row>
    <row r="477" spans="1:2" ht="17" thickBot="1">
      <c r="A477" s="705">
        <v>516020</v>
      </c>
      <c r="B477" s="704" t="s">
        <v>1266</v>
      </c>
    </row>
    <row r="478" spans="1:2" ht="17" thickBot="1">
      <c r="A478" s="705">
        <v>5165</v>
      </c>
      <c r="B478" s="704" t="s">
        <v>1204</v>
      </c>
    </row>
    <row r="479" spans="1:2" ht="17" thickBot="1">
      <c r="A479" s="705">
        <v>516510</v>
      </c>
      <c r="B479" s="704" t="s">
        <v>1265</v>
      </c>
    </row>
    <row r="480" spans="1:2" ht="17" thickBot="1">
      <c r="A480" s="705">
        <v>5195</v>
      </c>
      <c r="B480" s="704" t="s">
        <v>1257</v>
      </c>
    </row>
    <row r="481" spans="1:2" ht="17" thickBot="1">
      <c r="A481" s="705">
        <v>519505</v>
      </c>
      <c r="B481" s="704" t="s">
        <v>1206</v>
      </c>
    </row>
    <row r="482" spans="1:2" ht="17" thickBot="1">
      <c r="A482" s="705">
        <v>519510</v>
      </c>
      <c r="B482" s="704" t="s">
        <v>1256</v>
      </c>
    </row>
    <row r="483" spans="1:2" ht="17" thickBot="1">
      <c r="A483" s="705">
        <v>519520</v>
      </c>
      <c r="B483" s="704" t="s">
        <v>1255</v>
      </c>
    </row>
    <row r="484" spans="1:2" ht="17" thickBot="1">
      <c r="A484" s="705">
        <v>519525</v>
      </c>
      <c r="B484" s="704" t="s">
        <v>1254</v>
      </c>
    </row>
    <row r="485" spans="1:2" ht="17" thickBot="1">
      <c r="A485" s="705">
        <v>519530</v>
      </c>
      <c r="B485" s="704" t="s">
        <v>1253</v>
      </c>
    </row>
    <row r="486" spans="1:2" ht="17" thickBot="1">
      <c r="A486" s="705">
        <v>519535</v>
      </c>
      <c r="B486" s="704" t="s">
        <v>1252</v>
      </c>
    </row>
    <row r="487" spans="1:2" ht="17" thickBot="1">
      <c r="A487" s="705">
        <v>519545</v>
      </c>
      <c r="B487" s="704" t="s">
        <v>1251</v>
      </c>
    </row>
    <row r="488" spans="1:2" ht="17" thickBot="1">
      <c r="A488" s="705">
        <v>519560</v>
      </c>
      <c r="B488" s="704" t="s">
        <v>1250</v>
      </c>
    </row>
    <row r="489" spans="1:2" ht="17" thickBot="1">
      <c r="A489" s="705">
        <v>519565</v>
      </c>
      <c r="B489" s="704" t="s">
        <v>1249</v>
      </c>
    </row>
    <row r="490" spans="1:2" ht="17" thickBot="1">
      <c r="A490" s="705">
        <v>519595</v>
      </c>
      <c r="B490" s="704" t="s">
        <v>60</v>
      </c>
    </row>
    <row r="491" spans="1:2" ht="17" thickBot="1">
      <c r="A491" s="705">
        <v>5199</v>
      </c>
      <c r="B491" s="704" t="s">
        <v>1264</v>
      </c>
    </row>
    <row r="492" spans="1:2" ht="17" thickBot="1">
      <c r="A492" s="705">
        <v>519901</v>
      </c>
      <c r="B492" s="704" t="s">
        <v>735</v>
      </c>
    </row>
    <row r="493" spans="1:2" ht="17" thickBot="1">
      <c r="A493" s="705">
        <v>519902</v>
      </c>
      <c r="B493" s="704" t="s">
        <v>1263</v>
      </c>
    </row>
    <row r="494" spans="1:2" ht="17" thickBot="1">
      <c r="A494" s="705">
        <v>519903</v>
      </c>
      <c r="B494" s="704" t="s">
        <v>208</v>
      </c>
    </row>
    <row r="495" spans="1:2" ht="17" thickBot="1">
      <c r="A495" s="705">
        <v>519904</v>
      </c>
      <c r="B495" s="704" t="s">
        <v>1205</v>
      </c>
    </row>
    <row r="496" spans="1:2" ht="17" thickBot="1">
      <c r="A496" s="705">
        <v>52</v>
      </c>
      <c r="B496" s="704" t="s">
        <v>1262</v>
      </c>
    </row>
    <row r="497" spans="1:2" ht="17" thickBot="1">
      <c r="A497" s="705">
        <v>5205</v>
      </c>
      <c r="B497" s="704" t="s">
        <v>1261</v>
      </c>
    </row>
    <row r="498" spans="1:2" ht="17" thickBot="1">
      <c r="A498" s="705">
        <v>520506</v>
      </c>
      <c r="B498" s="704" t="s">
        <v>1199</v>
      </c>
    </row>
    <row r="499" spans="1:2" ht="17" thickBot="1">
      <c r="A499" s="705">
        <v>520515</v>
      </c>
      <c r="B499" s="704" t="s">
        <v>1260</v>
      </c>
    </row>
    <row r="500" spans="1:2" ht="17" thickBot="1">
      <c r="A500" s="705">
        <v>520527</v>
      </c>
      <c r="B500" s="704" t="s">
        <v>1259</v>
      </c>
    </row>
    <row r="501" spans="1:2" ht="17" thickBot="1">
      <c r="A501" s="705">
        <v>520530</v>
      </c>
      <c r="B501" s="704" t="s">
        <v>1200</v>
      </c>
    </row>
    <row r="502" spans="1:2" ht="17" thickBot="1">
      <c r="A502" s="705">
        <v>520533</v>
      </c>
      <c r="B502" s="704" t="s">
        <v>1258</v>
      </c>
    </row>
    <row r="503" spans="1:2" ht="17" thickBot="1">
      <c r="A503" s="705">
        <v>520536</v>
      </c>
      <c r="B503" s="704" t="s">
        <v>1196</v>
      </c>
    </row>
    <row r="504" spans="1:2" ht="17" thickBot="1">
      <c r="A504" s="705">
        <v>520539</v>
      </c>
      <c r="B504" s="704" t="s">
        <v>1201</v>
      </c>
    </row>
    <row r="505" spans="1:2" ht="17" thickBot="1">
      <c r="A505" s="705">
        <v>5295</v>
      </c>
      <c r="B505" s="704" t="s">
        <v>1257</v>
      </c>
    </row>
    <row r="506" spans="1:2" ht="17" thickBot="1">
      <c r="A506" s="705">
        <v>529505</v>
      </c>
      <c r="B506" s="704" t="s">
        <v>1206</v>
      </c>
    </row>
    <row r="507" spans="1:2" ht="17" thickBot="1">
      <c r="A507" s="705">
        <v>529510</v>
      </c>
      <c r="B507" s="704" t="s">
        <v>1256</v>
      </c>
    </row>
    <row r="508" spans="1:2" ht="17" thickBot="1">
      <c r="A508" s="705">
        <v>529520</v>
      </c>
      <c r="B508" s="704" t="s">
        <v>1255</v>
      </c>
    </row>
    <row r="509" spans="1:2" ht="17" thickBot="1">
      <c r="A509" s="705">
        <v>529525</v>
      </c>
      <c r="B509" s="704" t="s">
        <v>1254</v>
      </c>
    </row>
    <row r="510" spans="1:2" ht="17" thickBot="1">
      <c r="A510" s="705">
        <v>529530</v>
      </c>
      <c r="B510" s="704" t="s">
        <v>1253</v>
      </c>
    </row>
    <row r="511" spans="1:2" ht="17" thickBot="1">
      <c r="A511" s="705">
        <v>529535</v>
      </c>
      <c r="B511" s="704" t="s">
        <v>1252</v>
      </c>
    </row>
    <row r="512" spans="1:2" ht="17" thickBot="1">
      <c r="A512" s="705">
        <v>529545</v>
      </c>
      <c r="B512" s="704" t="s">
        <v>1251</v>
      </c>
    </row>
    <row r="513" spans="1:2" ht="17" thickBot="1">
      <c r="A513" s="705">
        <v>529560</v>
      </c>
      <c r="B513" s="704" t="s">
        <v>1250</v>
      </c>
    </row>
    <row r="514" spans="1:2" ht="17" thickBot="1">
      <c r="A514" s="705">
        <v>529565</v>
      </c>
      <c r="B514" s="704" t="s">
        <v>1249</v>
      </c>
    </row>
    <row r="515" spans="1:2" ht="17" thickBot="1">
      <c r="A515" s="705">
        <v>529595</v>
      </c>
      <c r="B515" s="704" t="s">
        <v>60</v>
      </c>
    </row>
    <row r="516" spans="1:2" ht="17" thickBot="1">
      <c r="A516" s="705">
        <v>53</v>
      </c>
      <c r="B516" s="704" t="s">
        <v>1248</v>
      </c>
    </row>
    <row r="517" spans="1:2" ht="17" thickBot="1">
      <c r="A517" s="705">
        <v>5305</v>
      </c>
      <c r="B517" s="704" t="s">
        <v>1247</v>
      </c>
    </row>
    <row r="518" spans="1:2" ht="17" thickBot="1">
      <c r="A518" s="705">
        <v>530505</v>
      </c>
      <c r="B518" s="704" t="s">
        <v>318</v>
      </c>
    </row>
    <row r="519" spans="1:2" ht="17" thickBot="1">
      <c r="A519" s="705">
        <v>530510</v>
      </c>
      <c r="B519" s="704" t="s">
        <v>1246</v>
      </c>
    </row>
    <row r="520" spans="1:2" ht="17" thickBot="1">
      <c r="A520" s="705">
        <v>530515</v>
      </c>
      <c r="B520" s="704" t="s">
        <v>1206</v>
      </c>
    </row>
    <row r="521" spans="1:2" ht="17" thickBot="1">
      <c r="A521" s="705">
        <v>530520</v>
      </c>
      <c r="B521" s="704" t="s">
        <v>1245</v>
      </c>
    </row>
    <row r="522" spans="1:2" ht="17" thickBot="1">
      <c r="A522" s="705">
        <v>5310</v>
      </c>
      <c r="B522" s="704" t="s">
        <v>1244</v>
      </c>
    </row>
    <row r="523" spans="1:2" ht="17" thickBot="1">
      <c r="A523" s="705">
        <v>531005</v>
      </c>
      <c r="B523" s="704" t="s">
        <v>1243</v>
      </c>
    </row>
    <row r="524" spans="1:2" ht="17" thickBot="1">
      <c r="A524" s="705">
        <v>5315</v>
      </c>
      <c r="B524" s="704" t="s">
        <v>1242</v>
      </c>
    </row>
    <row r="525" spans="1:2" ht="17" thickBot="1">
      <c r="A525" s="705">
        <v>531505</v>
      </c>
      <c r="B525" s="704" t="s">
        <v>208</v>
      </c>
    </row>
    <row r="526" spans="1:2" ht="17" thickBot="1">
      <c r="A526" s="705">
        <v>531510</v>
      </c>
      <c r="B526" s="704" t="s">
        <v>203</v>
      </c>
    </row>
    <row r="527" spans="1:2" ht="17" thickBot="1">
      <c r="A527" s="705">
        <v>531515</v>
      </c>
      <c r="B527" s="704" t="s">
        <v>439</v>
      </c>
    </row>
    <row r="528" spans="1:2" ht="17" thickBot="1">
      <c r="A528" s="705">
        <v>531520</v>
      </c>
      <c r="B528" s="704" t="s">
        <v>1241</v>
      </c>
    </row>
    <row r="529" spans="1:2" ht="17" thickBot="1">
      <c r="A529" s="705">
        <v>5330</v>
      </c>
      <c r="B529" s="704" t="s">
        <v>1209</v>
      </c>
    </row>
    <row r="530" spans="1:2" ht="17" thickBot="1">
      <c r="A530" s="705">
        <v>533005</v>
      </c>
      <c r="B530" s="704" t="s">
        <v>1240</v>
      </c>
    </row>
    <row r="531" spans="1:2" ht="17" thickBot="1">
      <c r="A531" s="705">
        <v>533010</v>
      </c>
      <c r="B531" s="704" t="s">
        <v>1239</v>
      </c>
    </row>
    <row r="532" spans="1:2" ht="17" thickBot="1">
      <c r="A532" s="705">
        <v>54</v>
      </c>
      <c r="B532" s="704" t="s">
        <v>1238</v>
      </c>
    </row>
    <row r="533" spans="1:2" ht="17" thickBot="1">
      <c r="A533" s="705">
        <v>5405</v>
      </c>
      <c r="B533" s="704" t="s">
        <v>1237</v>
      </c>
    </row>
    <row r="534" spans="1:2" ht="17" thickBot="1">
      <c r="A534" s="705">
        <v>540505</v>
      </c>
      <c r="B534" s="704" t="s">
        <v>1236</v>
      </c>
    </row>
    <row r="535" spans="1:2" ht="17" thickBot="1">
      <c r="A535" s="705">
        <v>5410</v>
      </c>
      <c r="B535" s="704" t="s">
        <v>1235</v>
      </c>
    </row>
    <row r="536" spans="1:2" ht="17" thickBot="1">
      <c r="A536" s="705">
        <v>55</v>
      </c>
      <c r="B536" s="704" t="s">
        <v>1234</v>
      </c>
    </row>
    <row r="537" spans="1:2" ht="17" thickBot="1">
      <c r="A537" s="705">
        <v>5505</v>
      </c>
      <c r="B537" s="704" t="s">
        <v>1233</v>
      </c>
    </row>
    <row r="538" spans="1:2" ht="17" thickBot="1">
      <c r="A538" s="705">
        <v>550505</v>
      </c>
      <c r="B538" s="704" t="s">
        <v>1233</v>
      </c>
    </row>
    <row r="539" spans="1:2" ht="17" thickBot="1">
      <c r="A539" s="705">
        <v>5510</v>
      </c>
      <c r="B539" s="704" t="s">
        <v>1232</v>
      </c>
    </row>
    <row r="540" spans="1:2" ht="17" thickBot="1">
      <c r="A540" s="705">
        <v>551005</v>
      </c>
      <c r="B540" s="704" t="s">
        <v>1231</v>
      </c>
    </row>
    <row r="541" spans="1:2" ht="17" thickBot="1">
      <c r="A541" s="705">
        <v>551010</v>
      </c>
      <c r="B541" s="704" t="s">
        <v>1230</v>
      </c>
    </row>
    <row r="542" spans="1:2" ht="17" thickBot="1">
      <c r="A542" s="705">
        <v>5513</v>
      </c>
      <c r="B542" s="704" t="s">
        <v>1229</v>
      </c>
    </row>
    <row r="543" spans="1:2" ht="17" thickBot="1">
      <c r="A543" s="705">
        <v>551305</v>
      </c>
      <c r="B543" s="704" t="s">
        <v>1228</v>
      </c>
    </row>
    <row r="544" spans="1:2" ht="17" thickBot="1">
      <c r="A544" s="705">
        <v>5515</v>
      </c>
      <c r="B544" s="704" t="s">
        <v>1227</v>
      </c>
    </row>
    <row r="545" spans="1:2" ht="17" thickBot="1">
      <c r="A545" s="705">
        <v>551505</v>
      </c>
      <c r="B545" s="704" t="s">
        <v>1226</v>
      </c>
    </row>
    <row r="546" spans="1:2" ht="17" thickBot="1">
      <c r="A546" s="705">
        <v>5520</v>
      </c>
      <c r="B546" s="704" t="s">
        <v>1225</v>
      </c>
    </row>
    <row r="547" spans="1:2" ht="17" thickBot="1">
      <c r="A547" s="705">
        <v>552005</v>
      </c>
      <c r="B547" s="704" t="s">
        <v>1224</v>
      </c>
    </row>
    <row r="548" spans="1:2" ht="17" thickBot="1">
      <c r="A548" s="705">
        <v>5595</v>
      </c>
      <c r="B548" s="704" t="s">
        <v>1223</v>
      </c>
    </row>
    <row r="549" spans="1:2" ht="17" thickBot="1">
      <c r="A549" s="705">
        <v>559505</v>
      </c>
      <c r="B549" s="704" t="s">
        <v>1222</v>
      </c>
    </row>
    <row r="550" spans="1:2" ht="17" thickBot="1">
      <c r="A550" s="705">
        <v>559510</v>
      </c>
      <c r="B550" s="704" t="s">
        <v>1221</v>
      </c>
    </row>
    <row r="551" spans="1:2" ht="17" thickBot="1">
      <c r="A551" s="705">
        <v>6</v>
      </c>
      <c r="B551" s="704" t="s">
        <v>1220</v>
      </c>
    </row>
    <row r="552" spans="1:2" ht="17" thickBot="1">
      <c r="A552" s="705">
        <v>61</v>
      </c>
      <c r="B552" s="704" t="s">
        <v>1219</v>
      </c>
    </row>
    <row r="553" spans="1:2" ht="17" thickBot="1">
      <c r="A553" s="705">
        <v>6130</v>
      </c>
      <c r="B553" s="704" t="s">
        <v>1218</v>
      </c>
    </row>
    <row r="554" spans="1:2" ht="17" thickBot="1">
      <c r="A554" s="705">
        <v>613005</v>
      </c>
      <c r="B554" s="704" t="s">
        <v>1217</v>
      </c>
    </row>
    <row r="555" spans="1:2" ht="17" thickBot="1">
      <c r="A555" s="705">
        <v>6135</v>
      </c>
      <c r="B555" s="704" t="s">
        <v>1216</v>
      </c>
    </row>
    <row r="556" spans="1:2" ht="17" thickBot="1">
      <c r="A556" s="705">
        <v>613501</v>
      </c>
      <c r="B556" s="704" t="s">
        <v>1215</v>
      </c>
    </row>
    <row r="557" spans="1:2" ht="17" thickBot="1">
      <c r="A557" s="705">
        <v>613599</v>
      </c>
      <c r="B557" s="704" t="s">
        <v>1214</v>
      </c>
    </row>
  </sheetData>
  <sheetProtection formatCells="0" formatColumns="0" formatRows="0" insertColumns="0" insertRows="0" insertHyperlinks="0" deleteColumns="0" deleteRows="0"/>
  <pageMargins left="0.7" right="0.7" top="0.75" bottom="0.75" header="0.3" footer="0.3"/>
  <pageSetup orientation="portrait" horizontalDpi="4294967292" verticalDpi="4294967292"/>
  <rowBreaks count="1" manualBreakCount="1">
    <brk id="294"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051FB-ADCB-1341-8C93-E5AA77F08741}">
  <sheetPr codeName="Hoja21">
    <tabColor rgb="FFFFFF00"/>
  </sheetPr>
  <dimension ref="A1:XFB171"/>
  <sheetViews>
    <sheetView showGridLines="0" topLeftCell="A5" zoomScale="163" zoomScaleNormal="100" zoomScalePageLayoutView="115" workbookViewId="0">
      <selection activeCell="E16" sqref="E16"/>
    </sheetView>
  </sheetViews>
  <sheetFormatPr baseColWidth="10" defaultColWidth="0" defaultRowHeight="14" customHeight="1"/>
  <cols>
    <col min="1" max="1" width="2.1640625" style="682" customWidth="1"/>
    <col min="2" max="2" width="2.33203125" style="682" customWidth="1"/>
    <col min="3" max="3" width="2.5" style="682" customWidth="1"/>
    <col min="4" max="4" width="16.6640625" style="670" customWidth="1"/>
    <col min="5" max="5" width="25.83203125" style="670" bestFit="1" customWidth="1"/>
    <col min="6" max="6" width="38.1640625" style="669" customWidth="1"/>
    <col min="7" max="7" width="10.83203125" style="669" customWidth="1"/>
    <col min="8" max="8" width="74.33203125" style="669" customWidth="1"/>
    <col min="9" max="12" width="22.33203125" style="669" customWidth="1"/>
    <col min="13" max="16382" width="22.33203125" style="670" customWidth="1"/>
    <col min="16383" max="16384" width="10.83203125" style="670" hidden="1"/>
  </cols>
  <sheetData>
    <row r="1" spans="1:8 16382:16382" s="666" customFormat="1" ht="16">
      <c r="A1" s="1944"/>
      <c r="B1" s="1944"/>
      <c r="C1" s="1944"/>
      <c r="D1" s="1944"/>
      <c r="E1" s="1944"/>
      <c r="F1" s="1944"/>
      <c r="G1" s="1944"/>
      <c r="H1" s="1944"/>
    </row>
    <row r="2" spans="1:8 16382:16382" s="666" customFormat="1" ht="16">
      <c r="A2" s="1944"/>
      <c r="B2" s="1944"/>
      <c r="C2" s="1944"/>
      <c r="D2" s="1944"/>
      <c r="E2" s="1944"/>
      <c r="F2" s="1944"/>
      <c r="G2" s="1944"/>
      <c r="H2" s="1944"/>
    </row>
    <row r="3" spans="1:8 16382:16382" s="666" customFormat="1" ht="16">
      <c r="A3" s="1944"/>
      <c r="B3" s="1944"/>
      <c r="C3" s="1944"/>
      <c r="D3" s="1944"/>
      <c r="E3" s="1944"/>
      <c r="F3" s="1944"/>
      <c r="G3" s="1944"/>
      <c r="H3" s="1944"/>
    </row>
    <row r="4" spans="1:8 16382:16382" s="666" customFormat="1" ht="16">
      <c r="A4" s="1944"/>
      <c r="B4" s="1944"/>
      <c r="C4" s="1944"/>
      <c r="D4" s="1944"/>
      <c r="E4" s="1944"/>
      <c r="F4" s="1944"/>
      <c r="G4" s="1944"/>
      <c r="H4" s="1944"/>
    </row>
    <row r="5" spans="1:8 16382:16382" s="667" customFormat="1" ht="18">
      <c r="A5" s="1944"/>
      <c r="B5" s="1944"/>
      <c r="C5" s="1944"/>
      <c r="D5" s="1944"/>
      <c r="E5" s="1944"/>
      <c r="F5" s="1944"/>
      <c r="G5" s="1944"/>
      <c r="H5" s="1944"/>
    </row>
    <row r="6" spans="1:8 16382:16382" s="666" customFormat="1" ht="16">
      <c r="A6" s="1944"/>
      <c r="B6" s="1944"/>
      <c r="C6" s="1944"/>
      <c r="D6" s="1944"/>
      <c r="E6" s="1944"/>
      <c r="F6" s="1944"/>
      <c r="G6" s="1944"/>
      <c r="H6" s="1944"/>
    </row>
    <row r="7" spans="1:8 16382:16382" s="669" customFormat="1" ht="16">
      <c r="A7" s="668"/>
      <c r="B7" s="668"/>
      <c r="C7" s="668"/>
    </row>
    <row r="8" spans="1:8 16382:16382">
      <c r="A8" s="1945" t="s">
        <v>560</v>
      </c>
      <c r="B8" s="1945"/>
      <c r="C8" s="1945"/>
      <c r="D8" s="1945"/>
      <c r="E8" s="1945"/>
      <c r="F8" s="1945" t="s">
        <v>1004</v>
      </c>
      <c r="G8" s="1945"/>
      <c r="H8" s="1945"/>
    </row>
    <row r="9" spans="1:8 16382:16382">
      <c r="A9" s="1945"/>
      <c r="B9" s="1945"/>
      <c r="C9" s="1945"/>
      <c r="D9" s="1945"/>
      <c r="E9" s="1945"/>
      <c r="F9" s="1945"/>
      <c r="G9" s="1945"/>
      <c r="H9" s="1945"/>
    </row>
    <row r="10" spans="1:8 16382:16382" ht="14" customHeight="1">
      <c r="A10" s="1946" t="s">
        <v>0</v>
      </c>
      <c r="B10" s="1947"/>
      <c r="C10" s="1947"/>
      <c r="D10" s="1947"/>
      <c r="E10" s="1947"/>
      <c r="F10" s="1947"/>
      <c r="G10" s="1947"/>
      <c r="H10" s="1947"/>
      <c r="XFB10" s="671" t="s">
        <v>1005</v>
      </c>
    </row>
    <row r="11" spans="1:8 16382:16382" ht="14" customHeight="1">
      <c r="A11" s="672"/>
      <c r="B11" s="1913" t="s">
        <v>1</v>
      </c>
      <c r="C11" s="1914"/>
      <c r="D11" s="1914"/>
      <c r="E11" s="1914"/>
      <c r="F11" s="1914"/>
      <c r="G11" s="1914"/>
      <c r="H11" s="1915"/>
      <c r="XFB11" s="673" t="s">
        <v>1006</v>
      </c>
    </row>
    <row r="12" spans="1:8 16382:16382" ht="34" customHeight="1">
      <c r="A12" s="1948"/>
      <c r="B12" s="1951"/>
      <c r="C12" s="1889" t="s">
        <v>2</v>
      </c>
      <c r="D12" s="1890"/>
      <c r="E12" s="1891"/>
      <c r="F12" s="1889" t="s">
        <v>1007</v>
      </c>
      <c r="G12" s="1890"/>
      <c r="H12" s="1891"/>
      <c r="XFB12" s="673" t="s">
        <v>1008</v>
      </c>
    </row>
    <row r="13" spans="1:8 16382:16382" ht="34" customHeight="1">
      <c r="A13" s="1949"/>
      <c r="B13" s="1952"/>
      <c r="C13" s="1889" t="s">
        <v>3</v>
      </c>
      <c r="D13" s="1890"/>
      <c r="E13" s="1891"/>
      <c r="F13" s="1889" t="s">
        <v>1009</v>
      </c>
      <c r="G13" s="1890"/>
      <c r="H13" s="1891"/>
      <c r="XFB13" s="673" t="s">
        <v>1010</v>
      </c>
    </row>
    <row r="14" spans="1:8 16382:16382" ht="34" customHeight="1">
      <c r="A14" s="1949"/>
      <c r="B14" s="1953"/>
      <c r="C14" s="1913" t="s">
        <v>818</v>
      </c>
      <c r="D14" s="1914"/>
      <c r="E14" s="1914"/>
      <c r="F14" s="1914"/>
      <c r="G14" s="1914"/>
      <c r="H14" s="1915"/>
      <c r="XFB14" s="673" t="s">
        <v>1011</v>
      </c>
    </row>
    <row r="15" spans="1:8 16382:16382" ht="34" customHeight="1">
      <c r="A15" s="1949"/>
      <c r="B15" s="1954"/>
      <c r="C15" s="1910"/>
      <c r="D15" s="1874" t="s">
        <v>460</v>
      </c>
      <c r="E15" s="674" t="s">
        <v>462</v>
      </c>
      <c r="F15" s="1892" t="s">
        <v>1012</v>
      </c>
      <c r="G15" s="1893"/>
      <c r="H15" s="1894"/>
      <c r="XFB15" s="673" t="s">
        <v>1013</v>
      </c>
    </row>
    <row r="16" spans="1:8 16382:16382" ht="34" customHeight="1">
      <c r="A16" s="1949"/>
      <c r="B16" s="1954"/>
      <c r="C16" s="1911"/>
      <c r="D16" s="1956"/>
      <c r="E16" s="674" t="s">
        <v>463</v>
      </c>
      <c r="F16" s="1889" t="s">
        <v>1155</v>
      </c>
      <c r="G16" s="1890"/>
      <c r="H16" s="1891"/>
      <c r="XFB16" s="673" t="s">
        <v>1014</v>
      </c>
    </row>
    <row r="17" spans="1:8 16382:16382" ht="51" customHeight="1">
      <c r="A17" s="1949"/>
      <c r="B17" s="1954"/>
      <c r="C17" s="1911"/>
      <c r="D17" s="1956"/>
      <c r="E17" s="674" t="s">
        <v>461</v>
      </c>
      <c r="F17" s="1892" t="s">
        <v>1015</v>
      </c>
      <c r="G17" s="1893"/>
      <c r="H17" s="1894"/>
      <c r="XFB17" s="673" t="s">
        <v>1016</v>
      </c>
    </row>
    <row r="18" spans="1:8 16382:16382" ht="34" customHeight="1">
      <c r="A18" s="1949"/>
      <c r="B18" s="1954"/>
      <c r="C18" s="1911"/>
      <c r="D18" s="1899"/>
      <c r="E18" s="674" t="s">
        <v>464</v>
      </c>
      <c r="F18" s="1892" t="s">
        <v>1017</v>
      </c>
      <c r="G18" s="1893"/>
      <c r="H18" s="1894"/>
      <c r="XFB18" s="673" t="s">
        <v>1018</v>
      </c>
    </row>
    <row r="19" spans="1:8 16382:16382" ht="34" customHeight="1">
      <c r="A19" s="1949"/>
      <c r="B19" s="1954"/>
      <c r="C19" s="1911"/>
      <c r="D19" s="1916" t="s">
        <v>444</v>
      </c>
      <c r="E19" s="1918"/>
      <c r="F19" s="1889" t="s">
        <v>1019</v>
      </c>
      <c r="G19" s="1890"/>
      <c r="H19" s="1891"/>
      <c r="XFB19" s="673" t="s">
        <v>1020</v>
      </c>
    </row>
    <row r="20" spans="1:8 16382:16382" ht="44" customHeight="1">
      <c r="A20" s="1949"/>
      <c r="B20" s="1954"/>
      <c r="C20" s="1911"/>
      <c r="D20" s="1889" t="s">
        <v>445</v>
      </c>
      <c r="E20" s="1891"/>
      <c r="F20" s="1889" t="s">
        <v>1021</v>
      </c>
      <c r="G20" s="1890"/>
      <c r="H20" s="1891"/>
      <c r="XFB20" s="673" t="s">
        <v>1022</v>
      </c>
    </row>
    <row r="21" spans="1:8 16382:16382" ht="34" customHeight="1">
      <c r="A21" s="1949"/>
      <c r="B21" s="1954"/>
      <c r="C21" s="1911"/>
      <c r="D21" s="1916" t="s">
        <v>446</v>
      </c>
      <c r="E21" s="1918"/>
      <c r="F21" s="1889" t="s">
        <v>1023</v>
      </c>
      <c r="G21" s="1890"/>
      <c r="H21" s="1891"/>
      <c r="XFB21" s="673" t="s">
        <v>1024</v>
      </c>
    </row>
    <row r="22" spans="1:8 16382:16382" ht="34" customHeight="1">
      <c r="A22" s="1949"/>
      <c r="B22" s="1954"/>
      <c r="C22" s="1911"/>
      <c r="D22" s="1916" t="s">
        <v>824</v>
      </c>
      <c r="E22" s="1918"/>
      <c r="F22" s="1889" t="s">
        <v>1025</v>
      </c>
      <c r="G22" s="1890"/>
      <c r="H22" s="1891"/>
      <c r="XFB22" s="673" t="s">
        <v>1026</v>
      </c>
    </row>
    <row r="23" spans="1:8 16382:16382" ht="34" customHeight="1">
      <c r="A23" s="1949"/>
      <c r="B23" s="1954"/>
      <c r="C23" s="1911"/>
      <c r="D23" s="1916" t="s">
        <v>465</v>
      </c>
      <c r="E23" s="1918"/>
      <c r="F23" s="1919" t="s">
        <v>1027</v>
      </c>
      <c r="G23" s="1920"/>
      <c r="H23" s="1921"/>
      <c r="XFB23" s="673" t="s">
        <v>1028</v>
      </c>
    </row>
    <row r="24" spans="1:8 16382:16382" ht="34" customHeight="1">
      <c r="A24" s="1949"/>
      <c r="B24" s="1954"/>
      <c r="C24" s="1912"/>
      <c r="D24" s="1916" t="s">
        <v>129</v>
      </c>
      <c r="E24" s="1918"/>
      <c r="F24" s="1919" t="s">
        <v>1029</v>
      </c>
      <c r="G24" s="1920"/>
      <c r="H24" s="1921"/>
      <c r="XFB24" s="673" t="s">
        <v>1030</v>
      </c>
    </row>
    <row r="25" spans="1:8 16382:16382" ht="34" customHeight="1">
      <c r="A25" s="1949"/>
      <c r="B25" s="1954"/>
      <c r="C25" s="1930" t="s">
        <v>279</v>
      </c>
      <c r="D25" s="1931"/>
      <c r="E25" s="1931"/>
      <c r="F25" s="1931"/>
      <c r="G25" s="1931"/>
      <c r="H25" s="1932"/>
      <c r="XFB25" s="673" t="s">
        <v>1031</v>
      </c>
    </row>
    <row r="26" spans="1:8 16382:16382" ht="34" customHeight="1">
      <c r="A26" s="1949"/>
      <c r="B26" s="1954"/>
      <c r="C26" s="1879"/>
      <c r="D26" s="1939" t="s">
        <v>460</v>
      </c>
      <c r="E26" s="674" t="s">
        <v>461</v>
      </c>
      <c r="F26" s="1889" t="s">
        <v>1156</v>
      </c>
      <c r="G26" s="1890"/>
      <c r="H26" s="1891"/>
      <c r="XFB26" s="673" t="s">
        <v>1032</v>
      </c>
    </row>
    <row r="27" spans="1:8 16382:16382" ht="34" customHeight="1">
      <c r="A27" s="1949"/>
      <c r="B27" s="1954"/>
      <c r="C27" s="1880"/>
      <c r="D27" s="1940"/>
      <c r="E27" s="674" t="s">
        <v>466</v>
      </c>
      <c r="F27" s="1889" t="s">
        <v>1033</v>
      </c>
      <c r="G27" s="1890"/>
      <c r="H27" s="1891"/>
      <c r="XFB27" s="673" t="s">
        <v>1034</v>
      </c>
    </row>
    <row r="28" spans="1:8 16382:16382" ht="34" customHeight="1">
      <c r="A28" s="1949"/>
      <c r="B28" s="1954"/>
      <c r="C28" s="1880"/>
      <c r="D28" s="1916" t="s">
        <v>449</v>
      </c>
      <c r="E28" s="1918"/>
      <c r="F28" s="1889" t="s">
        <v>1035</v>
      </c>
      <c r="G28" s="1890"/>
      <c r="H28" s="1891"/>
      <c r="XFB28" s="673" t="s">
        <v>1036</v>
      </c>
    </row>
    <row r="29" spans="1:8 16382:16382" ht="34" customHeight="1">
      <c r="A29" s="1949"/>
      <c r="B29" s="1955"/>
      <c r="C29" s="1888"/>
      <c r="D29" s="1916" t="s">
        <v>445</v>
      </c>
      <c r="E29" s="1918"/>
      <c r="F29" s="1889" t="s">
        <v>1037</v>
      </c>
      <c r="G29" s="1890"/>
      <c r="H29" s="1891"/>
      <c r="XFB29" s="673" t="s">
        <v>1038</v>
      </c>
    </row>
    <row r="30" spans="1:8 16382:16382" ht="34" customHeight="1">
      <c r="A30" s="1949"/>
      <c r="B30" s="1910"/>
      <c r="C30" s="1930" t="s">
        <v>133</v>
      </c>
      <c r="D30" s="1931"/>
      <c r="E30" s="1931"/>
      <c r="F30" s="1931"/>
      <c r="G30" s="1931"/>
      <c r="H30" s="1932"/>
      <c r="XFB30" s="673" t="s">
        <v>1039</v>
      </c>
    </row>
    <row r="31" spans="1:8 16382:16382" ht="34" customHeight="1">
      <c r="A31" s="1949"/>
      <c r="B31" s="1911"/>
      <c r="C31" s="1910"/>
      <c r="D31" s="1916" t="s">
        <v>132</v>
      </c>
      <c r="E31" s="1918"/>
      <c r="F31" s="1889" t="s">
        <v>1040</v>
      </c>
      <c r="G31" s="1890"/>
      <c r="H31" s="1891"/>
      <c r="XFB31" s="673" t="s">
        <v>1041</v>
      </c>
    </row>
    <row r="32" spans="1:8 16382:16382" ht="34" customHeight="1">
      <c r="A32" s="1949"/>
      <c r="B32" s="1911"/>
      <c r="C32" s="1911"/>
      <c r="D32" s="1889" t="s">
        <v>735</v>
      </c>
      <c r="E32" s="1891"/>
      <c r="F32" s="1889" t="s">
        <v>1042</v>
      </c>
      <c r="G32" s="1890"/>
      <c r="H32" s="1891"/>
      <c r="XFB32" s="671" t="s">
        <v>1043</v>
      </c>
    </row>
    <row r="33" spans="1:1024 1026:2048 2050:3072 3074:4096 4098:5120 5122:6144 6146:7168 7170:8192 8194:9216 9218:10240 10242:11264 11266:12288 12290:13312 13314:14336 14338:15360 15362:16382" ht="34" customHeight="1">
      <c r="A33" s="1949"/>
      <c r="B33" s="1911"/>
      <c r="C33" s="1911"/>
      <c r="D33" s="1916" t="s">
        <v>448</v>
      </c>
      <c r="E33" s="1918"/>
      <c r="F33" s="1889" t="s">
        <v>1044</v>
      </c>
      <c r="G33" s="1890"/>
      <c r="H33" s="1891"/>
      <c r="XFB33" s="671" t="s">
        <v>1045</v>
      </c>
    </row>
    <row r="34" spans="1:1024 1026:2048 2050:3072 3074:4096 4098:5120 5122:6144 6146:7168 7170:8192 8194:9216 9218:10240 10242:11264 11266:12288 12290:13312 13314:14336 14338:15360 15362:16382" ht="34" customHeight="1">
      <c r="A34" s="1949"/>
      <c r="B34" s="1911"/>
      <c r="C34" s="1911"/>
      <c r="D34" s="1916" t="s">
        <v>467</v>
      </c>
      <c r="E34" s="1918"/>
      <c r="F34" s="1889" t="s">
        <v>1046</v>
      </c>
      <c r="G34" s="1890"/>
      <c r="H34" s="1891"/>
      <c r="XFB34" s="671" t="s">
        <v>1047</v>
      </c>
    </row>
    <row r="35" spans="1:1024 1026:2048 2050:3072 3074:4096 4098:5120 5122:6144 6146:7168 7170:8192 8194:9216 9218:10240 10242:11264 11266:12288 12290:13312 13314:14336 14338:15360 15362:16382" ht="34" customHeight="1">
      <c r="A35" s="1949"/>
      <c r="B35" s="1911"/>
      <c r="C35" s="1912"/>
      <c r="D35" s="1889" t="s">
        <v>153</v>
      </c>
      <c r="E35" s="1891"/>
      <c r="F35" s="1889" t="s">
        <v>1048</v>
      </c>
      <c r="G35" s="1890"/>
      <c r="H35" s="1891"/>
      <c r="XFB35" s="671" t="s">
        <v>1049</v>
      </c>
    </row>
    <row r="36" spans="1:1024 1026:2048 2050:3072 3074:4096 4098:5120 5122:6144 6146:7168 7170:8192 8194:9216 9218:10240 10242:11264 11266:12288 12290:13312 13314:14336 14338:15360 15362:16382" ht="34" customHeight="1">
      <c r="A36" s="1949"/>
      <c r="B36" s="1911"/>
      <c r="C36" s="1930" t="s">
        <v>280</v>
      </c>
      <c r="D36" s="1931"/>
      <c r="E36" s="1931"/>
      <c r="F36" s="1931"/>
      <c r="G36" s="1931"/>
      <c r="H36" s="1932"/>
      <c r="XFB36" s="671" t="s">
        <v>1050</v>
      </c>
    </row>
    <row r="37" spans="1:1024 1026:2048 2050:3072 3074:4096 4098:5120 5122:6144 6146:7168 7170:8192 8194:9216 9218:10240 10242:11264 11266:12288 12290:13312 13314:14336 14338:15360 15362:16382" ht="34" customHeight="1">
      <c r="A37" s="1949"/>
      <c r="B37" s="1912"/>
      <c r="C37" s="675"/>
      <c r="D37" s="1889" t="s">
        <v>735</v>
      </c>
      <c r="E37" s="1891"/>
      <c r="F37" s="1889" t="s">
        <v>1051</v>
      </c>
      <c r="G37" s="1890"/>
      <c r="H37" s="1891"/>
      <c r="XFB37" s="671" t="s">
        <v>1052</v>
      </c>
    </row>
    <row r="38" spans="1:1024 1026:2048 2050:3072 3074:4096 4098:5120 5122:6144 6146:7168 7170:8192 8194:9216 9218:10240 10242:11264 11266:12288 12290:13312 13314:14336 14338:15360 15362:16382" ht="34" customHeight="1">
      <c r="A38" s="1949"/>
      <c r="B38" s="1882" t="s">
        <v>6</v>
      </c>
      <c r="C38" s="1883"/>
      <c r="D38" s="1883"/>
      <c r="E38" s="1884"/>
      <c r="F38" s="1885"/>
      <c r="G38" s="1886"/>
      <c r="H38" s="1887"/>
      <c r="XFB38" s="671" t="s">
        <v>1053</v>
      </c>
    </row>
    <row r="39" spans="1:1024 1026:2048 2050:3072 3074:4096 4098:5120 5122:6144 6146:7168 7170:8192 8194:9216 9218:10240 10242:11264 11266:12288 12290:13312 13314:14336 14338:15360 15362:16382" ht="34" customHeight="1">
      <c r="A39" s="1949"/>
      <c r="B39" s="1910"/>
      <c r="C39" s="1889" t="s">
        <v>468</v>
      </c>
      <c r="D39" s="1890"/>
      <c r="E39" s="1891"/>
      <c r="F39" s="1889" t="s">
        <v>1054</v>
      </c>
      <c r="G39" s="1890"/>
      <c r="H39" s="1891"/>
      <c r="I39" s="670"/>
      <c r="J39" s="670"/>
      <c r="K39" s="670"/>
      <c r="L39" s="670"/>
      <c r="XFB39" s="670" t="s">
        <v>1055</v>
      </c>
    </row>
    <row r="40" spans="1:1024 1026:2048 2050:3072 3074:4096 4098:5120 5122:6144 6146:7168 7170:8192 8194:9216 9218:10240 10242:11264 11266:12288 12290:13312 13314:14336 14338:15360 15362:16382" ht="34" customHeight="1">
      <c r="A40" s="1949"/>
      <c r="B40" s="1911"/>
      <c r="C40" s="1889" t="s">
        <v>683</v>
      </c>
      <c r="D40" s="1890"/>
      <c r="E40" s="1891"/>
      <c r="F40" s="1889" t="s">
        <v>1056</v>
      </c>
      <c r="G40" s="1890"/>
      <c r="H40" s="1891"/>
      <c r="XFB40" s="670" t="s">
        <v>1057</v>
      </c>
    </row>
    <row r="41" spans="1:1024 1026:2048 2050:3072 3074:4096 4098:5120 5122:6144 6146:7168 7170:8192 8194:9216 9218:10240 10242:11264 11266:12288 12290:13312 13314:14336 14338:15360 15362:16382" ht="34" customHeight="1">
      <c r="A41" s="1949"/>
      <c r="B41" s="1911"/>
      <c r="C41" s="1889" t="s">
        <v>470</v>
      </c>
      <c r="D41" s="1890"/>
      <c r="E41" s="1891"/>
      <c r="F41" s="1919" t="s">
        <v>1058</v>
      </c>
      <c r="G41" s="1920"/>
      <c r="H41" s="1921"/>
    </row>
    <row r="42" spans="1:1024 1026:2048 2050:3072 3074:4096 4098:5120 5122:6144 6146:7168 7170:8192 8194:9216 9218:10240 10242:11264 11266:12288 12290:13312 13314:14336 14338:15360 15362:16382" ht="34" customHeight="1">
      <c r="A42" s="1949"/>
      <c r="B42" s="1911"/>
      <c r="C42" s="1889" t="s">
        <v>471</v>
      </c>
      <c r="D42" s="1890"/>
      <c r="E42" s="1891"/>
      <c r="F42" s="1889" t="s">
        <v>1059</v>
      </c>
      <c r="G42" s="1890"/>
      <c r="H42" s="1891"/>
    </row>
    <row r="43" spans="1:1024 1026:2048 2050:3072 3074:4096 4098:5120 5122:6144 6146:7168 7170:8192 8194:9216 9218:10240 10242:11264 11266:12288 12290:13312 13314:14336 14338:15360 15362:16382" ht="34" customHeight="1">
      <c r="A43" s="1949"/>
      <c r="B43" s="1912"/>
      <c r="C43" s="1895" t="s">
        <v>266</v>
      </c>
      <c r="D43" s="1896"/>
      <c r="E43" s="1897"/>
      <c r="F43" s="1889" t="s">
        <v>1060</v>
      </c>
      <c r="G43" s="1890"/>
      <c r="H43" s="1891"/>
    </row>
    <row r="44" spans="1:1024 1026:2048 2050:3072 3074:4096 4098:5120 5122:6144 6146:7168 7170:8192 8194:9216 9218:10240 10242:11264 11266:12288 12290:13312 13314:14336 14338:15360 15362:16382" ht="34" customHeight="1">
      <c r="A44" s="1949"/>
      <c r="B44" s="1913" t="s">
        <v>138</v>
      </c>
      <c r="C44" s="1914"/>
      <c r="D44" s="1914"/>
      <c r="E44" s="1914"/>
      <c r="F44" s="1914"/>
      <c r="G44" s="1914"/>
      <c r="H44" s="1915"/>
      <c r="I44" s="670"/>
      <c r="J44" s="676"/>
      <c r="K44" s="677"/>
      <c r="L44" s="677"/>
      <c r="M44" s="678"/>
      <c r="N44" s="678"/>
      <c r="O44" s="678"/>
      <c r="P44" s="679"/>
      <c r="R44" s="676"/>
      <c r="S44" s="677"/>
      <c r="T44" s="677"/>
      <c r="U44" s="678"/>
      <c r="V44" s="678"/>
      <c r="W44" s="678"/>
      <c r="X44" s="679"/>
      <c r="Z44" s="676"/>
      <c r="AA44" s="677"/>
      <c r="AB44" s="677"/>
      <c r="AC44" s="678"/>
      <c r="AD44" s="678"/>
      <c r="AE44" s="678"/>
      <c r="AF44" s="679"/>
      <c r="AH44" s="676"/>
      <c r="AI44" s="677"/>
      <c r="AJ44" s="677"/>
      <c r="AK44" s="678"/>
      <c r="AL44" s="678"/>
      <c r="AM44" s="678"/>
      <c r="AN44" s="679"/>
      <c r="AP44" s="676"/>
      <c r="AQ44" s="677"/>
      <c r="AR44" s="677"/>
      <c r="AS44" s="678"/>
      <c r="AT44" s="678"/>
      <c r="AU44" s="678"/>
      <c r="AV44" s="679"/>
      <c r="AX44" s="676"/>
      <c r="AY44" s="677"/>
      <c r="AZ44" s="677"/>
      <c r="BA44" s="678"/>
      <c r="BB44" s="678"/>
      <c r="BC44" s="678"/>
      <c r="BD44" s="679"/>
      <c r="BF44" s="676"/>
      <c r="BG44" s="677"/>
      <c r="BH44" s="677"/>
      <c r="BI44" s="678"/>
      <c r="BJ44" s="678"/>
      <c r="BK44" s="678"/>
      <c r="BL44" s="679"/>
      <c r="BN44" s="676"/>
      <c r="BO44" s="677"/>
      <c r="BP44" s="677"/>
      <c r="BQ44" s="678"/>
      <c r="BR44" s="678"/>
      <c r="BS44" s="678"/>
      <c r="BT44" s="679"/>
      <c r="BV44" s="676"/>
      <c r="BW44" s="677"/>
      <c r="BX44" s="677"/>
      <c r="BY44" s="678"/>
      <c r="BZ44" s="678"/>
      <c r="CA44" s="678"/>
      <c r="CB44" s="679"/>
      <c r="CD44" s="676"/>
      <c r="CE44" s="677"/>
      <c r="CF44" s="677"/>
      <c r="CG44" s="678"/>
      <c r="CH44" s="678"/>
      <c r="CI44" s="678"/>
      <c r="CJ44" s="679"/>
      <c r="CL44" s="676"/>
      <c r="CM44" s="677"/>
      <c r="CN44" s="677"/>
      <c r="CO44" s="678"/>
      <c r="CP44" s="678"/>
      <c r="CQ44" s="678"/>
      <c r="CR44" s="679"/>
      <c r="CT44" s="676"/>
      <c r="CU44" s="677"/>
      <c r="CV44" s="677"/>
      <c r="CW44" s="678"/>
      <c r="CX44" s="678"/>
      <c r="CY44" s="678"/>
      <c r="CZ44" s="679"/>
      <c r="DB44" s="676"/>
      <c r="DC44" s="677"/>
      <c r="DD44" s="677"/>
      <c r="DE44" s="678"/>
      <c r="DF44" s="678"/>
      <c r="DG44" s="678"/>
      <c r="DH44" s="679"/>
      <c r="DJ44" s="676"/>
      <c r="DK44" s="677"/>
      <c r="DL44" s="677"/>
      <c r="DM44" s="678"/>
      <c r="DN44" s="678"/>
      <c r="DO44" s="678"/>
      <c r="DP44" s="679"/>
      <c r="DR44" s="676"/>
      <c r="DS44" s="677"/>
      <c r="DT44" s="677"/>
      <c r="DU44" s="678"/>
      <c r="DV44" s="678"/>
      <c r="DW44" s="678"/>
      <c r="DX44" s="679"/>
      <c r="DZ44" s="676"/>
      <c r="EA44" s="677"/>
      <c r="EB44" s="677"/>
      <c r="EC44" s="678"/>
      <c r="ED44" s="678"/>
      <c r="EE44" s="678"/>
      <c r="EF44" s="679"/>
      <c r="EH44" s="676"/>
      <c r="EI44" s="677"/>
      <c r="EJ44" s="677"/>
      <c r="EK44" s="678"/>
      <c r="EL44" s="678"/>
      <c r="EM44" s="678"/>
      <c r="EN44" s="679"/>
      <c r="EP44" s="676"/>
      <c r="EQ44" s="677"/>
      <c r="ER44" s="677"/>
      <c r="ES44" s="678"/>
      <c r="ET44" s="678"/>
      <c r="EU44" s="678"/>
      <c r="EV44" s="679"/>
      <c r="EX44" s="676"/>
      <c r="EY44" s="677"/>
      <c r="EZ44" s="677"/>
      <c r="FA44" s="678"/>
      <c r="FB44" s="678"/>
      <c r="FC44" s="678"/>
      <c r="FD44" s="679"/>
      <c r="FF44" s="676"/>
      <c r="FG44" s="677"/>
      <c r="FH44" s="677"/>
      <c r="FI44" s="678"/>
      <c r="FJ44" s="678"/>
      <c r="FK44" s="678"/>
      <c r="FL44" s="679"/>
      <c r="FN44" s="676"/>
      <c r="FO44" s="677"/>
      <c r="FP44" s="677"/>
      <c r="FQ44" s="678"/>
      <c r="FR44" s="678"/>
      <c r="FS44" s="678"/>
      <c r="FT44" s="679"/>
      <c r="FV44" s="676"/>
      <c r="FW44" s="677"/>
      <c r="FX44" s="677"/>
      <c r="FY44" s="678"/>
      <c r="FZ44" s="678"/>
      <c r="GA44" s="678"/>
      <c r="GB44" s="679"/>
      <c r="GD44" s="676"/>
      <c r="GE44" s="677"/>
      <c r="GF44" s="677"/>
      <c r="GG44" s="678"/>
      <c r="GH44" s="678"/>
      <c r="GI44" s="678"/>
      <c r="GJ44" s="679"/>
      <c r="GL44" s="676"/>
      <c r="GM44" s="677"/>
      <c r="GN44" s="677"/>
      <c r="GO44" s="678"/>
      <c r="GP44" s="678"/>
      <c r="GQ44" s="678"/>
      <c r="GR44" s="679"/>
      <c r="GT44" s="676"/>
      <c r="GU44" s="677"/>
      <c r="GV44" s="677"/>
      <c r="GW44" s="678"/>
      <c r="GX44" s="678"/>
      <c r="GY44" s="678"/>
      <c r="GZ44" s="679"/>
      <c r="HB44" s="676"/>
      <c r="HC44" s="677"/>
      <c r="HD44" s="677"/>
      <c r="HE44" s="678"/>
      <c r="HF44" s="678"/>
      <c r="HG44" s="678"/>
      <c r="HH44" s="679"/>
      <c r="HJ44" s="676"/>
      <c r="HK44" s="677"/>
      <c r="HL44" s="677"/>
      <c r="HM44" s="678"/>
      <c r="HN44" s="678"/>
      <c r="HO44" s="678"/>
      <c r="HP44" s="679"/>
      <c r="HR44" s="676"/>
      <c r="HS44" s="677"/>
      <c r="HT44" s="677"/>
      <c r="HU44" s="678"/>
      <c r="HV44" s="678"/>
      <c r="HW44" s="678"/>
      <c r="HX44" s="679"/>
      <c r="HZ44" s="676"/>
      <c r="IA44" s="677"/>
      <c r="IB44" s="677"/>
      <c r="IC44" s="678"/>
      <c r="ID44" s="678"/>
      <c r="IE44" s="678"/>
      <c r="IF44" s="679"/>
      <c r="IH44" s="676"/>
      <c r="II44" s="677"/>
      <c r="IJ44" s="677"/>
      <c r="IK44" s="678"/>
      <c r="IL44" s="678"/>
      <c r="IM44" s="678"/>
      <c r="IN44" s="679"/>
      <c r="IP44" s="676"/>
      <c r="IQ44" s="677"/>
      <c r="IR44" s="677"/>
      <c r="IS44" s="678"/>
      <c r="IT44" s="678"/>
      <c r="IU44" s="678"/>
      <c r="IV44" s="679"/>
      <c r="IX44" s="676"/>
      <c r="IY44" s="677"/>
      <c r="IZ44" s="677"/>
      <c r="JA44" s="678"/>
      <c r="JB44" s="678"/>
      <c r="JC44" s="678"/>
      <c r="JD44" s="679"/>
      <c r="JF44" s="676"/>
      <c r="JG44" s="677"/>
      <c r="JH44" s="677"/>
      <c r="JI44" s="678"/>
      <c r="JJ44" s="678"/>
      <c r="JK44" s="678"/>
      <c r="JL44" s="679"/>
      <c r="JN44" s="676"/>
      <c r="JO44" s="677"/>
      <c r="JP44" s="677"/>
      <c r="JQ44" s="678"/>
      <c r="JR44" s="678"/>
      <c r="JS44" s="678"/>
      <c r="JT44" s="679"/>
      <c r="JV44" s="676"/>
      <c r="JW44" s="677"/>
      <c r="JX44" s="677"/>
      <c r="JY44" s="678"/>
      <c r="JZ44" s="678"/>
      <c r="KA44" s="678"/>
      <c r="KB44" s="679"/>
      <c r="KD44" s="676"/>
      <c r="KE44" s="677"/>
      <c r="KF44" s="677"/>
      <c r="KG44" s="678"/>
      <c r="KH44" s="678"/>
      <c r="KI44" s="678"/>
      <c r="KJ44" s="679"/>
      <c r="KL44" s="676"/>
      <c r="KM44" s="677"/>
      <c r="KN44" s="677"/>
      <c r="KO44" s="678"/>
      <c r="KP44" s="678"/>
      <c r="KQ44" s="678"/>
      <c r="KR44" s="679"/>
      <c r="KT44" s="676"/>
      <c r="KU44" s="677"/>
      <c r="KV44" s="677"/>
      <c r="KW44" s="678"/>
      <c r="KX44" s="678"/>
      <c r="KY44" s="678"/>
      <c r="KZ44" s="679"/>
      <c r="LB44" s="676"/>
      <c r="LC44" s="677"/>
      <c r="LD44" s="677"/>
      <c r="LE44" s="678"/>
      <c r="LF44" s="678"/>
      <c r="LG44" s="678"/>
      <c r="LH44" s="679"/>
      <c r="LJ44" s="676"/>
      <c r="LK44" s="677"/>
      <c r="LL44" s="677"/>
      <c r="LM44" s="678"/>
      <c r="LN44" s="678"/>
      <c r="LO44" s="678"/>
      <c r="LP44" s="679"/>
      <c r="LR44" s="676"/>
      <c r="LS44" s="677"/>
      <c r="LT44" s="677"/>
      <c r="LU44" s="678"/>
      <c r="LV44" s="678"/>
      <c r="LW44" s="678"/>
      <c r="LX44" s="679"/>
      <c r="LZ44" s="676"/>
      <c r="MA44" s="677"/>
      <c r="MB44" s="677"/>
      <c r="MC44" s="678"/>
      <c r="MD44" s="678"/>
      <c r="ME44" s="678"/>
      <c r="MF44" s="679"/>
      <c r="MH44" s="676"/>
      <c r="MI44" s="677"/>
      <c r="MJ44" s="677"/>
      <c r="MK44" s="678"/>
      <c r="ML44" s="678"/>
      <c r="MM44" s="678"/>
      <c r="MN44" s="679"/>
      <c r="MP44" s="676"/>
      <c r="MQ44" s="677"/>
      <c r="MR44" s="677"/>
      <c r="MS44" s="678"/>
      <c r="MT44" s="678"/>
      <c r="MU44" s="678"/>
      <c r="MV44" s="679"/>
      <c r="MX44" s="676"/>
      <c r="MY44" s="677"/>
      <c r="MZ44" s="677"/>
      <c r="NA44" s="678"/>
      <c r="NB44" s="678"/>
      <c r="NC44" s="678"/>
      <c r="ND44" s="679"/>
      <c r="NF44" s="676"/>
      <c r="NG44" s="677"/>
      <c r="NH44" s="677"/>
      <c r="NI44" s="678"/>
      <c r="NJ44" s="678"/>
      <c r="NK44" s="678"/>
      <c r="NL44" s="679"/>
      <c r="NN44" s="676"/>
      <c r="NO44" s="677"/>
      <c r="NP44" s="677"/>
      <c r="NQ44" s="678"/>
      <c r="NR44" s="678"/>
      <c r="NS44" s="678"/>
      <c r="NT44" s="679"/>
      <c r="NV44" s="676"/>
      <c r="NW44" s="677"/>
      <c r="NX44" s="677"/>
      <c r="NY44" s="678"/>
      <c r="NZ44" s="678"/>
      <c r="OA44" s="678"/>
      <c r="OB44" s="679"/>
      <c r="OD44" s="676"/>
      <c r="OE44" s="677"/>
      <c r="OF44" s="677"/>
      <c r="OG44" s="678"/>
      <c r="OH44" s="678"/>
      <c r="OI44" s="678"/>
      <c r="OJ44" s="679"/>
      <c r="OL44" s="676"/>
      <c r="OM44" s="677"/>
      <c r="ON44" s="677"/>
      <c r="OO44" s="678"/>
      <c r="OP44" s="678"/>
      <c r="OQ44" s="678"/>
      <c r="OR44" s="679"/>
      <c r="OT44" s="676"/>
      <c r="OU44" s="677"/>
      <c r="OV44" s="677"/>
      <c r="OW44" s="678"/>
      <c r="OX44" s="678"/>
      <c r="OY44" s="678"/>
      <c r="OZ44" s="679"/>
      <c r="PB44" s="676"/>
      <c r="PC44" s="677"/>
      <c r="PD44" s="677"/>
      <c r="PE44" s="678"/>
      <c r="PF44" s="678"/>
      <c r="PG44" s="678"/>
      <c r="PH44" s="679"/>
      <c r="PJ44" s="676"/>
      <c r="PK44" s="677"/>
      <c r="PL44" s="677"/>
      <c r="PM44" s="678"/>
      <c r="PN44" s="678"/>
      <c r="PO44" s="678"/>
      <c r="PP44" s="679"/>
      <c r="PR44" s="676"/>
      <c r="PS44" s="677"/>
      <c r="PT44" s="677"/>
      <c r="PU44" s="678"/>
      <c r="PV44" s="678"/>
      <c r="PW44" s="678"/>
      <c r="PX44" s="679"/>
      <c r="PZ44" s="676"/>
      <c r="QA44" s="677"/>
      <c r="QB44" s="677"/>
      <c r="QC44" s="678"/>
      <c r="QD44" s="678"/>
      <c r="QE44" s="678"/>
      <c r="QF44" s="679"/>
      <c r="QH44" s="676"/>
      <c r="QI44" s="677"/>
      <c r="QJ44" s="677"/>
      <c r="QK44" s="678"/>
      <c r="QL44" s="678"/>
      <c r="QM44" s="678"/>
      <c r="QN44" s="679"/>
      <c r="QP44" s="676"/>
      <c r="QQ44" s="677"/>
      <c r="QR44" s="677"/>
      <c r="QS44" s="678"/>
      <c r="QT44" s="678"/>
      <c r="QU44" s="678"/>
      <c r="QV44" s="679"/>
      <c r="QX44" s="676"/>
      <c r="QY44" s="677"/>
      <c r="QZ44" s="677"/>
      <c r="RA44" s="678"/>
      <c r="RB44" s="678"/>
      <c r="RC44" s="678"/>
      <c r="RD44" s="679"/>
      <c r="RF44" s="676"/>
      <c r="RG44" s="677"/>
      <c r="RH44" s="677"/>
      <c r="RI44" s="678"/>
      <c r="RJ44" s="678"/>
      <c r="RK44" s="678"/>
      <c r="RL44" s="679"/>
      <c r="RN44" s="676"/>
      <c r="RO44" s="677"/>
      <c r="RP44" s="677"/>
      <c r="RQ44" s="678"/>
      <c r="RR44" s="678"/>
      <c r="RS44" s="678"/>
      <c r="RT44" s="679"/>
      <c r="RV44" s="676"/>
      <c r="RW44" s="677"/>
      <c r="RX44" s="677"/>
      <c r="RY44" s="678"/>
      <c r="RZ44" s="678"/>
      <c r="SA44" s="678"/>
      <c r="SB44" s="679"/>
      <c r="SD44" s="676"/>
      <c r="SE44" s="677"/>
      <c r="SF44" s="677"/>
      <c r="SG44" s="678"/>
      <c r="SH44" s="678"/>
      <c r="SI44" s="678"/>
      <c r="SJ44" s="679"/>
      <c r="SL44" s="676"/>
      <c r="SM44" s="677"/>
      <c r="SN44" s="677"/>
      <c r="SO44" s="678"/>
      <c r="SP44" s="678"/>
      <c r="SQ44" s="678"/>
      <c r="SR44" s="679"/>
      <c r="ST44" s="676"/>
      <c r="SU44" s="677"/>
      <c r="SV44" s="677"/>
      <c r="SW44" s="678"/>
      <c r="SX44" s="678"/>
      <c r="SY44" s="678"/>
      <c r="SZ44" s="679"/>
      <c r="TB44" s="676"/>
      <c r="TC44" s="677"/>
      <c r="TD44" s="677"/>
      <c r="TE44" s="678"/>
      <c r="TF44" s="678"/>
      <c r="TG44" s="678"/>
      <c r="TH44" s="679"/>
      <c r="TJ44" s="676"/>
      <c r="TK44" s="677"/>
      <c r="TL44" s="677"/>
      <c r="TM44" s="678"/>
      <c r="TN44" s="678"/>
      <c r="TO44" s="678"/>
      <c r="TP44" s="679"/>
      <c r="TR44" s="676"/>
      <c r="TS44" s="677"/>
      <c r="TT44" s="677"/>
      <c r="TU44" s="678"/>
      <c r="TV44" s="678"/>
      <c r="TW44" s="678"/>
      <c r="TX44" s="679"/>
      <c r="TZ44" s="676"/>
      <c r="UA44" s="677"/>
      <c r="UB44" s="677"/>
      <c r="UC44" s="678"/>
      <c r="UD44" s="678"/>
      <c r="UE44" s="678"/>
      <c r="UF44" s="679"/>
      <c r="UH44" s="676"/>
      <c r="UI44" s="677"/>
      <c r="UJ44" s="677"/>
      <c r="UK44" s="678"/>
      <c r="UL44" s="678"/>
      <c r="UM44" s="678"/>
      <c r="UN44" s="679"/>
      <c r="UP44" s="676"/>
      <c r="UQ44" s="677"/>
      <c r="UR44" s="677"/>
      <c r="US44" s="678"/>
      <c r="UT44" s="678"/>
      <c r="UU44" s="678"/>
      <c r="UV44" s="679"/>
      <c r="UX44" s="676"/>
      <c r="UY44" s="677"/>
      <c r="UZ44" s="677"/>
      <c r="VA44" s="678"/>
      <c r="VB44" s="678"/>
      <c r="VC44" s="678"/>
      <c r="VD44" s="679"/>
      <c r="VF44" s="676"/>
      <c r="VG44" s="677"/>
      <c r="VH44" s="677"/>
      <c r="VI44" s="678"/>
      <c r="VJ44" s="678"/>
      <c r="VK44" s="678"/>
      <c r="VL44" s="679"/>
      <c r="VN44" s="676"/>
      <c r="VO44" s="677"/>
      <c r="VP44" s="677"/>
      <c r="VQ44" s="678"/>
      <c r="VR44" s="678"/>
      <c r="VS44" s="678"/>
      <c r="VT44" s="679"/>
      <c r="VV44" s="676"/>
      <c r="VW44" s="677"/>
      <c r="VX44" s="677"/>
      <c r="VY44" s="678"/>
      <c r="VZ44" s="678"/>
      <c r="WA44" s="678"/>
      <c r="WB44" s="679"/>
      <c r="WD44" s="676"/>
      <c r="WE44" s="677"/>
      <c r="WF44" s="677"/>
      <c r="WG44" s="678"/>
      <c r="WH44" s="678"/>
      <c r="WI44" s="678"/>
      <c r="WJ44" s="679"/>
      <c r="WL44" s="676"/>
      <c r="WM44" s="677"/>
      <c r="WN44" s="677"/>
      <c r="WO44" s="678"/>
      <c r="WP44" s="678"/>
      <c r="WQ44" s="678"/>
      <c r="WR44" s="679"/>
      <c r="WT44" s="676"/>
      <c r="WU44" s="677"/>
      <c r="WV44" s="677"/>
      <c r="WW44" s="678"/>
      <c r="WX44" s="678"/>
      <c r="WY44" s="678"/>
      <c r="WZ44" s="679"/>
      <c r="XB44" s="676"/>
      <c r="XC44" s="677"/>
      <c r="XD44" s="677"/>
      <c r="XE44" s="678"/>
      <c r="XF44" s="678"/>
      <c r="XG44" s="678"/>
      <c r="XH44" s="679"/>
      <c r="XJ44" s="676"/>
      <c r="XK44" s="677"/>
      <c r="XL44" s="677"/>
      <c r="XM44" s="678"/>
      <c r="XN44" s="678"/>
      <c r="XO44" s="678"/>
      <c r="XP44" s="679"/>
      <c r="XR44" s="676"/>
      <c r="XS44" s="677"/>
      <c r="XT44" s="677"/>
      <c r="XU44" s="678"/>
      <c r="XV44" s="678"/>
      <c r="XW44" s="678"/>
      <c r="XX44" s="679"/>
      <c r="XZ44" s="676"/>
      <c r="YA44" s="677"/>
      <c r="YB44" s="677"/>
      <c r="YC44" s="678"/>
      <c r="YD44" s="678"/>
      <c r="YE44" s="678"/>
      <c r="YF44" s="679"/>
      <c r="YH44" s="676"/>
      <c r="YI44" s="677"/>
      <c r="YJ44" s="677"/>
      <c r="YK44" s="678"/>
      <c r="YL44" s="678"/>
      <c r="YM44" s="678"/>
      <c r="YN44" s="679"/>
      <c r="YP44" s="676"/>
      <c r="YQ44" s="677"/>
      <c r="YR44" s="677"/>
      <c r="YS44" s="678"/>
      <c r="YT44" s="678"/>
      <c r="YU44" s="678"/>
      <c r="YV44" s="679"/>
      <c r="YX44" s="676"/>
      <c r="YY44" s="677"/>
      <c r="YZ44" s="677"/>
      <c r="ZA44" s="678"/>
      <c r="ZB44" s="678"/>
      <c r="ZC44" s="678"/>
      <c r="ZD44" s="679"/>
      <c r="ZF44" s="676"/>
      <c r="ZG44" s="677"/>
      <c r="ZH44" s="677"/>
      <c r="ZI44" s="678"/>
      <c r="ZJ44" s="678"/>
      <c r="ZK44" s="678"/>
      <c r="ZL44" s="679"/>
      <c r="ZN44" s="676"/>
      <c r="ZO44" s="677"/>
      <c r="ZP44" s="677"/>
      <c r="ZQ44" s="678"/>
      <c r="ZR44" s="678"/>
      <c r="ZS44" s="678"/>
      <c r="ZT44" s="679"/>
      <c r="ZV44" s="676"/>
      <c r="ZW44" s="677"/>
      <c r="ZX44" s="677"/>
      <c r="ZY44" s="678"/>
      <c r="ZZ44" s="678"/>
      <c r="AAA44" s="678"/>
      <c r="AAB44" s="679"/>
      <c r="AAD44" s="676"/>
      <c r="AAE44" s="677"/>
      <c r="AAF44" s="677"/>
      <c r="AAG44" s="678"/>
      <c r="AAH44" s="678"/>
      <c r="AAI44" s="678"/>
      <c r="AAJ44" s="679"/>
      <c r="AAL44" s="676"/>
      <c r="AAM44" s="677"/>
      <c r="AAN44" s="677"/>
      <c r="AAO44" s="678"/>
      <c r="AAP44" s="678"/>
      <c r="AAQ44" s="678"/>
      <c r="AAR44" s="679"/>
      <c r="AAT44" s="676"/>
      <c r="AAU44" s="677"/>
      <c r="AAV44" s="677"/>
      <c r="AAW44" s="678"/>
      <c r="AAX44" s="678"/>
      <c r="AAY44" s="678"/>
      <c r="AAZ44" s="679"/>
      <c r="ABB44" s="676"/>
      <c r="ABC44" s="677"/>
      <c r="ABD44" s="677"/>
      <c r="ABE44" s="678"/>
      <c r="ABF44" s="678"/>
      <c r="ABG44" s="678"/>
      <c r="ABH44" s="679"/>
      <c r="ABJ44" s="676"/>
      <c r="ABK44" s="677"/>
      <c r="ABL44" s="677"/>
      <c r="ABM44" s="678"/>
      <c r="ABN44" s="678"/>
      <c r="ABO44" s="678"/>
      <c r="ABP44" s="679"/>
      <c r="ABR44" s="676"/>
      <c r="ABS44" s="677"/>
      <c r="ABT44" s="677"/>
      <c r="ABU44" s="678"/>
      <c r="ABV44" s="678"/>
      <c r="ABW44" s="678"/>
      <c r="ABX44" s="679"/>
      <c r="ABZ44" s="676"/>
      <c r="ACA44" s="677"/>
      <c r="ACB44" s="677"/>
      <c r="ACC44" s="678"/>
      <c r="ACD44" s="678"/>
      <c r="ACE44" s="678"/>
      <c r="ACF44" s="679"/>
      <c r="ACH44" s="676"/>
      <c r="ACI44" s="677"/>
      <c r="ACJ44" s="677"/>
      <c r="ACK44" s="678"/>
      <c r="ACL44" s="678"/>
      <c r="ACM44" s="678"/>
      <c r="ACN44" s="679"/>
      <c r="ACP44" s="676"/>
      <c r="ACQ44" s="677"/>
      <c r="ACR44" s="677"/>
      <c r="ACS44" s="678"/>
      <c r="ACT44" s="678"/>
      <c r="ACU44" s="678"/>
      <c r="ACV44" s="679"/>
      <c r="ACX44" s="676"/>
      <c r="ACY44" s="677"/>
      <c r="ACZ44" s="677"/>
      <c r="ADA44" s="678"/>
      <c r="ADB44" s="678"/>
      <c r="ADC44" s="678"/>
      <c r="ADD44" s="679"/>
      <c r="ADF44" s="676"/>
      <c r="ADG44" s="677"/>
      <c r="ADH44" s="677"/>
      <c r="ADI44" s="678"/>
      <c r="ADJ44" s="678"/>
      <c r="ADK44" s="678"/>
      <c r="ADL44" s="679"/>
      <c r="ADN44" s="676"/>
      <c r="ADO44" s="677"/>
      <c r="ADP44" s="677"/>
      <c r="ADQ44" s="678"/>
      <c r="ADR44" s="678"/>
      <c r="ADS44" s="678"/>
      <c r="ADT44" s="679"/>
      <c r="ADV44" s="676"/>
      <c r="ADW44" s="677"/>
      <c r="ADX44" s="677"/>
      <c r="ADY44" s="678"/>
      <c r="ADZ44" s="678"/>
      <c r="AEA44" s="678"/>
      <c r="AEB44" s="679"/>
      <c r="AED44" s="676"/>
      <c r="AEE44" s="677"/>
      <c r="AEF44" s="677"/>
      <c r="AEG44" s="678"/>
      <c r="AEH44" s="678"/>
      <c r="AEI44" s="678"/>
      <c r="AEJ44" s="679"/>
      <c r="AEL44" s="676"/>
      <c r="AEM44" s="677"/>
      <c r="AEN44" s="677"/>
      <c r="AEO44" s="678"/>
      <c r="AEP44" s="678"/>
      <c r="AEQ44" s="678"/>
      <c r="AER44" s="679"/>
      <c r="AET44" s="676"/>
      <c r="AEU44" s="677"/>
      <c r="AEV44" s="677"/>
      <c r="AEW44" s="678"/>
      <c r="AEX44" s="678"/>
      <c r="AEY44" s="678"/>
      <c r="AEZ44" s="679"/>
      <c r="AFB44" s="676"/>
      <c r="AFC44" s="677"/>
      <c r="AFD44" s="677"/>
      <c r="AFE44" s="678"/>
      <c r="AFF44" s="678"/>
      <c r="AFG44" s="678"/>
      <c r="AFH44" s="679"/>
      <c r="AFJ44" s="676"/>
      <c r="AFK44" s="677"/>
      <c r="AFL44" s="677"/>
      <c r="AFM44" s="678"/>
      <c r="AFN44" s="678"/>
      <c r="AFO44" s="678"/>
      <c r="AFP44" s="679"/>
      <c r="AFR44" s="676"/>
      <c r="AFS44" s="677"/>
      <c r="AFT44" s="677"/>
      <c r="AFU44" s="678"/>
      <c r="AFV44" s="678"/>
      <c r="AFW44" s="678"/>
      <c r="AFX44" s="679"/>
      <c r="AFZ44" s="676"/>
      <c r="AGA44" s="677"/>
      <c r="AGB44" s="677"/>
      <c r="AGC44" s="678"/>
      <c r="AGD44" s="678"/>
      <c r="AGE44" s="678"/>
      <c r="AGF44" s="679"/>
      <c r="AGH44" s="676"/>
      <c r="AGI44" s="677"/>
      <c r="AGJ44" s="677"/>
      <c r="AGK44" s="678"/>
      <c r="AGL44" s="678"/>
      <c r="AGM44" s="678"/>
      <c r="AGN44" s="679"/>
      <c r="AGP44" s="676"/>
      <c r="AGQ44" s="677"/>
      <c r="AGR44" s="677"/>
      <c r="AGS44" s="678"/>
      <c r="AGT44" s="678"/>
      <c r="AGU44" s="678"/>
      <c r="AGV44" s="679"/>
      <c r="AGX44" s="676"/>
      <c r="AGY44" s="677"/>
      <c r="AGZ44" s="677"/>
      <c r="AHA44" s="678"/>
      <c r="AHB44" s="678"/>
      <c r="AHC44" s="678"/>
      <c r="AHD44" s="679"/>
      <c r="AHF44" s="676"/>
      <c r="AHG44" s="677"/>
      <c r="AHH44" s="677"/>
      <c r="AHI44" s="678"/>
      <c r="AHJ44" s="678"/>
      <c r="AHK44" s="678"/>
      <c r="AHL44" s="679"/>
      <c r="AHN44" s="676"/>
      <c r="AHO44" s="677"/>
      <c r="AHP44" s="677"/>
      <c r="AHQ44" s="678"/>
      <c r="AHR44" s="678"/>
      <c r="AHS44" s="678"/>
      <c r="AHT44" s="679"/>
      <c r="AHV44" s="676"/>
      <c r="AHW44" s="677"/>
      <c r="AHX44" s="677"/>
      <c r="AHY44" s="678"/>
      <c r="AHZ44" s="678"/>
      <c r="AIA44" s="678"/>
      <c r="AIB44" s="679"/>
      <c r="AID44" s="676"/>
      <c r="AIE44" s="677"/>
      <c r="AIF44" s="677"/>
      <c r="AIG44" s="678"/>
      <c r="AIH44" s="678"/>
      <c r="AII44" s="678"/>
      <c r="AIJ44" s="679"/>
      <c r="AIL44" s="676"/>
      <c r="AIM44" s="677"/>
      <c r="AIN44" s="677"/>
      <c r="AIO44" s="678"/>
      <c r="AIP44" s="678"/>
      <c r="AIQ44" s="678"/>
      <c r="AIR44" s="679"/>
      <c r="AIT44" s="676"/>
      <c r="AIU44" s="677"/>
      <c r="AIV44" s="677"/>
      <c r="AIW44" s="678"/>
      <c r="AIX44" s="678"/>
      <c r="AIY44" s="678"/>
      <c r="AIZ44" s="679"/>
      <c r="AJB44" s="676"/>
      <c r="AJC44" s="677"/>
      <c r="AJD44" s="677"/>
      <c r="AJE44" s="678"/>
      <c r="AJF44" s="678"/>
      <c r="AJG44" s="678"/>
      <c r="AJH44" s="679"/>
      <c r="AJJ44" s="676"/>
      <c r="AJK44" s="677"/>
      <c r="AJL44" s="677"/>
      <c r="AJM44" s="678"/>
      <c r="AJN44" s="678"/>
      <c r="AJO44" s="678"/>
      <c r="AJP44" s="679"/>
      <c r="AJR44" s="676"/>
      <c r="AJS44" s="677"/>
      <c r="AJT44" s="677"/>
      <c r="AJU44" s="678"/>
      <c r="AJV44" s="678"/>
      <c r="AJW44" s="678"/>
      <c r="AJX44" s="679"/>
      <c r="AJZ44" s="676"/>
      <c r="AKA44" s="677"/>
      <c r="AKB44" s="677"/>
      <c r="AKC44" s="678"/>
      <c r="AKD44" s="678"/>
      <c r="AKE44" s="678"/>
      <c r="AKF44" s="679"/>
      <c r="AKH44" s="676"/>
      <c r="AKI44" s="677"/>
      <c r="AKJ44" s="677"/>
      <c r="AKK44" s="678"/>
      <c r="AKL44" s="678"/>
      <c r="AKM44" s="678"/>
      <c r="AKN44" s="679"/>
      <c r="AKP44" s="676"/>
      <c r="AKQ44" s="677"/>
      <c r="AKR44" s="677"/>
      <c r="AKS44" s="678"/>
      <c r="AKT44" s="678"/>
      <c r="AKU44" s="678"/>
      <c r="AKV44" s="679"/>
      <c r="AKX44" s="676"/>
      <c r="AKY44" s="677"/>
      <c r="AKZ44" s="677"/>
      <c r="ALA44" s="678"/>
      <c r="ALB44" s="678"/>
      <c r="ALC44" s="678"/>
      <c r="ALD44" s="679"/>
      <c r="ALF44" s="676"/>
      <c r="ALG44" s="677"/>
      <c r="ALH44" s="677"/>
      <c r="ALI44" s="678"/>
      <c r="ALJ44" s="678"/>
      <c r="ALK44" s="678"/>
      <c r="ALL44" s="679"/>
      <c r="ALN44" s="676"/>
      <c r="ALO44" s="677"/>
      <c r="ALP44" s="677"/>
      <c r="ALQ44" s="678"/>
      <c r="ALR44" s="678"/>
      <c r="ALS44" s="678"/>
      <c r="ALT44" s="679"/>
      <c r="ALV44" s="676"/>
      <c r="ALW44" s="677"/>
      <c r="ALX44" s="677"/>
      <c r="ALY44" s="678"/>
      <c r="ALZ44" s="678"/>
      <c r="AMA44" s="678"/>
      <c r="AMB44" s="679"/>
      <c r="AMD44" s="676"/>
      <c r="AME44" s="677"/>
      <c r="AMF44" s="677"/>
      <c r="AMG44" s="678"/>
      <c r="AMH44" s="678"/>
      <c r="AMI44" s="678"/>
      <c r="AMJ44" s="679"/>
      <c r="AML44" s="676"/>
      <c r="AMM44" s="677"/>
      <c r="AMN44" s="677"/>
      <c r="AMO44" s="678"/>
      <c r="AMP44" s="678"/>
      <c r="AMQ44" s="678"/>
      <c r="AMR44" s="679"/>
      <c r="AMT44" s="676"/>
      <c r="AMU44" s="677"/>
      <c r="AMV44" s="677"/>
      <c r="AMW44" s="678"/>
      <c r="AMX44" s="678"/>
      <c r="AMY44" s="678"/>
      <c r="AMZ44" s="679"/>
      <c r="ANB44" s="676"/>
      <c r="ANC44" s="677"/>
      <c r="AND44" s="677"/>
      <c r="ANE44" s="678"/>
      <c r="ANF44" s="678"/>
      <c r="ANG44" s="678"/>
      <c r="ANH44" s="679"/>
      <c r="ANJ44" s="676"/>
      <c r="ANK44" s="677"/>
      <c r="ANL44" s="677"/>
      <c r="ANM44" s="678"/>
      <c r="ANN44" s="678"/>
      <c r="ANO44" s="678"/>
      <c r="ANP44" s="679"/>
      <c r="ANR44" s="676"/>
      <c r="ANS44" s="677"/>
      <c r="ANT44" s="677"/>
      <c r="ANU44" s="678"/>
      <c r="ANV44" s="678"/>
      <c r="ANW44" s="678"/>
      <c r="ANX44" s="679"/>
      <c r="ANZ44" s="676"/>
      <c r="AOA44" s="677"/>
      <c r="AOB44" s="677"/>
      <c r="AOC44" s="678"/>
      <c r="AOD44" s="678"/>
      <c r="AOE44" s="678"/>
      <c r="AOF44" s="679"/>
      <c r="AOH44" s="676"/>
      <c r="AOI44" s="677"/>
      <c r="AOJ44" s="677"/>
      <c r="AOK44" s="678"/>
      <c r="AOL44" s="678"/>
      <c r="AOM44" s="678"/>
      <c r="AON44" s="679"/>
      <c r="AOP44" s="676"/>
      <c r="AOQ44" s="677"/>
      <c r="AOR44" s="677"/>
      <c r="AOS44" s="678"/>
      <c r="AOT44" s="678"/>
      <c r="AOU44" s="678"/>
      <c r="AOV44" s="679"/>
      <c r="AOX44" s="676"/>
      <c r="AOY44" s="677"/>
      <c r="AOZ44" s="677"/>
      <c r="APA44" s="678"/>
      <c r="APB44" s="678"/>
      <c r="APC44" s="678"/>
      <c r="APD44" s="679"/>
      <c r="APF44" s="676"/>
      <c r="APG44" s="677"/>
      <c r="APH44" s="677"/>
      <c r="API44" s="678"/>
      <c r="APJ44" s="678"/>
      <c r="APK44" s="678"/>
      <c r="APL44" s="679"/>
      <c r="APN44" s="676"/>
      <c r="APO44" s="677"/>
      <c r="APP44" s="677"/>
      <c r="APQ44" s="678"/>
      <c r="APR44" s="678"/>
      <c r="APS44" s="678"/>
      <c r="APT44" s="679"/>
      <c r="APV44" s="676"/>
      <c r="APW44" s="677"/>
      <c r="APX44" s="677"/>
      <c r="APY44" s="678"/>
      <c r="APZ44" s="678"/>
      <c r="AQA44" s="678"/>
      <c r="AQB44" s="679"/>
      <c r="AQD44" s="676"/>
      <c r="AQE44" s="677"/>
      <c r="AQF44" s="677"/>
      <c r="AQG44" s="678"/>
      <c r="AQH44" s="678"/>
      <c r="AQI44" s="678"/>
      <c r="AQJ44" s="679"/>
      <c r="AQL44" s="676"/>
      <c r="AQM44" s="677"/>
      <c r="AQN44" s="677"/>
      <c r="AQO44" s="678"/>
      <c r="AQP44" s="678"/>
      <c r="AQQ44" s="678"/>
      <c r="AQR44" s="679"/>
      <c r="AQT44" s="676"/>
      <c r="AQU44" s="677"/>
      <c r="AQV44" s="677"/>
      <c r="AQW44" s="678"/>
      <c r="AQX44" s="678"/>
      <c r="AQY44" s="678"/>
      <c r="AQZ44" s="679"/>
      <c r="ARB44" s="676"/>
      <c r="ARC44" s="677"/>
      <c r="ARD44" s="677"/>
      <c r="ARE44" s="678"/>
      <c r="ARF44" s="678"/>
      <c r="ARG44" s="678"/>
      <c r="ARH44" s="679"/>
      <c r="ARJ44" s="676"/>
      <c r="ARK44" s="677"/>
      <c r="ARL44" s="677"/>
      <c r="ARM44" s="678"/>
      <c r="ARN44" s="678"/>
      <c r="ARO44" s="678"/>
      <c r="ARP44" s="679"/>
      <c r="ARR44" s="676"/>
      <c r="ARS44" s="677"/>
      <c r="ART44" s="677"/>
      <c r="ARU44" s="678"/>
      <c r="ARV44" s="678"/>
      <c r="ARW44" s="678"/>
      <c r="ARX44" s="679"/>
      <c r="ARZ44" s="676"/>
      <c r="ASA44" s="677"/>
      <c r="ASB44" s="677"/>
      <c r="ASC44" s="678"/>
      <c r="ASD44" s="678"/>
      <c r="ASE44" s="678"/>
      <c r="ASF44" s="679"/>
      <c r="ASH44" s="676"/>
      <c r="ASI44" s="677"/>
      <c r="ASJ44" s="677"/>
      <c r="ASK44" s="678"/>
      <c r="ASL44" s="678"/>
      <c r="ASM44" s="678"/>
      <c r="ASN44" s="679"/>
      <c r="ASP44" s="676"/>
      <c r="ASQ44" s="677"/>
      <c r="ASR44" s="677"/>
      <c r="ASS44" s="678"/>
      <c r="AST44" s="678"/>
      <c r="ASU44" s="678"/>
      <c r="ASV44" s="679"/>
      <c r="ASX44" s="676"/>
      <c r="ASY44" s="677"/>
      <c r="ASZ44" s="677"/>
      <c r="ATA44" s="678"/>
      <c r="ATB44" s="678"/>
      <c r="ATC44" s="678"/>
      <c r="ATD44" s="679"/>
      <c r="ATF44" s="676"/>
      <c r="ATG44" s="677"/>
      <c r="ATH44" s="677"/>
      <c r="ATI44" s="678"/>
      <c r="ATJ44" s="678"/>
      <c r="ATK44" s="678"/>
      <c r="ATL44" s="679"/>
      <c r="ATN44" s="676"/>
      <c r="ATO44" s="677"/>
      <c r="ATP44" s="677"/>
      <c r="ATQ44" s="678"/>
      <c r="ATR44" s="678"/>
      <c r="ATS44" s="678"/>
      <c r="ATT44" s="679"/>
      <c r="ATV44" s="676"/>
      <c r="ATW44" s="677"/>
      <c r="ATX44" s="677"/>
      <c r="ATY44" s="678"/>
      <c r="ATZ44" s="678"/>
      <c r="AUA44" s="678"/>
      <c r="AUB44" s="679"/>
      <c r="AUD44" s="676"/>
      <c r="AUE44" s="677"/>
      <c r="AUF44" s="677"/>
      <c r="AUG44" s="678"/>
      <c r="AUH44" s="678"/>
      <c r="AUI44" s="678"/>
      <c r="AUJ44" s="679"/>
      <c r="AUL44" s="676"/>
      <c r="AUM44" s="677"/>
      <c r="AUN44" s="677"/>
      <c r="AUO44" s="678"/>
      <c r="AUP44" s="678"/>
      <c r="AUQ44" s="678"/>
      <c r="AUR44" s="679"/>
      <c r="AUT44" s="676"/>
      <c r="AUU44" s="677"/>
      <c r="AUV44" s="677"/>
      <c r="AUW44" s="678"/>
      <c r="AUX44" s="678"/>
      <c r="AUY44" s="678"/>
      <c r="AUZ44" s="679"/>
      <c r="AVB44" s="676"/>
      <c r="AVC44" s="677"/>
      <c r="AVD44" s="677"/>
      <c r="AVE44" s="678"/>
      <c r="AVF44" s="678"/>
      <c r="AVG44" s="678"/>
      <c r="AVH44" s="679"/>
      <c r="AVJ44" s="676"/>
      <c r="AVK44" s="677"/>
      <c r="AVL44" s="677"/>
      <c r="AVM44" s="678"/>
      <c r="AVN44" s="678"/>
      <c r="AVO44" s="678"/>
      <c r="AVP44" s="679"/>
      <c r="AVR44" s="676"/>
      <c r="AVS44" s="677"/>
      <c r="AVT44" s="677"/>
      <c r="AVU44" s="678"/>
      <c r="AVV44" s="678"/>
      <c r="AVW44" s="678"/>
      <c r="AVX44" s="679"/>
      <c r="AVZ44" s="676"/>
      <c r="AWA44" s="677"/>
      <c r="AWB44" s="677"/>
      <c r="AWC44" s="678"/>
      <c r="AWD44" s="678"/>
      <c r="AWE44" s="678"/>
      <c r="AWF44" s="679"/>
      <c r="AWH44" s="676"/>
      <c r="AWI44" s="677"/>
      <c r="AWJ44" s="677"/>
      <c r="AWK44" s="678"/>
      <c r="AWL44" s="678"/>
      <c r="AWM44" s="678"/>
      <c r="AWN44" s="679"/>
      <c r="AWP44" s="676"/>
      <c r="AWQ44" s="677"/>
      <c r="AWR44" s="677"/>
      <c r="AWS44" s="678"/>
      <c r="AWT44" s="678"/>
      <c r="AWU44" s="678"/>
      <c r="AWV44" s="679"/>
      <c r="AWX44" s="676"/>
      <c r="AWY44" s="677"/>
      <c r="AWZ44" s="677"/>
      <c r="AXA44" s="678"/>
      <c r="AXB44" s="678"/>
      <c r="AXC44" s="678"/>
      <c r="AXD44" s="679"/>
      <c r="AXF44" s="676"/>
      <c r="AXG44" s="677"/>
      <c r="AXH44" s="677"/>
      <c r="AXI44" s="678"/>
      <c r="AXJ44" s="678"/>
      <c r="AXK44" s="678"/>
      <c r="AXL44" s="679"/>
      <c r="AXN44" s="676"/>
      <c r="AXO44" s="677"/>
      <c r="AXP44" s="677"/>
      <c r="AXQ44" s="678"/>
      <c r="AXR44" s="678"/>
      <c r="AXS44" s="678"/>
      <c r="AXT44" s="679"/>
      <c r="AXV44" s="676"/>
      <c r="AXW44" s="677"/>
      <c r="AXX44" s="677"/>
      <c r="AXY44" s="678"/>
      <c r="AXZ44" s="678"/>
      <c r="AYA44" s="678"/>
      <c r="AYB44" s="679"/>
      <c r="AYD44" s="676"/>
      <c r="AYE44" s="677"/>
      <c r="AYF44" s="677"/>
      <c r="AYG44" s="678"/>
      <c r="AYH44" s="678"/>
      <c r="AYI44" s="678"/>
      <c r="AYJ44" s="679"/>
      <c r="AYL44" s="676"/>
      <c r="AYM44" s="677"/>
      <c r="AYN44" s="677"/>
      <c r="AYO44" s="678"/>
      <c r="AYP44" s="678"/>
      <c r="AYQ44" s="678"/>
      <c r="AYR44" s="679"/>
      <c r="AYT44" s="676"/>
      <c r="AYU44" s="677"/>
      <c r="AYV44" s="677"/>
      <c r="AYW44" s="678"/>
      <c r="AYX44" s="678"/>
      <c r="AYY44" s="678"/>
      <c r="AYZ44" s="679"/>
      <c r="AZB44" s="676"/>
      <c r="AZC44" s="677"/>
      <c r="AZD44" s="677"/>
      <c r="AZE44" s="678"/>
      <c r="AZF44" s="678"/>
      <c r="AZG44" s="678"/>
      <c r="AZH44" s="679"/>
      <c r="AZJ44" s="676"/>
      <c r="AZK44" s="677"/>
      <c r="AZL44" s="677"/>
      <c r="AZM44" s="678"/>
      <c r="AZN44" s="678"/>
      <c r="AZO44" s="678"/>
      <c r="AZP44" s="679"/>
      <c r="AZR44" s="676"/>
      <c r="AZS44" s="677"/>
      <c r="AZT44" s="677"/>
      <c r="AZU44" s="678"/>
      <c r="AZV44" s="678"/>
      <c r="AZW44" s="678"/>
      <c r="AZX44" s="679"/>
      <c r="AZZ44" s="676"/>
      <c r="BAA44" s="677"/>
      <c r="BAB44" s="677"/>
      <c r="BAC44" s="678"/>
      <c r="BAD44" s="678"/>
      <c r="BAE44" s="678"/>
      <c r="BAF44" s="679"/>
      <c r="BAH44" s="676"/>
      <c r="BAI44" s="677"/>
      <c r="BAJ44" s="677"/>
      <c r="BAK44" s="678"/>
      <c r="BAL44" s="678"/>
      <c r="BAM44" s="678"/>
      <c r="BAN44" s="679"/>
      <c r="BAP44" s="676"/>
      <c r="BAQ44" s="677"/>
      <c r="BAR44" s="677"/>
      <c r="BAS44" s="678"/>
      <c r="BAT44" s="678"/>
      <c r="BAU44" s="678"/>
      <c r="BAV44" s="679"/>
      <c r="BAX44" s="676"/>
      <c r="BAY44" s="677"/>
      <c r="BAZ44" s="677"/>
      <c r="BBA44" s="678"/>
      <c r="BBB44" s="678"/>
      <c r="BBC44" s="678"/>
      <c r="BBD44" s="679"/>
      <c r="BBF44" s="676"/>
      <c r="BBG44" s="677"/>
      <c r="BBH44" s="677"/>
      <c r="BBI44" s="678"/>
      <c r="BBJ44" s="678"/>
      <c r="BBK44" s="678"/>
      <c r="BBL44" s="679"/>
      <c r="BBN44" s="676"/>
      <c r="BBO44" s="677"/>
      <c r="BBP44" s="677"/>
      <c r="BBQ44" s="678"/>
      <c r="BBR44" s="678"/>
      <c r="BBS44" s="678"/>
      <c r="BBT44" s="679"/>
      <c r="BBV44" s="676"/>
      <c r="BBW44" s="677"/>
      <c r="BBX44" s="677"/>
      <c r="BBY44" s="678"/>
      <c r="BBZ44" s="678"/>
      <c r="BCA44" s="678"/>
      <c r="BCB44" s="679"/>
      <c r="BCD44" s="676"/>
      <c r="BCE44" s="677"/>
      <c r="BCF44" s="677"/>
      <c r="BCG44" s="678"/>
      <c r="BCH44" s="678"/>
      <c r="BCI44" s="678"/>
      <c r="BCJ44" s="679"/>
      <c r="BCL44" s="676"/>
      <c r="BCM44" s="677"/>
      <c r="BCN44" s="677"/>
      <c r="BCO44" s="678"/>
      <c r="BCP44" s="678"/>
      <c r="BCQ44" s="678"/>
      <c r="BCR44" s="679"/>
      <c r="BCT44" s="676"/>
      <c r="BCU44" s="677"/>
      <c r="BCV44" s="677"/>
      <c r="BCW44" s="678"/>
      <c r="BCX44" s="678"/>
      <c r="BCY44" s="678"/>
      <c r="BCZ44" s="679"/>
      <c r="BDB44" s="676"/>
      <c r="BDC44" s="677"/>
      <c r="BDD44" s="677"/>
      <c r="BDE44" s="678"/>
      <c r="BDF44" s="678"/>
      <c r="BDG44" s="678"/>
      <c r="BDH44" s="679"/>
      <c r="BDJ44" s="676"/>
      <c r="BDK44" s="677"/>
      <c r="BDL44" s="677"/>
      <c r="BDM44" s="678"/>
      <c r="BDN44" s="678"/>
      <c r="BDO44" s="678"/>
      <c r="BDP44" s="679"/>
      <c r="BDR44" s="676"/>
      <c r="BDS44" s="677"/>
      <c r="BDT44" s="677"/>
      <c r="BDU44" s="678"/>
      <c r="BDV44" s="678"/>
      <c r="BDW44" s="678"/>
      <c r="BDX44" s="679"/>
      <c r="BDZ44" s="676"/>
      <c r="BEA44" s="677"/>
      <c r="BEB44" s="677"/>
      <c r="BEC44" s="678"/>
      <c r="BED44" s="678"/>
      <c r="BEE44" s="678"/>
      <c r="BEF44" s="679"/>
      <c r="BEH44" s="676"/>
      <c r="BEI44" s="677"/>
      <c r="BEJ44" s="677"/>
      <c r="BEK44" s="678"/>
      <c r="BEL44" s="678"/>
      <c r="BEM44" s="678"/>
      <c r="BEN44" s="679"/>
      <c r="BEP44" s="676"/>
      <c r="BEQ44" s="677"/>
      <c r="BER44" s="677"/>
      <c r="BES44" s="678"/>
      <c r="BET44" s="678"/>
      <c r="BEU44" s="678"/>
      <c r="BEV44" s="679"/>
      <c r="BEX44" s="676"/>
      <c r="BEY44" s="677"/>
      <c r="BEZ44" s="677"/>
      <c r="BFA44" s="678"/>
      <c r="BFB44" s="678"/>
      <c r="BFC44" s="678"/>
      <c r="BFD44" s="679"/>
      <c r="BFF44" s="676"/>
      <c r="BFG44" s="677"/>
      <c r="BFH44" s="677"/>
      <c r="BFI44" s="678"/>
      <c r="BFJ44" s="678"/>
      <c r="BFK44" s="678"/>
      <c r="BFL44" s="679"/>
      <c r="BFN44" s="676"/>
      <c r="BFO44" s="677"/>
      <c r="BFP44" s="677"/>
      <c r="BFQ44" s="678"/>
      <c r="BFR44" s="678"/>
      <c r="BFS44" s="678"/>
      <c r="BFT44" s="679"/>
      <c r="BFV44" s="676"/>
      <c r="BFW44" s="677"/>
      <c r="BFX44" s="677"/>
      <c r="BFY44" s="678"/>
      <c r="BFZ44" s="678"/>
      <c r="BGA44" s="678"/>
      <c r="BGB44" s="679"/>
      <c r="BGD44" s="676"/>
      <c r="BGE44" s="677"/>
      <c r="BGF44" s="677"/>
      <c r="BGG44" s="678"/>
      <c r="BGH44" s="678"/>
      <c r="BGI44" s="678"/>
      <c r="BGJ44" s="679"/>
      <c r="BGL44" s="676"/>
      <c r="BGM44" s="677"/>
      <c r="BGN44" s="677"/>
      <c r="BGO44" s="678"/>
      <c r="BGP44" s="678"/>
      <c r="BGQ44" s="678"/>
      <c r="BGR44" s="679"/>
      <c r="BGT44" s="676"/>
      <c r="BGU44" s="677"/>
      <c r="BGV44" s="677"/>
      <c r="BGW44" s="678"/>
      <c r="BGX44" s="678"/>
      <c r="BGY44" s="678"/>
      <c r="BGZ44" s="679"/>
      <c r="BHB44" s="676"/>
      <c r="BHC44" s="677"/>
      <c r="BHD44" s="677"/>
      <c r="BHE44" s="678"/>
      <c r="BHF44" s="678"/>
      <c r="BHG44" s="678"/>
      <c r="BHH44" s="679"/>
      <c r="BHJ44" s="676"/>
      <c r="BHK44" s="677"/>
      <c r="BHL44" s="677"/>
      <c r="BHM44" s="678"/>
      <c r="BHN44" s="678"/>
      <c r="BHO44" s="678"/>
      <c r="BHP44" s="679"/>
      <c r="BHR44" s="676"/>
      <c r="BHS44" s="677"/>
      <c r="BHT44" s="677"/>
      <c r="BHU44" s="678"/>
      <c r="BHV44" s="678"/>
      <c r="BHW44" s="678"/>
      <c r="BHX44" s="679"/>
      <c r="BHZ44" s="676"/>
      <c r="BIA44" s="677"/>
      <c r="BIB44" s="677"/>
      <c r="BIC44" s="678"/>
      <c r="BID44" s="678"/>
      <c r="BIE44" s="678"/>
      <c r="BIF44" s="679"/>
      <c r="BIH44" s="676"/>
      <c r="BII44" s="677"/>
      <c r="BIJ44" s="677"/>
      <c r="BIK44" s="678"/>
      <c r="BIL44" s="678"/>
      <c r="BIM44" s="678"/>
      <c r="BIN44" s="679"/>
      <c r="BIP44" s="676"/>
      <c r="BIQ44" s="677"/>
      <c r="BIR44" s="677"/>
      <c r="BIS44" s="678"/>
      <c r="BIT44" s="678"/>
      <c r="BIU44" s="678"/>
      <c r="BIV44" s="679"/>
      <c r="BIX44" s="676"/>
      <c r="BIY44" s="677"/>
      <c r="BIZ44" s="677"/>
      <c r="BJA44" s="678"/>
      <c r="BJB44" s="678"/>
      <c r="BJC44" s="678"/>
      <c r="BJD44" s="679"/>
      <c r="BJF44" s="676"/>
      <c r="BJG44" s="677"/>
      <c r="BJH44" s="677"/>
      <c r="BJI44" s="678"/>
      <c r="BJJ44" s="678"/>
      <c r="BJK44" s="678"/>
      <c r="BJL44" s="679"/>
      <c r="BJN44" s="676"/>
      <c r="BJO44" s="677"/>
      <c r="BJP44" s="677"/>
      <c r="BJQ44" s="678"/>
      <c r="BJR44" s="678"/>
      <c r="BJS44" s="678"/>
      <c r="BJT44" s="679"/>
      <c r="BJV44" s="676"/>
      <c r="BJW44" s="677"/>
      <c r="BJX44" s="677"/>
      <c r="BJY44" s="678"/>
      <c r="BJZ44" s="678"/>
      <c r="BKA44" s="678"/>
      <c r="BKB44" s="679"/>
      <c r="BKD44" s="676"/>
      <c r="BKE44" s="677"/>
      <c r="BKF44" s="677"/>
      <c r="BKG44" s="678"/>
      <c r="BKH44" s="678"/>
      <c r="BKI44" s="678"/>
      <c r="BKJ44" s="679"/>
      <c r="BKL44" s="676"/>
      <c r="BKM44" s="677"/>
      <c r="BKN44" s="677"/>
      <c r="BKO44" s="678"/>
      <c r="BKP44" s="678"/>
      <c r="BKQ44" s="678"/>
      <c r="BKR44" s="679"/>
      <c r="BKT44" s="676"/>
      <c r="BKU44" s="677"/>
      <c r="BKV44" s="677"/>
      <c r="BKW44" s="678"/>
      <c r="BKX44" s="678"/>
      <c r="BKY44" s="678"/>
      <c r="BKZ44" s="679"/>
      <c r="BLB44" s="676"/>
      <c r="BLC44" s="677"/>
      <c r="BLD44" s="677"/>
      <c r="BLE44" s="678"/>
      <c r="BLF44" s="678"/>
      <c r="BLG44" s="678"/>
      <c r="BLH44" s="679"/>
      <c r="BLJ44" s="676"/>
      <c r="BLK44" s="677"/>
      <c r="BLL44" s="677"/>
      <c r="BLM44" s="678"/>
      <c r="BLN44" s="678"/>
      <c r="BLO44" s="678"/>
      <c r="BLP44" s="679"/>
      <c r="BLR44" s="676"/>
      <c r="BLS44" s="677"/>
      <c r="BLT44" s="677"/>
      <c r="BLU44" s="678"/>
      <c r="BLV44" s="678"/>
      <c r="BLW44" s="678"/>
      <c r="BLX44" s="679"/>
      <c r="BLZ44" s="676"/>
      <c r="BMA44" s="677"/>
      <c r="BMB44" s="677"/>
      <c r="BMC44" s="678"/>
      <c r="BMD44" s="678"/>
      <c r="BME44" s="678"/>
      <c r="BMF44" s="679"/>
      <c r="BMH44" s="676"/>
      <c r="BMI44" s="677"/>
      <c r="BMJ44" s="677"/>
      <c r="BMK44" s="678"/>
      <c r="BML44" s="678"/>
      <c r="BMM44" s="678"/>
      <c r="BMN44" s="679"/>
      <c r="BMP44" s="676"/>
      <c r="BMQ44" s="677"/>
      <c r="BMR44" s="677"/>
      <c r="BMS44" s="678"/>
      <c r="BMT44" s="678"/>
      <c r="BMU44" s="678"/>
      <c r="BMV44" s="679"/>
      <c r="BMX44" s="676"/>
      <c r="BMY44" s="677"/>
      <c r="BMZ44" s="677"/>
      <c r="BNA44" s="678"/>
      <c r="BNB44" s="678"/>
      <c r="BNC44" s="678"/>
      <c r="BND44" s="679"/>
      <c r="BNF44" s="676"/>
      <c r="BNG44" s="677"/>
      <c r="BNH44" s="677"/>
      <c r="BNI44" s="678"/>
      <c r="BNJ44" s="678"/>
      <c r="BNK44" s="678"/>
      <c r="BNL44" s="679"/>
      <c r="BNN44" s="676"/>
      <c r="BNO44" s="677"/>
      <c r="BNP44" s="677"/>
      <c r="BNQ44" s="678"/>
      <c r="BNR44" s="678"/>
      <c r="BNS44" s="678"/>
      <c r="BNT44" s="679"/>
      <c r="BNV44" s="676"/>
      <c r="BNW44" s="677"/>
      <c r="BNX44" s="677"/>
      <c r="BNY44" s="678"/>
      <c r="BNZ44" s="678"/>
      <c r="BOA44" s="678"/>
      <c r="BOB44" s="679"/>
      <c r="BOD44" s="676"/>
      <c r="BOE44" s="677"/>
      <c r="BOF44" s="677"/>
      <c r="BOG44" s="678"/>
      <c r="BOH44" s="678"/>
      <c r="BOI44" s="678"/>
      <c r="BOJ44" s="679"/>
      <c r="BOL44" s="676"/>
      <c r="BOM44" s="677"/>
      <c r="BON44" s="677"/>
      <c r="BOO44" s="678"/>
      <c r="BOP44" s="678"/>
      <c r="BOQ44" s="678"/>
      <c r="BOR44" s="679"/>
      <c r="BOT44" s="676"/>
      <c r="BOU44" s="677"/>
      <c r="BOV44" s="677"/>
      <c r="BOW44" s="678"/>
      <c r="BOX44" s="678"/>
      <c r="BOY44" s="678"/>
      <c r="BOZ44" s="679"/>
      <c r="BPB44" s="676"/>
      <c r="BPC44" s="677"/>
      <c r="BPD44" s="677"/>
      <c r="BPE44" s="678"/>
      <c r="BPF44" s="678"/>
      <c r="BPG44" s="678"/>
      <c r="BPH44" s="679"/>
      <c r="BPJ44" s="676"/>
      <c r="BPK44" s="677"/>
      <c r="BPL44" s="677"/>
      <c r="BPM44" s="678"/>
      <c r="BPN44" s="678"/>
      <c r="BPO44" s="678"/>
      <c r="BPP44" s="679"/>
      <c r="BPR44" s="676"/>
      <c r="BPS44" s="677"/>
      <c r="BPT44" s="677"/>
      <c r="BPU44" s="678"/>
      <c r="BPV44" s="678"/>
      <c r="BPW44" s="678"/>
      <c r="BPX44" s="679"/>
      <c r="BPZ44" s="676"/>
      <c r="BQA44" s="677"/>
      <c r="BQB44" s="677"/>
      <c r="BQC44" s="678"/>
      <c r="BQD44" s="678"/>
      <c r="BQE44" s="678"/>
      <c r="BQF44" s="679"/>
      <c r="BQH44" s="676"/>
      <c r="BQI44" s="677"/>
      <c r="BQJ44" s="677"/>
      <c r="BQK44" s="678"/>
      <c r="BQL44" s="678"/>
      <c r="BQM44" s="678"/>
      <c r="BQN44" s="679"/>
      <c r="BQP44" s="676"/>
      <c r="BQQ44" s="677"/>
      <c r="BQR44" s="677"/>
      <c r="BQS44" s="678"/>
      <c r="BQT44" s="678"/>
      <c r="BQU44" s="678"/>
      <c r="BQV44" s="679"/>
      <c r="BQX44" s="676"/>
      <c r="BQY44" s="677"/>
      <c r="BQZ44" s="677"/>
      <c r="BRA44" s="678"/>
      <c r="BRB44" s="678"/>
      <c r="BRC44" s="678"/>
      <c r="BRD44" s="679"/>
      <c r="BRF44" s="676"/>
      <c r="BRG44" s="677"/>
      <c r="BRH44" s="677"/>
      <c r="BRI44" s="678"/>
      <c r="BRJ44" s="678"/>
      <c r="BRK44" s="678"/>
      <c r="BRL44" s="679"/>
      <c r="BRN44" s="676"/>
      <c r="BRO44" s="677"/>
      <c r="BRP44" s="677"/>
      <c r="BRQ44" s="678"/>
      <c r="BRR44" s="678"/>
      <c r="BRS44" s="678"/>
      <c r="BRT44" s="679"/>
      <c r="BRV44" s="676"/>
      <c r="BRW44" s="677"/>
      <c r="BRX44" s="677"/>
      <c r="BRY44" s="678"/>
      <c r="BRZ44" s="678"/>
      <c r="BSA44" s="678"/>
      <c r="BSB44" s="679"/>
      <c r="BSD44" s="676"/>
      <c r="BSE44" s="677"/>
      <c r="BSF44" s="677"/>
      <c r="BSG44" s="678"/>
      <c r="BSH44" s="678"/>
      <c r="BSI44" s="678"/>
      <c r="BSJ44" s="679"/>
      <c r="BSL44" s="676"/>
      <c r="BSM44" s="677"/>
      <c r="BSN44" s="677"/>
      <c r="BSO44" s="678"/>
      <c r="BSP44" s="678"/>
      <c r="BSQ44" s="678"/>
      <c r="BSR44" s="679"/>
      <c r="BST44" s="676"/>
      <c r="BSU44" s="677"/>
      <c r="BSV44" s="677"/>
      <c r="BSW44" s="678"/>
      <c r="BSX44" s="678"/>
      <c r="BSY44" s="678"/>
      <c r="BSZ44" s="679"/>
      <c r="BTB44" s="676"/>
      <c r="BTC44" s="677"/>
      <c r="BTD44" s="677"/>
      <c r="BTE44" s="678"/>
      <c r="BTF44" s="678"/>
      <c r="BTG44" s="678"/>
      <c r="BTH44" s="679"/>
      <c r="BTJ44" s="676"/>
      <c r="BTK44" s="677"/>
      <c r="BTL44" s="677"/>
      <c r="BTM44" s="678"/>
      <c r="BTN44" s="678"/>
      <c r="BTO44" s="678"/>
      <c r="BTP44" s="679"/>
      <c r="BTR44" s="676"/>
      <c r="BTS44" s="677"/>
      <c r="BTT44" s="677"/>
      <c r="BTU44" s="678"/>
      <c r="BTV44" s="678"/>
      <c r="BTW44" s="678"/>
      <c r="BTX44" s="679"/>
      <c r="BTZ44" s="676"/>
      <c r="BUA44" s="677"/>
      <c r="BUB44" s="677"/>
      <c r="BUC44" s="678"/>
      <c r="BUD44" s="678"/>
      <c r="BUE44" s="678"/>
      <c r="BUF44" s="679"/>
      <c r="BUH44" s="676"/>
      <c r="BUI44" s="677"/>
      <c r="BUJ44" s="677"/>
      <c r="BUK44" s="678"/>
      <c r="BUL44" s="678"/>
      <c r="BUM44" s="678"/>
      <c r="BUN44" s="679"/>
      <c r="BUP44" s="676"/>
      <c r="BUQ44" s="677"/>
      <c r="BUR44" s="677"/>
      <c r="BUS44" s="678"/>
      <c r="BUT44" s="678"/>
      <c r="BUU44" s="678"/>
      <c r="BUV44" s="679"/>
      <c r="BUX44" s="676"/>
      <c r="BUY44" s="677"/>
      <c r="BUZ44" s="677"/>
      <c r="BVA44" s="678"/>
      <c r="BVB44" s="678"/>
      <c r="BVC44" s="678"/>
      <c r="BVD44" s="679"/>
      <c r="BVF44" s="676"/>
      <c r="BVG44" s="677"/>
      <c r="BVH44" s="677"/>
      <c r="BVI44" s="678"/>
      <c r="BVJ44" s="678"/>
      <c r="BVK44" s="678"/>
      <c r="BVL44" s="679"/>
      <c r="BVN44" s="676"/>
      <c r="BVO44" s="677"/>
      <c r="BVP44" s="677"/>
      <c r="BVQ44" s="678"/>
      <c r="BVR44" s="678"/>
      <c r="BVS44" s="678"/>
      <c r="BVT44" s="679"/>
      <c r="BVV44" s="676"/>
      <c r="BVW44" s="677"/>
      <c r="BVX44" s="677"/>
      <c r="BVY44" s="678"/>
      <c r="BVZ44" s="678"/>
      <c r="BWA44" s="678"/>
      <c r="BWB44" s="679"/>
      <c r="BWD44" s="676"/>
      <c r="BWE44" s="677"/>
      <c r="BWF44" s="677"/>
      <c r="BWG44" s="678"/>
      <c r="BWH44" s="678"/>
      <c r="BWI44" s="678"/>
      <c r="BWJ44" s="679"/>
      <c r="BWL44" s="676"/>
      <c r="BWM44" s="677"/>
      <c r="BWN44" s="677"/>
      <c r="BWO44" s="678"/>
      <c r="BWP44" s="678"/>
      <c r="BWQ44" s="678"/>
      <c r="BWR44" s="679"/>
      <c r="BWT44" s="676"/>
      <c r="BWU44" s="677"/>
      <c r="BWV44" s="677"/>
      <c r="BWW44" s="678"/>
      <c r="BWX44" s="678"/>
      <c r="BWY44" s="678"/>
      <c r="BWZ44" s="679"/>
      <c r="BXB44" s="676"/>
      <c r="BXC44" s="677"/>
      <c r="BXD44" s="677"/>
      <c r="BXE44" s="678"/>
      <c r="BXF44" s="678"/>
      <c r="BXG44" s="678"/>
      <c r="BXH44" s="679"/>
      <c r="BXJ44" s="676"/>
      <c r="BXK44" s="677"/>
      <c r="BXL44" s="677"/>
      <c r="BXM44" s="678"/>
      <c r="BXN44" s="678"/>
      <c r="BXO44" s="678"/>
      <c r="BXP44" s="679"/>
      <c r="BXR44" s="676"/>
      <c r="BXS44" s="677"/>
      <c r="BXT44" s="677"/>
      <c r="BXU44" s="678"/>
      <c r="BXV44" s="678"/>
      <c r="BXW44" s="678"/>
      <c r="BXX44" s="679"/>
      <c r="BXZ44" s="676"/>
      <c r="BYA44" s="677"/>
      <c r="BYB44" s="677"/>
      <c r="BYC44" s="678"/>
      <c r="BYD44" s="678"/>
      <c r="BYE44" s="678"/>
      <c r="BYF44" s="679"/>
      <c r="BYH44" s="676"/>
      <c r="BYI44" s="677"/>
      <c r="BYJ44" s="677"/>
      <c r="BYK44" s="678"/>
      <c r="BYL44" s="678"/>
      <c r="BYM44" s="678"/>
      <c r="BYN44" s="679"/>
      <c r="BYP44" s="676"/>
      <c r="BYQ44" s="677"/>
      <c r="BYR44" s="677"/>
      <c r="BYS44" s="678"/>
      <c r="BYT44" s="678"/>
      <c r="BYU44" s="678"/>
      <c r="BYV44" s="679"/>
      <c r="BYX44" s="676"/>
      <c r="BYY44" s="677"/>
      <c r="BYZ44" s="677"/>
      <c r="BZA44" s="678"/>
      <c r="BZB44" s="678"/>
      <c r="BZC44" s="678"/>
      <c r="BZD44" s="679"/>
      <c r="BZF44" s="676"/>
      <c r="BZG44" s="677"/>
      <c r="BZH44" s="677"/>
      <c r="BZI44" s="678"/>
      <c r="BZJ44" s="678"/>
      <c r="BZK44" s="678"/>
      <c r="BZL44" s="679"/>
      <c r="BZN44" s="676"/>
      <c r="BZO44" s="677"/>
      <c r="BZP44" s="677"/>
      <c r="BZQ44" s="678"/>
      <c r="BZR44" s="678"/>
      <c r="BZS44" s="678"/>
      <c r="BZT44" s="679"/>
      <c r="BZV44" s="676"/>
      <c r="BZW44" s="677"/>
      <c r="BZX44" s="677"/>
      <c r="BZY44" s="678"/>
      <c r="BZZ44" s="678"/>
      <c r="CAA44" s="678"/>
      <c r="CAB44" s="679"/>
      <c r="CAD44" s="676"/>
      <c r="CAE44" s="677"/>
      <c r="CAF44" s="677"/>
      <c r="CAG44" s="678"/>
      <c r="CAH44" s="678"/>
      <c r="CAI44" s="678"/>
      <c r="CAJ44" s="679"/>
      <c r="CAL44" s="676"/>
      <c r="CAM44" s="677"/>
      <c r="CAN44" s="677"/>
      <c r="CAO44" s="678"/>
      <c r="CAP44" s="678"/>
      <c r="CAQ44" s="678"/>
      <c r="CAR44" s="679"/>
      <c r="CAT44" s="676"/>
      <c r="CAU44" s="677"/>
      <c r="CAV44" s="677"/>
      <c r="CAW44" s="678"/>
      <c r="CAX44" s="678"/>
      <c r="CAY44" s="678"/>
      <c r="CAZ44" s="679"/>
      <c r="CBB44" s="676"/>
      <c r="CBC44" s="677"/>
      <c r="CBD44" s="677"/>
      <c r="CBE44" s="678"/>
      <c r="CBF44" s="678"/>
      <c r="CBG44" s="678"/>
      <c r="CBH44" s="679"/>
      <c r="CBJ44" s="676"/>
      <c r="CBK44" s="677"/>
      <c r="CBL44" s="677"/>
      <c r="CBM44" s="678"/>
      <c r="CBN44" s="678"/>
      <c r="CBO44" s="678"/>
      <c r="CBP44" s="679"/>
      <c r="CBR44" s="676"/>
      <c r="CBS44" s="677"/>
      <c r="CBT44" s="677"/>
      <c r="CBU44" s="678"/>
      <c r="CBV44" s="678"/>
      <c r="CBW44" s="678"/>
      <c r="CBX44" s="679"/>
      <c r="CBZ44" s="676"/>
      <c r="CCA44" s="677"/>
      <c r="CCB44" s="677"/>
      <c r="CCC44" s="678"/>
      <c r="CCD44" s="678"/>
      <c r="CCE44" s="678"/>
      <c r="CCF44" s="679"/>
      <c r="CCH44" s="676"/>
      <c r="CCI44" s="677"/>
      <c r="CCJ44" s="677"/>
      <c r="CCK44" s="678"/>
      <c r="CCL44" s="678"/>
      <c r="CCM44" s="678"/>
      <c r="CCN44" s="679"/>
      <c r="CCP44" s="676"/>
      <c r="CCQ44" s="677"/>
      <c r="CCR44" s="677"/>
      <c r="CCS44" s="678"/>
      <c r="CCT44" s="678"/>
      <c r="CCU44" s="678"/>
      <c r="CCV44" s="679"/>
      <c r="CCX44" s="676"/>
      <c r="CCY44" s="677"/>
      <c r="CCZ44" s="677"/>
      <c r="CDA44" s="678"/>
      <c r="CDB44" s="678"/>
      <c r="CDC44" s="678"/>
      <c r="CDD44" s="679"/>
      <c r="CDF44" s="676"/>
      <c r="CDG44" s="677"/>
      <c r="CDH44" s="677"/>
      <c r="CDI44" s="678"/>
      <c r="CDJ44" s="678"/>
      <c r="CDK44" s="678"/>
      <c r="CDL44" s="679"/>
      <c r="CDN44" s="676"/>
      <c r="CDO44" s="677"/>
      <c r="CDP44" s="677"/>
      <c r="CDQ44" s="678"/>
      <c r="CDR44" s="678"/>
      <c r="CDS44" s="678"/>
      <c r="CDT44" s="679"/>
      <c r="CDV44" s="676"/>
      <c r="CDW44" s="677"/>
      <c r="CDX44" s="677"/>
      <c r="CDY44" s="678"/>
      <c r="CDZ44" s="678"/>
      <c r="CEA44" s="678"/>
      <c r="CEB44" s="679"/>
      <c r="CED44" s="676"/>
      <c r="CEE44" s="677"/>
      <c r="CEF44" s="677"/>
      <c r="CEG44" s="678"/>
      <c r="CEH44" s="678"/>
      <c r="CEI44" s="678"/>
      <c r="CEJ44" s="679"/>
      <c r="CEL44" s="676"/>
      <c r="CEM44" s="677"/>
      <c r="CEN44" s="677"/>
      <c r="CEO44" s="678"/>
      <c r="CEP44" s="678"/>
      <c r="CEQ44" s="678"/>
      <c r="CER44" s="679"/>
      <c r="CET44" s="676"/>
      <c r="CEU44" s="677"/>
      <c r="CEV44" s="677"/>
      <c r="CEW44" s="678"/>
      <c r="CEX44" s="678"/>
      <c r="CEY44" s="678"/>
      <c r="CEZ44" s="679"/>
      <c r="CFB44" s="676"/>
      <c r="CFC44" s="677"/>
      <c r="CFD44" s="677"/>
      <c r="CFE44" s="678"/>
      <c r="CFF44" s="678"/>
      <c r="CFG44" s="678"/>
      <c r="CFH44" s="679"/>
      <c r="CFJ44" s="676"/>
      <c r="CFK44" s="677"/>
      <c r="CFL44" s="677"/>
      <c r="CFM44" s="678"/>
      <c r="CFN44" s="678"/>
      <c r="CFO44" s="678"/>
      <c r="CFP44" s="679"/>
      <c r="CFR44" s="676"/>
      <c r="CFS44" s="677"/>
      <c r="CFT44" s="677"/>
      <c r="CFU44" s="678"/>
      <c r="CFV44" s="678"/>
      <c r="CFW44" s="678"/>
      <c r="CFX44" s="679"/>
      <c r="CFZ44" s="676"/>
      <c r="CGA44" s="677"/>
      <c r="CGB44" s="677"/>
      <c r="CGC44" s="678"/>
      <c r="CGD44" s="678"/>
      <c r="CGE44" s="678"/>
      <c r="CGF44" s="679"/>
      <c r="CGH44" s="676"/>
      <c r="CGI44" s="677"/>
      <c r="CGJ44" s="677"/>
      <c r="CGK44" s="678"/>
      <c r="CGL44" s="678"/>
      <c r="CGM44" s="678"/>
      <c r="CGN44" s="679"/>
      <c r="CGP44" s="676"/>
      <c r="CGQ44" s="677"/>
      <c r="CGR44" s="677"/>
      <c r="CGS44" s="678"/>
      <c r="CGT44" s="678"/>
      <c r="CGU44" s="678"/>
      <c r="CGV44" s="679"/>
      <c r="CGX44" s="676"/>
      <c r="CGY44" s="677"/>
      <c r="CGZ44" s="677"/>
      <c r="CHA44" s="678"/>
      <c r="CHB44" s="678"/>
      <c r="CHC44" s="678"/>
      <c r="CHD44" s="679"/>
      <c r="CHF44" s="676"/>
      <c r="CHG44" s="677"/>
      <c r="CHH44" s="677"/>
      <c r="CHI44" s="678"/>
      <c r="CHJ44" s="678"/>
      <c r="CHK44" s="678"/>
      <c r="CHL44" s="679"/>
      <c r="CHN44" s="676"/>
      <c r="CHO44" s="677"/>
      <c r="CHP44" s="677"/>
      <c r="CHQ44" s="678"/>
      <c r="CHR44" s="678"/>
      <c r="CHS44" s="678"/>
      <c r="CHT44" s="679"/>
      <c r="CHV44" s="676"/>
      <c r="CHW44" s="677"/>
      <c r="CHX44" s="677"/>
      <c r="CHY44" s="678"/>
      <c r="CHZ44" s="678"/>
      <c r="CIA44" s="678"/>
      <c r="CIB44" s="679"/>
      <c r="CID44" s="676"/>
      <c r="CIE44" s="677"/>
      <c r="CIF44" s="677"/>
      <c r="CIG44" s="678"/>
      <c r="CIH44" s="678"/>
      <c r="CII44" s="678"/>
      <c r="CIJ44" s="679"/>
      <c r="CIL44" s="676"/>
      <c r="CIM44" s="677"/>
      <c r="CIN44" s="677"/>
      <c r="CIO44" s="678"/>
      <c r="CIP44" s="678"/>
      <c r="CIQ44" s="678"/>
      <c r="CIR44" s="679"/>
      <c r="CIT44" s="676"/>
      <c r="CIU44" s="677"/>
      <c r="CIV44" s="677"/>
      <c r="CIW44" s="678"/>
      <c r="CIX44" s="678"/>
      <c r="CIY44" s="678"/>
      <c r="CIZ44" s="679"/>
      <c r="CJB44" s="676"/>
      <c r="CJC44" s="677"/>
      <c r="CJD44" s="677"/>
      <c r="CJE44" s="678"/>
      <c r="CJF44" s="678"/>
      <c r="CJG44" s="678"/>
      <c r="CJH44" s="679"/>
      <c r="CJJ44" s="676"/>
      <c r="CJK44" s="677"/>
      <c r="CJL44" s="677"/>
      <c r="CJM44" s="678"/>
      <c r="CJN44" s="678"/>
      <c r="CJO44" s="678"/>
      <c r="CJP44" s="679"/>
      <c r="CJR44" s="676"/>
      <c r="CJS44" s="677"/>
      <c r="CJT44" s="677"/>
      <c r="CJU44" s="678"/>
      <c r="CJV44" s="678"/>
      <c r="CJW44" s="678"/>
      <c r="CJX44" s="679"/>
      <c r="CJZ44" s="676"/>
      <c r="CKA44" s="677"/>
      <c r="CKB44" s="677"/>
      <c r="CKC44" s="678"/>
      <c r="CKD44" s="678"/>
      <c r="CKE44" s="678"/>
      <c r="CKF44" s="679"/>
      <c r="CKH44" s="676"/>
      <c r="CKI44" s="677"/>
      <c r="CKJ44" s="677"/>
      <c r="CKK44" s="678"/>
      <c r="CKL44" s="678"/>
      <c r="CKM44" s="678"/>
      <c r="CKN44" s="679"/>
      <c r="CKP44" s="676"/>
      <c r="CKQ44" s="677"/>
      <c r="CKR44" s="677"/>
      <c r="CKS44" s="678"/>
      <c r="CKT44" s="678"/>
      <c r="CKU44" s="678"/>
      <c r="CKV44" s="679"/>
      <c r="CKX44" s="676"/>
      <c r="CKY44" s="677"/>
      <c r="CKZ44" s="677"/>
      <c r="CLA44" s="678"/>
      <c r="CLB44" s="678"/>
      <c r="CLC44" s="678"/>
      <c r="CLD44" s="679"/>
      <c r="CLF44" s="676"/>
      <c r="CLG44" s="677"/>
      <c r="CLH44" s="677"/>
      <c r="CLI44" s="678"/>
      <c r="CLJ44" s="678"/>
      <c r="CLK44" s="678"/>
      <c r="CLL44" s="679"/>
      <c r="CLN44" s="676"/>
      <c r="CLO44" s="677"/>
      <c r="CLP44" s="677"/>
      <c r="CLQ44" s="678"/>
      <c r="CLR44" s="678"/>
      <c r="CLS44" s="678"/>
      <c r="CLT44" s="679"/>
      <c r="CLV44" s="676"/>
      <c r="CLW44" s="677"/>
      <c r="CLX44" s="677"/>
      <c r="CLY44" s="678"/>
      <c r="CLZ44" s="678"/>
      <c r="CMA44" s="678"/>
      <c r="CMB44" s="679"/>
      <c r="CMD44" s="676"/>
      <c r="CME44" s="677"/>
      <c r="CMF44" s="677"/>
      <c r="CMG44" s="678"/>
      <c r="CMH44" s="678"/>
      <c r="CMI44" s="678"/>
      <c r="CMJ44" s="679"/>
      <c r="CML44" s="676"/>
      <c r="CMM44" s="677"/>
      <c r="CMN44" s="677"/>
      <c r="CMO44" s="678"/>
      <c r="CMP44" s="678"/>
      <c r="CMQ44" s="678"/>
      <c r="CMR44" s="679"/>
      <c r="CMT44" s="676"/>
      <c r="CMU44" s="677"/>
      <c r="CMV44" s="677"/>
      <c r="CMW44" s="678"/>
      <c r="CMX44" s="678"/>
      <c r="CMY44" s="678"/>
      <c r="CMZ44" s="679"/>
      <c r="CNB44" s="676"/>
      <c r="CNC44" s="677"/>
      <c r="CND44" s="677"/>
      <c r="CNE44" s="678"/>
      <c r="CNF44" s="678"/>
      <c r="CNG44" s="678"/>
      <c r="CNH44" s="679"/>
      <c r="CNJ44" s="676"/>
      <c r="CNK44" s="677"/>
      <c r="CNL44" s="677"/>
      <c r="CNM44" s="678"/>
      <c r="CNN44" s="678"/>
      <c r="CNO44" s="678"/>
      <c r="CNP44" s="679"/>
      <c r="CNR44" s="676"/>
      <c r="CNS44" s="677"/>
      <c r="CNT44" s="677"/>
      <c r="CNU44" s="678"/>
      <c r="CNV44" s="678"/>
      <c r="CNW44" s="678"/>
      <c r="CNX44" s="679"/>
      <c r="CNZ44" s="676"/>
      <c r="COA44" s="677"/>
      <c r="COB44" s="677"/>
      <c r="COC44" s="678"/>
      <c r="COD44" s="678"/>
      <c r="COE44" s="678"/>
      <c r="COF44" s="679"/>
      <c r="COH44" s="676"/>
      <c r="COI44" s="677"/>
      <c r="COJ44" s="677"/>
      <c r="COK44" s="678"/>
      <c r="COL44" s="678"/>
      <c r="COM44" s="678"/>
      <c r="CON44" s="679"/>
      <c r="COP44" s="676"/>
      <c r="COQ44" s="677"/>
      <c r="COR44" s="677"/>
      <c r="COS44" s="678"/>
      <c r="COT44" s="678"/>
      <c r="COU44" s="678"/>
      <c r="COV44" s="679"/>
      <c r="COX44" s="676"/>
      <c r="COY44" s="677"/>
      <c r="COZ44" s="677"/>
      <c r="CPA44" s="678"/>
      <c r="CPB44" s="678"/>
      <c r="CPC44" s="678"/>
      <c r="CPD44" s="679"/>
      <c r="CPF44" s="676"/>
      <c r="CPG44" s="677"/>
      <c r="CPH44" s="677"/>
      <c r="CPI44" s="678"/>
      <c r="CPJ44" s="678"/>
      <c r="CPK44" s="678"/>
      <c r="CPL44" s="679"/>
      <c r="CPN44" s="676"/>
      <c r="CPO44" s="677"/>
      <c r="CPP44" s="677"/>
      <c r="CPQ44" s="678"/>
      <c r="CPR44" s="678"/>
      <c r="CPS44" s="678"/>
      <c r="CPT44" s="679"/>
      <c r="CPV44" s="676"/>
      <c r="CPW44" s="677"/>
      <c r="CPX44" s="677"/>
      <c r="CPY44" s="678"/>
      <c r="CPZ44" s="678"/>
      <c r="CQA44" s="678"/>
      <c r="CQB44" s="679"/>
      <c r="CQD44" s="676"/>
      <c r="CQE44" s="677"/>
      <c r="CQF44" s="677"/>
      <c r="CQG44" s="678"/>
      <c r="CQH44" s="678"/>
      <c r="CQI44" s="678"/>
      <c r="CQJ44" s="679"/>
      <c r="CQL44" s="676"/>
      <c r="CQM44" s="677"/>
      <c r="CQN44" s="677"/>
      <c r="CQO44" s="678"/>
      <c r="CQP44" s="678"/>
      <c r="CQQ44" s="678"/>
      <c r="CQR44" s="679"/>
      <c r="CQT44" s="676"/>
      <c r="CQU44" s="677"/>
      <c r="CQV44" s="677"/>
      <c r="CQW44" s="678"/>
      <c r="CQX44" s="678"/>
      <c r="CQY44" s="678"/>
      <c r="CQZ44" s="679"/>
      <c r="CRB44" s="676"/>
      <c r="CRC44" s="677"/>
      <c r="CRD44" s="677"/>
      <c r="CRE44" s="678"/>
      <c r="CRF44" s="678"/>
      <c r="CRG44" s="678"/>
      <c r="CRH44" s="679"/>
      <c r="CRJ44" s="676"/>
      <c r="CRK44" s="677"/>
      <c r="CRL44" s="677"/>
      <c r="CRM44" s="678"/>
      <c r="CRN44" s="678"/>
      <c r="CRO44" s="678"/>
      <c r="CRP44" s="679"/>
      <c r="CRR44" s="676"/>
      <c r="CRS44" s="677"/>
      <c r="CRT44" s="677"/>
      <c r="CRU44" s="678"/>
      <c r="CRV44" s="678"/>
      <c r="CRW44" s="678"/>
      <c r="CRX44" s="679"/>
      <c r="CRZ44" s="676"/>
      <c r="CSA44" s="677"/>
      <c r="CSB44" s="677"/>
      <c r="CSC44" s="678"/>
      <c r="CSD44" s="678"/>
      <c r="CSE44" s="678"/>
      <c r="CSF44" s="679"/>
      <c r="CSH44" s="676"/>
      <c r="CSI44" s="677"/>
      <c r="CSJ44" s="677"/>
      <c r="CSK44" s="678"/>
      <c r="CSL44" s="678"/>
      <c r="CSM44" s="678"/>
      <c r="CSN44" s="679"/>
      <c r="CSP44" s="676"/>
      <c r="CSQ44" s="677"/>
      <c r="CSR44" s="677"/>
      <c r="CSS44" s="678"/>
      <c r="CST44" s="678"/>
      <c r="CSU44" s="678"/>
      <c r="CSV44" s="679"/>
      <c r="CSX44" s="676"/>
      <c r="CSY44" s="677"/>
      <c r="CSZ44" s="677"/>
      <c r="CTA44" s="678"/>
      <c r="CTB44" s="678"/>
      <c r="CTC44" s="678"/>
      <c r="CTD44" s="679"/>
      <c r="CTF44" s="676"/>
      <c r="CTG44" s="677"/>
      <c r="CTH44" s="677"/>
      <c r="CTI44" s="678"/>
      <c r="CTJ44" s="678"/>
      <c r="CTK44" s="678"/>
      <c r="CTL44" s="679"/>
      <c r="CTN44" s="676"/>
      <c r="CTO44" s="677"/>
      <c r="CTP44" s="677"/>
      <c r="CTQ44" s="678"/>
      <c r="CTR44" s="678"/>
      <c r="CTS44" s="678"/>
      <c r="CTT44" s="679"/>
      <c r="CTV44" s="676"/>
      <c r="CTW44" s="677"/>
      <c r="CTX44" s="677"/>
      <c r="CTY44" s="678"/>
      <c r="CTZ44" s="678"/>
      <c r="CUA44" s="678"/>
      <c r="CUB44" s="679"/>
      <c r="CUD44" s="676"/>
      <c r="CUE44" s="677"/>
      <c r="CUF44" s="677"/>
      <c r="CUG44" s="678"/>
      <c r="CUH44" s="678"/>
      <c r="CUI44" s="678"/>
      <c r="CUJ44" s="679"/>
      <c r="CUL44" s="676"/>
      <c r="CUM44" s="677"/>
      <c r="CUN44" s="677"/>
      <c r="CUO44" s="678"/>
      <c r="CUP44" s="678"/>
      <c r="CUQ44" s="678"/>
      <c r="CUR44" s="679"/>
      <c r="CUT44" s="676"/>
      <c r="CUU44" s="677"/>
      <c r="CUV44" s="677"/>
      <c r="CUW44" s="678"/>
      <c r="CUX44" s="678"/>
      <c r="CUY44" s="678"/>
      <c r="CUZ44" s="679"/>
      <c r="CVB44" s="676"/>
      <c r="CVC44" s="677"/>
      <c r="CVD44" s="677"/>
      <c r="CVE44" s="678"/>
      <c r="CVF44" s="678"/>
      <c r="CVG44" s="678"/>
      <c r="CVH44" s="679"/>
      <c r="CVJ44" s="676"/>
      <c r="CVK44" s="677"/>
      <c r="CVL44" s="677"/>
      <c r="CVM44" s="678"/>
      <c r="CVN44" s="678"/>
      <c r="CVO44" s="678"/>
      <c r="CVP44" s="679"/>
      <c r="CVR44" s="676"/>
      <c r="CVS44" s="677"/>
      <c r="CVT44" s="677"/>
      <c r="CVU44" s="678"/>
      <c r="CVV44" s="678"/>
      <c r="CVW44" s="678"/>
      <c r="CVX44" s="679"/>
      <c r="CVZ44" s="676"/>
      <c r="CWA44" s="677"/>
      <c r="CWB44" s="677"/>
      <c r="CWC44" s="678"/>
      <c r="CWD44" s="678"/>
      <c r="CWE44" s="678"/>
      <c r="CWF44" s="679"/>
      <c r="CWH44" s="676"/>
      <c r="CWI44" s="677"/>
      <c r="CWJ44" s="677"/>
      <c r="CWK44" s="678"/>
      <c r="CWL44" s="678"/>
      <c r="CWM44" s="678"/>
      <c r="CWN44" s="679"/>
      <c r="CWP44" s="676"/>
      <c r="CWQ44" s="677"/>
      <c r="CWR44" s="677"/>
      <c r="CWS44" s="678"/>
      <c r="CWT44" s="678"/>
      <c r="CWU44" s="678"/>
      <c r="CWV44" s="679"/>
      <c r="CWX44" s="676"/>
      <c r="CWY44" s="677"/>
      <c r="CWZ44" s="677"/>
      <c r="CXA44" s="678"/>
      <c r="CXB44" s="678"/>
      <c r="CXC44" s="678"/>
      <c r="CXD44" s="679"/>
      <c r="CXF44" s="676"/>
      <c r="CXG44" s="677"/>
      <c r="CXH44" s="677"/>
      <c r="CXI44" s="678"/>
      <c r="CXJ44" s="678"/>
      <c r="CXK44" s="678"/>
      <c r="CXL44" s="679"/>
      <c r="CXN44" s="676"/>
      <c r="CXO44" s="677"/>
      <c r="CXP44" s="677"/>
      <c r="CXQ44" s="678"/>
      <c r="CXR44" s="678"/>
      <c r="CXS44" s="678"/>
      <c r="CXT44" s="679"/>
      <c r="CXV44" s="676"/>
      <c r="CXW44" s="677"/>
      <c r="CXX44" s="677"/>
      <c r="CXY44" s="678"/>
      <c r="CXZ44" s="678"/>
      <c r="CYA44" s="678"/>
      <c r="CYB44" s="679"/>
      <c r="CYD44" s="676"/>
      <c r="CYE44" s="677"/>
      <c r="CYF44" s="677"/>
      <c r="CYG44" s="678"/>
      <c r="CYH44" s="678"/>
      <c r="CYI44" s="678"/>
      <c r="CYJ44" s="679"/>
      <c r="CYL44" s="676"/>
      <c r="CYM44" s="677"/>
      <c r="CYN44" s="677"/>
      <c r="CYO44" s="678"/>
      <c r="CYP44" s="678"/>
      <c r="CYQ44" s="678"/>
      <c r="CYR44" s="679"/>
      <c r="CYT44" s="676"/>
      <c r="CYU44" s="677"/>
      <c r="CYV44" s="677"/>
      <c r="CYW44" s="678"/>
      <c r="CYX44" s="678"/>
      <c r="CYY44" s="678"/>
      <c r="CYZ44" s="679"/>
      <c r="CZB44" s="676"/>
      <c r="CZC44" s="677"/>
      <c r="CZD44" s="677"/>
      <c r="CZE44" s="678"/>
      <c r="CZF44" s="678"/>
      <c r="CZG44" s="678"/>
      <c r="CZH44" s="679"/>
      <c r="CZJ44" s="676"/>
      <c r="CZK44" s="677"/>
      <c r="CZL44" s="677"/>
      <c r="CZM44" s="678"/>
      <c r="CZN44" s="678"/>
      <c r="CZO44" s="678"/>
      <c r="CZP44" s="679"/>
      <c r="CZR44" s="676"/>
      <c r="CZS44" s="677"/>
      <c r="CZT44" s="677"/>
      <c r="CZU44" s="678"/>
      <c r="CZV44" s="678"/>
      <c r="CZW44" s="678"/>
      <c r="CZX44" s="679"/>
      <c r="CZZ44" s="676"/>
      <c r="DAA44" s="677"/>
      <c r="DAB44" s="677"/>
      <c r="DAC44" s="678"/>
      <c r="DAD44" s="678"/>
      <c r="DAE44" s="678"/>
      <c r="DAF44" s="679"/>
      <c r="DAH44" s="676"/>
      <c r="DAI44" s="677"/>
      <c r="DAJ44" s="677"/>
      <c r="DAK44" s="678"/>
      <c r="DAL44" s="678"/>
      <c r="DAM44" s="678"/>
      <c r="DAN44" s="679"/>
      <c r="DAP44" s="676"/>
      <c r="DAQ44" s="677"/>
      <c r="DAR44" s="677"/>
      <c r="DAS44" s="678"/>
      <c r="DAT44" s="678"/>
      <c r="DAU44" s="678"/>
      <c r="DAV44" s="679"/>
      <c r="DAX44" s="676"/>
      <c r="DAY44" s="677"/>
      <c r="DAZ44" s="677"/>
      <c r="DBA44" s="678"/>
      <c r="DBB44" s="678"/>
      <c r="DBC44" s="678"/>
      <c r="DBD44" s="679"/>
      <c r="DBF44" s="676"/>
      <c r="DBG44" s="677"/>
      <c r="DBH44" s="677"/>
      <c r="DBI44" s="678"/>
      <c r="DBJ44" s="678"/>
      <c r="DBK44" s="678"/>
      <c r="DBL44" s="679"/>
      <c r="DBN44" s="676"/>
      <c r="DBO44" s="677"/>
      <c r="DBP44" s="677"/>
      <c r="DBQ44" s="678"/>
      <c r="DBR44" s="678"/>
      <c r="DBS44" s="678"/>
      <c r="DBT44" s="679"/>
      <c r="DBV44" s="676"/>
      <c r="DBW44" s="677"/>
      <c r="DBX44" s="677"/>
      <c r="DBY44" s="678"/>
      <c r="DBZ44" s="678"/>
      <c r="DCA44" s="678"/>
      <c r="DCB44" s="679"/>
      <c r="DCD44" s="676"/>
      <c r="DCE44" s="677"/>
      <c r="DCF44" s="677"/>
      <c r="DCG44" s="678"/>
      <c r="DCH44" s="678"/>
      <c r="DCI44" s="678"/>
      <c r="DCJ44" s="679"/>
      <c r="DCL44" s="676"/>
      <c r="DCM44" s="677"/>
      <c r="DCN44" s="677"/>
      <c r="DCO44" s="678"/>
      <c r="DCP44" s="678"/>
      <c r="DCQ44" s="678"/>
      <c r="DCR44" s="679"/>
      <c r="DCT44" s="676"/>
      <c r="DCU44" s="677"/>
      <c r="DCV44" s="677"/>
      <c r="DCW44" s="678"/>
      <c r="DCX44" s="678"/>
      <c r="DCY44" s="678"/>
      <c r="DCZ44" s="679"/>
      <c r="DDB44" s="676"/>
      <c r="DDC44" s="677"/>
      <c r="DDD44" s="677"/>
      <c r="DDE44" s="678"/>
      <c r="DDF44" s="678"/>
      <c r="DDG44" s="678"/>
      <c r="DDH44" s="679"/>
      <c r="DDJ44" s="676"/>
      <c r="DDK44" s="677"/>
      <c r="DDL44" s="677"/>
      <c r="DDM44" s="678"/>
      <c r="DDN44" s="678"/>
      <c r="DDO44" s="678"/>
      <c r="DDP44" s="679"/>
      <c r="DDR44" s="676"/>
      <c r="DDS44" s="677"/>
      <c r="DDT44" s="677"/>
      <c r="DDU44" s="678"/>
      <c r="DDV44" s="678"/>
      <c r="DDW44" s="678"/>
      <c r="DDX44" s="679"/>
      <c r="DDZ44" s="676"/>
      <c r="DEA44" s="677"/>
      <c r="DEB44" s="677"/>
      <c r="DEC44" s="678"/>
      <c r="DED44" s="678"/>
      <c r="DEE44" s="678"/>
      <c r="DEF44" s="679"/>
      <c r="DEH44" s="676"/>
      <c r="DEI44" s="677"/>
      <c r="DEJ44" s="677"/>
      <c r="DEK44" s="678"/>
      <c r="DEL44" s="678"/>
      <c r="DEM44" s="678"/>
      <c r="DEN44" s="679"/>
      <c r="DEP44" s="676"/>
      <c r="DEQ44" s="677"/>
      <c r="DER44" s="677"/>
      <c r="DES44" s="678"/>
      <c r="DET44" s="678"/>
      <c r="DEU44" s="678"/>
      <c r="DEV44" s="679"/>
      <c r="DEX44" s="676"/>
      <c r="DEY44" s="677"/>
      <c r="DEZ44" s="677"/>
      <c r="DFA44" s="678"/>
      <c r="DFB44" s="678"/>
      <c r="DFC44" s="678"/>
      <c r="DFD44" s="679"/>
      <c r="DFF44" s="676"/>
      <c r="DFG44" s="677"/>
      <c r="DFH44" s="677"/>
      <c r="DFI44" s="678"/>
      <c r="DFJ44" s="678"/>
      <c r="DFK44" s="678"/>
      <c r="DFL44" s="679"/>
      <c r="DFN44" s="676"/>
      <c r="DFO44" s="677"/>
      <c r="DFP44" s="677"/>
      <c r="DFQ44" s="678"/>
      <c r="DFR44" s="678"/>
      <c r="DFS44" s="678"/>
      <c r="DFT44" s="679"/>
      <c r="DFV44" s="676"/>
      <c r="DFW44" s="677"/>
      <c r="DFX44" s="677"/>
      <c r="DFY44" s="678"/>
      <c r="DFZ44" s="678"/>
      <c r="DGA44" s="678"/>
      <c r="DGB44" s="679"/>
      <c r="DGD44" s="676"/>
      <c r="DGE44" s="677"/>
      <c r="DGF44" s="677"/>
      <c r="DGG44" s="678"/>
      <c r="DGH44" s="678"/>
      <c r="DGI44" s="678"/>
      <c r="DGJ44" s="679"/>
      <c r="DGL44" s="676"/>
      <c r="DGM44" s="677"/>
      <c r="DGN44" s="677"/>
      <c r="DGO44" s="678"/>
      <c r="DGP44" s="678"/>
      <c r="DGQ44" s="678"/>
      <c r="DGR44" s="679"/>
      <c r="DGT44" s="676"/>
      <c r="DGU44" s="677"/>
      <c r="DGV44" s="677"/>
      <c r="DGW44" s="678"/>
      <c r="DGX44" s="678"/>
      <c r="DGY44" s="678"/>
      <c r="DGZ44" s="679"/>
      <c r="DHB44" s="676"/>
      <c r="DHC44" s="677"/>
      <c r="DHD44" s="677"/>
      <c r="DHE44" s="678"/>
      <c r="DHF44" s="678"/>
      <c r="DHG44" s="678"/>
      <c r="DHH44" s="679"/>
      <c r="DHJ44" s="676"/>
      <c r="DHK44" s="677"/>
      <c r="DHL44" s="677"/>
      <c r="DHM44" s="678"/>
      <c r="DHN44" s="678"/>
      <c r="DHO44" s="678"/>
      <c r="DHP44" s="679"/>
      <c r="DHR44" s="676"/>
      <c r="DHS44" s="677"/>
      <c r="DHT44" s="677"/>
      <c r="DHU44" s="678"/>
      <c r="DHV44" s="678"/>
      <c r="DHW44" s="678"/>
      <c r="DHX44" s="679"/>
      <c r="DHZ44" s="676"/>
      <c r="DIA44" s="677"/>
      <c r="DIB44" s="677"/>
      <c r="DIC44" s="678"/>
      <c r="DID44" s="678"/>
      <c r="DIE44" s="678"/>
      <c r="DIF44" s="679"/>
      <c r="DIH44" s="676"/>
      <c r="DII44" s="677"/>
      <c r="DIJ44" s="677"/>
      <c r="DIK44" s="678"/>
      <c r="DIL44" s="678"/>
      <c r="DIM44" s="678"/>
      <c r="DIN44" s="679"/>
      <c r="DIP44" s="676"/>
      <c r="DIQ44" s="677"/>
      <c r="DIR44" s="677"/>
      <c r="DIS44" s="678"/>
      <c r="DIT44" s="678"/>
      <c r="DIU44" s="678"/>
      <c r="DIV44" s="679"/>
      <c r="DIX44" s="676"/>
      <c r="DIY44" s="677"/>
      <c r="DIZ44" s="677"/>
      <c r="DJA44" s="678"/>
      <c r="DJB44" s="678"/>
      <c r="DJC44" s="678"/>
      <c r="DJD44" s="679"/>
      <c r="DJF44" s="676"/>
      <c r="DJG44" s="677"/>
      <c r="DJH44" s="677"/>
      <c r="DJI44" s="678"/>
      <c r="DJJ44" s="678"/>
      <c r="DJK44" s="678"/>
      <c r="DJL44" s="679"/>
      <c r="DJN44" s="676"/>
      <c r="DJO44" s="677"/>
      <c r="DJP44" s="677"/>
      <c r="DJQ44" s="678"/>
      <c r="DJR44" s="678"/>
      <c r="DJS44" s="678"/>
      <c r="DJT44" s="679"/>
      <c r="DJV44" s="676"/>
      <c r="DJW44" s="677"/>
      <c r="DJX44" s="677"/>
      <c r="DJY44" s="678"/>
      <c r="DJZ44" s="678"/>
      <c r="DKA44" s="678"/>
      <c r="DKB44" s="679"/>
      <c r="DKD44" s="676"/>
      <c r="DKE44" s="677"/>
      <c r="DKF44" s="677"/>
      <c r="DKG44" s="678"/>
      <c r="DKH44" s="678"/>
      <c r="DKI44" s="678"/>
      <c r="DKJ44" s="679"/>
      <c r="DKL44" s="676"/>
      <c r="DKM44" s="677"/>
      <c r="DKN44" s="677"/>
      <c r="DKO44" s="678"/>
      <c r="DKP44" s="678"/>
      <c r="DKQ44" s="678"/>
      <c r="DKR44" s="679"/>
      <c r="DKT44" s="676"/>
      <c r="DKU44" s="677"/>
      <c r="DKV44" s="677"/>
      <c r="DKW44" s="678"/>
      <c r="DKX44" s="678"/>
      <c r="DKY44" s="678"/>
      <c r="DKZ44" s="679"/>
      <c r="DLB44" s="676"/>
      <c r="DLC44" s="677"/>
      <c r="DLD44" s="677"/>
      <c r="DLE44" s="678"/>
      <c r="DLF44" s="678"/>
      <c r="DLG44" s="678"/>
      <c r="DLH44" s="679"/>
      <c r="DLJ44" s="676"/>
      <c r="DLK44" s="677"/>
      <c r="DLL44" s="677"/>
      <c r="DLM44" s="678"/>
      <c r="DLN44" s="678"/>
      <c r="DLO44" s="678"/>
      <c r="DLP44" s="679"/>
      <c r="DLR44" s="676"/>
      <c r="DLS44" s="677"/>
      <c r="DLT44" s="677"/>
      <c r="DLU44" s="678"/>
      <c r="DLV44" s="678"/>
      <c r="DLW44" s="678"/>
      <c r="DLX44" s="679"/>
      <c r="DLZ44" s="676"/>
      <c r="DMA44" s="677"/>
      <c r="DMB44" s="677"/>
      <c r="DMC44" s="678"/>
      <c r="DMD44" s="678"/>
      <c r="DME44" s="678"/>
      <c r="DMF44" s="679"/>
      <c r="DMH44" s="676"/>
      <c r="DMI44" s="677"/>
      <c r="DMJ44" s="677"/>
      <c r="DMK44" s="678"/>
      <c r="DML44" s="678"/>
      <c r="DMM44" s="678"/>
      <c r="DMN44" s="679"/>
      <c r="DMP44" s="676"/>
      <c r="DMQ44" s="677"/>
      <c r="DMR44" s="677"/>
      <c r="DMS44" s="678"/>
      <c r="DMT44" s="678"/>
      <c r="DMU44" s="678"/>
      <c r="DMV44" s="679"/>
      <c r="DMX44" s="676"/>
      <c r="DMY44" s="677"/>
      <c r="DMZ44" s="677"/>
      <c r="DNA44" s="678"/>
      <c r="DNB44" s="678"/>
      <c r="DNC44" s="678"/>
      <c r="DND44" s="679"/>
      <c r="DNF44" s="676"/>
      <c r="DNG44" s="677"/>
      <c r="DNH44" s="677"/>
      <c r="DNI44" s="678"/>
      <c r="DNJ44" s="678"/>
      <c r="DNK44" s="678"/>
      <c r="DNL44" s="679"/>
      <c r="DNN44" s="676"/>
      <c r="DNO44" s="677"/>
      <c r="DNP44" s="677"/>
      <c r="DNQ44" s="678"/>
      <c r="DNR44" s="678"/>
      <c r="DNS44" s="678"/>
      <c r="DNT44" s="679"/>
      <c r="DNV44" s="676"/>
      <c r="DNW44" s="677"/>
      <c r="DNX44" s="677"/>
      <c r="DNY44" s="678"/>
      <c r="DNZ44" s="678"/>
      <c r="DOA44" s="678"/>
      <c r="DOB44" s="679"/>
      <c r="DOD44" s="676"/>
      <c r="DOE44" s="677"/>
      <c r="DOF44" s="677"/>
      <c r="DOG44" s="678"/>
      <c r="DOH44" s="678"/>
      <c r="DOI44" s="678"/>
      <c r="DOJ44" s="679"/>
      <c r="DOL44" s="676"/>
      <c r="DOM44" s="677"/>
      <c r="DON44" s="677"/>
      <c r="DOO44" s="678"/>
      <c r="DOP44" s="678"/>
      <c r="DOQ44" s="678"/>
      <c r="DOR44" s="679"/>
      <c r="DOT44" s="676"/>
      <c r="DOU44" s="677"/>
      <c r="DOV44" s="677"/>
      <c r="DOW44" s="678"/>
      <c r="DOX44" s="678"/>
      <c r="DOY44" s="678"/>
      <c r="DOZ44" s="679"/>
      <c r="DPB44" s="676"/>
      <c r="DPC44" s="677"/>
      <c r="DPD44" s="677"/>
      <c r="DPE44" s="678"/>
      <c r="DPF44" s="678"/>
      <c r="DPG44" s="678"/>
      <c r="DPH44" s="679"/>
      <c r="DPJ44" s="676"/>
      <c r="DPK44" s="677"/>
      <c r="DPL44" s="677"/>
      <c r="DPM44" s="678"/>
      <c r="DPN44" s="678"/>
      <c r="DPO44" s="678"/>
      <c r="DPP44" s="679"/>
      <c r="DPR44" s="676"/>
      <c r="DPS44" s="677"/>
      <c r="DPT44" s="677"/>
      <c r="DPU44" s="678"/>
      <c r="DPV44" s="678"/>
      <c r="DPW44" s="678"/>
      <c r="DPX44" s="679"/>
      <c r="DPZ44" s="676"/>
      <c r="DQA44" s="677"/>
      <c r="DQB44" s="677"/>
      <c r="DQC44" s="678"/>
      <c r="DQD44" s="678"/>
      <c r="DQE44" s="678"/>
      <c r="DQF44" s="679"/>
      <c r="DQH44" s="676"/>
      <c r="DQI44" s="677"/>
      <c r="DQJ44" s="677"/>
      <c r="DQK44" s="678"/>
      <c r="DQL44" s="678"/>
      <c r="DQM44" s="678"/>
      <c r="DQN44" s="679"/>
      <c r="DQP44" s="676"/>
      <c r="DQQ44" s="677"/>
      <c r="DQR44" s="677"/>
      <c r="DQS44" s="678"/>
      <c r="DQT44" s="678"/>
      <c r="DQU44" s="678"/>
      <c r="DQV44" s="679"/>
      <c r="DQX44" s="676"/>
      <c r="DQY44" s="677"/>
      <c r="DQZ44" s="677"/>
      <c r="DRA44" s="678"/>
      <c r="DRB44" s="678"/>
      <c r="DRC44" s="678"/>
      <c r="DRD44" s="679"/>
      <c r="DRF44" s="676"/>
      <c r="DRG44" s="677"/>
      <c r="DRH44" s="677"/>
      <c r="DRI44" s="678"/>
      <c r="DRJ44" s="678"/>
      <c r="DRK44" s="678"/>
      <c r="DRL44" s="679"/>
      <c r="DRN44" s="676"/>
      <c r="DRO44" s="677"/>
      <c r="DRP44" s="677"/>
      <c r="DRQ44" s="678"/>
      <c r="DRR44" s="678"/>
      <c r="DRS44" s="678"/>
      <c r="DRT44" s="679"/>
      <c r="DRV44" s="676"/>
      <c r="DRW44" s="677"/>
      <c r="DRX44" s="677"/>
      <c r="DRY44" s="678"/>
      <c r="DRZ44" s="678"/>
      <c r="DSA44" s="678"/>
      <c r="DSB44" s="679"/>
      <c r="DSD44" s="676"/>
      <c r="DSE44" s="677"/>
      <c r="DSF44" s="677"/>
      <c r="DSG44" s="678"/>
      <c r="DSH44" s="678"/>
      <c r="DSI44" s="678"/>
      <c r="DSJ44" s="679"/>
      <c r="DSL44" s="676"/>
      <c r="DSM44" s="677"/>
      <c r="DSN44" s="677"/>
      <c r="DSO44" s="678"/>
      <c r="DSP44" s="678"/>
      <c r="DSQ44" s="678"/>
      <c r="DSR44" s="679"/>
      <c r="DST44" s="676"/>
      <c r="DSU44" s="677"/>
      <c r="DSV44" s="677"/>
      <c r="DSW44" s="678"/>
      <c r="DSX44" s="678"/>
      <c r="DSY44" s="678"/>
      <c r="DSZ44" s="679"/>
      <c r="DTB44" s="676"/>
      <c r="DTC44" s="677"/>
      <c r="DTD44" s="677"/>
      <c r="DTE44" s="678"/>
      <c r="DTF44" s="678"/>
      <c r="DTG44" s="678"/>
      <c r="DTH44" s="679"/>
      <c r="DTJ44" s="676"/>
      <c r="DTK44" s="677"/>
      <c r="DTL44" s="677"/>
      <c r="DTM44" s="678"/>
      <c r="DTN44" s="678"/>
      <c r="DTO44" s="678"/>
      <c r="DTP44" s="679"/>
      <c r="DTR44" s="676"/>
      <c r="DTS44" s="677"/>
      <c r="DTT44" s="677"/>
      <c r="DTU44" s="678"/>
      <c r="DTV44" s="678"/>
      <c r="DTW44" s="678"/>
      <c r="DTX44" s="679"/>
      <c r="DTZ44" s="676"/>
      <c r="DUA44" s="677"/>
      <c r="DUB44" s="677"/>
      <c r="DUC44" s="678"/>
      <c r="DUD44" s="678"/>
      <c r="DUE44" s="678"/>
      <c r="DUF44" s="679"/>
      <c r="DUH44" s="676"/>
      <c r="DUI44" s="677"/>
      <c r="DUJ44" s="677"/>
      <c r="DUK44" s="678"/>
      <c r="DUL44" s="678"/>
      <c r="DUM44" s="678"/>
      <c r="DUN44" s="679"/>
      <c r="DUP44" s="676"/>
      <c r="DUQ44" s="677"/>
      <c r="DUR44" s="677"/>
      <c r="DUS44" s="678"/>
      <c r="DUT44" s="678"/>
      <c r="DUU44" s="678"/>
      <c r="DUV44" s="679"/>
      <c r="DUX44" s="676"/>
      <c r="DUY44" s="677"/>
      <c r="DUZ44" s="677"/>
      <c r="DVA44" s="678"/>
      <c r="DVB44" s="678"/>
      <c r="DVC44" s="678"/>
      <c r="DVD44" s="679"/>
      <c r="DVF44" s="676"/>
      <c r="DVG44" s="677"/>
      <c r="DVH44" s="677"/>
      <c r="DVI44" s="678"/>
      <c r="DVJ44" s="678"/>
      <c r="DVK44" s="678"/>
      <c r="DVL44" s="679"/>
      <c r="DVN44" s="676"/>
      <c r="DVO44" s="677"/>
      <c r="DVP44" s="677"/>
      <c r="DVQ44" s="678"/>
      <c r="DVR44" s="678"/>
      <c r="DVS44" s="678"/>
      <c r="DVT44" s="679"/>
      <c r="DVV44" s="676"/>
      <c r="DVW44" s="677"/>
      <c r="DVX44" s="677"/>
      <c r="DVY44" s="678"/>
      <c r="DVZ44" s="678"/>
      <c r="DWA44" s="678"/>
      <c r="DWB44" s="679"/>
      <c r="DWD44" s="676"/>
      <c r="DWE44" s="677"/>
      <c r="DWF44" s="677"/>
      <c r="DWG44" s="678"/>
      <c r="DWH44" s="678"/>
      <c r="DWI44" s="678"/>
      <c r="DWJ44" s="679"/>
      <c r="DWL44" s="676"/>
      <c r="DWM44" s="677"/>
      <c r="DWN44" s="677"/>
      <c r="DWO44" s="678"/>
      <c r="DWP44" s="678"/>
      <c r="DWQ44" s="678"/>
      <c r="DWR44" s="679"/>
      <c r="DWT44" s="676"/>
      <c r="DWU44" s="677"/>
      <c r="DWV44" s="677"/>
      <c r="DWW44" s="678"/>
      <c r="DWX44" s="678"/>
      <c r="DWY44" s="678"/>
      <c r="DWZ44" s="679"/>
      <c r="DXB44" s="676"/>
      <c r="DXC44" s="677"/>
      <c r="DXD44" s="677"/>
      <c r="DXE44" s="678"/>
      <c r="DXF44" s="678"/>
      <c r="DXG44" s="678"/>
      <c r="DXH44" s="679"/>
      <c r="DXJ44" s="676"/>
      <c r="DXK44" s="677"/>
      <c r="DXL44" s="677"/>
      <c r="DXM44" s="678"/>
      <c r="DXN44" s="678"/>
      <c r="DXO44" s="678"/>
      <c r="DXP44" s="679"/>
      <c r="DXR44" s="676"/>
      <c r="DXS44" s="677"/>
      <c r="DXT44" s="677"/>
      <c r="DXU44" s="678"/>
      <c r="DXV44" s="678"/>
      <c r="DXW44" s="678"/>
      <c r="DXX44" s="679"/>
      <c r="DXZ44" s="676"/>
      <c r="DYA44" s="677"/>
      <c r="DYB44" s="677"/>
      <c r="DYC44" s="678"/>
      <c r="DYD44" s="678"/>
      <c r="DYE44" s="678"/>
      <c r="DYF44" s="679"/>
      <c r="DYH44" s="676"/>
      <c r="DYI44" s="677"/>
      <c r="DYJ44" s="677"/>
      <c r="DYK44" s="678"/>
      <c r="DYL44" s="678"/>
      <c r="DYM44" s="678"/>
      <c r="DYN44" s="679"/>
      <c r="DYP44" s="676"/>
      <c r="DYQ44" s="677"/>
      <c r="DYR44" s="677"/>
      <c r="DYS44" s="678"/>
      <c r="DYT44" s="678"/>
      <c r="DYU44" s="678"/>
      <c r="DYV44" s="679"/>
      <c r="DYX44" s="676"/>
      <c r="DYY44" s="677"/>
      <c r="DYZ44" s="677"/>
      <c r="DZA44" s="678"/>
      <c r="DZB44" s="678"/>
      <c r="DZC44" s="678"/>
      <c r="DZD44" s="679"/>
      <c r="DZF44" s="676"/>
      <c r="DZG44" s="677"/>
      <c r="DZH44" s="677"/>
      <c r="DZI44" s="678"/>
      <c r="DZJ44" s="678"/>
      <c r="DZK44" s="678"/>
      <c r="DZL44" s="679"/>
      <c r="DZN44" s="676"/>
      <c r="DZO44" s="677"/>
      <c r="DZP44" s="677"/>
      <c r="DZQ44" s="678"/>
      <c r="DZR44" s="678"/>
      <c r="DZS44" s="678"/>
      <c r="DZT44" s="679"/>
      <c r="DZV44" s="676"/>
      <c r="DZW44" s="677"/>
      <c r="DZX44" s="677"/>
      <c r="DZY44" s="678"/>
      <c r="DZZ44" s="678"/>
      <c r="EAA44" s="678"/>
      <c r="EAB44" s="679"/>
      <c r="EAD44" s="676"/>
      <c r="EAE44" s="677"/>
      <c r="EAF44" s="677"/>
      <c r="EAG44" s="678"/>
      <c r="EAH44" s="678"/>
      <c r="EAI44" s="678"/>
      <c r="EAJ44" s="679"/>
      <c r="EAL44" s="676"/>
      <c r="EAM44" s="677"/>
      <c r="EAN44" s="677"/>
      <c r="EAO44" s="678"/>
      <c r="EAP44" s="678"/>
      <c r="EAQ44" s="678"/>
      <c r="EAR44" s="679"/>
      <c r="EAT44" s="676"/>
      <c r="EAU44" s="677"/>
      <c r="EAV44" s="677"/>
      <c r="EAW44" s="678"/>
      <c r="EAX44" s="678"/>
      <c r="EAY44" s="678"/>
      <c r="EAZ44" s="679"/>
      <c r="EBB44" s="676"/>
      <c r="EBC44" s="677"/>
      <c r="EBD44" s="677"/>
      <c r="EBE44" s="678"/>
      <c r="EBF44" s="678"/>
      <c r="EBG44" s="678"/>
      <c r="EBH44" s="679"/>
      <c r="EBJ44" s="676"/>
      <c r="EBK44" s="677"/>
      <c r="EBL44" s="677"/>
      <c r="EBM44" s="678"/>
      <c r="EBN44" s="678"/>
      <c r="EBO44" s="678"/>
      <c r="EBP44" s="679"/>
      <c r="EBR44" s="676"/>
      <c r="EBS44" s="677"/>
      <c r="EBT44" s="677"/>
      <c r="EBU44" s="678"/>
      <c r="EBV44" s="678"/>
      <c r="EBW44" s="678"/>
      <c r="EBX44" s="679"/>
      <c r="EBZ44" s="676"/>
      <c r="ECA44" s="677"/>
      <c r="ECB44" s="677"/>
      <c r="ECC44" s="678"/>
      <c r="ECD44" s="678"/>
      <c r="ECE44" s="678"/>
      <c r="ECF44" s="679"/>
      <c r="ECH44" s="676"/>
      <c r="ECI44" s="677"/>
      <c r="ECJ44" s="677"/>
      <c r="ECK44" s="678"/>
      <c r="ECL44" s="678"/>
      <c r="ECM44" s="678"/>
      <c r="ECN44" s="679"/>
      <c r="ECP44" s="676"/>
      <c r="ECQ44" s="677"/>
      <c r="ECR44" s="677"/>
      <c r="ECS44" s="678"/>
      <c r="ECT44" s="678"/>
      <c r="ECU44" s="678"/>
      <c r="ECV44" s="679"/>
      <c r="ECX44" s="676"/>
      <c r="ECY44" s="677"/>
      <c r="ECZ44" s="677"/>
      <c r="EDA44" s="678"/>
      <c r="EDB44" s="678"/>
      <c r="EDC44" s="678"/>
      <c r="EDD44" s="679"/>
      <c r="EDF44" s="676"/>
      <c r="EDG44" s="677"/>
      <c r="EDH44" s="677"/>
      <c r="EDI44" s="678"/>
      <c r="EDJ44" s="678"/>
      <c r="EDK44" s="678"/>
      <c r="EDL44" s="679"/>
      <c r="EDN44" s="676"/>
      <c r="EDO44" s="677"/>
      <c r="EDP44" s="677"/>
      <c r="EDQ44" s="678"/>
      <c r="EDR44" s="678"/>
      <c r="EDS44" s="678"/>
      <c r="EDT44" s="679"/>
      <c r="EDV44" s="676"/>
      <c r="EDW44" s="677"/>
      <c r="EDX44" s="677"/>
      <c r="EDY44" s="678"/>
      <c r="EDZ44" s="678"/>
      <c r="EEA44" s="678"/>
      <c r="EEB44" s="679"/>
      <c r="EED44" s="676"/>
      <c r="EEE44" s="677"/>
      <c r="EEF44" s="677"/>
      <c r="EEG44" s="678"/>
      <c r="EEH44" s="678"/>
      <c r="EEI44" s="678"/>
      <c r="EEJ44" s="679"/>
      <c r="EEL44" s="676"/>
      <c r="EEM44" s="677"/>
      <c r="EEN44" s="677"/>
      <c r="EEO44" s="678"/>
      <c r="EEP44" s="678"/>
      <c r="EEQ44" s="678"/>
      <c r="EER44" s="679"/>
      <c r="EET44" s="676"/>
      <c r="EEU44" s="677"/>
      <c r="EEV44" s="677"/>
      <c r="EEW44" s="678"/>
      <c r="EEX44" s="678"/>
      <c r="EEY44" s="678"/>
      <c r="EEZ44" s="679"/>
      <c r="EFB44" s="676"/>
      <c r="EFC44" s="677"/>
      <c r="EFD44" s="677"/>
      <c r="EFE44" s="678"/>
      <c r="EFF44" s="678"/>
      <c r="EFG44" s="678"/>
      <c r="EFH44" s="679"/>
      <c r="EFJ44" s="676"/>
      <c r="EFK44" s="677"/>
      <c r="EFL44" s="677"/>
      <c r="EFM44" s="678"/>
      <c r="EFN44" s="678"/>
      <c r="EFO44" s="678"/>
      <c r="EFP44" s="679"/>
      <c r="EFR44" s="676"/>
      <c r="EFS44" s="677"/>
      <c r="EFT44" s="677"/>
      <c r="EFU44" s="678"/>
      <c r="EFV44" s="678"/>
      <c r="EFW44" s="678"/>
      <c r="EFX44" s="679"/>
      <c r="EFZ44" s="676"/>
      <c r="EGA44" s="677"/>
      <c r="EGB44" s="677"/>
      <c r="EGC44" s="678"/>
      <c r="EGD44" s="678"/>
      <c r="EGE44" s="678"/>
      <c r="EGF44" s="679"/>
      <c r="EGH44" s="676"/>
      <c r="EGI44" s="677"/>
      <c r="EGJ44" s="677"/>
      <c r="EGK44" s="678"/>
      <c r="EGL44" s="678"/>
      <c r="EGM44" s="678"/>
      <c r="EGN44" s="679"/>
      <c r="EGP44" s="676"/>
      <c r="EGQ44" s="677"/>
      <c r="EGR44" s="677"/>
      <c r="EGS44" s="678"/>
      <c r="EGT44" s="678"/>
      <c r="EGU44" s="678"/>
      <c r="EGV44" s="679"/>
      <c r="EGX44" s="676"/>
      <c r="EGY44" s="677"/>
      <c r="EGZ44" s="677"/>
      <c r="EHA44" s="678"/>
      <c r="EHB44" s="678"/>
      <c r="EHC44" s="678"/>
      <c r="EHD44" s="679"/>
      <c r="EHF44" s="676"/>
      <c r="EHG44" s="677"/>
      <c r="EHH44" s="677"/>
      <c r="EHI44" s="678"/>
      <c r="EHJ44" s="678"/>
      <c r="EHK44" s="678"/>
      <c r="EHL44" s="679"/>
      <c r="EHN44" s="676"/>
      <c r="EHO44" s="677"/>
      <c r="EHP44" s="677"/>
      <c r="EHQ44" s="678"/>
      <c r="EHR44" s="678"/>
      <c r="EHS44" s="678"/>
      <c r="EHT44" s="679"/>
      <c r="EHV44" s="676"/>
      <c r="EHW44" s="677"/>
      <c r="EHX44" s="677"/>
      <c r="EHY44" s="678"/>
      <c r="EHZ44" s="678"/>
      <c r="EIA44" s="678"/>
      <c r="EIB44" s="679"/>
      <c r="EID44" s="676"/>
      <c r="EIE44" s="677"/>
      <c r="EIF44" s="677"/>
      <c r="EIG44" s="678"/>
      <c r="EIH44" s="678"/>
      <c r="EII44" s="678"/>
      <c r="EIJ44" s="679"/>
      <c r="EIL44" s="676"/>
      <c r="EIM44" s="677"/>
      <c r="EIN44" s="677"/>
      <c r="EIO44" s="678"/>
      <c r="EIP44" s="678"/>
      <c r="EIQ44" s="678"/>
      <c r="EIR44" s="679"/>
      <c r="EIT44" s="676"/>
      <c r="EIU44" s="677"/>
      <c r="EIV44" s="677"/>
      <c r="EIW44" s="678"/>
      <c r="EIX44" s="678"/>
      <c r="EIY44" s="678"/>
      <c r="EIZ44" s="679"/>
      <c r="EJB44" s="676"/>
      <c r="EJC44" s="677"/>
      <c r="EJD44" s="677"/>
      <c r="EJE44" s="678"/>
      <c r="EJF44" s="678"/>
      <c r="EJG44" s="678"/>
      <c r="EJH44" s="679"/>
      <c r="EJJ44" s="676"/>
      <c r="EJK44" s="677"/>
      <c r="EJL44" s="677"/>
      <c r="EJM44" s="678"/>
      <c r="EJN44" s="678"/>
      <c r="EJO44" s="678"/>
      <c r="EJP44" s="679"/>
      <c r="EJR44" s="676"/>
      <c r="EJS44" s="677"/>
      <c r="EJT44" s="677"/>
      <c r="EJU44" s="678"/>
      <c r="EJV44" s="678"/>
      <c r="EJW44" s="678"/>
      <c r="EJX44" s="679"/>
      <c r="EJZ44" s="676"/>
      <c r="EKA44" s="677"/>
      <c r="EKB44" s="677"/>
      <c r="EKC44" s="678"/>
      <c r="EKD44" s="678"/>
      <c r="EKE44" s="678"/>
      <c r="EKF44" s="679"/>
      <c r="EKH44" s="676"/>
      <c r="EKI44" s="677"/>
      <c r="EKJ44" s="677"/>
      <c r="EKK44" s="678"/>
      <c r="EKL44" s="678"/>
      <c r="EKM44" s="678"/>
      <c r="EKN44" s="679"/>
      <c r="EKP44" s="676"/>
      <c r="EKQ44" s="677"/>
      <c r="EKR44" s="677"/>
      <c r="EKS44" s="678"/>
      <c r="EKT44" s="678"/>
      <c r="EKU44" s="678"/>
      <c r="EKV44" s="679"/>
      <c r="EKX44" s="676"/>
      <c r="EKY44" s="677"/>
      <c r="EKZ44" s="677"/>
      <c r="ELA44" s="678"/>
      <c r="ELB44" s="678"/>
      <c r="ELC44" s="678"/>
      <c r="ELD44" s="679"/>
      <c r="ELF44" s="676"/>
      <c r="ELG44" s="677"/>
      <c r="ELH44" s="677"/>
      <c r="ELI44" s="678"/>
      <c r="ELJ44" s="678"/>
      <c r="ELK44" s="678"/>
      <c r="ELL44" s="679"/>
      <c r="ELN44" s="676"/>
      <c r="ELO44" s="677"/>
      <c r="ELP44" s="677"/>
      <c r="ELQ44" s="678"/>
      <c r="ELR44" s="678"/>
      <c r="ELS44" s="678"/>
      <c r="ELT44" s="679"/>
      <c r="ELV44" s="676"/>
      <c r="ELW44" s="677"/>
      <c r="ELX44" s="677"/>
      <c r="ELY44" s="678"/>
      <c r="ELZ44" s="678"/>
      <c r="EMA44" s="678"/>
      <c r="EMB44" s="679"/>
      <c r="EMD44" s="676"/>
      <c r="EME44" s="677"/>
      <c r="EMF44" s="677"/>
      <c r="EMG44" s="678"/>
      <c r="EMH44" s="678"/>
      <c r="EMI44" s="678"/>
      <c r="EMJ44" s="679"/>
      <c r="EML44" s="676"/>
      <c r="EMM44" s="677"/>
      <c r="EMN44" s="677"/>
      <c r="EMO44" s="678"/>
      <c r="EMP44" s="678"/>
      <c r="EMQ44" s="678"/>
      <c r="EMR44" s="679"/>
      <c r="EMT44" s="676"/>
      <c r="EMU44" s="677"/>
      <c r="EMV44" s="677"/>
      <c r="EMW44" s="678"/>
      <c r="EMX44" s="678"/>
      <c r="EMY44" s="678"/>
      <c r="EMZ44" s="679"/>
      <c r="ENB44" s="676"/>
      <c r="ENC44" s="677"/>
      <c r="END44" s="677"/>
      <c r="ENE44" s="678"/>
      <c r="ENF44" s="678"/>
      <c r="ENG44" s="678"/>
      <c r="ENH44" s="679"/>
      <c r="ENJ44" s="676"/>
      <c r="ENK44" s="677"/>
      <c r="ENL44" s="677"/>
      <c r="ENM44" s="678"/>
      <c r="ENN44" s="678"/>
      <c r="ENO44" s="678"/>
      <c r="ENP44" s="679"/>
      <c r="ENR44" s="676"/>
      <c r="ENS44" s="677"/>
      <c r="ENT44" s="677"/>
      <c r="ENU44" s="678"/>
      <c r="ENV44" s="678"/>
      <c r="ENW44" s="678"/>
      <c r="ENX44" s="679"/>
      <c r="ENZ44" s="676"/>
      <c r="EOA44" s="677"/>
      <c r="EOB44" s="677"/>
      <c r="EOC44" s="678"/>
      <c r="EOD44" s="678"/>
      <c r="EOE44" s="678"/>
      <c r="EOF44" s="679"/>
      <c r="EOH44" s="676"/>
      <c r="EOI44" s="677"/>
      <c r="EOJ44" s="677"/>
      <c r="EOK44" s="678"/>
      <c r="EOL44" s="678"/>
      <c r="EOM44" s="678"/>
      <c r="EON44" s="679"/>
      <c r="EOP44" s="676"/>
      <c r="EOQ44" s="677"/>
      <c r="EOR44" s="677"/>
      <c r="EOS44" s="678"/>
      <c r="EOT44" s="678"/>
      <c r="EOU44" s="678"/>
      <c r="EOV44" s="679"/>
      <c r="EOX44" s="676"/>
      <c r="EOY44" s="677"/>
      <c r="EOZ44" s="677"/>
      <c r="EPA44" s="678"/>
      <c r="EPB44" s="678"/>
      <c r="EPC44" s="678"/>
      <c r="EPD44" s="679"/>
      <c r="EPF44" s="676"/>
      <c r="EPG44" s="677"/>
      <c r="EPH44" s="677"/>
      <c r="EPI44" s="678"/>
      <c r="EPJ44" s="678"/>
      <c r="EPK44" s="678"/>
      <c r="EPL44" s="679"/>
      <c r="EPN44" s="676"/>
      <c r="EPO44" s="677"/>
      <c r="EPP44" s="677"/>
      <c r="EPQ44" s="678"/>
      <c r="EPR44" s="678"/>
      <c r="EPS44" s="678"/>
      <c r="EPT44" s="679"/>
      <c r="EPV44" s="676"/>
      <c r="EPW44" s="677"/>
      <c r="EPX44" s="677"/>
      <c r="EPY44" s="678"/>
      <c r="EPZ44" s="678"/>
      <c r="EQA44" s="678"/>
      <c r="EQB44" s="679"/>
      <c r="EQD44" s="676"/>
      <c r="EQE44" s="677"/>
      <c r="EQF44" s="677"/>
      <c r="EQG44" s="678"/>
      <c r="EQH44" s="678"/>
      <c r="EQI44" s="678"/>
      <c r="EQJ44" s="679"/>
      <c r="EQL44" s="676"/>
      <c r="EQM44" s="677"/>
      <c r="EQN44" s="677"/>
      <c r="EQO44" s="678"/>
      <c r="EQP44" s="678"/>
      <c r="EQQ44" s="678"/>
      <c r="EQR44" s="679"/>
      <c r="EQT44" s="676"/>
      <c r="EQU44" s="677"/>
      <c r="EQV44" s="677"/>
      <c r="EQW44" s="678"/>
      <c r="EQX44" s="678"/>
      <c r="EQY44" s="678"/>
      <c r="EQZ44" s="679"/>
      <c r="ERB44" s="676"/>
      <c r="ERC44" s="677"/>
      <c r="ERD44" s="677"/>
      <c r="ERE44" s="678"/>
      <c r="ERF44" s="678"/>
      <c r="ERG44" s="678"/>
      <c r="ERH44" s="679"/>
      <c r="ERJ44" s="676"/>
      <c r="ERK44" s="677"/>
      <c r="ERL44" s="677"/>
      <c r="ERM44" s="678"/>
      <c r="ERN44" s="678"/>
      <c r="ERO44" s="678"/>
      <c r="ERP44" s="679"/>
      <c r="ERR44" s="676"/>
      <c r="ERS44" s="677"/>
      <c r="ERT44" s="677"/>
      <c r="ERU44" s="678"/>
      <c r="ERV44" s="678"/>
      <c r="ERW44" s="678"/>
      <c r="ERX44" s="679"/>
      <c r="ERZ44" s="676"/>
      <c r="ESA44" s="677"/>
      <c r="ESB44" s="677"/>
      <c r="ESC44" s="678"/>
      <c r="ESD44" s="678"/>
      <c r="ESE44" s="678"/>
      <c r="ESF44" s="679"/>
      <c r="ESH44" s="676"/>
      <c r="ESI44" s="677"/>
      <c r="ESJ44" s="677"/>
      <c r="ESK44" s="678"/>
      <c r="ESL44" s="678"/>
      <c r="ESM44" s="678"/>
      <c r="ESN44" s="679"/>
      <c r="ESP44" s="676"/>
      <c r="ESQ44" s="677"/>
      <c r="ESR44" s="677"/>
      <c r="ESS44" s="678"/>
      <c r="EST44" s="678"/>
      <c r="ESU44" s="678"/>
      <c r="ESV44" s="679"/>
      <c r="ESX44" s="676"/>
      <c r="ESY44" s="677"/>
      <c r="ESZ44" s="677"/>
      <c r="ETA44" s="678"/>
      <c r="ETB44" s="678"/>
      <c r="ETC44" s="678"/>
      <c r="ETD44" s="679"/>
      <c r="ETF44" s="676"/>
      <c r="ETG44" s="677"/>
      <c r="ETH44" s="677"/>
      <c r="ETI44" s="678"/>
      <c r="ETJ44" s="678"/>
      <c r="ETK44" s="678"/>
      <c r="ETL44" s="679"/>
      <c r="ETN44" s="676"/>
      <c r="ETO44" s="677"/>
      <c r="ETP44" s="677"/>
      <c r="ETQ44" s="678"/>
      <c r="ETR44" s="678"/>
      <c r="ETS44" s="678"/>
      <c r="ETT44" s="679"/>
      <c r="ETV44" s="676"/>
      <c r="ETW44" s="677"/>
      <c r="ETX44" s="677"/>
      <c r="ETY44" s="678"/>
      <c r="ETZ44" s="678"/>
      <c r="EUA44" s="678"/>
      <c r="EUB44" s="679"/>
      <c r="EUD44" s="676"/>
      <c r="EUE44" s="677"/>
      <c r="EUF44" s="677"/>
      <c r="EUG44" s="678"/>
      <c r="EUH44" s="678"/>
      <c r="EUI44" s="678"/>
      <c r="EUJ44" s="679"/>
      <c r="EUL44" s="676"/>
      <c r="EUM44" s="677"/>
      <c r="EUN44" s="677"/>
      <c r="EUO44" s="678"/>
      <c r="EUP44" s="678"/>
      <c r="EUQ44" s="678"/>
      <c r="EUR44" s="679"/>
      <c r="EUT44" s="676"/>
      <c r="EUU44" s="677"/>
      <c r="EUV44" s="677"/>
      <c r="EUW44" s="678"/>
      <c r="EUX44" s="678"/>
      <c r="EUY44" s="678"/>
      <c r="EUZ44" s="679"/>
      <c r="EVB44" s="676"/>
      <c r="EVC44" s="677"/>
      <c r="EVD44" s="677"/>
      <c r="EVE44" s="678"/>
      <c r="EVF44" s="678"/>
      <c r="EVG44" s="678"/>
      <c r="EVH44" s="679"/>
      <c r="EVJ44" s="676"/>
      <c r="EVK44" s="677"/>
      <c r="EVL44" s="677"/>
      <c r="EVM44" s="678"/>
      <c r="EVN44" s="678"/>
      <c r="EVO44" s="678"/>
      <c r="EVP44" s="679"/>
      <c r="EVR44" s="676"/>
      <c r="EVS44" s="677"/>
      <c r="EVT44" s="677"/>
      <c r="EVU44" s="678"/>
      <c r="EVV44" s="678"/>
      <c r="EVW44" s="678"/>
      <c r="EVX44" s="679"/>
      <c r="EVZ44" s="676"/>
      <c r="EWA44" s="677"/>
      <c r="EWB44" s="677"/>
      <c r="EWC44" s="678"/>
      <c r="EWD44" s="678"/>
      <c r="EWE44" s="678"/>
      <c r="EWF44" s="679"/>
      <c r="EWH44" s="676"/>
      <c r="EWI44" s="677"/>
      <c r="EWJ44" s="677"/>
      <c r="EWK44" s="678"/>
      <c r="EWL44" s="678"/>
      <c r="EWM44" s="678"/>
      <c r="EWN44" s="679"/>
      <c r="EWP44" s="676"/>
      <c r="EWQ44" s="677"/>
      <c r="EWR44" s="677"/>
      <c r="EWS44" s="678"/>
      <c r="EWT44" s="678"/>
      <c r="EWU44" s="678"/>
      <c r="EWV44" s="679"/>
      <c r="EWX44" s="676"/>
      <c r="EWY44" s="677"/>
      <c r="EWZ44" s="677"/>
      <c r="EXA44" s="678"/>
      <c r="EXB44" s="678"/>
      <c r="EXC44" s="678"/>
      <c r="EXD44" s="679"/>
      <c r="EXF44" s="676"/>
      <c r="EXG44" s="677"/>
      <c r="EXH44" s="677"/>
      <c r="EXI44" s="678"/>
      <c r="EXJ44" s="678"/>
      <c r="EXK44" s="678"/>
      <c r="EXL44" s="679"/>
      <c r="EXN44" s="676"/>
      <c r="EXO44" s="677"/>
      <c r="EXP44" s="677"/>
      <c r="EXQ44" s="678"/>
      <c r="EXR44" s="678"/>
      <c r="EXS44" s="678"/>
      <c r="EXT44" s="679"/>
      <c r="EXV44" s="676"/>
      <c r="EXW44" s="677"/>
      <c r="EXX44" s="677"/>
      <c r="EXY44" s="678"/>
      <c r="EXZ44" s="678"/>
      <c r="EYA44" s="678"/>
      <c r="EYB44" s="679"/>
      <c r="EYD44" s="676"/>
      <c r="EYE44" s="677"/>
      <c r="EYF44" s="677"/>
      <c r="EYG44" s="678"/>
      <c r="EYH44" s="678"/>
      <c r="EYI44" s="678"/>
      <c r="EYJ44" s="679"/>
      <c r="EYL44" s="676"/>
      <c r="EYM44" s="677"/>
      <c r="EYN44" s="677"/>
      <c r="EYO44" s="678"/>
      <c r="EYP44" s="678"/>
      <c r="EYQ44" s="678"/>
      <c r="EYR44" s="679"/>
      <c r="EYT44" s="676"/>
      <c r="EYU44" s="677"/>
      <c r="EYV44" s="677"/>
      <c r="EYW44" s="678"/>
      <c r="EYX44" s="678"/>
      <c r="EYY44" s="678"/>
      <c r="EYZ44" s="679"/>
      <c r="EZB44" s="676"/>
      <c r="EZC44" s="677"/>
      <c r="EZD44" s="677"/>
      <c r="EZE44" s="678"/>
      <c r="EZF44" s="678"/>
      <c r="EZG44" s="678"/>
      <c r="EZH44" s="679"/>
      <c r="EZJ44" s="676"/>
      <c r="EZK44" s="677"/>
      <c r="EZL44" s="677"/>
      <c r="EZM44" s="678"/>
      <c r="EZN44" s="678"/>
      <c r="EZO44" s="678"/>
      <c r="EZP44" s="679"/>
      <c r="EZR44" s="676"/>
      <c r="EZS44" s="677"/>
      <c r="EZT44" s="677"/>
      <c r="EZU44" s="678"/>
      <c r="EZV44" s="678"/>
      <c r="EZW44" s="678"/>
      <c r="EZX44" s="679"/>
      <c r="EZZ44" s="676"/>
      <c r="FAA44" s="677"/>
      <c r="FAB44" s="677"/>
      <c r="FAC44" s="678"/>
      <c r="FAD44" s="678"/>
      <c r="FAE44" s="678"/>
      <c r="FAF44" s="679"/>
      <c r="FAH44" s="676"/>
      <c r="FAI44" s="677"/>
      <c r="FAJ44" s="677"/>
      <c r="FAK44" s="678"/>
      <c r="FAL44" s="678"/>
      <c r="FAM44" s="678"/>
      <c r="FAN44" s="679"/>
      <c r="FAP44" s="676"/>
      <c r="FAQ44" s="677"/>
      <c r="FAR44" s="677"/>
      <c r="FAS44" s="678"/>
      <c r="FAT44" s="678"/>
      <c r="FAU44" s="678"/>
      <c r="FAV44" s="679"/>
      <c r="FAX44" s="676"/>
      <c r="FAY44" s="677"/>
      <c r="FAZ44" s="677"/>
      <c r="FBA44" s="678"/>
      <c r="FBB44" s="678"/>
      <c r="FBC44" s="678"/>
      <c r="FBD44" s="679"/>
      <c r="FBF44" s="676"/>
      <c r="FBG44" s="677"/>
      <c r="FBH44" s="677"/>
      <c r="FBI44" s="678"/>
      <c r="FBJ44" s="678"/>
      <c r="FBK44" s="678"/>
      <c r="FBL44" s="679"/>
      <c r="FBN44" s="676"/>
      <c r="FBO44" s="677"/>
      <c r="FBP44" s="677"/>
      <c r="FBQ44" s="678"/>
      <c r="FBR44" s="678"/>
      <c r="FBS44" s="678"/>
      <c r="FBT44" s="679"/>
      <c r="FBV44" s="676"/>
      <c r="FBW44" s="677"/>
      <c r="FBX44" s="677"/>
      <c r="FBY44" s="678"/>
      <c r="FBZ44" s="678"/>
      <c r="FCA44" s="678"/>
      <c r="FCB44" s="679"/>
      <c r="FCD44" s="676"/>
      <c r="FCE44" s="677"/>
      <c r="FCF44" s="677"/>
      <c r="FCG44" s="678"/>
      <c r="FCH44" s="678"/>
      <c r="FCI44" s="678"/>
      <c r="FCJ44" s="679"/>
      <c r="FCL44" s="676"/>
      <c r="FCM44" s="677"/>
      <c r="FCN44" s="677"/>
      <c r="FCO44" s="678"/>
      <c r="FCP44" s="678"/>
      <c r="FCQ44" s="678"/>
      <c r="FCR44" s="679"/>
      <c r="FCT44" s="676"/>
      <c r="FCU44" s="677"/>
      <c r="FCV44" s="677"/>
      <c r="FCW44" s="678"/>
      <c r="FCX44" s="678"/>
      <c r="FCY44" s="678"/>
      <c r="FCZ44" s="679"/>
      <c r="FDB44" s="676"/>
      <c r="FDC44" s="677"/>
      <c r="FDD44" s="677"/>
      <c r="FDE44" s="678"/>
      <c r="FDF44" s="678"/>
      <c r="FDG44" s="678"/>
      <c r="FDH44" s="679"/>
      <c r="FDJ44" s="676"/>
      <c r="FDK44" s="677"/>
      <c r="FDL44" s="677"/>
      <c r="FDM44" s="678"/>
      <c r="FDN44" s="678"/>
      <c r="FDO44" s="678"/>
      <c r="FDP44" s="679"/>
      <c r="FDR44" s="676"/>
      <c r="FDS44" s="677"/>
      <c r="FDT44" s="677"/>
      <c r="FDU44" s="678"/>
      <c r="FDV44" s="678"/>
      <c r="FDW44" s="678"/>
      <c r="FDX44" s="679"/>
      <c r="FDZ44" s="676"/>
      <c r="FEA44" s="677"/>
      <c r="FEB44" s="677"/>
      <c r="FEC44" s="678"/>
      <c r="FED44" s="678"/>
      <c r="FEE44" s="678"/>
      <c r="FEF44" s="679"/>
      <c r="FEH44" s="676"/>
      <c r="FEI44" s="677"/>
      <c r="FEJ44" s="677"/>
      <c r="FEK44" s="678"/>
      <c r="FEL44" s="678"/>
      <c r="FEM44" s="678"/>
      <c r="FEN44" s="679"/>
      <c r="FEP44" s="676"/>
      <c r="FEQ44" s="677"/>
      <c r="FER44" s="677"/>
      <c r="FES44" s="678"/>
      <c r="FET44" s="678"/>
      <c r="FEU44" s="678"/>
      <c r="FEV44" s="679"/>
      <c r="FEX44" s="676"/>
      <c r="FEY44" s="677"/>
      <c r="FEZ44" s="677"/>
      <c r="FFA44" s="678"/>
      <c r="FFB44" s="678"/>
      <c r="FFC44" s="678"/>
      <c r="FFD44" s="679"/>
      <c r="FFF44" s="676"/>
      <c r="FFG44" s="677"/>
      <c r="FFH44" s="677"/>
      <c r="FFI44" s="678"/>
      <c r="FFJ44" s="678"/>
      <c r="FFK44" s="678"/>
      <c r="FFL44" s="679"/>
      <c r="FFN44" s="676"/>
      <c r="FFO44" s="677"/>
      <c r="FFP44" s="677"/>
      <c r="FFQ44" s="678"/>
      <c r="FFR44" s="678"/>
      <c r="FFS44" s="678"/>
      <c r="FFT44" s="679"/>
      <c r="FFV44" s="676"/>
      <c r="FFW44" s="677"/>
      <c r="FFX44" s="677"/>
      <c r="FFY44" s="678"/>
      <c r="FFZ44" s="678"/>
      <c r="FGA44" s="678"/>
      <c r="FGB44" s="679"/>
      <c r="FGD44" s="676"/>
      <c r="FGE44" s="677"/>
      <c r="FGF44" s="677"/>
      <c r="FGG44" s="678"/>
      <c r="FGH44" s="678"/>
      <c r="FGI44" s="678"/>
      <c r="FGJ44" s="679"/>
      <c r="FGL44" s="676"/>
      <c r="FGM44" s="677"/>
      <c r="FGN44" s="677"/>
      <c r="FGO44" s="678"/>
      <c r="FGP44" s="678"/>
      <c r="FGQ44" s="678"/>
      <c r="FGR44" s="679"/>
      <c r="FGT44" s="676"/>
      <c r="FGU44" s="677"/>
      <c r="FGV44" s="677"/>
      <c r="FGW44" s="678"/>
      <c r="FGX44" s="678"/>
      <c r="FGY44" s="678"/>
      <c r="FGZ44" s="679"/>
      <c r="FHB44" s="676"/>
      <c r="FHC44" s="677"/>
      <c r="FHD44" s="677"/>
      <c r="FHE44" s="678"/>
      <c r="FHF44" s="678"/>
      <c r="FHG44" s="678"/>
      <c r="FHH44" s="679"/>
      <c r="FHJ44" s="676"/>
      <c r="FHK44" s="677"/>
      <c r="FHL44" s="677"/>
      <c r="FHM44" s="678"/>
      <c r="FHN44" s="678"/>
      <c r="FHO44" s="678"/>
      <c r="FHP44" s="679"/>
      <c r="FHR44" s="676"/>
      <c r="FHS44" s="677"/>
      <c r="FHT44" s="677"/>
      <c r="FHU44" s="678"/>
      <c r="FHV44" s="678"/>
      <c r="FHW44" s="678"/>
      <c r="FHX44" s="679"/>
      <c r="FHZ44" s="676"/>
      <c r="FIA44" s="677"/>
      <c r="FIB44" s="677"/>
      <c r="FIC44" s="678"/>
      <c r="FID44" s="678"/>
      <c r="FIE44" s="678"/>
      <c r="FIF44" s="679"/>
      <c r="FIH44" s="676"/>
      <c r="FII44" s="677"/>
      <c r="FIJ44" s="677"/>
      <c r="FIK44" s="678"/>
      <c r="FIL44" s="678"/>
      <c r="FIM44" s="678"/>
      <c r="FIN44" s="679"/>
      <c r="FIP44" s="676"/>
      <c r="FIQ44" s="677"/>
      <c r="FIR44" s="677"/>
      <c r="FIS44" s="678"/>
      <c r="FIT44" s="678"/>
      <c r="FIU44" s="678"/>
      <c r="FIV44" s="679"/>
      <c r="FIX44" s="676"/>
      <c r="FIY44" s="677"/>
      <c r="FIZ44" s="677"/>
      <c r="FJA44" s="678"/>
      <c r="FJB44" s="678"/>
      <c r="FJC44" s="678"/>
      <c r="FJD44" s="679"/>
      <c r="FJF44" s="676"/>
      <c r="FJG44" s="677"/>
      <c r="FJH44" s="677"/>
      <c r="FJI44" s="678"/>
      <c r="FJJ44" s="678"/>
      <c r="FJK44" s="678"/>
      <c r="FJL44" s="679"/>
      <c r="FJN44" s="676"/>
      <c r="FJO44" s="677"/>
      <c r="FJP44" s="677"/>
      <c r="FJQ44" s="678"/>
      <c r="FJR44" s="678"/>
      <c r="FJS44" s="678"/>
      <c r="FJT44" s="679"/>
      <c r="FJV44" s="676"/>
      <c r="FJW44" s="677"/>
      <c r="FJX44" s="677"/>
      <c r="FJY44" s="678"/>
      <c r="FJZ44" s="678"/>
      <c r="FKA44" s="678"/>
      <c r="FKB44" s="679"/>
      <c r="FKD44" s="676"/>
      <c r="FKE44" s="677"/>
      <c r="FKF44" s="677"/>
      <c r="FKG44" s="678"/>
      <c r="FKH44" s="678"/>
      <c r="FKI44" s="678"/>
      <c r="FKJ44" s="679"/>
      <c r="FKL44" s="676"/>
      <c r="FKM44" s="677"/>
      <c r="FKN44" s="677"/>
      <c r="FKO44" s="678"/>
      <c r="FKP44" s="678"/>
      <c r="FKQ44" s="678"/>
      <c r="FKR44" s="679"/>
      <c r="FKT44" s="676"/>
      <c r="FKU44" s="677"/>
      <c r="FKV44" s="677"/>
      <c r="FKW44" s="678"/>
      <c r="FKX44" s="678"/>
      <c r="FKY44" s="678"/>
      <c r="FKZ44" s="679"/>
      <c r="FLB44" s="676"/>
      <c r="FLC44" s="677"/>
      <c r="FLD44" s="677"/>
      <c r="FLE44" s="678"/>
      <c r="FLF44" s="678"/>
      <c r="FLG44" s="678"/>
      <c r="FLH44" s="679"/>
      <c r="FLJ44" s="676"/>
      <c r="FLK44" s="677"/>
      <c r="FLL44" s="677"/>
      <c r="FLM44" s="678"/>
      <c r="FLN44" s="678"/>
      <c r="FLO44" s="678"/>
      <c r="FLP44" s="679"/>
      <c r="FLR44" s="676"/>
      <c r="FLS44" s="677"/>
      <c r="FLT44" s="677"/>
      <c r="FLU44" s="678"/>
      <c r="FLV44" s="678"/>
      <c r="FLW44" s="678"/>
      <c r="FLX44" s="679"/>
      <c r="FLZ44" s="676"/>
      <c r="FMA44" s="677"/>
      <c r="FMB44" s="677"/>
      <c r="FMC44" s="678"/>
      <c r="FMD44" s="678"/>
      <c r="FME44" s="678"/>
      <c r="FMF44" s="679"/>
      <c r="FMH44" s="676"/>
      <c r="FMI44" s="677"/>
      <c r="FMJ44" s="677"/>
      <c r="FMK44" s="678"/>
      <c r="FML44" s="678"/>
      <c r="FMM44" s="678"/>
      <c r="FMN44" s="679"/>
      <c r="FMP44" s="676"/>
      <c r="FMQ44" s="677"/>
      <c r="FMR44" s="677"/>
      <c r="FMS44" s="678"/>
      <c r="FMT44" s="678"/>
      <c r="FMU44" s="678"/>
      <c r="FMV44" s="679"/>
      <c r="FMX44" s="676"/>
      <c r="FMY44" s="677"/>
      <c r="FMZ44" s="677"/>
      <c r="FNA44" s="678"/>
      <c r="FNB44" s="678"/>
      <c r="FNC44" s="678"/>
      <c r="FND44" s="679"/>
      <c r="FNF44" s="676"/>
      <c r="FNG44" s="677"/>
      <c r="FNH44" s="677"/>
      <c r="FNI44" s="678"/>
      <c r="FNJ44" s="678"/>
      <c r="FNK44" s="678"/>
      <c r="FNL44" s="679"/>
      <c r="FNN44" s="676"/>
      <c r="FNO44" s="677"/>
      <c r="FNP44" s="677"/>
      <c r="FNQ44" s="678"/>
      <c r="FNR44" s="678"/>
      <c r="FNS44" s="678"/>
      <c r="FNT44" s="679"/>
      <c r="FNV44" s="676"/>
      <c r="FNW44" s="677"/>
      <c r="FNX44" s="677"/>
      <c r="FNY44" s="678"/>
      <c r="FNZ44" s="678"/>
      <c r="FOA44" s="678"/>
      <c r="FOB44" s="679"/>
      <c r="FOD44" s="676"/>
      <c r="FOE44" s="677"/>
      <c r="FOF44" s="677"/>
      <c r="FOG44" s="678"/>
      <c r="FOH44" s="678"/>
      <c r="FOI44" s="678"/>
      <c r="FOJ44" s="679"/>
      <c r="FOL44" s="676"/>
      <c r="FOM44" s="677"/>
      <c r="FON44" s="677"/>
      <c r="FOO44" s="678"/>
      <c r="FOP44" s="678"/>
      <c r="FOQ44" s="678"/>
      <c r="FOR44" s="679"/>
      <c r="FOT44" s="676"/>
      <c r="FOU44" s="677"/>
      <c r="FOV44" s="677"/>
      <c r="FOW44" s="678"/>
      <c r="FOX44" s="678"/>
      <c r="FOY44" s="678"/>
      <c r="FOZ44" s="679"/>
      <c r="FPB44" s="676"/>
      <c r="FPC44" s="677"/>
      <c r="FPD44" s="677"/>
      <c r="FPE44" s="678"/>
      <c r="FPF44" s="678"/>
      <c r="FPG44" s="678"/>
      <c r="FPH44" s="679"/>
      <c r="FPJ44" s="676"/>
      <c r="FPK44" s="677"/>
      <c r="FPL44" s="677"/>
      <c r="FPM44" s="678"/>
      <c r="FPN44" s="678"/>
      <c r="FPO44" s="678"/>
      <c r="FPP44" s="679"/>
      <c r="FPR44" s="676"/>
      <c r="FPS44" s="677"/>
      <c r="FPT44" s="677"/>
      <c r="FPU44" s="678"/>
      <c r="FPV44" s="678"/>
      <c r="FPW44" s="678"/>
      <c r="FPX44" s="679"/>
      <c r="FPZ44" s="676"/>
      <c r="FQA44" s="677"/>
      <c r="FQB44" s="677"/>
      <c r="FQC44" s="678"/>
      <c r="FQD44" s="678"/>
      <c r="FQE44" s="678"/>
      <c r="FQF44" s="679"/>
      <c r="FQH44" s="676"/>
      <c r="FQI44" s="677"/>
      <c r="FQJ44" s="677"/>
      <c r="FQK44" s="678"/>
      <c r="FQL44" s="678"/>
      <c r="FQM44" s="678"/>
      <c r="FQN44" s="679"/>
      <c r="FQP44" s="676"/>
      <c r="FQQ44" s="677"/>
      <c r="FQR44" s="677"/>
      <c r="FQS44" s="678"/>
      <c r="FQT44" s="678"/>
      <c r="FQU44" s="678"/>
      <c r="FQV44" s="679"/>
      <c r="FQX44" s="676"/>
      <c r="FQY44" s="677"/>
      <c r="FQZ44" s="677"/>
      <c r="FRA44" s="678"/>
      <c r="FRB44" s="678"/>
      <c r="FRC44" s="678"/>
      <c r="FRD44" s="679"/>
      <c r="FRF44" s="676"/>
      <c r="FRG44" s="677"/>
      <c r="FRH44" s="677"/>
      <c r="FRI44" s="678"/>
      <c r="FRJ44" s="678"/>
      <c r="FRK44" s="678"/>
      <c r="FRL44" s="679"/>
      <c r="FRN44" s="676"/>
      <c r="FRO44" s="677"/>
      <c r="FRP44" s="677"/>
      <c r="FRQ44" s="678"/>
      <c r="FRR44" s="678"/>
      <c r="FRS44" s="678"/>
      <c r="FRT44" s="679"/>
      <c r="FRV44" s="676"/>
      <c r="FRW44" s="677"/>
      <c r="FRX44" s="677"/>
      <c r="FRY44" s="678"/>
      <c r="FRZ44" s="678"/>
      <c r="FSA44" s="678"/>
      <c r="FSB44" s="679"/>
      <c r="FSD44" s="676"/>
      <c r="FSE44" s="677"/>
      <c r="FSF44" s="677"/>
      <c r="FSG44" s="678"/>
      <c r="FSH44" s="678"/>
      <c r="FSI44" s="678"/>
      <c r="FSJ44" s="679"/>
      <c r="FSL44" s="676"/>
      <c r="FSM44" s="677"/>
      <c r="FSN44" s="677"/>
      <c r="FSO44" s="678"/>
      <c r="FSP44" s="678"/>
      <c r="FSQ44" s="678"/>
      <c r="FSR44" s="679"/>
      <c r="FST44" s="676"/>
      <c r="FSU44" s="677"/>
      <c r="FSV44" s="677"/>
      <c r="FSW44" s="678"/>
      <c r="FSX44" s="678"/>
      <c r="FSY44" s="678"/>
      <c r="FSZ44" s="679"/>
      <c r="FTB44" s="676"/>
      <c r="FTC44" s="677"/>
      <c r="FTD44" s="677"/>
      <c r="FTE44" s="678"/>
      <c r="FTF44" s="678"/>
      <c r="FTG44" s="678"/>
      <c r="FTH44" s="679"/>
      <c r="FTJ44" s="676"/>
      <c r="FTK44" s="677"/>
      <c r="FTL44" s="677"/>
      <c r="FTM44" s="678"/>
      <c r="FTN44" s="678"/>
      <c r="FTO44" s="678"/>
      <c r="FTP44" s="679"/>
      <c r="FTR44" s="676"/>
      <c r="FTS44" s="677"/>
      <c r="FTT44" s="677"/>
      <c r="FTU44" s="678"/>
      <c r="FTV44" s="678"/>
      <c r="FTW44" s="678"/>
      <c r="FTX44" s="679"/>
      <c r="FTZ44" s="676"/>
      <c r="FUA44" s="677"/>
      <c r="FUB44" s="677"/>
      <c r="FUC44" s="678"/>
      <c r="FUD44" s="678"/>
      <c r="FUE44" s="678"/>
      <c r="FUF44" s="679"/>
      <c r="FUH44" s="676"/>
      <c r="FUI44" s="677"/>
      <c r="FUJ44" s="677"/>
      <c r="FUK44" s="678"/>
      <c r="FUL44" s="678"/>
      <c r="FUM44" s="678"/>
      <c r="FUN44" s="679"/>
      <c r="FUP44" s="676"/>
      <c r="FUQ44" s="677"/>
      <c r="FUR44" s="677"/>
      <c r="FUS44" s="678"/>
      <c r="FUT44" s="678"/>
      <c r="FUU44" s="678"/>
      <c r="FUV44" s="679"/>
      <c r="FUX44" s="676"/>
      <c r="FUY44" s="677"/>
      <c r="FUZ44" s="677"/>
      <c r="FVA44" s="678"/>
      <c r="FVB44" s="678"/>
      <c r="FVC44" s="678"/>
      <c r="FVD44" s="679"/>
      <c r="FVF44" s="676"/>
      <c r="FVG44" s="677"/>
      <c r="FVH44" s="677"/>
      <c r="FVI44" s="678"/>
      <c r="FVJ44" s="678"/>
      <c r="FVK44" s="678"/>
      <c r="FVL44" s="679"/>
      <c r="FVN44" s="676"/>
      <c r="FVO44" s="677"/>
      <c r="FVP44" s="677"/>
      <c r="FVQ44" s="678"/>
      <c r="FVR44" s="678"/>
      <c r="FVS44" s="678"/>
      <c r="FVT44" s="679"/>
      <c r="FVV44" s="676"/>
      <c r="FVW44" s="677"/>
      <c r="FVX44" s="677"/>
      <c r="FVY44" s="678"/>
      <c r="FVZ44" s="678"/>
      <c r="FWA44" s="678"/>
      <c r="FWB44" s="679"/>
      <c r="FWD44" s="676"/>
      <c r="FWE44" s="677"/>
      <c r="FWF44" s="677"/>
      <c r="FWG44" s="678"/>
      <c r="FWH44" s="678"/>
      <c r="FWI44" s="678"/>
      <c r="FWJ44" s="679"/>
      <c r="FWL44" s="676"/>
      <c r="FWM44" s="677"/>
      <c r="FWN44" s="677"/>
      <c r="FWO44" s="678"/>
      <c r="FWP44" s="678"/>
      <c r="FWQ44" s="678"/>
      <c r="FWR44" s="679"/>
      <c r="FWT44" s="676"/>
      <c r="FWU44" s="677"/>
      <c r="FWV44" s="677"/>
      <c r="FWW44" s="678"/>
      <c r="FWX44" s="678"/>
      <c r="FWY44" s="678"/>
      <c r="FWZ44" s="679"/>
      <c r="FXB44" s="676"/>
      <c r="FXC44" s="677"/>
      <c r="FXD44" s="677"/>
      <c r="FXE44" s="678"/>
      <c r="FXF44" s="678"/>
      <c r="FXG44" s="678"/>
      <c r="FXH44" s="679"/>
      <c r="FXJ44" s="676"/>
      <c r="FXK44" s="677"/>
      <c r="FXL44" s="677"/>
      <c r="FXM44" s="678"/>
      <c r="FXN44" s="678"/>
      <c r="FXO44" s="678"/>
      <c r="FXP44" s="679"/>
      <c r="FXR44" s="676"/>
      <c r="FXS44" s="677"/>
      <c r="FXT44" s="677"/>
      <c r="FXU44" s="678"/>
      <c r="FXV44" s="678"/>
      <c r="FXW44" s="678"/>
      <c r="FXX44" s="679"/>
      <c r="FXZ44" s="676"/>
      <c r="FYA44" s="677"/>
      <c r="FYB44" s="677"/>
      <c r="FYC44" s="678"/>
      <c r="FYD44" s="678"/>
      <c r="FYE44" s="678"/>
      <c r="FYF44" s="679"/>
      <c r="FYH44" s="676"/>
      <c r="FYI44" s="677"/>
      <c r="FYJ44" s="677"/>
      <c r="FYK44" s="678"/>
      <c r="FYL44" s="678"/>
      <c r="FYM44" s="678"/>
      <c r="FYN44" s="679"/>
      <c r="FYP44" s="676"/>
      <c r="FYQ44" s="677"/>
      <c r="FYR44" s="677"/>
      <c r="FYS44" s="678"/>
      <c r="FYT44" s="678"/>
      <c r="FYU44" s="678"/>
      <c r="FYV44" s="679"/>
      <c r="FYX44" s="676"/>
      <c r="FYY44" s="677"/>
      <c r="FYZ44" s="677"/>
      <c r="FZA44" s="678"/>
      <c r="FZB44" s="678"/>
      <c r="FZC44" s="678"/>
      <c r="FZD44" s="679"/>
      <c r="FZF44" s="676"/>
      <c r="FZG44" s="677"/>
      <c r="FZH44" s="677"/>
      <c r="FZI44" s="678"/>
      <c r="FZJ44" s="678"/>
      <c r="FZK44" s="678"/>
      <c r="FZL44" s="679"/>
      <c r="FZN44" s="676"/>
      <c r="FZO44" s="677"/>
      <c r="FZP44" s="677"/>
      <c r="FZQ44" s="678"/>
      <c r="FZR44" s="678"/>
      <c r="FZS44" s="678"/>
      <c r="FZT44" s="679"/>
      <c r="FZV44" s="676"/>
      <c r="FZW44" s="677"/>
      <c r="FZX44" s="677"/>
      <c r="FZY44" s="678"/>
      <c r="FZZ44" s="678"/>
      <c r="GAA44" s="678"/>
      <c r="GAB44" s="679"/>
      <c r="GAD44" s="676"/>
      <c r="GAE44" s="677"/>
      <c r="GAF44" s="677"/>
      <c r="GAG44" s="678"/>
      <c r="GAH44" s="678"/>
      <c r="GAI44" s="678"/>
      <c r="GAJ44" s="679"/>
      <c r="GAL44" s="676"/>
      <c r="GAM44" s="677"/>
      <c r="GAN44" s="677"/>
      <c r="GAO44" s="678"/>
      <c r="GAP44" s="678"/>
      <c r="GAQ44" s="678"/>
      <c r="GAR44" s="679"/>
      <c r="GAT44" s="676"/>
      <c r="GAU44" s="677"/>
      <c r="GAV44" s="677"/>
      <c r="GAW44" s="678"/>
      <c r="GAX44" s="678"/>
      <c r="GAY44" s="678"/>
      <c r="GAZ44" s="679"/>
      <c r="GBB44" s="676"/>
      <c r="GBC44" s="677"/>
      <c r="GBD44" s="677"/>
      <c r="GBE44" s="678"/>
      <c r="GBF44" s="678"/>
      <c r="GBG44" s="678"/>
      <c r="GBH44" s="679"/>
      <c r="GBJ44" s="676"/>
      <c r="GBK44" s="677"/>
      <c r="GBL44" s="677"/>
      <c r="GBM44" s="678"/>
      <c r="GBN44" s="678"/>
      <c r="GBO44" s="678"/>
      <c r="GBP44" s="679"/>
      <c r="GBR44" s="676"/>
      <c r="GBS44" s="677"/>
      <c r="GBT44" s="677"/>
      <c r="GBU44" s="678"/>
      <c r="GBV44" s="678"/>
      <c r="GBW44" s="678"/>
      <c r="GBX44" s="679"/>
      <c r="GBZ44" s="676"/>
      <c r="GCA44" s="677"/>
      <c r="GCB44" s="677"/>
      <c r="GCC44" s="678"/>
      <c r="GCD44" s="678"/>
      <c r="GCE44" s="678"/>
      <c r="GCF44" s="679"/>
      <c r="GCH44" s="676"/>
      <c r="GCI44" s="677"/>
      <c r="GCJ44" s="677"/>
      <c r="GCK44" s="678"/>
      <c r="GCL44" s="678"/>
      <c r="GCM44" s="678"/>
      <c r="GCN44" s="679"/>
      <c r="GCP44" s="676"/>
      <c r="GCQ44" s="677"/>
      <c r="GCR44" s="677"/>
      <c r="GCS44" s="678"/>
      <c r="GCT44" s="678"/>
      <c r="GCU44" s="678"/>
      <c r="GCV44" s="679"/>
      <c r="GCX44" s="676"/>
      <c r="GCY44" s="677"/>
      <c r="GCZ44" s="677"/>
      <c r="GDA44" s="678"/>
      <c r="GDB44" s="678"/>
      <c r="GDC44" s="678"/>
      <c r="GDD44" s="679"/>
      <c r="GDF44" s="676"/>
      <c r="GDG44" s="677"/>
      <c r="GDH44" s="677"/>
      <c r="GDI44" s="678"/>
      <c r="GDJ44" s="678"/>
      <c r="GDK44" s="678"/>
      <c r="GDL44" s="679"/>
      <c r="GDN44" s="676"/>
      <c r="GDO44" s="677"/>
      <c r="GDP44" s="677"/>
      <c r="GDQ44" s="678"/>
      <c r="GDR44" s="678"/>
      <c r="GDS44" s="678"/>
      <c r="GDT44" s="679"/>
      <c r="GDV44" s="676"/>
      <c r="GDW44" s="677"/>
      <c r="GDX44" s="677"/>
      <c r="GDY44" s="678"/>
      <c r="GDZ44" s="678"/>
      <c r="GEA44" s="678"/>
      <c r="GEB44" s="679"/>
      <c r="GED44" s="676"/>
      <c r="GEE44" s="677"/>
      <c r="GEF44" s="677"/>
      <c r="GEG44" s="678"/>
      <c r="GEH44" s="678"/>
      <c r="GEI44" s="678"/>
      <c r="GEJ44" s="679"/>
      <c r="GEL44" s="676"/>
      <c r="GEM44" s="677"/>
      <c r="GEN44" s="677"/>
      <c r="GEO44" s="678"/>
      <c r="GEP44" s="678"/>
      <c r="GEQ44" s="678"/>
      <c r="GER44" s="679"/>
      <c r="GET44" s="676"/>
      <c r="GEU44" s="677"/>
      <c r="GEV44" s="677"/>
      <c r="GEW44" s="678"/>
      <c r="GEX44" s="678"/>
      <c r="GEY44" s="678"/>
      <c r="GEZ44" s="679"/>
      <c r="GFB44" s="676"/>
      <c r="GFC44" s="677"/>
      <c r="GFD44" s="677"/>
      <c r="GFE44" s="678"/>
      <c r="GFF44" s="678"/>
      <c r="GFG44" s="678"/>
      <c r="GFH44" s="679"/>
      <c r="GFJ44" s="676"/>
      <c r="GFK44" s="677"/>
      <c r="GFL44" s="677"/>
      <c r="GFM44" s="678"/>
      <c r="GFN44" s="678"/>
      <c r="GFO44" s="678"/>
      <c r="GFP44" s="679"/>
      <c r="GFR44" s="676"/>
      <c r="GFS44" s="677"/>
      <c r="GFT44" s="677"/>
      <c r="GFU44" s="678"/>
      <c r="GFV44" s="678"/>
      <c r="GFW44" s="678"/>
      <c r="GFX44" s="679"/>
      <c r="GFZ44" s="676"/>
      <c r="GGA44" s="677"/>
      <c r="GGB44" s="677"/>
      <c r="GGC44" s="678"/>
      <c r="GGD44" s="678"/>
      <c r="GGE44" s="678"/>
      <c r="GGF44" s="679"/>
      <c r="GGH44" s="676"/>
      <c r="GGI44" s="677"/>
      <c r="GGJ44" s="677"/>
      <c r="GGK44" s="678"/>
      <c r="GGL44" s="678"/>
      <c r="GGM44" s="678"/>
      <c r="GGN44" s="679"/>
      <c r="GGP44" s="676"/>
      <c r="GGQ44" s="677"/>
      <c r="GGR44" s="677"/>
      <c r="GGS44" s="678"/>
      <c r="GGT44" s="678"/>
      <c r="GGU44" s="678"/>
      <c r="GGV44" s="679"/>
      <c r="GGX44" s="676"/>
      <c r="GGY44" s="677"/>
      <c r="GGZ44" s="677"/>
      <c r="GHA44" s="678"/>
      <c r="GHB44" s="678"/>
      <c r="GHC44" s="678"/>
      <c r="GHD44" s="679"/>
      <c r="GHF44" s="676"/>
      <c r="GHG44" s="677"/>
      <c r="GHH44" s="677"/>
      <c r="GHI44" s="678"/>
      <c r="GHJ44" s="678"/>
      <c r="GHK44" s="678"/>
      <c r="GHL44" s="679"/>
      <c r="GHN44" s="676"/>
      <c r="GHO44" s="677"/>
      <c r="GHP44" s="677"/>
      <c r="GHQ44" s="678"/>
      <c r="GHR44" s="678"/>
      <c r="GHS44" s="678"/>
      <c r="GHT44" s="679"/>
      <c r="GHV44" s="676"/>
      <c r="GHW44" s="677"/>
      <c r="GHX44" s="677"/>
      <c r="GHY44" s="678"/>
      <c r="GHZ44" s="678"/>
      <c r="GIA44" s="678"/>
      <c r="GIB44" s="679"/>
      <c r="GID44" s="676"/>
      <c r="GIE44" s="677"/>
      <c r="GIF44" s="677"/>
      <c r="GIG44" s="678"/>
      <c r="GIH44" s="678"/>
      <c r="GII44" s="678"/>
      <c r="GIJ44" s="679"/>
      <c r="GIL44" s="676"/>
      <c r="GIM44" s="677"/>
      <c r="GIN44" s="677"/>
      <c r="GIO44" s="678"/>
      <c r="GIP44" s="678"/>
      <c r="GIQ44" s="678"/>
      <c r="GIR44" s="679"/>
      <c r="GIT44" s="676"/>
      <c r="GIU44" s="677"/>
      <c r="GIV44" s="677"/>
      <c r="GIW44" s="678"/>
      <c r="GIX44" s="678"/>
      <c r="GIY44" s="678"/>
      <c r="GIZ44" s="679"/>
      <c r="GJB44" s="676"/>
      <c r="GJC44" s="677"/>
      <c r="GJD44" s="677"/>
      <c r="GJE44" s="678"/>
      <c r="GJF44" s="678"/>
      <c r="GJG44" s="678"/>
      <c r="GJH44" s="679"/>
      <c r="GJJ44" s="676"/>
      <c r="GJK44" s="677"/>
      <c r="GJL44" s="677"/>
      <c r="GJM44" s="678"/>
      <c r="GJN44" s="678"/>
      <c r="GJO44" s="678"/>
      <c r="GJP44" s="679"/>
      <c r="GJR44" s="676"/>
      <c r="GJS44" s="677"/>
      <c r="GJT44" s="677"/>
      <c r="GJU44" s="678"/>
      <c r="GJV44" s="678"/>
      <c r="GJW44" s="678"/>
      <c r="GJX44" s="679"/>
      <c r="GJZ44" s="676"/>
      <c r="GKA44" s="677"/>
      <c r="GKB44" s="677"/>
      <c r="GKC44" s="678"/>
      <c r="GKD44" s="678"/>
      <c r="GKE44" s="678"/>
      <c r="GKF44" s="679"/>
      <c r="GKH44" s="676"/>
      <c r="GKI44" s="677"/>
      <c r="GKJ44" s="677"/>
      <c r="GKK44" s="678"/>
      <c r="GKL44" s="678"/>
      <c r="GKM44" s="678"/>
      <c r="GKN44" s="679"/>
      <c r="GKP44" s="676"/>
      <c r="GKQ44" s="677"/>
      <c r="GKR44" s="677"/>
      <c r="GKS44" s="678"/>
      <c r="GKT44" s="678"/>
      <c r="GKU44" s="678"/>
      <c r="GKV44" s="679"/>
      <c r="GKX44" s="676"/>
      <c r="GKY44" s="677"/>
      <c r="GKZ44" s="677"/>
      <c r="GLA44" s="678"/>
      <c r="GLB44" s="678"/>
      <c r="GLC44" s="678"/>
      <c r="GLD44" s="679"/>
      <c r="GLF44" s="676"/>
      <c r="GLG44" s="677"/>
      <c r="GLH44" s="677"/>
      <c r="GLI44" s="678"/>
      <c r="GLJ44" s="678"/>
      <c r="GLK44" s="678"/>
      <c r="GLL44" s="679"/>
      <c r="GLN44" s="676"/>
      <c r="GLO44" s="677"/>
      <c r="GLP44" s="677"/>
      <c r="GLQ44" s="678"/>
      <c r="GLR44" s="678"/>
      <c r="GLS44" s="678"/>
      <c r="GLT44" s="679"/>
      <c r="GLV44" s="676"/>
      <c r="GLW44" s="677"/>
      <c r="GLX44" s="677"/>
      <c r="GLY44" s="678"/>
      <c r="GLZ44" s="678"/>
      <c r="GMA44" s="678"/>
      <c r="GMB44" s="679"/>
      <c r="GMD44" s="676"/>
      <c r="GME44" s="677"/>
      <c r="GMF44" s="677"/>
      <c r="GMG44" s="678"/>
      <c r="GMH44" s="678"/>
      <c r="GMI44" s="678"/>
      <c r="GMJ44" s="679"/>
      <c r="GML44" s="676"/>
      <c r="GMM44" s="677"/>
      <c r="GMN44" s="677"/>
      <c r="GMO44" s="678"/>
      <c r="GMP44" s="678"/>
      <c r="GMQ44" s="678"/>
      <c r="GMR44" s="679"/>
      <c r="GMT44" s="676"/>
      <c r="GMU44" s="677"/>
      <c r="GMV44" s="677"/>
      <c r="GMW44" s="678"/>
      <c r="GMX44" s="678"/>
      <c r="GMY44" s="678"/>
      <c r="GMZ44" s="679"/>
      <c r="GNB44" s="676"/>
      <c r="GNC44" s="677"/>
      <c r="GND44" s="677"/>
      <c r="GNE44" s="678"/>
      <c r="GNF44" s="678"/>
      <c r="GNG44" s="678"/>
      <c r="GNH44" s="679"/>
      <c r="GNJ44" s="676"/>
      <c r="GNK44" s="677"/>
      <c r="GNL44" s="677"/>
      <c r="GNM44" s="678"/>
      <c r="GNN44" s="678"/>
      <c r="GNO44" s="678"/>
      <c r="GNP44" s="679"/>
      <c r="GNR44" s="676"/>
      <c r="GNS44" s="677"/>
      <c r="GNT44" s="677"/>
      <c r="GNU44" s="678"/>
      <c r="GNV44" s="678"/>
      <c r="GNW44" s="678"/>
      <c r="GNX44" s="679"/>
      <c r="GNZ44" s="676"/>
      <c r="GOA44" s="677"/>
      <c r="GOB44" s="677"/>
      <c r="GOC44" s="678"/>
      <c r="GOD44" s="678"/>
      <c r="GOE44" s="678"/>
      <c r="GOF44" s="679"/>
      <c r="GOH44" s="676"/>
      <c r="GOI44" s="677"/>
      <c r="GOJ44" s="677"/>
      <c r="GOK44" s="678"/>
      <c r="GOL44" s="678"/>
      <c r="GOM44" s="678"/>
      <c r="GON44" s="679"/>
      <c r="GOP44" s="676"/>
      <c r="GOQ44" s="677"/>
      <c r="GOR44" s="677"/>
      <c r="GOS44" s="678"/>
      <c r="GOT44" s="678"/>
      <c r="GOU44" s="678"/>
      <c r="GOV44" s="679"/>
      <c r="GOX44" s="676"/>
      <c r="GOY44" s="677"/>
      <c r="GOZ44" s="677"/>
      <c r="GPA44" s="678"/>
      <c r="GPB44" s="678"/>
      <c r="GPC44" s="678"/>
      <c r="GPD44" s="679"/>
      <c r="GPF44" s="676"/>
      <c r="GPG44" s="677"/>
      <c r="GPH44" s="677"/>
      <c r="GPI44" s="678"/>
      <c r="GPJ44" s="678"/>
      <c r="GPK44" s="678"/>
      <c r="GPL44" s="679"/>
      <c r="GPN44" s="676"/>
      <c r="GPO44" s="677"/>
      <c r="GPP44" s="677"/>
      <c r="GPQ44" s="678"/>
      <c r="GPR44" s="678"/>
      <c r="GPS44" s="678"/>
      <c r="GPT44" s="679"/>
      <c r="GPV44" s="676"/>
      <c r="GPW44" s="677"/>
      <c r="GPX44" s="677"/>
      <c r="GPY44" s="678"/>
      <c r="GPZ44" s="678"/>
      <c r="GQA44" s="678"/>
      <c r="GQB44" s="679"/>
      <c r="GQD44" s="676"/>
      <c r="GQE44" s="677"/>
      <c r="GQF44" s="677"/>
      <c r="GQG44" s="678"/>
      <c r="GQH44" s="678"/>
      <c r="GQI44" s="678"/>
      <c r="GQJ44" s="679"/>
      <c r="GQL44" s="676"/>
      <c r="GQM44" s="677"/>
      <c r="GQN44" s="677"/>
      <c r="GQO44" s="678"/>
      <c r="GQP44" s="678"/>
      <c r="GQQ44" s="678"/>
      <c r="GQR44" s="679"/>
      <c r="GQT44" s="676"/>
      <c r="GQU44" s="677"/>
      <c r="GQV44" s="677"/>
      <c r="GQW44" s="678"/>
      <c r="GQX44" s="678"/>
      <c r="GQY44" s="678"/>
      <c r="GQZ44" s="679"/>
      <c r="GRB44" s="676"/>
      <c r="GRC44" s="677"/>
      <c r="GRD44" s="677"/>
      <c r="GRE44" s="678"/>
      <c r="GRF44" s="678"/>
      <c r="GRG44" s="678"/>
      <c r="GRH44" s="679"/>
      <c r="GRJ44" s="676"/>
      <c r="GRK44" s="677"/>
      <c r="GRL44" s="677"/>
      <c r="GRM44" s="678"/>
      <c r="GRN44" s="678"/>
      <c r="GRO44" s="678"/>
      <c r="GRP44" s="679"/>
      <c r="GRR44" s="676"/>
      <c r="GRS44" s="677"/>
      <c r="GRT44" s="677"/>
      <c r="GRU44" s="678"/>
      <c r="GRV44" s="678"/>
      <c r="GRW44" s="678"/>
      <c r="GRX44" s="679"/>
      <c r="GRZ44" s="676"/>
      <c r="GSA44" s="677"/>
      <c r="GSB44" s="677"/>
      <c r="GSC44" s="678"/>
      <c r="GSD44" s="678"/>
      <c r="GSE44" s="678"/>
      <c r="GSF44" s="679"/>
      <c r="GSH44" s="676"/>
      <c r="GSI44" s="677"/>
      <c r="GSJ44" s="677"/>
      <c r="GSK44" s="678"/>
      <c r="GSL44" s="678"/>
      <c r="GSM44" s="678"/>
      <c r="GSN44" s="679"/>
      <c r="GSP44" s="676"/>
      <c r="GSQ44" s="677"/>
      <c r="GSR44" s="677"/>
      <c r="GSS44" s="678"/>
      <c r="GST44" s="678"/>
      <c r="GSU44" s="678"/>
      <c r="GSV44" s="679"/>
      <c r="GSX44" s="676"/>
      <c r="GSY44" s="677"/>
      <c r="GSZ44" s="677"/>
      <c r="GTA44" s="678"/>
      <c r="GTB44" s="678"/>
      <c r="GTC44" s="678"/>
      <c r="GTD44" s="679"/>
      <c r="GTF44" s="676"/>
      <c r="GTG44" s="677"/>
      <c r="GTH44" s="677"/>
      <c r="GTI44" s="678"/>
      <c r="GTJ44" s="678"/>
      <c r="GTK44" s="678"/>
      <c r="GTL44" s="679"/>
      <c r="GTN44" s="676"/>
      <c r="GTO44" s="677"/>
      <c r="GTP44" s="677"/>
      <c r="GTQ44" s="678"/>
      <c r="GTR44" s="678"/>
      <c r="GTS44" s="678"/>
      <c r="GTT44" s="679"/>
      <c r="GTV44" s="676"/>
      <c r="GTW44" s="677"/>
      <c r="GTX44" s="677"/>
      <c r="GTY44" s="678"/>
      <c r="GTZ44" s="678"/>
      <c r="GUA44" s="678"/>
      <c r="GUB44" s="679"/>
      <c r="GUD44" s="676"/>
      <c r="GUE44" s="677"/>
      <c r="GUF44" s="677"/>
      <c r="GUG44" s="678"/>
      <c r="GUH44" s="678"/>
      <c r="GUI44" s="678"/>
      <c r="GUJ44" s="679"/>
      <c r="GUL44" s="676"/>
      <c r="GUM44" s="677"/>
      <c r="GUN44" s="677"/>
      <c r="GUO44" s="678"/>
      <c r="GUP44" s="678"/>
      <c r="GUQ44" s="678"/>
      <c r="GUR44" s="679"/>
      <c r="GUT44" s="676"/>
      <c r="GUU44" s="677"/>
      <c r="GUV44" s="677"/>
      <c r="GUW44" s="678"/>
      <c r="GUX44" s="678"/>
      <c r="GUY44" s="678"/>
      <c r="GUZ44" s="679"/>
      <c r="GVB44" s="676"/>
      <c r="GVC44" s="677"/>
      <c r="GVD44" s="677"/>
      <c r="GVE44" s="678"/>
      <c r="GVF44" s="678"/>
      <c r="GVG44" s="678"/>
      <c r="GVH44" s="679"/>
      <c r="GVJ44" s="676"/>
      <c r="GVK44" s="677"/>
      <c r="GVL44" s="677"/>
      <c r="GVM44" s="678"/>
      <c r="GVN44" s="678"/>
      <c r="GVO44" s="678"/>
      <c r="GVP44" s="679"/>
      <c r="GVR44" s="676"/>
      <c r="GVS44" s="677"/>
      <c r="GVT44" s="677"/>
      <c r="GVU44" s="678"/>
      <c r="GVV44" s="678"/>
      <c r="GVW44" s="678"/>
      <c r="GVX44" s="679"/>
      <c r="GVZ44" s="676"/>
      <c r="GWA44" s="677"/>
      <c r="GWB44" s="677"/>
      <c r="GWC44" s="678"/>
      <c r="GWD44" s="678"/>
      <c r="GWE44" s="678"/>
      <c r="GWF44" s="679"/>
      <c r="GWH44" s="676"/>
      <c r="GWI44" s="677"/>
      <c r="GWJ44" s="677"/>
      <c r="GWK44" s="678"/>
      <c r="GWL44" s="678"/>
      <c r="GWM44" s="678"/>
      <c r="GWN44" s="679"/>
      <c r="GWP44" s="676"/>
      <c r="GWQ44" s="677"/>
      <c r="GWR44" s="677"/>
      <c r="GWS44" s="678"/>
      <c r="GWT44" s="678"/>
      <c r="GWU44" s="678"/>
      <c r="GWV44" s="679"/>
      <c r="GWX44" s="676"/>
      <c r="GWY44" s="677"/>
      <c r="GWZ44" s="677"/>
      <c r="GXA44" s="678"/>
      <c r="GXB44" s="678"/>
      <c r="GXC44" s="678"/>
      <c r="GXD44" s="679"/>
      <c r="GXF44" s="676"/>
      <c r="GXG44" s="677"/>
      <c r="GXH44" s="677"/>
      <c r="GXI44" s="678"/>
      <c r="GXJ44" s="678"/>
      <c r="GXK44" s="678"/>
      <c r="GXL44" s="679"/>
      <c r="GXN44" s="676"/>
      <c r="GXO44" s="677"/>
      <c r="GXP44" s="677"/>
      <c r="GXQ44" s="678"/>
      <c r="GXR44" s="678"/>
      <c r="GXS44" s="678"/>
      <c r="GXT44" s="679"/>
      <c r="GXV44" s="676"/>
      <c r="GXW44" s="677"/>
      <c r="GXX44" s="677"/>
      <c r="GXY44" s="678"/>
      <c r="GXZ44" s="678"/>
      <c r="GYA44" s="678"/>
      <c r="GYB44" s="679"/>
      <c r="GYD44" s="676"/>
      <c r="GYE44" s="677"/>
      <c r="GYF44" s="677"/>
      <c r="GYG44" s="678"/>
      <c r="GYH44" s="678"/>
      <c r="GYI44" s="678"/>
      <c r="GYJ44" s="679"/>
      <c r="GYL44" s="676"/>
      <c r="GYM44" s="677"/>
      <c r="GYN44" s="677"/>
      <c r="GYO44" s="678"/>
      <c r="GYP44" s="678"/>
      <c r="GYQ44" s="678"/>
      <c r="GYR44" s="679"/>
      <c r="GYT44" s="676"/>
      <c r="GYU44" s="677"/>
      <c r="GYV44" s="677"/>
      <c r="GYW44" s="678"/>
      <c r="GYX44" s="678"/>
      <c r="GYY44" s="678"/>
      <c r="GYZ44" s="679"/>
      <c r="GZB44" s="676"/>
      <c r="GZC44" s="677"/>
      <c r="GZD44" s="677"/>
      <c r="GZE44" s="678"/>
      <c r="GZF44" s="678"/>
      <c r="GZG44" s="678"/>
      <c r="GZH44" s="679"/>
      <c r="GZJ44" s="676"/>
      <c r="GZK44" s="677"/>
      <c r="GZL44" s="677"/>
      <c r="GZM44" s="678"/>
      <c r="GZN44" s="678"/>
      <c r="GZO44" s="678"/>
      <c r="GZP44" s="679"/>
      <c r="GZR44" s="676"/>
      <c r="GZS44" s="677"/>
      <c r="GZT44" s="677"/>
      <c r="GZU44" s="678"/>
      <c r="GZV44" s="678"/>
      <c r="GZW44" s="678"/>
      <c r="GZX44" s="679"/>
      <c r="GZZ44" s="676"/>
      <c r="HAA44" s="677"/>
      <c r="HAB44" s="677"/>
      <c r="HAC44" s="678"/>
      <c r="HAD44" s="678"/>
      <c r="HAE44" s="678"/>
      <c r="HAF44" s="679"/>
      <c r="HAH44" s="676"/>
      <c r="HAI44" s="677"/>
      <c r="HAJ44" s="677"/>
      <c r="HAK44" s="678"/>
      <c r="HAL44" s="678"/>
      <c r="HAM44" s="678"/>
      <c r="HAN44" s="679"/>
      <c r="HAP44" s="676"/>
      <c r="HAQ44" s="677"/>
      <c r="HAR44" s="677"/>
      <c r="HAS44" s="678"/>
      <c r="HAT44" s="678"/>
      <c r="HAU44" s="678"/>
      <c r="HAV44" s="679"/>
      <c r="HAX44" s="676"/>
      <c r="HAY44" s="677"/>
      <c r="HAZ44" s="677"/>
      <c r="HBA44" s="678"/>
      <c r="HBB44" s="678"/>
      <c r="HBC44" s="678"/>
      <c r="HBD44" s="679"/>
      <c r="HBF44" s="676"/>
      <c r="HBG44" s="677"/>
      <c r="HBH44" s="677"/>
      <c r="HBI44" s="678"/>
      <c r="HBJ44" s="678"/>
      <c r="HBK44" s="678"/>
      <c r="HBL44" s="679"/>
      <c r="HBN44" s="676"/>
      <c r="HBO44" s="677"/>
      <c r="HBP44" s="677"/>
      <c r="HBQ44" s="678"/>
      <c r="HBR44" s="678"/>
      <c r="HBS44" s="678"/>
      <c r="HBT44" s="679"/>
      <c r="HBV44" s="676"/>
      <c r="HBW44" s="677"/>
      <c r="HBX44" s="677"/>
      <c r="HBY44" s="678"/>
      <c r="HBZ44" s="678"/>
      <c r="HCA44" s="678"/>
      <c r="HCB44" s="679"/>
      <c r="HCD44" s="676"/>
      <c r="HCE44" s="677"/>
      <c r="HCF44" s="677"/>
      <c r="HCG44" s="678"/>
      <c r="HCH44" s="678"/>
      <c r="HCI44" s="678"/>
      <c r="HCJ44" s="679"/>
      <c r="HCL44" s="676"/>
      <c r="HCM44" s="677"/>
      <c r="HCN44" s="677"/>
      <c r="HCO44" s="678"/>
      <c r="HCP44" s="678"/>
      <c r="HCQ44" s="678"/>
      <c r="HCR44" s="679"/>
      <c r="HCT44" s="676"/>
      <c r="HCU44" s="677"/>
      <c r="HCV44" s="677"/>
      <c r="HCW44" s="678"/>
      <c r="HCX44" s="678"/>
      <c r="HCY44" s="678"/>
      <c r="HCZ44" s="679"/>
      <c r="HDB44" s="676"/>
      <c r="HDC44" s="677"/>
      <c r="HDD44" s="677"/>
      <c r="HDE44" s="678"/>
      <c r="HDF44" s="678"/>
      <c r="HDG44" s="678"/>
      <c r="HDH44" s="679"/>
      <c r="HDJ44" s="676"/>
      <c r="HDK44" s="677"/>
      <c r="HDL44" s="677"/>
      <c r="HDM44" s="678"/>
      <c r="HDN44" s="678"/>
      <c r="HDO44" s="678"/>
      <c r="HDP44" s="679"/>
      <c r="HDR44" s="676"/>
      <c r="HDS44" s="677"/>
      <c r="HDT44" s="677"/>
      <c r="HDU44" s="678"/>
      <c r="HDV44" s="678"/>
      <c r="HDW44" s="678"/>
      <c r="HDX44" s="679"/>
      <c r="HDZ44" s="676"/>
      <c r="HEA44" s="677"/>
      <c r="HEB44" s="677"/>
      <c r="HEC44" s="678"/>
      <c r="HED44" s="678"/>
      <c r="HEE44" s="678"/>
      <c r="HEF44" s="679"/>
      <c r="HEH44" s="676"/>
      <c r="HEI44" s="677"/>
      <c r="HEJ44" s="677"/>
      <c r="HEK44" s="678"/>
      <c r="HEL44" s="678"/>
      <c r="HEM44" s="678"/>
      <c r="HEN44" s="679"/>
      <c r="HEP44" s="676"/>
      <c r="HEQ44" s="677"/>
      <c r="HER44" s="677"/>
      <c r="HES44" s="678"/>
      <c r="HET44" s="678"/>
      <c r="HEU44" s="678"/>
      <c r="HEV44" s="679"/>
      <c r="HEX44" s="676"/>
      <c r="HEY44" s="677"/>
      <c r="HEZ44" s="677"/>
      <c r="HFA44" s="678"/>
      <c r="HFB44" s="678"/>
      <c r="HFC44" s="678"/>
      <c r="HFD44" s="679"/>
      <c r="HFF44" s="676"/>
      <c r="HFG44" s="677"/>
      <c r="HFH44" s="677"/>
      <c r="HFI44" s="678"/>
      <c r="HFJ44" s="678"/>
      <c r="HFK44" s="678"/>
      <c r="HFL44" s="679"/>
      <c r="HFN44" s="676"/>
      <c r="HFO44" s="677"/>
      <c r="HFP44" s="677"/>
      <c r="HFQ44" s="678"/>
      <c r="HFR44" s="678"/>
      <c r="HFS44" s="678"/>
      <c r="HFT44" s="679"/>
      <c r="HFV44" s="676"/>
      <c r="HFW44" s="677"/>
      <c r="HFX44" s="677"/>
      <c r="HFY44" s="678"/>
      <c r="HFZ44" s="678"/>
      <c r="HGA44" s="678"/>
      <c r="HGB44" s="679"/>
      <c r="HGD44" s="676"/>
      <c r="HGE44" s="677"/>
      <c r="HGF44" s="677"/>
      <c r="HGG44" s="678"/>
      <c r="HGH44" s="678"/>
      <c r="HGI44" s="678"/>
      <c r="HGJ44" s="679"/>
      <c r="HGL44" s="676"/>
      <c r="HGM44" s="677"/>
      <c r="HGN44" s="677"/>
      <c r="HGO44" s="678"/>
      <c r="HGP44" s="678"/>
      <c r="HGQ44" s="678"/>
      <c r="HGR44" s="679"/>
      <c r="HGT44" s="676"/>
      <c r="HGU44" s="677"/>
      <c r="HGV44" s="677"/>
      <c r="HGW44" s="678"/>
      <c r="HGX44" s="678"/>
      <c r="HGY44" s="678"/>
      <c r="HGZ44" s="679"/>
      <c r="HHB44" s="676"/>
      <c r="HHC44" s="677"/>
      <c r="HHD44" s="677"/>
      <c r="HHE44" s="678"/>
      <c r="HHF44" s="678"/>
      <c r="HHG44" s="678"/>
      <c r="HHH44" s="679"/>
      <c r="HHJ44" s="676"/>
      <c r="HHK44" s="677"/>
      <c r="HHL44" s="677"/>
      <c r="HHM44" s="678"/>
      <c r="HHN44" s="678"/>
      <c r="HHO44" s="678"/>
      <c r="HHP44" s="679"/>
      <c r="HHR44" s="676"/>
      <c r="HHS44" s="677"/>
      <c r="HHT44" s="677"/>
      <c r="HHU44" s="678"/>
      <c r="HHV44" s="678"/>
      <c r="HHW44" s="678"/>
      <c r="HHX44" s="679"/>
      <c r="HHZ44" s="676"/>
      <c r="HIA44" s="677"/>
      <c r="HIB44" s="677"/>
      <c r="HIC44" s="678"/>
      <c r="HID44" s="678"/>
      <c r="HIE44" s="678"/>
      <c r="HIF44" s="679"/>
      <c r="HIH44" s="676"/>
      <c r="HII44" s="677"/>
      <c r="HIJ44" s="677"/>
      <c r="HIK44" s="678"/>
      <c r="HIL44" s="678"/>
      <c r="HIM44" s="678"/>
      <c r="HIN44" s="679"/>
      <c r="HIP44" s="676"/>
      <c r="HIQ44" s="677"/>
      <c r="HIR44" s="677"/>
      <c r="HIS44" s="678"/>
      <c r="HIT44" s="678"/>
      <c r="HIU44" s="678"/>
      <c r="HIV44" s="679"/>
      <c r="HIX44" s="676"/>
      <c r="HIY44" s="677"/>
      <c r="HIZ44" s="677"/>
      <c r="HJA44" s="678"/>
      <c r="HJB44" s="678"/>
      <c r="HJC44" s="678"/>
      <c r="HJD44" s="679"/>
      <c r="HJF44" s="676"/>
      <c r="HJG44" s="677"/>
      <c r="HJH44" s="677"/>
      <c r="HJI44" s="678"/>
      <c r="HJJ44" s="678"/>
      <c r="HJK44" s="678"/>
      <c r="HJL44" s="679"/>
      <c r="HJN44" s="676"/>
      <c r="HJO44" s="677"/>
      <c r="HJP44" s="677"/>
      <c r="HJQ44" s="678"/>
      <c r="HJR44" s="678"/>
      <c r="HJS44" s="678"/>
      <c r="HJT44" s="679"/>
      <c r="HJV44" s="676"/>
      <c r="HJW44" s="677"/>
      <c r="HJX44" s="677"/>
      <c r="HJY44" s="678"/>
      <c r="HJZ44" s="678"/>
      <c r="HKA44" s="678"/>
      <c r="HKB44" s="679"/>
      <c r="HKD44" s="676"/>
      <c r="HKE44" s="677"/>
      <c r="HKF44" s="677"/>
      <c r="HKG44" s="678"/>
      <c r="HKH44" s="678"/>
      <c r="HKI44" s="678"/>
      <c r="HKJ44" s="679"/>
      <c r="HKL44" s="676"/>
      <c r="HKM44" s="677"/>
      <c r="HKN44" s="677"/>
      <c r="HKO44" s="678"/>
      <c r="HKP44" s="678"/>
      <c r="HKQ44" s="678"/>
      <c r="HKR44" s="679"/>
      <c r="HKT44" s="676"/>
      <c r="HKU44" s="677"/>
      <c r="HKV44" s="677"/>
      <c r="HKW44" s="678"/>
      <c r="HKX44" s="678"/>
      <c r="HKY44" s="678"/>
      <c r="HKZ44" s="679"/>
      <c r="HLB44" s="676"/>
      <c r="HLC44" s="677"/>
      <c r="HLD44" s="677"/>
      <c r="HLE44" s="678"/>
      <c r="HLF44" s="678"/>
      <c r="HLG44" s="678"/>
      <c r="HLH44" s="679"/>
      <c r="HLJ44" s="676"/>
      <c r="HLK44" s="677"/>
      <c r="HLL44" s="677"/>
      <c r="HLM44" s="678"/>
      <c r="HLN44" s="678"/>
      <c r="HLO44" s="678"/>
      <c r="HLP44" s="679"/>
      <c r="HLR44" s="676"/>
      <c r="HLS44" s="677"/>
      <c r="HLT44" s="677"/>
      <c r="HLU44" s="678"/>
      <c r="HLV44" s="678"/>
      <c r="HLW44" s="678"/>
      <c r="HLX44" s="679"/>
      <c r="HLZ44" s="676"/>
      <c r="HMA44" s="677"/>
      <c r="HMB44" s="677"/>
      <c r="HMC44" s="678"/>
      <c r="HMD44" s="678"/>
      <c r="HME44" s="678"/>
      <c r="HMF44" s="679"/>
      <c r="HMH44" s="676"/>
      <c r="HMI44" s="677"/>
      <c r="HMJ44" s="677"/>
      <c r="HMK44" s="678"/>
      <c r="HML44" s="678"/>
      <c r="HMM44" s="678"/>
      <c r="HMN44" s="679"/>
      <c r="HMP44" s="676"/>
      <c r="HMQ44" s="677"/>
      <c r="HMR44" s="677"/>
      <c r="HMS44" s="678"/>
      <c r="HMT44" s="678"/>
      <c r="HMU44" s="678"/>
      <c r="HMV44" s="679"/>
      <c r="HMX44" s="676"/>
      <c r="HMY44" s="677"/>
      <c r="HMZ44" s="677"/>
      <c r="HNA44" s="678"/>
      <c r="HNB44" s="678"/>
      <c r="HNC44" s="678"/>
      <c r="HND44" s="679"/>
      <c r="HNF44" s="676"/>
      <c r="HNG44" s="677"/>
      <c r="HNH44" s="677"/>
      <c r="HNI44" s="678"/>
      <c r="HNJ44" s="678"/>
      <c r="HNK44" s="678"/>
      <c r="HNL44" s="679"/>
      <c r="HNN44" s="676"/>
      <c r="HNO44" s="677"/>
      <c r="HNP44" s="677"/>
      <c r="HNQ44" s="678"/>
      <c r="HNR44" s="678"/>
      <c r="HNS44" s="678"/>
      <c r="HNT44" s="679"/>
      <c r="HNV44" s="676"/>
      <c r="HNW44" s="677"/>
      <c r="HNX44" s="677"/>
      <c r="HNY44" s="678"/>
      <c r="HNZ44" s="678"/>
      <c r="HOA44" s="678"/>
      <c r="HOB44" s="679"/>
      <c r="HOD44" s="676"/>
      <c r="HOE44" s="677"/>
      <c r="HOF44" s="677"/>
      <c r="HOG44" s="678"/>
      <c r="HOH44" s="678"/>
      <c r="HOI44" s="678"/>
      <c r="HOJ44" s="679"/>
      <c r="HOL44" s="676"/>
      <c r="HOM44" s="677"/>
      <c r="HON44" s="677"/>
      <c r="HOO44" s="678"/>
      <c r="HOP44" s="678"/>
      <c r="HOQ44" s="678"/>
      <c r="HOR44" s="679"/>
      <c r="HOT44" s="676"/>
      <c r="HOU44" s="677"/>
      <c r="HOV44" s="677"/>
      <c r="HOW44" s="678"/>
      <c r="HOX44" s="678"/>
      <c r="HOY44" s="678"/>
      <c r="HOZ44" s="679"/>
      <c r="HPB44" s="676"/>
      <c r="HPC44" s="677"/>
      <c r="HPD44" s="677"/>
      <c r="HPE44" s="678"/>
      <c r="HPF44" s="678"/>
      <c r="HPG44" s="678"/>
      <c r="HPH44" s="679"/>
      <c r="HPJ44" s="676"/>
      <c r="HPK44" s="677"/>
      <c r="HPL44" s="677"/>
      <c r="HPM44" s="678"/>
      <c r="HPN44" s="678"/>
      <c r="HPO44" s="678"/>
      <c r="HPP44" s="679"/>
      <c r="HPR44" s="676"/>
      <c r="HPS44" s="677"/>
      <c r="HPT44" s="677"/>
      <c r="HPU44" s="678"/>
      <c r="HPV44" s="678"/>
      <c r="HPW44" s="678"/>
      <c r="HPX44" s="679"/>
      <c r="HPZ44" s="676"/>
      <c r="HQA44" s="677"/>
      <c r="HQB44" s="677"/>
      <c r="HQC44" s="678"/>
      <c r="HQD44" s="678"/>
      <c r="HQE44" s="678"/>
      <c r="HQF44" s="679"/>
      <c r="HQH44" s="676"/>
      <c r="HQI44" s="677"/>
      <c r="HQJ44" s="677"/>
      <c r="HQK44" s="678"/>
      <c r="HQL44" s="678"/>
      <c r="HQM44" s="678"/>
      <c r="HQN44" s="679"/>
      <c r="HQP44" s="676"/>
      <c r="HQQ44" s="677"/>
      <c r="HQR44" s="677"/>
      <c r="HQS44" s="678"/>
      <c r="HQT44" s="678"/>
      <c r="HQU44" s="678"/>
      <c r="HQV44" s="679"/>
      <c r="HQX44" s="676"/>
      <c r="HQY44" s="677"/>
      <c r="HQZ44" s="677"/>
      <c r="HRA44" s="678"/>
      <c r="HRB44" s="678"/>
      <c r="HRC44" s="678"/>
      <c r="HRD44" s="679"/>
      <c r="HRF44" s="676"/>
      <c r="HRG44" s="677"/>
      <c r="HRH44" s="677"/>
      <c r="HRI44" s="678"/>
      <c r="HRJ44" s="678"/>
      <c r="HRK44" s="678"/>
      <c r="HRL44" s="679"/>
      <c r="HRN44" s="676"/>
      <c r="HRO44" s="677"/>
      <c r="HRP44" s="677"/>
      <c r="HRQ44" s="678"/>
      <c r="HRR44" s="678"/>
      <c r="HRS44" s="678"/>
      <c r="HRT44" s="679"/>
      <c r="HRV44" s="676"/>
      <c r="HRW44" s="677"/>
      <c r="HRX44" s="677"/>
      <c r="HRY44" s="678"/>
      <c r="HRZ44" s="678"/>
      <c r="HSA44" s="678"/>
      <c r="HSB44" s="679"/>
      <c r="HSD44" s="676"/>
      <c r="HSE44" s="677"/>
      <c r="HSF44" s="677"/>
      <c r="HSG44" s="678"/>
      <c r="HSH44" s="678"/>
      <c r="HSI44" s="678"/>
      <c r="HSJ44" s="679"/>
      <c r="HSL44" s="676"/>
      <c r="HSM44" s="677"/>
      <c r="HSN44" s="677"/>
      <c r="HSO44" s="678"/>
      <c r="HSP44" s="678"/>
      <c r="HSQ44" s="678"/>
      <c r="HSR44" s="679"/>
      <c r="HST44" s="676"/>
      <c r="HSU44" s="677"/>
      <c r="HSV44" s="677"/>
      <c r="HSW44" s="678"/>
      <c r="HSX44" s="678"/>
      <c r="HSY44" s="678"/>
      <c r="HSZ44" s="679"/>
      <c r="HTB44" s="676"/>
      <c r="HTC44" s="677"/>
      <c r="HTD44" s="677"/>
      <c r="HTE44" s="678"/>
      <c r="HTF44" s="678"/>
      <c r="HTG44" s="678"/>
      <c r="HTH44" s="679"/>
      <c r="HTJ44" s="676"/>
      <c r="HTK44" s="677"/>
      <c r="HTL44" s="677"/>
      <c r="HTM44" s="678"/>
      <c r="HTN44" s="678"/>
      <c r="HTO44" s="678"/>
      <c r="HTP44" s="679"/>
      <c r="HTR44" s="676"/>
      <c r="HTS44" s="677"/>
      <c r="HTT44" s="677"/>
      <c r="HTU44" s="678"/>
      <c r="HTV44" s="678"/>
      <c r="HTW44" s="678"/>
      <c r="HTX44" s="679"/>
      <c r="HTZ44" s="676"/>
      <c r="HUA44" s="677"/>
      <c r="HUB44" s="677"/>
      <c r="HUC44" s="678"/>
      <c r="HUD44" s="678"/>
      <c r="HUE44" s="678"/>
      <c r="HUF44" s="679"/>
      <c r="HUH44" s="676"/>
      <c r="HUI44" s="677"/>
      <c r="HUJ44" s="677"/>
      <c r="HUK44" s="678"/>
      <c r="HUL44" s="678"/>
      <c r="HUM44" s="678"/>
      <c r="HUN44" s="679"/>
      <c r="HUP44" s="676"/>
      <c r="HUQ44" s="677"/>
      <c r="HUR44" s="677"/>
      <c r="HUS44" s="678"/>
      <c r="HUT44" s="678"/>
      <c r="HUU44" s="678"/>
      <c r="HUV44" s="679"/>
      <c r="HUX44" s="676"/>
      <c r="HUY44" s="677"/>
      <c r="HUZ44" s="677"/>
      <c r="HVA44" s="678"/>
      <c r="HVB44" s="678"/>
      <c r="HVC44" s="678"/>
      <c r="HVD44" s="679"/>
      <c r="HVF44" s="676"/>
      <c r="HVG44" s="677"/>
      <c r="HVH44" s="677"/>
      <c r="HVI44" s="678"/>
      <c r="HVJ44" s="678"/>
      <c r="HVK44" s="678"/>
      <c r="HVL44" s="679"/>
      <c r="HVN44" s="676"/>
      <c r="HVO44" s="677"/>
      <c r="HVP44" s="677"/>
      <c r="HVQ44" s="678"/>
      <c r="HVR44" s="678"/>
      <c r="HVS44" s="678"/>
      <c r="HVT44" s="679"/>
      <c r="HVV44" s="676"/>
      <c r="HVW44" s="677"/>
      <c r="HVX44" s="677"/>
      <c r="HVY44" s="678"/>
      <c r="HVZ44" s="678"/>
      <c r="HWA44" s="678"/>
      <c r="HWB44" s="679"/>
      <c r="HWD44" s="676"/>
      <c r="HWE44" s="677"/>
      <c r="HWF44" s="677"/>
      <c r="HWG44" s="678"/>
      <c r="HWH44" s="678"/>
      <c r="HWI44" s="678"/>
      <c r="HWJ44" s="679"/>
      <c r="HWL44" s="676"/>
      <c r="HWM44" s="677"/>
      <c r="HWN44" s="677"/>
      <c r="HWO44" s="678"/>
      <c r="HWP44" s="678"/>
      <c r="HWQ44" s="678"/>
      <c r="HWR44" s="679"/>
      <c r="HWT44" s="676"/>
      <c r="HWU44" s="677"/>
      <c r="HWV44" s="677"/>
      <c r="HWW44" s="678"/>
      <c r="HWX44" s="678"/>
      <c r="HWY44" s="678"/>
      <c r="HWZ44" s="679"/>
      <c r="HXB44" s="676"/>
      <c r="HXC44" s="677"/>
      <c r="HXD44" s="677"/>
      <c r="HXE44" s="678"/>
      <c r="HXF44" s="678"/>
      <c r="HXG44" s="678"/>
      <c r="HXH44" s="679"/>
      <c r="HXJ44" s="676"/>
      <c r="HXK44" s="677"/>
      <c r="HXL44" s="677"/>
      <c r="HXM44" s="678"/>
      <c r="HXN44" s="678"/>
      <c r="HXO44" s="678"/>
      <c r="HXP44" s="679"/>
      <c r="HXR44" s="676"/>
      <c r="HXS44" s="677"/>
      <c r="HXT44" s="677"/>
      <c r="HXU44" s="678"/>
      <c r="HXV44" s="678"/>
      <c r="HXW44" s="678"/>
      <c r="HXX44" s="679"/>
      <c r="HXZ44" s="676"/>
      <c r="HYA44" s="677"/>
      <c r="HYB44" s="677"/>
      <c r="HYC44" s="678"/>
      <c r="HYD44" s="678"/>
      <c r="HYE44" s="678"/>
      <c r="HYF44" s="679"/>
      <c r="HYH44" s="676"/>
      <c r="HYI44" s="677"/>
      <c r="HYJ44" s="677"/>
      <c r="HYK44" s="678"/>
      <c r="HYL44" s="678"/>
      <c r="HYM44" s="678"/>
      <c r="HYN44" s="679"/>
      <c r="HYP44" s="676"/>
      <c r="HYQ44" s="677"/>
      <c r="HYR44" s="677"/>
      <c r="HYS44" s="678"/>
      <c r="HYT44" s="678"/>
      <c r="HYU44" s="678"/>
      <c r="HYV44" s="679"/>
      <c r="HYX44" s="676"/>
      <c r="HYY44" s="677"/>
      <c r="HYZ44" s="677"/>
      <c r="HZA44" s="678"/>
      <c r="HZB44" s="678"/>
      <c r="HZC44" s="678"/>
      <c r="HZD44" s="679"/>
      <c r="HZF44" s="676"/>
      <c r="HZG44" s="677"/>
      <c r="HZH44" s="677"/>
      <c r="HZI44" s="678"/>
      <c r="HZJ44" s="678"/>
      <c r="HZK44" s="678"/>
      <c r="HZL44" s="679"/>
      <c r="HZN44" s="676"/>
      <c r="HZO44" s="677"/>
      <c r="HZP44" s="677"/>
      <c r="HZQ44" s="678"/>
      <c r="HZR44" s="678"/>
      <c r="HZS44" s="678"/>
      <c r="HZT44" s="679"/>
      <c r="HZV44" s="676"/>
      <c r="HZW44" s="677"/>
      <c r="HZX44" s="677"/>
      <c r="HZY44" s="678"/>
      <c r="HZZ44" s="678"/>
      <c r="IAA44" s="678"/>
      <c r="IAB44" s="679"/>
      <c r="IAD44" s="676"/>
      <c r="IAE44" s="677"/>
      <c r="IAF44" s="677"/>
      <c r="IAG44" s="678"/>
      <c r="IAH44" s="678"/>
      <c r="IAI44" s="678"/>
      <c r="IAJ44" s="679"/>
      <c r="IAL44" s="676"/>
      <c r="IAM44" s="677"/>
      <c r="IAN44" s="677"/>
      <c r="IAO44" s="678"/>
      <c r="IAP44" s="678"/>
      <c r="IAQ44" s="678"/>
      <c r="IAR44" s="679"/>
      <c r="IAT44" s="676"/>
      <c r="IAU44" s="677"/>
      <c r="IAV44" s="677"/>
      <c r="IAW44" s="678"/>
      <c r="IAX44" s="678"/>
      <c r="IAY44" s="678"/>
      <c r="IAZ44" s="679"/>
      <c r="IBB44" s="676"/>
      <c r="IBC44" s="677"/>
      <c r="IBD44" s="677"/>
      <c r="IBE44" s="678"/>
      <c r="IBF44" s="678"/>
      <c r="IBG44" s="678"/>
      <c r="IBH44" s="679"/>
      <c r="IBJ44" s="676"/>
      <c r="IBK44" s="677"/>
      <c r="IBL44" s="677"/>
      <c r="IBM44" s="678"/>
      <c r="IBN44" s="678"/>
      <c r="IBO44" s="678"/>
      <c r="IBP44" s="679"/>
      <c r="IBR44" s="676"/>
      <c r="IBS44" s="677"/>
      <c r="IBT44" s="677"/>
      <c r="IBU44" s="678"/>
      <c r="IBV44" s="678"/>
      <c r="IBW44" s="678"/>
      <c r="IBX44" s="679"/>
      <c r="IBZ44" s="676"/>
      <c r="ICA44" s="677"/>
      <c r="ICB44" s="677"/>
      <c r="ICC44" s="678"/>
      <c r="ICD44" s="678"/>
      <c r="ICE44" s="678"/>
      <c r="ICF44" s="679"/>
      <c r="ICH44" s="676"/>
      <c r="ICI44" s="677"/>
      <c r="ICJ44" s="677"/>
      <c r="ICK44" s="678"/>
      <c r="ICL44" s="678"/>
      <c r="ICM44" s="678"/>
      <c r="ICN44" s="679"/>
      <c r="ICP44" s="676"/>
      <c r="ICQ44" s="677"/>
      <c r="ICR44" s="677"/>
      <c r="ICS44" s="678"/>
      <c r="ICT44" s="678"/>
      <c r="ICU44" s="678"/>
      <c r="ICV44" s="679"/>
      <c r="ICX44" s="676"/>
      <c r="ICY44" s="677"/>
      <c r="ICZ44" s="677"/>
      <c r="IDA44" s="678"/>
      <c r="IDB44" s="678"/>
      <c r="IDC44" s="678"/>
      <c r="IDD44" s="679"/>
      <c r="IDF44" s="676"/>
      <c r="IDG44" s="677"/>
      <c r="IDH44" s="677"/>
      <c r="IDI44" s="678"/>
      <c r="IDJ44" s="678"/>
      <c r="IDK44" s="678"/>
      <c r="IDL44" s="679"/>
      <c r="IDN44" s="676"/>
      <c r="IDO44" s="677"/>
      <c r="IDP44" s="677"/>
      <c r="IDQ44" s="678"/>
      <c r="IDR44" s="678"/>
      <c r="IDS44" s="678"/>
      <c r="IDT44" s="679"/>
      <c r="IDV44" s="676"/>
      <c r="IDW44" s="677"/>
      <c r="IDX44" s="677"/>
      <c r="IDY44" s="678"/>
      <c r="IDZ44" s="678"/>
      <c r="IEA44" s="678"/>
      <c r="IEB44" s="679"/>
      <c r="IED44" s="676"/>
      <c r="IEE44" s="677"/>
      <c r="IEF44" s="677"/>
      <c r="IEG44" s="678"/>
      <c r="IEH44" s="678"/>
      <c r="IEI44" s="678"/>
      <c r="IEJ44" s="679"/>
      <c r="IEL44" s="676"/>
      <c r="IEM44" s="677"/>
      <c r="IEN44" s="677"/>
      <c r="IEO44" s="678"/>
      <c r="IEP44" s="678"/>
      <c r="IEQ44" s="678"/>
      <c r="IER44" s="679"/>
      <c r="IET44" s="676"/>
      <c r="IEU44" s="677"/>
      <c r="IEV44" s="677"/>
      <c r="IEW44" s="678"/>
      <c r="IEX44" s="678"/>
      <c r="IEY44" s="678"/>
      <c r="IEZ44" s="679"/>
      <c r="IFB44" s="676"/>
      <c r="IFC44" s="677"/>
      <c r="IFD44" s="677"/>
      <c r="IFE44" s="678"/>
      <c r="IFF44" s="678"/>
      <c r="IFG44" s="678"/>
      <c r="IFH44" s="679"/>
      <c r="IFJ44" s="676"/>
      <c r="IFK44" s="677"/>
      <c r="IFL44" s="677"/>
      <c r="IFM44" s="678"/>
      <c r="IFN44" s="678"/>
      <c r="IFO44" s="678"/>
      <c r="IFP44" s="679"/>
      <c r="IFR44" s="676"/>
      <c r="IFS44" s="677"/>
      <c r="IFT44" s="677"/>
      <c r="IFU44" s="678"/>
      <c r="IFV44" s="678"/>
      <c r="IFW44" s="678"/>
      <c r="IFX44" s="679"/>
      <c r="IFZ44" s="676"/>
      <c r="IGA44" s="677"/>
      <c r="IGB44" s="677"/>
      <c r="IGC44" s="678"/>
      <c r="IGD44" s="678"/>
      <c r="IGE44" s="678"/>
      <c r="IGF44" s="679"/>
      <c r="IGH44" s="676"/>
      <c r="IGI44" s="677"/>
      <c r="IGJ44" s="677"/>
      <c r="IGK44" s="678"/>
      <c r="IGL44" s="678"/>
      <c r="IGM44" s="678"/>
      <c r="IGN44" s="679"/>
      <c r="IGP44" s="676"/>
      <c r="IGQ44" s="677"/>
      <c r="IGR44" s="677"/>
      <c r="IGS44" s="678"/>
      <c r="IGT44" s="678"/>
      <c r="IGU44" s="678"/>
      <c r="IGV44" s="679"/>
      <c r="IGX44" s="676"/>
      <c r="IGY44" s="677"/>
      <c r="IGZ44" s="677"/>
      <c r="IHA44" s="678"/>
      <c r="IHB44" s="678"/>
      <c r="IHC44" s="678"/>
      <c r="IHD44" s="679"/>
      <c r="IHF44" s="676"/>
      <c r="IHG44" s="677"/>
      <c r="IHH44" s="677"/>
      <c r="IHI44" s="678"/>
      <c r="IHJ44" s="678"/>
      <c r="IHK44" s="678"/>
      <c r="IHL44" s="679"/>
      <c r="IHN44" s="676"/>
      <c r="IHO44" s="677"/>
      <c r="IHP44" s="677"/>
      <c r="IHQ44" s="678"/>
      <c r="IHR44" s="678"/>
      <c r="IHS44" s="678"/>
      <c r="IHT44" s="679"/>
      <c r="IHV44" s="676"/>
      <c r="IHW44" s="677"/>
      <c r="IHX44" s="677"/>
      <c r="IHY44" s="678"/>
      <c r="IHZ44" s="678"/>
      <c r="IIA44" s="678"/>
      <c r="IIB44" s="679"/>
      <c r="IID44" s="676"/>
      <c r="IIE44" s="677"/>
      <c r="IIF44" s="677"/>
      <c r="IIG44" s="678"/>
      <c r="IIH44" s="678"/>
      <c r="III44" s="678"/>
      <c r="IIJ44" s="679"/>
      <c r="IIL44" s="676"/>
      <c r="IIM44" s="677"/>
      <c r="IIN44" s="677"/>
      <c r="IIO44" s="678"/>
      <c r="IIP44" s="678"/>
      <c r="IIQ44" s="678"/>
      <c r="IIR44" s="679"/>
      <c r="IIT44" s="676"/>
      <c r="IIU44" s="677"/>
      <c r="IIV44" s="677"/>
      <c r="IIW44" s="678"/>
      <c r="IIX44" s="678"/>
      <c r="IIY44" s="678"/>
      <c r="IIZ44" s="679"/>
      <c r="IJB44" s="676"/>
      <c r="IJC44" s="677"/>
      <c r="IJD44" s="677"/>
      <c r="IJE44" s="678"/>
      <c r="IJF44" s="678"/>
      <c r="IJG44" s="678"/>
      <c r="IJH44" s="679"/>
      <c r="IJJ44" s="676"/>
      <c r="IJK44" s="677"/>
      <c r="IJL44" s="677"/>
      <c r="IJM44" s="678"/>
      <c r="IJN44" s="678"/>
      <c r="IJO44" s="678"/>
      <c r="IJP44" s="679"/>
      <c r="IJR44" s="676"/>
      <c r="IJS44" s="677"/>
      <c r="IJT44" s="677"/>
      <c r="IJU44" s="678"/>
      <c r="IJV44" s="678"/>
      <c r="IJW44" s="678"/>
      <c r="IJX44" s="679"/>
      <c r="IJZ44" s="676"/>
      <c r="IKA44" s="677"/>
      <c r="IKB44" s="677"/>
      <c r="IKC44" s="678"/>
      <c r="IKD44" s="678"/>
      <c r="IKE44" s="678"/>
      <c r="IKF44" s="679"/>
      <c r="IKH44" s="676"/>
      <c r="IKI44" s="677"/>
      <c r="IKJ44" s="677"/>
      <c r="IKK44" s="678"/>
      <c r="IKL44" s="678"/>
      <c r="IKM44" s="678"/>
      <c r="IKN44" s="679"/>
      <c r="IKP44" s="676"/>
      <c r="IKQ44" s="677"/>
      <c r="IKR44" s="677"/>
      <c r="IKS44" s="678"/>
      <c r="IKT44" s="678"/>
      <c r="IKU44" s="678"/>
      <c r="IKV44" s="679"/>
      <c r="IKX44" s="676"/>
      <c r="IKY44" s="677"/>
      <c r="IKZ44" s="677"/>
      <c r="ILA44" s="678"/>
      <c r="ILB44" s="678"/>
      <c r="ILC44" s="678"/>
      <c r="ILD44" s="679"/>
      <c r="ILF44" s="676"/>
      <c r="ILG44" s="677"/>
      <c r="ILH44" s="677"/>
      <c r="ILI44" s="678"/>
      <c r="ILJ44" s="678"/>
      <c r="ILK44" s="678"/>
      <c r="ILL44" s="679"/>
      <c r="ILN44" s="676"/>
      <c r="ILO44" s="677"/>
      <c r="ILP44" s="677"/>
      <c r="ILQ44" s="678"/>
      <c r="ILR44" s="678"/>
      <c r="ILS44" s="678"/>
      <c r="ILT44" s="679"/>
      <c r="ILV44" s="676"/>
      <c r="ILW44" s="677"/>
      <c r="ILX44" s="677"/>
      <c r="ILY44" s="678"/>
      <c r="ILZ44" s="678"/>
      <c r="IMA44" s="678"/>
      <c r="IMB44" s="679"/>
      <c r="IMD44" s="676"/>
      <c r="IME44" s="677"/>
      <c r="IMF44" s="677"/>
      <c r="IMG44" s="678"/>
      <c r="IMH44" s="678"/>
      <c r="IMI44" s="678"/>
      <c r="IMJ44" s="679"/>
      <c r="IML44" s="676"/>
      <c r="IMM44" s="677"/>
      <c r="IMN44" s="677"/>
      <c r="IMO44" s="678"/>
      <c r="IMP44" s="678"/>
      <c r="IMQ44" s="678"/>
      <c r="IMR44" s="679"/>
      <c r="IMT44" s="676"/>
      <c r="IMU44" s="677"/>
      <c r="IMV44" s="677"/>
      <c r="IMW44" s="678"/>
      <c r="IMX44" s="678"/>
      <c r="IMY44" s="678"/>
      <c r="IMZ44" s="679"/>
      <c r="INB44" s="676"/>
      <c r="INC44" s="677"/>
      <c r="IND44" s="677"/>
      <c r="INE44" s="678"/>
      <c r="INF44" s="678"/>
      <c r="ING44" s="678"/>
      <c r="INH44" s="679"/>
      <c r="INJ44" s="676"/>
      <c r="INK44" s="677"/>
      <c r="INL44" s="677"/>
      <c r="INM44" s="678"/>
      <c r="INN44" s="678"/>
      <c r="INO44" s="678"/>
      <c r="INP44" s="679"/>
      <c r="INR44" s="676"/>
      <c r="INS44" s="677"/>
      <c r="INT44" s="677"/>
      <c r="INU44" s="678"/>
      <c r="INV44" s="678"/>
      <c r="INW44" s="678"/>
      <c r="INX44" s="679"/>
      <c r="INZ44" s="676"/>
      <c r="IOA44" s="677"/>
      <c r="IOB44" s="677"/>
      <c r="IOC44" s="678"/>
      <c r="IOD44" s="678"/>
      <c r="IOE44" s="678"/>
      <c r="IOF44" s="679"/>
      <c r="IOH44" s="676"/>
      <c r="IOI44" s="677"/>
      <c r="IOJ44" s="677"/>
      <c r="IOK44" s="678"/>
      <c r="IOL44" s="678"/>
      <c r="IOM44" s="678"/>
      <c r="ION44" s="679"/>
      <c r="IOP44" s="676"/>
      <c r="IOQ44" s="677"/>
      <c r="IOR44" s="677"/>
      <c r="IOS44" s="678"/>
      <c r="IOT44" s="678"/>
      <c r="IOU44" s="678"/>
      <c r="IOV44" s="679"/>
      <c r="IOX44" s="676"/>
      <c r="IOY44" s="677"/>
      <c r="IOZ44" s="677"/>
      <c r="IPA44" s="678"/>
      <c r="IPB44" s="678"/>
      <c r="IPC44" s="678"/>
      <c r="IPD44" s="679"/>
      <c r="IPF44" s="676"/>
      <c r="IPG44" s="677"/>
      <c r="IPH44" s="677"/>
      <c r="IPI44" s="678"/>
      <c r="IPJ44" s="678"/>
      <c r="IPK44" s="678"/>
      <c r="IPL44" s="679"/>
      <c r="IPN44" s="676"/>
      <c r="IPO44" s="677"/>
      <c r="IPP44" s="677"/>
      <c r="IPQ44" s="678"/>
      <c r="IPR44" s="678"/>
      <c r="IPS44" s="678"/>
      <c r="IPT44" s="679"/>
      <c r="IPV44" s="676"/>
      <c r="IPW44" s="677"/>
      <c r="IPX44" s="677"/>
      <c r="IPY44" s="678"/>
      <c r="IPZ44" s="678"/>
      <c r="IQA44" s="678"/>
      <c r="IQB44" s="679"/>
      <c r="IQD44" s="676"/>
      <c r="IQE44" s="677"/>
      <c r="IQF44" s="677"/>
      <c r="IQG44" s="678"/>
      <c r="IQH44" s="678"/>
      <c r="IQI44" s="678"/>
      <c r="IQJ44" s="679"/>
      <c r="IQL44" s="676"/>
      <c r="IQM44" s="677"/>
      <c r="IQN44" s="677"/>
      <c r="IQO44" s="678"/>
      <c r="IQP44" s="678"/>
      <c r="IQQ44" s="678"/>
      <c r="IQR44" s="679"/>
      <c r="IQT44" s="676"/>
      <c r="IQU44" s="677"/>
      <c r="IQV44" s="677"/>
      <c r="IQW44" s="678"/>
      <c r="IQX44" s="678"/>
      <c r="IQY44" s="678"/>
      <c r="IQZ44" s="679"/>
      <c r="IRB44" s="676"/>
      <c r="IRC44" s="677"/>
      <c r="IRD44" s="677"/>
      <c r="IRE44" s="678"/>
      <c r="IRF44" s="678"/>
      <c r="IRG44" s="678"/>
      <c r="IRH44" s="679"/>
      <c r="IRJ44" s="676"/>
      <c r="IRK44" s="677"/>
      <c r="IRL44" s="677"/>
      <c r="IRM44" s="678"/>
      <c r="IRN44" s="678"/>
      <c r="IRO44" s="678"/>
      <c r="IRP44" s="679"/>
      <c r="IRR44" s="676"/>
      <c r="IRS44" s="677"/>
      <c r="IRT44" s="677"/>
      <c r="IRU44" s="678"/>
      <c r="IRV44" s="678"/>
      <c r="IRW44" s="678"/>
      <c r="IRX44" s="679"/>
      <c r="IRZ44" s="676"/>
      <c r="ISA44" s="677"/>
      <c r="ISB44" s="677"/>
      <c r="ISC44" s="678"/>
      <c r="ISD44" s="678"/>
      <c r="ISE44" s="678"/>
      <c r="ISF44" s="679"/>
      <c r="ISH44" s="676"/>
      <c r="ISI44" s="677"/>
      <c r="ISJ44" s="677"/>
      <c r="ISK44" s="678"/>
      <c r="ISL44" s="678"/>
      <c r="ISM44" s="678"/>
      <c r="ISN44" s="679"/>
      <c r="ISP44" s="676"/>
      <c r="ISQ44" s="677"/>
      <c r="ISR44" s="677"/>
      <c r="ISS44" s="678"/>
      <c r="IST44" s="678"/>
      <c r="ISU44" s="678"/>
      <c r="ISV44" s="679"/>
      <c r="ISX44" s="676"/>
      <c r="ISY44" s="677"/>
      <c r="ISZ44" s="677"/>
      <c r="ITA44" s="678"/>
      <c r="ITB44" s="678"/>
      <c r="ITC44" s="678"/>
      <c r="ITD44" s="679"/>
      <c r="ITF44" s="676"/>
      <c r="ITG44" s="677"/>
      <c r="ITH44" s="677"/>
      <c r="ITI44" s="678"/>
      <c r="ITJ44" s="678"/>
      <c r="ITK44" s="678"/>
      <c r="ITL44" s="679"/>
      <c r="ITN44" s="676"/>
      <c r="ITO44" s="677"/>
      <c r="ITP44" s="677"/>
      <c r="ITQ44" s="678"/>
      <c r="ITR44" s="678"/>
      <c r="ITS44" s="678"/>
      <c r="ITT44" s="679"/>
      <c r="ITV44" s="676"/>
      <c r="ITW44" s="677"/>
      <c r="ITX44" s="677"/>
      <c r="ITY44" s="678"/>
      <c r="ITZ44" s="678"/>
      <c r="IUA44" s="678"/>
      <c r="IUB44" s="679"/>
      <c r="IUD44" s="676"/>
      <c r="IUE44" s="677"/>
      <c r="IUF44" s="677"/>
      <c r="IUG44" s="678"/>
      <c r="IUH44" s="678"/>
      <c r="IUI44" s="678"/>
      <c r="IUJ44" s="679"/>
      <c r="IUL44" s="676"/>
      <c r="IUM44" s="677"/>
      <c r="IUN44" s="677"/>
      <c r="IUO44" s="678"/>
      <c r="IUP44" s="678"/>
      <c r="IUQ44" s="678"/>
      <c r="IUR44" s="679"/>
      <c r="IUT44" s="676"/>
      <c r="IUU44" s="677"/>
      <c r="IUV44" s="677"/>
      <c r="IUW44" s="678"/>
      <c r="IUX44" s="678"/>
      <c r="IUY44" s="678"/>
      <c r="IUZ44" s="679"/>
      <c r="IVB44" s="676"/>
      <c r="IVC44" s="677"/>
      <c r="IVD44" s="677"/>
      <c r="IVE44" s="678"/>
      <c r="IVF44" s="678"/>
      <c r="IVG44" s="678"/>
      <c r="IVH44" s="679"/>
      <c r="IVJ44" s="676"/>
      <c r="IVK44" s="677"/>
      <c r="IVL44" s="677"/>
      <c r="IVM44" s="678"/>
      <c r="IVN44" s="678"/>
      <c r="IVO44" s="678"/>
      <c r="IVP44" s="679"/>
      <c r="IVR44" s="676"/>
      <c r="IVS44" s="677"/>
      <c r="IVT44" s="677"/>
      <c r="IVU44" s="678"/>
      <c r="IVV44" s="678"/>
      <c r="IVW44" s="678"/>
      <c r="IVX44" s="679"/>
      <c r="IVZ44" s="676"/>
      <c r="IWA44" s="677"/>
      <c r="IWB44" s="677"/>
      <c r="IWC44" s="678"/>
      <c r="IWD44" s="678"/>
      <c r="IWE44" s="678"/>
      <c r="IWF44" s="679"/>
      <c r="IWH44" s="676"/>
      <c r="IWI44" s="677"/>
      <c r="IWJ44" s="677"/>
      <c r="IWK44" s="678"/>
      <c r="IWL44" s="678"/>
      <c r="IWM44" s="678"/>
      <c r="IWN44" s="679"/>
      <c r="IWP44" s="676"/>
      <c r="IWQ44" s="677"/>
      <c r="IWR44" s="677"/>
      <c r="IWS44" s="678"/>
      <c r="IWT44" s="678"/>
      <c r="IWU44" s="678"/>
      <c r="IWV44" s="679"/>
      <c r="IWX44" s="676"/>
      <c r="IWY44" s="677"/>
      <c r="IWZ44" s="677"/>
      <c r="IXA44" s="678"/>
      <c r="IXB44" s="678"/>
      <c r="IXC44" s="678"/>
      <c r="IXD44" s="679"/>
      <c r="IXF44" s="676"/>
      <c r="IXG44" s="677"/>
      <c r="IXH44" s="677"/>
      <c r="IXI44" s="678"/>
      <c r="IXJ44" s="678"/>
      <c r="IXK44" s="678"/>
      <c r="IXL44" s="679"/>
      <c r="IXN44" s="676"/>
      <c r="IXO44" s="677"/>
      <c r="IXP44" s="677"/>
      <c r="IXQ44" s="678"/>
      <c r="IXR44" s="678"/>
      <c r="IXS44" s="678"/>
      <c r="IXT44" s="679"/>
      <c r="IXV44" s="676"/>
      <c r="IXW44" s="677"/>
      <c r="IXX44" s="677"/>
      <c r="IXY44" s="678"/>
      <c r="IXZ44" s="678"/>
      <c r="IYA44" s="678"/>
      <c r="IYB44" s="679"/>
      <c r="IYD44" s="676"/>
      <c r="IYE44" s="677"/>
      <c r="IYF44" s="677"/>
      <c r="IYG44" s="678"/>
      <c r="IYH44" s="678"/>
      <c r="IYI44" s="678"/>
      <c r="IYJ44" s="679"/>
      <c r="IYL44" s="676"/>
      <c r="IYM44" s="677"/>
      <c r="IYN44" s="677"/>
      <c r="IYO44" s="678"/>
      <c r="IYP44" s="678"/>
      <c r="IYQ44" s="678"/>
      <c r="IYR44" s="679"/>
      <c r="IYT44" s="676"/>
      <c r="IYU44" s="677"/>
      <c r="IYV44" s="677"/>
      <c r="IYW44" s="678"/>
      <c r="IYX44" s="678"/>
      <c r="IYY44" s="678"/>
      <c r="IYZ44" s="679"/>
      <c r="IZB44" s="676"/>
      <c r="IZC44" s="677"/>
      <c r="IZD44" s="677"/>
      <c r="IZE44" s="678"/>
      <c r="IZF44" s="678"/>
      <c r="IZG44" s="678"/>
      <c r="IZH44" s="679"/>
      <c r="IZJ44" s="676"/>
      <c r="IZK44" s="677"/>
      <c r="IZL44" s="677"/>
      <c r="IZM44" s="678"/>
      <c r="IZN44" s="678"/>
      <c r="IZO44" s="678"/>
      <c r="IZP44" s="679"/>
      <c r="IZR44" s="676"/>
      <c r="IZS44" s="677"/>
      <c r="IZT44" s="677"/>
      <c r="IZU44" s="678"/>
      <c r="IZV44" s="678"/>
      <c r="IZW44" s="678"/>
      <c r="IZX44" s="679"/>
      <c r="IZZ44" s="676"/>
      <c r="JAA44" s="677"/>
      <c r="JAB44" s="677"/>
      <c r="JAC44" s="678"/>
      <c r="JAD44" s="678"/>
      <c r="JAE44" s="678"/>
      <c r="JAF44" s="679"/>
      <c r="JAH44" s="676"/>
      <c r="JAI44" s="677"/>
      <c r="JAJ44" s="677"/>
      <c r="JAK44" s="678"/>
      <c r="JAL44" s="678"/>
      <c r="JAM44" s="678"/>
      <c r="JAN44" s="679"/>
      <c r="JAP44" s="676"/>
      <c r="JAQ44" s="677"/>
      <c r="JAR44" s="677"/>
      <c r="JAS44" s="678"/>
      <c r="JAT44" s="678"/>
      <c r="JAU44" s="678"/>
      <c r="JAV44" s="679"/>
      <c r="JAX44" s="676"/>
      <c r="JAY44" s="677"/>
      <c r="JAZ44" s="677"/>
      <c r="JBA44" s="678"/>
      <c r="JBB44" s="678"/>
      <c r="JBC44" s="678"/>
      <c r="JBD44" s="679"/>
      <c r="JBF44" s="676"/>
      <c r="JBG44" s="677"/>
      <c r="JBH44" s="677"/>
      <c r="JBI44" s="678"/>
      <c r="JBJ44" s="678"/>
      <c r="JBK44" s="678"/>
      <c r="JBL44" s="679"/>
      <c r="JBN44" s="676"/>
      <c r="JBO44" s="677"/>
      <c r="JBP44" s="677"/>
      <c r="JBQ44" s="678"/>
      <c r="JBR44" s="678"/>
      <c r="JBS44" s="678"/>
      <c r="JBT44" s="679"/>
      <c r="JBV44" s="676"/>
      <c r="JBW44" s="677"/>
      <c r="JBX44" s="677"/>
      <c r="JBY44" s="678"/>
      <c r="JBZ44" s="678"/>
      <c r="JCA44" s="678"/>
      <c r="JCB44" s="679"/>
      <c r="JCD44" s="676"/>
      <c r="JCE44" s="677"/>
      <c r="JCF44" s="677"/>
      <c r="JCG44" s="678"/>
      <c r="JCH44" s="678"/>
      <c r="JCI44" s="678"/>
      <c r="JCJ44" s="679"/>
      <c r="JCL44" s="676"/>
      <c r="JCM44" s="677"/>
      <c r="JCN44" s="677"/>
      <c r="JCO44" s="678"/>
      <c r="JCP44" s="678"/>
      <c r="JCQ44" s="678"/>
      <c r="JCR44" s="679"/>
      <c r="JCT44" s="676"/>
      <c r="JCU44" s="677"/>
      <c r="JCV44" s="677"/>
      <c r="JCW44" s="678"/>
      <c r="JCX44" s="678"/>
      <c r="JCY44" s="678"/>
      <c r="JCZ44" s="679"/>
      <c r="JDB44" s="676"/>
      <c r="JDC44" s="677"/>
      <c r="JDD44" s="677"/>
      <c r="JDE44" s="678"/>
      <c r="JDF44" s="678"/>
      <c r="JDG44" s="678"/>
      <c r="JDH44" s="679"/>
      <c r="JDJ44" s="676"/>
      <c r="JDK44" s="677"/>
      <c r="JDL44" s="677"/>
      <c r="JDM44" s="678"/>
      <c r="JDN44" s="678"/>
      <c r="JDO44" s="678"/>
      <c r="JDP44" s="679"/>
      <c r="JDR44" s="676"/>
      <c r="JDS44" s="677"/>
      <c r="JDT44" s="677"/>
      <c r="JDU44" s="678"/>
      <c r="JDV44" s="678"/>
      <c r="JDW44" s="678"/>
      <c r="JDX44" s="679"/>
      <c r="JDZ44" s="676"/>
      <c r="JEA44" s="677"/>
      <c r="JEB44" s="677"/>
      <c r="JEC44" s="678"/>
      <c r="JED44" s="678"/>
      <c r="JEE44" s="678"/>
      <c r="JEF44" s="679"/>
      <c r="JEH44" s="676"/>
      <c r="JEI44" s="677"/>
      <c r="JEJ44" s="677"/>
      <c r="JEK44" s="678"/>
      <c r="JEL44" s="678"/>
      <c r="JEM44" s="678"/>
      <c r="JEN44" s="679"/>
      <c r="JEP44" s="676"/>
      <c r="JEQ44" s="677"/>
      <c r="JER44" s="677"/>
      <c r="JES44" s="678"/>
      <c r="JET44" s="678"/>
      <c r="JEU44" s="678"/>
      <c r="JEV44" s="679"/>
      <c r="JEX44" s="676"/>
      <c r="JEY44" s="677"/>
      <c r="JEZ44" s="677"/>
      <c r="JFA44" s="678"/>
      <c r="JFB44" s="678"/>
      <c r="JFC44" s="678"/>
      <c r="JFD44" s="679"/>
      <c r="JFF44" s="676"/>
      <c r="JFG44" s="677"/>
      <c r="JFH44" s="677"/>
      <c r="JFI44" s="678"/>
      <c r="JFJ44" s="678"/>
      <c r="JFK44" s="678"/>
      <c r="JFL44" s="679"/>
      <c r="JFN44" s="676"/>
      <c r="JFO44" s="677"/>
      <c r="JFP44" s="677"/>
      <c r="JFQ44" s="678"/>
      <c r="JFR44" s="678"/>
      <c r="JFS44" s="678"/>
      <c r="JFT44" s="679"/>
      <c r="JFV44" s="676"/>
      <c r="JFW44" s="677"/>
      <c r="JFX44" s="677"/>
      <c r="JFY44" s="678"/>
      <c r="JFZ44" s="678"/>
      <c r="JGA44" s="678"/>
      <c r="JGB44" s="679"/>
      <c r="JGD44" s="676"/>
      <c r="JGE44" s="677"/>
      <c r="JGF44" s="677"/>
      <c r="JGG44" s="678"/>
      <c r="JGH44" s="678"/>
      <c r="JGI44" s="678"/>
      <c r="JGJ44" s="679"/>
      <c r="JGL44" s="676"/>
      <c r="JGM44" s="677"/>
      <c r="JGN44" s="677"/>
      <c r="JGO44" s="678"/>
      <c r="JGP44" s="678"/>
      <c r="JGQ44" s="678"/>
      <c r="JGR44" s="679"/>
      <c r="JGT44" s="676"/>
      <c r="JGU44" s="677"/>
      <c r="JGV44" s="677"/>
      <c r="JGW44" s="678"/>
      <c r="JGX44" s="678"/>
      <c r="JGY44" s="678"/>
      <c r="JGZ44" s="679"/>
      <c r="JHB44" s="676"/>
      <c r="JHC44" s="677"/>
      <c r="JHD44" s="677"/>
      <c r="JHE44" s="678"/>
      <c r="JHF44" s="678"/>
      <c r="JHG44" s="678"/>
      <c r="JHH44" s="679"/>
      <c r="JHJ44" s="676"/>
      <c r="JHK44" s="677"/>
      <c r="JHL44" s="677"/>
      <c r="JHM44" s="678"/>
      <c r="JHN44" s="678"/>
      <c r="JHO44" s="678"/>
      <c r="JHP44" s="679"/>
      <c r="JHR44" s="676"/>
      <c r="JHS44" s="677"/>
      <c r="JHT44" s="677"/>
      <c r="JHU44" s="678"/>
      <c r="JHV44" s="678"/>
      <c r="JHW44" s="678"/>
      <c r="JHX44" s="679"/>
      <c r="JHZ44" s="676"/>
      <c r="JIA44" s="677"/>
      <c r="JIB44" s="677"/>
      <c r="JIC44" s="678"/>
      <c r="JID44" s="678"/>
      <c r="JIE44" s="678"/>
      <c r="JIF44" s="679"/>
      <c r="JIH44" s="676"/>
      <c r="JII44" s="677"/>
      <c r="JIJ44" s="677"/>
      <c r="JIK44" s="678"/>
      <c r="JIL44" s="678"/>
      <c r="JIM44" s="678"/>
      <c r="JIN44" s="679"/>
      <c r="JIP44" s="676"/>
      <c r="JIQ44" s="677"/>
      <c r="JIR44" s="677"/>
      <c r="JIS44" s="678"/>
      <c r="JIT44" s="678"/>
      <c r="JIU44" s="678"/>
      <c r="JIV44" s="679"/>
      <c r="JIX44" s="676"/>
      <c r="JIY44" s="677"/>
      <c r="JIZ44" s="677"/>
      <c r="JJA44" s="678"/>
      <c r="JJB44" s="678"/>
      <c r="JJC44" s="678"/>
      <c r="JJD44" s="679"/>
      <c r="JJF44" s="676"/>
      <c r="JJG44" s="677"/>
      <c r="JJH44" s="677"/>
      <c r="JJI44" s="678"/>
      <c r="JJJ44" s="678"/>
      <c r="JJK44" s="678"/>
      <c r="JJL44" s="679"/>
      <c r="JJN44" s="676"/>
      <c r="JJO44" s="677"/>
      <c r="JJP44" s="677"/>
      <c r="JJQ44" s="678"/>
      <c r="JJR44" s="678"/>
      <c r="JJS44" s="678"/>
      <c r="JJT44" s="679"/>
      <c r="JJV44" s="676"/>
      <c r="JJW44" s="677"/>
      <c r="JJX44" s="677"/>
      <c r="JJY44" s="678"/>
      <c r="JJZ44" s="678"/>
      <c r="JKA44" s="678"/>
      <c r="JKB44" s="679"/>
      <c r="JKD44" s="676"/>
      <c r="JKE44" s="677"/>
      <c r="JKF44" s="677"/>
      <c r="JKG44" s="678"/>
      <c r="JKH44" s="678"/>
      <c r="JKI44" s="678"/>
      <c r="JKJ44" s="679"/>
      <c r="JKL44" s="676"/>
      <c r="JKM44" s="677"/>
      <c r="JKN44" s="677"/>
      <c r="JKO44" s="678"/>
      <c r="JKP44" s="678"/>
      <c r="JKQ44" s="678"/>
      <c r="JKR44" s="679"/>
      <c r="JKT44" s="676"/>
      <c r="JKU44" s="677"/>
      <c r="JKV44" s="677"/>
      <c r="JKW44" s="678"/>
      <c r="JKX44" s="678"/>
      <c r="JKY44" s="678"/>
      <c r="JKZ44" s="679"/>
      <c r="JLB44" s="676"/>
      <c r="JLC44" s="677"/>
      <c r="JLD44" s="677"/>
      <c r="JLE44" s="678"/>
      <c r="JLF44" s="678"/>
      <c r="JLG44" s="678"/>
      <c r="JLH44" s="679"/>
      <c r="JLJ44" s="676"/>
      <c r="JLK44" s="677"/>
      <c r="JLL44" s="677"/>
      <c r="JLM44" s="678"/>
      <c r="JLN44" s="678"/>
      <c r="JLO44" s="678"/>
      <c r="JLP44" s="679"/>
      <c r="JLR44" s="676"/>
      <c r="JLS44" s="677"/>
      <c r="JLT44" s="677"/>
      <c r="JLU44" s="678"/>
      <c r="JLV44" s="678"/>
      <c r="JLW44" s="678"/>
      <c r="JLX44" s="679"/>
      <c r="JLZ44" s="676"/>
      <c r="JMA44" s="677"/>
      <c r="JMB44" s="677"/>
      <c r="JMC44" s="678"/>
      <c r="JMD44" s="678"/>
      <c r="JME44" s="678"/>
      <c r="JMF44" s="679"/>
      <c r="JMH44" s="676"/>
      <c r="JMI44" s="677"/>
      <c r="JMJ44" s="677"/>
      <c r="JMK44" s="678"/>
      <c r="JML44" s="678"/>
      <c r="JMM44" s="678"/>
      <c r="JMN44" s="679"/>
      <c r="JMP44" s="676"/>
      <c r="JMQ44" s="677"/>
      <c r="JMR44" s="677"/>
      <c r="JMS44" s="678"/>
      <c r="JMT44" s="678"/>
      <c r="JMU44" s="678"/>
      <c r="JMV44" s="679"/>
      <c r="JMX44" s="676"/>
      <c r="JMY44" s="677"/>
      <c r="JMZ44" s="677"/>
      <c r="JNA44" s="678"/>
      <c r="JNB44" s="678"/>
      <c r="JNC44" s="678"/>
      <c r="JND44" s="679"/>
      <c r="JNF44" s="676"/>
      <c r="JNG44" s="677"/>
      <c r="JNH44" s="677"/>
      <c r="JNI44" s="678"/>
      <c r="JNJ44" s="678"/>
      <c r="JNK44" s="678"/>
      <c r="JNL44" s="679"/>
      <c r="JNN44" s="676"/>
      <c r="JNO44" s="677"/>
      <c r="JNP44" s="677"/>
      <c r="JNQ44" s="678"/>
      <c r="JNR44" s="678"/>
      <c r="JNS44" s="678"/>
      <c r="JNT44" s="679"/>
      <c r="JNV44" s="676"/>
      <c r="JNW44" s="677"/>
      <c r="JNX44" s="677"/>
      <c r="JNY44" s="678"/>
      <c r="JNZ44" s="678"/>
      <c r="JOA44" s="678"/>
      <c r="JOB44" s="679"/>
      <c r="JOD44" s="676"/>
      <c r="JOE44" s="677"/>
      <c r="JOF44" s="677"/>
      <c r="JOG44" s="678"/>
      <c r="JOH44" s="678"/>
      <c r="JOI44" s="678"/>
      <c r="JOJ44" s="679"/>
      <c r="JOL44" s="676"/>
      <c r="JOM44" s="677"/>
      <c r="JON44" s="677"/>
      <c r="JOO44" s="678"/>
      <c r="JOP44" s="678"/>
      <c r="JOQ44" s="678"/>
      <c r="JOR44" s="679"/>
      <c r="JOT44" s="676"/>
      <c r="JOU44" s="677"/>
      <c r="JOV44" s="677"/>
      <c r="JOW44" s="678"/>
      <c r="JOX44" s="678"/>
      <c r="JOY44" s="678"/>
      <c r="JOZ44" s="679"/>
      <c r="JPB44" s="676"/>
      <c r="JPC44" s="677"/>
      <c r="JPD44" s="677"/>
      <c r="JPE44" s="678"/>
      <c r="JPF44" s="678"/>
      <c r="JPG44" s="678"/>
      <c r="JPH44" s="679"/>
      <c r="JPJ44" s="676"/>
      <c r="JPK44" s="677"/>
      <c r="JPL44" s="677"/>
      <c r="JPM44" s="678"/>
      <c r="JPN44" s="678"/>
      <c r="JPO44" s="678"/>
      <c r="JPP44" s="679"/>
      <c r="JPR44" s="676"/>
      <c r="JPS44" s="677"/>
      <c r="JPT44" s="677"/>
      <c r="JPU44" s="678"/>
      <c r="JPV44" s="678"/>
      <c r="JPW44" s="678"/>
      <c r="JPX44" s="679"/>
      <c r="JPZ44" s="676"/>
      <c r="JQA44" s="677"/>
      <c r="JQB44" s="677"/>
      <c r="JQC44" s="678"/>
      <c r="JQD44" s="678"/>
      <c r="JQE44" s="678"/>
      <c r="JQF44" s="679"/>
      <c r="JQH44" s="676"/>
      <c r="JQI44" s="677"/>
      <c r="JQJ44" s="677"/>
      <c r="JQK44" s="678"/>
      <c r="JQL44" s="678"/>
      <c r="JQM44" s="678"/>
      <c r="JQN44" s="679"/>
      <c r="JQP44" s="676"/>
      <c r="JQQ44" s="677"/>
      <c r="JQR44" s="677"/>
      <c r="JQS44" s="678"/>
      <c r="JQT44" s="678"/>
      <c r="JQU44" s="678"/>
      <c r="JQV44" s="679"/>
      <c r="JQX44" s="676"/>
      <c r="JQY44" s="677"/>
      <c r="JQZ44" s="677"/>
      <c r="JRA44" s="678"/>
      <c r="JRB44" s="678"/>
      <c r="JRC44" s="678"/>
      <c r="JRD44" s="679"/>
      <c r="JRF44" s="676"/>
      <c r="JRG44" s="677"/>
      <c r="JRH44" s="677"/>
      <c r="JRI44" s="678"/>
      <c r="JRJ44" s="678"/>
      <c r="JRK44" s="678"/>
      <c r="JRL44" s="679"/>
      <c r="JRN44" s="676"/>
      <c r="JRO44" s="677"/>
      <c r="JRP44" s="677"/>
      <c r="JRQ44" s="678"/>
      <c r="JRR44" s="678"/>
      <c r="JRS44" s="678"/>
      <c r="JRT44" s="679"/>
      <c r="JRV44" s="676"/>
      <c r="JRW44" s="677"/>
      <c r="JRX44" s="677"/>
      <c r="JRY44" s="678"/>
      <c r="JRZ44" s="678"/>
      <c r="JSA44" s="678"/>
      <c r="JSB44" s="679"/>
      <c r="JSD44" s="676"/>
      <c r="JSE44" s="677"/>
      <c r="JSF44" s="677"/>
      <c r="JSG44" s="678"/>
      <c r="JSH44" s="678"/>
      <c r="JSI44" s="678"/>
      <c r="JSJ44" s="679"/>
      <c r="JSL44" s="676"/>
      <c r="JSM44" s="677"/>
      <c r="JSN44" s="677"/>
      <c r="JSO44" s="678"/>
      <c r="JSP44" s="678"/>
      <c r="JSQ44" s="678"/>
      <c r="JSR44" s="679"/>
      <c r="JST44" s="676"/>
      <c r="JSU44" s="677"/>
      <c r="JSV44" s="677"/>
      <c r="JSW44" s="678"/>
      <c r="JSX44" s="678"/>
      <c r="JSY44" s="678"/>
      <c r="JSZ44" s="679"/>
      <c r="JTB44" s="676"/>
      <c r="JTC44" s="677"/>
      <c r="JTD44" s="677"/>
      <c r="JTE44" s="678"/>
      <c r="JTF44" s="678"/>
      <c r="JTG44" s="678"/>
      <c r="JTH44" s="679"/>
      <c r="JTJ44" s="676"/>
      <c r="JTK44" s="677"/>
      <c r="JTL44" s="677"/>
      <c r="JTM44" s="678"/>
      <c r="JTN44" s="678"/>
      <c r="JTO44" s="678"/>
      <c r="JTP44" s="679"/>
      <c r="JTR44" s="676"/>
      <c r="JTS44" s="677"/>
      <c r="JTT44" s="677"/>
      <c r="JTU44" s="678"/>
      <c r="JTV44" s="678"/>
      <c r="JTW44" s="678"/>
      <c r="JTX44" s="679"/>
      <c r="JTZ44" s="676"/>
      <c r="JUA44" s="677"/>
      <c r="JUB44" s="677"/>
      <c r="JUC44" s="678"/>
      <c r="JUD44" s="678"/>
      <c r="JUE44" s="678"/>
      <c r="JUF44" s="679"/>
      <c r="JUH44" s="676"/>
      <c r="JUI44" s="677"/>
      <c r="JUJ44" s="677"/>
      <c r="JUK44" s="678"/>
      <c r="JUL44" s="678"/>
      <c r="JUM44" s="678"/>
      <c r="JUN44" s="679"/>
      <c r="JUP44" s="676"/>
      <c r="JUQ44" s="677"/>
      <c r="JUR44" s="677"/>
      <c r="JUS44" s="678"/>
      <c r="JUT44" s="678"/>
      <c r="JUU44" s="678"/>
      <c r="JUV44" s="679"/>
      <c r="JUX44" s="676"/>
      <c r="JUY44" s="677"/>
      <c r="JUZ44" s="677"/>
      <c r="JVA44" s="678"/>
      <c r="JVB44" s="678"/>
      <c r="JVC44" s="678"/>
      <c r="JVD44" s="679"/>
      <c r="JVF44" s="676"/>
      <c r="JVG44" s="677"/>
      <c r="JVH44" s="677"/>
      <c r="JVI44" s="678"/>
      <c r="JVJ44" s="678"/>
      <c r="JVK44" s="678"/>
      <c r="JVL44" s="679"/>
      <c r="JVN44" s="676"/>
      <c r="JVO44" s="677"/>
      <c r="JVP44" s="677"/>
      <c r="JVQ44" s="678"/>
      <c r="JVR44" s="678"/>
      <c r="JVS44" s="678"/>
      <c r="JVT44" s="679"/>
      <c r="JVV44" s="676"/>
      <c r="JVW44" s="677"/>
      <c r="JVX44" s="677"/>
      <c r="JVY44" s="678"/>
      <c r="JVZ44" s="678"/>
      <c r="JWA44" s="678"/>
      <c r="JWB44" s="679"/>
      <c r="JWD44" s="676"/>
      <c r="JWE44" s="677"/>
      <c r="JWF44" s="677"/>
      <c r="JWG44" s="678"/>
      <c r="JWH44" s="678"/>
      <c r="JWI44" s="678"/>
      <c r="JWJ44" s="679"/>
      <c r="JWL44" s="676"/>
      <c r="JWM44" s="677"/>
      <c r="JWN44" s="677"/>
      <c r="JWO44" s="678"/>
      <c r="JWP44" s="678"/>
      <c r="JWQ44" s="678"/>
      <c r="JWR44" s="679"/>
      <c r="JWT44" s="676"/>
      <c r="JWU44" s="677"/>
      <c r="JWV44" s="677"/>
      <c r="JWW44" s="678"/>
      <c r="JWX44" s="678"/>
      <c r="JWY44" s="678"/>
      <c r="JWZ44" s="679"/>
      <c r="JXB44" s="676"/>
      <c r="JXC44" s="677"/>
      <c r="JXD44" s="677"/>
      <c r="JXE44" s="678"/>
      <c r="JXF44" s="678"/>
      <c r="JXG44" s="678"/>
      <c r="JXH44" s="679"/>
      <c r="JXJ44" s="676"/>
      <c r="JXK44" s="677"/>
      <c r="JXL44" s="677"/>
      <c r="JXM44" s="678"/>
      <c r="JXN44" s="678"/>
      <c r="JXO44" s="678"/>
      <c r="JXP44" s="679"/>
      <c r="JXR44" s="676"/>
      <c r="JXS44" s="677"/>
      <c r="JXT44" s="677"/>
      <c r="JXU44" s="678"/>
      <c r="JXV44" s="678"/>
      <c r="JXW44" s="678"/>
      <c r="JXX44" s="679"/>
      <c r="JXZ44" s="676"/>
      <c r="JYA44" s="677"/>
      <c r="JYB44" s="677"/>
      <c r="JYC44" s="678"/>
      <c r="JYD44" s="678"/>
      <c r="JYE44" s="678"/>
      <c r="JYF44" s="679"/>
      <c r="JYH44" s="676"/>
      <c r="JYI44" s="677"/>
      <c r="JYJ44" s="677"/>
      <c r="JYK44" s="678"/>
      <c r="JYL44" s="678"/>
      <c r="JYM44" s="678"/>
      <c r="JYN44" s="679"/>
      <c r="JYP44" s="676"/>
      <c r="JYQ44" s="677"/>
      <c r="JYR44" s="677"/>
      <c r="JYS44" s="678"/>
      <c r="JYT44" s="678"/>
      <c r="JYU44" s="678"/>
      <c r="JYV44" s="679"/>
      <c r="JYX44" s="676"/>
      <c r="JYY44" s="677"/>
      <c r="JYZ44" s="677"/>
      <c r="JZA44" s="678"/>
      <c r="JZB44" s="678"/>
      <c r="JZC44" s="678"/>
      <c r="JZD44" s="679"/>
      <c r="JZF44" s="676"/>
      <c r="JZG44" s="677"/>
      <c r="JZH44" s="677"/>
      <c r="JZI44" s="678"/>
      <c r="JZJ44" s="678"/>
      <c r="JZK44" s="678"/>
      <c r="JZL44" s="679"/>
      <c r="JZN44" s="676"/>
      <c r="JZO44" s="677"/>
      <c r="JZP44" s="677"/>
      <c r="JZQ44" s="678"/>
      <c r="JZR44" s="678"/>
      <c r="JZS44" s="678"/>
      <c r="JZT44" s="679"/>
      <c r="JZV44" s="676"/>
      <c r="JZW44" s="677"/>
      <c r="JZX44" s="677"/>
      <c r="JZY44" s="678"/>
      <c r="JZZ44" s="678"/>
      <c r="KAA44" s="678"/>
      <c r="KAB44" s="679"/>
      <c r="KAD44" s="676"/>
      <c r="KAE44" s="677"/>
      <c r="KAF44" s="677"/>
      <c r="KAG44" s="678"/>
      <c r="KAH44" s="678"/>
      <c r="KAI44" s="678"/>
      <c r="KAJ44" s="679"/>
      <c r="KAL44" s="676"/>
      <c r="KAM44" s="677"/>
      <c r="KAN44" s="677"/>
      <c r="KAO44" s="678"/>
      <c r="KAP44" s="678"/>
      <c r="KAQ44" s="678"/>
      <c r="KAR44" s="679"/>
      <c r="KAT44" s="676"/>
      <c r="KAU44" s="677"/>
      <c r="KAV44" s="677"/>
      <c r="KAW44" s="678"/>
      <c r="KAX44" s="678"/>
      <c r="KAY44" s="678"/>
      <c r="KAZ44" s="679"/>
      <c r="KBB44" s="676"/>
      <c r="KBC44" s="677"/>
      <c r="KBD44" s="677"/>
      <c r="KBE44" s="678"/>
      <c r="KBF44" s="678"/>
      <c r="KBG44" s="678"/>
      <c r="KBH44" s="679"/>
      <c r="KBJ44" s="676"/>
      <c r="KBK44" s="677"/>
      <c r="KBL44" s="677"/>
      <c r="KBM44" s="678"/>
      <c r="KBN44" s="678"/>
      <c r="KBO44" s="678"/>
      <c r="KBP44" s="679"/>
      <c r="KBR44" s="676"/>
      <c r="KBS44" s="677"/>
      <c r="KBT44" s="677"/>
      <c r="KBU44" s="678"/>
      <c r="KBV44" s="678"/>
      <c r="KBW44" s="678"/>
      <c r="KBX44" s="679"/>
      <c r="KBZ44" s="676"/>
      <c r="KCA44" s="677"/>
      <c r="KCB44" s="677"/>
      <c r="KCC44" s="678"/>
      <c r="KCD44" s="678"/>
      <c r="KCE44" s="678"/>
      <c r="KCF44" s="679"/>
      <c r="KCH44" s="676"/>
      <c r="KCI44" s="677"/>
      <c r="KCJ44" s="677"/>
      <c r="KCK44" s="678"/>
      <c r="KCL44" s="678"/>
      <c r="KCM44" s="678"/>
      <c r="KCN44" s="679"/>
      <c r="KCP44" s="676"/>
      <c r="KCQ44" s="677"/>
      <c r="KCR44" s="677"/>
      <c r="KCS44" s="678"/>
      <c r="KCT44" s="678"/>
      <c r="KCU44" s="678"/>
      <c r="KCV44" s="679"/>
      <c r="KCX44" s="676"/>
      <c r="KCY44" s="677"/>
      <c r="KCZ44" s="677"/>
      <c r="KDA44" s="678"/>
      <c r="KDB44" s="678"/>
      <c r="KDC44" s="678"/>
      <c r="KDD44" s="679"/>
      <c r="KDF44" s="676"/>
      <c r="KDG44" s="677"/>
      <c r="KDH44" s="677"/>
      <c r="KDI44" s="678"/>
      <c r="KDJ44" s="678"/>
      <c r="KDK44" s="678"/>
      <c r="KDL44" s="679"/>
      <c r="KDN44" s="676"/>
      <c r="KDO44" s="677"/>
      <c r="KDP44" s="677"/>
      <c r="KDQ44" s="678"/>
      <c r="KDR44" s="678"/>
      <c r="KDS44" s="678"/>
      <c r="KDT44" s="679"/>
      <c r="KDV44" s="676"/>
      <c r="KDW44" s="677"/>
      <c r="KDX44" s="677"/>
      <c r="KDY44" s="678"/>
      <c r="KDZ44" s="678"/>
      <c r="KEA44" s="678"/>
      <c r="KEB44" s="679"/>
      <c r="KED44" s="676"/>
      <c r="KEE44" s="677"/>
      <c r="KEF44" s="677"/>
      <c r="KEG44" s="678"/>
      <c r="KEH44" s="678"/>
      <c r="KEI44" s="678"/>
      <c r="KEJ44" s="679"/>
      <c r="KEL44" s="676"/>
      <c r="KEM44" s="677"/>
      <c r="KEN44" s="677"/>
      <c r="KEO44" s="678"/>
      <c r="KEP44" s="678"/>
      <c r="KEQ44" s="678"/>
      <c r="KER44" s="679"/>
      <c r="KET44" s="676"/>
      <c r="KEU44" s="677"/>
      <c r="KEV44" s="677"/>
      <c r="KEW44" s="678"/>
      <c r="KEX44" s="678"/>
      <c r="KEY44" s="678"/>
      <c r="KEZ44" s="679"/>
      <c r="KFB44" s="676"/>
      <c r="KFC44" s="677"/>
      <c r="KFD44" s="677"/>
      <c r="KFE44" s="678"/>
      <c r="KFF44" s="678"/>
      <c r="KFG44" s="678"/>
      <c r="KFH44" s="679"/>
      <c r="KFJ44" s="676"/>
      <c r="KFK44" s="677"/>
      <c r="KFL44" s="677"/>
      <c r="KFM44" s="678"/>
      <c r="KFN44" s="678"/>
      <c r="KFO44" s="678"/>
      <c r="KFP44" s="679"/>
      <c r="KFR44" s="676"/>
      <c r="KFS44" s="677"/>
      <c r="KFT44" s="677"/>
      <c r="KFU44" s="678"/>
      <c r="KFV44" s="678"/>
      <c r="KFW44" s="678"/>
      <c r="KFX44" s="679"/>
      <c r="KFZ44" s="676"/>
      <c r="KGA44" s="677"/>
      <c r="KGB44" s="677"/>
      <c r="KGC44" s="678"/>
      <c r="KGD44" s="678"/>
      <c r="KGE44" s="678"/>
      <c r="KGF44" s="679"/>
      <c r="KGH44" s="676"/>
      <c r="KGI44" s="677"/>
      <c r="KGJ44" s="677"/>
      <c r="KGK44" s="678"/>
      <c r="KGL44" s="678"/>
      <c r="KGM44" s="678"/>
      <c r="KGN44" s="679"/>
      <c r="KGP44" s="676"/>
      <c r="KGQ44" s="677"/>
      <c r="KGR44" s="677"/>
      <c r="KGS44" s="678"/>
      <c r="KGT44" s="678"/>
      <c r="KGU44" s="678"/>
      <c r="KGV44" s="679"/>
      <c r="KGX44" s="676"/>
      <c r="KGY44" s="677"/>
      <c r="KGZ44" s="677"/>
      <c r="KHA44" s="678"/>
      <c r="KHB44" s="678"/>
      <c r="KHC44" s="678"/>
      <c r="KHD44" s="679"/>
      <c r="KHF44" s="676"/>
      <c r="KHG44" s="677"/>
      <c r="KHH44" s="677"/>
      <c r="KHI44" s="678"/>
      <c r="KHJ44" s="678"/>
      <c r="KHK44" s="678"/>
      <c r="KHL44" s="679"/>
      <c r="KHN44" s="676"/>
      <c r="KHO44" s="677"/>
      <c r="KHP44" s="677"/>
      <c r="KHQ44" s="678"/>
      <c r="KHR44" s="678"/>
      <c r="KHS44" s="678"/>
      <c r="KHT44" s="679"/>
      <c r="KHV44" s="676"/>
      <c r="KHW44" s="677"/>
      <c r="KHX44" s="677"/>
      <c r="KHY44" s="678"/>
      <c r="KHZ44" s="678"/>
      <c r="KIA44" s="678"/>
      <c r="KIB44" s="679"/>
      <c r="KID44" s="676"/>
      <c r="KIE44" s="677"/>
      <c r="KIF44" s="677"/>
      <c r="KIG44" s="678"/>
      <c r="KIH44" s="678"/>
      <c r="KII44" s="678"/>
      <c r="KIJ44" s="679"/>
      <c r="KIL44" s="676"/>
      <c r="KIM44" s="677"/>
      <c r="KIN44" s="677"/>
      <c r="KIO44" s="678"/>
      <c r="KIP44" s="678"/>
      <c r="KIQ44" s="678"/>
      <c r="KIR44" s="679"/>
      <c r="KIT44" s="676"/>
      <c r="KIU44" s="677"/>
      <c r="KIV44" s="677"/>
      <c r="KIW44" s="678"/>
      <c r="KIX44" s="678"/>
      <c r="KIY44" s="678"/>
      <c r="KIZ44" s="679"/>
      <c r="KJB44" s="676"/>
      <c r="KJC44" s="677"/>
      <c r="KJD44" s="677"/>
      <c r="KJE44" s="678"/>
      <c r="KJF44" s="678"/>
      <c r="KJG44" s="678"/>
      <c r="KJH44" s="679"/>
      <c r="KJJ44" s="676"/>
      <c r="KJK44" s="677"/>
      <c r="KJL44" s="677"/>
      <c r="KJM44" s="678"/>
      <c r="KJN44" s="678"/>
      <c r="KJO44" s="678"/>
      <c r="KJP44" s="679"/>
      <c r="KJR44" s="676"/>
      <c r="KJS44" s="677"/>
      <c r="KJT44" s="677"/>
      <c r="KJU44" s="678"/>
      <c r="KJV44" s="678"/>
      <c r="KJW44" s="678"/>
      <c r="KJX44" s="679"/>
      <c r="KJZ44" s="676"/>
      <c r="KKA44" s="677"/>
      <c r="KKB44" s="677"/>
      <c r="KKC44" s="678"/>
      <c r="KKD44" s="678"/>
      <c r="KKE44" s="678"/>
      <c r="KKF44" s="679"/>
      <c r="KKH44" s="676"/>
      <c r="KKI44" s="677"/>
      <c r="KKJ44" s="677"/>
      <c r="KKK44" s="678"/>
      <c r="KKL44" s="678"/>
      <c r="KKM44" s="678"/>
      <c r="KKN44" s="679"/>
      <c r="KKP44" s="676"/>
      <c r="KKQ44" s="677"/>
      <c r="KKR44" s="677"/>
      <c r="KKS44" s="678"/>
      <c r="KKT44" s="678"/>
      <c r="KKU44" s="678"/>
      <c r="KKV44" s="679"/>
      <c r="KKX44" s="676"/>
      <c r="KKY44" s="677"/>
      <c r="KKZ44" s="677"/>
      <c r="KLA44" s="678"/>
      <c r="KLB44" s="678"/>
      <c r="KLC44" s="678"/>
      <c r="KLD44" s="679"/>
      <c r="KLF44" s="676"/>
      <c r="KLG44" s="677"/>
      <c r="KLH44" s="677"/>
      <c r="KLI44" s="678"/>
      <c r="KLJ44" s="678"/>
      <c r="KLK44" s="678"/>
      <c r="KLL44" s="679"/>
      <c r="KLN44" s="676"/>
      <c r="KLO44" s="677"/>
      <c r="KLP44" s="677"/>
      <c r="KLQ44" s="678"/>
      <c r="KLR44" s="678"/>
      <c r="KLS44" s="678"/>
      <c r="KLT44" s="679"/>
      <c r="KLV44" s="676"/>
      <c r="KLW44" s="677"/>
      <c r="KLX44" s="677"/>
      <c r="KLY44" s="678"/>
      <c r="KLZ44" s="678"/>
      <c r="KMA44" s="678"/>
      <c r="KMB44" s="679"/>
      <c r="KMD44" s="676"/>
      <c r="KME44" s="677"/>
      <c r="KMF44" s="677"/>
      <c r="KMG44" s="678"/>
      <c r="KMH44" s="678"/>
      <c r="KMI44" s="678"/>
      <c r="KMJ44" s="679"/>
      <c r="KML44" s="676"/>
      <c r="KMM44" s="677"/>
      <c r="KMN44" s="677"/>
      <c r="KMO44" s="678"/>
      <c r="KMP44" s="678"/>
      <c r="KMQ44" s="678"/>
      <c r="KMR44" s="679"/>
      <c r="KMT44" s="676"/>
      <c r="KMU44" s="677"/>
      <c r="KMV44" s="677"/>
      <c r="KMW44" s="678"/>
      <c r="KMX44" s="678"/>
      <c r="KMY44" s="678"/>
      <c r="KMZ44" s="679"/>
      <c r="KNB44" s="676"/>
      <c r="KNC44" s="677"/>
      <c r="KND44" s="677"/>
      <c r="KNE44" s="678"/>
      <c r="KNF44" s="678"/>
      <c r="KNG44" s="678"/>
      <c r="KNH44" s="679"/>
      <c r="KNJ44" s="676"/>
      <c r="KNK44" s="677"/>
      <c r="KNL44" s="677"/>
      <c r="KNM44" s="678"/>
      <c r="KNN44" s="678"/>
      <c r="KNO44" s="678"/>
      <c r="KNP44" s="679"/>
      <c r="KNR44" s="676"/>
      <c r="KNS44" s="677"/>
      <c r="KNT44" s="677"/>
      <c r="KNU44" s="678"/>
      <c r="KNV44" s="678"/>
      <c r="KNW44" s="678"/>
      <c r="KNX44" s="679"/>
      <c r="KNZ44" s="676"/>
      <c r="KOA44" s="677"/>
      <c r="KOB44" s="677"/>
      <c r="KOC44" s="678"/>
      <c r="KOD44" s="678"/>
      <c r="KOE44" s="678"/>
      <c r="KOF44" s="679"/>
      <c r="KOH44" s="676"/>
      <c r="KOI44" s="677"/>
      <c r="KOJ44" s="677"/>
      <c r="KOK44" s="678"/>
      <c r="KOL44" s="678"/>
      <c r="KOM44" s="678"/>
      <c r="KON44" s="679"/>
      <c r="KOP44" s="676"/>
      <c r="KOQ44" s="677"/>
      <c r="KOR44" s="677"/>
      <c r="KOS44" s="678"/>
      <c r="KOT44" s="678"/>
      <c r="KOU44" s="678"/>
      <c r="KOV44" s="679"/>
      <c r="KOX44" s="676"/>
      <c r="KOY44" s="677"/>
      <c r="KOZ44" s="677"/>
      <c r="KPA44" s="678"/>
      <c r="KPB44" s="678"/>
      <c r="KPC44" s="678"/>
      <c r="KPD44" s="679"/>
      <c r="KPF44" s="676"/>
      <c r="KPG44" s="677"/>
      <c r="KPH44" s="677"/>
      <c r="KPI44" s="678"/>
      <c r="KPJ44" s="678"/>
      <c r="KPK44" s="678"/>
      <c r="KPL44" s="679"/>
      <c r="KPN44" s="676"/>
      <c r="KPO44" s="677"/>
      <c r="KPP44" s="677"/>
      <c r="KPQ44" s="678"/>
      <c r="KPR44" s="678"/>
      <c r="KPS44" s="678"/>
      <c r="KPT44" s="679"/>
      <c r="KPV44" s="676"/>
      <c r="KPW44" s="677"/>
      <c r="KPX44" s="677"/>
      <c r="KPY44" s="678"/>
      <c r="KPZ44" s="678"/>
      <c r="KQA44" s="678"/>
      <c r="KQB44" s="679"/>
      <c r="KQD44" s="676"/>
      <c r="KQE44" s="677"/>
      <c r="KQF44" s="677"/>
      <c r="KQG44" s="678"/>
      <c r="KQH44" s="678"/>
      <c r="KQI44" s="678"/>
      <c r="KQJ44" s="679"/>
      <c r="KQL44" s="676"/>
      <c r="KQM44" s="677"/>
      <c r="KQN44" s="677"/>
      <c r="KQO44" s="678"/>
      <c r="KQP44" s="678"/>
      <c r="KQQ44" s="678"/>
      <c r="KQR44" s="679"/>
      <c r="KQT44" s="676"/>
      <c r="KQU44" s="677"/>
      <c r="KQV44" s="677"/>
      <c r="KQW44" s="678"/>
      <c r="KQX44" s="678"/>
      <c r="KQY44" s="678"/>
      <c r="KQZ44" s="679"/>
      <c r="KRB44" s="676"/>
      <c r="KRC44" s="677"/>
      <c r="KRD44" s="677"/>
      <c r="KRE44" s="678"/>
      <c r="KRF44" s="678"/>
      <c r="KRG44" s="678"/>
      <c r="KRH44" s="679"/>
      <c r="KRJ44" s="676"/>
      <c r="KRK44" s="677"/>
      <c r="KRL44" s="677"/>
      <c r="KRM44" s="678"/>
      <c r="KRN44" s="678"/>
      <c r="KRO44" s="678"/>
      <c r="KRP44" s="679"/>
      <c r="KRR44" s="676"/>
      <c r="KRS44" s="677"/>
      <c r="KRT44" s="677"/>
      <c r="KRU44" s="678"/>
      <c r="KRV44" s="678"/>
      <c r="KRW44" s="678"/>
      <c r="KRX44" s="679"/>
      <c r="KRZ44" s="676"/>
      <c r="KSA44" s="677"/>
      <c r="KSB44" s="677"/>
      <c r="KSC44" s="678"/>
      <c r="KSD44" s="678"/>
      <c r="KSE44" s="678"/>
      <c r="KSF44" s="679"/>
      <c r="KSH44" s="676"/>
      <c r="KSI44" s="677"/>
      <c r="KSJ44" s="677"/>
      <c r="KSK44" s="678"/>
      <c r="KSL44" s="678"/>
      <c r="KSM44" s="678"/>
      <c r="KSN44" s="679"/>
      <c r="KSP44" s="676"/>
      <c r="KSQ44" s="677"/>
      <c r="KSR44" s="677"/>
      <c r="KSS44" s="678"/>
      <c r="KST44" s="678"/>
      <c r="KSU44" s="678"/>
      <c r="KSV44" s="679"/>
      <c r="KSX44" s="676"/>
      <c r="KSY44" s="677"/>
      <c r="KSZ44" s="677"/>
      <c r="KTA44" s="678"/>
      <c r="KTB44" s="678"/>
      <c r="KTC44" s="678"/>
      <c r="KTD44" s="679"/>
      <c r="KTF44" s="676"/>
      <c r="KTG44" s="677"/>
      <c r="KTH44" s="677"/>
      <c r="KTI44" s="678"/>
      <c r="KTJ44" s="678"/>
      <c r="KTK44" s="678"/>
      <c r="KTL44" s="679"/>
      <c r="KTN44" s="676"/>
      <c r="KTO44" s="677"/>
      <c r="KTP44" s="677"/>
      <c r="KTQ44" s="678"/>
      <c r="KTR44" s="678"/>
      <c r="KTS44" s="678"/>
      <c r="KTT44" s="679"/>
      <c r="KTV44" s="676"/>
      <c r="KTW44" s="677"/>
      <c r="KTX44" s="677"/>
      <c r="KTY44" s="678"/>
      <c r="KTZ44" s="678"/>
      <c r="KUA44" s="678"/>
      <c r="KUB44" s="679"/>
      <c r="KUD44" s="676"/>
      <c r="KUE44" s="677"/>
      <c r="KUF44" s="677"/>
      <c r="KUG44" s="678"/>
      <c r="KUH44" s="678"/>
      <c r="KUI44" s="678"/>
      <c r="KUJ44" s="679"/>
      <c r="KUL44" s="676"/>
      <c r="KUM44" s="677"/>
      <c r="KUN44" s="677"/>
      <c r="KUO44" s="678"/>
      <c r="KUP44" s="678"/>
      <c r="KUQ44" s="678"/>
      <c r="KUR44" s="679"/>
      <c r="KUT44" s="676"/>
      <c r="KUU44" s="677"/>
      <c r="KUV44" s="677"/>
      <c r="KUW44" s="678"/>
      <c r="KUX44" s="678"/>
      <c r="KUY44" s="678"/>
      <c r="KUZ44" s="679"/>
      <c r="KVB44" s="676"/>
      <c r="KVC44" s="677"/>
      <c r="KVD44" s="677"/>
      <c r="KVE44" s="678"/>
      <c r="KVF44" s="678"/>
      <c r="KVG44" s="678"/>
      <c r="KVH44" s="679"/>
      <c r="KVJ44" s="676"/>
      <c r="KVK44" s="677"/>
      <c r="KVL44" s="677"/>
      <c r="KVM44" s="678"/>
      <c r="KVN44" s="678"/>
      <c r="KVO44" s="678"/>
      <c r="KVP44" s="679"/>
      <c r="KVR44" s="676"/>
      <c r="KVS44" s="677"/>
      <c r="KVT44" s="677"/>
      <c r="KVU44" s="678"/>
      <c r="KVV44" s="678"/>
      <c r="KVW44" s="678"/>
      <c r="KVX44" s="679"/>
      <c r="KVZ44" s="676"/>
      <c r="KWA44" s="677"/>
      <c r="KWB44" s="677"/>
      <c r="KWC44" s="678"/>
      <c r="KWD44" s="678"/>
      <c r="KWE44" s="678"/>
      <c r="KWF44" s="679"/>
      <c r="KWH44" s="676"/>
      <c r="KWI44" s="677"/>
      <c r="KWJ44" s="677"/>
      <c r="KWK44" s="678"/>
      <c r="KWL44" s="678"/>
      <c r="KWM44" s="678"/>
      <c r="KWN44" s="679"/>
      <c r="KWP44" s="676"/>
      <c r="KWQ44" s="677"/>
      <c r="KWR44" s="677"/>
      <c r="KWS44" s="678"/>
      <c r="KWT44" s="678"/>
      <c r="KWU44" s="678"/>
      <c r="KWV44" s="679"/>
      <c r="KWX44" s="676"/>
      <c r="KWY44" s="677"/>
      <c r="KWZ44" s="677"/>
      <c r="KXA44" s="678"/>
      <c r="KXB44" s="678"/>
      <c r="KXC44" s="678"/>
      <c r="KXD44" s="679"/>
      <c r="KXF44" s="676"/>
      <c r="KXG44" s="677"/>
      <c r="KXH44" s="677"/>
      <c r="KXI44" s="678"/>
      <c r="KXJ44" s="678"/>
      <c r="KXK44" s="678"/>
      <c r="KXL44" s="679"/>
      <c r="KXN44" s="676"/>
      <c r="KXO44" s="677"/>
      <c r="KXP44" s="677"/>
      <c r="KXQ44" s="678"/>
      <c r="KXR44" s="678"/>
      <c r="KXS44" s="678"/>
      <c r="KXT44" s="679"/>
      <c r="KXV44" s="676"/>
      <c r="KXW44" s="677"/>
      <c r="KXX44" s="677"/>
      <c r="KXY44" s="678"/>
      <c r="KXZ44" s="678"/>
      <c r="KYA44" s="678"/>
      <c r="KYB44" s="679"/>
      <c r="KYD44" s="676"/>
      <c r="KYE44" s="677"/>
      <c r="KYF44" s="677"/>
      <c r="KYG44" s="678"/>
      <c r="KYH44" s="678"/>
      <c r="KYI44" s="678"/>
      <c r="KYJ44" s="679"/>
      <c r="KYL44" s="676"/>
      <c r="KYM44" s="677"/>
      <c r="KYN44" s="677"/>
      <c r="KYO44" s="678"/>
      <c r="KYP44" s="678"/>
      <c r="KYQ44" s="678"/>
      <c r="KYR44" s="679"/>
      <c r="KYT44" s="676"/>
      <c r="KYU44" s="677"/>
      <c r="KYV44" s="677"/>
      <c r="KYW44" s="678"/>
      <c r="KYX44" s="678"/>
      <c r="KYY44" s="678"/>
      <c r="KYZ44" s="679"/>
      <c r="KZB44" s="676"/>
      <c r="KZC44" s="677"/>
      <c r="KZD44" s="677"/>
      <c r="KZE44" s="678"/>
      <c r="KZF44" s="678"/>
      <c r="KZG44" s="678"/>
      <c r="KZH44" s="679"/>
      <c r="KZJ44" s="676"/>
      <c r="KZK44" s="677"/>
      <c r="KZL44" s="677"/>
      <c r="KZM44" s="678"/>
      <c r="KZN44" s="678"/>
      <c r="KZO44" s="678"/>
      <c r="KZP44" s="679"/>
      <c r="KZR44" s="676"/>
      <c r="KZS44" s="677"/>
      <c r="KZT44" s="677"/>
      <c r="KZU44" s="678"/>
      <c r="KZV44" s="678"/>
      <c r="KZW44" s="678"/>
      <c r="KZX44" s="679"/>
      <c r="KZZ44" s="676"/>
      <c r="LAA44" s="677"/>
      <c r="LAB44" s="677"/>
      <c r="LAC44" s="678"/>
      <c r="LAD44" s="678"/>
      <c r="LAE44" s="678"/>
      <c r="LAF44" s="679"/>
      <c r="LAH44" s="676"/>
      <c r="LAI44" s="677"/>
      <c r="LAJ44" s="677"/>
      <c r="LAK44" s="678"/>
      <c r="LAL44" s="678"/>
      <c r="LAM44" s="678"/>
      <c r="LAN44" s="679"/>
      <c r="LAP44" s="676"/>
      <c r="LAQ44" s="677"/>
      <c r="LAR44" s="677"/>
      <c r="LAS44" s="678"/>
      <c r="LAT44" s="678"/>
      <c r="LAU44" s="678"/>
      <c r="LAV44" s="679"/>
      <c r="LAX44" s="676"/>
      <c r="LAY44" s="677"/>
      <c r="LAZ44" s="677"/>
      <c r="LBA44" s="678"/>
      <c r="LBB44" s="678"/>
      <c r="LBC44" s="678"/>
      <c r="LBD44" s="679"/>
      <c r="LBF44" s="676"/>
      <c r="LBG44" s="677"/>
      <c r="LBH44" s="677"/>
      <c r="LBI44" s="678"/>
      <c r="LBJ44" s="678"/>
      <c r="LBK44" s="678"/>
      <c r="LBL44" s="679"/>
      <c r="LBN44" s="676"/>
      <c r="LBO44" s="677"/>
      <c r="LBP44" s="677"/>
      <c r="LBQ44" s="678"/>
      <c r="LBR44" s="678"/>
      <c r="LBS44" s="678"/>
      <c r="LBT44" s="679"/>
      <c r="LBV44" s="676"/>
      <c r="LBW44" s="677"/>
      <c r="LBX44" s="677"/>
      <c r="LBY44" s="678"/>
      <c r="LBZ44" s="678"/>
      <c r="LCA44" s="678"/>
      <c r="LCB44" s="679"/>
      <c r="LCD44" s="676"/>
      <c r="LCE44" s="677"/>
      <c r="LCF44" s="677"/>
      <c r="LCG44" s="678"/>
      <c r="LCH44" s="678"/>
      <c r="LCI44" s="678"/>
      <c r="LCJ44" s="679"/>
      <c r="LCL44" s="676"/>
      <c r="LCM44" s="677"/>
      <c r="LCN44" s="677"/>
      <c r="LCO44" s="678"/>
      <c r="LCP44" s="678"/>
      <c r="LCQ44" s="678"/>
      <c r="LCR44" s="679"/>
      <c r="LCT44" s="676"/>
      <c r="LCU44" s="677"/>
      <c r="LCV44" s="677"/>
      <c r="LCW44" s="678"/>
      <c r="LCX44" s="678"/>
      <c r="LCY44" s="678"/>
      <c r="LCZ44" s="679"/>
      <c r="LDB44" s="676"/>
      <c r="LDC44" s="677"/>
      <c r="LDD44" s="677"/>
      <c r="LDE44" s="678"/>
      <c r="LDF44" s="678"/>
      <c r="LDG44" s="678"/>
      <c r="LDH44" s="679"/>
      <c r="LDJ44" s="676"/>
      <c r="LDK44" s="677"/>
      <c r="LDL44" s="677"/>
      <c r="LDM44" s="678"/>
      <c r="LDN44" s="678"/>
      <c r="LDO44" s="678"/>
      <c r="LDP44" s="679"/>
      <c r="LDR44" s="676"/>
      <c r="LDS44" s="677"/>
      <c r="LDT44" s="677"/>
      <c r="LDU44" s="678"/>
      <c r="LDV44" s="678"/>
      <c r="LDW44" s="678"/>
      <c r="LDX44" s="679"/>
      <c r="LDZ44" s="676"/>
      <c r="LEA44" s="677"/>
      <c r="LEB44" s="677"/>
      <c r="LEC44" s="678"/>
      <c r="LED44" s="678"/>
      <c r="LEE44" s="678"/>
      <c r="LEF44" s="679"/>
      <c r="LEH44" s="676"/>
      <c r="LEI44" s="677"/>
      <c r="LEJ44" s="677"/>
      <c r="LEK44" s="678"/>
      <c r="LEL44" s="678"/>
      <c r="LEM44" s="678"/>
      <c r="LEN44" s="679"/>
      <c r="LEP44" s="676"/>
      <c r="LEQ44" s="677"/>
      <c r="LER44" s="677"/>
      <c r="LES44" s="678"/>
      <c r="LET44" s="678"/>
      <c r="LEU44" s="678"/>
      <c r="LEV44" s="679"/>
      <c r="LEX44" s="676"/>
      <c r="LEY44" s="677"/>
      <c r="LEZ44" s="677"/>
      <c r="LFA44" s="678"/>
      <c r="LFB44" s="678"/>
      <c r="LFC44" s="678"/>
      <c r="LFD44" s="679"/>
      <c r="LFF44" s="676"/>
      <c r="LFG44" s="677"/>
      <c r="LFH44" s="677"/>
      <c r="LFI44" s="678"/>
      <c r="LFJ44" s="678"/>
      <c r="LFK44" s="678"/>
      <c r="LFL44" s="679"/>
      <c r="LFN44" s="676"/>
      <c r="LFO44" s="677"/>
      <c r="LFP44" s="677"/>
      <c r="LFQ44" s="678"/>
      <c r="LFR44" s="678"/>
      <c r="LFS44" s="678"/>
      <c r="LFT44" s="679"/>
      <c r="LFV44" s="676"/>
      <c r="LFW44" s="677"/>
      <c r="LFX44" s="677"/>
      <c r="LFY44" s="678"/>
      <c r="LFZ44" s="678"/>
      <c r="LGA44" s="678"/>
      <c r="LGB44" s="679"/>
      <c r="LGD44" s="676"/>
      <c r="LGE44" s="677"/>
      <c r="LGF44" s="677"/>
      <c r="LGG44" s="678"/>
      <c r="LGH44" s="678"/>
      <c r="LGI44" s="678"/>
      <c r="LGJ44" s="679"/>
      <c r="LGL44" s="676"/>
      <c r="LGM44" s="677"/>
      <c r="LGN44" s="677"/>
      <c r="LGO44" s="678"/>
      <c r="LGP44" s="678"/>
      <c r="LGQ44" s="678"/>
      <c r="LGR44" s="679"/>
      <c r="LGT44" s="676"/>
      <c r="LGU44" s="677"/>
      <c r="LGV44" s="677"/>
      <c r="LGW44" s="678"/>
      <c r="LGX44" s="678"/>
      <c r="LGY44" s="678"/>
      <c r="LGZ44" s="679"/>
      <c r="LHB44" s="676"/>
      <c r="LHC44" s="677"/>
      <c r="LHD44" s="677"/>
      <c r="LHE44" s="678"/>
      <c r="LHF44" s="678"/>
      <c r="LHG44" s="678"/>
      <c r="LHH44" s="679"/>
      <c r="LHJ44" s="676"/>
      <c r="LHK44" s="677"/>
      <c r="LHL44" s="677"/>
      <c r="LHM44" s="678"/>
      <c r="LHN44" s="678"/>
      <c r="LHO44" s="678"/>
      <c r="LHP44" s="679"/>
      <c r="LHR44" s="676"/>
      <c r="LHS44" s="677"/>
      <c r="LHT44" s="677"/>
      <c r="LHU44" s="678"/>
      <c r="LHV44" s="678"/>
      <c r="LHW44" s="678"/>
      <c r="LHX44" s="679"/>
      <c r="LHZ44" s="676"/>
      <c r="LIA44" s="677"/>
      <c r="LIB44" s="677"/>
      <c r="LIC44" s="678"/>
      <c r="LID44" s="678"/>
      <c r="LIE44" s="678"/>
      <c r="LIF44" s="679"/>
      <c r="LIH44" s="676"/>
      <c r="LII44" s="677"/>
      <c r="LIJ44" s="677"/>
      <c r="LIK44" s="678"/>
      <c r="LIL44" s="678"/>
      <c r="LIM44" s="678"/>
      <c r="LIN44" s="679"/>
      <c r="LIP44" s="676"/>
      <c r="LIQ44" s="677"/>
      <c r="LIR44" s="677"/>
      <c r="LIS44" s="678"/>
      <c r="LIT44" s="678"/>
      <c r="LIU44" s="678"/>
      <c r="LIV44" s="679"/>
      <c r="LIX44" s="676"/>
      <c r="LIY44" s="677"/>
      <c r="LIZ44" s="677"/>
      <c r="LJA44" s="678"/>
      <c r="LJB44" s="678"/>
      <c r="LJC44" s="678"/>
      <c r="LJD44" s="679"/>
      <c r="LJF44" s="676"/>
      <c r="LJG44" s="677"/>
      <c r="LJH44" s="677"/>
      <c r="LJI44" s="678"/>
      <c r="LJJ44" s="678"/>
      <c r="LJK44" s="678"/>
      <c r="LJL44" s="679"/>
      <c r="LJN44" s="676"/>
      <c r="LJO44" s="677"/>
      <c r="LJP44" s="677"/>
      <c r="LJQ44" s="678"/>
      <c r="LJR44" s="678"/>
      <c r="LJS44" s="678"/>
      <c r="LJT44" s="679"/>
      <c r="LJV44" s="676"/>
      <c r="LJW44" s="677"/>
      <c r="LJX44" s="677"/>
      <c r="LJY44" s="678"/>
      <c r="LJZ44" s="678"/>
      <c r="LKA44" s="678"/>
      <c r="LKB44" s="679"/>
      <c r="LKD44" s="676"/>
      <c r="LKE44" s="677"/>
      <c r="LKF44" s="677"/>
      <c r="LKG44" s="678"/>
      <c r="LKH44" s="678"/>
      <c r="LKI44" s="678"/>
      <c r="LKJ44" s="679"/>
      <c r="LKL44" s="676"/>
      <c r="LKM44" s="677"/>
      <c r="LKN44" s="677"/>
      <c r="LKO44" s="678"/>
      <c r="LKP44" s="678"/>
      <c r="LKQ44" s="678"/>
      <c r="LKR44" s="679"/>
      <c r="LKT44" s="676"/>
      <c r="LKU44" s="677"/>
      <c r="LKV44" s="677"/>
      <c r="LKW44" s="678"/>
      <c r="LKX44" s="678"/>
      <c r="LKY44" s="678"/>
      <c r="LKZ44" s="679"/>
      <c r="LLB44" s="676"/>
      <c r="LLC44" s="677"/>
      <c r="LLD44" s="677"/>
      <c r="LLE44" s="678"/>
      <c r="LLF44" s="678"/>
      <c r="LLG44" s="678"/>
      <c r="LLH44" s="679"/>
      <c r="LLJ44" s="676"/>
      <c r="LLK44" s="677"/>
      <c r="LLL44" s="677"/>
      <c r="LLM44" s="678"/>
      <c r="LLN44" s="678"/>
      <c r="LLO44" s="678"/>
      <c r="LLP44" s="679"/>
      <c r="LLR44" s="676"/>
      <c r="LLS44" s="677"/>
      <c r="LLT44" s="677"/>
      <c r="LLU44" s="678"/>
      <c r="LLV44" s="678"/>
      <c r="LLW44" s="678"/>
      <c r="LLX44" s="679"/>
      <c r="LLZ44" s="676"/>
      <c r="LMA44" s="677"/>
      <c r="LMB44" s="677"/>
      <c r="LMC44" s="678"/>
      <c r="LMD44" s="678"/>
      <c r="LME44" s="678"/>
      <c r="LMF44" s="679"/>
      <c r="LMH44" s="676"/>
      <c r="LMI44" s="677"/>
      <c r="LMJ44" s="677"/>
      <c r="LMK44" s="678"/>
      <c r="LML44" s="678"/>
      <c r="LMM44" s="678"/>
      <c r="LMN44" s="679"/>
      <c r="LMP44" s="676"/>
      <c r="LMQ44" s="677"/>
      <c r="LMR44" s="677"/>
      <c r="LMS44" s="678"/>
      <c r="LMT44" s="678"/>
      <c r="LMU44" s="678"/>
      <c r="LMV44" s="679"/>
      <c r="LMX44" s="676"/>
      <c r="LMY44" s="677"/>
      <c r="LMZ44" s="677"/>
      <c r="LNA44" s="678"/>
      <c r="LNB44" s="678"/>
      <c r="LNC44" s="678"/>
      <c r="LND44" s="679"/>
      <c r="LNF44" s="676"/>
      <c r="LNG44" s="677"/>
      <c r="LNH44" s="677"/>
      <c r="LNI44" s="678"/>
      <c r="LNJ44" s="678"/>
      <c r="LNK44" s="678"/>
      <c r="LNL44" s="679"/>
      <c r="LNN44" s="676"/>
      <c r="LNO44" s="677"/>
      <c r="LNP44" s="677"/>
      <c r="LNQ44" s="678"/>
      <c r="LNR44" s="678"/>
      <c r="LNS44" s="678"/>
      <c r="LNT44" s="679"/>
      <c r="LNV44" s="676"/>
      <c r="LNW44" s="677"/>
      <c r="LNX44" s="677"/>
      <c r="LNY44" s="678"/>
      <c r="LNZ44" s="678"/>
      <c r="LOA44" s="678"/>
      <c r="LOB44" s="679"/>
      <c r="LOD44" s="676"/>
      <c r="LOE44" s="677"/>
      <c r="LOF44" s="677"/>
      <c r="LOG44" s="678"/>
      <c r="LOH44" s="678"/>
      <c r="LOI44" s="678"/>
      <c r="LOJ44" s="679"/>
      <c r="LOL44" s="676"/>
      <c r="LOM44" s="677"/>
      <c r="LON44" s="677"/>
      <c r="LOO44" s="678"/>
      <c r="LOP44" s="678"/>
      <c r="LOQ44" s="678"/>
      <c r="LOR44" s="679"/>
      <c r="LOT44" s="676"/>
      <c r="LOU44" s="677"/>
      <c r="LOV44" s="677"/>
      <c r="LOW44" s="678"/>
      <c r="LOX44" s="678"/>
      <c r="LOY44" s="678"/>
      <c r="LOZ44" s="679"/>
      <c r="LPB44" s="676"/>
      <c r="LPC44" s="677"/>
      <c r="LPD44" s="677"/>
      <c r="LPE44" s="678"/>
      <c r="LPF44" s="678"/>
      <c r="LPG44" s="678"/>
      <c r="LPH44" s="679"/>
      <c r="LPJ44" s="676"/>
      <c r="LPK44" s="677"/>
      <c r="LPL44" s="677"/>
      <c r="LPM44" s="678"/>
      <c r="LPN44" s="678"/>
      <c r="LPO44" s="678"/>
      <c r="LPP44" s="679"/>
      <c r="LPR44" s="676"/>
      <c r="LPS44" s="677"/>
      <c r="LPT44" s="677"/>
      <c r="LPU44" s="678"/>
      <c r="LPV44" s="678"/>
      <c r="LPW44" s="678"/>
      <c r="LPX44" s="679"/>
      <c r="LPZ44" s="676"/>
      <c r="LQA44" s="677"/>
      <c r="LQB44" s="677"/>
      <c r="LQC44" s="678"/>
      <c r="LQD44" s="678"/>
      <c r="LQE44" s="678"/>
      <c r="LQF44" s="679"/>
      <c r="LQH44" s="676"/>
      <c r="LQI44" s="677"/>
      <c r="LQJ44" s="677"/>
      <c r="LQK44" s="678"/>
      <c r="LQL44" s="678"/>
      <c r="LQM44" s="678"/>
      <c r="LQN44" s="679"/>
      <c r="LQP44" s="676"/>
      <c r="LQQ44" s="677"/>
      <c r="LQR44" s="677"/>
      <c r="LQS44" s="678"/>
      <c r="LQT44" s="678"/>
      <c r="LQU44" s="678"/>
      <c r="LQV44" s="679"/>
      <c r="LQX44" s="676"/>
      <c r="LQY44" s="677"/>
      <c r="LQZ44" s="677"/>
      <c r="LRA44" s="678"/>
      <c r="LRB44" s="678"/>
      <c r="LRC44" s="678"/>
      <c r="LRD44" s="679"/>
      <c r="LRF44" s="676"/>
      <c r="LRG44" s="677"/>
      <c r="LRH44" s="677"/>
      <c r="LRI44" s="678"/>
      <c r="LRJ44" s="678"/>
      <c r="LRK44" s="678"/>
      <c r="LRL44" s="679"/>
      <c r="LRN44" s="676"/>
      <c r="LRO44" s="677"/>
      <c r="LRP44" s="677"/>
      <c r="LRQ44" s="678"/>
      <c r="LRR44" s="678"/>
      <c r="LRS44" s="678"/>
      <c r="LRT44" s="679"/>
      <c r="LRV44" s="676"/>
      <c r="LRW44" s="677"/>
      <c r="LRX44" s="677"/>
      <c r="LRY44" s="678"/>
      <c r="LRZ44" s="678"/>
      <c r="LSA44" s="678"/>
      <c r="LSB44" s="679"/>
      <c r="LSD44" s="676"/>
      <c r="LSE44" s="677"/>
      <c r="LSF44" s="677"/>
      <c r="LSG44" s="678"/>
      <c r="LSH44" s="678"/>
      <c r="LSI44" s="678"/>
      <c r="LSJ44" s="679"/>
      <c r="LSL44" s="676"/>
      <c r="LSM44" s="677"/>
      <c r="LSN44" s="677"/>
      <c r="LSO44" s="678"/>
      <c r="LSP44" s="678"/>
      <c r="LSQ44" s="678"/>
      <c r="LSR44" s="679"/>
      <c r="LST44" s="676"/>
      <c r="LSU44" s="677"/>
      <c r="LSV44" s="677"/>
      <c r="LSW44" s="678"/>
      <c r="LSX44" s="678"/>
      <c r="LSY44" s="678"/>
      <c r="LSZ44" s="679"/>
      <c r="LTB44" s="676"/>
      <c r="LTC44" s="677"/>
      <c r="LTD44" s="677"/>
      <c r="LTE44" s="678"/>
      <c r="LTF44" s="678"/>
      <c r="LTG44" s="678"/>
      <c r="LTH44" s="679"/>
      <c r="LTJ44" s="676"/>
      <c r="LTK44" s="677"/>
      <c r="LTL44" s="677"/>
      <c r="LTM44" s="678"/>
      <c r="LTN44" s="678"/>
      <c r="LTO44" s="678"/>
      <c r="LTP44" s="679"/>
      <c r="LTR44" s="676"/>
      <c r="LTS44" s="677"/>
      <c r="LTT44" s="677"/>
      <c r="LTU44" s="678"/>
      <c r="LTV44" s="678"/>
      <c r="LTW44" s="678"/>
      <c r="LTX44" s="679"/>
      <c r="LTZ44" s="676"/>
      <c r="LUA44" s="677"/>
      <c r="LUB44" s="677"/>
      <c r="LUC44" s="678"/>
      <c r="LUD44" s="678"/>
      <c r="LUE44" s="678"/>
      <c r="LUF44" s="679"/>
      <c r="LUH44" s="676"/>
      <c r="LUI44" s="677"/>
      <c r="LUJ44" s="677"/>
      <c r="LUK44" s="678"/>
      <c r="LUL44" s="678"/>
      <c r="LUM44" s="678"/>
      <c r="LUN44" s="679"/>
      <c r="LUP44" s="676"/>
      <c r="LUQ44" s="677"/>
      <c r="LUR44" s="677"/>
      <c r="LUS44" s="678"/>
      <c r="LUT44" s="678"/>
      <c r="LUU44" s="678"/>
      <c r="LUV44" s="679"/>
      <c r="LUX44" s="676"/>
      <c r="LUY44" s="677"/>
      <c r="LUZ44" s="677"/>
      <c r="LVA44" s="678"/>
      <c r="LVB44" s="678"/>
      <c r="LVC44" s="678"/>
      <c r="LVD44" s="679"/>
      <c r="LVF44" s="676"/>
      <c r="LVG44" s="677"/>
      <c r="LVH44" s="677"/>
      <c r="LVI44" s="678"/>
      <c r="LVJ44" s="678"/>
      <c r="LVK44" s="678"/>
      <c r="LVL44" s="679"/>
      <c r="LVN44" s="676"/>
      <c r="LVO44" s="677"/>
      <c r="LVP44" s="677"/>
      <c r="LVQ44" s="678"/>
      <c r="LVR44" s="678"/>
      <c r="LVS44" s="678"/>
      <c r="LVT44" s="679"/>
      <c r="LVV44" s="676"/>
      <c r="LVW44" s="677"/>
      <c r="LVX44" s="677"/>
      <c r="LVY44" s="678"/>
      <c r="LVZ44" s="678"/>
      <c r="LWA44" s="678"/>
      <c r="LWB44" s="679"/>
      <c r="LWD44" s="676"/>
      <c r="LWE44" s="677"/>
      <c r="LWF44" s="677"/>
      <c r="LWG44" s="678"/>
      <c r="LWH44" s="678"/>
      <c r="LWI44" s="678"/>
      <c r="LWJ44" s="679"/>
      <c r="LWL44" s="676"/>
      <c r="LWM44" s="677"/>
      <c r="LWN44" s="677"/>
      <c r="LWO44" s="678"/>
      <c r="LWP44" s="678"/>
      <c r="LWQ44" s="678"/>
      <c r="LWR44" s="679"/>
      <c r="LWT44" s="676"/>
      <c r="LWU44" s="677"/>
      <c r="LWV44" s="677"/>
      <c r="LWW44" s="678"/>
      <c r="LWX44" s="678"/>
      <c r="LWY44" s="678"/>
      <c r="LWZ44" s="679"/>
      <c r="LXB44" s="676"/>
      <c r="LXC44" s="677"/>
      <c r="LXD44" s="677"/>
      <c r="LXE44" s="678"/>
      <c r="LXF44" s="678"/>
      <c r="LXG44" s="678"/>
      <c r="LXH44" s="679"/>
      <c r="LXJ44" s="676"/>
      <c r="LXK44" s="677"/>
      <c r="LXL44" s="677"/>
      <c r="LXM44" s="678"/>
      <c r="LXN44" s="678"/>
      <c r="LXO44" s="678"/>
      <c r="LXP44" s="679"/>
      <c r="LXR44" s="676"/>
      <c r="LXS44" s="677"/>
      <c r="LXT44" s="677"/>
      <c r="LXU44" s="678"/>
      <c r="LXV44" s="678"/>
      <c r="LXW44" s="678"/>
      <c r="LXX44" s="679"/>
      <c r="LXZ44" s="676"/>
      <c r="LYA44" s="677"/>
      <c r="LYB44" s="677"/>
      <c r="LYC44" s="678"/>
      <c r="LYD44" s="678"/>
      <c r="LYE44" s="678"/>
      <c r="LYF44" s="679"/>
      <c r="LYH44" s="676"/>
      <c r="LYI44" s="677"/>
      <c r="LYJ44" s="677"/>
      <c r="LYK44" s="678"/>
      <c r="LYL44" s="678"/>
      <c r="LYM44" s="678"/>
      <c r="LYN44" s="679"/>
      <c r="LYP44" s="676"/>
      <c r="LYQ44" s="677"/>
      <c r="LYR44" s="677"/>
      <c r="LYS44" s="678"/>
      <c r="LYT44" s="678"/>
      <c r="LYU44" s="678"/>
      <c r="LYV44" s="679"/>
      <c r="LYX44" s="676"/>
      <c r="LYY44" s="677"/>
      <c r="LYZ44" s="677"/>
      <c r="LZA44" s="678"/>
      <c r="LZB44" s="678"/>
      <c r="LZC44" s="678"/>
      <c r="LZD44" s="679"/>
      <c r="LZF44" s="676"/>
      <c r="LZG44" s="677"/>
      <c r="LZH44" s="677"/>
      <c r="LZI44" s="678"/>
      <c r="LZJ44" s="678"/>
      <c r="LZK44" s="678"/>
      <c r="LZL44" s="679"/>
      <c r="LZN44" s="676"/>
      <c r="LZO44" s="677"/>
      <c r="LZP44" s="677"/>
      <c r="LZQ44" s="678"/>
      <c r="LZR44" s="678"/>
      <c r="LZS44" s="678"/>
      <c r="LZT44" s="679"/>
      <c r="LZV44" s="676"/>
      <c r="LZW44" s="677"/>
      <c r="LZX44" s="677"/>
      <c r="LZY44" s="678"/>
      <c r="LZZ44" s="678"/>
      <c r="MAA44" s="678"/>
      <c r="MAB44" s="679"/>
      <c r="MAD44" s="676"/>
      <c r="MAE44" s="677"/>
      <c r="MAF44" s="677"/>
      <c r="MAG44" s="678"/>
      <c r="MAH44" s="678"/>
      <c r="MAI44" s="678"/>
      <c r="MAJ44" s="679"/>
      <c r="MAL44" s="676"/>
      <c r="MAM44" s="677"/>
      <c r="MAN44" s="677"/>
      <c r="MAO44" s="678"/>
      <c r="MAP44" s="678"/>
      <c r="MAQ44" s="678"/>
      <c r="MAR44" s="679"/>
      <c r="MAT44" s="676"/>
      <c r="MAU44" s="677"/>
      <c r="MAV44" s="677"/>
      <c r="MAW44" s="678"/>
      <c r="MAX44" s="678"/>
      <c r="MAY44" s="678"/>
      <c r="MAZ44" s="679"/>
      <c r="MBB44" s="676"/>
      <c r="MBC44" s="677"/>
      <c r="MBD44" s="677"/>
      <c r="MBE44" s="678"/>
      <c r="MBF44" s="678"/>
      <c r="MBG44" s="678"/>
      <c r="MBH44" s="679"/>
      <c r="MBJ44" s="676"/>
      <c r="MBK44" s="677"/>
      <c r="MBL44" s="677"/>
      <c r="MBM44" s="678"/>
      <c r="MBN44" s="678"/>
      <c r="MBO44" s="678"/>
      <c r="MBP44" s="679"/>
      <c r="MBR44" s="676"/>
      <c r="MBS44" s="677"/>
      <c r="MBT44" s="677"/>
      <c r="MBU44" s="678"/>
      <c r="MBV44" s="678"/>
      <c r="MBW44" s="678"/>
      <c r="MBX44" s="679"/>
      <c r="MBZ44" s="676"/>
      <c r="MCA44" s="677"/>
      <c r="MCB44" s="677"/>
      <c r="MCC44" s="678"/>
      <c r="MCD44" s="678"/>
      <c r="MCE44" s="678"/>
      <c r="MCF44" s="679"/>
      <c r="MCH44" s="676"/>
      <c r="MCI44" s="677"/>
      <c r="MCJ44" s="677"/>
      <c r="MCK44" s="678"/>
      <c r="MCL44" s="678"/>
      <c r="MCM44" s="678"/>
      <c r="MCN44" s="679"/>
      <c r="MCP44" s="676"/>
      <c r="MCQ44" s="677"/>
      <c r="MCR44" s="677"/>
      <c r="MCS44" s="678"/>
      <c r="MCT44" s="678"/>
      <c r="MCU44" s="678"/>
      <c r="MCV44" s="679"/>
      <c r="MCX44" s="676"/>
      <c r="MCY44" s="677"/>
      <c r="MCZ44" s="677"/>
      <c r="MDA44" s="678"/>
      <c r="MDB44" s="678"/>
      <c r="MDC44" s="678"/>
      <c r="MDD44" s="679"/>
      <c r="MDF44" s="676"/>
      <c r="MDG44" s="677"/>
      <c r="MDH44" s="677"/>
      <c r="MDI44" s="678"/>
      <c r="MDJ44" s="678"/>
      <c r="MDK44" s="678"/>
      <c r="MDL44" s="679"/>
      <c r="MDN44" s="676"/>
      <c r="MDO44" s="677"/>
      <c r="MDP44" s="677"/>
      <c r="MDQ44" s="678"/>
      <c r="MDR44" s="678"/>
      <c r="MDS44" s="678"/>
      <c r="MDT44" s="679"/>
      <c r="MDV44" s="676"/>
      <c r="MDW44" s="677"/>
      <c r="MDX44" s="677"/>
      <c r="MDY44" s="678"/>
      <c r="MDZ44" s="678"/>
      <c r="MEA44" s="678"/>
      <c r="MEB44" s="679"/>
      <c r="MED44" s="676"/>
      <c r="MEE44" s="677"/>
      <c r="MEF44" s="677"/>
      <c r="MEG44" s="678"/>
      <c r="MEH44" s="678"/>
      <c r="MEI44" s="678"/>
      <c r="MEJ44" s="679"/>
      <c r="MEL44" s="676"/>
      <c r="MEM44" s="677"/>
      <c r="MEN44" s="677"/>
      <c r="MEO44" s="678"/>
      <c r="MEP44" s="678"/>
      <c r="MEQ44" s="678"/>
      <c r="MER44" s="679"/>
      <c r="MET44" s="676"/>
      <c r="MEU44" s="677"/>
      <c r="MEV44" s="677"/>
      <c r="MEW44" s="678"/>
      <c r="MEX44" s="678"/>
      <c r="MEY44" s="678"/>
      <c r="MEZ44" s="679"/>
      <c r="MFB44" s="676"/>
      <c r="MFC44" s="677"/>
      <c r="MFD44" s="677"/>
      <c r="MFE44" s="678"/>
      <c r="MFF44" s="678"/>
      <c r="MFG44" s="678"/>
      <c r="MFH44" s="679"/>
      <c r="MFJ44" s="676"/>
      <c r="MFK44" s="677"/>
      <c r="MFL44" s="677"/>
      <c r="MFM44" s="678"/>
      <c r="MFN44" s="678"/>
      <c r="MFO44" s="678"/>
      <c r="MFP44" s="679"/>
      <c r="MFR44" s="676"/>
      <c r="MFS44" s="677"/>
      <c r="MFT44" s="677"/>
      <c r="MFU44" s="678"/>
      <c r="MFV44" s="678"/>
      <c r="MFW44" s="678"/>
      <c r="MFX44" s="679"/>
      <c r="MFZ44" s="676"/>
      <c r="MGA44" s="677"/>
      <c r="MGB44" s="677"/>
      <c r="MGC44" s="678"/>
      <c r="MGD44" s="678"/>
      <c r="MGE44" s="678"/>
      <c r="MGF44" s="679"/>
      <c r="MGH44" s="676"/>
      <c r="MGI44" s="677"/>
      <c r="MGJ44" s="677"/>
      <c r="MGK44" s="678"/>
      <c r="MGL44" s="678"/>
      <c r="MGM44" s="678"/>
      <c r="MGN44" s="679"/>
      <c r="MGP44" s="676"/>
      <c r="MGQ44" s="677"/>
      <c r="MGR44" s="677"/>
      <c r="MGS44" s="678"/>
      <c r="MGT44" s="678"/>
      <c r="MGU44" s="678"/>
      <c r="MGV44" s="679"/>
      <c r="MGX44" s="676"/>
      <c r="MGY44" s="677"/>
      <c r="MGZ44" s="677"/>
      <c r="MHA44" s="678"/>
      <c r="MHB44" s="678"/>
      <c r="MHC44" s="678"/>
      <c r="MHD44" s="679"/>
      <c r="MHF44" s="676"/>
      <c r="MHG44" s="677"/>
      <c r="MHH44" s="677"/>
      <c r="MHI44" s="678"/>
      <c r="MHJ44" s="678"/>
      <c r="MHK44" s="678"/>
      <c r="MHL44" s="679"/>
      <c r="MHN44" s="676"/>
      <c r="MHO44" s="677"/>
      <c r="MHP44" s="677"/>
      <c r="MHQ44" s="678"/>
      <c r="MHR44" s="678"/>
      <c r="MHS44" s="678"/>
      <c r="MHT44" s="679"/>
      <c r="MHV44" s="676"/>
      <c r="MHW44" s="677"/>
      <c r="MHX44" s="677"/>
      <c r="MHY44" s="678"/>
      <c r="MHZ44" s="678"/>
      <c r="MIA44" s="678"/>
      <c r="MIB44" s="679"/>
      <c r="MID44" s="676"/>
      <c r="MIE44" s="677"/>
      <c r="MIF44" s="677"/>
      <c r="MIG44" s="678"/>
      <c r="MIH44" s="678"/>
      <c r="MII44" s="678"/>
      <c r="MIJ44" s="679"/>
      <c r="MIL44" s="676"/>
      <c r="MIM44" s="677"/>
      <c r="MIN44" s="677"/>
      <c r="MIO44" s="678"/>
      <c r="MIP44" s="678"/>
      <c r="MIQ44" s="678"/>
      <c r="MIR44" s="679"/>
      <c r="MIT44" s="676"/>
      <c r="MIU44" s="677"/>
      <c r="MIV44" s="677"/>
      <c r="MIW44" s="678"/>
      <c r="MIX44" s="678"/>
      <c r="MIY44" s="678"/>
      <c r="MIZ44" s="679"/>
      <c r="MJB44" s="676"/>
      <c r="MJC44" s="677"/>
      <c r="MJD44" s="677"/>
      <c r="MJE44" s="678"/>
      <c r="MJF44" s="678"/>
      <c r="MJG44" s="678"/>
      <c r="MJH44" s="679"/>
      <c r="MJJ44" s="676"/>
      <c r="MJK44" s="677"/>
      <c r="MJL44" s="677"/>
      <c r="MJM44" s="678"/>
      <c r="MJN44" s="678"/>
      <c r="MJO44" s="678"/>
      <c r="MJP44" s="679"/>
      <c r="MJR44" s="676"/>
      <c r="MJS44" s="677"/>
      <c r="MJT44" s="677"/>
      <c r="MJU44" s="678"/>
      <c r="MJV44" s="678"/>
      <c r="MJW44" s="678"/>
      <c r="MJX44" s="679"/>
      <c r="MJZ44" s="676"/>
      <c r="MKA44" s="677"/>
      <c r="MKB44" s="677"/>
      <c r="MKC44" s="678"/>
      <c r="MKD44" s="678"/>
      <c r="MKE44" s="678"/>
      <c r="MKF44" s="679"/>
      <c r="MKH44" s="676"/>
      <c r="MKI44" s="677"/>
      <c r="MKJ44" s="677"/>
      <c r="MKK44" s="678"/>
      <c r="MKL44" s="678"/>
      <c r="MKM44" s="678"/>
      <c r="MKN44" s="679"/>
      <c r="MKP44" s="676"/>
      <c r="MKQ44" s="677"/>
      <c r="MKR44" s="677"/>
      <c r="MKS44" s="678"/>
      <c r="MKT44" s="678"/>
      <c r="MKU44" s="678"/>
      <c r="MKV44" s="679"/>
      <c r="MKX44" s="676"/>
      <c r="MKY44" s="677"/>
      <c r="MKZ44" s="677"/>
      <c r="MLA44" s="678"/>
      <c r="MLB44" s="678"/>
      <c r="MLC44" s="678"/>
      <c r="MLD44" s="679"/>
      <c r="MLF44" s="676"/>
      <c r="MLG44" s="677"/>
      <c r="MLH44" s="677"/>
      <c r="MLI44" s="678"/>
      <c r="MLJ44" s="678"/>
      <c r="MLK44" s="678"/>
      <c r="MLL44" s="679"/>
      <c r="MLN44" s="676"/>
      <c r="MLO44" s="677"/>
      <c r="MLP44" s="677"/>
      <c r="MLQ44" s="678"/>
      <c r="MLR44" s="678"/>
      <c r="MLS44" s="678"/>
      <c r="MLT44" s="679"/>
      <c r="MLV44" s="676"/>
      <c r="MLW44" s="677"/>
      <c r="MLX44" s="677"/>
      <c r="MLY44" s="678"/>
      <c r="MLZ44" s="678"/>
      <c r="MMA44" s="678"/>
      <c r="MMB44" s="679"/>
      <c r="MMD44" s="676"/>
      <c r="MME44" s="677"/>
      <c r="MMF44" s="677"/>
      <c r="MMG44" s="678"/>
      <c r="MMH44" s="678"/>
      <c r="MMI44" s="678"/>
      <c r="MMJ44" s="679"/>
      <c r="MML44" s="676"/>
      <c r="MMM44" s="677"/>
      <c r="MMN44" s="677"/>
      <c r="MMO44" s="678"/>
      <c r="MMP44" s="678"/>
      <c r="MMQ44" s="678"/>
      <c r="MMR44" s="679"/>
      <c r="MMT44" s="676"/>
      <c r="MMU44" s="677"/>
      <c r="MMV44" s="677"/>
      <c r="MMW44" s="678"/>
      <c r="MMX44" s="678"/>
      <c r="MMY44" s="678"/>
      <c r="MMZ44" s="679"/>
      <c r="MNB44" s="676"/>
      <c r="MNC44" s="677"/>
      <c r="MND44" s="677"/>
      <c r="MNE44" s="678"/>
      <c r="MNF44" s="678"/>
      <c r="MNG44" s="678"/>
      <c r="MNH44" s="679"/>
      <c r="MNJ44" s="676"/>
      <c r="MNK44" s="677"/>
      <c r="MNL44" s="677"/>
      <c r="MNM44" s="678"/>
      <c r="MNN44" s="678"/>
      <c r="MNO44" s="678"/>
      <c r="MNP44" s="679"/>
      <c r="MNR44" s="676"/>
      <c r="MNS44" s="677"/>
      <c r="MNT44" s="677"/>
      <c r="MNU44" s="678"/>
      <c r="MNV44" s="678"/>
      <c r="MNW44" s="678"/>
      <c r="MNX44" s="679"/>
      <c r="MNZ44" s="676"/>
      <c r="MOA44" s="677"/>
      <c r="MOB44" s="677"/>
      <c r="MOC44" s="678"/>
      <c r="MOD44" s="678"/>
      <c r="MOE44" s="678"/>
      <c r="MOF44" s="679"/>
      <c r="MOH44" s="676"/>
      <c r="MOI44" s="677"/>
      <c r="MOJ44" s="677"/>
      <c r="MOK44" s="678"/>
      <c r="MOL44" s="678"/>
      <c r="MOM44" s="678"/>
      <c r="MON44" s="679"/>
      <c r="MOP44" s="676"/>
      <c r="MOQ44" s="677"/>
      <c r="MOR44" s="677"/>
      <c r="MOS44" s="678"/>
      <c r="MOT44" s="678"/>
      <c r="MOU44" s="678"/>
      <c r="MOV44" s="679"/>
      <c r="MOX44" s="676"/>
      <c r="MOY44" s="677"/>
      <c r="MOZ44" s="677"/>
      <c r="MPA44" s="678"/>
      <c r="MPB44" s="678"/>
      <c r="MPC44" s="678"/>
      <c r="MPD44" s="679"/>
      <c r="MPF44" s="676"/>
      <c r="MPG44" s="677"/>
      <c r="MPH44" s="677"/>
      <c r="MPI44" s="678"/>
      <c r="MPJ44" s="678"/>
      <c r="MPK44" s="678"/>
      <c r="MPL44" s="679"/>
      <c r="MPN44" s="676"/>
      <c r="MPO44" s="677"/>
      <c r="MPP44" s="677"/>
      <c r="MPQ44" s="678"/>
      <c r="MPR44" s="678"/>
      <c r="MPS44" s="678"/>
      <c r="MPT44" s="679"/>
      <c r="MPV44" s="676"/>
      <c r="MPW44" s="677"/>
      <c r="MPX44" s="677"/>
      <c r="MPY44" s="678"/>
      <c r="MPZ44" s="678"/>
      <c r="MQA44" s="678"/>
      <c r="MQB44" s="679"/>
      <c r="MQD44" s="676"/>
      <c r="MQE44" s="677"/>
      <c r="MQF44" s="677"/>
      <c r="MQG44" s="678"/>
      <c r="MQH44" s="678"/>
      <c r="MQI44" s="678"/>
      <c r="MQJ44" s="679"/>
      <c r="MQL44" s="676"/>
      <c r="MQM44" s="677"/>
      <c r="MQN44" s="677"/>
      <c r="MQO44" s="678"/>
      <c r="MQP44" s="678"/>
      <c r="MQQ44" s="678"/>
      <c r="MQR44" s="679"/>
      <c r="MQT44" s="676"/>
      <c r="MQU44" s="677"/>
      <c r="MQV44" s="677"/>
      <c r="MQW44" s="678"/>
      <c r="MQX44" s="678"/>
      <c r="MQY44" s="678"/>
      <c r="MQZ44" s="679"/>
      <c r="MRB44" s="676"/>
      <c r="MRC44" s="677"/>
      <c r="MRD44" s="677"/>
      <c r="MRE44" s="678"/>
      <c r="MRF44" s="678"/>
      <c r="MRG44" s="678"/>
      <c r="MRH44" s="679"/>
      <c r="MRJ44" s="676"/>
      <c r="MRK44" s="677"/>
      <c r="MRL44" s="677"/>
      <c r="MRM44" s="678"/>
      <c r="MRN44" s="678"/>
      <c r="MRO44" s="678"/>
      <c r="MRP44" s="679"/>
      <c r="MRR44" s="676"/>
      <c r="MRS44" s="677"/>
      <c r="MRT44" s="677"/>
      <c r="MRU44" s="678"/>
      <c r="MRV44" s="678"/>
      <c r="MRW44" s="678"/>
      <c r="MRX44" s="679"/>
      <c r="MRZ44" s="676"/>
      <c r="MSA44" s="677"/>
      <c r="MSB44" s="677"/>
      <c r="MSC44" s="678"/>
      <c r="MSD44" s="678"/>
      <c r="MSE44" s="678"/>
      <c r="MSF44" s="679"/>
      <c r="MSH44" s="676"/>
      <c r="MSI44" s="677"/>
      <c r="MSJ44" s="677"/>
      <c r="MSK44" s="678"/>
      <c r="MSL44" s="678"/>
      <c r="MSM44" s="678"/>
      <c r="MSN44" s="679"/>
      <c r="MSP44" s="676"/>
      <c r="MSQ44" s="677"/>
      <c r="MSR44" s="677"/>
      <c r="MSS44" s="678"/>
      <c r="MST44" s="678"/>
      <c r="MSU44" s="678"/>
      <c r="MSV44" s="679"/>
      <c r="MSX44" s="676"/>
      <c r="MSY44" s="677"/>
      <c r="MSZ44" s="677"/>
      <c r="MTA44" s="678"/>
      <c r="MTB44" s="678"/>
      <c r="MTC44" s="678"/>
      <c r="MTD44" s="679"/>
      <c r="MTF44" s="676"/>
      <c r="MTG44" s="677"/>
      <c r="MTH44" s="677"/>
      <c r="MTI44" s="678"/>
      <c r="MTJ44" s="678"/>
      <c r="MTK44" s="678"/>
      <c r="MTL44" s="679"/>
      <c r="MTN44" s="676"/>
      <c r="MTO44" s="677"/>
      <c r="MTP44" s="677"/>
      <c r="MTQ44" s="678"/>
      <c r="MTR44" s="678"/>
      <c r="MTS44" s="678"/>
      <c r="MTT44" s="679"/>
      <c r="MTV44" s="676"/>
      <c r="MTW44" s="677"/>
      <c r="MTX44" s="677"/>
      <c r="MTY44" s="678"/>
      <c r="MTZ44" s="678"/>
      <c r="MUA44" s="678"/>
      <c r="MUB44" s="679"/>
      <c r="MUD44" s="676"/>
      <c r="MUE44" s="677"/>
      <c r="MUF44" s="677"/>
      <c r="MUG44" s="678"/>
      <c r="MUH44" s="678"/>
      <c r="MUI44" s="678"/>
      <c r="MUJ44" s="679"/>
      <c r="MUL44" s="676"/>
      <c r="MUM44" s="677"/>
      <c r="MUN44" s="677"/>
      <c r="MUO44" s="678"/>
      <c r="MUP44" s="678"/>
      <c r="MUQ44" s="678"/>
      <c r="MUR44" s="679"/>
      <c r="MUT44" s="676"/>
      <c r="MUU44" s="677"/>
      <c r="MUV44" s="677"/>
      <c r="MUW44" s="678"/>
      <c r="MUX44" s="678"/>
      <c r="MUY44" s="678"/>
      <c r="MUZ44" s="679"/>
      <c r="MVB44" s="676"/>
      <c r="MVC44" s="677"/>
      <c r="MVD44" s="677"/>
      <c r="MVE44" s="678"/>
      <c r="MVF44" s="678"/>
      <c r="MVG44" s="678"/>
      <c r="MVH44" s="679"/>
      <c r="MVJ44" s="676"/>
      <c r="MVK44" s="677"/>
      <c r="MVL44" s="677"/>
      <c r="MVM44" s="678"/>
      <c r="MVN44" s="678"/>
      <c r="MVO44" s="678"/>
      <c r="MVP44" s="679"/>
      <c r="MVR44" s="676"/>
      <c r="MVS44" s="677"/>
      <c r="MVT44" s="677"/>
      <c r="MVU44" s="678"/>
      <c r="MVV44" s="678"/>
      <c r="MVW44" s="678"/>
      <c r="MVX44" s="679"/>
      <c r="MVZ44" s="676"/>
      <c r="MWA44" s="677"/>
      <c r="MWB44" s="677"/>
      <c r="MWC44" s="678"/>
      <c r="MWD44" s="678"/>
      <c r="MWE44" s="678"/>
      <c r="MWF44" s="679"/>
      <c r="MWH44" s="676"/>
      <c r="MWI44" s="677"/>
      <c r="MWJ44" s="677"/>
      <c r="MWK44" s="678"/>
      <c r="MWL44" s="678"/>
      <c r="MWM44" s="678"/>
      <c r="MWN44" s="679"/>
      <c r="MWP44" s="676"/>
      <c r="MWQ44" s="677"/>
      <c r="MWR44" s="677"/>
      <c r="MWS44" s="678"/>
      <c r="MWT44" s="678"/>
      <c r="MWU44" s="678"/>
      <c r="MWV44" s="679"/>
      <c r="MWX44" s="676"/>
      <c r="MWY44" s="677"/>
      <c r="MWZ44" s="677"/>
      <c r="MXA44" s="678"/>
      <c r="MXB44" s="678"/>
      <c r="MXC44" s="678"/>
      <c r="MXD44" s="679"/>
      <c r="MXF44" s="676"/>
      <c r="MXG44" s="677"/>
      <c r="MXH44" s="677"/>
      <c r="MXI44" s="678"/>
      <c r="MXJ44" s="678"/>
      <c r="MXK44" s="678"/>
      <c r="MXL44" s="679"/>
      <c r="MXN44" s="676"/>
      <c r="MXO44" s="677"/>
      <c r="MXP44" s="677"/>
      <c r="MXQ44" s="678"/>
      <c r="MXR44" s="678"/>
      <c r="MXS44" s="678"/>
      <c r="MXT44" s="679"/>
      <c r="MXV44" s="676"/>
      <c r="MXW44" s="677"/>
      <c r="MXX44" s="677"/>
      <c r="MXY44" s="678"/>
      <c r="MXZ44" s="678"/>
      <c r="MYA44" s="678"/>
      <c r="MYB44" s="679"/>
      <c r="MYD44" s="676"/>
      <c r="MYE44" s="677"/>
      <c r="MYF44" s="677"/>
      <c r="MYG44" s="678"/>
      <c r="MYH44" s="678"/>
      <c r="MYI44" s="678"/>
      <c r="MYJ44" s="679"/>
      <c r="MYL44" s="676"/>
      <c r="MYM44" s="677"/>
      <c r="MYN44" s="677"/>
      <c r="MYO44" s="678"/>
      <c r="MYP44" s="678"/>
      <c r="MYQ44" s="678"/>
      <c r="MYR44" s="679"/>
      <c r="MYT44" s="676"/>
      <c r="MYU44" s="677"/>
      <c r="MYV44" s="677"/>
      <c r="MYW44" s="678"/>
      <c r="MYX44" s="678"/>
      <c r="MYY44" s="678"/>
      <c r="MYZ44" s="679"/>
      <c r="MZB44" s="676"/>
      <c r="MZC44" s="677"/>
      <c r="MZD44" s="677"/>
      <c r="MZE44" s="678"/>
      <c r="MZF44" s="678"/>
      <c r="MZG44" s="678"/>
      <c r="MZH44" s="679"/>
      <c r="MZJ44" s="676"/>
      <c r="MZK44" s="677"/>
      <c r="MZL44" s="677"/>
      <c r="MZM44" s="678"/>
      <c r="MZN44" s="678"/>
      <c r="MZO44" s="678"/>
      <c r="MZP44" s="679"/>
      <c r="MZR44" s="676"/>
      <c r="MZS44" s="677"/>
      <c r="MZT44" s="677"/>
      <c r="MZU44" s="678"/>
      <c r="MZV44" s="678"/>
      <c r="MZW44" s="678"/>
      <c r="MZX44" s="679"/>
      <c r="MZZ44" s="676"/>
      <c r="NAA44" s="677"/>
      <c r="NAB44" s="677"/>
      <c r="NAC44" s="678"/>
      <c r="NAD44" s="678"/>
      <c r="NAE44" s="678"/>
      <c r="NAF44" s="679"/>
      <c r="NAH44" s="676"/>
      <c r="NAI44" s="677"/>
      <c r="NAJ44" s="677"/>
      <c r="NAK44" s="678"/>
      <c r="NAL44" s="678"/>
      <c r="NAM44" s="678"/>
      <c r="NAN44" s="679"/>
      <c r="NAP44" s="676"/>
      <c r="NAQ44" s="677"/>
      <c r="NAR44" s="677"/>
      <c r="NAS44" s="678"/>
      <c r="NAT44" s="678"/>
      <c r="NAU44" s="678"/>
      <c r="NAV44" s="679"/>
      <c r="NAX44" s="676"/>
      <c r="NAY44" s="677"/>
      <c r="NAZ44" s="677"/>
      <c r="NBA44" s="678"/>
      <c r="NBB44" s="678"/>
      <c r="NBC44" s="678"/>
      <c r="NBD44" s="679"/>
      <c r="NBF44" s="676"/>
      <c r="NBG44" s="677"/>
      <c r="NBH44" s="677"/>
      <c r="NBI44" s="678"/>
      <c r="NBJ44" s="678"/>
      <c r="NBK44" s="678"/>
      <c r="NBL44" s="679"/>
      <c r="NBN44" s="676"/>
      <c r="NBO44" s="677"/>
      <c r="NBP44" s="677"/>
      <c r="NBQ44" s="678"/>
      <c r="NBR44" s="678"/>
      <c r="NBS44" s="678"/>
      <c r="NBT44" s="679"/>
      <c r="NBV44" s="676"/>
      <c r="NBW44" s="677"/>
      <c r="NBX44" s="677"/>
      <c r="NBY44" s="678"/>
      <c r="NBZ44" s="678"/>
      <c r="NCA44" s="678"/>
      <c r="NCB44" s="679"/>
      <c r="NCD44" s="676"/>
      <c r="NCE44" s="677"/>
      <c r="NCF44" s="677"/>
      <c r="NCG44" s="678"/>
      <c r="NCH44" s="678"/>
      <c r="NCI44" s="678"/>
      <c r="NCJ44" s="679"/>
      <c r="NCL44" s="676"/>
      <c r="NCM44" s="677"/>
      <c r="NCN44" s="677"/>
      <c r="NCO44" s="678"/>
      <c r="NCP44" s="678"/>
      <c r="NCQ44" s="678"/>
      <c r="NCR44" s="679"/>
      <c r="NCT44" s="676"/>
      <c r="NCU44" s="677"/>
      <c r="NCV44" s="677"/>
      <c r="NCW44" s="678"/>
      <c r="NCX44" s="678"/>
      <c r="NCY44" s="678"/>
      <c r="NCZ44" s="679"/>
      <c r="NDB44" s="676"/>
      <c r="NDC44" s="677"/>
      <c r="NDD44" s="677"/>
      <c r="NDE44" s="678"/>
      <c r="NDF44" s="678"/>
      <c r="NDG44" s="678"/>
      <c r="NDH44" s="679"/>
      <c r="NDJ44" s="676"/>
      <c r="NDK44" s="677"/>
      <c r="NDL44" s="677"/>
      <c r="NDM44" s="678"/>
      <c r="NDN44" s="678"/>
      <c r="NDO44" s="678"/>
      <c r="NDP44" s="679"/>
      <c r="NDR44" s="676"/>
      <c r="NDS44" s="677"/>
      <c r="NDT44" s="677"/>
      <c r="NDU44" s="678"/>
      <c r="NDV44" s="678"/>
      <c r="NDW44" s="678"/>
      <c r="NDX44" s="679"/>
      <c r="NDZ44" s="676"/>
      <c r="NEA44" s="677"/>
      <c r="NEB44" s="677"/>
      <c r="NEC44" s="678"/>
      <c r="NED44" s="678"/>
      <c r="NEE44" s="678"/>
      <c r="NEF44" s="679"/>
      <c r="NEH44" s="676"/>
      <c r="NEI44" s="677"/>
      <c r="NEJ44" s="677"/>
      <c r="NEK44" s="678"/>
      <c r="NEL44" s="678"/>
      <c r="NEM44" s="678"/>
      <c r="NEN44" s="679"/>
      <c r="NEP44" s="676"/>
      <c r="NEQ44" s="677"/>
      <c r="NER44" s="677"/>
      <c r="NES44" s="678"/>
      <c r="NET44" s="678"/>
      <c r="NEU44" s="678"/>
      <c r="NEV44" s="679"/>
      <c r="NEX44" s="676"/>
      <c r="NEY44" s="677"/>
      <c r="NEZ44" s="677"/>
      <c r="NFA44" s="678"/>
      <c r="NFB44" s="678"/>
      <c r="NFC44" s="678"/>
      <c r="NFD44" s="679"/>
      <c r="NFF44" s="676"/>
      <c r="NFG44" s="677"/>
      <c r="NFH44" s="677"/>
      <c r="NFI44" s="678"/>
      <c r="NFJ44" s="678"/>
      <c r="NFK44" s="678"/>
      <c r="NFL44" s="679"/>
      <c r="NFN44" s="676"/>
      <c r="NFO44" s="677"/>
      <c r="NFP44" s="677"/>
      <c r="NFQ44" s="678"/>
      <c r="NFR44" s="678"/>
      <c r="NFS44" s="678"/>
      <c r="NFT44" s="679"/>
      <c r="NFV44" s="676"/>
      <c r="NFW44" s="677"/>
      <c r="NFX44" s="677"/>
      <c r="NFY44" s="678"/>
      <c r="NFZ44" s="678"/>
      <c r="NGA44" s="678"/>
      <c r="NGB44" s="679"/>
      <c r="NGD44" s="676"/>
      <c r="NGE44" s="677"/>
      <c r="NGF44" s="677"/>
      <c r="NGG44" s="678"/>
      <c r="NGH44" s="678"/>
      <c r="NGI44" s="678"/>
      <c r="NGJ44" s="679"/>
      <c r="NGL44" s="676"/>
      <c r="NGM44" s="677"/>
      <c r="NGN44" s="677"/>
      <c r="NGO44" s="678"/>
      <c r="NGP44" s="678"/>
      <c r="NGQ44" s="678"/>
      <c r="NGR44" s="679"/>
      <c r="NGT44" s="676"/>
      <c r="NGU44" s="677"/>
      <c r="NGV44" s="677"/>
      <c r="NGW44" s="678"/>
      <c r="NGX44" s="678"/>
      <c r="NGY44" s="678"/>
      <c r="NGZ44" s="679"/>
      <c r="NHB44" s="676"/>
      <c r="NHC44" s="677"/>
      <c r="NHD44" s="677"/>
      <c r="NHE44" s="678"/>
      <c r="NHF44" s="678"/>
      <c r="NHG44" s="678"/>
      <c r="NHH44" s="679"/>
      <c r="NHJ44" s="676"/>
      <c r="NHK44" s="677"/>
      <c r="NHL44" s="677"/>
      <c r="NHM44" s="678"/>
      <c r="NHN44" s="678"/>
      <c r="NHO44" s="678"/>
      <c r="NHP44" s="679"/>
      <c r="NHR44" s="676"/>
      <c r="NHS44" s="677"/>
      <c r="NHT44" s="677"/>
      <c r="NHU44" s="678"/>
      <c r="NHV44" s="678"/>
      <c r="NHW44" s="678"/>
      <c r="NHX44" s="679"/>
      <c r="NHZ44" s="676"/>
      <c r="NIA44" s="677"/>
      <c r="NIB44" s="677"/>
      <c r="NIC44" s="678"/>
      <c r="NID44" s="678"/>
      <c r="NIE44" s="678"/>
      <c r="NIF44" s="679"/>
      <c r="NIH44" s="676"/>
      <c r="NII44" s="677"/>
      <c r="NIJ44" s="677"/>
      <c r="NIK44" s="678"/>
      <c r="NIL44" s="678"/>
      <c r="NIM44" s="678"/>
      <c r="NIN44" s="679"/>
      <c r="NIP44" s="676"/>
      <c r="NIQ44" s="677"/>
      <c r="NIR44" s="677"/>
      <c r="NIS44" s="678"/>
      <c r="NIT44" s="678"/>
      <c r="NIU44" s="678"/>
      <c r="NIV44" s="679"/>
      <c r="NIX44" s="676"/>
      <c r="NIY44" s="677"/>
      <c r="NIZ44" s="677"/>
      <c r="NJA44" s="678"/>
      <c r="NJB44" s="678"/>
      <c r="NJC44" s="678"/>
      <c r="NJD44" s="679"/>
      <c r="NJF44" s="676"/>
      <c r="NJG44" s="677"/>
      <c r="NJH44" s="677"/>
      <c r="NJI44" s="678"/>
      <c r="NJJ44" s="678"/>
      <c r="NJK44" s="678"/>
      <c r="NJL44" s="679"/>
      <c r="NJN44" s="676"/>
      <c r="NJO44" s="677"/>
      <c r="NJP44" s="677"/>
      <c r="NJQ44" s="678"/>
      <c r="NJR44" s="678"/>
      <c r="NJS44" s="678"/>
      <c r="NJT44" s="679"/>
      <c r="NJV44" s="676"/>
      <c r="NJW44" s="677"/>
      <c r="NJX44" s="677"/>
      <c r="NJY44" s="678"/>
      <c r="NJZ44" s="678"/>
      <c r="NKA44" s="678"/>
      <c r="NKB44" s="679"/>
      <c r="NKD44" s="676"/>
      <c r="NKE44" s="677"/>
      <c r="NKF44" s="677"/>
      <c r="NKG44" s="678"/>
      <c r="NKH44" s="678"/>
      <c r="NKI44" s="678"/>
      <c r="NKJ44" s="679"/>
      <c r="NKL44" s="676"/>
      <c r="NKM44" s="677"/>
      <c r="NKN44" s="677"/>
      <c r="NKO44" s="678"/>
      <c r="NKP44" s="678"/>
      <c r="NKQ44" s="678"/>
      <c r="NKR44" s="679"/>
      <c r="NKT44" s="676"/>
      <c r="NKU44" s="677"/>
      <c r="NKV44" s="677"/>
      <c r="NKW44" s="678"/>
      <c r="NKX44" s="678"/>
      <c r="NKY44" s="678"/>
      <c r="NKZ44" s="679"/>
      <c r="NLB44" s="676"/>
      <c r="NLC44" s="677"/>
      <c r="NLD44" s="677"/>
      <c r="NLE44" s="678"/>
      <c r="NLF44" s="678"/>
      <c r="NLG44" s="678"/>
      <c r="NLH44" s="679"/>
      <c r="NLJ44" s="676"/>
      <c r="NLK44" s="677"/>
      <c r="NLL44" s="677"/>
      <c r="NLM44" s="678"/>
      <c r="NLN44" s="678"/>
      <c r="NLO44" s="678"/>
      <c r="NLP44" s="679"/>
      <c r="NLR44" s="676"/>
      <c r="NLS44" s="677"/>
      <c r="NLT44" s="677"/>
      <c r="NLU44" s="678"/>
      <c r="NLV44" s="678"/>
      <c r="NLW44" s="678"/>
      <c r="NLX44" s="679"/>
      <c r="NLZ44" s="676"/>
      <c r="NMA44" s="677"/>
      <c r="NMB44" s="677"/>
      <c r="NMC44" s="678"/>
      <c r="NMD44" s="678"/>
      <c r="NME44" s="678"/>
      <c r="NMF44" s="679"/>
      <c r="NMH44" s="676"/>
      <c r="NMI44" s="677"/>
      <c r="NMJ44" s="677"/>
      <c r="NMK44" s="678"/>
      <c r="NML44" s="678"/>
      <c r="NMM44" s="678"/>
      <c r="NMN44" s="679"/>
      <c r="NMP44" s="676"/>
      <c r="NMQ44" s="677"/>
      <c r="NMR44" s="677"/>
      <c r="NMS44" s="678"/>
      <c r="NMT44" s="678"/>
      <c r="NMU44" s="678"/>
      <c r="NMV44" s="679"/>
      <c r="NMX44" s="676"/>
      <c r="NMY44" s="677"/>
      <c r="NMZ44" s="677"/>
      <c r="NNA44" s="678"/>
      <c r="NNB44" s="678"/>
      <c r="NNC44" s="678"/>
      <c r="NND44" s="679"/>
      <c r="NNF44" s="676"/>
      <c r="NNG44" s="677"/>
      <c r="NNH44" s="677"/>
      <c r="NNI44" s="678"/>
      <c r="NNJ44" s="678"/>
      <c r="NNK44" s="678"/>
      <c r="NNL44" s="679"/>
      <c r="NNN44" s="676"/>
      <c r="NNO44" s="677"/>
      <c r="NNP44" s="677"/>
      <c r="NNQ44" s="678"/>
      <c r="NNR44" s="678"/>
      <c r="NNS44" s="678"/>
      <c r="NNT44" s="679"/>
      <c r="NNV44" s="676"/>
      <c r="NNW44" s="677"/>
      <c r="NNX44" s="677"/>
      <c r="NNY44" s="678"/>
      <c r="NNZ44" s="678"/>
      <c r="NOA44" s="678"/>
      <c r="NOB44" s="679"/>
      <c r="NOD44" s="676"/>
      <c r="NOE44" s="677"/>
      <c r="NOF44" s="677"/>
      <c r="NOG44" s="678"/>
      <c r="NOH44" s="678"/>
      <c r="NOI44" s="678"/>
      <c r="NOJ44" s="679"/>
      <c r="NOL44" s="676"/>
      <c r="NOM44" s="677"/>
      <c r="NON44" s="677"/>
      <c r="NOO44" s="678"/>
      <c r="NOP44" s="678"/>
      <c r="NOQ44" s="678"/>
      <c r="NOR44" s="679"/>
      <c r="NOT44" s="676"/>
      <c r="NOU44" s="677"/>
      <c r="NOV44" s="677"/>
      <c r="NOW44" s="678"/>
      <c r="NOX44" s="678"/>
      <c r="NOY44" s="678"/>
      <c r="NOZ44" s="679"/>
      <c r="NPB44" s="676"/>
      <c r="NPC44" s="677"/>
      <c r="NPD44" s="677"/>
      <c r="NPE44" s="678"/>
      <c r="NPF44" s="678"/>
      <c r="NPG44" s="678"/>
      <c r="NPH44" s="679"/>
      <c r="NPJ44" s="676"/>
      <c r="NPK44" s="677"/>
      <c r="NPL44" s="677"/>
      <c r="NPM44" s="678"/>
      <c r="NPN44" s="678"/>
      <c r="NPO44" s="678"/>
      <c r="NPP44" s="679"/>
      <c r="NPR44" s="676"/>
      <c r="NPS44" s="677"/>
      <c r="NPT44" s="677"/>
      <c r="NPU44" s="678"/>
      <c r="NPV44" s="678"/>
      <c r="NPW44" s="678"/>
      <c r="NPX44" s="679"/>
      <c r="NPZ44" s="676"/>
      <c r="NQA44" s="677"/>
      <c r="NQB44" s="677"/>
      <c r="NQC44" s="678"/>
      <c r="NQD44" s="678"/>
      <c r="NQE44" s="678"/>
      <c r="NQF44" s="679"/>
      <c r="NQH44" s="676"/>
      <c r="NQI44" s="677"/>
      <c r="NQJ44" s="677"/>
      <c r="NQK44" s="678"/>
      <c r="NQL44" s="678"/>
      <c r="NQM44" s="678"/>
      <c r="NQN44" s="679"/>
      <c r="NQP44" s="676"/>
      <c r="NQQ44" s="677"/>
      <c r="NQR44" s="677"/>
      <c r="NQS44" s="678"/>
      <c r="NQT44" s="678"/>
      <c r="NQU44" s="678"/>
      <c r="NQV44" s="679"/>
      <c r="NQX44" s="676"/>
      <c r="NQY44" s="677"/>
      <c r="NQZ44" s="677"/>
      <c r="NRA44" s="678"/>
      <c r="NRB44" s="678"/>
      <c r="NRC44" s="678"/>
      <c r="NRD44" s="679"/>
      <c r="NRF44" s="676"/>
      <c r="NRG44" s="677"/>
      <c r="NRH44" s="677"/>
      <c r="NRI44" s="678"/>
      <c r="NRJ44" s="678"/>
      <c r="NRK44" s="678"/>
      <c r="NRL44" s="679"/>
      <c r="NRN44" s="676"/>
      <c r="NRO44" s="677"/>
      <c r="NRP44" s="677"/>
      <c r="NRQ44" s="678"/>
      <c r="NRR44" s="678"/>
      <c r="NRS44" s="678"/>
      <c r="NRT44" s="679"/>
      <c r="NRV44" s="676"/>
      <c r="NRW44" s="677"/>
      <c r="NRX44" s="677"/>
      <c r="NRY44" s="678"/>
      <c r="NRZ44" s="678"/>
      <c r="NSA44" s="678"/>
      <c r="NSB44" s="679"/>
      <c r="NSD44" s="676"/>
      <c r="NSE44" s="677"/>
      <c r="NSF44" s="677"/>
      <c r="NSG44" s="678"/>
      <c r="NSH44" s="678"/>
      <c r="NSI44" s="678"/>
      <c r="NSJ44" s="679"/>
      <c r="NSL44" s="676"/>
      <c r="NSM44" s="677"/>
      <c r="NSN44" s="677"/>
      <c r="NSO44" s="678"/>
      <c r="NSP44" s="678"/>
      <c r="NSQ44" s="678"/>
      <c r="NSR44" s="679"/>
      <c r="NST44" s="676"/>
      <c r="NSU44" s="677"/>
      <c r="NSV44" s="677"/>
      <c r="NSW44" s="678"/>
      <c r="NSX44" s="678"/>
      <c r="NSY44" s="678"/>
      <c r="NSZ44" s="679"/>
      <c r="NTB44" s="676"/>
      <c r="NTC44" s="677"/>
      <c r="NTD44" s="677"/>
      <c r="NTE44" s="678"/>
      <c r="NTF44" s="678"/>
      <c r="NTG44" s="678"/>
      <c r="NTH44" s="679"/>
      <c r="NTJ44" s="676"/>
      <c r="NTK44" s="677"/>
      <c r="NTL44" s="677"/>
      <c r="NTM44" s="678"/>
      <c r="NTN44" s="678"/>
      <c r="NTO44" s="678"/>
      <c r="NTP44" s="679"/>
      <c r="NTR44" s="676"/>
      <c r="NTS44" s="677"/>
      <c r="NTT44" s="677"/>
      <c r="NTU44" s="678"/>
      <c r="NTV44" s="678"/>
      <c r="NTW44" s="678"/>
      <c r="NTX44" s="679"/>
      <c r="NTZ44" s="676"/>
      <c r="NUA44" s="677"/>
      <c r="NUB44" s="677"/>
      <c r="NUC44" s="678"/>
      <c r="NUD44" s="678"/>
      <c r="NUE44" s="678"/>
      <c r="NUF44" s="679"/>
      <c r="NUH44" s="676"/>
      <c r="NUI44" s="677"/>
      <c r="NUJ44" s="677"/>
      <c r="NUK44" s="678"/>
      <c r="NUL44" s="678"/>
      <c r="NUM44" s="678"/>
      <c r="NUN44" s="679"/>
      <c r="NUP44" s="676"/>
      <c r="NUQ44" s="677"/>
      <c r="NUR44" s="677"/>
      <c r="NUS44" s="678"/>
      <c r="NUT44" s="678"/>
      <c r="NUU44" s="678"/>
      <c r="NUV44" s="679"/>
      <c r="NUX44" s="676"/>
      <c r="NUY44" s="677"/>
      <c r="NUZ44" s="677"/>
      <c r="NVA44" s="678"/>
      <c r="NVB44" s="678"/>
      <c r="NVC44" s="678"/>
      <c r="NVD44" s="679"/>
      <c r="NVF44" s="676"/>
      <c r="NVG44" s="677"/>
      <c r="NVH44" s="677"/>
      <c r="NVI44" s="678"/>
      <c r="NVJ44" s="678"/>
      <c r="NVK44" s="678"/>
      <c r="NVL44" s="679"/>
      <c r="NVN44" s="676"/>
      <c r="NVO44" s="677"/>
      <c r="NVP44" s="677"/>
      <c r="NVQ44" s="678"/>
      <c r="NVR44" s="678"/>
      <c r="NVS44" s="678"/>
      <c r="NVT44" s="679"/>
      <c r="NVV44" s="676"/>
      <c r="NVW44" s="677"/>
      <c r="NVX44" s="677"/>
      <c r="NVY44" s="678"/>
      <c r="NVZ44" s="678"/>
      <c r="NWA44" s="678"/>
      <c r="NWB44" s="679"/>
      <c r="NWD44" s="676"/>
      <c r="NWE44" s="677"/>
      <c r="NWF44" s="677"/>
      <c r="NWG44" s="678"/>
      <c r="NWH44" s="678"/>
      <c r="NWI44" s="678"/>
      <c r="NWJ44" s="679"/>
      <c r="NWL44" s="676"/>
      <c r="NWM44" s="677"/>
      <c r="NWN44" s="677"/>
      <c r="NWO44" s="678"/>
      <c r="NWP44" s="678"/>
      <c r="NWQ44" s="678"/>
      <c r="NWR44" s="679"/>
      <c r="NWT44" s="676"/>
      <c r="NWU44" s="677"/>
      <c r="NWV44" s="677"/>
      <c r="NWW44" s="678"/>
      <c r="NWX44" s="678"/>
      <c r="NWY44" s="678"/>
      <c r="NWZ44" s="679"/>
      <c r="NXB44" s="676"/>
      <c r="NXC44" s="677"/>
      <c r="NXD44" s="677"/>
      <c r="NXE44" s="678"/>
      <c r="NXF44" s="678"/>
      <c r="NXG44" s="678"/>
      <c r="NXH44" s="679"/>
      <c r="NXJ44" s="676"/>
      <c r="NXK44" s="677"/>
      <c r="NXL44" s="677"/>
      <c r="NXM44" s="678"/>
      <c r="NXN44" s="678"/>
      <c r="NXO44" s="678"/>
      <c r="NXP44" s="679"/>
      <c r="NXR44" s="676"/>
      <c r="NXS44" s="677"/>
      <c r="NXT44" s="677"/>
      <c r="NXU44" s="678"/>
      <c r="NXV44" s="678"/>
      <c r="NXW44" s="678"/>
      <c r="NXX44" s="679"/>
      <c r="NXZ44" s="676"/>
      <c r="NYA44" s="677"/>
      <c r="NYB44" s="677"/>
      <c r="NYC44" s="678"/>
      <c r="NYD44" s="678"/>
      <c r="NYE44" s="678"/>
      <c r="NYF44" s="679"/>
      <c r="NYH44" s="676"/>
      <c r="NYI44" s="677"/>
      <c r="NYJ44" s="677"/>
      <c r="NYK44" s="678"/>
      <c r="NYL44" s="678"/>
      <c r="NYM44" s="678"/>
      <c r="NYN44" s="679"/>
      <c r="NYP44" s="676"/>
      <c r="NYQ44" s="677"/>
      <c r="NYR44" s="677"/>
      <c r="NYS44" s="678"/>
      <c r="NYT44" s="678"/>
      <c r="NYU44" s="678"/>
      <c r="NYV44" s="679"/>
      <c r="NYX44" s="676"/>
      <c r="NYY44" s="677"/>
      <c r="NYZ44" s="677"/>
      <c r="NZA44" s="678"/>
      <c r="NZB44" s="678"/>
      <c r="NZC44" s="678"/>
      <c r="NZD44" s="679"/>
      <c r="NZF44" s="676"/>
      <c r="NZG44" s="677"/>
      <c r="NZH44" s="677"/>
      <c r="NZI44" s="678"/>
      <c r="NZJ44" s="678"/>
      <c r="NZK44" s="678"/>
      <c r="NZL44" s="679"/>
      <c r="NZN44" s="676"/>
      <c r="NZO44" s="677"/>
      <c r="NZP44" s="677"/>
      <c r="NZQ44" s="678"/>
      <c r="NZR44" s="678"/>
      <c r="NZS44" s="678"/>
      <c r="NZT44" s="679"/>
      <c r="NZV44" s="676"/>
      <c r="NZW44" s="677"/>
      <c r="NZX44" s="677"/>
      <c r="NZY44" s="678"/>
      <c r="NZZ44" s="678"/>
      <c r="OAA44" s="678"/>
      <c r="OAB44" s="679"/>
      <c r="OAD44" s="676"/>
      <c r="OAE44" s="677"/>
      <c r="OAF44" s="677"/>
      <c r="OAG44" s="678"/>
      <c r="OAH44" s="678"/>
      <c r="OAI44" s="678"/>
      <c r="OAJ44" s="679"/>
      <c r="OAL44" s="676"/>
      <c r="OAM44" s="677"/>
      <c r="OAN44" s="677"/>
      <c r="OAO44" s="678"/>
      <c r="OAP44" s="678"/>
      <c r="OAQ44" s="678"/>
      <c r="OAR44" s="679"/>
      <c r="OAT44" s="676"/>
      <c r="OAU44" s="677"/>
      <c r="OAV44" s="677"/>
      <c r="OAW44" s="678"/>
      <c r="OAX44" s="678"/>
      <c r="OAY44" s="678"/>
      <c r="OAZ44" s="679"/>
      <c r="OBB44" s="676"/>
      <c r="OBC44" s="677"/>
      <c r="OBD44" s="677"/>
      <c r="OBE44" s="678"/>
      <c r="OBF44" s="678"/>
      <c r="OBG44" s="678"/>
      <c r="OBH44" s="679"/>
      <c r="OBJ44" s="676"/>
      <c r="OBK44" s="677"/>
      <c r="OBL44" s="677"/>
      <c r="OBM44" s="678"/>
      <c r="OBN44" s="678"/>
      <c r="OBO44" s="678"/>
      <c r="OBP44" s="679"/>
      <c r="OBR44" s="676"/>
      <c r="OBS44" s="677"/>
      <c r="OBT44" s="677"/>
      <c r="OBU44" s="678"/>
      <c r="OBV44" s="678"/>
      <c r="OBW44" s="678"/>
      <c r="OBX44" s="679"/>
      <c r="OBZ44" s="676"/>
      <c r="OCA44" s="677"/>
      <c r="OCB44" s="677"/>
      <c r="OCC44" s="678"/>
      <c r="OCD44" s="678"/>
      <c r="OCE44" s="678"/>
      <c r="OCF44" s="679"/>
      <c r="OCH44" s="676"/>
      <c r="OCI44" s="677"/>
      <c r="OCJ44" s="677"/>
      <c r="OCK44" s="678"/>
      <c r="OCL44" s="678"/>
      <c r="OCM44" s="678"/>
      <c r="OCN44" s="679"/>
      <c r="OCP44" s="676"/>
      <c r="OCQ44" s="677"/>
      <c r="OCR44" s="677"/>
      <c r="OCS44" s="678"/>
      <c r="OCT44" s="678"/>
      <c r="OCU44" s="678"/>
      <c r="OCV44" s="679"/>
      <c r="OCX44" s="676"/>
      <c r="OCY44" s="677"/>
      <c r="OCZ44" s="677"/>
      <c r="ODA44" s="678"/>
      <c r="ODB44" s="678"/>
      <c r="ODC44" s="678"/>
      <c r="ODD44" s="679"/>
      <c r="ODF44" s="676"/>
      <c r="ODG44" s="677"/>
      <c r="ODH44" s="677"/>
      <c r="ODI44" s="678"/>
      <c r="ODJ44" s="678"/>
      <c r="ODK44" s="678"/>
      <c r="ODL44" s="679"/>
      <c r="ODN44" s="676"/>
      <c r="ODO44" s="677"/>
      <c r="ODP44" s="677"/>
      <c r="ODQ44" s="678"/>
      <c r="ODR44" s="678"/>
      <c r="ODS44" s="678"/>
      <c r="ODT44" s="679"/>
      <c r="ODV44" s="676"/>
      <c r="ODW44" s="677"/>
      <c r="ODX44" s="677"/>
      <c r="ODY44" s="678"/>
      <c r="ODZ44" s="678"/>
      <c r="OEA44" s="678"/>
      <c r="OEB44" s="679"/>
      <c r="OED44" s="676"/>
      <c r="OEE44" s="677"/>
      <c r="OEF44" s="677"/>
      <c r="OEG44" s="678"/>
      <c r="OEH44" s="678"/>
      <c r="OEI44" s="678"/>
      <c r="OEJ44" s="679"/>
      <c r="OEL44" s="676"/>
      <c r="OEM44" s="677"/>
      <c r="OEN44" s="677"/>
      <c r="OEO44" s="678"/>
      <c r="OEP44" s="678"/>
      <c r="OEQ44" s="678"/>
      <c r="OER44" s="679"/>
      <c r="OET44" s="676"/>
      <c r="OEU44" s="677"/>
      <c r="OEV44" s="677"/>
      <c r="OEW44" s="678"/>
      <c r="OEX44" s="678"/>
      <c r="OEY44" s="678"/>
      <c r="OEZ44" s="679"/>
      <c r="OFB44" s="676"/>
      <c r="OFC44" s="677"/>
      <c r="OFD44" s="677"/>
      <c r="OFE44" s="678"/>
      <c r="OFF44" s="678"/>
      <c r="OFG44" s="678"/>
      <c r="OFH44" s="679"/>
      <c r="OFJ44" s="676"/>
      <c r="OFK44" s="677"/>
      <c r="OFL44" s="677"/>
      <c r="OFM44" s="678"/>
      <c r="OFN44" s="678"/>
      <c r="OFO44" s="678"/>
      <c r="OFP44" s="679"/>
      <c r="OFR44" s="676"/>
      <c r="OFS44" s="677"/>
      <c r="OFT44" s="677"/>
      <c r="OFU44" s="678"/>
      <c r="OFV44" s="678"/>
      <c r="OFW44" s="678"/>
      <c r="OFX44" s="679"/>
      <c r="OFZ44" s="676"/>
      <c r="OGA44" s="677"/>
      <c r="OGB44" s="677"/>
      <c r="OGC44" s="678"/>
      <c r="OGD44" s="678"/>
      <c r="OGE44" s="678"/>
      <c r="OGF44" s="679"/>
      <c r="OGH44" s="676"/>
      <c r="OGI44" s="677"/>
      <c r="OGJ44" s="677"/>
      <c r="OGK44" s="678"/>
      <c r="OGL44" s="678"/>
      <c r="OGM44" s="678"/>
      <c r="OGN44" s="679"/>
      <c r="OGP44" s="676"/>
      <c r="OGQ44" s="677"/>
      <c r="OGR44" s="677"/>
      <c r="OGS44" s="678"/>
      <c r="OGT44" s="678"/>
      <c r="OGU44" s="678"/>
      <c r="OGV44" s="679"/>
      <c r="OGX44" s="676"/>
      <c r="OGY44" s="677"/>
      <c r="OGZ44" s="677"/>
      <c r="OHA44" s="678"/>
      <c r="OHB44" s="678"/>
      <c r="OHC44" s="678"/>
      <c r="OHD44" s="679"/>
      <c r="OHF44" s="676"/>
      <c r="OHG44" s="677"/>
      <c r="OHH44" s="677"/>
      <c r="OHI44" s="678"/>
      <c r="OHJ44" s="678"/>
      <c r="OHK44" s="678"/>
      <c r="OHL44" s="679"/>
      <c r="OHN44" s="676"/>
      <c r="OHO44" s="677"/>
      <c r="OHP44" s="677"/>
      <c r="OHQ44" s="678"/>
      <c r="OHR44" s="678"/>
      <c r="OHS44" s="678"/>
      <c r="OHT44" s="679"/>
      <c r="OHV44" s="676"/>
      <c r="OHW44" s="677"/>
      <c r="OHX44" s="677"/>
      <c r="OHY44" s="678"/>
      <c r="OHZ44" s="678"/>
      <c r="OIA44" s="678"/>
      <c r="OIB44" s="679"/>
      <c r="OID44" s="676"/>
      <c r="OIE44" s="677"/>
      <c r="OIF44" s="677"/>
      <c r="OIG44" s="678"/>
      <c r="OIH44" s="678"/>
      <c r="OII44" s="678"/>
      <c r="OIJ44" s="679"/>
      <c r="OIL44" s="676"/>
      <c r="OIM44" s="677"/>
      <c r="OIN44" s="677"/>
      <c r="OIO44" s="678"/>
      <c r="OIP44" s="678"/>
      <c r="OIQ44" s="678"/>
      <c r="OIR44" s="679"/>
      <c r="OIT44" s="676"/>
      <c r="OIU44" s="677"/>
      <c r="OIV44" s="677"/>
      <c r="OIW44" s="678"/>
      <c r="OIX44" s="678"/>
      <c r="OIY44" s="678"/>
      <c r="OIZ44" s="679"/>
      <c r="OJB44" s="676"/>
      <c r="OJC44" s="677"/>
      <c r="OJD44" s="677"/>
      <c r="OJE44" s="678"/>
      <c r="OJF44" s="678"/>
      <c r="OJG44" s="678"/>
      <c r="OJH44" s="679"/>
      <c r="OJJ44" s="676"/>
      <c r="OJK44" s="677"/>
      <c r="OJL44" s="677"/>
      <c r="OJM44" s="678"/>
      <c r="OJN44" s="678"/>
      <c r="OJO44" s="678"/>
      <c r="OJP44" s="679"/>
      <c r="OJR44" s="676"/>
      <c r="OJS44" s="677"/>
      <c r="OJT44" s="677"/>
      <c r="OJU44" s="678"/>
      <c r="OJV44" s="678"/>
      <c r="OJW44" s="678"/>
      <c r="OJX44" s="679"/>
      <c r="OJZ44" s="676"/>
      <c r="OKA44" s="677"/>
      <c r="OKB44" s="677"/>
      <c r="OKC44" s="678"/>
      <c r="OKD44" s="678"/>
      <c r="OKE44" s="678"/>
      <c r="OKF44" s="679"/>
      <c r="OKH44" s="676"/>
      <c r="OKI44" s="677"/>
      <c r="OKJ44" s="677"/>
      <c r="OKK44" s="678"/>
      <c r="OKL44" s="678"/>
      <c r="OKM44" s="678"/>
      <c r="OKN44" s="679"/>
      <c r="OKP44" s="676"/>
      <c r="OKQ44" s="677"/>
      <c r="OKR44" s="677"/>
      <c r="OKS44" s="678"/>
      <c r="OKT44" s="678"/>
      <c r="OKU44" s="678"/>
      <c r="OKV44" s="679"/>
      <c r="OKX44" s="676"/>
      <c r="OKY44" s="677"/>
      <c r="OKZ44" s="677"/>
      <c r="OLA44" s="678"/>
      <c r="OLB44" s="678"/>
      <c r="OLC44" s="678"/>
      <c r="OLD44" s="679"/>
      <c r="OLF44" s="676"/>
      <c r="OLG44" s="677"/>
      <c r="OLH44" s="677"/>
      <c r="OLI44" s="678"/>
      <c r="OLJ44" s="678"/>
      <c r="OLK44" s="678"/>
      <c r="OLL44" s="679"/>
      <c r="OLN44" s="676"/>
      <c r="OLO44" s="677"/>
      <c r="OLP44" s="677"/>
      <c r="OLQ44" s="678"/>
      <c r="OLR44" s="678"/>
      <c r="OLS44" s="678"/>
      <c r="OLT44" s="679"/>
      <c r="OLV44" s="676"/>
      <c r="OLW44" s="677"/>
      <c r="OLX44" s="677"/>
      <c r="OLY44" s="678"/>
      <c r="OLZ44" s="678"/>
      <c r="OMA44" s="678"/>
      <c r="OMB44" s="679"/>
      <c r="OMD44" s="676"/>
      <c r="OME44" s="677"/>
      <c r="OMF44" s="677"/>
      <c r="OMG44" s="678"/>
      <c r="OMH44" s="678"/>
      <c r="OMI44" s="678"/>
      <c r="OMJ44" s="679"/>
      <c r="OML44" s="676"/>
      <c r="OMM44" s="677"/>
      <c r="OMN44" s="677"/>
      <c r="OMO44" s="678"/>
      <c r="OMP44" s="678"/>
      <c r="OMQ44" s="678"/>
      <c r="OMR44" s="679"/>
      <c r="OMT44" s="676"/>
      <c r="OMU44" s="677"/>
      <c r="OMV44" s="677"/>
      <c r="OMW44" s="678"/>
      <c r="OMX44" s="678"/>
      <c r="OMY44" s="678"/>
      <c r="OMZ44" s="679"/>
      <c r="ONB44" s="676"/>
      <c r="ONC44" s="677"/>
      <c r="OND44" s="677"/>
      <c r="ONE44" s="678"/>
      <c r="ONF44" s="678"/>
      <c r="ONG44" s="678"/>
      <c r="ONH44" s="679"/>
      <c r="ONJ44" s="676"/>
      <c r="ONK44" s="677"/>
      <c r="ONL44" s="677"/>
      <c r="ONM44" s="678"/>
      <c r="ONN44" s="678"/>
      <c r="ONO44" s="678"/>
      <c r="ONP44" s="679"/>
      <c r="ONR44" s="676"/>
      <c r="ONS44" s="677"/>
      <c r="ONT44" s="677"/>
      <c r="ONU44" s="678"/>
      <c r="ONV44" s="678"/>
      <c r="ONW44" s="678"/>
      <c r="ONX44" s="679"/>
      <c r="ONZ44" s="676"/>
      <c r="OOA44" s="677"/>
      <c r="OOB44" s="677"/>
      <c r="OOC44" s="678"/>
      <c r="OOD44" s="678"/>
      <c r="OOE44" s="678"/>
      <c r="OOF44" s="679"/>
      <c r="OOH44" s="676"/>
      <c r="OOI44" s="677"/>
      <c r="OOJ44" s="677"/>
      <c r="OOK44" s="678"/>
      <c r="OOL44" s="678"/>
      <c r="OOM44" s="678"/>
      <c r="OON44" s="679"/>
      <c r="OOP44" s="676"/>
      <c r="OOQ44" s="677"/>
      <c r="OOR44" s="677"/>
      <c r="OOS44" s="678"/>
      <c r="OOT44" s="678"/>
      <c r="OOU44" s="678"/>
      <c r="OOV44" s="679"/>
      <c r="OOX44" s="676"/>
      <c r="OOY44" s="677"/>
      <c r="OOZ44" s="677"/>
      <c r="OPA44" s="678"/>
      <c r="OPB44" s="678"/>
      <c r="OPC44" s="678"/>
      <c r="OPD44" s="679"/>
      <c r="OPF44" s="676"/>
      <c r="OPG44" s="677"/>
      <c r="OPH44" s="677"/>
      <c r="OPI44" s="678"/>
      <c r="OPJ44" s="678"/>
      <c r="OPK44" s="678"/>
      <c r="OPL44" s="679"/>
      <c r="OPN44" s="676"/>
      <c r="OPO44" s="677"/>
      <c r="OPP44" s="677"/>
      <c r="OPQ44" s="678"/>
      <c r="OPR44" s="678"/>
      <c r="OPS44" s="678"/>
      <c r="OPT44" s="679"/>
      <c r="OPV44" s="676"/>
      <c r="OPW44" s="677"/>
      <c r="OPX44" s="677"/>
      <c r="OPY44" s="678"/>
      <c r="OPZ44" s="678"/>
      <c r="OQA44" s="678"/>
      <c r="OQB44" s="679"/>
      <c r="OQD44" s="676"/>
      <c r="OQE44" s="677"/>
      <c r="OQF44" s="677"/>
      <c r="OQG44" s="678"/>
      <c r="OQH44" s="678"/>
      <c r="OQI44" s="678"/>
      <c r="OQJ44" s="679"/>
      <c r="OQL44" s="676"/>
      <c r="OQM44" s="677"/>
      <c r="OQN44" s="677"/>
      <c r="OQO44" s="678"/>
      <c r="OQP44" s="678"/>
      <c r="OQQ44" s="678"/>
      <c r="OQR44" s="679"/>
      <c r="OQT44" s="676"/>
      <c r="OQU44" s="677"/>
      <c r="OQV44" s="677"/>
      <c r="OQW44" s="678"/>
      <c r="OQX44" s="678"/>
      <c r="OQY44" s="678"/>
      <c r="OQZ44" s="679"/>
      <c r="ORB44" s="676"/>
      <c r="ORC44" s="677"/>
      <c r="ORD44" s="677"/>
      <c r="ORE44" s="678"/>
      <c r="ORF44" s="678"/>
      <c r="ORG44" s="678"/>
      <c r="ORH44" s="679"/>
      <c r="ORJ44" s="676"/>
      <c r="ORK44" s="677"/>
      <c r="ORL44" s="677"/>
      <c r="ORM44" s="678"/>
      <c r="ORN44" s="678"/>
      <c r="ORO44" s="678"/>
      <c r="ORP44" s="679"/>
      <c r="ORR44" s="676"/>
      <c r="ORS44" s="677"/>
      <c r="ORT44" s="677"/>
      <c r="ORU44" s="678"/>
      <c r="ORV44" s="678"/>
      <c r="ORW44" s="678"/>
      <c r="ORX44" s="679"/>
      <c r="ORZ44" s="676"/>
      <c r="OSA44" s="677"/>
      <c r="OSB44" s="677"/>
      <c r="OSC44" s="678"/>
      <c r="OSD44" s="678"/>
      <c r="OSE44" s="678"/>
      <c r="OSF44" s="679"/>
      <c r="OSH44" s="676"/>
      <c r="OSI44" s="677"/>
      <c r="OSJ44" s="677"/>
      <c r="OSK44" s="678"/>
      <c r="OSL44" s="678"/>
      <c r="OSM44" s="678"/>
      <c r="OSN44" s="679"/>
      <c r="OSP44" s="676"/>
      <c r="OSQ44" s="677"/>
      <c r="OSR44" s="677"/>
      <c r="OSS44" s="678"/>
      <c r="OST44" s="678"/>
      <c r="OSU44" s="678"/>
      <c r="OSV44" s="679"/>
      <c r="OSX44" s="676"/>
      <c r="OSY44" s="677"/>
      <c r="OSZ44" s="677"/>
      <c r="OTA44" s="678"/>
      <c r="OTB44" s="678"/>
      <c r="OTC44" s="678"/>
      <c r="OTD44" s="679"/>
      <c r="OTF44" s="676"/>
      <c r="OTG44" s="677"/>
      <c r="OTH44" s="677"/>
      <c r="OTI44" s="678"/>
      <c r="OTJ44" s="678"/>
      <c r="OTK44" s="678"/>
      <c r="OTL44" s="679"/>
      <c r="OTN44" s="676"/>
      <c r="OTO44" s="677"/>
      <c r="OTP44" s="677"/>
      <c r="OTQ44" s="678"/>
      <c r="OTR44" s="678"/>
      <c r="OTS44" s="678"/>
      <c r="OTT44" s="679"/>
      <c r="OTV44" s="676"/>
      <c r="OTW44" s="677"/>
      <c r="OTX44" s="677"/>
      <c r="OTY44" s="678"/>
      <c r="OTZ44" s="678"/>
      <c r="OUA44" s="678"/>
      <c r="OUB44" s="679"/>
      <c r="OUD44" s="676"/>
      <c r="OUE44" s="677"/>
      <c r="OUF44" s="677"/>
      <c r="OUG44" s="678"/>
      <c r="OUH44" s="678"/>
      <c r="OUI44" s="678"/>
      <c r="OUJ44" s="679"/>
      <c r="OUL44" s="676"/>
      <c r="OUM44" s="677"/>
      <c r="OUN44" s="677"/>
      <c r="OUO44" s="678"/>
      <c r="OUP44" s="678"/>
      <c r="OUQ44" s="678"/>
      <c r="OUR44" s="679"/>
      <c r="OUT44" s="676"/>
      <c r="OUU44" s="677"/>
      <c r="OUV44" s="677"/>
      <c r="OUW44" s="678"/>
      <c r="OUX44" s="678"/>
      <c r="OUY44" s="678"/>
      <c r="OUZ44" s="679"/>
      <c r="OVB44" s="676"/>
      <c r="OVC44" s="677"/>
      <c r="OVD44" s="677"/>
      <c r="OVE44" s="678"/>
      <c r="OVF44" s="678"/>
      <c r="OVG44" s="678"/>
      <c r="OVH44" s="679"/>
      <c r="OVJ44" s="676"/>
      <c r="OVK44" s="677"/>
      <c r="OVL44" s="677"/>
      <c r="OVM44" s="678"/>
      <c r="OVN44" s="678"/>
      <c r="OVO44" s="678"/>
      <c r="OVP44" s="679"/>
      <c r="OVR44" s="676"/>
      <c r="OVS44" s="677"/>
      <c r="OVT44" s="677"/>
      <c r="OVU44" s="678"/>
      <c r="OVV44" s="678"/>
      <c r="OVW44" s="678"/>
      <c r="OVX44" s="679"/>
      <c r="OVZ44" s="676"/>
      <c r="OWA44" s="677"/>
      <c r="OWB44" s="677"/>
      <c r="OWC44" s="678"/>
      <c r="OWD44" s="678"/>
      <c r="OWE44" s="678"/>
      <c r="OWF44" s="679"/>
      <c r="OWH44" s="676"/>
      <c r="OWI44" s="677"/>
      <c r="OWJ44" s="677"/>
      <c r="OWK44" s="678"/>
      <c r="OWL44" s="678"/>
      <c r="OWM44" s="678"/>
      <c r="OWN44" s="679"/>
      <c r="OWP44" s="676"/>
      <c r="OWQ44" s="677"/>
      <c r="OWR44" s="677"/>
      <c r="OWS44" s="678"/>
      <c r="OWT44" s="678"/>
      <c r="OWU44" s="678"/>
      <c r="OWV44" s="679"/>
      <c r="OWX44" s="676"/>
      <c r="OWY44" s="677"/>
      <c r="OWZ44" s="677"/>
      <c r="OXA44" s="678"/>
      <c r="OXB44" s="678"/>
      <c r="OXC44" s="678"/>
      <c r="OXD44" s="679"/>
      <c r="OXF44" s="676"/>
      <c r="OXG44" s="677"/>
      <c r="OXH44" s="677"/>
      <c r="OXI44" s="678"/>
      <c r="OXJ44" s="678"/>
      <c r="OXK44" s="678"/>
      <c r="OXL44" s="679"/>
      <c r="OXN44" s="676"/>
      <c r="OXO44" s="677"/>
      <c r="OXP44" s="677"/>
      <c r="OXQ44" s="678"/>
      <c r="OXR44" s="678"/>
      <c r="OXS44" s="678"/>
      <c r="OXT44" s="679"/>
      <c r="OXV44" s="676"/>
      <c r="OXW44" s="677"/>
      <c r="OXX44" s="677"/>
      <c r="OXY44" s="678"/>
      <c r="OXZ44" s="678"/>
      <c r="OYA44" s="678"/>
      <c r="OYB44" s="679"/>
      <c r="OYD44" s="676"/>
      <c r="OYE44" s="677"/>
      <c r="OYF44" s="677"/>
      <c r="OYG44" s="678"/>
      <c r="OYH44" s="678"/>
      <c r="OYI44" s="678"/>
      <c r="OYJ44" s="679"/>
      <c r="OYL44" s="676"/>
      <c r="OYM44" s="677"/>
      <c r="OYN44" s="677"/>
      <c r="OYO44" s="678"/>
      <c r="OYP44" s="678"/>
      <c r="OYQ44" s="678"/>
      <c r="OYR44" s="679"/>
      <c r="OYT44" s="676"/>
      <c r="OYU44" s="677"/>
      <c r="OYV44" s="677"/>
      <c r="OYW44" s="678"/>
      <c r="OYX44" s="678"/>
      <c r="OYY44" s="678"/>
      <c r="OYZ44" s="679"/>
      <c r="OZB44" s="676"/>
      <c r="OZC44" s="677"/>
      <c r="OZD44" s="677"/>
      <c r="OZE44" s="678"/>
      <c r="OZF44" s="678"/>
      <c r="OZG44" s="678"/>
      <c r="OZH44" s="679"/>
      <c r="OZJ44" s="676"/>
      <c r="OZK44" s="677"/>
      <c r="OZL44" s="677"/>
      <c r="OZM44" s="678"/>
      <c r="OZN44" s="678"/>
      <c r="OZO44" s="678"/>
      <c r="OZP44" s="679"/>
      <c r="OZR44" s="676"/>
      <c r="OZS44" s="677"/>
      <c r="OZT44" s="677"/>
      <c r="OZU44" s="678"/>
      <c r="OZV44" s="678"/>
      <c r="OZW44" s="678"/>
      <c r="OZX44" s="679"/>
      <c r="OZZ44" s="676"/>
      <c r="PAA44" s="677"/>
      <c r="PAB44" s="677"/>
      <c r="PAC44" s="678"/>
      <c r="PAD44" s="678"/>
      <c r="PAE44" s="678"/>
      <c r="PAF44" s="679"/>
      <c r="PAH44" s="676"/>
      <c r="PAI44" s="677"/>
      <c r="PAJ44" s="677"/>
      <c r="PAK44" s="678"/>
      <c r="PAL44" s="678"/>
      <c r="PAM44" s="678"/>
      <c r="PAN44" s="679"/>
      <c r="PAP44" s="676"/>
      <c r="PAQ44" s="677"/>
      <c r="PAR44" s="677"/>
      <c r="PAS44" s="678"/>
      <c r="PAT44" s="678"/>
      <c r="PAU44" s="678"/>
      <c r="PAV44" s="679"/>
      <c r="PAX44" s="676"/>
      <c r="PAY44" s="677"/>
      <c r="PAZ44" s="677"/>
      <c r="PBA44" s="678"/>
      <c r="PBB44" s="678"/>
      <c r="PBC44" s="678"/>
      <c r="PBD44" s="679"/>
      <c r="PBF44" s="676"/>
      <c r="PBG44" s="677"/>
      <c r="PBH44" s="677"/>
      <c r="PBI44" s="678"/>
      <c r="PBJ44" s="678"/>
      <c r="PBK44" s="678"/>
      <c r="PBL44" s="679"/>
      <c r="PBN44" s="676"/>
      <c r="PBO44" s="677"/>
      <c r="PBP44" s="677"/>
      <c r="PBQ44" s="678"/>
      <c r="PBR44" s="678"/>
      <c r="PBS44" s="678"/>
      <c r="PBT44" s="679"/>
      <c r="PBV44" s="676"/>
      <c r="PBW44" s="677"/>
      <c r="PBX44" s="677"/>
      <c r="PBY44" s="678"/>
      <c r="PBZ44" s="678"/>
      <c r="PCA44" s="678"/>
      <c r="PCB44" s="679"/>
      <c r="PCD44" s="676"/>
      <c r="PCE44" s="677"/>
      <c r="PCF44" s="677"/>
      <c r="PCG44" s="678"/>
      <c r="PCH44" s="678"/>
      <c r="PCI44" s="678"/>
      <c r="PCJ44" s="679"/>
      <c r="PCL44" s="676"/>
      <c r="PCM44" s="677"/>
      <c r="PCN44" s="677"/>
      <c r="PCO44" s="678"/>
      <c r="PCP44" s="678"/>
      <c r="PCQ44" s="678"/>
      <c r="PCR44" s="679"/>
      <c r="PCT44" s="676"/>
      <c r="PCU44" s="677"/>
      <c r="PCV44" s="677"/>
      <c r="PCW44" s="678"/>
      <c r="PCX44" s="678"/>
      <c r="PCY44" s="678"/>
      <c r="PCZ44" s="679"/>
      <c r="PDB44" s="676"/>
      <c r="PDC44" s="677"/>
      <c r="PDD44" s="677"/>
      <c r="PDE44" s="678"/>
      <c r="PDF44" s="678"/>
      <c r="PDG44" s="678"/>
      <c r="PDH44" s="679"/>
      <c r="PDJ44" s="676"/>
      <c r="PDK44" s="677"/>
      <c r="PDL44" s="677"/>
      <c r="PDM44" s="678"/>
      <c r="PDN44" s="678"/>
      <c r="PDO44" s="678"/>
      <c r="PDP44" s="679"/>
      <c r="PDR44" s="676"/>
      <c r="PDS44" s="677"/>
      <c r="PDT44" s="677"/>
      <c r="PDU44" s="678"/>
      <c r="PDV44" s="678"/>
      <c r="PDW44" s="678"/>
      <c r="PDX44" s="679"/>
      <c r="PDZ44" s="676"/>
      <c r="PEA44" s="677"/>
      <c r="PEB44" s="677"/>
      <c r="PEC44" s="678"/>
      <c r="PED44" s="678"/>
      <c r="PEE44" s="678"/>
      <c r="PEF44" s="679"/>
      <c r="PEH44" s="676"/>
      <c r="PEI44" s="677"/>
      <c r="PEJ44" s="677"/>
      <c r="PEK44" s="678"/>
      <c r="PEL44" s="678"/>
      <c r="PEM44" s="678"/>
      <c r="PEN44" s="679"/>
      <c r="PEP44" s="676"/>
      <c r="PEQ44" s="677"/>
      <c r="PER44" s="677"/>
      <c r="PES44" s="678"/>
      <c r="PET44" s="678"/>
      <c r="PEU44" s="678"/>
      <c r="PEV44" s="679"/>
      <c r="PEX44" s="676"/>
      <c r="PEY44" s="677"/>
      <c r="PEZ44" s="677"/>
      <c r="PFA44" s="678"/>
      <c r="PFB44" s="678"/>
      <c r="PFC44" s="678"/>
      <c r="PFD44" s="679"/>
      <c r="PFF44" s="676"/>
      <c r="PFG44" s="677"/>
      <c r="PFH44" s="677"/>
      <c r="PFI44" s="678"/>
      <c r="PFJ44" s="678"/>
      <c r="PFK44" s="678"/>
      <c r="PFL44" s="679"/>
      <c r="PFN44" s="676"/>
      <c r="PFO44" s="677"/>
      <c r="PFP44" s="677"/>
      <c r="PFQ44" s="678"/>
      <c r="PFR44" s="678"/>
      <c r="PFS44" s="678"/>
      <c r="PFT44" s="679"/>
      <c r="PFV44" s="676"/>
      <c r="PFW44" s="677"/>
      <c r="PFX44" s="677"/>
      <c r="PFY44" s="678"/>
      <c r="PFZ44" s="678"/>
      <c r="PGA44" s="678"/>
      <c r="PGB44" s="679"/>
      <c r="PGD44" s="676"/>
      <c r="PGE44" s="677"/>
      <c r="PGF44" s="677"/>
      <c r="PGG44" s="678"/>
      <c r="PGH44" s="678"/>
      <c r="PGI44" s="678"/>
      <c r="PGJ44" s="679"/>
      <c r="PGL44" s="676"/>
      <c r="PGM44" s="677"/>
      <c r="PGN44" s="677"/>
      <c r="PGO44" s="678"/>
      <c r="PGP44" s="678"/>
      <c r="PGQ44" s="678"/>
      <c r="PGR44" s="679"/>
      <c r="PGT44" s="676"/>
      <c r="PGU44" s="677"/>
      <c r="PGV44" s="677"/>
      <c r="PGW44" s="678"/>
      <c r="PGX44" s="678"/>
      <c r="PGY44" s="678"/>
      <c r="PGZ44" s="679"/>
      <c r="PHB44" s="676"/>
      <c r="PHC44" s="677"/>
      <c r="PHD44" s="677"/>
      <c r="PHE44" s="678"/>
      <c r="PHF44" s="678"/>
      <c r="PHG44" s="678"/>
      <c r="PHH44" s="679"/>
      <c r="PHJ44" s="676"/>
      <c r="PHK44" s="677"/>
      <c r="PHL44" s="677"/>
      <c r="PHM44" s="678"/>
      <c r="PHN44" s="678"/>
      <c r="PHO44" s="678"/>
      <c r="PHP44" s="679"/>
      <c r="PHR44" s="676"/>
      <c r="PHS44" s="677"/>
      <c r="PHT44" s="677"/>
      <c r="PHU44" s="678"/>
      <c r="PHV44" s="678"/>
      <c r="PHW44" s="678"/>
      <c r="PHX44" s="679"/>
      <c r="PHZ44" s="676"/>
      <c r="PIA44" s="677"/>
      <c r="PIB44" s="677"/>
      <c r="PIC44" s="678"/>
      <c r="PID44" s="678"/>
      <c r="PIE44" s="678"/>
      <c r="PIF44" s="679"/>
      <c r="PIH44" s="676"/>
      <c r="PII44" s="677"/>
      <c r="PIJ44" s="677"/>
      <c r="PIK44" s="678"/>
      <c r="PIL44" s="678"/>
      <c r="PIM44" s="678"/>
      <c r="PIN44" s="679"/>
      <c r="PIP44" s="676"/>
      <c r="PIQ44" s="677"/>
      <c r="PIR44" s="677"/>
      <c r="PIS44" s="678"/>
      <c r="PIT44" s="678"/>
      <c r="PIU44" s="678"/>
      <c r="PIV44" s="679"/>
      <c r="PIX44" s="676"/>
      <c r="PIY44" s="677"/>
      <c r="PIZ44" s="677"/>
      <c r="PJA44" s="678"/>
      <c r="PJB44" s="678"/>
      <c r="PJC44" s="678"/>
      <c r="PJD44" s="679"/>
      <c r="PJF44" s="676"/>
      <c r="PJG44" s="677"/>
      <c r="PJH44" s="677"/>
      <c r="PJI44" s="678"/>
      <c r="PJJ44" s="678"/>
      <c r="PJK44" s="678"/>
      <c r="PJL44" s="679"/>
      <c r="PJN44" s="676"/>
      <c r="PJO44" s="677"/>
      <c r="PJP44" s="677"/>
      <c r="PJQ44" s="678"/>
      <c r="PJR44" s="678"/>
      <c r="PJS44" s="678"/>
      <c r="PJT44" s="679"/>
      <c r="PJV44" s="676"/>
      <c r="PJW44" s="677"/>
      <c r="PJX44" s="677"/>
      <c r="PJY44" s="678"/>
      <c r="PJZ44" s="678"/>
      <c r="PKA44" s="678"/>
      <c r="PKB44" s="679"/>
      <c r="PKD44" s="676"/>
      <c r="PKE44" s="677"/>
      <c r="PKF44" s="677"/>
      <c r="PKG44" s="678"/>
      <c r="PKH44" s="678"/>
      <c r="PKI44" s="678"/>
      <c r="PKJ44" s="679"/>
      <c r="PKL44" s="676"/>
      <c r="PKM44" s="677"/>
      <c r="PKN44" s="677"/>
      <c r="PKO44" s="678"/>
      <c r="PKP44" s="678"/>
      <c r="PKQ44" s="678"/>
      <c r="PKR44" s="679"/>
      <c r="PKT44" s="676"/>
      <c r="PKU44" s="677"/>
      <c r="PKV44" s="677"/>
      <c r="PKW44" s="678"/>
      <c r="PKX44" s="678"/>
      <c r="PKY44" s="678"/>
      <c r="PKZ44" s="679"/>
      <c r="PLB44" s="676"/>
      <c r="PLC44" s="677"/>
      <c r="PLD44" s="677"/>
      <c r="PLE44" s="678"/>
      <c r="PLF44" s="678"/>
      <c r="PLG44" s="678"/>
      <c r="PLH44" s="679"/>
      <c r="PLJ44" s="676"/>
      <c r="PLK44" s="677"/>
      <c r="PLL44" s="677"/>
      <c r="PLM44" s="678"/>
      <c r="PLN44" s="678"/>
      <c r="PLO44" s="678"/>
      <c r="PLP44" s="679"/>
      <c r="PLR44" s="676"/>
      <c r="PLS44" s="677"/>
      <c r="PLT44" s="677"/>
      <c r="PLU44" s="678"/>
      <c r="PLV44" s="678"/>
      <c r="PLW44" s="678"/>
      <c r="PLX44" s="679"/>
      <c r="PLZ44" s="676"/>
      <c r="PMA44" s="677"/>
      <c r="PMB44" s="677"/>
      <c r="PMC44" s="678"/>
      <c r="PMD44" s="678"/>
      <c r="PME44" s="678"/>
      <c r="PMF44" s="679"/>
      <c r="PMH44" s="676"/>
      <c r="PMI44" s="677"/>
      <c r="PMJ44" s="677"/>
      <c r="PMK44" s="678"/>
      <c r="PML44" s="678"/>
      <c r="PMM44" s="678"/>
      <c r="PMN44" s="679"/>
      <c r="PMP44" s="676"/>
      <c r="PMQ44" s="677"/>
      <c r="PMR44" s="677"/>
      <c r="PMS44" s="678"/>
      <c r="PMT44" s="678"/>
      <c r="PMU44" s="678"/>
      <c r="PMV44" s="679"/>
      <c r="PMX44" s="676"/>
      <c r="PMY44" s="677"/>
      <c r="PMZ44" s="677"/>
      <c r="PNA44" s="678"/>
      <c r="PNB44" s="678"/>
      <c r="PNC44" s="678"/>
      <c r="PND44" s="679"/>
      <c r="PNF44" s="676"/>
      <c r="PNG44" s="677"/>
      <c r="PNH44" s="677"/>
      <c r="PNI44" s="678"/>
      <c r="PNJ44" s="678"/>
      <c r="PNK44" s="678"/>
      <c r="PNL44" s="679"/>
      <c r="PNN44" s="676"/>
      <c r="PNO44" s="677"/>
      <c r="PNP44" s="677"/>
      <c r="PNQ44" s="678"/>
      <c r="PNR44" s="678"/>
      <c r="PNS44" s="678"/>
      <c r="PNT44" s="679"/>
      <c r="PNV44" s="676"/>
      <c r="PNW44" s="677"/>
      <c r="PNX44" s="677"/>
      <c r="PNY44" s="678"/>
      <c r="PNZ44" s="678"/>
      <c r="POA44" s="678"/>
      <c r="POB44" s="679"/>
      <c r="POD44" s="676"/>
      <c r="POE44" s="677"/>
      <c r="POF44" s="677"/>
      <c r="POG44" s="678"/>
      <c r="POH44" s="678"/>
      <c r="POI44" s="678"/>
      <c r="POJ44" s="679"/>
      <c r="POL44" s="676"/>
      <c r="POM44" s="677"/>
      <c r="PON44" s="677"/>
      <c r="POO44" s="678"/>
      <c r="POP44" s="678"/>
      <c r="POQ44" s="678"/>
      <c r="POR44" s="679"/>
      <c r="POT44" s="676"/>
      <c r="POU44" s="677"/>
      <c r="POV44" s="677"/>
      <c r="POW44" s="678"/>
      <c r="POX44" s="678"/>
      <c r="POY44" s="678"/>
      <c r="POZ44" s="679"/>
      <c r="PPB44" s="676"/>
      <c r="PPC44" s="677"/>
      <c r="PPD44" s="677"/>
      <c r="PPE44" s="678"/>
      <c r="PPF44" s="678"/>
      <c r="PPG44" s="678"/>
      <c r="PPH44" s="679"/>
      <c r="PPJ44" s="676"/>
      <c r="PPK44" s="677"/>
      <c r="PPL44" s="677"/>
      <c r="PPM44" s="678"/>
      <c r="PPN44" s="678"/>
      <c r="PPO44" s="678"/>
      <c r="PPP44" s="679"/>
      <c r="PPR44" s="676"/>
      <c r="PPS44" s="677"/>
      <c r="PPT44" s="677"/>
      <c r="PPU44" s="678"/>
      <c r="PPV44" s="678"/>
      <c r="PPW44" s="678"/>
      <c r="PPX44" s="679"/>
      <c r="PPZ44" s="676"/>
      <c r="PQA44" s="677"/>
      <c r="PQB44" s="677"/>
      <c r="PQC44" s="678"/>
      <c r="PQD44" s="678"/>
      <c r="PQE44" s="678"/>
      <c r="PQF44" s="679"/>
      <c r="PQH44" s="676"/>
      <c r="PQI44" s="677"/>
      <c r="PQJ44" s="677"/>
      <c r="PQK44" s="678"/>
      <c r="PQL44" s="678"/>
      <c r="PQM44" s="678"/>
      <c r="PQN44" s="679"/>
      <c r="PQP44" s="676"/>
      <c r="PQQ44" s="677"/>
      <c r="PQR44" s="677"/>
      <c r="PQS44" s="678"/>
      <c r="PQT44" s="678"/>
      <c r="PQU44" s="678"/>
      <c r="PQV44" s="679"/>
      <c r="PQX44" s="676"/>
      <c r="PQY44" s="677"/>
      <c r="PQZ44" s="677"/>
      <c r="PRA44" s="678"/>
      <c r="PRB44" s="678"/>
      <c r="PRC44" s="678"/>
      <c r="PRD44" s="679"/>
      <c r="PRF44" s="676"/>
      <c r="PRG44" s="677"/>
      <c r="PRH44" s="677"/>
      <c r="PRI44" s="678"/>
      <c r="PRJ44" s="678"/>
      <c r="PRK44" s="678"/>
      <c r="PRL44" s="679"/>
      <c r="PRN44" s="676"/>
      <c r="PRO44" s="677"/>
      <c r="PRP44" s="677"/>
      <c r="PRQ44" s="678"/>
      <c r="PRR44" s="678"/>
      <c r="PRS44" s="678"/>
      <c r="PRT44" s="679"/>
      <c r="PRV44" s="676"/>
      <c r="PRW44" s="677"/>
      <c r="PRX44" s="677"/>
      <c r="PRY44" s="678"/>
      <c r="PRZ44" s="678"/>
      <c r="PSA44" s="678"/>
      <c r="PSB44" s="679"/>
      <c r="PSD44" s="676"/>
      <c r="PSE44" s="677"/>
      <c r="PSF44" s="677"/>
      <c r="PSG44" s="678"/>
      <c r="PSH44" s="678"/>
      <c r="PSI44" s="678"/>
      <c r="PSJ44" s="679"/>
      <c r="PSL44" s="676"/>
      <c r="PSM44" s="677"/>
      <c r="PSN44" s="677"/>
      <c r="PSO44" s="678"/>
      <c r="PSP44" s="678"/>
      <c r="PSQ44" s="678"/>
      <c r="PSR44" s="679"/>
      <c r="PST44" s="676"/>
      <c r="PSU44" s="677"/>
      <c r="PSV44" s="677"/>
      <c r="PSW44" s="678"/>
      <c r="PSX44" s="678"/>
      <c r="PSY44" s="678"/>
      <c r="PSZ44" s="679"/>
      <c r="PTB44" s="676"/>
      <c r="PTC44" s="677"/>
      <c r="PTD44" s="677"/>
      <c r="PTE44" s="678"/>
      <c r="PTF44" s="678"/>
      <c r="PTG44" s="678"/>
      <c r="PTH44" s="679"/>
      <c r="PTJ44" s="676"/>
      <c r="PTK44" s="677"/>
      <c r="PTL44" s="677"/>
      <c r="PTM44" s="678"/>
      <c r="PTN44" s="678"/>
      <c r="PTO44" s="678"/>
      <c r="PTP44" s="679"/>
      <c r="PTR44" s="676"/>
      <c r="PTS44" s="677"/>
      <c r="PTT44" s="677"/>
      <c r="PTU44" s="678"/>
      <c r="PTV44" s="678"/>
      <c r="PTW44" s="678"/>
      <c r="PTX44" s="679"/>
      <c r="PTZ44" s="676"/>
      <c r="PUA44" s="677"/>
      <c r="PUB44" s="677"/>
      <c r="PUC44" s="678"/>
      <c r="PUD44" s="678"/>
      <c r="PUE44" s="678"/>
      <c r="PUF44" s="679"/>
      <c r="PUH44" s="676"/>
      <c r="PUI44" s="677"/>
      <c r="PUJ44" s="677"/>
      <c r="PUK44" s="678"/>
      <c r="PUL44" s="678"/>
      <c r="PUM44" s="678"/>
      <c r="PUN44" s="679"/>
      <c r="PUP44" s="676"/>
      <c r="PUQ44" s="677"/>
      <c r="PUR44" s="677"/>
      <c r="PUS44" s="678"/>
      <c r="PUT44" s="678"/>
      <c r="PUU44" s="678"/>
      <c r="PUV44" s="679"/>
      <c r="PUX44" s="676"/>
      <c r="PUY44" s="677"/>
      <c r="PUZ44" s="677"/>
      <c r="PVA44" s="678"/>
      <c r="PVB44" s="678"/>
      <c r="PVC44" s="678"/>
      <c r="PVD44" s="679"/>
      <c r="PVF44" s="676"/>
      <c r="PVG44" s="677"/>
      <c r="PVH44" s="677"/>
      <c r="PVI44" s="678"/>
      <c r="PVJ44" s="678"/>
      <c r="PVK44" s="678"/>
      <c r="PVL44" s="679"/>
      <c r="PVN44" s="676"/>
      <c r="PVO44" s="677"/>
      <c r="PVP44" s="677"/>
      <c r="PVQ44" s="678"/>
      <c r="PVR44" s="678"/>
      <c r="PVS44" s="678"/>
      <c r="PVT44" s="679"/>
      <c r="PVV44" s="676"/>
      <c r="PVW44" s="677"/>
      <c r="PVX44" s="677"/>
      <c r="PVY44" s="678"/>
      <c r="PVZ44" s="678"/>
      <c r="PWA44" s="678"/>
      <c r="PWB44" s="679"/>
      <c r="PWD44" s="676"/>
      <c r="PWE44" s="677"/>
      <c r="PWF44" s="677"/>
      <c r="PWG44" s="678"/>
      <c r="PWH44" s="678"/>
      <c r="PWI44" s="678"/>
      <c r="PWJ44" s="679"/>
      <c r="PWL44" s="676"/>
      <c r="PWM44" s="677"/>
      <c r="PWN44" s="677"/>
      <c r="PWO44" s="678"/>
      <c r="PWP44" s="678"/>
      <c r="PWQ44" s="678"/>
      <c r="PWR44" s="679"/>
      <c r="PWT44" s="676"/>
      <c r="PWU44" s="677"/>
      <c r="PWV44" s="677"/>
      <c r="PWW44" s="678"/>
      <c r="PWX44" s="678"/>
      <c r="PWY44" s="678"/>
      <c r="PWZ44" s="679"/>
      <c r="PXB44" s="676"/>
      <c r="PXC44" s="677"/>
      <c r="PXD44" s="677"/>
      <c r="PXE44" s="678"/>
      <c r="PXF44" s="678"/>
      <c r="PXG44" s="678"/>
      <c r="PXH44" s="679"/>
      <c r="PXJ44" s="676"/>
      <c r="PXK44" s="677"/>
      <c r="PXL44" s="677"/>
      <c r="PXM44" s="678"/>
      <c r="PXN44" s="678"/>
      <c r="PXO44" s="678"/>
      <c r="PXP44" s="679"/>
      <c r="PXR44" s="676"/>
      <c r="PXS44" s="677"/>
      <c r="PXT44" s="677"/>
      <c r="PXU44" s="678"/>
      <c r="PXV44" s="678"/>
      <c r="PXW44" s="678"/>
      <c r="PXX44" s="679"/>
      <c r="PXZ44" s="676"/>
      <c r="PYA44" s="677"/>
      <c r="PYB44" s="677"/>
      <c r="PYC44" s="678"/>
      <c r="PYD44" s="678"/>
      <c r="PYE44" s="678"/>
      <c r="PYF44" s="679"/>
      <c r="PYH44" s="676"/>
      <c r="PYI44" s="677"/>
      <c r="PYJ44" s="677"/>
      <c r="PYK44" s="678"/>
      <c r="PYL44" s="678"/>
      <c r="PYM44" s="678"/>
      <c r="PYN44" s="679"/>
      <c r="PYP44" s="676"/>
      <c r="PYQ44" s="677"/>
      <c r="PYR44" s="677"/>
      <c r="PYS44" s="678"/>
      <c r="PYT44" s="678"/>
      <c r="PYU44" s="678"/>
      <c r="PYV44" s="679"/>
      <c r="PYX44" s="676"/>
      <c r="PYY44" s="677"/>
      <c r="PYZ44" s="677"/>
      <c r="PZA44" s="678"/>
      <c r="PZB44" s="678"/>
      <c r="PZC44" s="678"/>
      <c r="PZD44" s="679"/>
      <c r="PZF44" s="676"/>
      <c r="PZG44" s="677"/>
      <c r="PZH44" s="677"/>
      <c r="PZI44" s="678"/>
      <c r="PZJ44" s="678"/>
      <c r="PZK44" s="678"/>
      <c r="PZL44" s="679"/>
      <c r="PZN44" s="676"/>
      <c r="PZO44" s="677"/>
      <c r="PZP44" s="677"/>
      <c r="PZQ44" s="678"/>
      <c r="PZR44" s="678"/>
      <c r="PZS44" s="678"/>
      <c r="PZT44" s="679"/>
      <c r="PZV44" s="676"/>
      <c r="PZW44" s="677"/>
      <c r="PZX44" s="677"/>
      <c r="PZY44" s="678"/>
      <c r="PZZ44" s="678"/>
      <c r="QAA44" s="678"/>
      <c r="QAB44" s="679"/>
      <c r="QAD44" s="676"/>
      <c r="QAE44" s="677"/>
      <c r="QAF44" s="677"/>
      <c r="QAG44" s="678"/>
      <c r="QAH44" s="678"/>
      <c r="QAI44" s="678"/>
      <c r="QAJ44" s="679"/>
      <c r="QAL44" s="676"/>
      <c r="QAM44" s="677"/>
      <c r="QAN44" s="677"/>
      <c r="QAO44" s="678"/>
      <c r="QAP44" s="678"/>
      <c r="QAQ44" s="678"/>
      <c r="QAR44" s="679"/>
      <c r="QAT44" s="676"/>
      <c r="QAU44" s="677"/>
      <c r="QAV44" s="677"/>
      <c r="QAW44" s="678"/>
      <c r="QAX44" s="678"/>
      <c r="QAY44" s="678"/>
      <c r="QAZ44" s="679"/>
      <c r="QBB44" s="676"/>
      <c r="QBC44" s="677"/>
      <c r="QBD44" s="677"/>
      <c r="QBE44" s="678"/>
      <c r="QBF44" s="678"/>
      <c r="QBG44" s="678"/>
      <c r="QBH44" s="679"/>
      <c r="QBJ44" s="676"/>
      <c r="QBK44" s="677"/>
      <c r="QBL44" s="677"/>
      <c r="QBM44" s="678"/>
      <c r="QBN44" s="678"/>
      <c r="QBO44" s="678"/>
      <c r="QBP44" s="679"/>
      <c r="QBR44" s="676"/>
      <c r="QBS44" s="677"/>
      <c r="QBT44" s="677"/>
      <c r="QBU44" s="678"/>
      <c r="QBV44" s="678"/>
      <c r="QBW44" s="678"/>
      <c r="QBX44" s="679"/>
      <c r="QBZ44" s="676"/>
      <c r="QCA44" s="677"/>
      <c r="QCB44" s="677"/>
      <c r="QCC44" s="678"/>
      <c r="QCD44" s="678"/>
      <c r="QCE44" s="678"/>
      <c r="QCF44" s="679"/>
      <c r="QCH44" s="676"/>
      <c r="QCI44" s="677"/>
      <c r="QCJ44" s="677"/>
      <c r="QCK44" s="678"/>
      <c r="QCL44" s="678"/>
      <c r="QCM44" s="678"/>
      <c r="QCN44" s="679"/>
      <c r="QCP44" s="676"/>
      <c r="QCQ44" s="677"/>
      <c r="QCR44" s="677"/>
      <c r="QCS44" s="678"/>
      <c r="QCT44" s="678"/>
      <c r="QCU44" s="678"/>
      <c r="QCV44" s="679"/>
      <c r="QCX44" s="676"/>
      <c r="QCY44" s="677"/>
      <c r="QCZ44" s="677"/>
      <c r="QDA44" s="678"/>
      <c r="QDB44" s="678"/>
      <c r="QDC44" s="678"/>
      <c r="QDD44" s="679"/>
      <c r="QDF44" s="676"/>
      <c r="QDG44" s="677"/>
      <c r="QDH44" s="677"/>
      <c r="QDI44" s="678"/>
      <c r="QDJ44" s="678"/>
      <c r="QDK44" s="678"/>
      <c r="QDL44" s="679"/>
      <c r="QDN44" s="676"/>
      <c r="QDO44" s="677"/>
      <c r="QDP44" s="677"/>
      <c r="QDQ44" s="678"/>
      <c r="QDR44" s="678"/>
      <c r="QDS44" s="678"/>
      <c r="QDT44" s="679"/>
      <c r="QDV44" s="676"/>
      <c r="QDW44" s="677"/>
      <c r="QDX44" s="677"/>
      <c r="QDY44" s="678"/>
      <c r="QDZ44" s="678"/>
      <c r="QEA44" s="678"/>
      <c r="QEB44" s="679"/>
      <c r="QED44" s="676"/>
      <c r="QEE44" s="677"/>
      <c r="QEF44" s="677"/>
      <c r="QEG44" s="678"/>
      <c r="QEH44" s="678"/>
      <c r="QEI44" s="678"/>
      <c r="QEJ44" s="679"/>
      <c r="QEL44" s="676"/>
      <c r="QEM44" s="677"/>
      <c r="QEN44" s="677"/>
      <c r="QEO44" s="678"/>
      <c r="QEP44" s="678"/>
      <c r="QEQ44" s="678"/>
      <c r="QER44" s="679"/>
      <c r="QET44" s="676"/>
      <c r="QEU44" s="677"/>
      <c r="QEV44" s="677"/>
      <c r="QEW44" s="678"/>
      <c r="QEX44" s="678"/>
      <c r="QEY44" s="678"/>
      <c r="QEZ44" s="679"/>
      <c r="QFB44" s="676"/>
      <c r="QFC44" s="677"/>
      <c r="QFD44" s="677"/>
      <c r="QFE44" s="678"/>
      <c r="QFF44" s="678"/>
      <c r="QFG44" s="678"/>
      <c r="QFH44" s="679"/>
      <c r="QFJ44" s="676"/>
      <c r="QFK44" s="677"/>
      <c r="QFL44" s="677"/>
      <c r="QFM44" s="678"/>
      <c r="QFN44" s="678"/>
      <c r="QFO44" s="678"/>
      <c r="QFP44" s="679"/>
      <c r="QFR44" s="676"/>
      <c r="QFS44" s="677"/>
      <c r="QFT44" s="677"/>
      <c r="QFU44" s="678"/>
      <c r="QFV44" s="678"/>
      <c r="QFW44" s="678"/>
      <c r="QFX44" s="679"/>
      <c r="QFZ44" s="676"/>
      <c r="QGA44" s="677"/>
      <c r="QGB44" s="677"/>
      <c r="QGC44" s="678"/>
      <c r="QGD44" s="678"/>
      <c r="QGE44" s="678"/>
      <c r="QGF44" s="679"/>
      <c r="QGH44" s="676"/>
      <c r="QGI44" s="677"/>
      <c r="QGJ44" s="677"/>
      <c r="QGK44" s="678"/>
      <c r="QGL44" s="678"/>
      <c r="QGM44" s="678"/>
      <c r="QGN44" s="679"/>
      <c r="QGP44" s="676"/>
      <c r="QGQ44" s="677"/>
      <c r="QGR44" s="677"/>
      <c r="QGS44" s="678"/>
      <c r="QGT44" s="678"/>
      <c r="QGU44" s="678"/>
      <c r="QGV44" s="679"/>
      <c r="QGX44" s="676"/>
      <c r="QGY44" s="677"/>
      <c r="QGZ44" s="677"/>
      <c r="QHA44" s="678"/>
      <c r="QHB44" s="678"/>
      <c r="QHC44" s="678"/>
      <c r="QHD44" s="679"/>
      <c r="QHF44" s="676"/>
      <c r="QHG44" s="677"/>
      <c r="QHH44" s="677"/>
      <c r="QHI44" s="678"/>
      <c r="QHJ44" s="678"/>
      <c r="QHK44" s="678"/>
      <c r="QHL44" s="679"/>
      <c r="QHN44" s="676"/>
      <c r="QHO44" s="677"/>
      <c r="QHP44" s="677"/>
      <c r="QHQ44" s="678"/>
      <c r="QHR44" s="678"/>
      <c r="QHS44" s="678"/>
      <c r="QHT44" s="679"/>
      <c r="QHV44" s="676"/>
      <c r="QHW44" s="677"/>
      <c r="QHX44" s="677"/>
      <c r="QHY44" s="678"/>
      <c r="QHZ44" s="678"/>
      <c r="QIA44" s="678"/>
      <c r="QIB44" s="679"/>
      <c r="QID44" s="676"/>
      <c r="QIE44" s="677"/>
      <c r="QIF44" s="677"/>
      <c r="QIG44" s="678"/>
      <c r="QIH44" s="678"/>
      <c r="QII44" s="678"/>
      <c r="QIJ44" s="679"/>
      <c r="QIL44" s="676"/>
      <c r="QIM44" s="677"/>
      <c r="QIN44" s="677"/>
      <c r="QIO44" s="678"/>
      <c r="QIP44" s="678"/>
      <c r="QIQ44" s="678"/>
      <c r="QIR44" s="679"/>
      <c r="QIT44" s="676"/>
      <c r="QIU44" s="677"/>
      <c r="QIV44" s="677"/>
      <c r="QIW44" s="678"/>
      <c r="QIX44" s="678"/>
      <c r="QIY44" s="678"/>
      <c r="QIZ44" s="679"/>
      <c r="QJB44" s="676"/>
      <c r="QJC44" s="677"/>
      <c r="QJD44" s="677"/>
      <c r="QJE44" s="678"/>
      <c r="QJF44" s="678"/>
      <c r="QJG44" s="678"/>
      <c r="QJH44" s="679"/>
      <c r="QJJ44" s="676"/>
      <c r="QJK44" s="677"/>
      <c r="QJL44" s="677"/>
      <c r="QJM44" s="678"/>
      <c r="QJN44" s="678"/>
      <c r="QJO44" s="678"/>
      <c r="QJP44" s="679"/>
      <c r="QJR44" s="676"/>
      <c r="QJS44" s="677"/>
      <c r="QJT44" s="677"/>
      <c r="QJU44" s="678"/>
      <c r="QJV44" s="678"/>
      <c r="QJW44" s="678"/>
      <c r="QJX44" s="679"/>
      <c r="QJZ44" s="676"/>
      <c r="QKA44" s="677"/>
      <c r="QKB44" s="677"/>
      <c r="QKC44" s="678"/>
      <c r="QKD44" s="678"/>
      <c r="QKE44" s="678"/>
      <c r="QKF44" s="679"/>
      <c r="QKH44" s="676"/>
      <c r="QKI44" s="677"/>
      <c r="QKJ44" s="677"/>
      <c r="QKK44" s="678"/>
      <c r="QKL44" s="678"/>
      <c r="QKM44" s="678"/>
      <c r="QKN44" s="679"/>
      <c r="QKP44" s="676"/>
      <c r="QKQ44" s="677"/>
      <c r="QKR44" s="677"/>
      <c r="QKS44" s="678"/>
      <c r="QKT44" s="678"/>
      <c r="QKU44" s="678"/>
      <c r="QKV44" s="679"/>
      <c r="QKX44" s="676"/>
      <c r="QKY44" s="677"/>
      <c r="QKZ44" s="677"/>
      <c r="QLA44" s="678"/>
      <c r="QLB44" s="678"/>
      <c r="QLC44" s="678"/>
      <c r="QLD44" s="679"/>
      <c r="QLF44" s="676"/>
      <c r="QLG44" s="677"/>
      <c r="QLH44" s="677"/>
      <c r="QLI44" s="678"/>
      <c r="QLJ44" s="678"/>
      <c r="QLK44" s="678"/>
      <c r="QLL44" s="679"/>
      <c r="QLN44" s="676"/>
      <c r="QLO44" s="677"/>
      <c r="QLP44" s="677"/>
      <c r="QLQ44" s="678"/>
      <c r="QLR44" s="678"/>
      <c r="QLS44" s="678"/>
      <c r="QLT44" s="679"/>
      <c r="QLV44" s="676"/>
      <c r="QLW44" s="677"/>
      <c r="QLX44" s="677"/>
      <c r="QLY44" s="678"/>
      <c r="QLZ44" s="678"/>
      <c r="QMA44" s="678"/>
      <c r="QMB44" s="679"/>
      <c r="QMD44" s="676"/>
      <c r="QME44" s="677"/>
      <c r="QMF44" s="677"/>
      <c r="QMG44" s="678"/>
      <c r="QMH44" s="678"/>
      <c r="QMI44" s="678"/>
      <c r="QMJ44" s="679"/>
      <c r="QML44" s="676"/>
      <c r="QMM44" s="677"/>
      <c r="QMN44" s="677"/>
      <c r="QMO44" s="678"/>
      <c r="QMP44" s="678"/>
      <c r="QMQ44" s="678"/>
      <c r="QMR44" s="679"/>
      <c r="QMT44" s="676"/>
      <c r="QMU44" s="677"/>
      <c r="QMV44" s="677"/>
      <c r="QMW44" s="678"/>
      <c r="QMX44" s="678"/>
      <c r="QMY44" s="678"/>
      <c r="QMZ44" s="679"/>
      <c r="QNB44" s="676"/>
      <c r="QNC44" s="677"/>
      <c r="QND44" s="677"/>
      <c r="QNE44" s="678"/>
      <c r="QNF44" s="678"/>
      <c r="QNG44" s="678"/>
      <c r="QNH44" s="679"/>
      <c r="QNJ44" s="676"/>
      <c r="QNK44" s="677"/>
      <c r="QNL44" s="677"/>
      <c r="QNM44" s="678"/>
      <c r="QNN44" s="678"/>
      <c r="QNO44" s="678"/>
      <c r="QNP44" s="679"/>
      <c r="QNR44" s="676"/>
      <c r="QNS44" s="677"/>
      <c r="QNT44" s="677"/>
      <c r="QNU44" s="678"/>
      <c r="QNV44" s="678"/>
      <c r="QNW44" s="678"/>
      <c r="QNX44" s="679"/>
      <c r="QNZ44" s="676"/>
      <c r="QOA44" s="677"/>
      <c r="QOB44" s="677"/>
      <c r="QOC44" s="678"/>
      <c r="QOD44" s="678"/>
      <c r="QOE44" s="678"/>
      <c r="QOF44" s="679"/>
      <c r="QOH44" s="676"/>
      <c r="QOI44" s="677"/>
      <c r="QOJ44" s="677"/>
      <c r="QOK44" s="678"/>
      <c r="QOL44" s="678"/>
      <c r="QOM44" s="678"/>
      <c r="QON44" s="679"/>
      <c r="QOP44" s="676"/>
      <c r="QOQ44" s="677"/>
      <c r="QOR44" s="677"/>
      <c r="QOS44" s="678"/>
      <c r="QOT44" s="678"/>
      <c r="QOU44" s="678"/>
      <c r="QOV44" s="679"/>
      <c r="QOX44" s="676"/>
      <c r="QOY44" s="677"/>
      <c r="QOZ44" s="677"/>
      <c r="QPA44" s="678"/>
      <c r="QPB44" s="678"/>
      <c r="QPC44" s="678"/>
      <c r="QPD44" s="679"/>
      <c r="QPF44" s="676"/>
      <c r="QPG44" s="677"/>
      <c r="QPH44" s="677"/>
      <c r="QPI44" s="678"/>
      <c r="QPJ44" s="678"/>
      <c r="QPK44" s="678"/>
      <c r="QPL44" s="679"/>
      <c r="QPN44" s="676"/>
      <c r="QPO44" s="677"/>
      <c r="QPP44" s="677"/>
      <c r="QPQ44" s="678"/>
      <c r="QPR44" s="678"/>
      <c r="QPS44" s="678"/>
      <c r="QPT44" s="679"/>
      <c r="QPV44" s="676"/>
      <c r="QPW44" s="677"/>
      <c r="QPX44" s="677"/>
      <c r="QPY44" s="678"/>
      <c r="QPZ44" s="678"/>
      <c r="QQA44" s="678"/>
      <c r="QQB44" s="679"/>
      <c r="QQD44" s="676"/>
      <c r="QQE44" s="677"/>
      <c r="QQF44" s="677"/>
      <c r="QQG44" s="678"/>
      <c r="QQH44" s="678"/>
      <c r="QQI44" s="678"/>
      <c r="QQJ44" s="679"/>
      <c r="QQL44" s="676"/>
      <c r="QQM44" s="677"/>
      <c r="QQN44" s="677"/>
      <c r="QQO44" s="678"/>
      <c r="QQP44" s="678"/>
      <c r="QQQ44" s="678"/>
      <c r="QQR44" s="679"/>
      <c r="QQT44" s="676"/>
      <c r="QQU44" s="677"/>
      <c r="QQV44" s="677"/>
      <c r="QQW44" s="678"/>
      <c r="QQX44" s="678"/>
      <c r="QQY44" s="678"/>
      <c r="QQZ44" s="679"/>
      <c r="QRB44" s="676"/>
      <c r="QRC44" s="677"/>
      <c r="QRD44" s="677"/>
      <c r="QRE44" s="678"/>
      <c r="QRF44" s="678"/>
      <c r="QRG44" s="678"/>
      <c r="QRH44" s="679"/>
      <c r="QRJ44" s="676"/>
      <c r="QRK44" s="677"/>
      <c r="QRL44" s="677"/>
      <c r="QRM44" s="678"/>
      <c r="QRN44" s="678"/>
      <c r="QRO44" s="678"/>
      <c r="QRP44" s="679"/>
      <c r="QRR44" s="676"/>
      <c r="QRS44" s="677"/>
      <c r="QRT44" s="677"/>
      <c r="QRU44" s="678"/>
      <c r="QRV44" s="678"/>
      <c r="QRW44" s="678"/>
      <c r="QRX44" s="679"/>
      <c r="QRZ44" s="676"/>
      <c r="QSA44" s="677"/>
      <c r="QSB44" s="677"/>
      <c r="QSC44" s="678"/>
      <c r="QSD44" s="678"/>
      <c r="QSE44" s="678"/>
      <c r="QSF44" s="679"/>
      <c r="QSH44" s="676"/>
      <c r="QSI44" s="677"/>
      <c r="QSJ44" s="677"/>
      <c r="QSK44" s="678"/>
      <c r="QSL44" s="678"/>
      <c r="QSM44" s="678"/>
      <c r="QSN44" s="679"/>
      <c r="QSP44" s="676"/>
      <c r="QSQ44" s="677"/>
      <c r="QSR44" s="677"/>
      <c r="QSS44" s="678"/>
      <c r="QST44" s="678"/>
      <c r="QSU44" s="678"/>
      <c r="QSV44" s="679"/>
      <c r="QSX44" s="676"/>
      <c r="QSY44" s="677"/>
      <c r="QSZ44" s="677"/>
      <c r="QTA44" s="678"/>
      <c r="QTB44" s="678"/>
      <c r="QTC44" s="678"/>
      <c r="QTD44" s="679"/>
      <c r="QTF44" s="676"/>
      <c r="QTG44" s="677"/>
      <c r="QTH44" s="677"/>
      <c r="QTI44" s="678"/>
      <c r="QTJ44" s="678"/>
      <c r="QTK44" s="678"/>
      <c r="QTL44" s="679"/>
      <c r="QTN44" s="676"/>
      <c r="QTO44" s="677"/>
      <c r="QTP44" s="677"/>
      <c r="QTQ44" s="678"/>
      <c r="QTR44" s="678"/>
      <c r="QTS44" s="678"/>
      <c r="QTT44" s="679"/>
      <c r="QTV44" s="676"/>
      <c r="QTW44" s="677"/>
      <c r="QTX44" s="677"/>
      <c r="QTY44" s="678"/>
      <c r="QTZ44" s="678"/>
      <c r="QUA44" s="678"/>
      <c r="QUB44" s="679"/>
      <c r="QUD44" s="676"/>
      <c r="QUE44" s="677"/>
      <c r="QUF44" s="677"/>
      <c r="QUG44" s="678"/>
      <c r="QUH44" s="678"/>
      <c r="QUI44" s="678"/>
      <c r="QUJ44" s="679"/>
      <c r="QUL44" s="676"/>
      <c r="QUM44" s="677"/>
      <c r="QUN44" s="677"/>
      <c r="QUO44" s="678"/>
      <c r="QUP44" s="678"/>
      <c r="QUQ44" s="678"/>
      <c r="QUR44" s="679"/>
      <c r="QUT44" s="676"/>
      <c r="QUU44" s="677"/>
      <c r="QUV44" s="677"/>
      <c r="QUW44" s="678"/>
      <c r="QUX44" s="678"/>
      <c r="QUY44" s="678"/>
      <c r="QUZ44" s="679"/>
      <c r="QVB44" s="676"/>
      <c r="QVC44" s="677"/>
      <c r="QVD44" s="677"/>
      <c r="QVE44" s="678"/>
      <c r="QVF44" s="678"/>
      <c r="QVG44" s="678"/>
      <c r="QVH44" s="679"/>
      <c r="QVJ44" s="676"/>
      <c r="QVK44" s="677"/>
      <c r="QVL44" s="677"/>
      <c r="QVM44" s="678"/>
      <c r="QVN44" s="678"/>
      <c r="QVO44" s="678"/>
      <c r="QVP44" s="679"/>
      <c r="QVR44" s="676"/>
      <c r="QVS44" s="677"/>
      <c r="QVT44" s="677"/>
      <c r="QVU44" s="678"/>
      <c r="QVV44" s="678"/>
      <c r="QVW44" s="678"/>
      <c r="QVX44" s="679"/>
      <c r="QVZ44" s="676"/>
      <c r="QWA44" s="677"/>
      <c r="QWB44" s="677"/>
      <c r="QWC44" s="678"/>
      <c r="QWD44" s="678"/>
      <c r="QWE44" s="678"/>
      <c r="QWF44" s="679"/>
      <c r="QWH44" s="676"/>
      <c r="QWI44" s="677"/>
      <c r="QWJ44" s="677"/>
      <c r="QWK44" s="678"/>
      <c r="QWL44" s="678"/>
      <c r="QWM44" s="678"/>
      <c r="QWN44" s="679"/>
      <c r="QWP44" s="676"/>
      <c r="QWQ44" s="677"/>
      <c r="QWR44" s="677"/>
      <c r="QWS44" s="678"/>
      <c r="QWT44" s="678"/>
      <c r="QWU44" s="678"/>
      <c r="QWV44" s="679"/>
      <c r="QWX44" s="676"/>
      <c r="QWY44" s="677"/>
      <c r="QWZ44" s="677"/>
      <c r="QXA44" s="678"/>
      <c r="QXB44" s="678"/>
      <c r="QXC44" s="678"/>
      <c r="QXD44" s="679"/>
      <c r="QXF44" s="676"/>
      <c r="QXG44" s="677"/>
      <c r="QXH44" s="677"/>
      <c r="QXI44" s="678"/>
      <c r="QXJ44" s="678"/>
      <c r="QXK44" s="678"/>
      <c r="QXL44" s="679"/>
      <c r="QXN44" s="676"/>
      <c r="QXO44" s="677"/>
      <c r="QXP44" s="677"/>
      <c r="QXQ44" s="678"/>
      <c r="QXR44" s="678"/>
      <c r="QXS44" s="678"/>
      <c r="QXT44" s="679"/>
      <c r="QXV44" s="676"/>
      <c r="QXW44" s="677"/>
      <c r="QXX44" s="677"/>
      <c r="QXY44" s="678"/>
      <c r="QXZ44" s="678"/>
      <c r="QYA44" s="678"/>
      <c r="QYB44" s="679"/>
      <c r="QYD44" s="676"/>
      <c r="QYE44" s="677"/>
      <c r="QYF44" s="677"/>
      <c r="QYG44" s="678"/>
      <c r="QYH44" s="678"/>
      <c r="QYI44" s="678"/>
      <c r="QYJ44" s="679"/>
      <c r="QYL44" s="676"/>
      <c r="QYM44" s="677"/>
      <c r="QYN44" s="677"/>
      <c r="QYO44" s="678"/>
      <c r="QYP44" s="678"/>
      <c r="QYQ44" s="678"/>
      <c r="QYR44" s="679"/>
      <c r="QYT44" s="676"/>
      <c r="QYU44" s="677"/>
      <c r="QYV44" s="677"/>
      <c r="QYW44" s="678"/>
      <c r="QYX44" s="678"/>
      <c r="QYY44" s="678"/>
      <c r="QYZ44" s="679"/>
      <c r="QZB44" s="676"/>
      <c r="QZC44" s="677"/>
      <c r="QZD44" s="677"/>
      <c r="QZE44" s="678"/>
      <c r="QZF44" s="678"/>
      <c r="QZG44" s="678"/>
      <c r="QZH44" s="679"/>
      <c r="QZJ44" s="676"/>
      <c r="QZK44" s="677"/>
      <c r="QZL44" s="677"/>
      <c r="QZM44" s="678"/>
      <c r="QZN44" s="678"/>
      <c r="QZO44" s="678"/>
      <c r="QZP44" s="679"/>
      <c r="QZR44" s="676"/>
      <c r="QZS44" s="677"/>
      <c r="QZT44" s="677"/>
      <c r="QZU44" s="678"/>
      <c r="QZV44" s="678"/>
      <c r="QZW44" s="678"/>
      <c r="QZX44" s="679"/>
      <c r="QZZ44" s="676"/>
      <c r="RAA44" s="677"/>
      <c r="RAB44" s="677"/>
      <c r="RAC44" s="678"/>
      <c r="RAD44" s="678"/>
      <c r="RAE44" s="678"/>
      <c r="RAF44" s="679"/>
      <c r="RAH44" s="676"/>
      <c r="RAI44" s="677"/>
      <c r="RAJ44" s="677"/>
      <c r="RAK44" s="678"/>
      <c r="RAL44" s="678"/>
      <c r="RAM44" s="678"/>
      <c r="RAN44" s="679"/>
      <c r="RAP44" s="676"/>
      <c r="RAQ44" s="677"/>
      <c r="RAR44" s="677"/>
      <c r="RAS44" s="678"/>
      <c r="RAT44" s="678"/>
      <c r="RAU44" s="678"/>
      <c r="RAV44" s="679"/>
      <c r="RAX44" s="676"/>
      <c r="RAY44" s="677"/>
      <c r="RAZ44" s="677"/>
      <c r="RBA44" s="678"/>
      <c r="RBB44" s="678"/>
      <c r="RBC44" s="678"/>
      <c r="RBD44" s="679"/>
      <c r="RBF44" s="676"/>
      <c r="RBG44" s="677"/>
      <c r="RBH44" s="677"/>
      <c r="RBI44" s="678"/>
      <c r="RBJ44" s="678"/>
      <c r="RBK44" s="678"/>
      <c r="RBL44" s="679"/>
      <c r="RBN44" s="676"/>
      <c r="RBO44" s="677"/>
      <c r="RBP44" s="677"/>
      <c r="RBQ44" s="678"/>
      <c r="RBR44" s="678"/>
      <c r="RBS44" s="678"/>
      <c r="RBT44" s="679"/>
      <c r="RBV44" s="676"/>
      <c r="RBW44" s="677"/>
      <c r="RBX44" s="677"/>
      <c r="RBY44" s="678"/>
      <c r="RBZ44" s="678"/>
      <c r="RCA44" s="678"/>
      <c r="RCB44" s="679"/>
      <c r="RCD44" s="676"/>
      <c r="RCE44" s="677"/>
      <c r="RCF44" s="677"/>
      <c r="RCG44" s="678"/>
      <c r="RCH44" s="678"/>
      <c r="RCI44" s="678"/>
      <c r="RCJ44" s="679"/>
      <c r="RCL44" s="676"/>
      <c r="RCM44" s="677"/>
      <c r="RCN44" s="677"/>
      <c r="RCO44" s="678"/>
      <c r="RCP44" s="678"/>
      <c r="RCQ44" s="678"/>
      <c r="RCR44" s="679"/>
      <c r="RCT44" s="676"/>
      <c r="RCU44" s="677"/>
      <c r="RCV44" s="677"/>
      <c r="RCW44" s="678"/>
      <c r="RCX44" s="678"/>
      <c r="RCY44" s="678"/>
      <c r="RCZ44" s="679"/>
      <c r="RDB44" s="676"/>
      <c r="RDC44" s="677"/>
      <c r="RDD44" s="677"/>
      <c r="RDE44" s="678"/>
      <c r="RDF44" s="678"/>
      <c r="RDG44" s="678"/>
      <c r="RDH44" s="679"/>
      <c r="RDJ44" s="676"/>
      <c r="RDK44" s="677"/>
      <c r="RDL44" s="677"/>
      <c r="RDM44" s="678"/>
      <c r="RDN44" s="678"/>
      <c r="RDO44" s="678"/>
      <c r="RDP44" s="679"/>
      <c r="RDR44" s="676"/>
      <c r="RDS44" s="677"/>
      <c r="RDT44" s="677"/>
      <c r="RDU44" s="678"/>
      <c r="RDV44" s="678"/>
      <c r="RDW44" s="678"/>
      <c r="RDX44" s="679"/>
      <c r="RDZ44" s="676"/>
      <c r="REA44" s="677"/>
      <c r="REB44" s="677"/>
      <c r="REC44" s="678"/>
      <c r="RED44" s="678"/>
      <c r="REE44" s="678"/>
      <c r="REF44" s="679"/>
      <c r="REH44" s="676"/>
      <c r="REI44" s="677"/>
      <c r="REJ44" s="677"/>
      <c r="REK44" s="678"/>
      <c r="REL44" s="678"/>
      <c r="REM44" s="678"/>
      <c r="REN44" s="679"/>
      <c r="REP44" s="676"/>
      <c r="REQ44" s="677"/>
      <c r="RER44" s="677"/>
      <c r="RES44" s="678"/>
      <c r="RET44" s="678"/>
      <c r="REU44" s="678"/>
      <c r="REV44" s="679"/>
      <c r="REX44" s="676"/>
      <c r="REY44" s="677"/>
      <c r="REZ44" s="677"/>
      <c r="RFA44" s="678"/>
      <c r="RFB44" s="678"/>
      <c r="RFC44" s="678"/>
      <c r="RFD44" s="679"/>
      <c r="RFF44" s="676"/>
      <c r="RFG44" s="677"/>
      <c r="RFH44" s="677"/>
      <c r="RFI44" s="678"/>
      <c r="RFJ44" s="678"/>
      <c r="RFK44" s="678"/>
      <c r="RFL44" s="679"/>
      <c r="RFN44" s="676"/>
      <c r="RFO44" s="677"/>
      <c r="RFP44" s="677"/>
      <c r="RFQ44" s="678"/>
      <c r="RFR44" s="678"/>
      <c r="RFS44" s="678"/>
      <c r="RFT44" s="679"/>
      <c r="RFV44" s="676"/>
      <c r="RFW44" s="677"/>
      <c r="RFX44" s="677"/>
      <c r="RFY44" s="678"/>
      <c r="RFZ44" s="678"/>
      <c r="RGA44" s="678"/>
      <c r="RGB44" s="679"/>
      <c r="RGD44" s="676"/>
      <c r="RGE44" s="677"/>
      <c r="RGF44" s="677"/>
      <c r="RGG44" s="678"/>
      <c r="RGH44" s="678"/>
      <c r="RGI44" s="678"/>
      <c r="RGJ44" s="679"/>
      <c r="RGL44" s="676"/>
      <c r="RGM44" s="677"/>
      <c r="RGN44" s="677"/>
      <c r="RGO44" s="678"/>
      <c r="RGP44" s="678"/>
      <c r="RGQ44" s="678"/>
      <c r="RGR44" s="679"/>
      <c r="RGT44" s="676"/>
      <c r="RGU44" s="677"/>
      <c r="RGV44" s="677"/>
      <c r="RGW44" s="678"/>
      <c r="RGX44" s="678"/>
      <c r="RGY44" s="678"/>
      <c r="RGZ44" s="679"/>
      <c r="RHB44" s="676"/>
      <c r="RHC44" s="677"/>
      <c r="RHD44" s="677"/>
      <c r="RHE44" s="678"/>
      <c r="RHF44" s="678"/>
      <c r="RHG44" s="678"/>
      <c r="RHH44" s="679"/>
      <c r="RHJ44" s="676"/>
      <c r="RHK44" s="677"/>
      <c r="RHL44" s="677"/>
      <c r="RHM44" s="678"/>
      <c r="RHN44" s="678"/>
      <c r="RHO44" s="678"/>
      <c r="RHP44" s="679"/>
      <c r="RHR44" s="676"/>
      <c r="RHS44" s="677"/>
      <c r="RHT44" s="677"/>
      <c r="RHU44" s="678"/>
      <c r="RHV44" s="678"/>
      <c r="RHW44" s="678"/>
      <c r="RHX44" s="679"/>
      <c r="RHZ44" s="676"/>
      <c r="RIA44" s="677"/>
      <c r="RIB44" s="677"/>
      <c r="RIC44" s="678"/>
      <c r="RID44" s="678"/>
      <c r="RIE44" s="678"/>
      <c r="RIF44" s="679"/>
      <c r="RIH44" s="676"/>
      <c r="RII44" s="677"/>
      <c r="RIJ44" s="677"/>
      <c r="RIK44" s="678"/>
      <c r="RIL44" s="678"/>
      <c r="RIM44" s="678"/>
      <c r="RIN44" s="679"/>
      <c r="RIP44" s="676"/>
      <c r="RIQ44" s="677"/>
      <c r="RIR44" s="677"/>
      <c r="RIS44" s="678"/>
      <c r="RIT44" s="678"/>
      <c r="RIU44" s="678"/>
      <c r="RIV44" s="679"/>
      <c r="RIX44" s="676"/>
      <c r="RIY44" s="677"/>
      <c r="RIZ44" s="677"/>
      <c r="RJA44" s="678"/>
      <c r="RJB44" s="678"/>
      <c r="RJC44" s="678"/>
      <c r="RJD44" s="679"/>
      <c r="RJF44" s="676"/>
      <c r="RJG44" s="677"/>
      <c r="RJH44" s="677"/>
      <c r="RJI44" s="678"/>
      <c r="RJJ44" s="678"/>
      <c r="RJK44" s="678"/>
      <c r="RJL44" s="679"/>
      <c r="RJN44" s="676"/>
      <c r="RJO44" s="677"/>
      <c r="RJP44" s="677"/>
      <c r="RJQ44" s="678"/>
      <c r="RJR44" s="678"/>
      <c r="RJS44" s="678"/>
      <c r="RJT44" s="679"/>
      <c r="RJV44" s="676"/>
      <c r="RJW44" s="677"/>
      <c r="RJX44" s="677"/>
      <c r="RJY44" s="678"/>
      <c r="RJZ44" s="678"/>
      <c r="RKA44" s="678"/>
      <c r="RKB44" s="679"/>
      <c r="RKD44" s="676"/>
      <c r="RKE44" s="677"/>
      <c r="RKF44" s="677"/>
      <c r="RKG44" s="678"/>
      <c r="RKH44" s="678"/>
      <c r="RKI44" s="678"/>
      <c r="RKJ44" s="679"/>
      <c r="RKL44" s="676"/>
      <c r="RKM44" s="677"/>
      <c r="RKN44" s="677"/>
      <c r="RKO44" s="678"/>
      <c r="RKP44" s="678"/>
      <c r="RKQ44" s="678"/>
      <c r="RKR44" s="679"/>
      <c r="RKT44" s="676"/>
      <c r="RKU44" s="677"/>
      <c r="RKV44" s="677"/>
      <c r="RKW44" s="678"/>
      <c r="RKX44" s="678"/>
      <c r="RKY44" s="678"/>
      <c r="RKZ44" s="679"/>
      <c r="RLB44" s="676"/>
      <c r="RLC44" s="677"/>
      <c r="RLD44" s="677"/>
      <c r="RLE44" s="678"/>
      <c r="RLF44" s="678"/>
      <c r="RLG44" s="678"/>
      <c r="RLH44" s="679"/>
      <c r="RLJ44" s="676"/>
      <c r="RLK44" s="677"/>
      <c r="RLL44" s="677"/>
      <c r="RLM44" s="678"/>
      <c r="RLN44" s="678"/>
      <c r="RLO44" s="678"/>
      <c r="RLP44" s="679"/>
      <c r="RLR44" s="676"/>
      <c r="RLS44" s="677"/>
      <c r="RLT44" s="677"/>
      <c r="RLU44" s="678"/>
      <c r="RLV44" s="678"/>
      <c r="RLW44" s="678"/>
      <c r="RLX44" s="679"/>
      <c r="RLZ44" s="676"/>
      <c r="RMA44" s="677"/>
      <c r="RMB44" s="677"/>
      <c r="RMC44" s="678"/>
      <c r="RMD44" s="678"/>
      <c r="RME44" s="678"/>
      <c r="RMF44" s="679"/>
      <c r="RMH44" s="676"/>
      <c r="RMI44" s="677"/>
      <c r="RMJ44" s="677"/>
      <c r="RMK44" s="678"/>
      <c r="RML44" s="678"/>
      <c r="RMM44" s="678"/>
      <c r="RMN44" s="679"/>
      <c r="RMP44" s="676"/>
      <c r="RMQ44" s="677"/>
      <c r="RMR44" s="677"/>
      <c r="RMS44" s="678"/>
      <c r="RMT44" s="678"/>
      <c r="RMU44" s="678"/>
      <c r="RMV44" s="679"/>
      <c r="RMX44" s="676"/>
      <c r="RMY44" s="677"/>
      <c r="RMZ44" s="677"/>
      <c r="RNA44" s="678"/>
      <c r="RNB44" s="678"/>
      <c r="RNC44" s="678"/>
      <c r="RND44" s="679"/>
      <c r="RNF44" s="676"/>
      <c r="RNG44" s="677"/>
      <c r="RNH44" s="677"/>
      <c r="RNI44" s="678"/>
      <c r="RNJ44" s="678"/>
      <c r="RNK44" s="678"/>
      <c r="RNL44" s="679"/>
      <c r="RNN44" s="676"/>
      <c r="RNO44" s="677"/>
      <c r="RNP44" s="677"/>
      <c r="RNQ44" s="678"/>
      <c r="RNR44" s="678"/>
      <c r="RNS44" s="678"/>
      <c r="RNT44" s="679"/>
      <c r="RNV44" s="676"/>
      <c r="RNW44" s="677"/>
      <c r="RNX44" s="677"/>
      <c r="RNY44" s="678"/>
      <c r="RNZ44" s="678"/>
      <c r="ROA44" s="678"/>
      <c r="ROB44" s="679"/>
      <c r="ROD44" s="676"/>
      <c r="ROE44" s="677"/>
      <c r="ROF44" s="677"/>
      <c r="ROG44" s="678"/>
      <c r="ROH44" s="678"/>
      <c r="ROI44" s="678"/>
      <c r="ROJ44" s="679"/>
      <c r="ROL44" s="676"/>
      <c r="ROM44" s="677"/>
      <c r="RON44" s="677"/>
      <c r="ROO44" s="678"/>
      <c r="ROP44" s="678"/>
      <c r="ROQ44" s="678"/>
      <c r="ROR44" s="679"/>
      <c r="ROT44" s="676"/>
      <c r="ROU44" s="677"/>
      <c r="ROV44" s="677"/>
      <c r="ROW44" s="678"/>
      <c r="ROX44" s="678"/>
      <c r="ROY44" s="678"/>
      <c r="ROZ44" s="679"/>
      <c r="RPB44" s="676"/>
      <c r="RPC44" s="677"/>
      <c r="RPD44" s="677"/>
      <c r="RPE44" s="678"/>
      <c r="RPF44" s="678"/>
      <c r="RPG44" s="678"/>
      <c r="RPH44" s="679"/>
      <c r="RPJ44" s="676"/>
      <c r="RPK44" s="677"/>
      <c r="RPL44" s="677"/>
      <c r="RPM44" s="678"/>
      <c r="RPN44" s="678"/>
      <c r="RPO44" s="678"/>
      <c r="RPP44" s="679"/>
      <c r="RPR44" s="676"/>
      <c r="RPS44" s="677"/>
      <c r="RPT44" s="677"/>
      <c r="RPU44" s="678"/>
      <c r="RPV44" s="678"/>
      <c r="RPW44" s="678"/>
      <c r="RPX44" s="679"/>
      <c r="RPZ44" s="676"/>
      <c r="RQA44" s="677"/>
      <c r="RQB44" s="677"/>
      <c r="RQC44" s="678"/>
      <c r="RQD44" s="678"/>
      <c r="RQE44" s="678"/>
      <c r="RQF44" s="679"/>
      <c r="RQH44" s="676"/>
      <c r="RQI44" s="677"/>
      <c r="RQJ44" s="677"/>
      <c r="RQK44" s="678"/>
      <c r="RQL44" s="678"/>
      <c r="RQM44" s="678"/>
      <c r="RQN44" s="679"/>
      <c r="RQP44" s="676"/>
      <c r="RQQ44" s="677"/>
      <c r="RQR44" s="677"/>
      <c r="RQS44" s="678"/>
      <c r="RQT44" s="678"/>
      <c r="RQU44" s="678"/>
      <c r="RQV44" s="679"/>
      <c r="RQX44" s="676"/>
      <c r="RQY44" s="677"/>
      <c r="RQZ44" s="677"/>
      <c r="RRA44" s="678"/>
      <c r="RRB44" s="678"/>
      <c r="RRC44" s="678"/>
      <c r="RRD44" s="679"/>
      <c r="RRF44" s="676"/>
      <c r="RRG44" s="677"/>
      <c r="RRH44" s="677"/>
      <c r="RRI44" s="678"/>
      <c r="RRJ44" s="678"/>
      <c r="RRK44" s="678"/>
      <c r="RRL44" s="679"/>
      <c r="RRN44" s="676"/>
      <c r="RRO44" s="677"/>
      <c r="RRP44" s="677"/>
      <c r="RRQ44" s="678"/>
      <c r="RRR44" s="678"/>
      <c r="RRS44" s="678"/>
      <c r="RRT44" s="679"/>
      <c r="RRV44" s="676"/>
      <c r="RRW44" s="677"/>
      <c r="RRX44" s="677"/>
      <c r="RRY44" s="678"/>
      <c r="RRZ44" s="678"/>
      <c r="RSA44" s="678"/>
      <c r="RSB44" s="679"/>
      <c r="RSD44" s="676"/>
      <c r="RSE44" s="677"/>
      <c r="RSF44" s="677"/>
      <c r="RSG44" s="678"/>
      <c r="RSH44" s="678"/>
      <c r="RSI44" s="678"/>
      <c r="RSJ44" s="679"/>
      <c r="RSL44" s="676"/>
      <c r="RSM44" s="677"/>
      <c r="RSN44" s="677"/>
      <c r="RSO44" s="678"/>
      <c r="RSP44" s="678"/>
      <c r="RSQ44" s="678"/>
      <c r="RSR44" s="679"/>
      <c r="RST44" s="676"/>
      <c r="RSU44" s="677"/>
      <c r="RSV44" s="677"/>
      <c r="RSW44" s="678"/>
      <c r="RSX44" s="678"/>
      <c r="RSY44" s="678"/>
      <c r="RSZ44" s="679"/>
      <c r="RTB44" s="676"/>
      <c r="RTC44" s="677"/>
      <c r="RTD44" s="677"/>
      <c r="RTE44" s="678"/>
      <c r="RTF44" s="678"/>
      <c r="RTG44" s="678"/>
      <c r="RTH44" s="679"/>
      <c r="RTJ44" s="676"/>
      <c r="RTK44" s="677"/>
      <c r="RTL44" s="677"/>
      <c r="RTM44" s="678"/>
      <c r="RTN44" s="678"/>
      <c r="RTO44" s="678"/>
      <c r="RTP44" s="679"/>
      <c r="RTR44" s="676"/>
      <c r="RTS44" s="677"/>
      <c r="RTT44" s="677"/>
      <c r="RTU44" s="678"/>
      <c r="RTV44" s="678"/>
      <c r="RTW44" s="678"/>
      <c r="RTX44" s="679"/>
      <c r="RTZ44" s="676"/>
      <c r="RUA44" s="677"/>
      <c r="RUB44" s="677"/>
      <c r="RUC44" s="678"/>
      <c r="RUD44" s="678"/>
      <c r="RUE44" s="678"/>
      <c r="RUF44" s="679"/>
      <c r="RUH44" s="676"/>
      <c r="RUI44" s="677"/>
      <c r="RUJ44" s="677"/>
      <c r="RUK44" s="678"/>
      <c r="RUL44" s="678"/>
      <c r="RUM44" s="678"/>
      <c r="RUN44" s="679"/>
      <c r="RUP44" s="676"/>
      <c r="RUQ44" s="677"/>
      <c r="RUR44" s="677"/>
      <c r="RUS44" s="678"/>
      <c r="RUT44" s="678"/>
      <c r="RUU44" s="678"/>
      <c r="RUV44" s="679"/>
      <c r="RUX44" s="676"/>
      <c r="RUY44" s="677"/>
      <c r="RUZ44" s="677"/>
      <c r="RVA44" s="678"/>
      <c r="RVB44" s="678"/>
      <c r="RVC44" s="678"/>
      <c r="RVD44" s="679"/>
      <c r="RVF44" s="676"/>
      <c r="RVG44" s="677"/>
      <c r="RVH44" s="677"/>
      <c r="RVI44" s="678"/>
      <c r="RVJ44" s="678"/>
      <c r="RVK44" s="678"/>
      <c r="RVL44" s="679"/>
      <c r="RVN44" s="676"/>
      <c r="RVO44" s="677"/>
      <c r="RVP44" s="677"/>
      <c r="RVQ44" s="678"/>
      <c r="RVR44" s="678"/>
      <c r="RVS44" s="678"/>
      <c r="RVT44" s="679"/>
      <c r="RVV44" s="676"/>
      <c r="RVW44" s="677"/>
      <c r="RVX44" s="677"/>
      <c r="RVY44" s="678"/>
      <c r="RVZ44" s="678"/>
      <c r="RWA44" s="678"/>
      <c r="RWB44" s="679"/>
      <c r="RWD44" s="676"/>
      <c r="RWE44" s="677"/>
      <c r="RWF44" s="677"/>
      <c r="RWG44" s="678"/>
      <c r="RWH44" s="678"/>
      <c r="RWI44" s="678"/>
      <c r="RWJ44" s="679"/>
      <c r="RWL44" s="676"/>
      <c r="RWM44" s="677"/>
      <c r="RWN44" s="677"/>
      <c r="RWO44" s="678"/>
      <c r="RWP44" s="678"/>
      <c r="RWQ44" s="678"/>
      <c r="RWR44" s="679"/>
      <c r="RWT44" s="676"/>
      <c r="RWU44" s="677"/>
      <c r="RWV44" s="677"/>
      <c r="RWW44" s="678"/>
      <c r="RWX44" s="678"/>
      <c r="RWY44" s="678"/>
      <c r="RWZ44" s="679"/>
      <c r="RXB44" s="676"/>
      <c r="RXC44" s="677"/>
      <c r="RXD44" s="677"/>
      <c r="RXE44" s="678"/>
      <c r="RXF44" s="678"/>
      <c r="RXG44" s="678"/>
      <c r="RXH44" s="679"/>
      <c r="RXJ44" s="676"/>
      <c r="RXK44" s="677"/>
      <c r="RXL44" s="677"/>
      <c r="RXM44" s="678"/>
      <c r="RXN44" s="678"/>
      <c r="RXO44" s="678"/>
      <c r="RXP44" s="679"/>
      <c r="RXR44" s="676"/>
      <c r="RXS44" s="677"/>
      <c r="RXT44" s="677"/>
      <c r="RXU44" s="678"/>
      <c r="RXV44" s="678"/>
      <c r="RXW44" s="678"/>
      <c r="RXX44" s="679"/>
      <c r="RXZ44" s="676"/>
      <c r="RYA44" s="677"/>
      <c r="RYB44" s="677"/>
      <c r="RYC44" s="678"/>
      <c r="RYD44" s="678"/>
      <c r="RYE44" s="678"/>
      <c r="RYF44" s="679"/>
      <c r="RYH44" s="676"/>
      <c r="RYI44" s="677"/>
      <c r="RYJ44" s="677"/>
      <c r="RYK44" s="678"/>
      <c r="RYL44" s="678"/>
      <c r="RYM44" s="678"/>
      <c r="RYN44" s="679"/>
      <c r="RYP44" s="676"/>
      <c r="RYQ44" s="677"/>
      <c r="RYR44" s="677"/>
      <c r="RYS44" s="678"/>
      <c r="RYT44" s="678"/>
      <c r="RYU44" s="678"/>
      <c r="RYV44" s="679"/>
      <c r="RYX44" s="676"/>
      <c r="RYY44" s="677"/>
      <c r="RYZ44" s="677"/>
      <c r="RZA44" s="678"/>
      <c r="RZB44" s="678"/>
      <c r="RZC44" s="678"/>
      <c r="RZD44" s="679"/>
      <c r="RZF44" s="676"/>
      <c r="RZG44" s="677"/>
      <c r="RZH44" s="677"/>
      <c r="RZI44" s="678"/>
      <c r="RZJ44" s="678"/>
      <c r="RZK44" s="678"/>
      <c r="RZL44" s="679"/>
      <c r="RZN44" s="676"/>
      <c r="RZO44" s="677"/>
      <c r="RZP44" s="677"/>
      <c r="RZQ44" s="678"/>
      <c r="RZR44" s="678"/>
      <c r="RZS44" s="678"/>
      <c r="RZT44" s="679"/>
      <c r="RZV44" s="676"/>
      <c r="RZW44" s="677"/>
      <c r="RZX44" s="677"/>
      <c r="RZY44" s="678"/>
      <c r="RZZ44" s="678"/>
      <c r="SAA44" s="678"/>
      <c r="SAB44" s="679"/>
      <c r="SAD44" s="676"/>
      <c r="SAE44" s="677"/>
      <c r="SAF44" s="677"/>
      <c r="SAG44" s="678"/>
      <c r="SAH44" s="678"/>
      <c r="SAI44" s="678"/>
      <c r="SAJ44" s="679"/>
      <c r="SAL44" s="676"/>
      <c r="SAM44" s="677"/>
      <c r="SAN44" s="677"/>
      <c r="SAO44" s="678"/>
      <c r="SAP44" s="678"/>
      <c r="SAQ44" s="678"/>
      <c r="SAR44" s="679"/>
      <c r="SAT44" s="676"/>
      <c r="SAU44" s="677"/>
      <c r="SAV44" s="677"/>
      <c r="SAW44" s="678"/>
      <c r="SAX44" s="678"/>
      <c r="SAY44" s="678"/>
      <c r="SAZ44" s="679"/>
      <c r="SBB44" s="676"/>
      <c r="SBC44" s="677"/>
      <c r="SBD44" s="677"/>
      <c r="SBE44" s="678"/>
      <c r="SBF44" s="678"/>
      <c r="SBG44" s="678"/>
      <c r="SBH44" s="679"/>
      <c r="SBJ44" s="676"/>
      <c r="SBK44" s="677"/>
      <c r="SBL44" s="677"/>
      <c r="SBM44" s="678"/>
      <c r="SBN44" s="678"/>
      <c r="SBO44" s="678"/>
      <c r="SBP44" s="679"/>
      <c r="SBR44" s="676"/>
      <c r="SBS44" s="677"/>
      <c r="SBT44" s="677"/>
      <c r="SBU44" s="678"/>
      <c r="SBV44" s="678"/>
      <c r="SBW44" s="678"/>
      <c r="SBX44" s="679"/>
      <c r="SBZ44" s="676"/>
      <c r="SCA44" s="677"/>
      <c r="SCB44" s="677"/>
      <c r="SCC44" s="678"/>
      <c r="SCD44" s="678"/>
      <c r="SCE44" s="678"/>
      <c r="SCF44" s="679"/>
      <c r="SCH44" s="676"/>
      <c r="SCI44" s="677"/>
      <c r="SCJ44" s="677"/>
      <c r="SCK44" s="678"/>
      <c r="SCL44" s="678"/>
      <c r="SCM44" s="678"/>
      <c r="SCN44" s="679"/>
      <c r="SCP44" s="676"/>
      <c r="SCQ44" s="677"/>
      <c r="SCR44" s="677"/>
      <c r="SCS44" s="678"/>
      <c r="SCT44" s="678"/>
      <c r="SCU44" s="678"/>
      <c r="SCV44" s="679"/>
      <c r="SCX44" s="676"/>
      <c r="SCY44" s="677"/>
      <c r="SCZ44" s="677"/>
      <c r="SDA44" s="678"/>
      <c r="SDB44" s="678"/>
      <c r="SDC44" s="678"/>
      <c r="SDD44" s="679"/>
      <c r="SDF44" s="676"/>
      <c r="SDG44" s="677"/>
      <c r="SDH44" s="677"/>
      <c r="SDI44" s="678"/>
      <c r="SDJ44" s="678"/>
      <c r="SDK44" s="678"/>
      <c r="SDL44" s="679"/>
      <c r="SDN44" s="676"/>
      <c r="SDO44" s="677"/>
      <c r="SDP44" s="677"/>
      <c r="SDQ44" s="678"/>
      <c r="SDR44" s="678"/>
      <c r="SDS44" s="678"/>
      <c r="SDT44" s="679"/>
      <c r="SDV44" s="676"/>
      <c r="SDW44" s="677"/>
      <c r="SDX44" s="677"/>
      <c r="SDY44" s="678"/>
      <c r="SDZ44" s="678"/>
      <c r="SEA44" s="678"/>
      <c r="SEB44" s="679"/>
      <c r="SED44" s="676"/>
      <c r="SEE44" s="677"/>
      <c r="SEF44" s="677"/>
      <c r="SEG44" s="678"/>
      <c r="SEH44" s="678"/>
      <c r="SEI44" s="678"/>
      <c r="SEJ44" s="679"/>
      <c r="SEL44" s="676"/>
      <c r="SEM44" s="677"/>
      <c r="SEN44" s="677"/>
      <c r="SEO44" s="678"/>
      <c r="SEP44" s="678"/>
      <c r="SEQ44" s="678"/>
      <c r="SER44" s="679"/>
      <c r="SET44" s="676"/>
      <c r="SEU44" s="677"/>
      <c r="SEV44" s="677"/>
      <c r="SEW44" s="678"/>
      <c r="SEX44" s="678"/>
      <c r="SEY44" s="678"/>
      <c r="SEZ44" s="679"/>
      <c r="SFB44" s="676"/>
      <c r="SFC44" s="677"/>
      <c r="SFD44" s="677"/>
      <c r="SFE44" s="678"/>
      <c r="SFF44" s="678"/>
      <c r="SFG44" s="678"/>
      <c r="SFH44" s="679"/>
      <c r="SFJ44" s="676"/>
      <c r="SFK44" s="677"/>
      <c r="SFL44" s="677"/>
      <c r="SFM44" s="678"/>
      <c r="SFN44" s="678"/>
      <c r="SFO44" s="678"/>
      <c r="SFP44" s="679"/>
      <c r="SFR44" s="676"/>
      <c r="SFS44" s="677"/>
      <c r="SFT44" s="677"/>
      <c r="SFU44" s="678"/>
      <c r="SFV44" s="678"/>
      <c r="SFW44" s="678"/>
      <c r="SFX44" s="679"/>
      <c r="SFZ44" s="676"/>
      <c r="SGA44" s="677"/>
      <c r="SGB44" s="677"/>
      <c r="SGC44" s="678"/>
      <c r="SGD44" s="678"/>
      <c r="SGE44" s="678"/>
      <c r="SGF44" s="679"/>
      <c r="SGH44" s="676"/>
      <c r="SGI44" s="677"/>
      <c r="SGJ44" s="677"/>
      <c r="SGK44" s="678"/>
      <c r="SGL44" s="678"/>
      <c r="SGM44" s="678"/>
      <c r="SGN44" s="679"/>
      <c r="SGP44" s="676"/>
      <c r="SGQ44" s="677"/>
      <c r="SGR44" s="677"/>
      <c r="SGS44" s="678"/>
      <c r="SGT44" s="678"/>
      <c r="SGU44" s="678"/>
      <c r="SGV44" s="679"/>
      <c r="SGX44" s="676"/>
      <c r="SGY44" s="677"/>
      <c r="SGZ44" s="677"/>
      <c r="SHA44" s="678"/>
      <c r="SHB44" s="678"/>
      <c r="SHC44" s="678"/>
      <c r="SHD44" s="679"/>
      <c r="SHF44" s="676"/>
      <c r="SHG44" s="677"/>
      <c r="SHH44" s="677"/>
      <c r="SHI44" s="678"/>
      <c r="SHJ44" s="678"/>
      <c r="SHK44" s="678"/>
      <c r="SHL44" s="679"/>
      <c r="SHN44" s="676"/>
      <c r="SHO44" s="677"/>
      <c r="SHP44" s="677"/>
      <c r="SHQ44" s="678"/>
      <c r="SHR44" s="678"/>
      <c r="SHS44" s="678"/>
      <c r="SHT44" s="679"/>
      <c r="SHV44" s="676"/>
      <c r="SHW44" s="677"/>
      <c r="SHX44" s="677"/>
      <c r="SHY44" s="678"/>
      <c r="SHZ44" s="678"/>
      <c r="SIA44" s="678"/>
      <c r="SIB44" s="679"/>
      <c r="SID44" s="676"/>
      <c r="SIE44" s="677"/>
      <c r="SIF44" s="677"/>
      <c r="SIG44" s="678"/>
      <c r="SIH44" s="678"/>
      <c r="SII44" s="678"/>
      <c r="SIJ44" s="679"/>
      <c r="SIL44" s="676"/>
      <c r="SIM44" s="677"/>
      <c r="SIN44" s="677"/>
      <c r="SIO44" s="678"/>
      <c r="SIP44" s="678"/>
      <c r="SIQ44" s="678"/>
      <c r="SIR44" s="679"/>
      <c r="SIT44" s="676"/>
      <c r="SIU44" s="677"/>
      <c r="SIV44" s="677"/>
      <c r="SIW44" s="678"/>
      <c r="SIX44" s="678"/>
      <c r="SIY44" s="678"/>
      <c r="SIZ44" s="679"/>
      <c r="SJB44" s="676"/>
      <c r="SJC44" s="677"/>
      <c r="SJD44" s="677"/>
      <c r="SJE44" s="678"/>
      <c r="SJF44" s="678"/>
      <c r="SJG44" s="678"/>
      <c r="SJH44" s="679"/>
      <c r="SJJ44" s="676"/>
      <c r="SJK44" s="677"/>
      <c r="SJL44" s="677"/>
      <c r="SJM44" s="678"/>
      <c r="SJN44" s="678"/>
      <c r="SJO44" s="678"/>
      <c r="SJP44" s="679"/>
      <c r="SJR44" s="676"/>
      <c r="SJS44" s="677"/>
      <c r="SJT44" s="677"/>
      <c r="SJU44" s="678"/>
      <c r="SJV44" s="678"/>
      <c r="SJW44" s="678"/>
      <c r="SJX44" s="679"/>
      <c r="SJZ44" s="676"/>
      <c r="SKA44" s="677"/>
      <c r="SKB44" s="677"/>
      <c r="SKC44" s="678"/>
      <c r="SKD44" s="678"/>
      <c r="SKE44" s="678"/>
      <c r="SKF44" s="679"/>
      <c r="SKH44" s="676"/>
      <c r="SKI44" s="677"/>
      <c r="SKJ44" s="677"/>
      <c r="SKK44" s="678"/>
      <c r="SKL44" s="678"/>
      <c r="SKM44" s="678"/>
      <c r="SKN44" s="679"/>
      <c r="SKP44" s="676"/>
      <c r="SKQ44" s="677"/>
      <c r="SKR44" s="677"/>
      <c r="SKS44" s="678"/>
      <c r="SKT44" s="678"/>
      <c r="SKU44" s="678"/>
      <c r="SKV44" s="679"/>
      <c r="SKX44" s="676"/>
      <c r="SKY44" s="677"/>
      <c r="SKZ44" s="677"/>
      <c r="SLA44" s="678"/>
      <c r="SLB44" s="678"/>
      <c r="SLC44" s="678"/>
      <c r="SLD44" s="679"/>
      <c r="SLF44" s="676"/>
      <c r="SLG44" s="677"/>
      <c r="SLH44" s="677"/>
      <c r="SLI44" s="678"/>
      <c r="SLJ44" s="678"/>
      <c r="SLK44" s="678"/>
      <c r="SLL44" s="679"/>
      <c r="SLN44" s="676"/>
      <c r="SLO44" s="677"/>
      <c r="SLP44" s="677"/>
      <c r="SLQ44" s="678"/>
      <c r="SLR44" s="678"/>
      <c r="SLS44" s="678"/>
      <c r="SLT44" s="679"/>
      <c r="SLV44" s="676"/>
      <c r="SLW44" s="677"/>
      <c r="SLX44" s="677"/>
      <c r="SLY44" s="678"/>
      <c r="SLZ44" s="678"/>
      <c r="SMA44" s="678"/>
      <c r="SMB44" s="679"/>
      <c r="SMD44" s="676"/>
      <c r="SME44" s="677"/>
      <c r="SMF44" s="677"/>
      <c r="SMG44" s="678"/>
      <c r="SMH44" s="678"/>
      <c r="SMI44" s="678"/>
      <c r="SMJ44" s="679"/>
      <c r="SML44" s="676"/>
      <c r="SMM44" s="677"/>
      <c r="SMN44" s="677"/>
      <c r="SMO44" s="678"/>
      <c r="SMP44" s="678"/>
      <c r="SMQ44" s="678"/>
      <c r="SMR44" s="679"/>
      <c r="SMT44" s="676"/>
      <c r="SMU44" s="677"/>
      <c r="SMV44" s="677"/>
      <c r="SMW44" s="678"/>
      <c r="SMX44" s="678"/>
      <c r="SMY44" s="678"/>
      <c r="SMZ44" s="679"/>
      <c r="SNB44" s="676"/>
      <c r="SNC44" s="677"/>
      <c r="SND44" s="677"/>
      <c r="SNE44" s="678"/>
      <c r="SNF44" s="678"/>
      <c r="SNG44" s="678"/>
      <c r="SNH44" s="679"/>
      <c r="SNJ44" s="676"/>
      <c r="SNK44" s="677"/>
      <c r="SNL44" s="677"/>
      <c r="SNM44" s="678"/>
      <c r="SNN44" s="678"/>
      <c r="SNO44" s="678"/>
      <c r="SNP44" s="679"/>
      <c r="SNR44" s="676"/>
      <c r="SNS44" s="677"/>
      <c r="SNT44" s="677"/>
      <c r="SNU44" s="678"/>
      <c r="SNV44" s="678"/>
      <c r="SNW44" s="678"/>
      <c r="SNX44" s="679"/>
      <c r="SNZ44" s="676"/>
      <c r="SOA44" s="677"/>
      <c r="SOB44" s="677"/>
      <c r="SOC44" s="678"/>
      <c r="SOD44" s="678"/>
      <c r="SOE44" s="678"/>
      <c r="SOF44" s="679"/>
      <c r="SOH44" s="676"/>
      <c r="SOI44" s="677"/>
      <c r="SOJ44" s="677"/>
      <c r="SOK44" s="678"/>
      <c r="SOL44" s="678"/>
      <c r="SOM44" s="678"/>
      <c r="SON44" s="679"/>
      <c r="SOP44" s="676"/>
      <c r="SOQ44" s="677"/>
      <c r="SOR44" s="677"/>
      <c r="SOS44" s="678"/>
      <c r="SOT44" s="678"/>
      <c r="SOU44" s="678"/>
      <c r="SOV44" s="679"/>
      <c r="SOX44" s="676"/>
      <c r="SOY44" s="677"/>
      <c r="SOZ44" s="677"/>
      <c r="SPA44" s="678"/>
      <c r="SPB44" s="678"/>
      <c r="SPC44" s="678"/>
      <c r="SPD44" s="679"/>
      <c r="SPF44" s="676"/>
      <c r="SPG44" s="677"/>
      <c r="SPH44" s="677"/>
      <c r="SPI44" s="678"/>
      <c r="SPJ44" s="678"/>
      <c r="SPK44" s="678"/>
      <c r="SPL44" s="679"/>
      <c r="SPN44" s="676"/>
      <c r="SPO44" s="677"/>
      <c r="SPP44" s="677"/>
      <c r="SPQ44" s="678"/>
      <c r="SPR44" s="678"/>
      <c r="SPS44" s="678"/>
      <c r="SPT44" s="679"/>
      <c r="SPV44" s="676"/>
      <c r="SPW44" s="677"/>
      <c r="SPX44" s="677"/>
      <c r="SPY44" s="678"/>
      <c r="SPZ44" s="678"/>
      <c r="SQA44" s="678"/>
      <c r="SQB44" s="679"/>
      <c r="SQD44" s="676"/>
      <c r="SQE44" s="677"/>
      <c r="SQF44" s="677"/>
      <c r="SQG44" s="678"/>
      <c r="SQH44" s="678"/>
      <c r="SQI44" s="678"/>
      <c r="SQJ44" s="679"/>
      <c r="SQL44" s="676"/>
      <c r="SQM44" s="677"/>
      <c r="SQN44" s="677"/>
      <c r="SQO44" s="678"/>
      <c r="SQP44" s="678"/>
      <c r="SQQ44" s="678"/>
      <c r="SQR44" s="679"/>
      <c r="SQT44" s="676"/>
      <c r="SQU44" s="677"/>
      <c r="SQV44" s="677"/>
      <c r="SQW44" s="678"/>
      <c r="SQX44" s="678"/>
      <c r="SQY44" s="678"/>
      <c r="SQZ44" s="679"/>
      <c r="SRB44" s="676"/>
      <c r="SRC44" s="677"/>
      <c r="SRD44" s="677"/>
      <c r="SRE44" s="678"/>
      <c r="SRF44" s="678"/>
      <c r="SRG44" s="678"/>
      <c r="SRH44" s="679"/>
      <c r="SRJ44" s="676"/>
      <c r="SRK44" s="677"/>
      <c r="SRL44" s="677"/>
      <c r="SRM44" s="678"/>
      <c r="SRN44" s="678"/>
      <c r="SRO44" s="678"/>
      <c r="SRP44" s="679"/>
      <c r="SRR44" s="676"/>
      <c r="SRS44" s="677"/>
      <c r="SRT44" s="677"/>
      <c r="SRU44" s="678"/>
      <c r="SRV44" s="678"/>
      <c r="SRW44" s="678"/>
      <c r="SRX44" s="679"/>
      <c r="SRZ44" s="676"/>
      <c r="SSA44" s="677"/>
      <c r="SSB44" s="677"/>
      <c r="SSC44" s="678"/>
      <c r="SSD44" s="678"/>
      <c r="SSE44" s="678"/>
      <c r="SSF44" s="679"/>
      <c r="SSH44" s="676"/>
      <c r="SSI44" s="677"/>
      <c r="SSJ44" s="677"/>
      <c r="SSK44" s="678"/>
      <c r="SSL44" s="678"/>
      <c r="SSM44" s="678"/>
      <c r="SSN44" s="679"/>
      <c r="SSP44" s="676"/>
      <c r="SSQ44" s="677"/>
      <c r="SSR44" s="677"/>
      <c r="SSS44" s="678"/>
      <c r="SST44" s="678"/>
      <c r="SSU44" s="678"/>
      <c r="SSV44" s="679"/>
      <c r="SSX44" s="676"/>
      <c r="SSY44" s="677"/>
      <c r="SSZ44" s="677"/>
      <c r="STA44" s="678"/>
      <c r="STB44" s="678"/>
      <c r="STC44" s="678"/>
      <c r="STD44" s="679"/>
      <c r="STF44" s="676"/>
      <c r="STG44" s="677"/>
      <c r="STH44" s="677"/>
      <c r="STI44" s="678"/>
      <c r="STJ44" s="678"/>
      <c r="STK44" s="678"/>
      <c r="STL44" s="679"/>
      <c r="STN44" s="676"/>
      <c r="STO44" s="677"/>
      <c r="STP44" s="677"/>
      <c r="STQ44" s="678"/>
      <c r="STR44" s="678"/>
      <c r="STS44" s="678"/>
      <c r="STT44" s="679"/>
      <c r="STV44" s="676"/>
      <c r="STW44" s="677"/>
      <c r="STX44" s="677"/>
      <c r="STY44" s="678"/>
      <c r="STZ44" s="678"/>
      <c r="SUA44" s="678"/>
      <c r="SUB44" s="679"/>
      <c r="SUD44" s="676"/>
      <c r="SUE44" s="677"/>
      <c r="SUF44" s="677"/>
      <c r="SUG44" s="678"/>
      <c r="SUH44" s="678"/>
      <c r="SUI44" s="678"/>
      <c r="SUJ44" s="679"/>
      <c r="SUL44" s="676"/>
      <c r="SUM44" s="677"/>
      <c r="SUN44" s="677"/>
      <c r="SUO44" s="678"/>
      <c r="SUP44" s="678"/>
      <c r="SUQ44" s="678"/>
      <c r="SUR44" s="679"/>
      <c r="SUT44" s="676"/>
      <c r="SUU44" s="677"/>
      <c r="SUV44" s="677"/>
      <c r="SUW44" s="678"/>
      <c r="SUX44" s="678"/>
      <c r="SUY44" s="678"/>
      <c r="SUZ44" s="679"/>
      <c r="SVB44" s="676"/>
      <c r="SVC44" s="677"/>
      <c r="SVD44" s="677"/>
      <c r="SVE44" s="678"/>
      <c r="SVF44" s="678"/>
      <c r="SVG44" s="678"/>
      <c r="SVH44" s="679"/>
      <c r="SVJ44" s="676"/>
      <c r="SVK44" s="677"/>
      <c r="SVL44" s="677"/>
      <c r="SVM44" s="678"/>
      <c r="SVN44" s="678"/>
      <c r="SVO44" s="678"/>
      <c r="SVP44" s="679"/>
      <c r="SVR44" s="676"/>
      <c r="SVS44" s="677"/>
      <c r="SVT44" s="677"/>
      <c r="SVU44" s="678"/>
      <c r="SVV44" s="678"/>
      <c r="SVW44" s="678"/>
      <c r="SVX44" s="679"/>
      <c r="SVZ44" s="676"/>
      <c r="SWA44" s="677"/>
      <c r="SWB44" s="677"/>
      <c r="SWC44" s="678"/>
      <c r="SWD44" s="678"/>
      <c r="SWE44" s="678"/>
      <c r="SWF44" s="679"/>
      <c r="SWH44" s="676"/>
      <c r="SWI44" s="677"/>
      <c r="SWJ44" s="677"/>
      <c r="SWK44" s="678"/>
      <c r="SWL44" s="678"/>
      <c r="SWM44" s="678"/>
      <c r="SWN44" s="679"/>
      <c r="SWP44" s="676"/>
      <c r="SWQ44" s="677"/>
      <c r="SWR44" s="677"/>
      <c r="SWS44" s="678"/>
      <c r="SWT44" s="678"/>
      <c r="SWU44" s="678"/>
      <c r="SWV44" s="679"/>
      <c r="SWX44" s="676"/>
      <c r="SWY44" s="677"/>
      <c r="SWZ44" s="677"/>
      <c r="SXA44" s="678"/>
      <c r="SXB44" s="678"/>
      <c r="SXC44" s="678"/>
      <c r="SXD44" s="679"/>
      <c r="SXF44" s="676"/>
      <c r="SXG44" s="677"/>
      <c r="SXH44" s="677"/>
      <c r="SXI44" s="678"/>
      <c r="SXJ44" s="678"/>
      <c r="SXK44" s="678"/>
      <c r="SXL44" s="679"/>
      <c r="SXN44" s="676"/>
      <c r="SXO44" s="677"/>
      <c r="SXP44" s="677"/>
      <c r="SXQ44" s="678"/>
      <c r="SXR44" s="678"/>
      <c r="SXS44" s="678"/>
      <c r="SXT44" s="679"/>
      <c r="SXV44" s="676"/>
      <c r="SXW44" s="677"/>
      <c r="SXX44" s="677"/>
      <c r="SXY44" s="678"/>
      <c r="SXZ44" s="678"/>
      <c r="SYA44" s="678"/>
      <c r="SYB44" s="679"/>
      <c r="SYD44" s="676"/>
      <c r="SYE44" s="677"/>
      <c r="SYF44" s="677"/>
      <c r="SYG44" s="678"/>
      <c r="SYH44" s="678"/>
      <c r="SYI44" s="678"/>
      <c r="SYJ44" s="679"/>
      <c r="SYL44" s="676"/>
      <c r="SYM44" s="677"/>
      <c r="SYN44" s="677"/>
      <c r="SYO44" s="678"/>
      <c r="SYP44" s="678"/>
      <c r="SYQ44" s="678"/>
      <c r="SYR44" s="679"/>
      <c r="SYT44" s="676"/>
      <c r="SYU44" s="677"/>
      <c r="SYV44" s="677"/>
      <c r="SYW44" s="678"/>
      <c r="SYX44" s="678"/>
      <c r="SYY44" s="678"/>
      <c r="SYZ44" s="679"/>
      <c r="SZB44" s="676"/>
      <c r="SZC44" s="677"/>
      <c r="SZD44" s="677"/>
      <c r="SZE44" s="678"/>
      <c r="SZF44" s="678"/>
      <c r="SZG44" s="678"/>
      <c r="SZH44" s="679"/>
      <c r="SZJ44" s="676"/>
      <c r="SZK44" s="677"/>
      <c r="SZL44" s="677"/>
      <c r="SZM44" s="678"/>
      <c r="SZN44" s="678"/>
      <c r="SZO44" s="678"/>
      <c r="SZP44" s="679"/>
      <c r="SZR44" s="676"/>
      <c r="SZS44" s="677"/>
      <c r="SZT44" s="677"/>
      <c r="SZU44" s="678"/>
      <c r="SZV44" s="678"/>
      <c r="SZW44" s="678"/>
      <c r="SZX44" s="679"/>
      <c r="SZZ44" s="676"/>
      <c r="TAA44" s="677"/>
      <c r="TAB44" s="677"/>
      <c r="TAC44" s="678"/>
      <c r="TAD44" s="678"/>
      <c r="TAE44" s="678"/>
      <c r="TAF44" s="679"/>
      <c r="TAH44" s="676"/>
      <c r="TAI44" s="677"/>
      <c r="TAJ44" s="677"/>
      <c r="TAK44" s="678"/>
      <c r="TAL44" s="678"/>
      <c r="TAM44" s="678"/>
      <c r="TAN44" s="679"/>
      <c r="TAP44" s="676"/>
      <c r="TAQ44" s="677"/>
      <c r="TAR44" s="677"/>
      <c r="TAS44" s="678"/>
      <c r="TAT44" s="678"/>
      <c r="TAU44" s="678"/>
      <c r="TAV44" s="679"/>
      <c r="TAX44" s="676"/>
      <c r="TAY44" s="677"/>
      <c r="TAZ44" s="677"/>
      <c r="TBA44" s="678"/>
      <c r="TBB44" s="678"/>
      <c r="TBC44" s="678"/>
      <c r="TBD44" s="679"/>
      <c r="TBF44" s="676"/>
      <c r="TBG44" s="677"/>
      <c r="TBH44" s="677"/>
      <c r="TBI44" s="678"/>
      <c r="TBJ44" s="678"/>
      <c r="TBK44" s="678"/>
      <c r="TBL44" s="679"/>
      <c r="TBN44" s="676"/>
      <c r="TBO44" s="677"/>
      <c r="TBP44" s="677"/>
      <c r="TBQ44" s="678"/>
      <c r="TBR44" s="678"/>
      <c r="TBS44" s="678"/>
      <c r="TBT44" s="679"/>
      <c r="TBV44" s="676"/>
      <c r="TBW44" s="677"/>
      <c r="TBX44" s="677"/>
      <c r="TBY44" s="678"/>
      <c r="TBZ44" s="678"/>
      <c r="TCA44" s="678"/>
      <c r="TCB44" s="679"/>
      <c r="TCD44" s="676"/>
      <c r="TCE44" s="677"/>
      <c r="TCF44" s="677"/>
      <c r="TCG44" s="678"/>
      <c r="TCH44" s="678"/>
      <c r="TCI44" s="678"/>
      <c r="TCJ44" s="679"/>
      <c r="TCL44" s="676"/>
      <c r="TCM44" s="677"/>
      <c r="TCN44" s="677"/>
      <c r="TCO44" s="678"/>
      <c r="TCP44" s="678"/>
      <c r="TCQ44" s="678"/>
      <c r="TCR44" s="679"/>
      <c r="TCT44" s="676"/>
      <c r="TCU44" s="677"/>
      <c r="TCV44" s="677"/>
      <c r="TCW44" s="678"/>
      <c r="TCX44" s="678"/>
      <c r="TCY44" s="678"/>
      <c r="TCZ44" s="679"/>
      <c r="TDB44" s="676"/>
      <c r="TDC44" s="677"/>
      <c r="TDD44" s="677"/>
      <c r="TDE44" s="678"/>
      <c r="TDF44" s="678"/>
      <c r="TDG44" s="678"/>
      <c r="TDH44" s="679"/>
      <c r="TDJ44" s="676"/>
      <c r="TDK44" s="677"/>
      <c r="TDL44" s="677"/>
      <c r="TDM44" s="678"/>
      <c r="TDN44" s="678"/>
      <c r="TDO44" s="678"/>
      <c r="TDP44" s="679"/>
      <c r="TDR44" s="676"/>
      <c r="TDS44" s="677"/>
      <c r="TDT44" s="677"/>
      <c r="TDU44" s="678"/>
      <c r="TDV44" s="678"/>
      <c r="TDW44" s="678"/>
      <c r="TDX44" s="679"/>
      <c r="TDZ44" s="676"/>
      <c r="TEA44" s="677"/>
      <c r="TEB44" s="677"/>
      <c r="TEC44" s="678"/>
      <c r="TED44" s="678"/>
      <c r="TEE44" s="678"/>
      <c r="TEF44" s="679"/>
      <c r="TEH44" s="676"/>
      <c r="TEI44" s="677"/>
      <c r="TEJ44" s="677"/>
      <c r="TEK44" s="678"/>
      <c r="TEL44" s="678"/>
      <c r="TEM44" s="678"/>
      <c r="TEN44" s="679"/>
      <c r="TEP44" s="676"/>
      <c r="TEQ44" s="677"/>
      <c r="TER44" s="677"/>
      <c r="TES44" s="678"/>
      <c r="TET44" s="678"/>
      <c r="TEU44" s="678"/>
      <c r="TEV44" s="679"/>
      <c r="TEX44" s="676"/>
      <c r="TEY44" s="677"/>
      <c r="TEZ44" s="677"/>
      <c r="TFA44" s="678"/>
      <c r="TFB44" s="678"/>
      <c r="TFC44" s="678"/>
      <c r="TFD44" s="679"/>
      <c r="TFF44" s="676"/>
      <c r="TFG44" s="677"/>
      <c r="TFH44" s="677"/>
      <c r="TFI44" s="678"/>
      <c r="TFJ44" s="678"/>
      <c r="TFK44" s="678"/>
      <c r="TFL44" s="679"/>
      <c r="TFN44" s="676"/>
      <c r="TFO44" s="677"/>
      <c r="TFP44" s="677"/>
      <c r="TFQ44" s="678"/>
      <c r="TFR44" s="678"/>
      <c r="TFS44" s="678"/>
      <c r="TFT44" s="679"/>
      <c r="TFV44" s="676"/>
      <c r="TFW44" s="677"/>
      <c r="TFX44" s="677"/>
      <c r="TFY44" s="678"/>
      <c r="TFZ44" s="678"/>
      <c r="TGA44" s="678"/>
      <c r="TGB44" s="679"/>
      <c r="TGD44" s="676"/>
      <c r="TGE44" s="677"/>
      <c r="TGF44" s="677"/>
      <c r="TGG44" s="678"/>
      <c r="TGH44" s="678"/>
      <c r="TGI44" s="678"/>
      <c r="TGJ44" s="679"/>
      <c r="TGL44" s="676"/>
      <c r="TGM44" s="677"/>
      <c r="TGN44" s="677"/>
      <c r="TGO44" s="678"/>
      <c r="TGP44" s="678"/>
      <c r="TGQ44" s="678"/>
      <c r="TGR44" s="679"/>
      <c r="TGT44" s="676"/>
      <c r="TGU44" s="677"/>
      <c r="TGV44" s="677"/>
      <c r="TGW44" s="678"/>
      <c r="TGX44" s="678"/>
      <c r="TGY44" s="678"/>
      <c r="TGZ44" s="679"/>
      <c r="THB44" s="676"/>
      <c r="THC44" s="677"/>
      <c r="THD44" s="677"/>
      <c r="THE44" s="678"/>
      <c r="THF44" s="678"/>
      <c r="THG44" s="678"/>
      <c r="THH44" s="679"/>
      <c r="THJ44" s="676"/>
      <c r="THK44" s="677"/>
      <c r="THL44" s="677"/>
      <c r="THM44" s="678"/>
      <c r="THN44" s="678"/>
      <c r="THO44" s="678"/>
      <c r="THP44" s="679"/>
      <c r="THR44" s="676"/>
      <c r="THS44" s="677"/>
      <c r="THT44" s="677"/>
      <c r="THU44" s="678"/>
      <c r="THV44" s="678"/>
      <c r="THW44" s="678"/>
      <c r="THX44" s="679"/>
      <c r="THZ44" s="676"/>
      <c r="TIA44" s="677"/>
      <c r="TIB44" s="677"/>
      <c r="TIC44" s="678"/>
      <c r="TID44" s="678"/>
      <c r="TIE44" s="678"/>
      <c r="TIF44" s="679"/>
      <c r="TIH44" s="676"/>
      <c r="TII44" s="677"/>
      <c r="TIJ44" s="677"/>
      <c r="TIK44" s="678"/>
      <c r="TIL44" s="678"/>
      <c r="TIM44" s="678"/>
      <c r="TIN44" s="679"/>
      <c r="TIP44" s="676"/>
      <c r="TIQ44" s="677"/>
      <c r="TIR44" s="677"/>
      <c r="TIS44" s="678"/>
      <c r="TIT44" s="678"/>
      <c r="TIU44" s="678"/>
      <c r="TIV44" s="679"/>
      <c r="TIX44" s="676"/>
      <c r="TIY44" s="677"/>
      <c r="TIZ44" s="677"/>
      <c r="TJA44" s="678"/>
      <c r="TJB44" s="678"/>
      <c r="TJC44" s="678"/>
      <c r="TJD44" s="679"/>
      <c r="TJF44" s="676"/>
      <c r="TJG44" s="677"/>
      <c r="TJH44" s="677"/>
      <c r="TJI44" s="678"/>
      <c r="TJJ44" s="678"/>
      <c r="TJK44" s="678"/>
      <c r="TJL44" s="679"/>
      <c r="TJN44" s="676"/>
      <c r="TJO44" s="677"/>
      <c r="TJP44" s="677"/>
      <c r="TJQ44" s="678"/>
      <c r="TJR44" s="678"/>
      <c r="TJS44" s="678"/>
      <c r="TJT44" s="679"/>
      <c r="TJV44" s="676"/>
      <c r="TJW44" s="677"/>
      <c r="TJX44" s="677"/>
      <c r="TJY44" s="678"/>
      <c r="TJZ44" s="678"/>
      <c r="TKA44" s="678"/>
      <c r="TKB44" s="679"/>
      <c r="TKD44" s="676"/>
      <c r="TKE44" s="677"/>
      <c r="TKF44" s="677"/>
      <c r="TKG44" s="678"/>
      <c r="TKH44" s="678"/>
      <c r="TKI44" s="678"/>
      <c r="TKJ44" s="679"/>
      <c r="TKL44" s="676"/>
      <c r="TKM44" s="677"/>
      <c r="TKN44" s="677"/>
      <c r="TKO44" s="678"/>
      <c r="TKP44" s="678"/>
      <c r="TKQ44" s="678"/>
      <c r="TKR44" s="679"/>
      <c r="TKT44" s="676"/>
      <c r="TKU44" s="677"/>
      <c r="TKV44" s="677"/>
      <c r="TKW44" s="678"/>
      <c r="TKX44" s="678"/>
      <c r="TKY44" s="678"/>
      <c r="TKZ44" s="679"/>
      <c r="TLB44" s="676"/>
      <c r="TLC44" s="677"/>
      <c r="TLD44" s="677"/>
      <c r="TLE44" s="678"/>
      <c r="TLF44" s="678"/>
      <c r="TLG44" s="678"/>
      <c r="TLH44" s="679"/>
      <c r="TLJ44" s="676"/>
      <c r="TLK44" s="677"/>
      <c r="TLL44" s="677"/>
      <c r="TLM44" s="678"/>
      <c r="TLN44" s="678"/>
      <c r="TLO44" s="678"/>
      <c r="TLP44" s="679"/>
      <c r="TLR44" s="676"/>
      <c r="TLS44" s="677"/>
      <c r="TLT44" s="677"/>
      <c r="TLU44" s="678"/>
      <c r="TLV44" s="678"/>
      <c r="TLW44" s="678"/>
      <c r="TLX44" s="679"/>
      <c r="TLZ44" s="676"/>
      <c r="TMA44" s="677"/>
      <c r="TMB44" s="677"/>
      <c r="TMC44" s="678"/>
      <c r="TMD44" s="678"/>
      <c r="TME44" s="678"/>
      <c r="TMF44" s="679"/>
      <c r="TMH44" s="676"/>
      <c r="TMI44" s="677"/>
      <c r="TMJ44" s="677"/>
      <c r="TMK44" s="678"/>
      <c r="TML44" s="678"/>
      <c r="TMM44" s="678"/>
      <c r="TMN44" s="679"/>
      <c r="TMP44" s="676"/>
      <c r="TMQ44" s="677"/>
      <c r="TMR44" s="677"/>
      <c r="TMS44" s="678"/>
      <c r="TMT44" s="678"/>
      <c r="TMU44" s="678"/>
      <c r="TMV44" s="679"/>
      <c r="TMX44" s="676"/>
      <c r="TMY44" s="677"/>
      <c r="TMZ44" s="677"/>
      <c r="TNA44" s="678"/>
      <c r="TNB44" s="678"/>
      <c r="TNC44" s="678"/>
      <c r="TND44" s="679"/>
      <c r="TNF44" s="676"/>
      <c r="TNG44" s="677"/>
      <c r="TNH44" s="677"/>
      <c r="TNI44" s="678"/>
      <c r="TNJ44" s="678"/>
      <c r="TNK44" s="678"/>
      <c r="TNL44" s="679"/>
      <c r="TNN44" s="676"/>
      <c r="TNO44" s="677"/>
      <c r="TNP44" s="677"/>
      <c r="TNQ44" s="678"/>
      <c r="TNR44" s="678"/>
      <c r="TNS44" s="678"/>
      <c r="TNT44" s="679"/>
      <c r="TNV44" s="676"/>
      <c r="TNW44" s="677"/>
      <c r="TNX44" s="677"/>
      <c r="TNY44" s="678"/>
      <c r="TNZ44" s="678"/>
      <c r="TOA44" s="678"/>
      <c r="TOB44" s="679"/>
      <c r="TOD44" s="676"/>
      <c r="TOE44" s="677"/>
      <c r="TOF44" s="677"/>
      <c r="TOG44" s="678"/>
      <c r="TOH44" s="678"/>
      <c r="TOI44" s="678"/>
      <c r="TOJ44" s="679"/>
      <c r="TOL44" s="676"/>
      <c r="TOM44" s="677"/>
      <c r="TON44" s="677"/>
      <c r="TOO44" s="678"/>
      <c r="TOP44" s="678"/>
      <c r="TOQ44" s="678"/>
      <c r="TOR44" s="679"/>
      <c r="TOT44" s="676"/>
      <c r="TOU44" s="677"/>
      <c r="TOV44" s="677"/>
      <c r="TOW44" s="678"/>
      <c r="TOX44" s="678"/>
      <c r="TOY44" s="678"/>
      <c r="TOZ44" s="679"/>
      <c r="TPB44" s="676"/>
      <c r="TPC44" s="677"/>
      <c r="TPD44" s="677"/>
      <c r="TPE44" s="678"/>
      <c r="TPF44" s="678"/>
      <c r="TPG44" s="678"/>
      <c r="TPH44" s="679"/>
      <c r="TPJ44" s="676"/>
      <c r="TPK44" s="677"/>
      <c r="TPL44" s="677"/>
      <c r="TPM44" s="678"/>
      <c r="TPN44" s="678"/>
      <c r="TPO44" s="678"/>
      <c r="TPP44" s="679"/>
      <c r="TPR44" s="676"/>
      <c r="TPS44" s="677"/>
      <c r="TPT44" s="677"/>
      <c r="TPU44" s="678"/>
      <c r="TPV44" s="678"/>
      <c r="TPW44" s="678"/>
      <c r="TPX44" s="679"/>
      <c r="TPZ44" s="676"/>
      <c r="TQA44" s="677"/>
      <c r="TQB44" s="677"/>
      <c r="TQC44" s="678"/>
      <c r="TQD44" s="678"/>
      <c r="TQE44" s="678"/>
      <c r="TQF44" s="679"/>
      <c r="TQH44" s="676"/>
      <c r="TQI44" s="677"/>
      <c r="TQJ44" s="677"/>
      <c r="TQK44" s="678"/>
      <c r="TQL44" s="678"/>
      <c r="TQM44" s="678"/>
      <c r="TQN44" s="679"/>
      <c r="TQP44" s="676"/>
      <c r="TQQ44" s="677"/>
      <c r="TQR44" s="677"/>
      <c r="TQS44" s="678"/>
      <c r="TQT44" s="678"/>
      <c r="TQU44" s="678"/>
      <c r="TQV44" s="679"/>
      <c r="TQX44" s="676"/>
      <c r="TQY44" s="677"/>
      <c r="TQZ44" s="677"/>
      <c r="TRA44" s="678"/>
      <c r="TRB44" s="678"/>
      <c r="TRC44" s="678"/>
      <c r="TRD44" s="679"/>
      <c r="TRF44" s="676"/>
      <c r="TRG44" s="677"/>
      <c r="TRH44" s="677"/>
      <c r="TRI44" s="678"/>
      <c r="TRJ44" s="678"/>
      <c r="TRK44" s="678"/>
      <c r="TRL44" s="679"/>
      <c r="TRN44" s="676"/>
      <c r="TRO44" s="677"/>
      <c r="TRP44" s="677"/>
      <c r="TRQ44" s="678"/>
      <c r="TRR44" s="678"/>
      <c r="TRS44" s="678"/>
      <c r="TRT44" s="679"/>
      <c r="TRV44" s="676"/>
      <c r="TRW44" s="677"/>
      <c r="TRX44" s="677"/>
      <c r="TRY44" s="678"/>
      <c r="TRZ44" s="678"/>
      <c r="TSA44" s="678"/>
      <c r="TSB44" s="679"/>
      <c r="TSD44" s="676"/>
      <c r="TSE44" s="677"/>
      <c r="TSF44" s="677"/>
      <c r="TSG44" s="678"/>
      <c r="TSH44" s="678"/>
      <c r="TSI44" s="678"/>
      <c r="TSJ44" s="679"/>
      <c r="TSL44" s="676"/>
      <c r="TSM44" s="677"/>
      <c r="TSN44" s="677"/>
      <c r="TSO44" s="678"/>
      <c r="TSP44" s="678"/>
      <c r="TSQ44" s="678"/>
      <c r="TSR44" s="679"/>
      <c r="TST44" s="676"/>
      <c r="TSU44" s="677"/>
      <c r="TSV44" s="677"/>
      <c r="TSW44" s="678"/>
      <c r="TSX44" s="678"/>
      <c r="TSY44" s="678"/>
      <c r="TSZ44" s="679"/>
      <c r="TTB44" s="676"/>
      <c r="TTC44" s="677"/>
      <c r="TTD44" s="677"/>
      <c r="TTE44" s="678"/>
      <c r="TTF44" s="678"/>
      <c r="TTG44" s="678"/>
      <c r="TTH44" s="679"/>
      <c r="TTJ44" s="676"/>
      <c r="TTK44" s="677"/>
      <c r="TTL44" s="677"/>
      <c r="TTM44" s="678"/>
      <c r="TTN44" s="678"/>
      <c r="TTO44" s="678"/>
      <c r="TTP44" s="679"/>
      <c r="TTR44" s="676"/>
      <c r="TTS44" s="677"/>
      <c r="TTT44" s="677"/>
      <c r="TTU44" s="678"/>
      <c r="TTV44" s="678"/>
      <c r="TTW44" s="678"/>
      <c r="TTX44" s="679"/>
      <c r="TTZ44" s="676"/>
      <c r="TUA44" s="677"/>
      <c r="TUB44" s="677"/>
      <c r="TUC44" s="678"/>
      <c r="TUD44" s="678"/>
      <c r="TUE44" s="678"/>
      <c r="TUF44" s="679"/>
      <c r="TUH44" s="676"/>
      <c r="TUI44" s="677"/>
      <c r="TUJ44" s="677"/>
      <c r="TUK44" s="678"/>
      <c r="TUL44" s="678"/>
      <c r="TUM44" s="678"/>
      <c r="TUN44" s="679"/>
      <c r="TUP44" s="676"/>
      <c r="TUQ44" s="677"/>
      <c r="TUR44" s="677"/>
      <c r="TUS44" s="678"/>
      <c r="TUT44" s="678"/>
      <c r="TUU44" s="678"/>
      <c r="TUV44" s="679"/>
      <c r="TUX44" s="676"/>
      <c r="TUY44" s="677"/>
      <c r="TUZ44" s="677"/>
      <c r="TVA44" s="678"/>
      <c r="TVB44" s="678"/>
      <c r="TVC44" s="678"/>
      <c r="TVD44" s="679"/>
      <c r="TVF44" s="676"/>
      <c r="TVG44" s="677"/>
      <c r="TVH44" s="677"/>
      <c r="TVI44" s="678"/>
      <c r="TVJ44" s="678"/>
      <c r="TVK44" s="678"/>
      <c r="TVL44" s="679"/>
      <c r="TVN44" s="676"/>
      <c r="TVO44" s="677"/>
      <c r="TVP44" s="677"/>
      <c r="TVQ44" s="678"/>
      <c r="TVR44" s="678"/>
      <c r="TVS44" s="678"/>
      <c r="TVT44" s="679"/>
      <c r="TVV44" s="676"/>
      <c r="TVW44" s="677"/>
      <c r="TVX44" s="677"/>
      <c r="TVY44" s="678"/>
      <c r="TVZ44" s="678"/>
      <c r="TWA44" s="678"/>
      <c r="TWB44" s="679"/>
      <c r="TWD44" s="676"/>
      <c r="TWE44" s="677"/>
      <c r="TWF44" s="677"/>
      <c r="TWG44" s="678"/>
      <c r="TWH44" s="678"/>
      <c r="TWI44" s="678"/>
      <c r="TWJ44" s="679"/>
      <c r="TWL44" s="676"/>
      <c r="TWM44" s="677"/>
      <c r="TWN44" s="677"/>
      <c r="TWO44" s="678"/>
      <c r="TWP44" s="678"/>
      <c r="TWQ44" s="678"/>
      <c r="TWR44" s="679"/>
      <c r="TWT44" s="676"/>
      <c r="TWU44" s="677"/>
      <c r="TWV44" s="677"/>
      <c r="TWW44" s="678"/>
      <c r="TWX44" s="678"/>
      <c r="TWY44" s="678"/>
      <c r="TWZ44" s="679"/>
      <c r="TXB44" s="676"/>
      <c r="TXC44" s="677"/>
      <c r="TXD44" s="677"/>
      <c r="TXE44" s="678"/>
      <c r="TXF44" s="678"/>
      <c r="TXG44" s="678"/>
      <c r="TXH44" s="679"/>
      <c r="TXJ44" s="676"/>
      <c r="TXK44" s="677"/>
      <c r="TXL44" s="677"/>
      <c r="TXM44" s="678"/>
      <c r="TXN44" s="678"/>
      <c r="TXO44" s="678"/>
      <c r="TXP44" s="679"/>
      <c r="TXR44" s="676"/>
      <c r="TXS44" s="677"/>
      <c r="TXT44" s="677"/>
      <c r="TXU44" s="678"/>
      <c r="TXV44" s="678"/>
      <c r="TXW44" s="678"/>
      <c r="TXX44" s="679"/>
      <c r="TXZ44" s="676"/>
      <c r="TYA44" s="677"/>
      <c r="TYB44" s="677"/>
      <c r="TYC44" s="678"/>
      <c r="TYD44" s="678"/>
      <c r="TYE44" s="678"/>
      <c r="TYF44" s="679"/>
      <c r="TYH44" s="676"/>
      <c r="TYI44" s="677"/>
      <c r="TYJ44" s="677"/>
      <c r="TYK44" s="678"/>
      <c r="TYL44" s="678"/>
      <c r="TYM44" s="678"/>
      <c r="TYN44" s="679"/>
      <c r="TYP44" s="676"/>
      <c r="TYQ44" s="677"/>
      <c r="TYR44" s="677"/>
      <c r="TYS44" s="678"/>
      <c r="TYT44" s="678"/>
      <c r="TYU44" s="678"/>
      <c r="TYV44" s="679"/>
      <c r="TYX44" s="676"/>
      <c r="TYY44" s="677"/>
      <c r="TYZ44" s="677"/>
      <c r="TZA44" s="678"/>
      <c r="TZB44" s="678"/>
      <c r="TZC44" s="678"/>
      <c r="TZD44" s="679"/>
      <c r="TZF44" s="676"/>
      <c r="TZG44" s="677"/>
      <c r="TZH44" s="677"/>
      <c r="TZI44" s="678"/>
      <c r="TZJ44" s="678"/>
      <c r="TZK44" s="678"/>
      <c r="TZL44" s="679"/>
      <c r="TZN44" s="676"/>
      <c r="TZO44" s="677"/>
      <c r="TZP44" s="677"/>
      <c r="TZQ44" s="678"/>
      <c r="TZR44" s="678"/>
      <c r="TZS44" s="678"/>
      <c r="TZT44" s="679"/>
      <c r="TZV44" s="676"/>
      <c r="TZW44" s="677"/>
      <c r="TZX44" s="677"/>
      <c r="TZY44" s="678"/>
      <c r="TZZ44" s="678"/>
      <c r="UAA44" s="678"/>
      <c r="UAB44" s="679"/>
      <c r="UAD44" s="676"/>
      <c r="UAE44" s="677"/>
      <c r="UAF44" s="677"/>
      <c r="UAG44" s="678"/>
      <c r="UAH44" s="678"/>
      <c r="UAI44" s="678"/>
      <c r="UAJ44" s="679"/>
      <c r="UAL44" s="676"/>
      <c r="UAM44" s="677"/>
      <c r="UAN44" s="677"/>
      <c r="UAO44" s="678"/>
      <c r="UAP44" s="678"/>
      <c r="UAQ44" s="678"/>
      <c r="UAR44" s="679"/>
      <c r="UAT44" s="676"/>
      <c r="UAU44" s="677"/>
      <c r="UAV44" s="677"/>
      <c r="UAW44" s="678"/>
      <c r="UAX44" s="678"/>
      <c r="UAY44" s="678"/>
      <c r="UAZ44" s="679"/>
      <c r="UBB44" s="676"/>
      <c r="UBC44" s="677"/>
      <c r="UBD44" s="677"/>
      <c r="UBE44" s="678"/>
      <c r="UBF44" s="678"/>
      <c r="UBG44" s="678"/>
      <c r="UBH44" s="679"/>
      <c r="UBJ44" s="676"/>
      <c r="UBK44" s="677"/>
      <c r="UBL44" s="677"/>
      <c r="UBM44" s="678"/>
      <c r="UBN44" s="678"/>
      <c r="UBO44" s="678"/>
      <c r="UBP44" s="679"/>
      <c r="UBR44" s="676"/>
      <c r="UBS44" s="677"/>
      <c r="UBT44" s="677"/>
      <c r="UBU44" s="678"/>
      <c r="UBV44" s="678"/>
      <c r="UBW44" s="678"/>
      <c r="UBX44" s="679"/>
      <c r="UBZ44" s="676"/>
      <c r="UCA44" s="677"/>
      <c r="UCB44" s="677"/>
      <c r="UCC44" s="678"/>
      <c r="UCD44" s="678"/>
      <c r="UCE44" s="678"/>
      <c r="UCF44" s="679"/>
      <c r="UCH44" s="676"/>
      <c r="UCI44" s="677"/>
      <c r="UCJ44" s="677"/>
      <c r="UCK44" s="678"/>
      <c r="UCL44" s="678"/>
      <c r="UCM44" s="678"/>
      <c r="UCN44" s="679"/>
      <c r="UCP44" s="676"/>
      <c r="UCQ44" s="677"/>
      <c r="UCR44" s="677"/>
      <c r="UCS44" s="678"/>
      <c r="UCT44" s="678"/>
      <c r="UCU44" s="678"/>
      <c r="UCV44" s="679"/>
      <c r="UCX44" s="676"/>
      <c r="UCY44" s="677"/>
      <c r="UCZ44" s="677"/>
      <c r="UDA44" s="678"/>
      <c r="UDB44" s="678"/>
      <c r="UDC44" s="678"/>
      <c r="UDD44" s="679"/>
      <c r="UDF44" s="676"/>
      <c r="UDG44" s="677"/>
      <c r="UDH44" s="677"/>
      <c r="UDI44" s="678"/>
      <c r="UDJ44" s="678"/>
      <c r="UDK44" s="678"/>
      <c r="UDL44" s="679"/>
      <c r="UDN44" s="676"/>
      <c r="UDO44" s="677"/>
      <c r="UDP44" s="677"/>
      <c r="UDQ44" s="678"/>
      <c r="UDR44" s="678"/>
      <c r="UDS44" s="678"/>
      <c r="UDT44" s="679"/>
      <c r="UDV44" s="676"/>
      <c r="UDW44" s="677"/>
      <c r="UDX44" s="677"/>
      <c r="UDY44" s="678"/>
      <c r="UDZ44" s="678"/>
      <c r="UEA44" s="678"/>
      <c r="UEB44" s="679"/>
      <c r="UED44" s="676"/>
      <c r="UEE44" s="677"/>
      <c r="UEF44" s="677"/>
      <c r="UEG44" s="678"/>
      <c r="UEH44" s="678"/>
      <c r="UEI44" s="678"/>
      <c r="UEJ44" s="679"/>
      <c r="UEL44" s="676"/>
      <c r="UEM44" s="677"/>
      <c r="UEN44" s="677"/>
      <c r="UEO44" s="678"/>
      <c r="UEP44" s="678"/>
      <c r="UEQ44" s="678"/>
      <c r="UER44" s="679"/>
      <c r="UET44" s="676"/>
      <c r="UEU44" s="677"/>
      <c r="UEV44" s="677"/>
      <c r="UEW44" s="678"/>
      <c r="UEX44" s="678"/>
      <c r="UEY44" s="678"/>
      <c r="UEZ44" s="679"/>
      <c r="UFB44" s="676"/>
      <c r="UFC44" s="677"/>
      <c r="UFD44" s="677"/>
      <c r="UFE44" s="678"/>
      <c r="UFF44" s="678"/>
      <c r="UFG44" s="678"/>
      <c r="UFH44" s="679"/>
      <c r="UFJ44" s="676"/>
      <c r="UFK44" s="677"/>
      <c r="UFL44" s="677"/>
      <c r="UFM44" s="678"/>
      <c r="UFN44" s="678"/>
      <c r="UFO44" s="678"/>
      <c r="UFP44" s="679"/>
      <c r="UFR44" s="676"/>
      <c r="UFS44" s="677"/>
      <c r="UFT44" s="677"/>
      <c r="UFU44" s="678"/>
      <c r="UFV44" s="678"/>
      <c r="UFW44" s="678"/>
      <c r="UFX44" s="679"/>
      <c r="UFZ44" s="676"/>
      <c r="UGA44" s="677"/>
      <c r="UGB44" s="677"/>
      <c r="UGC44" s="678"/>
      <c r="UGD44" s="678"/>
      <c r="UGE44" s="678"/>
      <c r="UGF44" s="679"/>
      <c r="UGH44" s="676"/>
      <c r="UGI44" s="677"/>
      <c r="UGJ44" s="677"/>
      <c r="UGK44" s="678"/>
      <c r="UGL44" s="678"/>
      <c r="UGM44" s="678"/>
      <c r="UGN44" s="679"/>
      <c r="UGP44" s="676"/>
      <c r="UGQ44" s="677"/>
      <c r="UGR44" s="677"/>
      <c r="UGS44" s="678"/>
      <c r="UGT44" s="678"/>
      <c r="UGU44" s="678"/>
      <c r="UGV44" s="679"/>
      <c r="UGX44" s="676"/>
      <c r="UGY44" s="677"/>
      <c r="UGZ44" s="677"/>
      <c r="UHA44" s="678"/>
      <c r="UHB44" s="678"/>
      <c r="UHC44" s="678"/>
      <c r="UHD44" s="679"/>
      <c r="UHF44" s="676"/>
      <c r="UHG44" s="677"/>
      <c r="UHH44" s="677"/>
      <c r="UHI44" s="678"/>
      <c r="UHJ44" s="678"/>
      <c r="UHK44" s="678"/>
      <c r="UHL44" s="679"/>
      <c r="UHN44" s="676"/>
      <c r="UHO44" s="677"/>
      <c r="UHP44" s="677"/>
      <c r="UHQ44" s="678"/>
      <c r="UHR44" s="678"/>
      <c r="UHS44" s="678"/>
      <c r="UHT44" s="679"/>
      <c r="UHV44" s="676"/>
      <c r="UHW44" s="677"/>
      <c r="UHX44" s="677"/>
      <c r="UHY44" s="678"/>
      <c r="UHZ44" s="678"/>
      <c r="UIA44" s="678"/>
      <c r="UIB44" s="679"/>
      <c r="UID44" s="676"/>
      <c r="UIE44" s="677"/>
      <c r="UIF44" s="677"/>
      <c r="UIG44" s="678"/>
      <c r="UIH44" s="678"/>
      <c r="UII44" s="678"/>
      <c r="UIJ44" s="679"/>
      <c r="UIL44" s="676"/>
      <c r="UIM44" s="677"/>
      <c r="UIN44" s="677"/>
      <c r="UIO44" s="678"/>
      <c r="UIP44" s="678"/>
      <c r="UIQ44" s="678"/>
      <c r="UIR44" s="679"/>
      <c r="UIT44" s="676"/>
      <c r="UIU44" s="677"/>
      <c r="UIV44" s="677"/>
      <c r="UIW44" s="678"/>
      <c r="UIX44" s="678"/>
      <c r="UIY44" s="678"/>
      <c r="UIZ44" s="679"/>
      <c r="UJB44" s="676"/>
      <c r="UJC44" s="677"/>
      <c r="UJD44" s="677"/>
      <c r="UJE44" s="678"/>
      <c r="UJF44" s="678"/>
      <c r="UJG44" s="678"/>
      <c r="UJH44" s="679"/>
      <c r="UJJ44" s="676"/>
      <c r="UJK44" s="677"/>
      <c r="UJL44" s="677"/>
      <c r="UJM44" s="678"/>
      <c r="UJN44" s="678"/>
      <c r="UJO44" s="678"/>
      <c r="UJP44" s="679"/>
      <c r="UJR44" s="676"/>
      <c r="UJS44" s="677"/>
      <c r="UJT44" s="677"/>
      <c r="UJU44" s="678"/>
      <c r="UJV44" s="678"/>
      <c r="UJW44" s="678"/>
      <c r="UJX44" s="679"/>
      <c r="UJZ44" s="676"/>
      <c r="UKA44" s="677"/>
      <c r="UKB44" s="677"/>
      <c r="UKC44" s="678"/>
      <c r="UKD44" s="678"/>
      <c r="UKE44" s="678"/>
      <c r="UKF44" s="679"/>
      <c r="UKH44" s="676"/>
      <c r="UKI44" s="677"/>
      <c r="UKJ44" s="677"/>
      <c r="UKK44" s="678"/>
      <c r="UKL44" s="678"/>
      <c r="UKM44" s="678"/>
      <c r="UKN44" s="679"/>
      <c r="UKP44" s="676"/>
      <c r="UKQ44" s="677"/>
      <c r="UKR44" s="677"/>
      <c r="UKS44" s="678"/>
      <c r="UKT44" s="678"/>
      <c r="UKU44" s="678"/>
      <c r="UKV44" s="679"/>
      <c r="UKX44" s="676"/>
      <c r="UKY44" s="677"/>
      <c r="UKZ44" s="677"/>
      <c r="ULA44" s="678"/>
      <c r="ULB44" s="678"/>
      <c r="ULC44" s="678"/>
      <c r="ULD44" s="679"/>
      <c r="ULF44" s="676"/>
      <c r="ULG44" s="677"/>
      <c r="ULH44" s="677"/>
      <c r="ULI44" s="678"/>
      <c r="ULJ44" s="678"/>
      <c r="ULK44" s="678"/>
      <c r="ULL44" s="679"/>
      <c r="ULN44" s="676"/>
      <c r="ULO44" s="677"/>
      <c r="ULP44" s="677"/>
      <c r="ULQ44" s="678"/>
      <c r="ULR44" s="678"/>
      <c r="ULS44" s="678"/>
      <c r="ULT44" s="679"/>
      <c r="ULV44" s="676"/>
      <c r="ULW44" s="677"/>
      <c r="ULX44" s="677"/>
      <c r="ULY44" s="678"/>
      <c r="ULZ44" s="678"/>
      <c r="UMA44" s="678"/>
      <c r="UMB44" s="679"/>
      <c r="UMD44" s="676"/>
      <c r="UME44" s="677"/>
      <c r="UMF44" s="677"/>
      <c r="UMG44" s="678"/>
      <c r="UMH44" s="678"/>
      <c r="UMI44" s="678"/>
      <c r="UMJ44" s="679"/>
      <c r="UML44" s="676"/>
      <c r="UMM44" s="677"/>
      <c r="UMN44" s="677"/>
      <c r="UMO44" s="678"/>
      <c r="UMP44" s="678"/>
      <c r="UMQ44" s="678"/>
      <c r="UMR44" s="679"/>
      <c r="UMT44" s="676"/>
      <c r="UMU44" s="677"/>
      <c r="UMV44" s="677"/>
      <c r="UMW44" s="678"/>
      <c r="UMX44" s="678"/>
      <c r="UMY44" s="678"/>
      <c r="UMZ44" s="679"/>
      <c r="UNB44" s="676"/>
      <c r="UNC44" s="677"/>
      <c r="UND44" s="677"/>
      <c r="UNE44" s="678"/>
      <c r="UNF44" s="678"/>
      <c r="UNG44" s="678"/>
      <c r="UNH44" s="679"/>
      <c r="UNJ44" s="676"/>
      <c r="UNK44" s="677"/>
      <c r="UNL44" s="677"/>
      <c r="UNM44" s="678"/>
      <c r="UNN44" s="678"/>
      <c r="UNO44" s="678"/>
      <c r="UNP44" s="679"/>
      <c r="UNR44" s="676"/>
      <c r="UNS44" s="677"/>
      <c r="UNT44" s="677"/>
      <c r="UNU44" s="678"/>
      <c r="UNV44" s="678"/>
      <c r="UNW44" s="678"/>
      <c r="UNX44" s="679"/>
      <c r="UNZ44" s="676"/>
      <c r="UOA44" s="677"/>
      <c r="UOB44" s="677"/>
      <c r="UOC44" s="678"/>
      <c r="UOD44" s="678"/>
      <c r="UOE44" s="678"/>
      <c r="UOF44" s="679"/>
      <c r="UOH44" s="676"/>
      <c r="UOI44" s="677"/>
      <c r="UOJ44" s="677"/>
      <c r="UOK44" s="678"/>
      <c r="UOL44" s="678"/>
      <c r="UOM44" s="678"/>
      <c r="UON44" s="679"/>
      <c r="UOP44" s="676"/>
      <c r="UOQ44" s="677"/>
      <c r="UOR44" s="677"/>
      <c r="UOS44" s="678"/>
      <c r="UOT44" s="678"/>
      <c r="UOU44" s="678"/>
      <c r="UOV44" s="679"/>
      <c r="UOX44" s="676"/>
      <c r="UOY44" s="677"/>
      <c r="UOZ44" s="677"/>
      <c r="UPA44" s="678"/>
      <c r="UPB44" s="678"/>
      <c r="UPC44" s="678"/>
      <c r="UPD44" s="679"/>
      <c r="UPF44" s="676"/>
      <c r="UPG44" s="677"/>
      <c r="UPH44" s="677"/>
      <c r="UPI44" s="678"/>
      <c r="UPJ44" s="678"/>
      <c r="UPK44" s="678"/>
      <c r="UPL44" s="679"/>
      <c r="UPN44" s="676"/>
      <c r="UPO44" s="677"/>
      <c r="UPP44" s="677"/>
      <c r="UPQ44" s="678"/>
      <c r="UPR44" s="678"/>
      <c r="UPS44" s="678"/>
      <c r="UPT44" s="679"/>
      <c r="UPV44" s="676"/>
      <c r="UPW44" s="677"/>
      <c r="UPX44" s="677"/>
      <c r="UPY44" s="678"/>
      <c r="UPZ44" s="678"/>
      <c r="UQA44" s="678"/>
      <c r="UQB44" s="679"/>
      <c r="UQD44" s="676"/>
      <c r="UQE44" s="677"/>
      <c r="UQF44" s="677"/>
      <c r="UQG44" s="678"/>
      <c r="UQH44" s="678"/>
      <c r="UQI44" s="678"/>
      <c r="UQJ44" s="679"/>
      <c r="UQL44" s="676"/>
      <c r="UQM44" s="677"/>
      <c r="UQN44" s="677"/>
      <c r="UQO44" s="678"/>
      <c r="UQP44" s="678"/>
      <c r="UQQ44" s="678"/>
      <c r="UQR44" s="679"/>
      <c r="UQT44" s="676"/>
      <c r="UQU44" s="677"/>
      <c r="UQV44" s="677"/>
      <c r="UQW44" s="678"/>
      <c r="UQX44" s="678"/>
      <c r="UQY44" s="678"/>
      <c r="UQZ44" s="679"/>
      <c r="URB44" s="676"/>
      <c r="URC44" s="677"/>
      <c r="URD44" s="677"/>
      <c r="URE44" s="678"/>
      <c r="URF44" s="678"/>
      <c r="URG44" s="678"/>
      <c r="URH44" s="679"/>
      <c r="URJ44" s="676"/>
      <c r="URK44" s="677"/>
      <c r="URL44" s="677"/>
      <c r="URM44" s="678"/>
      <c r="URN44" s="678"/>
      <c r="URO44" s="678"/>
      <c r="URP44" s="679"/>
      <c r="URR44" s="676"/>
      <c r="URS44" s="677"/>
      <c r="URT44" s="677"/>
      <c r="URU44" s="678"/>
      <c r="URV44" s="678"/>
      <c r="URW44" s="678"/>
      <c r="URX44" s="679"/>
      <c r="URZ44" s="676"/>
      <c r="USA44" s="677"/>
      <c r="USB44" s="677"/>
      <c r="USC44" s="678"/>
      <c r="USD44" s="678"/>
      <c r="USE44" s="678"/>
      <c r="USF44" s="679"/>
      <c r="USH44" s="676"/>
      <c r="USI44" s="677"/>
      <c r="USJ44" s="677"/>
      <c r="USK44" s="678"/>
      <c r="USL44" s="678"/>
      <c r="USM44" s="678"/>
      <c r="USN44" s="679"/>
      <c r="USP44" s="676"/>
      <c r="USQ44" s="677"/>
      <c r="USR44" s="677"/>
      <c r="USS44" s="678"/>
      <c r="UST44" s="678"/>
      <c r="USU44" s="678"/>
      <c r="USV44" s="679"/>
      <c r="USX44" s="676"/>
      <c r="USY44" s="677"/>
      <c r="USZ44" s="677"/>
      <c r="UTA44" s="678"/>
      <c r="UTB44" s="678"/>
      <c r="UTC44" s="678"/>
      <c r="UTD44" s="679"/>
      <c r="UTF44" s="676"/>
      <c r="UTG44" s="677"/>
      <c r="UTH44" s="677"/>
      <c r="UTI44" s="678"/>
      <c r="UTJ44" s="678"/>
      <c r="UTK44" s="678"/>
      <c r="UTL44" s="679"/>
      <c r="UTN44" s="676"/>
      <c r="UTO44" s="677"/>
      <c r="UTP44" s="677"/>
      <c r="UTQ44" s="678"/>
      <c r="UTR44" s="678"/>
      <c r="UTS44" s="678"/>
      <c r="UTT44" s="679"/>
      <c r="UTV44" s="676"/>
      <c r="UTW44" s="677"/>
      <c r="UTX44" s="677"/>
      <c r="UTY44" s="678"/>
      <c r="UTZ44" s="678"/>
      <c r="UUA44" s="678"/>
      <c r="UUB44" s="679"/>
      <c r="UUD44" s="676"/>
      <c r="UUE44" s="677"/>
      <c r="UUF44" s="677"/>
      <c r="UUG44" s="678"/>
      <c r="UUH44" s="678"/>
      <c r="UUI44" s="678"/>
      <c r="UUJ44" s="679"/>
      <c r="UUL44" s="676"/>
      <c r="UUM44" s="677"/>
      <c r="UUN44" s="677"/>
      <c r="UUO44" s="678"/>
      <c r="UUP44" s="678"/>
      <c r="UUQ44" s="678"/>
      <c r="UUR44" s="679"/>
      <c r="UUT44" s="676"/>
      <c r="UUU44" s="677"/>
      <c r="UUV44" s="677"/>
      <c r="UUW44" s="678"/>
      <c r="UUX44" s="678"/>
      <c r="UUY44" s="678"/>
      <c r="UUZ44" s="679"/>
      <c r="UVB44" s="676"/>
      <c r="UVC44" s="677"/>
      <c r="UVD44" s="677"/>
      <c r="UVE44" s="678"/>
      <c r="UVF44" s="678"/>
      <c r="UVG44" s="678"/>
      <c r="UVH44" s="679"/>
      <c r="UVJ44" s="676"/>
      <c r="UVK44" s="677"/>
      <c r="UVL44" s="677"/>
      <c r="UVM44" s="678"/>
      <c r="UVN44" s="678"/>
      <c r="UVO44" s="678"/>
      <c r="UVP44" s="679"/>
      <c r="UVR44" s="676"/>
      <c r="UVS44" s="677"/>
      <c r="UVT44" s="677"/>
      <c r="UVU44" s="678"/>
      <c r="UVV44" s="678"/>
      <c r="UVW44" s="678"/>
      <c r="UVX44" s="679"/>
      <c r="UVZ44" s="676"/>
      <c r="UWA44" s="677"/>
      <c r="UWB44" s="677"/>
      <c r="UWC44" s="678"/>
      <c r="UWD44" s="678"/>
      <c r="UWE44" s="678"/>
      <c r="UWF44" s="679"/>
      <c r="UWH44" s="676"/>
      <c r="UWI44" s="677"/>
      <c r="UWJ44" s="677"/>
      <c r="UWK44" s="678"/>
      <c r="UWL44" s="678"/>
      <c r="UWM44" s="678"/>
      <c r="UWN44" s="679"/>
      <c r="UWP44" s="676"/>
      <c r="UWQ44" s="677"/>
      <c r="UWR44" s="677"/>
      <c r="UWS44" s="678"/>
      <c r="UWT44" s="678"/>
      <c r="UWU44" s="678"/>
      <c r="UWV44" s="679"/>
      <c r="UWX44" s="676"/>
      <c r="UWY44" s="677"/>
      <c r="UWZ44" s="677"/>
      <c r="UXA44" s="678"/>
      <c r="UXB44" s="678"/>
      <c r="UXC44" s="678"/>
      <c r="UXD44" s="679"/>
      <c r="UXF44" s="676"/>
      <c r="UXG44" s="677"/>
      <c r="UXH44" s="677"/>
      <c r="UXI44" s="678"/>
      <c r="UXJ44" s="678"/>
      <c r="UXK44" s="678"/>
      <c r="UXL44" s="679"/>
      <c r="UXN44" s="676"/>
      <c r="UXO44" s="677"/>
      <c r="UXP44" s="677"/>
      <c r="UXQ44" s="678"/>
      <c r="UXR44" s="678"/>
      <c r="UXS44" s="678"/>
      <c r="UXT44" s="679"/>
      <c r="UXV44" s="676"/>
      <c r="UXW44" s="677"/>
      <c r="UXX44" s="677"/>
      <c r="UXY44" s="678"/>
      <c r="UXZ44" s="678"/>
      <c r="UYA44" s="678"/>
      <c r="UYB44" s="679"/>
      <c r="UYD44" s="676"/>
      <c r="UYE44" s="677"/>
      <c r="UYF44" s="677"/>
      <c r="UYG44" s="678"/>
      <c r="UYH44" s="678"/>
      <c r="UYI44" s="678"/>
      <c r="UYJ44" s="679"/>
      <c r="UYL44" s="676"/>
      <c r="UYM44" s="677"/>
      <c r="UYN44" s="677"/>
      <c r="UYO44" s="678"/>
      <c r="UYP44" s="678"/>
      <c r="UYQ44" s="678"/>
      <c r="UYR44" s="679"/>
      <c r="UYT44" s="676"/>
      <c r="UYU44" s="677"/>
      <c r="UYV44" s="677"/>
      <c r="UYW44" s="678"/>
      <c r="UYX44" s="678"/>
      <c r="UYY44" s="678"/>
      <c r="UYZ44" s="679"/>
      <c r="UZB44" s="676"/>
      <c r="UZC44" s="677"/>
      <c r="UZD44" s="677"/>
      <c r="UZE44" s="678"/>
      <c r="UZF44" s="678"/>
      <c r="UZG44" s="678"/>
      <c r="UZH44" s="679"/>
      <c r="UZJ44" s="676"/>
      <c r="UZK44" s="677"/>
      <c r="UZL44" s="677"/>
      <c r="UZM44" s="678"/>
      <c r="UZN44" s="678"/>
      <c r="UZO44" s="678"/>
      <c r="UZP44" s="679"/>
      <c r="UZR44" s="676"/>
      <c r="UZS44" s="677"/>
      <c r="UZT44" s="677"/>
      <c r="UZU44" s="678"/>
      <c r="UZV44" s="678"/>
      <c r="UZW44" s="678"/>
      <c r="UZX44" s="679"/>
      <c r="UZZ44" s="676"/>
      <c r="VAA44" s="677"/>
      <c r="VAB44" s="677"/>
      <c r="VAC44" s="678"/>
      <c r="VAD44" s="678"/>
      <c r="VAE44" s="678"/>
      <c r="VAF44" s="679"/>
      <c r="VAH44" s="676"/>
      <c r="VAI44" s="677"/>
      <c r="VAJ44" s="677"/>
      <c r="VAK44" s="678"/>
      <c r="VAL44" s="678"/>
      <c r="VAM44" s="678"/>
      <c r="VAN44" s="679"/>
      <c r="VAP44" s="676"/>
      <c r="VAQ44" s="677"/>
      <c r="VAR44" s="677"/>
      <c r="VAS44" s="678"/>
      <c r="VAT44" s="678"/>
      <c r="VAU44" s="678"/>
      <c r="VAV44" s="679"/>
      <c r="VAX44" s="676"/>
      <c r="VAY44" s="677"/>
      <c r="VAZ44" s="677"/>
      <c r="VBA44" s="678"/>
      <c r="VBB44" s="678"/>
      <c r="VBC44" s="678"/>
      <c r="VBD44" s="679"/>
      <c r="VBF44" s="676"/>
      <c r="VBG44" s="677"/>
      <c r="VBH44" s="677"/>
      <c r="VBI44" s="678"/>
      <c r="VBJ44" s="678"/>
      <c r="VBK44" s="678"/>
      <c r="VBL44" s="679"/>
      <c r="VBN44" s="676"/>
      <c r="VBO44" s="677"/>
      <c r="VBP44" s="677"/>
      <c r="VBQ44" s="678"/>
      <c r="VBR44" s="678"/>
      <c r="VBS44" s="678"/>
      <c r="VBT44" s="679"/>
      <c r="VBV44" s="676"/>
      <c r="VBW44" s="677"/>
      <c r="VBX44" s="677"/>
      <c r="VBY44" s="678"/>
      <c r="VBZ44" s="678"/>
      <c r="VCA44" s="678"/>
      <c r="VCB44" s="679"/>
      <c r="VCD44" s="676"/>
      <c r="VCE44" s="677"/>
      <c r="VCF44" s="677"/>
      <c r="VCG44" s="678"/>
      <c r="VCH44" s="678"/>
      <c r="VCI44" s="678"/>
      <c r="VCJ44" s="679"/>
      <c r="VCL44" s="676"/>
      <c r="VCM44" s="677"/>
      <c r="VCN44" s="677"/>
      <c r="VCO44" s="678"/>
      <c r="VCP44" s="678"/>
      <c r="VCQ44" s="678"/>
      <c r="VCR44" s="679"/>
      <c r="VCT44" s="676"/>
      <c r="VCU44" s="677"/>
      <c r="VCV44" s="677"/>
      <c r="VCW44" s="678"/>
      <c r="VCX44" s="678"/>
      <c r="VCY44" s="678"/>
      <c r="VCZ44" s="679"/>
      <c r="VDB44" s="676"/>
      <c r="VDC44" s="677"/>
      <c r="VDD44" s="677"/>
      <c r="VDE44" s="678"/>
      <c r="VDF44" s="678"/>
      <c r="VDG44" s="678"/>
      <c r="VDH44" s="679"/>
      <c r="VDJ44" s="676"/>
      <c r="VDK44" s="677"/>
      <c r="VDL44" s="677"/>
      <c r="VDM44" s="678"/>
      <c r="VDN44" s="678"/>
      <c r="VDO44" s="678"/>
      <c r="VDP44" s="679"/>
      <c r="VDR44" s="676"/>
      <c r="VDS44" s="677"/>
      <c r="VDT44" s="677"/>
      <c r="VDU44" s="678"/>
      <c r="VDV44" s="678"/>
      <c r="VDW44" s="678"/>
      <c r="VDX44" s="679"/>
      <c r="VDZ44" s="676"/>
      <c r="VEA44" s="677"/>
      <c r="VEB44" s="677"/>
      <c r="VEC44" s="678"/>
      <c r="VED44" s="678"/>
      <c r="VEE44" s="678"/>
      <c r="VEF44" s="679"/>
      <c r="VEH44" s="676"/>
      <c r="VEI44" s="677"/>
      <c r="VEJ44" s="677"/>
      <c r="VEK44" s="678"/>
      <c r="VEL44" s="678"/>
      <c r="VEM44" s="678"/>
      <c r="VEN44" s="679"/>
      <c r="VEP44" s="676"/>
      <c r="VEQ44" s="677"/>
      <c r="VER44" s="677"/>
      <c r="VES44" s="678"/>
      <c r="VET44" s="678"/>
      <c r="VEU44" s="678"/>
      <c r="VEV44" s="679"/>
      <c r="VEX44" s="676"/>
      <c r="VEY44" s="677"/>
      <c r="VEZ44" s="677"/>
      <c r="VFA44" s="678"/>
      <c r="VFB44" s="678"/>
      <c r="VFC44" s="678"/>
      <c r="VFD44" s="679"/>
      <c r="VFF44" s="676"/>
      <c r="VFG44" s="677"/>
      <c r="VFH44" s="677"/>
      <c r="VFI44" s="678"/>
      <c r="VFJ44" s="678"/>
      <c r="VFK44" s="678"/>
      <c r="VFL44" s="679"/>
      <c r="VFN44" s="676"/>
      <c r="VFO44" s="677"/>
      <c r="VFP44" s="677"/>
      <c r="VFQ44" s="678"/>
      <c r="VFR44" s="678"/>
      <c r="VFS44" s="678"/>
      <c r="VFT44" s="679"/>
      <c r="VFV44" s="676"/>
      <c r="VFW44" s="677"/>
      <c r="VFX44" s="677"/>
      <c r="VFY44" s="678"/>
      <c r="VFZ44" s="678"/>
      <c r="VGA44" s="678"/>
      <c r="VGB44" s="679"/>
      <c r="VGD44" s="676"/>
      <c r="VGE44" s="677"/>
      <c r="VGF44" s="677"/>
      <c r="VGG44" s="678"/>
      <c r="VGH44" s="678"/>
      <c r="VGI44" s="678"/>
      <c r="VGJ44" s="679"/>
      <c r="VGL44" s="676"/>
      <c r="VGM44" s="677"/>
      <c r="VGN44" s="677"/>
      <c r="VGO44" s="678"/>
      <c r="VGP44" s="678"/>
      <c r="VGQ44" s="678"/>
      <c r="VGR44" s="679"/>
      <c r="VGT44" s="676"/>
      <c r="VGU44" s="677"/>
      <c r="VGV44" s="677"/>
      <c r="VGW44" s="678"/>
      <c r="VGX44" s="678"/>
      <c r="VGY44" s="678"/>
      <c r="VGZ44" s="679"/>
      <c r="VHB44" s="676"/>
      <c r="VHC44" s="677"/>
      <c r="VHD44" s="677"/>
      <c r="VHE44" s="678"/>
      <c r="VHF44" s="678"/>
      <c r="VHG44" s="678"/>
      <c r="VHH44" s="679"/>
      <c r="VHJ44" s="676"/>
      <c r="VHK44" s="677"/>
      <c r="VHL44" s="677"/>
      <c r="VHM44" s="678"/>
      <c r="VHN44" s="678"/>
      <c r="VHO44" s="678"/>
      <c r="VHP44" s="679"/>
      <c r="VHR44" s="676"/>
      <c r="VHS44" s="677"/>
      <c r="VHT44" s="677"/>
      <c r="VHU44" s="678"/>
      <c r="VHV44" s="678"/>
      <c r="VHW44" s="678"/>
      <c r="VHX44" s="679"/>
      <c r="VHZ44" s="676"/>
      <c r="VIA44" s="677"/>
      <c r="VIB44" s="677"/>
      <c r="VIC44" s="678"/>
      <c r="VID44" s="678"/>
      <c r="VIE44" s="678"/>
      <c r="VIF44" s="679"/>
      <c r="VIH44" s="676"/>
      <c r="VII44" s="677"/>
      <c r="VIJ44" s="677"/>
      <c r="VIK44" s="678"/>
      <c r="VIL44" s="678"/>
      <c r="VIM44" s="678"/>
      <c r="VIN44" s="679"/>
      <c r="VIP44" s="676"/>
      <c r="VIQ44" s="677"/>
      <c r="VIR44" s="677"/>
      <c r="VIS44" s="678"/>
      <c r="VIT44" s="678"/>
      <c r="VIU44" s="678"/>
      <c r="VIV44" s="679"/>
      <c r="VIX44" s="676"/>
      <c r="VIY44" s="677"/>
      <c r="VIZ44" s="677"/>
      <c r="VJA44" s="678"/>
      <c r="VJB44" s="678"/>
      <c r="VJC44" s="678"/>
      <c r="VJD44" s="679"/>
      <c r="VJF44" s="676"/>
      <c r="VJG44" s="677"/>
      <c r="VJH44" s="677"/>
      <c r="VJI44" s="678"/>
      <c r="VJJ44" s="678"/>
      <c r="VJK44" s="678"/>
      <c r="VJL44" s="679"/>
      <c r="VJN44" s="676"/>
      <c r="VJO44" s="677"/>
      <c r="VJP44" s="677"/>
      <c r="VJQ44" s="678"/>
      <c r="VJR44" s="678"/>
      <c r="VJS44" s="678"/>
      <c r="VJT44" s="679"/>
      <c r="VJV44" s="676"/>
      <c r="VJW44" s="677"/>
      <c r="VJX44" s="677"/>
      <c r="VJY44" s="678"/>
      <c r="VJZ44" s="678"/>
      <c r="VKA44" s="678"/>
      <c r="VKB44" s="679"/>
      <c r="VKD44" s="676"/>
      <c r="VKE44" s="677"/>
      <c r="VKF44" s="677"/>
      <c r="VKG44" s="678"/>
      <c r="VKH44" s="678"/>
      <c r="VKI44" s="678"/>
      <c r="VKJ44" s="679"/>
      <c r="VKL44" s="676"/>
      <c r="VKM44" s="677"/>
      <c r="VKN44" s="677"/>
      <c r="VKO44" s="678"/>
      <c r="VKP44" s="678"/>
      <c r="VKQ44" s="678"/>
      <c r="VKR44" s="679"/>
      <c r="VKT44" s="676"/>
      <c r="VKU44" s="677"/>
      <c r="VKV44" s="677"/>
      <c r="VKW44" s="678"/>
      <c r="VKX44" s="678"/>
      <c r="VKY44" s="678"/>
      <c r="VKZ44" s="679"/>
      <c r="VLB44" s="676"/>
      <c r="VLC44" s="677"/>
      <c r="VLD44" s="677"/>
      <c r="VLE44" s="678"/>
      <c r="VLF44" s="678"/>
      <c r="VLG44" s="678"/>
      <c r="VLH44" s="679"/>
      <c r="VLJ44" s="676"/>
      <c r="VLK44" s="677"/>
      <c r="VLL44" s="677"/>
      <c r="VLM44" s="678"/>
      <c r="VLN44" s="678"/>
      <c r="VLO44" s="678"/>
      <c r="VLP44" s="679"/>
      <c r="VLR44" s="676"/>
      <c r="VLS44" s="677"/>
      <c r="VLT44" s="677"/>
      <c r="VLU44" s="678"/>
      <c r="VLV44" s="678"/>
      <c r="VLW44" s="678"/>
      <c r="VLX44" s="679"/>
      <c r="VLZ44" s="676"/>
      <c r="VMA44" s="677"/>
      <c r="VMB44" s="677"/>
      <c r="VMC44" s="678"/>
      <c r="VMD44" s="678"/>
      <c r="VME44" s="678"/>
      <c r="VMF44" s="679"/>
      <c r="VMH44" s="676"/>
      <c r="VMI44" s="677"/>
      <c r="VMJ44" s="677"/>
      <c r="VMK44" s="678"/>
      <c r="VML44" s="678"/>
      <c r="VMM44" s="678"/>
      <c r="VMN44" s="679"/>
      <c r="VMP44" s="676"/>
      <c r="VMQ44" s="677"/>
      <c r="VMR44" s="677"/>
      <c r="VMS44" s="678"/>
      <c r="VMT44" s="678"/>
      <c r="VMU44" s="678"/>
      <c r="VMV44" s="679"/>
      <c r="VMX44" s="676"/>
      <c r="VMY44" s="677"/>
      <c r="VMZ44" s="677"/>
      <c r="VNA44" s="678"/>
      <c r="VNB44" s="678"/>
      <c r="VNC44" s="678"/>
      <c r="VND44" s="679"/>
      <c r="VNF44" s="676"/>
      <c r="VNG44" s="677"/>
      <c r="VNH44" s="677"/>
      <c r="VNI44" s="678"/>
      <c r="VNJ44" s="678"/>
      <c r="VNK44" s="678"/>
      <c r="VNL44" s="679"/>
      <c r="VNN44" s="676"/>
      <c r="VNO44" s="677"/>
      <c r="VNP44" s="677"/>
      <c r="VNQ44" s="678"/>
      <c r="VNR44" s="678"/>
      <c r="VNS44" s="678"/>
      <c r="VNT44" s="679"/>
      <c r="VNV44" s="676"/>
      <c r="VNW44" s="677"/>
      <c r="VNX44" s="677"/>
      <c r="VNY44" s="678"/>
      <c r="VNZ44" s="678"/>
      <c r="VOA44" s="678"/>
      <c r="VOB44" s="679"/>
      <c r="VOD44" s="676"/>
      <c r="VOE44" s="677"/>
      <c r="VOF44" s="677"/>
      <c r="VOG44" s="678"/>
      <c r="VOH44" s="678"/>
      <c r="VOI44" s="678"/>
      <c r="VOJ44" s="679"/>
      <c r="VOL44" s="676"/>
      <c r="VOM44" s="677"/>
      <c r="VON44" s="677"/>
      <c r="VOO44" s="678"/>
      <c r="VOP44" s="678"/>
      <c r="VOQ44" s="678"/>
      <c r="VOR44" s="679"/>
      <c r="VOT44" s="676"/>
      <c r="VOU44" s="677"/>
      <c r="VOV44" s="677"/>
      <c r="VOW44" s="678"/>
      <c r="VOX44" s="678"/>
      <c r="VOY44" s="678"/>
      <c r="VOZ44" s="679"/>
      <c r="VPB44" s="676"/>
      <c r="VPC44" s="677"/>
      <c r="VPD44" s="677"/>
      <c r="VPE44" s="678"/>
      <c r="VPF44" s="678"/>
      <c r="VPG44" s="678"/>
      <c r="VPH44" s="679"/>
      <c r="VPJ44" s="676"/>
      <c r="VPK44" s="677"/>
      <c r="VPL44" s="677"/>
      <c r="VPM44" s="678"/>
      <c r="VPN44" s="678"/>
      <c r="VPO44" s="678"/>
      <c r="VPP44" s="679"/>
      <c r="VPR44" s="676"/>
      <c r="VPS44" s="677"/>
      <c r="VPT44" s="677"/>
      <c r="VPU44" s="678"/>
      <c r="VPV44" s="678"/>
      <c r="VPW44" s="678"/>
      <c r="VPX44" s="679"/>
      <c r="VPZ44" s="676"/>
      <c r="VQA44" s="677"/>
      <c r="VQB44" s="677"/>
      <c r="VQC44" s="678"/>
      <c r="VQD44" s="678"/>
      <c r="VQE44" s="678"/>
      <c r="VQF44" s="679"/>
      <c r="VQH44" s="676"/>
      <c r="VQI44" s="677"/>
      <c r="VQJ44" s="677"/>
      <c r="VQK44" s="678"/>
      <c r="VQL44" s="678"/>
      <c r="VQM44" s="678"/>
      <c r="VQN44" s="679"/>
      <c r="VQP44" s="676"/>
      <c r="VQQ44" s="677"/>
      <c r="VQR44" s="677"/>
      <c r="VQS44" s="678"/>
      <c r="VQT44" s="678"/>
      <c r="VQU44" s="678"/>
      <c r="VQV44" s="679"/>
      <c r="VQX44" s="676"/>
      <c r="VQY44" s="677"/>
      <c r="VQZ44" s="677"/>
      <c r="VRA44" s="678"/>
      <c r="VRB44" s="678"/>
      <c r="VRC44" s="678"/>
      <c r="VRD44" s="679"/>
      <c r="VRF44" s="676"/>
      <c r="VRG44" s="677"/>
      <c r="VRH44" s="677"/>
      <c r="VRI44" s="678"/>
      <c r="VRJ44" s="678"/>
      <c r="VRK44" s="678"/>
      <c r="VRL44" s="679"/>
      <c r="VRN44" s="676"/>
      <c r="VRO44" s="677"/>
      <c r="VRP44" s="677"/>
      <c r="VRQ44" s="678"/>
      <c r="VRR44" s="678"/>
      <c r="VRS44" s="678"/>
      <c r="VRT44" s="679"/>
      <c r="VRV44" s="676"/>
      <c r="VRW44" s="677"/>
      <c r="VRX44" s="677"/>
      <c r="VRY44" s="678"/>
      <c r="VRZ44" s="678"/>
      <c r="VSA44" s="678"/>
      <c r="VSB44" s="679"/>
      <c r="VSD44" s="676"/>
      <c r="VSE44" s="677"/>
      <c r="VSF44" s="677"/>
      <c r="VSG44" s="678"/>
      <c r="VSH44" s="678"/>
      <c r="VSI44" s="678"/>
      <c r="VSJ44" s="679"/>
      <c r="VSL44" s="676"/>
      <c r="VSM44" s="677"/>
      <c r="VSN44" s="677"/>
      <c r="VSO44" s="678"/>
      <c r="VSP44" s="678"/>
      <c r="VSQ44" s="678"/>
      <c r="VSR44" s="679"/>
      <c r="VST44" s="676"/>
      <c r="VSU44" s="677"/>
      <c r="VSV44" s="677"/>
      <c r="VSW44" s="678"/>
      <c r="VSX44" s="678"/>
      <c r="VSY44" s="678"/>
      <c r="VSZ44" s="679"/>
      <c r="VTB44" s="676"/>
      <c r="VTC44" s="677"/>
      <c r="VTD44" s="677"/>
      <c r="VTE44" s="678"/>
      <c r="VTF44" s="678"/>
      <c r="VTG44" s="678"/>
      <c r="VTH44" s="679"/>
      <c r="VTJ44" s="676"/>
      <c r="VTK44" s="677"/>
      <c r="VTL44" s="677"/>
      <c r="VTM44" s="678"/>
      <c r="VTN44" s="678"/>
      <c r="VTO44" s="678"/>
      <c r="VTP44" s="679"/>
      <c r="VTR44" s="676"/>
      <c r="VTS44" s="677"/>
      <c r="VTT44" s="677"/>
      <c r="VTU44" s="678"/>
      <c r="VTV44" s="678"/>
      <c r="VTW44" s="678"/>
      <c r="VTX44" s="679"/>
      <c r="VTZ44" s="676"/>
      <c r="VUA44" s="677"/>
      <c r="VUB44" s="677"/>
      <c r="VUC44" s="678"/>
      <c r="VUD44" s="678"/>
      <c r="VUE44" s="678"/>
      <c r="VUF44" s="679"/>
      <c r="VUH44" s="676"/>
      <c r="VUI44" s="677"/>
      <c r="VUJ44" s="677"/>
      <c r="VUK44" s="678"/>
      <c r="VUL44" s="678"/>
      <c r="VUM44" s="678"/>
      <c r="VUN44" s="679"/>
      <c r="VUP44" s="676"/>
      <c r="VUQ44" s="677"/>
      <c r="VUR44" s="677"/>
      <c r="VUS44" s="678"/>
      <c r="VUT44" s="678"/>
      <c r="VUU44" s="678"/>
      <c r="VUV44" s="679"/>
      <c r="VUX44" s="676"/>
      <c r="VUY44" s="677"/>
      <c r="VUZ44" s="677"/>
      <c r="VVA44" s="678"/>
      <c r="VVB44" s="678"/>
      <c r="VVC44" s="678"/>
      <c r="VVD44" s="679"/>
      <c r="VVF44" s="676"/>
      <c r="VVG44" s="677"/>
      <c r="VVH44" s="677"/>
      <c r="VVI44" s="678"/>
      <c r="VVJ44" s="678"/>
      <c r="VVK44" s="678"/>
      <c r="VVL44" s="679"/>
      <c r="VVN44" s="676"/>
      <c r="VVO44" s="677"/>
      <c r="VVP44" s="677"/>
      <c r="VVQ44" s="678"/>
      <c r="VVR44" s="678"/>
      <c r="VVS44" s="678"/>
      <c r="VVT44" s="679"/>
      <c r="VVV44" s="676"/>
      <c r="VVW44" s="677"/>
      <c r="VVX44" s="677"/>
      <c r="VVY44" s="678"/>
      <c r="VVZ44" s="678"/>
      <c r="VWA44" s="678"/>
      <c r="VWB44" s="679"/>
      <c r="VWD44" s="676"/>
      <c r="VWE44" s="677"/>
      <c r="VWF44" s="677"/>
      <c r="VWG44" s="678"/>
      <c r="VWH44" s="678"/>
      <c r="VWI44" s="678"/>
      <c r="VWJ44" s="679"/>
      <c r="VWL44" s="676"/>
      <c r="VWM44" s="677"/>
      <c r="VWN44" s="677"/>
      <c r="VWO44" s="678"/>
      <c r="VWP44" s="678"/>
      <c r="VWQ44" s="678"/>
      <c r="VWR44" s="679"/>
      <c r="VWT44" s="676"/>
      <c r="VWU44" s="677"/>
      <c r="VWV44" s="677"/>
      <c r="VWW44" s="678"/>
      <c r="VWX44" s="678"/>
      <c r="VWY44" s="678"/>
      <c r="VWZ44" s="679"/>
      <c r="VXB44" s="676"/>
      <c r="VXC44" s="677"/>
      <c r="VXD44" s="677"/>
      <c r="VXE44" s="678"/>
      <c r="VXF44" s="678"/>
      <c r="VXG44" s="678"/>
      <c r="VXH44" s="679"/>
      <c r="VXJ44" s="676"/>
      <c r="VXK44" s="677"/>
      <c r="VXL44" s="677"/>
      <c r="VXM44" s="678"/>
      <c r="VXN44" s="678"/>
      <c r="VXO44" s="678"/>
      <c r="VXP44" s="679"/>
      <c r="VXR44" s="676"/>
      <c r="VXS44" s="677"/>
      <c r="VXT44" s="677"/>
      <c r="VXU44" s="678"/>
      <c r="VXV44" s="678"/>
      <c r="VXW44" s="678"/>
      <c r="VXX44" s="679"/>
      <c r="VXZ44" s="676"/>
      <c r="VYA44" s="677"/>
      <c r="VYB44" s="677"/>
      <c r="VYC44" s="678"/>
      <c r="VYD44" s="678"/>
      <c r="VYE44" s="678"/>
      <c r="VYF44" s="679"/>
      <c r="VYH44" s="676"/>
      <c r="VYI44" s="677"/>
      <c r="VYJ44" s="677"/>
      <c r="VYK44" s="678"/>
      <c r="VYL44" s="678"/>
      <c r="VYM44" s="678"/>
      <c r="VYN44" s="679"/>
      <c r="VYP44" s="676"/>
      <c r="VYQ44" s="677"/>
      <c r="VYR44" s="677"/>
      <c r="VYS44" s="678"/>
      <c r="VYT44" s="678"/>
      <c r="VYU44" s="678"/>
      <c r="VYV44" s="679"/>
      <c r="VYX44" s="676"/>
      <c r="VYY44" s="677"/>
      <c r="VYZ44" s="677"/>
      <c r="VZA44" s="678"/>
      <c r="VZB44" s="678"/>
      <c r="VZC44" s="678"/>
      <c r="VZD44" s="679"/>
      <c r="VZF44" s="676"/>
      <c r="VZG44" s="677"/>
      <c r="VZH44" s="677"/>
      <c r="VZI44" s="678"/>
      <c r="VZJ44" s="678"/>
      <c r="VZK44" s="678"/>
      <c r="VZL44" s="679"/>
      <c r="VZN44" s="676"/>
      <c r="VZO44" s="677"/>
      <c r="VZP44" s="677"/>
      <c r="VZQ44" s="678"/>
      <c r="VZR44" s="678"/>
      <c r="VZS44" s="678"/>
      <c r="VZT44" s="679"/>
      <c r="VZV44" s="676"/>
      <c r="VZW44" s="677"/>
      <c r="VZX44" s="677"/>
      <c r="VZY44" s="678"/>
      <c r="VZZ44" s="678"/>
      <c r="WAA44" s="678"/>
      <c r="WAB44" s="679"/>
      <c r="WAD44" s="676"/>
      <c r="WAE44" s="677"/>
      <c r="WAF44" s="677"/>
      <c r="WAG44" s="678"/>
      <c r="WAH44" s="678"/>
      <c r="WAI44" s="678"/>
      <c r="WAJ44" s="679"/>
      <c r="WAL44" s="676"/>
      <c r="WAM44" s="677"/>
      <c r="WAN44" s="677"/>
      <c r="WAO44" s="678"/>
      <c r="WAP44" s="678"/>
      <c r="WAQ44" s="678"/>
      <c r="WAR44" s="679"/>
      <c r="WAT44" s="676"/>
      <c r="WAU44" s="677"/>
      <c r="WAV44" s="677"/>
      <c r="WAW44" s="678"/>
      <c r="WAX44" s="678"/>
      <c r="WAY44" s="678"/>
      <c r="WAZ44" s="679"/>
      <c r="WBB44" s="676"/>
      <c r="WBC44" s="677"/>
      <c r="WBD44" s="677"/>
      <c r="WBE44" s="678"/>
      <c r="WBF44" s="678"/>
      <c r="WBG44" s="678"/>
      <c r="WBH44" s="679"/>
      <c r="WBJ44" s="676"/>
      <c r="WBK44" s="677"/>
      <c r="WBL44" s="677"/>
      <c r="WBM44" s="678"/>
      <c r="WBN44" s="678"/>
      <c r="WBO44" s="678"/>
      <c r="WBP44" s="679"/>
      <c r="WBR44" s="676"/>
      <c r="WBS44" s="677"/>
      <c r="WBT44" s="677"/>
      <c r="WBU44" s="678"/>
      <c r="WBV44" s="678"/>
      <c r="WBW44" s="678"/>
      <c r="WBX44" s="679"/>
      <c r="WBZ44" s="676"/>
      <c r="WCA44" s="677"/>
      <c r="WCB44" s="677"/>
      <c r="WCC44" s="678"/>
      <c r="WCD44" s="678"/>
      <c r="WCE44" s="678"/>
      <c r="WCF44" s="679"/>
      <c r="WCH44" s="676"/>
      <c r="WCI44" s="677"/>
      <c r="WCJ44" s="677"/>
      <c r="WCK44" s="678"/>
      <c r="WCL44" s="678"/>
      <c r="WCM44" s="678"/>
      <c r="WCN44" s="679"/>
      <c r="WCP44" s="676"/>
      <c r="WCQ44" s="677"/>
      <c r="WCR44" s="677"/>
      <c r="WCS44" s="678"/>
      <c r="WCT44" s="678"/>
      <c r="WCU44" s="678"/>
      <c r="WCV44" s="679"/>
      <c r="WCX44" s="676"/>
      <c r="WCY44" s="677"/>
      <c r="WCZ44" s="677"/>
      <c r="WDA44" s="678"/>
      <c r="WDB44" s="678"/>
      <c r="WDC44" s="678"/>
      <c r="WDD44" s="679"/>
      <c r="WDF44" s="676"/>
      <c r="WDG44" s="677"/>
      <c r="WDH44" s="677"/>
      <c r="WDI44" s="678"/>
      <c r="WDJ44" s="678"/>
      <c r="WDK44" s="678"/>
      <c r="WDL44" s="679"/>
      <c r="WDN44" s="676"/>
      <c r="WDO44" s="677"/>
      <c r="WDP44" s="677"/>
      <c r="WDQ44" s="678"/>
      <c r="WDR44" s="678"/>
      <c r="WDS44" s="678"/>
      <c r="WDT44" s="679"/>
      <c r="WDV44" s="676"/>
      <c r="WDW44" s="677"/>
      <c r="WDX44" s="677"/>
      <c r="WDY44" s="678"/>
      <c r="WDZ44" s="678"/>
      <c r="WEA44" s="678"/>
      <c r="WEB44" s="679"/>
      <c r="WED44" s="676"/>
      <c r="WEE44" s="677"/>
      <c r="WEF44" s="677"/>
      <c r="WEG44" s="678"/>
      <c r="WEH44" s="678"/>
      <c r="WEI44" s="678"/>
      <c r="WEJ44" s="679"/>
      <c r="WEL44" s="676"/>
      <c r="WEM44" s="677"/>
      <c r="WEN44" s="677"/>
      <c r="WEO44" s="678"/>
      <c r="WEP44" s="678"/>
      <c r="WEQ44" s="678"/>
      <c r="WER44" s="679"/>
      <c r="WET44" s="676"/>
      <c r="WEU44" s="677"/>
      <c r="WEV44" s="677"/>
      <c r="WEW44" s="678"/>
      <c r="WEX44" s="678"/>
      <c r="WEY44" s="678"/>
      <c r="WEZ44" s="679"/>
      <c r="WFB44" s="676"/>
      <c r="WFC44" s="677"/>
      <c r="WFD44" s="677"/>
      <c r="WFE44" s="678"/>
      <c r="WFF44" s="678"/>
      <c r="WFG44" s="678"/>
      <c r="WFH44" s="679"/>
      <c r="WFJ44" s="676"/>
      <c r="WFK44" s="677"/>
      <c r="WFL44" s="677"/>
      <c r="WFM44" s="678"/>
      <c r="WFN44" s="678"/>
      <c r="WFO44" s="678"/>
      <c r="WFP44" s="679"/>
      <c r="WFR44" s="676"/>
      <c r="WFS44" s="677"/>
      <c r="WFT44" s="677"/>
      <c r="WFU44" s="678"/>
      <c r="WFV44" s="678"/>
      <c r="WFW44" s="678"/>
      <c r="WFX44" s="679"/>
      <c r="WFZ44" s="676"/>
      <c r="WGA44" s="677"/>
      <c r="WGB44" s="677"/>
      <c r="WGC44" s="678"/>
      <c r="WGD44" s="678"/>
      <c r="WGE44" s="678"/>
      <c r="WGF44" s="679"/>
      <c r="WGH44" s="676"/>
      <c r="WGI44" s="677"/>
      <c r="WGJ44" s="677"/>
      <c r="WGK44" s="678"/>
      <c r="WGL44" s="678"/>
      <c r="WGM44" s="678"/>
      <c r="WGN44" s="679"/>
      <c r="WGP44" s="676"/>
      <c r="WGQ44" s="677"/>
      <c r="WGR44" s="677"/>
      <c r="WGS44" s="678"/>
      <c r="WGT44" s="678"/>
      <c r="WGU44" s="678"/>
      <c r="WGV44" s="679"/>
      <c r="WGX44" s="676"/>
      <c r="WGY44" s="677"/>
      <c r="WGZ44" s="677"/>
      <c r="WHA44" s="678"/>
      <c r="WHB44" s="678"/>
      <c r="WHC44" s="678"/>
      <c r="WHD44" s="679"/>
      <c r="WHF44" s="676"/>
      <c r="WHG44" s="677"/>
      <c r="WHH44" s="677"/>
      <c r="WHI44" s="678"/>
      <c r="WHJ44" s="678"/>
      <c r="WHK44" s="678"/>
      <c r="WHL44" s="679"/>
      <c r="WHN44" s="676"/>
      <c r="WHO44" s="677"/>
      <c r="WHP44" s="677"/>
      <c r="WHQ44" s="678"/>
      <c r="WHR44" s="678"/>
      <c r="WHS44" s="678"/>
      <c r="WHT44" s="679"/>
      <c r="WHV44" s="676"/>
      <c r="WHW44" s="677"/>
      <c r="WHX44" s="677"/>
      <c r="WHY44" s="678"/>
      <c r="WHZ44" s="678"/>
      <c r="WIA44" s="678"/>
      <c r="WIB44" s="679"/>
      <c r="WID44" s="676"/>
      <c r="WIE44" s="677"/>
      <c r="WIF44" s="677"/>
      <c r="WIG44" s="678"/>
      <c r="WIH44" s="678"/>
      <c r="WII44" s="678"/>
      <c r="WIJ44" s="679"/>
      <c r="WIL44" s="676"/>
      <c r="WIM44" s="677"/>
      <c r="WIN44" s="677"/>
      <c r="WIO44" s="678"/>
      <c r="WIP44" s="678"/>
      <c r="WIQ44" s="678"/>
      <c r="WIR44" s="679"/>
      <c r="WIT44" s="676"/>
      <c r="WIU44" s="677"/>
      <c r="WIV44" s="677"/>
      <c r="WIW44" s="678"/>
      <c r="WIX44" s="678"/>
      <c r="WIY44" s="678"/>
      <c r="WIZ44" s="679"/>
      <c r="WJB44" s="676"/>
      <c r="WJC44" s="677"/>
      <c r="WJD44" s="677"/>
      <c r="WJE44" s="678"/>
      <c r="WJF44" s="678"/>
      <c r="WJG44" s="678"/>
      <c r="WJH44" s="679"/>
      <c r="WJJ44" s="676"/>
      <c r="WJK44" s="677"/>
      <c r="WJL44" s="677"/>
      <c r="WJM44" s="678"/>
      <c r="WJN44" s="678"/>
      <c r="WJO44" s="678"/>
      <c r="WJP44" s="679"/>
      <c r="WJR44" s="676"/>
      <c r="WJS44" s="677"/>
      <c r="WJT44" s="677"/>
      <c r="WJU44" s="678"/>
      <c r="WJV44" s="678"/>
      <c r="WJW44" s="678"/>
      <c r="WJX44" s="679"/>
      <c r="WJZ44" s="676"/>
      <c r="WKA44" s="677"/>
      <c r="WKB44" s="677"/>
      <c r="WKC44" s="678"/>
      <c r="WKD44" s="678"/>
      <c r="WKE44" s="678"/>
      <c r="WKF44" s="679"/>
      <c r="WKH44" s="676"/>
      <c r="WKI44" s="677"/>
      <c r="WKJ44" s="677"/>
      <c r="WKK44" s="678"/>
      <c r="WKL44" s="678"/>
      <c r="WKM44" s="678"/>
      <c r="WKN44" s="679"/>
      <c r="WKP44" s="676"/>
      <c r="WKQ44" s="677"/>
      <c r="WKR44" s="677"/>
      <c r="WKS44" s="678"/>
      <c r="WKT44" s="678"/>
      <c r="WKU44" s="678"/>
      <c r="WKV44" s="679"/>
      <c r="WKX44" s="676"/>
      <c r="WKY44" s="677"/>
      <c r="WKZ44" s="677"/>
      <c r="WLA44" s="678"/>
      <c r="WLB44" s="678"/>
      <c r="WLC44" s="678"/>
      <c r="WLD44" s="679"/>
      <c r="WLF44" s="676"/>
      <c r="WLG44" s="677"/>
      <c r="WLH44" s="677"/>
      <c r="WLI44" s="678"/>
      <c r="WLJ44" s="678"/>
      <c r="WLK44" s="678"/>
      <c r="WLL44" s="679"/>
      <c r="WLN44" s="676"/>
      <c r="WLO44" s="677"/>
      <c r="WLP44" s="677"/>
      <c r="WLQ44" s="678"/>
      <c r="WLR44" s="678"/>
      <c r="WLS44" s="678"/>
      <c r="WLT44" s="679"/>
      <c r="WLV44" s="676"/>
      <c r="WLW44" s="677"/>
      <c r="WLX44" s="677"/>
      <c r="WLY44" s="678"/>
      <c r="WLZ44" s="678"/>
      <c r="WMA44" s="678"/>
      <c r="WMB44" s="679"/>
      <c r="WMD44" s="676"/>
      <c r="WME44" s="677"/>
      <c r="WMF44" s="677"/>
      <c r="WMG44" s="678"/>
      <c r="WMH44" s="678"/>
      <c r="WMI44" s="678"/>
      <c r="WMJ44" s="679"/>
      <c r="WML44" s="676"/>
      <c r="WMM44" s="677"/>
      <c r="WMN44" s="677"/>
      <c r="WMO44" s="678"/>
      <c r="WMP44" s="678"/>
      <c r="WMQ44" s="678"/>
      <c r="WMR44" s="679"/>
      <c r="WMT44" s="676"/>
      <c r="WMU44" s="677"/>
      <c r="WMV44" s="677"/>
      <c r="WMW44" s="678"/>
      <c r="WMX44" s="678"/>
      <c r="WMY44" s="678"/>
      <c r="WMZ44" s="679"/>
      <c r="WNB44" s="676"/>
      <c r="WNC44" s="677"/>
      <c r="WND44" s="677"/>
      <c r="WNE44" s="678"/>
      <c r="WNF44" s="678"/>
      <c r="WNG44" s="678"/>
      <c r="WNH44" s="679"/>
      <c r="WNJ44" s="676"/>
      <c r="WNK44" s="677"/>
      <c r="WNL44" s="677"/>
      <c r="WNM44" s="678"/>
      <c r="WNN44" s="678"/>
      <c r="WNO44" s="678"/>
      <c r="WNP44" s="679"/>
      <c r="WNR44" s="676"/>
      <c r="WNS44" s="677"/>
      <c r="WNT44" s="677"/>
      <c r="WNU44" s="678"/>
      <c r="WNV44" s="678"/>
      <c r="WNW44" s="678"/>
      <c r="WNX44" s="679"/>
      <c r="WNZ44" s="676"/>
      <c r="WOA44" s="677"/>
      <c r="WOB44" s="677"/>
      <c r="WOC44" s="678"/>
      <c r="WOD44" s="678"/>
      <c r="WOE44" s="678"/>
      <c r="WOF44" s="679"/>
      <c r="WOH44" s="676"/>
      <c r="WOI44" s="677"/>
      <c r="WOJ44" s="677"/>
      <c r="WOK44" s="678"/>
      <c r="WOL44" s="678"/>
      <c r="WOM44" s="678"/>
      <c r="WON44" s="679"/>
      <c r="WOP44" s="676"/>
      <c r="WOQ44" s="677"/>
      <c r="WOR44" s="677"/>
      <c r="WOS44" s="678"/>
      <c r="WOT44" s="678"/>
      <c r="WOU44" s="678"/>
      <c r="WOV44" s="679"/>
      <c r="WOX44" s="676"/>
      <c r="WOY44" s="677"/>
      <c r="WOZ44" s="677"/>
      <c r="WPA44" s="678"/>
      <c r="WPB44" s="678"/>
      <c r="WPC44" s="678"/>
      <c r="WPD44" s="679"/>
      <c r="WPF44" s="676"/>
      <c r="WPG44" s="677"/>
      <c r="WPH44" s="677"/>
      <c r="WPI44" s="678"/>
      <c r="WPJ44" s="678"/>
      <c r="WPK44" s="678"/>
      <c r="WPL44" s="679"/>
      <c r="WPN44" s="676"/>
      <c r="WPO44" s="677"/>
      <c r="WPP44" s="677"/>
      <c r="WPQ44" s="678"/>
      <c r="WPR44" s="678"/>
      <c r="WPS44" s="678"/>
      <c r="WPT44" s="679"/>
      <c r="WPV44" s="676"/>
      <c r="WPW44" s="677"/>
      <c r="WPX44" s="677"/>
      <c r="WPY44" s="678"/>
      <c r="WPZ44" s="678"/>
      <c r="WQA44" s="678"/>
      <c r="WQB44" s="679"/>
      <c r="WQD44" s="676"/>
      <c r="WQE44" s="677"/>
      <c r="WQF44" s="677"/>
      <c r="WQG44" s="678"/>
      <c r="WQH44" s="678"/>
      <c r="WQI44" s="678"/>
      <c r="WQJ44" s="679"/>
      <c r="WQL44" s="676"/>
      <c r="WQM44" s="677"/>
      <c r="WQN44" s="677"/>
      <c r="WQO44" s="678"/>
      <c r="WQP44" s="678"/>
      <c r="WQQ44" s="678"/>
      <c r="WQR44" s="679"/>
      <c r="WQT44" s="676"/>
      <c r="WQU44" s="677"/>
      <c r="WQV44" s="677"/>
      <c r="WQW44" s="678"/>
      <c r="WQX44" s="678"/>
      <c r="WQY44" s="678"/>
      <c r="WQZ44" s="679"/>
      <c r="WRB44" s="676"/>
      <c r="WRC44" s="677"/>
      <c r="WRD44" s="677"/>
      <c r="WRE44" s="678"/>
      <c r="WRF44" s="678"/>
      <c r="WRG44" s="678"/>
      <c r="WRH44" s="679"/>
      <c r="WRJ44" s="676"/>
      <c r="WRK44" s="677"/>
      <c r="WRL44" s="677"/>
      <c r="WRM44" s="678"/>
      <c r="WRN44" s="678"/>
      <c r="WRO44" s="678"/>
      <c r="WRP44" s="679"/>
      <c r="WRR44" s="676"/>
      <c r="WRS44" s="677"/>
      <c r="WRT44" s="677"/>
      <c r="WRU44" s="678"/>
      <c r="WRV44" s="678"/>
      <c r="WRW44" s="678"/>
      <c r="WRX44" s="679"/>
      <c r="WRZ44" s="676"/>
      <c r="WSA44" s="677"/>
      <c r="WSB44" s="677"/>
      <c r="WSC44" s="678"/>
      <c r="WSD44" s="678"/>
      <c r="WSE44" s="678"/>
      <c r="WSF44" s="679"/>
      <c r="WSH44" s="676"/>
      <c r="WSI44" s="677"/>
      <c r="WSJ44" s="677"/>
      <c r="WSK44" s="678"/>
      <c r="WSL44" s="678"/>
      <c r="WSM44" s="678"/>
      <c r="WSN44" s="679"/>
      <c r="WSP44" s="676"/>
      <c r="WSQ44" s="677"/>
      <c r="WSR44" s="677"/>
      <c r="WSS44" s="678"/>
      <c r="WST44" s="678"/>
      <c r="WSU44" s="678"/>
      <c r="WSV44" s="679"/>
      <c r="WSX44" s="676"/>
      <c r="WSY44" s="677"/>
      <c r="WSZ44" s="677"/>
      <c r="WTA44" s="678"/>
      <c r="WTB44" s="678"/>
      <c r="WTC44" s="678"/>
      <c r="WTD44" s="679"/>
      <c r="WTF44" s="676"/>
      <c r="WTG44" s="677"/>
      <c r="WTH44" s="677"/>
      <c r="WTI44" s="678"/>
      <c r="WTJ44" s="678"/>
      <c r="WTK44" s="678"/>
      <c r="WTL44" s="679"/>
      <c r="WTN44" s="676"/>
      <c r="WTO44" s="677"/>
      <c r="WTP44" s="677"/>
      <c r="WTQ44" s="678"/>
      <c r="WTR44" s="678"/>
      <c r="WTS44" s="678"/>
      <c r="WTT44" s="679"/>
      <c r="WTV44" s="676"/>
      <c r="WTW44" s="677"/>
      <c r="WTX44" s="677"/>
      <c r="WTY44" s="678"/>
      <c r="WTZ44" s="678"/>
      <c r="WUA44" s="678"/>
      <c r="WUB44" s="679"/>
      <c r="WUD44" s="676"/>
      <c r="WUE44" s="677"/>
      <c r="WUF44" s="677"/>
      <c r="WUG44" s="678"/>
      <c r="WUH44" s="678"/>
      <c r="WUI44" s="678"/>
      <c r="WUJ44" s="679"/>
      <c r="WUL44" s="676"/>
      <c r="WUM44" s="677"/>
      <c r="WUN44" s="677"/>
      <c r="WUO44" s="678"/>
      <c r="WUP44" s="678"/>
      <c r="WUQ44" s="678"/>
      <c r="WUR44" s="679"/>
      <c r="WUT44" s="676"/>
      <c r="WUU44" s="677"/>
      <c r="WUV44" s="677"/>
      <c r="WUW44" s="678"/>
      <c r="WUX44" s="678"/>
      <c r="WUY44" s="678"/>
      <c r="WUZ44" s="679"/>
      <c r="WVB44" s="676"/>
      <c r="WVC44" s="677"/>
      <c r="WVD44" s="677"/>
      <c r="WVE44" s="678"/>
      <c r="WVF44" s="678"/>
      <c r="WVG44" s="678"/>
      <c r="WVH44" s="679"/>
      <c r="WVJ44" s="676"/>
      <c r="WVK44" s="677"/>
      <c r="WVL44" s="677"/>
      <c r="WVM44" s="678"/>
      <c r="WVN44" s="678"/>
      <c r="WVO44" s="678"/>
      <c r="WVP44" s="679"/>
      <c r="WVR44" s="676"/>
      <c r="WVS44" s="677"/>
      <c r="WVT44" s="677"/>
      <c r="WVU44" s="678"/>
      <c r="WVV44" s="678"/>
      <c r="WVW44" s="678"/>
      <c r="WVX44" s="679"/>
      <c r="WVZ44" s="676"/>
      <c r="WWA44" s="677"/>
      <c r="WWB44" s="677"/>
      <c r="WWC44" s="678"/>
      <c r="WWD44" s="678"/>
      <c r="WWE44" s="678"/>
      <c r="WWF44" s="679"/>
      <c r="WWH44" s="676"/>
      <c r="WWI44" s="677"/>
      <c r="WWJ44" s="677"/>
      <c r="WWK44" s="678"/>
      <c r="WWL44" s="678"/>
      <c r="WWM44" s="678"/>
      <c r="WWN44" s="679"/>
      <c r="WWP44" s="676"/>
      <c r="WWQ44" s="677"/>
      <c r="WWR44" s="677"/>
      <c r="WWS44" s="678"/>
      <c r="WWT44" s="678"/>
      <c r="WWU44" s="678"/>
      <c r="WWV44" s="679"/>
      <c r="WWX44" s="676"/>
      <c r="WWY44" s="677"/>
      <c r="WWZ44" s="677"/>
      <c r="WXA44" s="678"/>
      <c r="WXB44" s="678"/>
      <c r="WXC44" s="678"/>
      <c r="WXD44" s="679"/>
      <c r="WXF44" s="676"/>
      <c r="WXG44" s="677"/>
      <c r="WXH44" s="677"/>
      <c r="WXI44" s="678"/>
      <c r="WXJ44" s="678"/>
      <c r="WXK44" s="678"/>
      <c r="WXL44" s="679"/>
      <c r="WXN44" s="676"/>
      <c r="WXO44" s="677"/>
      <c r="WXP44" s="677"/>
      <c r="WXQ44" s="678"/>
      <c r="WXR44" s="678"/>
      <c r="WXS44" s="678"/>
      <c r="WXT44" s="679"/>
      <c r="WXV44" s="676"/>
      <c r="WXW44" s="677"/>
      <c r="WXX44" s="677"/>
      <c r="WXY44" s="678"/>
      <c r="WXZ44" s="678"/>
      <c r="WYA44" s="678"/>
      <c r="WYB44" s="679"/>
      <c r="WYD44" s="676"/>
      <c r="WYE44" s="677"/>
      <c r="WYF44" s="677"/>
      <c r="WYG44" s="678"/>
      <c r="WYH44" s="678"/>
      <c r="WYI44" s="678"/>
      <c r="WYJ44" s="679"/>
      <c r="WYL44" s="676"/>
      <c r="WYM44" s="677"/>
      <c r="WYN44" s="677"/>
      <c r="WYO44" s="678"/>
      <c r="WYP44" s="678"/>
      <c r="WYQ44" s="678"/>
      <c r="WYR44" s="679"/>
      <c r="WYT44" s="676"/>
      <c r="WYU44" s="677"/>
      <c r="WYV44" s="677"/>
      <c r="WYW44" s="678"/>
      <c r="WYX44" s="678"/>
      <c r="WYY44" s="678"/>
      <c r="WYZ44" s="679"/>
      <c r="WZB44" s="676"/>
      <c r="WZC44" s="677"/>
      <c r="WZD44" s="677"/>
      <c r="WZE44" s="678"/>
      <c r="WZF44" s="678"/>
      <c r="WZG44" s="678"/>
      <c r="WZH44" s="679"/>
      <c r="WZJ44" s="676"/>
      <c r="WZK44" s="677"/>
      <c r="WZL44" s="677"/>
      <c r="WZM44" s="678"/>
      <c r="WZN44" s="678"/>
      <c r="WZO44" s="678"/>
      <c r="WZP44" s="679"/>
      <c r="WZR44" s="676"/>
      <c r="WZS44" s="677"/>
      <c r="WZT44" s="677"/>
      <c r="WZU44" s="678"/>
      <c r="WZV44" s="678"/>
      <c r="WZW44" s="678"/>
      <c r="WZX44" s="679"/>
      <c r="WZZ44" s="676"/>
      <c r="XAA44" s="677"/>
      <c r="XAB44" s="677"/>
      <c r="XAC44" s="678"/>
      <c r="XAD44" s="678"/>
      <c r="XAE44" s="678"/>
      <c r="XAF44" s="679"/>
      <c r="XAH44" s="676"/>
      <c r="XAI44" s="677"/>
      <c r="XAJ44" s="677"/>
      <c r="XAK44" s="678"/>
      <c r="XAL44" s="678"/>
      <c r="XAM44" s="678"/>
      <c r="XAN44" s="679"/>
      <c r="XAP44" s="676"/>
      <c r="XAQ44" s="677"/>
      <c r="XAR44" s="677"/>
      <c r="XAS44" s="678"/>
      <c r="XAT44" s="678"/>
      <c r="XAU44" s="678"/>
      <c r="XAV44" s="679"/>
      <c r="XAX44" s="676"/>
      <c r="XAY44" s="677"/>
      <c r="XAZ44" s="677"/>
      <c r="XBA44" s="678"/>
      <c r="XBB44" s="678"/>
      <c r="XBC44" s="678"/>
      <c r="XBD44" s="679"/>
      <c r="XBF44" s="676"/>
      <c r="XBG44" s="677"/>
      <c r="XBH44" s="677"/>
      <c r="XBI44" s="678"/>
      <c r="XBJ44" s="678"/>
      <c r="XBK44" s="678"/>
      <c r="XBL44" s="679"/>
      <c r="XBN44" s="676"/>
      <c r="XBO44" s="677"/>
      <c r="XBP44" s="677"/>
      <c r="XBQ44" s="678"/>
      <c r="XBR44" s="678"/>
      <c r="XBS44" s="678"/>
      <c r="XBT44" s="679"/>
      <c r="XBV44" s="676"/>
      <c r="XBW44" s="677"/>
      <c r="XBX44" s="677"/>
      <c r="XBY44" s="678"/>
      <c r="XBZ44" s="678"/>
      <c r="XCA44" s="678"/>
      <c r="XCB44" s="679"/>
      <c r="XCD44" s="676"/>
      <c r="XCE44" s="677"/>
      <c r="XCF44" s="677"/>
      <c r="XCG44" s="678"/>
      <c r="XCH44" s="678"/>
      <c r="XCI44" s="678"/>
      <c r="XCJ44" s="679"/>
      <c r="XCL44" s="676"/>
      <c r="XCM44" s="677"/>
      <c r="XCN44" s="677"/>
      <c r="XCO44" s="678"/>
      <c r="XCP44" s="678"/>
      <c r="XCQ44" s="678"/>
      <c r="XCR44" s="679"/>
      <c r="XCT44" s="676"/>
      <c r="XCU44" s="677"/>
      <c r="XCV44" s="677"/>
      <c r="XCW44" s="678"/>
      <c r="XCX44" s="678"/>
      <c r="XCY44" s="678"/>
      <c r="XCZ44" s="679"/>
      <c r="XDB44" s="676"/>
      <c r="XDC44" s="677"/>
      <c r="XDD44" s="677"/>
      <c r="XDE44" s="678"/>
      <c r="XDF44" s="678"/>
      <c r="XDG44" s="678"/>
      <c r="XDH44" s="679"/>
      <c r="XDJ44" s="676"/>
      <c r="XDK44" s="677"/>
      <c r="XDL44" s="677"/>
      <c r="XDM44" s="678"/>
      <c r="XDN44" s="678"/>
      <c r="XDO44" s="678"/>
      <c r="XDP44" s="679"/>
      <c r="XDR44" s="676"/>
      <c r="XDS44" s="677"/>
      <c r="XDT44" s="677"/>
      <c r="XDU44" s="678"/>
      <c r="XDV44" s="678"/>
      <c r="XDW44" s="678"/>
      <c r="XDX44" s="679"/>
      <c r="XDZ44" s="676"/>
      <c r="XEA44" s="677"/>
      <c r="XEB44" s="677"/>
      <c r="XEC44" s="678"/>
      <c r="XED44" s="678"/>
      <c r="XEE44" s="678"/>
      <c r="XEF44" s="679"/>
      <c r="XEH44" s="676"/>
      <c r="XEI44" s="677"/>
      <c r="XEJ44" s="677"/>
      <c r="XEK44" s="678"/>
      <c r="XEL44" s="678"/>
      <c r="XEM44" s="678"/>
      <c r="XEN44" s="679"/>
      <c r="XEP44" s="676"/>
      <c r="XEQ44" s="677"/>
      <c r="XER44" s="677"/>
      <c r="XES44" s="678"/>
      <c r="XET44" s="678"/>
    </row>
    <row r="45" spans="1:1024 1026:2048 2050:3072 3074:4096 4098:5120 5122:6144 6146:7168 7170:8192 8194:9216 9218:10240 10242:11264 11266:12288 12290:13312 13314:14336 14338:15360 15362:16382" ht="34" customHeight="1">
      <c r="A45" s="1949"/>
      <c r="B45" s="1895" t="s">
        <v>150</v>
      </c>
      <c r="C45" s="1896"/>
      <c r="D45" s="1896"/>
      <c r="E45" s="1897"/>
      <c r="F45" s="1919" t="s">
        <v>1061</v>
      </c>
      <c r="G45" s="1920"/>
      <c r="H45" s="1921"/>
      <c r="I45" s="670"/>
      <c r="J45" s="676"/>
      <c r="K45" s="677"/>
      <c r="L45" s="677"/>
      <c r="M45" s="678"/>
      <c r="N45" s="678"/>
      <c r="O45" s="678"/>
      <c r="P45" s="679"/>
      <c r="R45" s="676"/>
      <c r="S45" s="677"/>
      <c r="T45" s="677"/>
      <c r="U45" s="678"/>
      <c r="V45" s="678"/>
      <c r="W45" s="678"/>
      <c r="X45" s="679"/>
      <c r="Z45" s="676"/>
      <c r="AA45" s="677"/>
      <c r="AB45" s="677"/>
      <c r="AC45" s="678"/>
      <c r="AD45" s="678"/>
      <c r="AE45" s="678"/>
      <c r="AF45" s="679"/>
      <c r="AH45" s="676"/>
      <c r="AI45" s="677"/>
      <c r="AJ45" s="677"/>
      <c r="AK45" s="678"/>
      <c r="AL45" s="678"/>
      <c r="AM45" s="678"/>
      <c r="AN45" s="679"/>
      <c r="AP45" s="676"/>
      <c r="AQ45" s="677"/>
      <c r="AR45" s="677"/>
      <c r="AS45" s="678"/>
      <c r="AT45" s="678"/>
      <c r="AU45" s="678"/>
      <c r="AV45" s="679"/>
      <c r="AX45" s="676"/>
      <c r="AY45" s="677"/>
      <c r="AZ45" s="677"/>
      <c r="BA45" s="678"/>
      <c r="BB45" s="678"/>
      <c r="BC45" s="678"/>
      <c r="BD45" s="679"/>
      <c r="BF45" s="676"/>
      <c r="BG45" s="677"/>
      <c r="BH45" s="677"/>
      <c r="BI45" s="678"/>
      <c r="BJ45" s="678"/>
      <c r="BK45" s="678"/>
      <c r="BL45" s="679"/>
      <c r="BN45" s="676"/>
      <c r="BO45" s="677"/>
      <c r="BP45" s="677"/>
      <c r="BQ45" s="678"/>
      <c r="BR45" s="678"/>
      <c r="BS45" s="678"/>
      <c r="BT45" s="679"/>
      <c r="BV45" s="676"/>
      <c r="BW45" s="677"/>
      <c r="BX45" s="677"/>
      <c r="BY45" s="678"/>
      <c r="BZ45" s="678"/>
      <c r="CA45" s="678"/>
      <c r="CB45" s="679"/>
      <c r="CD45" s="676"/>
      <c r="CE45" s="677"/>
      <c r="CF45" s="677"/>
      <c r="CG45" s="678"/>
      <c r="CH45" s="678"/>
      <c r="CI45" s="678"/>
      <c r="CJ45" s="679"/>
      <c r="CL45" s="676"/>
      <c r="CM45" s="677"/>
      <c r="CN45" s="677"/>
      <c r="CO45" s="678"/>
      <c r="CP45" s="678"/>
      <c r="CQ45" s="678"/>
      <c r="CR45" s="679"/>
      <c r="CT45" s="676"/>
      <c r="CU45" s="677"/>
      <c r="CV45" s="677"/>
      <c r="CW45" s="678"/>
      <c r="CX45" s="678"/>
      <c r="CY45" s="678"/>
      <c r="CZ45" s="679"/>
      <c r="DB45" s="676"/>
      <c r="DC45" s="677"/>
      <c r="DD45" s="677"/>
      <c r="DE45" s="678"/>
      <c r="DF45" s="678"/>
      <c r="DG45" s="678"/>
      <c r="DH45" s="679"/>
      <c r="DJ45" s="676"/>
      <c r="DK45" s="677"/>
      <c r="DL45" s="677"/>
      <c r="DM45" s="678"/>
      <c r="DN45" s="678"/>
      <c r="DO45" s="678"/>
      <c r="DP45" s="679"/>
      <c r="DR45" s="676"/>
      <c r="DS45" s="677"/>
      <c r="DT45" s="677"/>
      <c r="DU45" s="678"/>
      <c r="DV45" s="678"/>
      <c r="DW45" s="678"/>
      <c r="DX45" s="679"/>
      <c r="DZ45" s="676"/>
      <c r="EA45" s="677"/>
      <c r="EB45" s="677"/>
      <c r="EC45" s="678"/>
      <c r="ED45" s="678"/>
      <c r="EE45" s="678"/>
      <c r="EF45" s="679"/>
      <c r="EH45" s="676"/>
      <c r="EI45" s="677"/>
      <c r="EJ45" s="677"/>
      <c r="EK45" s="678"/>
      <c r="EL45" s="678"/>
      <c r="EM45" s="678"/>
      <c r="EN45" s="679"/>
      <c r="EP45" s="676"/>
      <c r="EQ45" s="677"/>
      <c r="ER45" s="677"/>
      <c r="ES45" s="678"/>
      <c r="ET45" s="678"/>
      <c r="EU45" s="678"/>
      <c r="EV45" s="679"/>
      <c r="EX45" s="676"/>
      <c r="EY45" s="677"/>
      <c r="EZ45" s="677"/>
      <c r="FA45" s="678"/>
      <c r="FB45" s="678"/>
      <c r="FC45" s="678"/>
      <c r="FD45" s="679"/>
      <c r="FF45" s="676"/>
      <c r="FG45" s="677"/>
      <c r="FH45" s="677"/>
      <c r="FI45" s="678"/>
      <c r="FJ45" s="678"/>
      <c r="FK45" s="678"/>
      <c r="FL45" s="679"/>
      <c r="FN45" s="676"/>
      <c r="FO45" s="677"/>
      <c r="FP45" s="677"/>
      <c r="FQ45" s="678"/>
      <c r="FR45" s="678"/>
      <c r="FS45" s="678"/>
      <c r="FT45" s="679"/>
      <c r="FV45" s="676"/>
      <c r="FW45" s="677"/>
      <c r="FX45" s="677"/>
      <c r="FY45" s="678"/>
      <c r="FZ45" s="678"/>
      <c r="GA45" s="678"/>
      <c r="GB45" s="679"/>
      <c r="GD45" s="676"/>
      <c r="GE45" s="677"/>
      <c r="GF45" s="677"/>
      <c r="GG45" s="678"/>
      <c r="GH45" s="678"/>
      <c r="GI45" s="678"/>
      <c r="GJ45" s="679"/>
      <c r="GL45" s="676"/>
      <c r="GM45" s="677"/>
      <c r="GN45" s="677"/>
      <c r="GO45" s="678"/>
      <c r="GP45" s="678"/>
      <c r="GQ45" s="678"/>
      <c r="GR45" s="679"/>
      <c r="GT45" s="676"/>
      <c r="GU45" s="677"/>
      <c r="GV45" s="677"/>
      <c r="GW45" s="678"/>
      <c r="GX45" s="678"/>
      <c r="GY45" s="678"/>
      <c r="GZ45" s="679"/>
      <c r="HB45" s="676"/>
      <c r="HC45" s="677"/>
      <c r="HD45" s="677"/>
      <c r="HE45" s="678"/>
      <c r="HF45" s="678"/>
      <c r="HG45" s="678"/>
      <c r="HH45" s="679"/>
      <c r="HJ45" s="676"/>
      <c r="HK45" s="677"/>
      <c r="HL45" s="677"/>
      <c r="HM45" s="678"/>
      <c r="HN45" s="678"/>
      <c r="HO45" s="678"/>
      <c r="HP45" s="679"/>
      <c r="HR45" s="676"/>
      <c r="HS45" s="677"/>
      <c r="HT45" s="677"/>
      <c r="HU45" s="678"/>
      <c r="HV45" s="678"/>
      <c r="HW45" s="678"/>
      <c r="HX45" s="679"/>
      <c r="HZ45" s="676"/>
      <c r="IA45" s="677"/>
      <c r="IB45" s="677"/>
      <c r="IC45" s="678"/>
      <c r="ID45" s="678"/>
      <c r="IE45" s="678"/>
      <c r="IF45" s="679"/>
      <c r="IH45" s="676"/>
      <c r="II45" s="677"/>
      <c r="IJ45" s="677"/>
      <c r="IK45" s="678"/>
      <c r="IL45" s="678"/>
      <c r="IM45" s="678"/>
      <c r="IN45" s="679"/>
      <c r="IP45" s="676"/>
      <c r="IQ45" s="677"/>
      <c r="IR45" s="677"/>
      <c r="IS45" s="678"/>
      <c r="IT45" s="678"/>
      <c r="IU45" s="678"/>
      <c r="IV45" s="679"/>
      <c r="IX45" s="676"/>
      <c r="IY45" s="677"/>
      <c r="IZ45" s="677"/>
      <c r="JA45" s="678"/>
      <c r="JB45" s="678"/>
      <c r="JC45" s="678"/>
      <c r="JD45" s="679"/>
      <c r="JF45" s="676"/>
      <c r="JG45" s="677"/>
      <c r="JH45" s="677"/>
      <c r="JI45" s="678"/>
      <c r="JJ45" s="678"/>
      <c r="JK45" s="678"/>
      <c r="JL45" s="679"/>
      <c r="JN45" s="676"/>
      <c r="JO45" s="677"/>
      <c r="JP45" s="677"/>
      <c r="JQ45" s="678"/>
      <c r="JR45" s="678"/>
      <c r="JS45" s="678"/>
      <c r="JT45" s="679"/>
      <c r="JV45" s="676"/>
      <c r="JW45" s="677"/>
      <c r="JX45" s="677"/>
      <c r="JY45" s="678"/>
      <c r="JZ45" s="678"/>
      <c r="KA45" s="678"/>
      <c r="KB45" s="679"/>
      <c r="KD45" s="676"/>
      <c r="KE45" s="677"/>
      <c r="KF45" s="677"/>
      <c r="KG45" s="678"/>
      <c r="KH45" s="678"/>
      <c r="KI45" s="678"/>
      <c r="KJ45" s="679"/>
      <c r="KL45" s="676"/>
      <c r="KM45" s="677"/>
      <c r="KN45" s="677"/>
      <c r="KO45" s="678"/>
      <c r="KP45" s="678"/>
      <c r="KQ45" s="678"/>
      <c r="KR45" s="679"/>
      <c r="KT45" s="676"/>
      <c r="KU45" s="677"/>
      <c r="KV45" s="677"/>
      <c r="KW45" s="678"/>
      <c r="KX45" s="678"/>
      <c r="KY45" s="678"/>
      <c r="KZ45" s="679"/>
      <c r="LB45" s="676"/>
      <c r="LC45" s="677"/>
      <c r="LD45" s="677"/>
      <c r="LE45" s="678"/>
      <c r="LF45" s="678"/>
      <c r="LG45" s="678"/>
      <c r="LH45" s="679"/>
      <c r="LJ45" s="676"/>
      <c r="LK45" s="677"/>
      <c r="LL45" s="677"/>
      <c r="LM45" s="678"/>
      <c r="LN45" s="678"/>
      <c r="LO45" s="678"/>
      <c r="LP45" s="679"/>
      <c r="LR45" s="676"/>
      <c r="LS45" s="677"/>
      <c r="LT45" s="677"/>
      <c r="LU45" s="678"/>
      <c r="LV45" s="678"/>
      <c r="LW45" s="678"/>
      <c r="LX45" s="679"/>
      <c r="LZ45" s="676"/>
      <c r="MA45" s="677"/>
      <c r="MB45" s="677"/>
      <c r="MC45" s="678"/>
      <c r="MD45" s="678"/>
      <c r="ME45" s="678"/>
      <c r="MF45" s="679"/>
      <c r="MH45" s="676"/>
      <c r="MI45" s="677"/>
      <c r="MJ45" s="677"/>
      <c r="MK45" s="678"/>
      <c r="ML45" s="678"/>
      <c r="MM45" s="678"/>
      <c r="MN45" s="679"/>
      <c r="MP45" s="676"/>
      <c r="MQ45" s="677"/>
      <c r="MR45" s="677"/>
      <c r="MS45" s="678"/>
      <c r="MT45" s="678"/>
      <c r="MU45" s="678"/>
      <c r="MV45" s="679"/>
      <c r="MX45" s="676"/>
      <c r="MY45" s="677"/>
      <c r="MZ45" s="677"/>
      <c r="NA45" s="678"/>
      <c r="NB45" s="678"/>
      <c r="NC45" s="678"/>
      <c r="ND45" s="679"/>
      <c r="NF45" s="676"/>
      <c r="NG45" s="677"/>
      <c r="NH45" s="677"/>
      <c r="NI45" s="678"/>
      <c r="NJ45" s="678"/>
      <c r="NK45" s="678"/>
      <c r="NL45" s="679"/>
      <c r="NN45" s="676"/>
      <c r="NO45" s="677"/>
      <c r="NP45" s="677"/>
      <c r="NQ45" s="678"/>
      <c r="NR45" s="678"/>
      <c r="NS45" s="678"/>
      <c r="NT45" s="679"/>
      <c r="NV45" s="676"/>
      <c r="NW45" s="677"/>
      <c r="NX45" s="677"/>
      <c r="NY45" s="678"/>
      <c r="NZ45" s="678"/>
      <c r="OA45" s="678"/>
      <c r="OB45" s="679"/>
      <c r="OD45" s="676"/>
      <c r="OE45" s="677"/>
      <c r="OF45" s="677"/>
      <c r="OG45" s="678"/>
      <c r="OH45" s="678"/>
      <c r="OI45" s="678"/>
      <c r="OJ45" s="679"/>
      <c r="OL45" s="676"/>
      <c r="OM45" s="677"/>
      <c r="ON45" s="677"/>
      <c r="OO45" s="678"/>
      <c r="OP45" s="678"/>
      <c r="OQ45" s="678"/>
      <c r="OR45" s="679"/>
      <c r="OT45" s="676"/>
      <c r="OU45" s="677"/>
      <c r="OV45" s="677"/>
      <c r="OW45" s="678"/>
      <c r="OX45" s="678"/>
      <c r="OY45" s="678"/>
      <c r="OZ45" s="679"/>
      <c r="PB45" s="676"/>
      <c r="PC45" s="677"/>
      <c r="PD45" s="677"/>
      <c r="PE45" s="678"/>
      <c r="PF45" s="678"/>
      <c r="PG45" s="678"/>
      <c r="PH45" s="679"/>
      <c r="PJ45" s="676"/>
      <c r="PK45" s="677"/>
      <c r="PL45" s="677"/>
      <c r="PM45" s="678"/>
      <c r="PN45" s="678"/>
      <c r="PO45" s="678"/>
      <c r="PP45" s="679"/>
      <c r="PR45" s="676"/>
      <c r="PS45" s="677"/>
      <c r="PT45" s="677"/>
      <c r="PU45" s="678"/>
      <c r="PV45" s="678"/>
      <c r="PW45" s="678"/>
      <c r="PX45" s="679"/>
      <c r="PZ45" s="676"/>
      <c r="QA45" s="677"/>
      <c r="QB45" s="677"/>
      <c r="QC45" s="678"/>
      <c r="QD45" s="678"/>
      <c r="QE45" s="678"/>
      <c r="QF45" s="679"/>
      <c r="QH45" s="676"/>
      <c r="QI45" s="677"/>
      <c r="QJ45" s="677"/>
      <c r="QK45" s="678"/>
      <c r="QL45" s="678"/>
      <c r="QM45" s="678"/>
      <c r="QN45" s="679"/>
      <c r="QP45" s="676"/>
      <c r="QQ45" s="677"/>
      <c r="QR45" s="677"/>
      <c r="QS45" s="678"/>
      <c r="QT45" s="678"/>
      <c r="QU45" s="678"/>
      <c r="QV45" s="679"/>
      <c r="QX45" s="676"/>
      <c r="QY45" s="677"/>
      <c r="QZ45" s="677"/>
      <c r="RA45" s="678"/>
      <c r="RB45" s="678"/>
      <c r="RC45" s="678"/>
      <c r="RD45" s="679"/>
      <c r="RF45" s="676"/>
      <c r="RG45" s="677"/>
      <c r="RH45" s="677"/>
      <c r="RI45" s="678"/>
      <c r="RJ45" s="678"/>
      <c r="RK45" s="678"/>
      <c r="RL45" s="679"/>
      <c r="RN45" s="676"/>
      <c r="RO45" s="677"/>
      <c r="RP45" s="677"/>
      <c r="RQ45" s="678"/>
      <c r="RR45" s="678"/>
      <c r="RS45" s="678"/>
      <c r="RT45" s="679"/>
      <c r="RV45" s="676"/>
      <c r="RW45" s="677"/>
      <c r="RX45" s="677"/>
      <c r="RY45" s="678"/>
      <c r="RZ45" s="678"/>
      <c r="SA45" s="678"/>
      <c r="SB45" s="679"/>
      <c r="SD45" s="676"/>
      <c r="SE45" s="677"/>
      <c r="SF45" s="677"/>
      <c r="SG45" s="678"/>
      <c r="SH45" s="678"/>
      <c r="SI45" s="678"/>
      <c r="SJ45" s="679"/>
      <c r="SL45" s="676"/>
      <c r="SM45" s="677"/>
      <c r="SN45" s="677"/>
      <c r="SO45" s="678"/>
      <c r="SP45" s="678"/>
      <c r="SQ45" s="678"/>
      <c r="SR45" s="679"/>
      <c r="ST45" s="676"/>
      <c r="SU45" s="677"/>
      <c r="SV45" s="677"/>
      <c r="SW45" s="678"/>
      <c r="SX45" s="678"/>
      <c r="SY45" s="678"/>
      <c r="SZ45" s="679"/>
      <c r="TB45" s="676"/>
      <c r="TC45" s="677"/>
      <c r="TD45" s="677"/>
      <c r="TE45" s="678"/>
      <c r="TF45" s="678"/>
      <c r="TG45" s="678"/>
      <c r="TH45" s="679"/>
      <c r="TJ45" s="676"/>
      <c r="TK45" s="677"/>
      <c r="TL45" s="677"/>
      <c r="TM45" s="678"/>
      <c r="TN45" s="678"/>
      <c r="TO45" s="678"/>
      <c r="TP45" s="679"/>
      <c r="TR45" s="676"/>
      <c r="TS45" s="677"/>
      <c r="TT45" s="677"/>
      <c r="TU45" s="678"/>
      <c r="TV45" s="678"/>
      <c r="TW45" s="678"/>
      <c r="TX45" s="679"/>
      <c r="TZ45" s="676"/>
      <c r="UA45" s="677"/>
      <c r="UB45" s="677"/>
      <c r="UC45" s="678"/>
      <c r="UD45" s="678"/>
      <c r="UE45" s="678"/>
      <c r="UF45" s="679"/>
      <c r="UH45" s="676"/>
      <c r="UI45" s="677"/>
      <c r="UJ45" s="677"/>
      <c r="UK45" s="678"/>
      <c r="UL45" s="678"/>
      <c r="UM45" s="678"/>
      <c r="UN45" s="679"/>
      <c r="UP45" s="676"/>
      <c r="UQ45" s="677"/>
      <c r="UR45" s="677"/>
      <c r="US45" s="678"/>
      <c r="UT45" s="678"/>
      <c r="UU45" s="678"/>
      <c r="UV45" s="679"/>
      <c r="UX45" s="676"/>
      <c r="UY45" s="677"/>
      <c r="UZ45" s="677"/>
      <c r="VA45" s="678"/>
      <c r="VB45" s="678"/>
      <c r="VC45" s="678"/>
      <c r="VD45" s="679"/>
      <c r="VF45" s="676"/>
      <c r="VG45" s="677"/>
      <c r="VH45" s="677"/>
      <c r="VI45" s="678"/>
      <c r="VJ45" s="678"/>
      <c r="VK45" s="678"/>
      <c r="VL45" s="679"/>
      <c r="VN45" s="676"/>
      <c r="VO45" s="677"/>
      <c r="VP45" s="677"/>
      <c r="VQ45" s="678"/>
      <c r="VR45" s="678"/>
      <c r="VS45" s="678"/>
      <c r="VT45" s="679"/>
      <c r="VV45" s="676"/>
      <c r="VW45" s="677"/>
      <c r="VX45" s="677"/>
      <c r="VY45" s="678"/>
      <c r="VZ45" s="678"/>
      <c r="WA45" s="678"/>
      <c r="WB45" s="679"/>
      <c r="WD45" s="676"/>
      <c r="WE45" s="677"/>
      <c r="WF45" s="677"/>
      <c r="WG45" s="678"/>
      <c r="WH45" s="678"/>
      <c r="WI45" s="678"/>
      <c r="WJ45" s="679"/>
      <c r="WL45" s="676"/>
      <c r="WM45" s="677"/>
      <c r="WN45" s="677"/>
      <c r="WO45" s="678"/>
      <c r="WP45" s="678"/>
      <c r="WQ45" s="678"/>
      <c r="WR45" s="679"/>
      <c r="WT45" s="676"/>
      <c r="WU45" s="677"/>
      <c r="WV45" s="677"/>
      <c r="WW45" s="678"/>
      <c r="WX45" s="678"/>
      <c r="WY45" s="678"/>
      <c r="WZ45" s="679"/>
      <c r="XB45" s="676"/>
      <c r="XC45" s="677"/>
      <c r="XD45" s="677"/>
      <c r="XE45" s="678"/>
      <c r="XF45" s="678"/>
      <c r="XG45" s="678"/>
      <c r="XH45" s="679"/>
      <c r="XJ45" s="676"/>
      <c r="XK45" s="677"/>
      <c r="XL45" s="677"/>
      <c r="XM45" s="678"/>
      <c r="XN45" s="678"/>
      <c r="XO45" s="678"/>
      <c r="XP45" s="679"/>
      <c r="XR45" s="676"/>
      <c r="XS45" s="677"/>
      <c r="XT45" s="677"/>
      <c r="XU45" s="678"/>
      <c r="XV45" s="678"/>
      <c r="XW45" s="678"/>
      <c r="XX45" s="679"/>
      <c r="XZ45" s="676"/>
      <c r="YA45" s="677"/>
      <c r="YB45" s="677"/>
      <c r="YC45" s="678"/>
      <c r="YD45" s="678"/>
      <c r="YE45" s="678"/>
      <c r="YF45" s="679"/>
      <c r="YH45" s="676"/>
      <c r="YI45" s="677"/>
      <c r="YJ45" s="677"/>
      <c r="YK45" s="678"/>
      <c r="YL45" s="678"/>
      <c r="YM45" s="678"/>
      <c r="YN45" s="679"/>
      <c r="YP45" s="676"/>
      <c r="YQ45" s="677"/>
      <c r="YR45" s="677"/>
      <c r="YS45" s="678"/>
      <c r="YT45" s="678"/>
      <c r="YU45" s="678"/>
      <c r="YV45" s="679"/>
      <c r="YX45" s="676"/>
      <c r="YY45" s="677"/>
      <c r="YZ45" s="677"/>
      <c r="ZA45" s="678"/>
      <c r="ZB45" s="678"/>
      <c r="ZC45" s="678"/>
      <c r="ZD45" s="679"/>
      <c r="ZF45" s="676"/>
      <c r="ZG45" s="677"/>
      <c r="ZH45" s="677"/>
      <c r="ZI45" s="678"/>
      <c r="ZJ45" s="678"/>
      <c r="ZK45" s="678"/>
      <c r="ZL45" s="679"/>
      <c r="ZN45" s="676"/>
      <c r="ZO45" s="677"/>
      <c r="ZP45" s="677"/>
      <c r="ZQ45" s="678"/>
      <c r="ZR45" s="678"/>
      <c r="ZS45" s="678"/>
      <c r="ZT45" s="679"/>
      <c r="ZV45" s="676"/>
      <c r="ZW45" s="677"/>
      <c r="ZX45" s="677"/>
      <c r="ZY45" s="678"/>
      <c r="ZZ45" s="678"/>
      <c r="AAA45" s="678"/>
      <c r="AAB45" s="679"/>
      <c r="AAD45" s="676"/>
      <c r="AAE45" s="677"/>
      <c r="AAF45" s="677"/>
      <c r="AAG45" s="678"/>
      <c r="AAH45" s="678"/>
      <c r="AAI45" s="678"/>
      <c r="AAJ45" s="679"/>
      <c r="AAL45" s="676"/>
      <c r="AAM45" s="677"/>
      <c r="AAN45" s="677"/>
      <c r="AAO45" s="678"/>
      <c r="AAP45" s="678"/>
      <c r="AAQ45" s="678"/>
      <c r="AAR45" s="679"/>
      <c r="AAT45" s="676"/>
      <c r="AAU45" s="677"/>
      <c r="AAV45" s="677"/>
      <c r="AAW45" s="678"/>
      <c r="AAX45" s="678"/>
      <c r="AAY45" s="678"/>
      <c r="AAZ45" s="679"/>
      <c r="ABB45" s="676"/>
      <c r="ABC45" s="677"/>
      <c r="ABD45" s="677"/>
      <c r="ABE45" s="678"/>
      <c r="ABF45" s="678"/>
      <c r="ABG45" s="678"/>
      <c r="ABH45" s="679"/>
      <c r="ABJ45" s="676"/>
      <c r="ABK45" s="677"/>
      <c r="ABL45" s="677"/>
      <c r="ABM45" s="678"/>
      <c r="ABN45" s="678"/>
      <c r="ABO45" s="678"/>
      <c r="ABP45" s="679"/>
      <c r="ABR45" s="676"/>
      <c r="ABS45" s="677"/>
      <c r="ABT45" s="677"/>
      <c r="ABU45" s="678"/>
      <c r="ABV45" s="678"/>
      <c r="ABW45" s="678"/>
      <c r="ABX45" s="679"/>
      <c r="ABZ45" s="676"/>
      <c r="ACA45" s="677"/>
      <c r="ACB45" s="677"/>
      <c r="ACC45" s="678"/>
      <c r="ACD45" s="678"/>
      <c r="ACE45" s="678"/>
      <c r="ACF45" s="679"/>
      <c r="ACH45" s="676"/>
      <c r="ACI45" s="677"/>
      <c r="ACJ45" s="677"/>
      <c r="ACK45" s="678"/>
      <c r="ACL45" s="678"/>
      <c r="ACM45" s="678"/>
      <c r="ACN45" s="679"/>
      <c r="ACP45" s="676"/>
      <c r="ACQ45" s="677"/>
      <c r="ACR45" s="677"/>
      <c r="ACS45" s="678"/>
      <c r="ACT45" s="678"/>
      <c r="ACU45" s="678"/>
      <c r="ACV45" s="679"/>
      <c r="ACX45" s="676"/>
      <c r="ACY45" s="677"/>
      <c r="ACZ45" s="677"/>
      <c r="ADA45" s="678"/>
      <c r="ADB45" s="678"/>
      <c r="ADC45" s="678"/>
      <c r="ADD45" s="679"/>
      <c r="ADF45" s="676"/>
      <c r="ADG45" s="677"/>
      <c r="ADH45" s="677"/>
      <c r="ADI45" s="678"/>
      <c r="ADJ45" s="678"/>
      <c r="ADK45" s="678"/>
      <c r="ADL45" s="679"/>
      <c r="ADN45" s="676"/>
      <c r="ADO45" s="677"/>
      <c r="ADP45" s="677"/>
      <c r="ADQ45" s="678"/>
      <c r="ADR45" s="678"/>
      <c r="ADS45" s="678"/>
      <c r="ADT45" s="679"/>
      <c r="ADV45" s="676"/>
      <c r="ADW45" s="677"/>
      <c r="ADX45" s="677"/>
      <c r="ADY45" s="678"/>
      <c r="ADZ45" s="678"/>
      <c r="AEA45" s="678"/>
      <c r="AEB45" s="679"/>
      <c r="AED45" s="676"/>
      <c r="AEE45" s="677"/>
      <c r="AEF45" s="677"/>
      <c r="AEG45" s="678"/>
      <c r="AEH45" s="678"/>
      <c r="AEI45" s="678"/>
      <c r="AEJ45" s="679"/>
      <c r="AEL45" s="676"/>
      <c r="AEM45" s="677"/>
      <c r="AEN45" s="677"/>
      <c r="AEO45" s="678"/>
      <c r="AEP45" s="678"/>
      <c r="AEQ45" s="678"/>
      <c r="AER45" s="679"/>
      <c r="AET45" s="676"/>
      <c r="AEU45" s="677"/>
      <c r="AEV45" s="677"/>
      <c r="AEW45" s="678"/>
      <c r="AEX45" s="678"/>
      <c r="AEY45" s="678"/>
      <c r="AEZ45" s="679"/>
      <c r="AFB45" s="676"/>
      <c r="AFC45" s="677"/>
      <c r="AFD45" s="677"/>
      <c r="AFE45" s="678"/>
      <c r="AFF45" s="678"/>
      <c r="AFG45" s="678"/>
      <c r="AFH45" s="679"/>
      <c r="AFJ45" s="676"/>
      <c r="AFK45" s="677"/>
      <c r="AFL45" s="677"/>
      <c r="AFM45" s="678"/>
      <c r="AFN45" s="678"/>
      <c r="AFO45" s="678"/>
      <c r="AFP45" s="679"/>
      <c r="AFR45" s="676"/>
      <c r="AFS45" s="677"/>
      <c r="AFT45" s="677"/>
      <c r="AFU45" s="678"/>
      <c r="AFV45" s="678"/>
      <c r="AFW45" s="678"/>
      <c r="AFX45" s="679"/>
      <c r="AFZ45" s="676"/>
      <c r="AGA45" s="677"/>
      <c r="AGB45" s="677"/>
      <c r="AGC45" s="678"/>
      <c r="AGD45" s="678"/>
      <c r="AGE45" s="678"/>
      <c r="AGF45" s="679"/>
      <c r="AGH45" s="676"/>
      <c r="AGI45" s="677"/>
      <c r="AGJ45" s="677"/>
      <c r="AGK45" s="678"/>
      <c r="AGL45" s="678"/>
      <c r="AGM45" s="678"/>
      <c r="AGN45" s="679"/>
      <c r="AGP45" s="676"/>
      <c r="AGQ45" s="677"/>
      <c r="AGR45" s="677"/>
      <c r="AGS45" s="678"/>
      <c r="AGT45" s="678"/>
      <c r="AGU45" s="678"/>
      <c r="AGV45" s="679"/>
      <c r="AGX45" s="676"/>
      <c r="AGY45" s="677"/>
      <c r="AGZ45" s="677"/>
      <c r="AHA45" s="678"/>
      <c r="AHB45" s="678"/>
      <c r="AHC45" s="678"/>
      <c r="AHD45" s="679"/>
      <c r="AHF45" s="676"/>
      <c r="AHG45" s="677"/>
      <c r="AHH45" s="677"/>
      <c r="AHI45" s="678"/>
      <c r="AHJ45" s="678"/>
      <c r="AHK45" s="678"/>
      <c r="AHL45" s="679"/>
      <c r="AHN45" s="676"/>
      <c r="AHO45" s="677"/>
      <c r="AHP45" s="677"/>
      <c r="AHQ45" s="678"/>
      <c r="AHR45" s="678"/>
      <c r="AHS45" s="678"/>
      <c r="AHT45" s="679"/>
      <c r="AHV45" s="676"/>
      <c r="AHW45" s="677"/>
      <c r="AHX45" s="677"/>
      <c r="AHY45" s="678"/>
      <c r="AHZ45" s="678"/>
      <c r="AIA45" s="678"/>
      <c r="AIB45" s="679"/>
      <c r="AID45" s="676"/>
      <c r="AIE45" s="677"/>
      <c r="AIF45" s="677"/>
      <c r="AIG45" s="678"/>
      <c r="AIH45" s="678"/>
      <c r="AII45" s="678"/>
      <c r="AIJ45" s="679"/>
      <c r="AIL45" s="676"/>
      <c r="AIM45" s="677"/>
      <c r="AIN45" s="677"/>
      <c r="AIO45" s="678"/>
      <c r="AIP45" s="678"/>
      <c r="AIQ45" s="678"/>
      <c r="AIR45" s="679"/>
      <c r="AIT45" s="676"/>
      <c r="AIU45" s="677"/>
      <c r="AIV45" s="677"/>
      <c r="AIW45" s="678"/>
      <c r="AIX45" s="678"/>
      <c r="AIY45" s="678"/>
      <c r="AIZ45" s="679"/>
      <c r="AJB45" s="676"/>
      <c r="AJC45" s="677"/>
      <c r="AJD45" s="677"/>
      <c r="AJE45" s="678"/>
      <c r="AJF45" s="678"/>
      <c r="AJG45" s="678"/>
      <c r="AJH45" s="679"/>
      <c r="AJJ45" s="676"/>
      <c r="AJK45" s="677"/>
      <c r="AJL45" s="677"/>
      <c r="AJM45" s="678"/>
      <c r="AJN45" s="678"/>
      <c r="AJO45" s="678"/>
      <c r="AJP45" s="679"/>
      <c r="AJR45" s="676"/>
      <c r="AJS45" s="677"/>
      <c r="AJT45" s="677"/>
      <c r="AJU45" s="678"/>
      <c r="AJV45" s="678"/>
      <c r="AJW45" s="678"/>
      <c r="AJX45" s="679"/>
      <c r="AJZ45" s="676"/>
      <c r="AKA45" s="677"/>
      <c r="AKB45" s="677"/>
      <c r="AKC45" s="678"/>
      <c r="AKD45" s="678"/>
      <c r="AKE45" s="678"/>
      <c r="AKF45" s="679"/>
      <c r="AKH45" s="676"/>
      <c r="AKI45" s="677"/>
      <c r="AKJ45" s="677"/>
      <c r="AKK45" s="678"/>
      <c r="AKL45" s="678"/>
      <c r="AKM45" s="678"/>
      <c r="AKN45" s="679"/>
      <c r="AKP45" s="676"/>
      <c r="AKQ45" s="677"/>
      <c r="AKR45" s="677"/>
      <c r="AKS45" s="678"/>
      <c r="AKT45" s="678"/>
      <c r="AKU45" s="678"/>
      <c r="AKV45" s="679"/>
      <c r="AKX45" s="676"/>
      <c r="AKY45" s="677"/>
      <c r="AKZ45" s="677"/>
      <c r="ALA45" s="678"/>
      <c r="ALB45" s="678"/>
      <c r="ALC45" s="678"/>
      <c r="ALD45" s="679"/>
      <c r="ALF45" s="676"/>
      <c r="ALG45" s="677"/>
      <c r="ALH45" s="677"/>
      <c r="ALI45" s="678"/>
      <c r="ALJ45" s="678"/>
      <c r="ALK45" s="678"/>
      <c r="ALL45" s="679"/>
      <c r="ALN45" s="676"/>
      <c r="ALO45" s="677"/>
      <c r="ALP45" s="677"/>
      <c r="ALQ45" s="678"/>
      <c r="ALR45" s="678"/>
      <c r="ALS45" s="678"/>
      <c r="ALT45" s="679"/>
      <c r="ALV45" s="676"/>
      <c r="ALW45" s="677"/>
      <c r="ALX45" s="677"/>
      <c r="ALY45" s="678"/>
      <c r="ALZ45" s="678"/>
      <c r="AMA45" s="678"/>
      <c r="AMB45" s="679"/>
      <c r="AMD45" s="676"/>
      <c r="AME45" s="677"/>
      <c r="AMF45" s="677"/>
      <c r="AMG45" s="678"/>
      <c r="AMH45" s="678"/>
      <c r="AMI45" s="678"/>
      <c r="AMJ45" s="679"/>
      <c r="AML45" s="676"/>
      <c r="AMM45" s="677"/>
      <c r="AMN45" s="677"/>
      <c r="AMO45" s="678"/>
      <c r="AMP45" s="678"/>
      <c r="AMQ45" s="678"/>
      <c r="AMR45" s="679"/>
      <c r="AMT45" s="676"/>
      <c r="AMU45" s="677"/>
      <c r="AMV45" s="677"/>
      <c r="AMW45" s="678"/>
      <c r="AMX45" s="678"/>
      <c r="AMY45" s="678"/>
      <c r="AMZ45" s="679"/>
      <c r="ANB45" s="676"/>
      <c r="ANC45" s="677"/>
      <c r="AND45" s="677"/>
      <c r="ANE45" s="678"/>
      <c r="ANF45" s="678"/>
      <c r="ANG45" s="678"/>
      <c r="ANH45" s="679"/>
      <c r="ANJ45" s="676"/>
      <c r="ANK45" s="677"/>
      <c r="ANL45" s="677"/>
      <c r="ANM45" s="678"/>
      <c r="ANN45" s="678"/>
      <c r="ANO45" s="678"/>
      <c r="ANP45" s="679"/>
      <c r="ANR45" s="676"/>
      <c r="ANS45" s="677"/>
      <c r="ANT45" s="677"/>
      <c r="ANU45" s="678"/>
      <c r="ANV45" s="678"/>
      <c r="ANW45" s="678"/>
      <c r="ANX45" s="679"/>
      <c r="ANZ45" s="676"/>
      <c r="AOA45" s="677"/>
      <c r="AOB45" s="677"/>
      <c r="AOC45" s="678"/>
      <c r="AOD45" s="678"/>
      <c r="AOE45" s="678"/>
      <c r="AOF45" s="679"/>
      <c r="AOH45" s="676"/>
      <c r="AOI45" s="677"/>
      <c r="AOJ45" s="677"/>
      <c r="AOK45" s="678"/>
      <c r="AOL45" s="678"/>
      <c r="AOM45" s="678"/>
      <c r="AON45" s="679"/>
      <c r="AOP45" s="676"/>
      <c r="AOQ45" s="677"/>
      <c r="AOR45" s="677"/>
      <c r="AOS45" s="678"/>
      <c r="AOT45" s="678"/>
      <c r="AOU45" s="678"/>
      <c r="AOV45" s="679"/>
      <c r="AOX45" s="676"/>
      <c r="AOY45" s="677"/>
      <c r="AOZ45" s="677"/>
      <c r="APA45" s="678"/>
      <c r="APB45" s="678"/>
      <c r="APC45" s="678"/>
      <c r="APD45" s="679"/>
      <c r="APF45" s="676"/>
      <c r="APG45" s="677"/>
      <c r="APH45" s="677"/>
      <c r="API45" s="678"/>
      <c r="APJ45" s="678"/>
      <c r="APK45" s="678"/>
      <c r="APL45" s="679"/>
      <c r="APN45" s="676"/>
      <c r="APO45" s="677"/>
      <c r="APP45" s="677"/>
      <c r="APQ45" s="678"/>
      <c r="APR45" s="678"/>
      <c r="APS45" s="678"/>
      <c r="APT45" s="679"/>
      <c r="APV45" s="676"/>
      <c r="APW45" s="677"/>
      <c r="APX45" s="677"/>
      <c r="APY45" s="678"/>
      <c r="APZ45" s="678"/>
      <c r="AQA45" s="678"/>
      <c r="AQB45" s="679"/>
      <c r="AQD45" s="676"/>
      <c r="AQE45" s="677"/>
      <c r="AQF45" s="677"/>
      <c r="AQG45" s="678"/>
      <c r="AQH45" s="678"/>
      <c r="AQI45" s="678"/>
      <c r="AQJ45" s="679"/>
      <c r="AQL45" s="676"/>
      <c r="AQM45" s="677"/>
      <c r="AQN45" s="677"/>
      <c r="AQO45" s="678"/>
      <c r="AQP45" s="678"/>
      <c r="AQQ45" s="678"/>
      <c r="AQR45" s="679"/>
      <c r="AQT45" s="676"/>
      <c r="AQU45" s="677"/>
      <c r="AQV45" s="677"/>
      <c r="AQW45" s="678"/>
      <c r="AQX45" s="678"/>
      <c r="AQY45" s="678"/>
      <c r="AQZ45" s="679"/>
      <c r="ARB45" s="676"/>
      <c r="ARC45" s="677"/>
      <c r="ARD45" s="677"/>
      <c r="ARE45" s="678"/>
      <c r="ARF45" s="678"/>
      <c r="ARG45" s="678"/>
      <c r="ARH45" s="679"/>
      <c r="ARJ45" s="676"/>
      <c r="ARK45" s="677"/>
      <c r="ARL45" s="677"/>
      <c r="ARM45" s="678"/>
      <c r="ARN45" s="678"/>
      <c r="ARO45" s="678"/>
      <c r="ARP45" s="679"/>
      <c r="ARR45" s="676"/>
      <c r="ARS45" s="677"/>
      <c r="ART45" s="677"/>
      <c r="ARU45" s="678"/>
      <c r="ARV45" s="678"/>
      <c r="ARW45" s="678"/>
      <c r="ARX45" s="679"/>
      <c r="ARZ45" s="676"/>
      <c r="ASA45" s="677"/>
      <c r="ASB45" s="677"/>
      <c r="ASC45" s="678"/>
      <c r="ASD45" s="678"/>
      <c r="ASE45" s="678"/>
      <c r="ASF45" s="679"/>
      <c r="ASH45" s="676"/>
      <c r="ASI45" s="677"/>
      <c r="ASJ45" s="677"/>
      <c r="ASK45" s="678"/>
      <c r="ASL45" s="678"/>
      <c r="ASM45" s="678"/>
      <c r="ASN45" s="679"/>
      <c r="ASP45" s="676"/>
      <c r="ASQ45" s="677"/>
      <c r="ASR45" s="677"/>
      <c r="ASS45" s="678"/>
      <c r="AST45" s="678"/>
      <c r="ASU45" s="678"/>
      <c r="ASV45" s="679"/>
      <c r="ASX45" s="676"/>
      <c r="ASY45" s="677"/>
      <c r="ASZ45" s="677"/>
      <c r="ATA45" s="678"/>
      <c r="ATB45" s="678"/>
      <c r="ATC45" s="678"/>
      <c r="ATD45" s="679"/>
      <c r="ATF45" s="676"/>
      <c r="ATG45" s="677"/>
      <c r="ATH45" s="677"/>
      <c r="ATI45" s="678"/>
      <c r="ATJ45" s="678"/>
      <c r="ATK45" s="678"/>
      <c r="ATL45" s="679"/>
      <c r="ATN45" s="676"/>
      <c r="ATO45" s="677"/>
      <c r="ATP45" s="677"/>
      <c r="ATQ45" s="678"/>
      <c r="ATR45" s="678"/>
      <c r="ATS45" s="678"/>
      <c r="ATT45" s="679"/>
      <c r="ATV45" s="676"/>
      <c r="ATW45" s="677"/>
      <c r="ATX45" s="677"/>
      <c r="ATY45" s="678"/>
      <c r="ATZ45" s="678"/>
      <c r="AUA45" s="678"/>
      <c r="AUB45" s="679"/>
      <c r="AUD45" s="676"/>
      <c r="AUE45" s="677"/>
      <c r="AUF45" s="677"/>
      <c r="AUG45" s="678"/>
      <c r="AUH45" s="678"/>
      <c r="AUI45" s="678"/>
      <c r="AUJ45" s="679"/>
      <c r="AUL45" s="676"/>
      <c r="AUM45" s="677"/>
      <c r="AUN45" s="677"/>
      <c r="AUO45" s="678"/>
      <c r="AUP45" s="678"/>
      <c r="AUQ45" s="678"/>
      <c r="AUR45" s="679"/>
      <c r="AUT45" s="676"/>
      <c r="AUU45" s="677"/>
      <c r="AUV45" s="677"/>
      <c r="AUW45" s="678"/>
      <c r="AUX45" s="678"/>
      <c r="AUY45" s="678"/>
      <c r="AUZ45" s="679"/>
      <c r="AVB45" s="676"/>
      <c r="AVC45" s="677"/>
      <c r="AVD45" s="677"/>
      <c r="AVE45" s="678"/>
      <c r="AVF45" s="678"/>
      <c r="AVG45" s="678"/>
      <c r="AVH45" s="679"/>
      <c r="AVJ45" s="676"/>
      <c r="AVK45" s="677"/>
      <c r="AVL45" s="677"/>
      <c r="AVM45" s="678"/>
      <c r="AVN45" s="678"/>
      <c r="AVO45" s="678"/>
      <c r="AVP45" s="679"/>
      <c r="AVR45" s="676"/>
      <c r="AVS45" s="677"/>
      <c r="AVT45" s="677"/>
      <c r="AVU45" s="678"/>
      <c r="AVV45" s="678"/>
      <c r="AVW45" s="678"/>
      <c r="AVX45" s="679"/>
      <c r="AVZ45" s="676"/>
      <c r="AWA45" s="677"/>
      <c r="AWB45" s="677"/>
      <c r="AWC45" s="678"/>
      <c r="AWD45" s="678"/>
      <c r="AWE45" s="678"/>
      <c r="AWF45" s="679"/>
      <c r="AWH45" s="676"/>
      <c r="AWI45" s="677"/>
      <c r="AWJ45" s="677"/>
      <c r="AWK45" s="678"/>
      <c r="AWL45" s="678"/>
      <c r="AWM45" s="678"/>
      <c r="AWN45" s="679"/>
      <c r="AWP45" s="676"/>
      <c r="AWQ45" s="677"/>
      <c r="AWR45" s="677"/>
      <c r="AWS45" s="678"/>
      <c r="AWT45" s="678"/>
      <c r="AWU45" s="678"/>
      <c r="AWV45" s="679"/>
      <c r="AWX45" s="676"/>
      <c r="AWY45" s="677"/>
      <c r="AWZ45" s="677"/>
      <c r="AXA45" s="678"/>
      <c r="AXB45" s="678"/>
      <c r="AXC45" s="678"/>
      <c r="AXD45" s="679"/>
      <c r="AXF45" s="676"/>
      <c r="AXG45" s="677"/>
      <c r="AXH45" s="677"/>
      <c r="AXI45" s="678"/>
      <c r="AXJ45" s="678"/>
      <c r="AXK45" s="678"/>
      <c r="AXL45" s="679"/>
      <c r="AXN45" s="676"/>
      <c r="AXO45" s="677"/>
      <c r="AXP45" s="677"/>
      <c r="AXQ45" s="678"/>
      <c r="AXR45" s="678"/>
      <c r="AXS45" s="678"/>
      <c r="AXT45" s="679"/>
      <c r="AXV45" s="676"/>
      <c r="AXW45" s="677"/>
      <c r="AXX45" s="677"/>
      <c r="AXY45" s="678"/>
      <c r="AXZ45" s="678"/>
      <c r="AYA45" s="678"/>
      <c r="AYB45" s="679"/>
      <c r="AYD45" s="676"/>
      <c r="AYE45" s="677"/>
      <c r="AYF45" s="677"/>
      <c r="AYG45" s="678"/>
      <c r="AYH45" s="678"/>
      <c r="AYI45" s="678"/>
      <c r="AYJ45" s="679"/>
      <c r="AYL45" s="676"/>
      <c r="AYM45" s="677"/>
      <c r="AYN45" s="677"/>
      <c r="AYO45" s="678"/>
      <c r="AYP45" s="678"/>
      <c r="AYQ45" s="678"/>
      <c r="AYR45" s="679"/>
      <c r="AYT45" s="676"/>
      <c r="AYU45" s="677"/>
      <c r="AYV45" s="677"/>
      <c r="AYW45" s="678"/>
      <c r="AYX45" s="678"/>
      <c r="AYY45" s="678"/>
      <c r="AYZ45" s="679"/>
      <c r="AZB45" s="676"/>
      <c r="AZC45" s="677"/>
      <c r="AZD45" s="677"/>
      <c r="AZE45" s="678"/>
      <c r="AZF45" s="678"/>
      <c r="AZG45" s="678"/>
      <c r="AZH45" s="679"/>
      <c r="AZJ45" s="676"/>
      <c r="AZK45" s="677"/>
      <c r="AZL45" s="677"/>
      <c r="AZM45" s="678"/>
      <c r="AZN45" s="678"/>
      <c r="AZO45" s="678"/>
      <c r="AZP45" s="679"/>
      <c r="AZR45" s="676"/>
      <c r="AZS45" s="677"/>
      <c r="AZT45" s="677"/>
      <c r="AZU45" s="678"/>
      <c r="AZV45" s="678"/>
      <c r="AZW45" s="678"/>
      <c r="AZX45" s="679"/>
      <c r="AZZ45" s="676"/>
      <c r="BAA45" s="677"/>
      <c r="BAB45" s="677"/>
      <c r="BAC45" s="678"/>
      <c r="BAD45" s="678"/>
      <c r="BAE45" s="678"/>
      <c r="BAF45" s="679"/>
      <c r="BAH45" s="676"/>
      <c r="BAI45" s="677"/>
      <c r="BAJ45" s="677"/>
      <c r="BAK45" s="678"/>
      <c r="BAL45" s="678"/>
      <c r="BAM45" s="678"/>
      <c r="BAN45" s="679"/>
      <c r="BAP45" s="676"/>
      <c r="BAQ45" s="677"/>
      <c r="BAR45" s="677"/>
      <c r="BAS45" s="678"/>
      <c r="BAT45" s="678"/>
      <c r="BAU45" s="678"/>
      <c r="BAV45" s="679"/>
      <c r="BAX45" s="676"/>
      <c r="BAY45" s="677"/>
      <c r="BAZ45" s="677"/>
      <c r="BBA45" s="678"/>
      <c r="BBB45" s="678"/>
      <c r="BBC45" s="678"/>
      <c r="BBD45" s="679"/>
      <c r="BBF45" s="676"/>
      <c r="BBG45" s="677"/>
      <c r="BBH45" s="677"/>
      <c r="BBI45" s="678"/>
      <c r="BBJ45" s="678"/>
      <c r="BBK45" s="678"/>
      <c r="BBL45" s="679"/>
      <c r="BBN45" s="676"/>
      <c r="BBO45" s="677"/>
      <c r="BBP45" s="677"/>
      <c r="BBQ45" s="678"/>
      <c r="BBR45" s="678"/>
      <c r="BBS45" s="678"/>
      <c r="BBT45" s="679"/>
      <c r="BBV45" s="676"/>
      <c r="BBW45" s="677"/>
      <c r="BBX45" s="677"/>
      <c r="BBY45" s="678"/>
      <c r="BBZ45" s="678"/>
      <c r="BCA45" s="678"/>
      <c r="BCB45" s="679"/>
      <c r="BCD45" s="676"/>
      <c r="BCE45" s="677"/>
      <c r="BCF45" s="677"/>
      <c r="BCG45" s="678"/>
      <c r="BCH45" s="678"/>
      <c r="BCI45" s="678"/>
      <c r="BCJ45" s="679"/>
      <c r="BCL45" s="676"/>
      <c r="BCM45" s="677"/>
      <c r="BCN45" s="677"/>
      <c r="BCO45" s="678"/>
      <c r="BCP45" s="678"/>
      <c r="BCQ45" s="678"/>
      <c r="BCR45" s="679"/>
      <c r="BCT45" s="676"/>
      <c r="BCU45" s="677"/>
      <c r="BCV45" s="677"/>
      <c r="BCW45" s="678"/>
      <c r="BCX45" s="678"/>
      <c r="BCY45" s="678"/>
      <c r="BCZ45" s="679"/>
      <c r="BDB45" s="676"/>
      <c r="BDC45" s="677"/>
      <c r="BDD45" s="677"/>
      <c r="BDE45" s="678"/>
      <c r="BDF45" s="678"/>
      <c r="BDG45" s="678"/>
      <c r="BDH45" s="679"/>
      <c r="BDJ45" s="676"/>
      <c r="BDK45" s="677"/>
      <c r="BDL45" s="677"/>
      <c r="BDM45" s="678"/>
      <c r="BDN45" s="678"/>
      <c r="BDO45" s="678"/>
      <c r="BDP45" s="679"/>
      <c r="BDR45" s="676"/>
      <c r="BDS45" s="677"/>
      <c r="BDT45" s="677"/>
      <c r="BDU45" s="678"/>
      <c r="BDV45" s="678"/>
      <c r="BDW45" s="678"/>
      <c r="BDX45" s="679"/>
      <c r="BDZ45" s="676"/>
      <c r="BEA45" s="677"/>
      <c r="BEB45" s="677"/>
      <c r="BEC45" s="678"/>
      <c r="BED45" s="678"/>
      <c r="BEE45" s="678"/>
      <c r="BEF45" s="679"/>
      <c r="BEH45" s="676"/>
      <c r="BEI45" s="677"/>
      <c r="BEJ45" s="677"/>
      <c r="BEK45" s="678"/>
      <c r="BEL45" s="678"/>
      <c r="BEM45" s="678"/>
      <c r="BEN45" s="679"/>
      <c r="BEP45" s="676"/>
      <c r="BEQ45" s="677"/>
      <c r="BER45" s="677"/>
      <c r="BES45" s="678"/>
      <c r="BET45" s="678"/>
      <c r="BEU45" s="678"/>
      <c r="BEV45" s="679"/>
      <c r="BEX45" s="676"/>
      <c r="BEY45" s="677"/>
      <c r="BEZ45" s="677"/>
      <c r="BFA45" s="678"/>
      <c r="BFB45" s="678"/>
      <c r="BFC45" s="678"/>
      <c r="BFD45" s="679"/>
      <c r="BFF45" s="676"/>
      <c r="BFG45" s="677"/>
      <c r="BFH45" s="677"/>
      <c r="BFI45" s="678"/>
      <c r="BFJ45" s="678"/>
      <c r="BFK45" s="678"/>
      <c r="BFL45" s="679"/>
      <c r="BFN45" s="676"/>
      <c r="BFO45" s="677"/>
      <c r="BFP45" s="677"/>
      <c r="BFQ45" s="678"/>
      <c r="BFR45" s="678"/>
      <c r="BFS45" s="678"/>
      <c r="BFT45" s="679"/>
      <c r="BFV45" s="676"/>
      <c r="BFW45" s="677"/>
      <c r="BFX45" s="677"/>
      <c r="BFY45" s="678"/>
      <c r="BFZ45" s="678"/>
      <c r="BGA45" s="678"/>
      <c r="BGB45" s="679"/>
      <c r="BGD45" s="676"/>
      <c r="BGE45" s="677"/>
      <c r="BGF45" s="677"/>
      <c r="BGG45" s="678"/>
      <c r="BGH45" s="678"/>
      <c r="BGI45" s="678"/>
      <c r="BGJ45" s="679"/>
      <c r="BGL45" s="676"/>
      <c r="BGM45" s="677"/>
      <c r="BGN45" s="677"/>
      <c r="BGO45" s="678"/>
      <c r="BGP45" s="678"/>
      <c r="BGQ45" s="678"/>
      <c r="BGR45" s="679"/>
      <c r="BGT45" s="676"/>
      <c r="BGU45" s="677"/>
      <c r="BGV45" s="677"/>
      <c r="BGW45" s="678"/>
      <c r="BGX45" s="678"/>
      <c r="BGY45" s="678"/>
      <c r="BGZ45" s="679"/>
      <c r="BHB45" s="676"/>
      <c r="BHC45" s="677"/>
      <c r="BHD45" s="677"/>
      <c r="BHE45" s="678"/>
      <c r="BHF45" s="678"/>
      <c r="BHG45" s="678"/>
      <c r="BHH45" s="679"/>
      <c r="BHJ45" s="676"/>
      <c r="BHK45" s="677"/>
      <c r="BHL45" s="677"/>
      <c r="BHM45" s="678"/>
      <c r="BHN45" s="678"/>
      <c r="BHO45" s="678"/>
      <c r="BHP45" s="679"/>
      <c r="BHR45" s="676"/>
      <c r="BHS45" s="677"/>
      <c r="BHT45" s="677"/>
      <c r="BHU45" s="678"/>
      <c r="BHV45" s="678"/>
      <c r="BHW45" s="678"/>
      <c r="BHX45" s="679"/>
      <c r="BHZ45" s="676"/>
      <c r="BIA45" s="677"/>
      <c r="BIB45" s="677"/>
      <c r="BIC45" s="678"/>
      <c r="BID45" s="678"/>
      <c r="BIE45" s="678"/>
      <c r="BIF45" s="679"/>
      <c r="BIH45" s="676"/>
      <c r="BII45" s="677"/>
      <c r="BIJ45" s="677"/>
      <c r="BIK45" s="678"/>
      <c r="BIL45" s="678"/>
      <c r="BIM45" s="678"/>
      <c r="BIN45" s="679"/>
      <c r="BIP45" s="676"/>
      <c r="BIQ45" s="677"/>
      <c r="BIR45" s="677"/>
      <c r="BIS45" s="678"/>
      <c r="BIT45" s="678"/>
      <c r="BIU45" s="678"/>
      <c r="BIV45" s="679"/>
      <c r="BIX45" s="676"/>
      <c r="BIY45" s="677"/>
      <c r="BIZ45" s="677"/>
      <c r="BJA45" s="678"/>
      <c r="BJB45" s="678"/>
      <c r="BJC45" s="678"/>
      <c r="BJD45" s="679"/>
      <c r="BJF45" s="676"/>
      <c r="BJG45" s="677"/>
      <c r="BJH45" s="677"/>
      <c r="BJI45" s="678"/>
      <c r="BJJ45" s="678"/>
      <c r="BJK45" s="678"/>
      <c r="BJL45" s="679"/>
      <c r="BJN45" s="676"/>
      <c r="BJO45" s="677"/>
      <c r="BJP45" s="677"/>
      <c r="BJQ45" s="678"/>
      <c r="BJR45" s="678"/>
      <c r="BJS45" s="678"/>
      <c r="BJT45" s="679"/>
      <c r="BJV45" s="676"/>
      <c r="BJW45" s="677"/>
      <c r="BJX45" s="677"/>
      <c r="BJY45" s="678"/>
      <c r="BJZ45" s="678"/>
      <c r="BKA45" s="678"/>
      <c r="BKB45" s="679"/>
      <c r="BKD45" s="676"/>
      <c r="BKE45" s="677"/>
      <c r="BKF45" s="677"/>
      <c r="BKG45" s="678"/>
      <c r="BKH45" s="678"/>
      <c r="BKI45" s="678"/>
      <c r="BKJ45" s="679"/>
      <c r="BKL45" s="676"/>
      <c r="BKM45" s="677"/>
      <c r="BKN45" s="677"/>
      <c r="BKO45" s="678"/>
      <c r="BKP45" s="678"/>
      <c r="BKQ45" s="678"/>
      <c r="BKR45" s="679"/>
      <c r="BKT45" s="676"/>
      <c r="BKU45" s="677"/>
      <c r="BKV45" s="677"/>
      <c r="BKW45" s="678"/>
      <c r="BKX45" s="678"/>
      <c r="BKY45" s="678"/>
      <c r="BKZ45" s="679"/>
      <c r="BLB45" s="676"/>
      <c r="BLC45" s="677"/>
      <c r="BLD45" s="677"/>
      <c r="BLE45" s="678"/>
      <c r="BLF45" s="678"/>
      <c r="BLG45" s="678"/>
      <c r="BLH45" s="679"/>
      <c r="BLJ45" s="676"/>
      <c r="BLK45" s="677"/>
      <c r="BLL45" s="677"/>
      <c r="BLM45" s="678"/>
      <c r="BLN45" s="678"/>
      <c r="BLO45" s="678"/>
      <c r="BLP45" s="679"/>
      <c r="BLR45" s="676"/>
      <c r="BLS45" s="677"/>
      <c r="BLT45" s="677"/>
      <c r="BLU45" s="678"/>
      <c r="BLV45" s="678"/>
      <c r="BLW45" s="678"/>
      <c r="BLX45" s="679"/>
      <c r="BLZ45" s="676"/>
      <c r="BMA45" s="677"/>
      <c r="BMB45" s="677"/>
      <c r="BMC45" s="678"/>
      <c r="BMD45" s="678"/>
      <c r="BME45" s="678"/>
      <c r="BMF45" s="679"/>
      <c r="BMH45" s="676"/>
      <c r="BMI45" s="677"/>
      <c r="BMJ45" s="677"/>
      <c r="BMK45" s="678"/>
      <c r="BML45" s="678"/>
      <c r="BMM45" s="678"/>
      <c r="BMN45" s="679"/>
      <c r="BMP45" s="676"/>
      <c r="BMQ45" s="677"/>
      <c r="BMR45" s="677"/>
      <c r="BMS45" s="678"/>
      <c r="BMT45" s="678"/>
      <c r="BMU45" s="678"/>
      <c r="BMV45" s="679"/>
      <c r="BMX45" s="676"/>
      <c r="BMY45" s="677"/>
      <c r="BMZ45" s="677"/>
      <c r="BNA45" s="678"/>
      <c r="BNB45" s="678"/>
      <c r="BNC45" s="678"/>
      <c r="BND45" s="679"/>
      <c r="BNF45" s="676"/>
      <c r="BNG45" s="677"/>
      <c r="BNH45" s="677"/>
      <c r="BNI45" s="678"/>
      <c r="BNJ45" s="678"/>
      <c r="BNK45" s="678"/>
      <c r="BNL45" s="679"/>
      <c r="BNN45" s="676"/>
      <c r="BNO45" s="677"/>
      <c r="BNP45" s="677"/>
      <c r="BNQ45" s="678"/>
      <c r="BNR45" s="678"/>
      <c r="BNS45" s="678"/>
      <c r="BNT45" s="679"/>
      <c r="BNV45" s="676"/>
      <c r="BNW45" s="677"/>
      <c r="BNX45" s="677"/>
      <c r="BNY45" s="678"/>
      <c r="BNZ45" s="678"/>
      <c r="BOA45" s="678"/>
      <c r="BOB45" s="679"/>
      <c r="BOD45" s="676"/>
      <c r="BOE45" s="677"/>
      <c r="BOF45" s="677"/>
      <c r="BOG45" s="678"/>
      <c r="BOH45" s="678"/>
      <c r="BOI45" s="678"/>
      <c r="BOJ45" s="679"/>
      <c r="BOL45" s="676"/>
      <c r="BOM45" s="677"/>
      <c r="BON45" s="677"/>
      <c r="BOO45" s="678"/>
      <c r="BOP45" s="678"/>
      <c r="BOQ45" s="678"/>
      <c r="BOR45" s="679"/>
      <c r="BOT45" s="676"/>
      <c r="BOU45" s="677"/>
      <c r="BOV45" s="677"/>
      <c r="BOW45" s="678"/>
      <c r="BOX45" s="678"/>
      <c r="BOY45" s="678"/>
      <c r="BOZ45" s="679"/>
      <c r="BPB45" s="676"/>
      <c r="BPC45" s="677"/>
      <c r="BPD45" s="677"/>
      <c r="BPE45" s="678"/>
      <c r="BPF45" s="678"/>
      <c r="BPG45" s="678"/>
      <c r="BPH45" s="679"/>
      <c r="BPJ45" s="676"/>
      <c r="BPK45" s="677"/>
      <c r="BPL45" s="677"/>
      <c r="BPM45" s="678"/>
      <c r="BPN45" s="678"/>
      <c r="BPO45" s="678"/>
      <c r="BPP45" s="679"/>
      <c r="BPR45" s="676"/>
      <c r="BPS45" s="677"/>
      <c r="BPT45" s="677"/>
      <c r="BPU45" s="678"/>
      <c r="BPV45" s="678"/>
      <c r="BPW45" s="678"/>
      <c r="BPX45" s="679"/>
      <c r="BPZ45" s="676"/>
      <c r="BQA45" s="677"/>
      <c r="BQB45" s="677"/>
      <c r="BQC45" s="678"/>
      <c r="BQD45" s="678"/>
      <c r="BQE45" s="678"/>
      <c r="BQF45" s="679"/>
      <c r="BQH45" s="676"/>
      <c r="BQI45" s="677"/>
      <c r="BQJ45" s="677"/>
      <c r="BQK45" s="678"/>
      <c r="BQL45" s="678"/>
      <c r="BQM45" s="678"/>
      <c r="BQN45" s="679"/>
      <c r="BQP45" s="676"/>
      <c r="BQQ45" s="677"/>
      <c r="BQR45" s="677"/>
      <c r="BQS45" s="678"/>
      <c r="BQT45" s="678"/>
      <c r="BQU45" s="678"/>
      <c r="BQV45" s="679"/>
      <c r="BQX45" s="676"/>
      <c r="BQY45" s="677"/>
      <c r="BQZ45" s="677"/>
      <c r="BRA45" s="678"/>
      <c r="BRB45" s="678"/>
      <c r="BRC45" s="678"/>
      <c r="BRD45" s="679"/>
      <c r="BRF45" s="676"/>
      <c r="BRG45" s="677"/>
      <c r="BRH45" s="677"/>
      <c r="BRI45" s="678"/>
      <c r="BRJ45" s="678"/>
      <c r="BRK45" s="678"/>
      <c r="BRL45" s="679"/>
      <c r="BRN45" s="676"/>
      <c r="BRO45" s="677"/>
      <c r="BRP45" s="677"/>
      <c r="BRQ45" s="678"/>
      <c r="BRR45" s="678"/>
      <c r="BRS45" s="678"/>
      <c r="BRT45" s="679"/>
      <c r="BRV45" s="676"/>
      <c r="BRW45" s="677"/>
      <c r="BRX45" s="677"/>
      <c r="BRY45" s="678"/>
      <c r="BRZ45" s="678"/>
      <c r="BSA45" s="678"/>
      <c r="BSB45" s="679"/>
      <c r="BSD45" s="676"/>
      <c r="BSE45" s="677"/>
      <c r="BSF45" s="677"/>
      <c r="BSG45" s="678"/>
      <c r="BSH45" s="678"/>
      <c r="BSI45" s="678"/>
      <c r="BSJ45" s="679"/>
      <c r="BSL45" s="676"/>
      <c r="BSM45" s="677"/>
      <c r="BSN45" s="677"/>
      <c r="BSO45" s="678"/>
      <c r="BSP45" s="678"/>
      <c r="BSQ45" s="678"/>
      <c r="BSR45" s="679"/>
      <c r="BST45" s="676"/>
      <c r="BSU45" s="677"/>
      <c r="BSV45" s="677"/>
      <c r="BSW45" s="678"/>
      <c r="BSX45" s="678"/>
      <c r="BSY45" s="678"/>
      <c r="BSZ45" s="679"/>
      <c r="BTB45" s="676"/>
      <c r="BTC45" s="677"/>
      <c r="BTD45" s="677"/>
      <c r="BTE45" s="678"/>
      <c r="BTF45" s="678"/>
      <c r="BTG45" s="678"/>
      <c r="BTH45" s="679"/>
      <c r="BTJ45" s="676"/>
      <c r="BTK45" s="677"/>
      <c r="BTL45" s="677"/>
      <c r="BTM45" s="678"/>
      <c r="BTN45" s="678"/>
      <c r="BTO45" s="678"/>
      <c r="BTP45" s="679"/>
      <c r="BTR45" s="676"/>
      <c r="BTS45" s="677"/>
      <c r="BTT45" s="677"/>
      <c r="BTU45" s="678"/>
      <c r="BTV45" s="678"/>
      <c r="BTW45" s="678"/>
      <c r="BTX45" s="679"/>
      <c r="BTZ45" s="676"/>
      <c r="BUA45" s="677"/>
      <c r="BUB45" s="677"/>
      <c r="BUC45" s="678"/>
      <c r="BUD45" s="678"/>
      <c r="BUE45" s="678"/>
      <c r="BUF45" s="679"/>
      <c r="BUH45" s="676"/>
      <c r="BUI45" s="677"/>
      <c r="BUJ45" s="677"/>
      <c r="BUK45" s="678"/>
      <c r="BUL45" s="678"/>
      <c r="BUM45" s="678"/>
      <c r="BUN45" s="679"/>
      <c r="BUP45" s="676"/>
      <c r="BUQ45" s="677"/>
      <c r="BUR45" s="677"/>
      <c r="BUS45" s="678"/>
      <c r="BUT45" s="678"/>
      <c r="BUU45" s="678"/>
      <c r="BUV45" s="679"/>
      <c r="BUX45" s="676"/>
      <c r="BUY45" s="677"/>
      <c r="BUZ45" s="677"/>
      <c r="BVA45" s="678"/>
      <c r="BVB45" s="678"/>
      <c r="BVC45" s="678"/>
      <c r="BVD45" s="679"/>
      <c r="BVF45" s="676"/>
      <c r="BVG45" s="677"/>
      <c r="BVH45" s="677"/>
      <c r="BVI45" s="678"/>
      <c r="BVJ45" s="678"/>
      <c r="BVK45" s="678"/>
      <c r="BVL45" s="679"/>
      <c r="BVN45" s="676"/>
      <c r="BVO45" s="677"/>
      <c r="BVP45" s="677"/>
      <c r="BVQ45" s="678"/>
      <c r="BVR45" s="678"/>
      <c r="BVS45" s="678"/>
      <c r="BVT45" s="679"/>
      <c r="BVV45" s="676"/>
      <c r="BVW45" s="677"/>
      <c r="BVX45" s="677"/>
      <c r="BVY45" s="678"/>
      <c r="BVZ45" s="678"/>
      <c r="BWA45" s="678"/>
      <c r="BWB45" s="679"/>
      <c r="BWD45" s="676"/>
      <c r="BWE45" s="677"/>
      <c r="BWF45" s="677"/>
      <c r="BWG45" s="678"/>
      <c r="BWH45" s="678"/>
      <c r="BWI45" s="678"/>
      <c r="BWJ45" s="679"/>
      <c r="BWL45" s="676"/>
      <c r="BWM45" s="677"/>
      <c r="BWN45" s="677"/>
      <c r="BWO45" s="678"/>
      <c r="BWP45" s="678"/>
      <c r="BWQ45" s="678"/>
      <c r="BWR45" s="679"/>
      <c r="BWT45" s="676"/>
      <c r="BWU45" s="677"/>
      <c r="BWV45" s="677"/>
      <c r="BWW45" s="678"/>
      <c r="BWX45" s="678"/>
      <c r="BWY45" s="678"/>
      <c r="BWZ45" s="679"/>
      <c r="BXB45" s="676"/>
      <c r="BXC45" s="677"/>
      <c r="BXD45" s="677"/>
      <c r="BXE45" s="678"/>
      <c r="BXF45" s="678"/>
      <c r="BXG45" s="678"/>
      <c r="BXH45" s="679"/>
      <c r="BXJ45" s="676"/>
      <c r="BXK45" s="677"/>
      <c r="BXL45" s="677"/>
      <c r="BXM45" s="678"/>
      <c r="BXN45" s="678"/>
      <c r="BXO45" s="678"/>
      <c r="BXP45" s="679"/>
      <c r="BXR45" s="676"/>
      <c r="BXS45" s="677"/>
      <c r="BXT45" s="677"/>
      <c r="BXU45" s="678"/>
      <c r="BXV45" s="678"/>
      <c r="BXW45" s="678"/>
      <c r="BXX45" s="679"/>
      <c r="BXZ45" s="676"/>
      <c r="BYA45" s="677"/>
      <c r="BYB45" s="677"/>
      <c r="BYC45" s="678"/>
      <c r="BYD45" s="678"/>
      <c r="BYE45" s="678"/>
      <c r="BYF45" s="679"/>
      <c r="BYH45" s="676"/>
      <c r="BYI45" s="677"/>
      <c r="BYJ45" s="677"/>
      <c r="BYK45" s="678"/>
      <c r="BYL45" s="678"/>
      <c r="BYM45" s="678"/>
      <c r="BYN45" s="679"/>
      <c r="BYP45" s="676"/>
      <c r="BYQ45" s="677"/>
      <c r="BYR45" s="677"/>
      <c r="BYS45" s="678"/>
      <c r="BYT45" s="678"/>
      <c r="BYU45" s="678"/>
      <c r="BYV45" s="679"/>
      <c r="BYX45" s="676"/>
      <c r="BYY45" s="677"/>
      <c r="BYZ45" s="677"/>
      <c r="BZA45" s="678"/>
      <c r="BZB45" s="678"/>
      <c r="BZC45" s="678"/>
      <c r="BZD45" s="679"/>
      <c r="BZF45" s="676"/>
      <c r="BZG45" s="677"/>
      <c r="BZH45" s="677"/>
      <c r="BZI45" s="678"/>
      <c r="BZJ45" s="678"/>
      <c r="BZK45" s="678"/>
      <c r="BZL45" s="679"/>
      <c r="BZN45" s="676"/>
      <c r="BZO45" s="677"/>
      <c r="BZP45" s="677"/>
      <c r="BZQ45" s="678"/>
      <c r="BZR45" s="678"/>
      <c r="BZS45" s="678"/>
      <c r="BZT45" s="679"/>
      <c r="BZV45" s="676"/>
      <c r="BZW45" s="677"/>
      <c r="BZX45" s="677"/>
      <c r="BZY45" s="678"/>
      <c r="BZZ45" s="678"/>
      <c r="CAA45" s="678"/>
      <c r="CAB45" s="679"/>
      <c r="CAD45" s="676"/>
      <c r="CAE45" s="677"/>
      <c r="CAF45" s="677"/>
      <c r="CAG45" s="678"/>
      <c r="CAH45" s="678"/>
      <c r="CAI45" s="678"/>
      <c r="CAJ45" s="679"/>
      <c r="CAL45" s="676"/>
      <c r="CAM45" s="677"/>
      <c r="CAN45" s="677"/>
      <c r="CAO45" s="678"/>
      <c r="CAP45" s="678"/>
      <c r="CAQ45" s="678"/>
      <c r="CAR45" s="679"/>
      <c r="CAT45" s="676"/>
      <c r="CAU45" s="677"/>
      <c r="CAV45" s="677"/>
      <c r="CAW45" s="678"/>
      <c r="CAX45" s="678"/>
      <c r="CAY45" s="678"/>
      <c r="CAZ45" s="679"/>
      <c r="CBB45" s="676"/>
      <c r="CBC45" s="677"/>
      <c r="CBD45" s="677"/>
      <c r="CBE45" s="678"/>
      <c r="CBF45" s="678"/>
      <c r="CBG45" s="678"/>
      <c r="CBH45" s="679"/>
      <c r="CBJ45" s="676"/>
      <c r="CBK45" s="677"/>
      <c r="CBL45" s="677"/>
      <c r="CBM45" s="678"/>
      <c r="CBN45" s="678"/>
      <c r="CBO45" s="678"/>
      <c r="CBP45" s="679"/>
      <c r="CBR45" s="676"/>
      <c r="CBS45" s="677"/>
      <c r="CBT45" s="677"/>
      <c r="CBU45" s="678"/>
      <c r="CBV45" s="678"/>
      <c r="CBW45" s="678"/>
      <c r="CBX45" s="679"/>
      <c r="CBZ45" s="676"/>
      <c r="CCA45" s="677"/>
      <c r="CCB45" s="677"/>
      <c r="CCC45" s="678"/>
      <c r="CCD45" s="678"/>
      <c r="CCE45" s="678"/>
      <c r="CCF45" s="679"/>
      <c r="CCH45" s="676"/>
      <c r="CCI45" s="677"/>
      <c r="CCJ45" s="677"/>
      <c r="CCK45" s="678"/>
      <c r="CCL45" s="678"/>
      <c r="CCM45" s="678"/>
      <c r="CCN45" s="679"/>
      <c r="CCP45" s="676"/>
      <c r="CCQ45" s="677"/>
      <c r="CCR45" s="677"/>
      <c r="CCS45" s="678"/>
      <c r="CCT45" s="678"/>
      <c r="CCU45" s="678"/>
      <c r="CCV45" s="679"/>
      <c r="CCX45" s="676"/>
      <c r="CCY45" s="677"/>
      <c r="CCZ45" s="677"/>
      <c r="CDA45" s="678"/>
      <c r="CDB45" s="678"/>
      <c r="CDC45" s="678"/>
      <c r="CDD45" s="679"/>
      <c r="CDF45" s="676"/>
      <c r="CDG45" s="677"/>
      <c r="CDH45" s="677"/>
      <c r="CDI45" s="678"/>
      <c r="CDJ45" s="678"/>
      <c r="CDK45" s="678"/>
      <c r="CDL45" s="679"/>
      <c r="CDN45" s="676"/>
      <c r="CDO45" s="677"/>
      <c r="CDP45" s="677"/>
      <c r="CDQ45" s="678"/>
      <c r="CDR45" s="678"/>
      <c r="CDS45" s="678"/>
      <c r="CDT45" s="679"/>
      <c r="CDV45" s="676"/>
      <c r="CDW45" s="677"/>
      <c r="CDX45" s="677"/>
      <c r="CDY45" s="678"/>
      <c r="CDZ45" s="678"/>
      <c r="CEA45" s="678"/>
      <c r="CEB45" s="679"/>
      <c r="CED45" s="676"/>
      <c r="CEE45" s="677"/>
      <c r="CEF45" s="677"/>
      <c r="CEG45" s="678"/>
      <c r="CEH45" s="678"/>
      <c r="CEI45" s="678"/>
      <c r="CEJ45" s="679"/>
      <c r="CEL45" s="676"/>
      <c r="CEM45" s="677"/>
      <c r="CEN45" s="677"/>
      <c r="CEO45" s="678"/>
      <c r="CEP45" s="678"/>
      <c r="CEQ45" s="678"/>
      <c r="CER45" s="679"/>
      <c r="CET45" s="676"/>
      <c r="CEU45" s="677"/>
      <c r="CEV45" s="677"/>
      <c r="CEW45" s="678"/>
      <c r="CEX45" s="678"/>
      <c r="CEY45" s="678"/>
      <c r="CEZ45" s="679"/>
      <c r="CFB45" s="676"/>
      <c r="CFC45" s="677"/>
      <c r="CFD45" s="677"/>
      <c r="CFE45" s="678"/>
      <c r="CFF45" s="678"/>
      <c r="CFG45" s="678"/>
      <c r="CFH45" s="679"/>
      <c r="CFJ45" s="676"/>
      <c r="CFK45" s="677"/>
      <c r="CFL45" s="677"/>
      <c r="CFM45" s="678"/>
      <c r="CFN45" s="678"/>
      <c r="CFO45" s="678"/>
      <c r="CFP45" s="679"/>
      <c r="CFR45" s="676"/>
      <c r="CFS45" s="677"/>
      <c r="CFT45" s="677"/>
      <c r="CFU45" s="678"/>
      <c r="CFV45" s="678"/>
      <c r="CFW45" s="678"/>
      <c r="CFX45" s="679"/>
      <c r="CFZ45" s="676"/>
      <c r="CGA45" s="677"/>
      <c r="CGB45" s="677"/>
      <c r="CGC45" s="678"/>
      <c r="CGD45" s="678"/>
      <c r="CGE45" s="678"/>
      <c r="CGF45" s="679"/>
      <c r="CGH45" s="676"/>
      <c r="CGI45" s="677"/>
      <c r="CGJ45" s="677"/>
      <c r="CGK45" s="678"/>
      <c r="CGL45" s="678"/>
      <c r="CGM45" s="678"/>
      <c r="CGN45" s="679"/>
      <c r="CGP45" s="676"/>
      <c r="CGQ45" s="677"/>
      <c r="CGR45" s="677"/>
      <c r="CGS45" s="678"/>
      <c r="CGT45" s="678"/>
      <c r="CGU45" s="678"/>
      <c r="CGV45" s="679"/>
      <c r="CGX45" s="676"/>
      <c r="CGY45" s="677"/>
      <c r="CGZ45" s="677"/>
      <c r="CHA45" s="678"/>
      <c r="CHB45" s="678"/>
      <c r="CHC45" s="678"/>
      <c r="CHD45" s="679"/>
      <c r="CHF45" s="676"/>
      <c r="CHG45" s="677"/>
      <c r="CHH45" s="677"/>
      <c r="CHI45" s="678"/>
      <c r="CHJ45" s="678"/>
      <c r="CHK45" s="678"/>
      <c r="CHL45" s="679"/>
      <c r="CHN45" s="676"/>
      <c r="CHO45" s="677"/>
      <c r="CHP45" s="677"/>
      <c r="CHQ45" s="678"/>
      <c r="CHR45" s="678"/>
      <c r="CHS45" s="678"/>
      <c r="CHT45" s="679"/>
      <c r="CHV45" s="676"/>
      <c r="CHW45" s="677"/>
      <c r="CHX45" s="677"/>
      <c r="CHY45" s="678"/>
      <c r="CHZ45" s="678"/>
      <c r="CIA45" s="678"/>
      <c r="CIB45" s="679"/>
      <c r="CID45" s="676"/>
      <c r="CIE45" s="677"/>
      <c r="CIF45" s="677"/>
      <c r="CIG45" s="678"/>
      <c r="CIH45" s="678"/>
      <c r="CII45" s="678"/>
      <c r="CIJ45" s="679"/>
      <c r="CIL45" s="676"/>
      <c r="CIM45" s="677"/>
      <c r="CIN45" s="677"/>
      <c r="CIO45" s="678"/>
      <c r="CIP45" s="678"/>
      <c r="CIQ45" s="678"/>
      <c r="CIR45" s="679"/>
      <c r="CIT45" s="676"/>
      <c r="CIU45" s="677"/>
      <c r="CIV45" s="677"/>
      <c r="CIW45" s="678"/>
      <c r="CIX45" s="678"/>
      <c r="CIY45" s="678"/>
      <c r="CIZ45" s="679"/>
      <c r="CJB45" s="676"/>
      <c r="CJC45" s="677"/>
      <c r="CJD45" s="677"/>
      <c r="CJE45" s="678"/>
      <c r="CJF45" s="678"/>
      <c r="CJG45" s="678"/>
      <c r="CJH45" s="679"/>
      <c r="CJJ45" s="676"/>
      <c r="CJK45" s="677"/>
      <c r="CJL45" s="677"/>
      <c r="CJM45" s="678"/>
      <c r="CJN45" s="678"/>
      <c r="CJO45" s="678"/>
      <c r="CJP45" s="679"/>
      <c r="CJR45" s="676"/>
      <c r="CJS45" s="677"/>
      <c r="CJT45" s="677"/>
      <c r="CJU45" s="678"/>
      <c r="CJV45" s="678"/>
      <c r="CJW45" s="678"/>
      <c r="CJX45" s="679"/>
      <c r="CJZ45" s="676"/>
      <c r="CKA45" s="677"/>
      <c r="CKB45" s="677"/>
      <c r="CKC45" s="678"/>
      <c r="CKD45" s="678"/>
      <c r="CKE45" s="678"/>
      <c r="CKF45" s="679"/>
      <c r="CKH45" s="676"/>
      <c r="CKI45" s="677"/>
      <c r="CKJ45" s="677"/>
      <c r="CKK45" s="678"/>
      <c r="CKL45" s="678"/>
      <c r="CKM45" s="678"/>
      <c r="CKN45" s="679"/>
      <c r="CKP45" s="676"/>
      <c r="CKQ45" s="677"/>
      <c r="CKR45" s="677"/>
      <c r="CKS45" s="678"/>
      <c r="CKT45" s="678"/>
      <c r="CKU45" s="678"/>
      <c r="CKV45" s="679"/>
      <c r="CKX45" s="676"/>
      <c r="CKY45" s="677"/>
      <c r="CKZ45" s="677"/>
      <c r="CLA45" s="678"/>
      <c r="CLB45" s="678"/>
      <c r="CLC45" s="678"/>
      <c r="CLD45" s="679"/>
      <c r="CLF45" s="676"/>
      <c r="CLG45" s="677"/>
      <c r="CLH45" s="677"/>
      <c r="CLI45" s="678"/>
      <c r="CLJ45" s="678"/>
      <c r="CLK45" s="678"/>
      <c r="CLL45" s="679"/>
      <c r="CLN45" s="676"/>
      <c r="CLO45" s="677"/>
      <c r="CLP45" s="677"/>
      <c r="CLQ45" s="678"/>
      <c r="CLR45" s="678"/>
      <c r="CLS45" s="678"/>
      <c r="CLT45" s="679"/>
      <c r="CLV45" s="676"/>
      <c r="CLW45" s="677"/>
      <c r="CLX45" s="677"/>
      <c r="CLY45" s="678"/>
      <c r="CLZ45" s="678"/>
      <c r="CMA45" s="678"/>
      <c r="CMB45" s="679"/>
      <c r="CMD45" s="676"/>
      <c r="CME45" s="677"/>
      <c r="CMF45" s="677"/>
      <c r="CMG45" s="678"/>
      <c r="CMH45" s="678"/>
      <c r="CMI45" s="678"/>
      <c r="CMJ45" s="679"/>
      <c r="CML45" s="676"/>
      <c r="CMM45" s="677"/>
      <c r="CMN45" s="677"/>
      <c r="CMO45" s="678"/>
      <c r="CMP45" s="678"/>
      <c r="CMQ45" s="678"/>
      <c r="CMR45" s="679"/>
      <c r="CMT45" s="676"/>
      <c r="CMU45" s="677"/>
      <c r="CMV45" s="677"/>
      <c r="CMW45" s="678"/>
      <c r="CMX45" s="678"/>
      <c r="CMY45" s="678"/>
      <c r="CMZ45" s="679"/>
      <c r="CNB45" s="676"/>
      <c r="CNC45" s="677"/>
      <c r="CND45" s="677"/>
      <c r="CNE45" s="678"/>
      <c r="CNF45" s="678"/>
      <c r="CNG45" s="678"/>
      <c r="CNH45" s="679"/>
      <c r="CNJ45" s="676"/>
      <c r="CNK45" s="677"/>
      <c r="CNL45" s="677"/>
      <c r="CNM45" s="678"/>
      <c r="CNN45" s="678"/>
      <c r="CNO45" s="678"/>
      <c r="CNP45" s="679"/>
      <c r="CNR45" s="676"/>
      <c r="CNS45" s="677"/>
      <c r="CNT45" s="677"/>
      <c r="CNU45" s="678"/>
      <c r="CNV45" s="678"/>
      <c r="CNW45" s="678"/>
      <c r="CNX45" s="679"/>
      <c r="CNZ45" s="676"/>
      <c r="COA45" s="677"/>
      <c r="COB45" s="677"/>
      <c r="COC45" s="678"/>
      <c r="COD45" s="678"/>
      <c r="COE45" s="678"/>
      <c r="COF45" s="679"/>
      <c r="COH45" s="676"/>
      <c r="COI45" s="677"/>
      <c r="COJ45" s="677"/>
      <c r="COK45" s="678"/>
      <c r="COL45" s="678"/>
      <c r="COM45" s="678"/>
      <c r="CON45" s="679"/>
      <c r="COP45" s="676"/>
      <c r="COQ45" s="677"/>
      <c r="COR45" s="677"/>
      <c r="COS45" s="678"/>
      <c r="COT45" s="678"/>
      <c r="COU45" s="678"/>
      <c r="COV45" s="679"/>
      <c r="COX45" s="676"/>
      <c r="COY45" s="677"/>
      <c r="COZ45" s="677"/>
      <c r="CPA45" s="678"/>
      <c r="CPB45" s="678"/>
      <c r="CPC45" s="678"/>
      <c r="CPD45" s="679"/>
      <c r="CPF45" s="676"/>
      <c r="CPG45" s="677"/>
      <c r="CPH45" s="677"/>
      <c r="CPI45" s="678"/>
      <c r="CPJ45" s="678"/>
      <c r="CPK45" s="678"/>
      <c r="CPL45" s="679"/>
      <c r="CPN45" s="676"/>
      <c r="CPO45" s="677"/>
      <c r="CPP45" s="677"/>
      <c r="CPQ45" s="678"/>
      <c r="CPR45" s="678"/>
      <c r="CPS45" s="678"/>
      <c r="CPT45" s="679"/>
      <c r="CPV45" s="676"/>
      <c r="CPW45" s="677"/>
      <c r="CPX45" s="677"/>
      <c r="CPY45" s="678"/>
      <c r="CPZ45" s="678"/>
      <c r="CQA45" s="678"/>
      <c r="CQB45" s="679"/>
      <c r="CQD45" s="676"/>
      <c r="CQE45" s="677"/>
      <c r="CQF45" s="677"/>
      <c r="CQG45" s="678"/>
      <c r="CQH45" s="678"/>
      <c r="CQI45" s="678"/>
      <c r="CQJ45" s="679"/>
      <c r="CQL45" s="676"/>
      <c r="CQM45" s="677"/>
      <c r="CQN45" s="677"/>
      <c r="CQO45" s="678"/>
      <c r="CQP45" s="678"/>
      <c r="CQQ45" s="678"/>
      <c r="CQR45" s="679"/>
      <c r="CQT45" s="676"/>
      <c r="CQU45" s="677"/>
      <c r="CQV45" s="677"/>
      <c r="CQW45" s="678"/>
      <c r="CQX45" s="678"/>
      <c r="CQY45" s="678"/>
      <c r="CQZ45" s="679"/>
      <c r="CRB45" s="676"/>
      <c r="CRC45" s="677"/>
      <c r="CRD45" s="677"/>
      <c r="CRE45" s="678"/>
      <c r="CRF45" s="678"/>
      <c r="CRG45" s="678"/>
      <c r="CRH45" s="679"/>
      <c r="CRJ45" s="676"/>
      <c r="CRK45" s="677"/>
      <c r="CRL45" s="677"/>
      <c r="CRM45" s="678"/>
      <c r="CRN45" s="678"/>
      <c r="CRO45" s="678"/>
      <c r="CRP45" s="679"/>
      <c r="CRR45" s="676"/>
      <c r="CRS45" s="677"/>
      <c r="CRT45" s="677"/>
      <c r="CRU45" s="678"/>
      <c r="CRV45" s="678"/>
      <c r="CRW45" s="678"/>
      <c r="CRX45" s="679"/>
      <c r="CRZ45" s="676"/>
      <c r="CSA45" s="677"/>
      <c r="CSB45" s="677"/>
      <c r="CSC45" s="678"/>
      <c r="CSD45" s="678"/>
      <c r="CSE45" s="678"/>
      <c r="CSF45" s="679"/>
      <c r="CSH45" s="676"/>
      <c r="CSI45" s="677"/>
      <c r="CSJ45" s="677"/>
      <c r="CSK45" s="678"/>
      <c r="CSL45" s="678"/>
      <c r="CSM45" s="678"/>
      <c r="CSN45" s="679"/>
      <c r="CSP45" s="676"/>
      <c r="CSQ45" s="677"/>
      <c r="CSR45" s="677"/>
      <c r="CSS45" s="678"/>
      <c r="CST45" s="678"/>
      <c r="CSU45" s="678"/>
      <c r="CSV45" s="679"/>
      <c r="CSX45" s="676"/>
      <c r="CSY45" s="677"/>
      <c r="CSZ45" s="677"/>
      <c r="CTA45" s="678"/>
      <c r="CTB45" s="678"/>
      <c r="CTC45" s="678"/>
      <c r="CTD45" s="679"/>
      <c r="CTF45" s="676"/>
      <c r="CTG45" s="677"/>
      <c r="CTH45" s="677"/>
      <c r="CTI45" s="678"/>
      <c r="CTJ45" s="678"/>
      <c r="CTK45" s="678"/>
      <c r="CTL45" s="679"/>
      <c r="CTN45" s="676"/>
      <c r="CTO45" s="677"/>
      <c r="CTP45" s="677"/>
      <c r="CTQ45" s="678"/>
      <c r="CTR45" s="678"/>
      <c r="CTS45" s="678"/>
      <c r="CTT45" s="679"/>
      <c r="CTV45" s="676"/>
      <c r="CTW45" s="677"/>
      <c r="CTX45" s="677"/>
      <c r="CTY45" s="678"/>
      <c r="CTZ45" s="678"/>
      <c r="CUA45" s="678"/>
      <c r="CUB45" s="679"/>
      <c r="CUD45" s="676"/>
      <c r="CUE45" s="677"/>
      <c r="CUF45" s="677"/>
      <c r="CUG45" s="678"/>
      <c r="CUH45" s="678"/>
      <c r="CUI45" s="678"/>
      <c r="CUJ45" s="679"/>
      <c r="CUL45" s="676"/>
      <c r="CUM45" s="677"/>
      <c r="CUN45" s="677"/>
      <c r="CUO45" s="678"/>
      <c r="CUP45" s="678"/>
      <c r="CUQ45" s="678"/>
      <c r="CUR45" s="679"/>
      <c r="CUT45" s="676"/>
      <c r="CUU45" s="677"/>
      <c r="CUV45" s="677"/>
      <c r="CUW45" s="678"/>
      <c r="CUX45" s="678"/>
      <c r="CUY45" s="678"/>
      <c r="CUZ45" s="679"/>
      <c r="CVB45" s="676"/>
      <c r="CVC45" s="677"/>
      <c r="CVD45" s="677"/>
      <c r="CVE45" s="678"/>
      <c r="CVF45" s="678"/>
      <c r="CVG45" s="678"/>
      <c r="CVH45" s="679"/>
      <c r="CVJ45" s="676"/>
      <c r="CVK45" s="677"/>
      <c r="CVL45" s="677"/>
      <c r="CVM45" s="678"/>
      <c r="CVN45" s="678"/>
      <c r="CVO45" s="678"/>
      <c r="CVP45" s="679"/>
      <c r="CVR45" s="676"/>
      <c r="CVS45" s="677"/>
      <c r="CVT45" s="677"/>
      <c r="CVU45" s="678"/>
      <c r="CVV45" s="678"/>
      <c r="CVW45" s="678"/>
      <c r="CVX45" s="679"/>
      <c r="CVZ45" s="676"/>
      <c r="CWA45" s="677"/>
      <c r="CWB45" s="677"/>
      <c r="CWC45" s="678"/>
      <c r="CWD45" s="678"/>
      <c r="CWE45" s="678"/>
      <c r="CWF45" s="679"/>
      <c r="CWH45" s="676"/>
      <c r="CWI45" s="677"/>
      <c r="CWJ45" s="677"/>
      <c r="CWK45" s="678"/>
      <c r="CWL45" s="678"/>
      <c r="CWM45" s="678"/>
      <c r="CWN45" s="679"/>
      <c r="CWP45" s="676"/>
      <c r="CWQ45" s="677"/>
      <c r="CWR45" s="677"/>
      <c r="CWS45" s="678"/>
      <c r="CWT45" s="678"/>
      <c r="CWU45" s="678"/>
      <c r="CWV45" s="679"/>
      <c r="CWX45" s="676"/>
      <c r="CWY45" s="677"/>
      <c r="CWZ45" s="677"/>
      <c r="CXA45" s="678"/>
      <c r="CXB45" s="678"/>
      <c r="CXC45" s="678"/>
      <c r="CXD45" s="679"/>
      <c r="CXF45" s="676"/>
      <c r="CXG45" s="677"/>
      <c r="CXH45" s="677"/>
      <c r="CXI45" s="678"/>
      <c r="CXJ45" s="678"/>
      <c r="CXK45" s="678"/>
      <c r="CXL45" s="679"/>
      <c r="CXN45" s="676"/>
      <c r="CXO45" s="677"/>
      <c r="CXP45" s="677"/>
      <c r="CXQ45" s="678"/>
      <c r="CXR45" s="678"/>
      <c r="CXS45" s="678"/>
      <c r="CXT45" s="679"/>
      <c r="CXV45" s="676"/>
      <c r="CXW45" s="677"/>
      <c r="CXX45" s="677"/>
      <c r="CXY45" s="678"/>
      <c r="CXZ45" s="678"/>
      <c r="CYA45" s="678"/>
      <c r="CYB45" s="679"/>
      <c r="CYD45" s="676"/>
      <c r="CYE45" s="677"/>
      <c r="CYF45" s="677"/>
      <c r="CYG45" s="678"/>
      <c r="CYH45" s="678"/>
      <c r="CYI45" s="678"/>
      <c r="CYJ45" s="679"/>
      <c r="CYL45" s="676"/>
      <c r="CYM45" s="677"/>
      <c r="CYN45" s="677"/>
      <c r="CYO45" s="678"/>
      <c r="CYP45" s="678"/>
      <c r="CYQ45" s="678"/>
      <c r="CYR45" s="679"/>
      <c r="CYT45" s="676"/>
      <c r="CYU45" s="677"/>
      <c r="CYV45" s="677"/>
      <c r="CYW45" s="678"/>
      <c r="CYX45" s="678"/>
      <c r="CYY45" s="678"/>
      <c r="CYZ45" s="679"/>
      <c r="CZB45" s="676"/>
      <c r="CZC45" s="677"/>
      <c r="CZD45" s="677"/>
      <c r="CZE45" s="678"/>
      <c r="CZF45" s="678"/>
      <c r="CZG45" s="678"/>
      <c r="CZH45" s="679"/>
      <c r="CZJ45" s="676"/>
      <c r="CZK45" s="677"/>
      <c r="CZL45" s="677"/>
      <c r="CZM45" s="678"/>
      <c r="CZN45" s="678"/>
      <c r="CZO45" s="678"/>
      <c r="CZP45" s="679"/>
      <c r="CZR45" s="676"/>
      <c r="CZS45" s="677"/>
      <c r="CZT45" s="677"/>
      <c r="CZU45" s="678"/>
      <c r="CZV45" s="678"/>
      <c r="CZW45" s="678"/>
      <c r="CZX45" s="679"/>
      <c r="CZZ45" s="676"/>
      <c r="DAA45" s="677"/>
      <c r="DAB45" s="677"/>
      <c r="DAC45" s="678"/>
      <c r="DAD45" s="678"/>
      <c r="DAE45" s="678"/>
      <c r="DAF45" s="679"/>
      <c r="DAH45" s="676"/>
      <c r="DAI45" s="677"/>
      <c r="DAJ45" s="677"/>
      <c r="DAK45" s="678"/>
      <c r="DAL45" s="678"/>
      <c r="DAM45" s="678"/>
      <c r="DAN45" s="679"/>
      <c r="DAP45" s="676"/>
      <c r="DAQ45" s="677"/>
      <c r="DAR45" s="677"/>
      <c r="DAS45" s="678"/>
      <c r="DAT45" s="678"/>
      <c r="DAU45" s="678"/>
      <c r="DAV45" s="679"/>
      <c r="DAX45" s="676"/>
      <c r="DAY45" s="677"/>
      <c r="DAZ45" s="677"/>
      <c r="DBA45" s="678"/>
      <c r="DBB45" s="678"/>
      <c r="DBC45" s="678"/>
      <c r="DBD45" s="679"/>
      <c r="DBF45" s="676"/>
      <c r="DBG45" s="677"/>
      <c r="DBH45" s="677"/>
      <c r="DBI45" s="678"/>
      <c r="DBJ45" s="678"/>
      <c r="DBK45" s="678"/>
      <c r="DBL45" s="679"/>
      <c r="DBN45" s="676"/>
      <c r="DBO45" s="677"/>
      <c r="DBP45" s="677"/>
      <c r="DBQ45" s="678"/>
      <c r="DBR45" s="678"/>
      <c r="DBS45" s="678"/>
      <c r="DBT45" s="679"/>
      <c r="DBV45" s="676"/>
      <c r="DBW45" s="677"/>
      <c r="DBX45" s="677"/>
      <c r="DBY45" s="678"/>
      <c r="DBZ45" s="678"/>
      <c r="DCA45" s="678"/>
      <c r="DCB45" s="679"/>
      <c r="DCD45" s="676"/>
      <c r="DCE45" s="677"/>
      <c r="DCF45" s="677"/>
      <c r="DCG45" s="678"/>
      <c r="DCH45" s="678"/>
      <c r="DCI45" s="678"/>
      <c r="DCJ45" s="679"/>
      <c r="DCL45" s="676"/>
      <c r="DCM45" s="677"/>
      <c r="DCN45" s="677"/>
      <c r="DCO45" s="678"/>
      <c r="DCP45" s="678"/>
      <c r="DCQ45" s="678"/>
      <c r="DCR45" s="679"/>
      <c r="DCT45" s="676"/>
      <c r="DCU45" s="677"/>
      <c r="DCV45" s="677"/>
      <c r="DCW45" s="678"/>
      <c r="DCX45" s="678"/>
      <c r="DCY45" s="678"/>
      <c r="DCZ45" s="679"/>
      <c r="DDB45" s="676"/>
      <c r="DDC45" s="677"/>
      <c r="DDD45" s="677"/>
      <c r="DDE45" s="678"/>
      <c r="DDF45" s="678"/>
      <c r="DDG45" s="678"/>
      <c r="DDH45" s="679"/>
      <c r="DDJ45" s="676"/>
      <c r="DDK45" s="677"/>
      <c r="DDL45" s="677"/>
      <c r="DDM45" s="678"/>
      <c r="DDN45" s="678"/>
      <c r="DDO45" s="678"/>
      <c r="DDP45" s="679"/>
      <c r="DDR45" s="676"/>
      <c r="DDS45" s="677"/>
      <c r="DDT45" s="677"/>
      <c r="DDU45" s="678"/>
      <c r="DDV45" s="678"/>
      <c r="DDW45" s="678"/>
      <c r="DDX45" s="679"/>
      <c r="DDZ45" s="676"/>
      <c r="DEA45" s="677"/>
      <c r="DEB45" s="677"/>
      <c r="DEC45" s="678"/>
      <c r="DED45" s="678"/>
      <c r="DEE45" s="678"/>
      <c r="DEF45" s="679"/>
      <c r="DEH45" s="676"/>
      <c r="DEI45" s="677"/>
      <c r="DEJ45" s="677"/>
      <c r="DEK45" s="678"/>
      <c r="DEL45" s="678"/>
      <c r="DEM45" s="678"/>
      <c r="DEN45" s="679"/>
      <c r="DEP45" s="676"/>
      <c r="DEQ45" s="677"/>
      <c r="DER45" s="677"/>
      <c r="DES45" s="678"/>
      <c r="DET45" s="678"/>
      <c r="DEU45" s="678"/>
      <c r="DEV45" s="679"/>
      <c r="DEX45" s="676"/>
      <c r="DEY45" s="677"/>
      <c r="DEZ45" s="677"/>
      <c r="DFA45" s="678"/>
      <c r="DFB45" s="678"/>
      <c r="DFC45" s="678"/>
      <c r="DFD45" s="679"/>
      <c r="DFF45" s="676"/>
      <c r="DFG45" s="677"/>
      <c r="DFH45" s="677"/>
      <c r="DFI45" s="678"/>
      <c r="DFJ45" s="678"/>
      <c r="DFK45" s="678"/>
      <c r="DFL45" s="679"/>
      <c r="DFN45" s="676"/>
      <c r="DFO45" s="677"/>
      <c r="DFP45" s="677"/>
      <c r="DFQ45" s="678"/>
      <c r="DFR45" s="678"/>
      <c r="DFS45" s="678"/>
      <c r="DFT45" s="679"/>
      <c r="DFV45" s="676"/>
      <c r="DFW45" s="677"/>
      <c r="DFX45" s="677"/>
      <c r="DFY45" s="678"/>
      <c r="DFZ45" s="678"/>
      <c r="DGA45" s="678"/>
      <c r="DGB45" s="679"/>
      <c r="DGD45" s="676"/>
      <c r="DGE45" s="677"/>
      <c r="DGF45" s="677"/>
      <c r="DGG45" s="678"/>
      <c r="DGH45" s="678"/>
      <c r="DGI45" s="678"/>
      <c r="DGJ45" s="679"/>
      <c r="DGL45" s="676"/>
      <c r="DGM45" s="677"/>
      <c r="DGN45" s="677"/>
      <c r="DGO45" s="678"/>
      <c r="DGP45" s="678"/>
      <c r="DGQ45" s="678"/>
      <c r="DGR45" s="679"/>
      <c r="DGT45" s="676"/>
      <c r="DGU45" s="677"/>
      <c r="DGV45" s="677"/>
      <c r="DGW45" s="678"/>
      <c r="DGX45" s="678"/>
      <c r="DGY45" s="678"/>
      <c r="DGZ45" s="679"/>
      <c r="DHB45" s="676"/>
      <c r="DHC45" s="677"/>
      <c r="DHD45" s="677"/>
      <c r="DHE45" s="678"/>
      <c r="DHF45" s="678"/>
      <c r="DHG45" s="678"/>
      <c r="DHH45" s="679"/>
      <c r="DHJ45" s="676"/>
      <c r="DHK45" s="677"/>
      <c r="DHL45" s="677"/>
      <c r="DHM45" s="678"/>
      <c r="DHN45" s="678"/>
      <c r="DHO45" s="678"/>
      <c r="DHP45" s="679"/>
      <c r="DHR45" s="676"/>
      <c r="DHS45" s="677"/>
      <c r="DHT45" s="677"/>
      <c r="DHU45" s="678"/>
      <c r="DHV45" s="678"/>
      <c r="DHW45" s="678"/>
      <c r="DHX45" s="679"/>
      <c r="DHZ45" s="676"/>
      <c r="DIA45" s="677"/>
      <c r="DIB45" s="677"/>
      <c r="DIC45" s="678"/>
      <c r="DID45" s="678"/>
      <c r="DIE45" s="678"/>
      <c r="DIF45" s="679"/>
      <c r="DIH45" s="676"/>
      <c r="DII45" s="677"/>
      <c r="DIJ45" s="677"/>
      <c r="DIK45" s="678"/>
      <c r="DIL45" s="678"/>
      <c r="DIM45" s="678"/>
      <c r="DIN45" s="679"/>
      <c r="DIP45" s="676"/>
      <c r="DIQ45" s="677"/>
      <c r="DIR45" s="677"/>
      <c r="DIS45" s="678"/>
      <c r="DIT45" s="678"/>
      <c r="DIU45" s="678"/>
      <c r="DIV45" s="679"/>
      <c r="DIX45" s="676"/>
      <c r="DIY45" s="677"/>
      <c r="DIZ45" s="677"/>
      <c r="DJA45" s="678"/>
      <c r="DJB45" s="678"/>
      <c r="DJC45" s="678"/>
      <c r="DJD45" s="679"/>
      <c r="DJF45" s="676"/>
      <c r="DJG45" s="677"/>
      <c r="DJH45" s="677"/>
      <c r="DJI45" s="678"/>
      <c r="DJJ45" s="678"/>
      <c r="DJK45" s="678"/>
      <c r="DJL45" s="679"/>
      <c r="DJN45" s="676"/>
      <c r="DJO45" s="677"/>
      <c r="DJP45" s="677"/>
      <c r="DJQ45" s="678"/>
      <c r="DJR45" s="678"/>
      <c r="DJS45" s="678"/>
      <c r="DJT45" s="679"/>
      <c r="DJV45" s="676"/>
      <c r="DJW45" s="677"/>
      <c r="DJX45" s="677"/>
      <c r="DJY45" s="678"/>
      <c r="DJZ45" s="678"/>
      <c r="DKA45" s="678"/>
      <c r="DKB45" s="679"/>
      <c r="DKD45" s="676"/>
      <c r="DKE45" s="677"/>
      <c r="DKF45" s="677"/>
      <c r="DKG45" s="678"/>
      <c r="DKH45" s="678"/>
      <c r="DKI45" s="678"/>
      <c r="DKJ45" s="679"/>
      <c r="DKL45" s="676"/>
      <c r="DKM45" s="677"/>
      <c r="DKN45" s="677"/>
      <c r="DKO45" s="678"/>
      <c r="DKP45" s="678"/>
      <c r="DKQ45" s="678"/>
      <c r="DKR45" s="679"/>
      <c r="DKT45" s="676"/>
      <c r="DKU45" s="677"/>
      <c r="DKV45" s="677"/>
      <c r="DKW45" s="678"/>
      <c r="DKX45" s="678"/>
      <c r="DKY45" s="678"/>
      <c r="DKZ45" s="679"/>
      <c r="DLB45" s="676"/>
      <c r="DLC45" s="677"/>
      <c r="DLD45" s="677"/>
      <c r="DLE45" s="678"/>
      <c r="DLF45" s="678"/>
      <c r="DLG45" s="678"/>
      <c r="DLH45" s="679"/>
      <c r="DLJ45" s="676"/>
      <c r="DLK45" s="677"/>
      <c r="DLL45" s="677"/>
      <c r="DLM45" s="678"/>
      <c r="DLN45" s="678"/>
      <c r="DLO45" s="678"/>
      <c r="DLP45" s="679"/>
      <c r="DLR45" s="676"/>
      <c r="DLS45" s="677"/>
      <c r="DLT45" s="677"/>
      <c r="DLU45" s="678"/>
      <c r="DLV45" s="678"/>
      <c r="DLW45" s="678"/>
      <c r="DLX45" s="679"/>
      <c r="DLZ45" s="676"/>
      <c r="DMA45" s="677"/>
      <c r="DMB45" s="677"/>
      <c r="DMC45" s="678"/>
      <c r="DMD45" s="678"/>
      <c r="DME45" s="678"/>
      <c r="DMF45" s="679"/>
      <c r="DMH45" s="676"/>
      <c r="DMI45" s="677"/>
      <c r="DMJ45" s="677"/>
      <c r="DMK45" s="678"/>
      <c r="DML45" s="678"/>
      <c r="DMM45" s="678"/>
      <c r="DMN45" s="679"/>
      <c r="DMP45" s="676"/>
      <c r="DMQ45" s="677"/>
      <c r="DMR45" s="677"/>
      <c r="DMS45" s="678"/>
      <c r="DMT45" s="678"/>
      <c r="DMU45" s="678"/>
      <c r="DMV45" s="679"/>
      <c r="DMX45" s="676"/>
      <c r="DMY45" s="677"/>
      <c r="DMZ45" s="677"/>
      <c r="DNA45" s="678"/>
      <c r="DNB45" s="678"/>
      <c r="DNC45" s="678"/>
      <c r="DND45" s="679"/>
      <c r="DNF45" s="676"/>
      <c r="DNG45" s="677"/>
      <c r="DNH45" s="677"/>
      <c r="DNI45" s="678"/>
      <c r="DNJ45" s="678"/>
      <c r="DNK45" s="678"/>
      <c r="DNL45" s="679"/>
      <c r="DNN45" s="676"/>
      <c r="DNO45" s="677"/>
      <c r="DNP45" s="677"/>
      <c r="DNQ45" s="678"/>
      <c r="DNR45" s="678"/>
      <c r="DNS45" s="678"/>
      <c r="DNT45" s="679"/>
      <c r="DNV45" s="676"/>
      <c r="DNW45" s="677"/>
      <c r="DNX45" s="677"/>
      <c r="DNY45" s="678"/>
      <c r="DNZ45" s="678"/>
      <c r="DOA45" s="678"/>
      <c r="DOB45" s="679"/>
      <c r="DOD45" s="676"/>
      <c r="DOE45" s="677"/>
      <c r="DOF45" s="677"/>
      <c r="DOG45" s="678"/>
      <c r="DOH45" s="678"/>
      <c r="DOI45" s="678"/>
      <c r="DOJ45" s="679"/>
      <c r="DOL45" s="676"/>
      <c r="DOM45" s="677"/>
      <c r="DON45" s="677"/>
      <c r="DOO45" s="678"/>
      <c r="DOP45" s="678"/>
      <c r="DOQ45" s="678"/>
      <c r="DOR45" s="679"/>
      <c r="DOT45" s="676"/>
      <c r="DOU45" s="677"/>
      <c r="DOV45" s="677"/>
      <c r="DOW45" s="678"/>
      <c r="DOX45" s="678"/>
      <c r="DOY45" s="678"/>
      <c r="DOZ45" s="679"/>
      <c r="DPB45" s="676"/>
      <c r="DPC45" s="677"/>
      <c r="DPD45" s="677"/>
      <c r="DPE45" s="678"/>
      <c r="DPF45" s="678"/>
      <c r="DPG45" s="678"/>
      <c r="DPH45" s="679"/>
      <c r="DPJ45" s="676"/>
      <c r="DPK45" s="677"/>
      <c r="DPL45" s="677"/>
      <c r="DPM45" s="678"/>
      <c r="DPN45" s="678"/>
      <c r="DPO45" s="678"/>
      <c r="DPP45" s="679"/>
      <c r="DPR45" s="676"/>
      <c r="DPS45" s="677"/>
      <c r="DPT45" s="677"/>
      <c r="DPU45" s="678"/>
      <c r="DPV45" s="678"/>
      <c r="DPW45" s="678"/>
      <c r="DPX45" s="679"/>
      <c r="DPZ45" s="676"/>
      <c r="DQA45" s="677"/>
      <c r="DQB45" s="677"/>
      <c r="DQC45" s="678"/>
      <c r="DQD45" s="678"/>
      <c r="DQE45" s="678"/>
      <c r="DQF45" s="679"/>
      <c r="DQH45" s="676"/>
      <c r="DQI45" s="677"/>
      <c r="DQJ45" s="677"/>
      <c r="DQK45" s="678"/>
      <c r="DQL45" s="678"/>
      <c r="DQM45" s="678"/>
      <c r="DQN45" s="679"/>
      <c r="DQP45" s="676"/>
      <c r="DQQ45" s="677"/>
      <c r="DQR45" s="677"/>
      <c r="DQS45" s="678"/>
      <c r="DQT45" s="678"/>
      <c r="DQU45" s="678"/>
      <c r="DQV45" s="679"/>
      <c r="DQX45" s="676"/>
      <c r="DQY45" s="677"/>
      <c r="DQZ45" s="677"/>
      <c r="DRA45" s="678"/>
      <c r="DRB45" s="678"/>
      <c r="DRC45" s="678"/>
      <c r="DRD45" s="679"/>
      <c r="DRF45" s="676"/>
      <c r="DRG45" s="677"/>
      <c r="DRH45" s="677"/>
      <c r="DRI45" s="678"/>
      <c r="DRJ45" s="678"/>
      <c r="DRK45" s="678"/>
      <c r="DRL45" s="679"/>
      <c r="DRN45" s="676"/>
      <c r="DRO45" s="677"/>
      <c r="DRP45" s="677"/>
      <c r="DRQ45" s="678"/>
      <c r="DRR45" s="678"/>
      <c r="DRS45" s="678"/>
      <c r="DRT45" s="679"/>
      <c r="DRV45" s="676"/>
      <c r="DRW45" s="677"/>
      <c r="DRX45" s="677"/>
      <c r="DRY45" s="678"/>
      <c r="DRZ45" s="678"/>
      <c r="DSA45" s="678"/>
      <c r="DSB45" s="679"/>
      <c r="DSD45" s="676"/>
      <c r="DSE45" s="677"/>
      <c r="DSF45" s="677"/>
      <c r="DSG45" s="678"/>
      <c r="DSH45" s="678"/>
      <c r="DSI45" s="678"/>
      <c r="DSJ45" s="679"/>
      <c r="DSL45" s="676"/>
      <c r="DSM45" s="677"/>
      <c r="DSN45" s="677"/>
      <c r="DSO45" s="678"/>
      <c r="DSP45" s="678"/>
      <c r="DSQ45" s="678"/>
      <c r="DSR45" s="679"/>
      <c r="DST45" s="676"/>
      <c r="DSU45" s="677"/>
      <c r="DSV45" s="677"/>
      <c r="DSW45" s="678"/>
      <c r="DSX45" s="678"/>
      <c r="DSY45" s="678"/>
      <c r="DSZ45" s="679"/>
      <c r="DTB45" s="676"/>
      <c r="DTC45" s="677"/>
      <c r="DTD45" s="677"/>
      <c r="DTE45" s="678"/>
      <c r="DTF45" s="678"/>
      <c r="DTG45" s="678"/>
      <c r="DTH45" s="679"/>
      <c r="DTJ45" s="676"/>
      <c r="DTK45" s="677"/>
      <c r="DTL45" s="677"/>
      <c r="DTM45" s="678"/>
      <c r="DTN45" s="678"/>
      <c r="DTO45" s="678"/>
      <c r="DTP45" s="679"/>
      <c r="DTR45" s="676"/>
      <c r="DTS45" s="677"/>
      <c r="DTT45" s="677"/>
      <c r="DTU45" s="678"/>
      <c r="DTV45" s="678"/>
      <c r="DTW45" s="678"/>
      <c r="DTX45" s="679"/>
      <c r="DTZ45" s="676"/>
      <c r="DUA45" s="677"/>
      <c r="DUB45" s="677"/>
      <c r="DUC45" s="678"/>
      <c r="DUD45" s="678"/>
      <c r="DUE45" s="678"/>
      <c r="DUF45" s="679"/>
      <c r="DUH45" s="676"/>
      <c r="DUI45" s="677"/>
      <c r="DUJ45" s="677"/>
      <c r="DUK45" s="678"/>
      <c r="DUL45" s="678"/>
      <c r="DUM45" s="678"/>
      <c r="DUN45" s="679"/>
      <c r="DUP45" s="676"/>
      <c r="DUQ45" s="677"/>
      <c r="DUR45" s="677"/>
      <c r="DUS45" s="678"/>
      <c r="DUT45" s="678"/>
      <c r="DUU45" s="678"/>
      <c r="DUV45" s="679"/>
      <c r="DUX45" s="676"/>
      <c r="DUY45" s="677"/>
      <c r="DUZ45" s="677"/>
      <c r="DVA45" s="678"/>
      <c r="DVB45" s="678"/>
      <c r="DVC45" s="678"/>
      <c r="DVD45" s="679"/>
      <c r="DVF45" s="676"/>
      <c r="DVG45" s="677"/>
      <c r="DVH45" s="677"/>
      <c r="DVI45" s="678"/>
      <c r="DVJ45" s="678"/>
      <c r="DVK45" s="678"/>
      <c r="DVL45" s="679"/>
      <c r="DVN45" s="676"/>
      <c r="DVO45" s="677"/>
      <c r="DVP45" s="677"/>
      <c r="DVQ45" s="678"/>
      <c r="DVR45" s="678"/>
      <c r="DVS45" s="678"/>
      <c r="DVT45" s="679"/>
      <c r="DVV45" s="676"/>
      <c r="DVW45" s="677"/>
      <c r="DVX45" s="677"/>
      <c r="DVY45" s="678"/>
      <c r="DVZ45" s="678"/>
      <c r="DWA45" s="678"/>
      <c r="DWB45" s="679"/>
      <c r="DWD45" s="676"/>
      <c r="DWE45" s="677"/>
      <c r="DWF45" s="677"/>
      <c r="DWG45" s="678"/>
      <c r="DWH45" s="678"/>
      <c r="DWI45" s="678"/>
      <c r="DWJ45" s="679"/>
      <c r="DWL45" s="676"/>
      <c r="DWM45" s="677"/>
      <c r="DWN45" s="677"/>
      <c r="DWO45" s="678"/>
      <c r="DWP45" s="678"/>
      <c r="DWQ45" s="678"/>
      <c r="DWR45" s="679"/>
      <c r="DWT45" s="676"/>
      <c r="DWU45" s="677"/>
      <c r="DWV45" s="677"/>
      <c r="DWW45" s="678"/>
      <c r="DWX45" s="678"/>
      <c r="DWY45" s="678"/>
      <c r="DWZ45" s="679"/>
      <c r="DXB45" s="676"/>
      <c r="DXC45" s="677"/>
      <c r="DXD45" s="677"/>
      <c r="DXE45" s="678"/>
      <c r="DXF45" s="678"/>
      <c r="DXG45" s="678"/>
      <c r="DXH45" s="679"/>
      <c r="DXJ45" s="676"/>
      <c r="DXK45" s="677"/>
      <c r="DXL45" s="677"/>
      <c r="DXM45" s="678"/>
      <c r="DXN45" s="678"/>
      <c r="DXO45" s="678"/>
      <c r="DXP45" s="679"/>
      <c r="DXR45" s="676"/>
      <c r="DXS45" s="677"/>
      <c r="DXT45" s="677"/>
      <c r="DXU45" s="678"/>
      <c r="DXV45" s="678"/>
      <c r="DXW45" s="678"/>
      <c r="DXX45" s="679"/>
      <c r="DXZ45" s="676"/>
      <c r="DYA45" s="677"/>
      <c r="DYB45" s="677"/>
      <c r="DYC45" s="678"/>
      <c r="DYD45" s="678"/>
      <c r="DYE45" s="678"/>
      <c r="DYF45" s="679"/>
      <c r="DYH45" s="676"/>
      <c r="DYI45" s="677"/>
      <c r="DYJ45" s="677"/>
      <c r="DYK45" s="678"/>
      <c r="DYL45" s="678"/>
      <c r="DYM45" s="678"/>
      <c r="DYN45" s="679"/>
      <c r="DYP45" s="676"/>
      <c r="DYQ45" s="677"/>
      <c r="DYR45" s="677"/>
      <c r="DYS45" s="678"/>
      <c r="DYT45" s="678"/>
      <c r="DYU45" s="678"/>
      <c r="DYV45" s="679"/>
      <c r="DYX45" s="676"/>
      <c r="DYY45" s="677"/>
      <c r="DYZ45" s="677"/>
      <c r="DZA45" s="678"/>
      <c r="DZB45" s="678"/>
      <c r="DZC45" s="678"/>
      <c r="DZD45" s="679"/>
      <c r="DZF45" s="676"/>
      <c r="DZG45" s="677"/>
      <c r="DZH45" s="677"/>
      <c r="DZI45" s="678"/>
      <c r="DZJ45" s="678"/>
      <c r="DZK45" s="678"/>
      <c r="DZL45" s="679"/>
      <c r="DZN45" s="676"/>
      <c r="DZO45" s="677"/>
      <c r="DZP45" s="677"/>
      <c r="DZQ45" s="678"/>
      <c r="DZR45" s="678"/>
      <c r="DZS45" s="678"/>
      <c r="DZT45" s="679"/>
      <c r="DZV45" s="676"/>
      <c r="DZW45" s="677"/>
      <c r="DZX45" s="677"/>
      <c r="DZY45" s="678"/>
      <c r="DZZ45" s="678"/>
      <c r="EAA45" s="678"/>
      <c r="EAB45" s="679"/>
      <c r="EAD45" s="676"/>
      <c r="EAE45" s="677"/>
      <c r="EAF45" s="677"/>
      <c r="EAG45" s="678"/>
      <c r="EAH45" s="678"/>
      <c r="EAI45" s="678"/>
      <c r="EAJ45" s="679"/>
      <c r="EAL45" s="676"/>
      <c r="EAM45" s="677"/>
      <c r="EAN45" s="677"/>
      <c r="EAO45" s="678"/>
      <c r="EAP45" s="678"/>
      <c r="EAQ45" s="678"/>
      <c r="EAR45" s="679"/>
      <c r="EAT45" s="676"/>
      <c r="EAU45" s="677"/>
      <c r="EAV45" s="677"/>
      <c r="EAW45" s="678"/>
      <c r="EAX45" s="678"/>
      <c r="EAY45" s="678"/>
      <c r="EAZ45" s="679"/>
      <c r="EBB45" s="676"/>
      <c r="EBC45" s="677"/>
      <c r="EBD45" s="677"/>
      <c r="EBE45" s="678"/>
      <c r="EBF45" s="678"/>
      <c r="EBG45" s="678"/>
      <c r="EBH45" s="679"/>
      <c r="EBJ45" s="676"/>
      <c r="EBK45" s="677"/>
      <c r="EBL45" s="677"/>
      <c r="EBM45" s="678"/>
      <c r="EBN45" s="678"/>
      <c r="EBO45" s="678"/>
      <c r="EBP45" s="679"/>
      <c r="EBR45" s="676"/>
      <c r="EBS45" s="677"/>
      <c r="EBT45" s="677"/>
      <c r="EBU45" s="678"/>
      <c r="EBV45" s="678"/>
      <c r="EBW45" s="678"/>
      <c r="EBX45" s="679"/>
      <c r="EBZ45" s="676"/>
      <c r="ECA45" s="677"/>
      <c r="ECB45" s="677"/>
      <c r="ECC45" s="678"/>
      <c r="ECD45" s="678"/>
      <c r="ECE45" s="678"/>
      <c r="ECF45" s="679"/>
      <c r="ECH45" s="676"/>
      <c r="ECI45" s="677"/>
      <c r="ECJ45" s="677"/>
      <c r="ECK45" s="678"/>
      <c r="ECL45" s="678"/>
      <c r="ECM45" s="678"/>
      <c r="ECN45" s="679"/>
      <c r="ECP45" s="676"/>
      <c r="ECQ45" s="677"/>
      <c r="ECR45" s="677"/>
      <c r="ECS45" s="678"/>
      <c r="ECT45" s="678"/>
      <c r="ECU45" s="678"/>
      <c r="ECV45" s="679"/>
      <c r="ECX45" s="676"/>
      <c r="ECY45" s="677"/>
      <c r="ECZ45" s="677"/>
      <c r="EDA45" s="678"/>
      <c r="EDB45" s="678"/>
      <c r="EDC45" s="678"/>
      <c r="EDD45" s="679"/>
      <c r="EDF45" s="676"/>
      <c r="EDG45" s="677"/>
      <c r="EDH45" s="677"/>
      <c r="EDI45" s="678"/>
      <c r="EDJ45" s="678"/>
      <c r="EDK45" s="678"/>
      <c r="EDL45" s="679"/>
      <c r="EDN45" s="676"/>
      <c r="EDO45" s="677"/>
      <c r="EDP45" s="677"/>
      <c r="EDQ45" s="678"/>
      <c r="EDR45" s="678"/>
      <c r="EDS45" s="678"/>
      <c r="EDT45" s="679"/>
      <c r="EDV45" s="676"/>
      <c r="EDW45" s="677"/>
      <c r="EDX45" s="677"/>
      <c r="EDY45" s="678"/>
      <c r="EDZ45" s="678"/>
      <c r="EEA45" s="678"/>
      <c r="EEB45" s="679"/>
      <c r="EED45" s="676"/>
      <c r="EEE45" s="677"/>
      <c r="EEF45" s="677"/>
      <c r="EEG45" s="678"/>
      <c r="EEH45" s="678"/>
      <c r="EEI45" s="678"/>
      <c r="EEJ45" s="679"/>
      <c r="EEL45" s="676"/>
      <c r="EEM45" s="677"/>
      <c r="EEN45" s="677"/>
      <c r="EEO45" s="678"/>
      <c r="EEP45" s="678"/>
      <c r="EEQ45" s="678"/>
      <c r="EER45" s="679"/>
      <c r="EET45" s="676"/>
      <c r="EEU45" s="677"/>
      <c r="EEV45" s="677"/>
      <c r="EEW45" s="678"/>
      <c r="EEX45" s="678"/>
      <c r="EEY45" s="678"/>
      <c r="EEZ45" s="679"/>
      <c r="EFB45" s="676"/>
      <c r="EFC45" s="677"/>
      <c r="EFD45" s="677"/>
      <c r="EFE45" s="678"/>
      <c r="EFF45" s="678"/>
      <c r="EFG45" s="678"/>
      <c r="EFH45" s="679"/>
      <c r="EFJ45" s="676"/>
      <c r="EFK45" s="677"/>
      <c r="EFL45" s="677"/>
      <c r="EFM45" s="678"/>
      <c r="EFN45" s="678"/>
      <c r="EFO45" s="678"/>
      <c r="EFP45" s="679"/>
      <c r="EFR45" s="676"/>
      <c r="EFS45" s="677"/>
      <c r="EFT45" s="677"/>
      <c r="EFU45" s="678"/>
      <c r="EFV45" s="678"/>
      <c r="EFW45" s="678"/>
      <c r="EFX45" s="679"/>
      <c r="EFZ45" s="676"/>
      <c r="EGA45" s="677"/>
      <c r="EGB45" s="677"/>
      <c r="EGC45" s="678"/>
      <c r="EGD45" s="678"/>
      <c r="EGE45" s="678"/>
      <c r="EGF45" s="679"/>
      <c r="EGH45" s="676"/>
      <c r="EGI45" s="677"/>
      <c r="EGJ45" s="677"/>
      <c r="EGK45" s="678"/>
      <c r="EGL45" s="678"/>
      <c r="EGM45" s="678"/>
      <c r="EGN45" s="679"/>
      <c r="EGP45" s="676"/>
      <c r="EGQ45" s="677"/>
      <c r="EGR45" s="677"/>
      <c r="EGS45" s="678"/>
      <c r="EGT45" s="678"/>
      <c r="EGU45" s="678"/>
      <c r="EGV45" s="679"/>
      <c r="EGX45" s="676"/>
      <c r="EGY45" s="677"/>
      <c r="EGZ45" s="677"/>
      <c r="EHA45" s="678"/>
      <c r="EHB45" s="678"/>
      <c r="EHC45" s="678"/>
      <c r="EHD45" s="679"/>
      <c r="EHF45" s="676"/>
      <c r="EHG45" s="677"/>
      <c r="EHH45" s="677"/>
      <c r="EHI45" s="678"/>
      <c r="EHJ45" s="678"/>
      <c r="EHK45" s="678"/>
      <c r="EHL45" s="679"/>
      <c r="EHN45" s="676"/>
      <c r="EHO45" s="677"/>
      <c r="EHP45" s="677"/>
      <c r="EHQ45" s="678"/>
      <c r="EHR45" s="678"/>
      <c r="EHS45" s="678"/>
      <c r="EHT45" s="679"/>
      <c r="EHV45" s="676"/>
      <c r="EHW45" s="677"/>
      <c r="EHX45" s="677"/>
      <c r="EHY45" s="678"/>
      <c r="EHZ45" s="678"/>
      <c r="EIA45" s="678"/>
      <c r="EIB45" s="679"/>
      <c r="EID45" s="676"/>
      <c r="EIE45" s="677"/>
      <c r="EIF45" s="677"/>
      <c r="EIG45" s="678"/>
      <c r="EIH45" s="678"/>
      <c r="EII45" s="678"/>
      <c r="EIJ45" s="679"/>
      <c r="EIL45" s="676"/>
      <c r="EIM45" s="677"/>
      <c r="EIN45" s="677"/>
      <c r="EIO45" s="678"/>
      <c r="EIP45" s="678"/>
      <c r="EIQ45" s="678"/>
      <c r="EIR45" s="679"/>
      <c r="EIT45" s="676"/>
      <c r="EIU45" s="677"/>
      <c r="EIV45" s="677"/>
      <c r="EIW45" s="678"/>
      <c r="EIX45" s="678"/>
      <c r="EIY45" s="678"/>
      <c r="EIZ45" s="679"/>
      <c r="EJB45" s="676"/>
      <c r="EJC45" s="677"/>
      <c r="EJD45" s="677"/>
      <c r="EJE45" s="678"/>
      <c r="EJF45" s="678"/>
      <c r="EJG45" s="678"/>
      <c r="EJH45" s="679"/>
      <c r="EJJ45" s="676"/>
      <c r="EJK45" s="677"/>
      <c r="EJL45" s="677"/>
      <c r="EJM45" s="678"/>
      <c r="EJN45" s="678"/>
      <c r="EJO45" s="678"/>
      <c r="EJP45" s="679"/>
      <c r="EJR45" s="676"/>
      <c r="EJS45" s="677"/>
      <c r="EJT45" s="677"/>
      <c r="EJU45" s="678"/>
      <c r="EJV45" s="678"/>
      <c r="EJW45" s="678"/>
      <c r="EJX45" s="679"/>
      <c r="EJZ45" s="676"/>
      <c r="EKA45" s="677"/>
      <c r="EKB45" s="677"/>
      <c r="EKC45" s="678"/>
      <c r="EKD45" s="678"/>
      <c r="EKE45" s="678"/>
      <c r="EKF45" s="679"/>
      <c r="EKH45" s="676"/>
      <c r="EKI45" s="677"/>
      <c r="EKJ45" s="677"/>
      <c r="EKK45" s="678"/>
      <c r="EKL45" s="678"/>
      <c r="EKM45" s="678"/>
      <c r="EKN45" s="679"/>
      <c r="EKP45" s="676"/>
      <c r="EKQ45" s="677"/>
      <c r="EKR45" s="677"/>
      <c r="EKS45" s="678"/>
      <c r="EKT45" s="678"/>
      <c r="EKU45" s="678"/>
      <c r="EKV45" s="679"/>
      <c r="EKX45" s="676"/>
      <c r="EKY45" s="677"/>
      <c r="EKZ45" s="677"/>
      <c r="ELA45" s="678"/>
      <c r="ELB45" s="678"/>
      <c r="ELC45" s="678"/>
      <c r="ELD45" s="679"/>
      <c r="ELF45" s="676"/>
      <c r="ELG45" s="677"/>
      <c r="ELH45" s="677"/>
      <c r="ELI45" s="678"/>
      <c r="ELJ45" s="678"/>
      <c r="ELK45" s="678"/>
      <c r="ELL45" s="679"/>
      <c r="ELN45" s="676"/>
      <c r="ELO45" s="677"/>
      <c r="ELP45" s="677"/>
      <c r="ELQ45" s="678"/>
      <c r="ELR45" s="678"/>
      <c r="ELS45" s="678"/>
      <c r="ELT45" s="679"/>
      <c r="ELV45" s="676"/>
      <c r="ELW45" s="677"/>
      <c r="ELX45" s="677"/>
      <c r="ELY45" s="678"/>
      <c r="ELZ45" s="678"/>
      <c r="EMA45" s="678"/>
      <c r="EMB45" s="679"/>
      <c r="EMD45" s="676"/>
      <c r="EME45" s="677"/>
      <c r="EMF45" s="677"/>
      <c r="EMG45" s="678"/>
      <c r="EMH45" s="678"/>
      <c r="EMI45" s="678"/>
      <c r="EMJ45" s="679"/>
      <c r="EML45" s="676"/>
      <c r="EMM45" s="677"/>
      <c r="EMN45" s="677"/>
      <c r="EMO45" s="678"/>
      <c r="EMP45" s="678"/>
      <c r="EMQ45" s="678"/>
      <c r="EMR45" s="679"/>
      <c r="EMT45" s="676"/>
      <c r="EMU45" s="677"/>
      <c r="EMV45" s="677"/>
      <c r="EMW45" s="678"/>
      <c r="EMX45" s="678"/>
      <c r="EMY45" s="678"/>
      <c r="EMZ45" s="679"/>
      <c r="ENB45" s="676"/>
      <c r="ENC45" s="677"/>
      <c r="END45" s="677"/>
      <c r="ENE45" s="678"/>
      <c r="ENF45" s="678"/>
      <c r="ENG45" s="678"/>
      <c r="ENH45" s="679"/>
      <c r="ENJ45" s="676"/>
      <c r="ENK45" s="677"/>
      <c r="ENL45" s="677"/>
      <c r="ENM45" s="678"/>
      <c r="ENN45" s="678"/>
      <c r="ENO45" s="678"/>
      <c r="ENP45" s="679"/>
      <c r="ENR45" s="676"/>
      <c r="ENS45" s="677"/>
      <c r="ENT45" s="677"/>
      <c r="ENU45" s="678"/>
      <c r="ENV45" s="678"/>
      <c r="ENW45" s="678"/>
      <c r="ENX45" s="679"/>
      <c r="ENZ45" s="676"/>
      <c r="EOA45" s="677"/>
      <c r="EOB45" s="677"/>
      <c r="EOC45" s="678"/>
      <c r="EOD45" s="678"/>
      <c r="EOE45" s="678"/>
      <c r="EOF45" s="679"/>
      <c r="EOH45" s="676"/>
      <c r="EOI45" s="677"/>
      <c r="EOJ45" s="677"/>
      <c r="EOK45" s="678"/>
      <c r="EOL45" s="678"/>
      <c r="EOM45" s="678"/>
      <c r="EON45" s="679"/>
      <c r="EOP45" s="676"/>
      <c r="EOQ45" s="677"/>
      <c r="EOR45" s="677"/>
      <c r="EOS45" s="678"/>
      <c r="EOT45" s="678"/>
      <c r="EOU45" s="678"/>
      <c r="EOV45" s="679"/>
      <c r="EOX45" s="676"/>
      <c r="EOY45" s="677"/>
      <c r="EOZ45" s="677"/>
      <c r="EPA45" s="678"/>
      <c r="EPB45" s="678"/>
      <c r="EPC45" s="678"/>
      <c r="EPD45" s="679"/>
      <c r="EPF45" s="676"/>
      <c r="EPG45" s="677"/>
      <c r="EPH45" s="677"/>
      <c r="EPI45" s="678"/>
      <c r="EPJ45" s="678"/>
      <c r="EPK45" s="678"/>
      <c r="EPL45" s="679"/>
      <c r="EPN45" s="676"/>
      <c r="EPO45" s="677"/>
      <c r="EPP45" s="677"/>
      <c r="EPQ45" s="678"/>
      <c r="EPR45" s="678"/>
      <c r="EPS45" s="678"/>
      <c r="EPT45" s="679"/>
      <c r="EPV45" s="676"/>
      <c r="EPW45" s="677"/>
      <c r="EPX45" s="677"/>
      <c r="EPY45" s="678"/>
      <c r="EPZ45" s="678"/>
      <c r="EQA45" s="678"/>
      <c r="EQB45" s="679"/>
      <c r="EQD45" s="676"/>
      <c r="EQE45" s="677"/>
      <c r="EQF45" s="677"/>
      <c r="EQG45" s="678"/>
      <c r="EQH45" s="678"/>
      <c r="EQI45" s="678"/>
      <c r="EQJ45" s="679"/>
      <c r="EQL45" s="676"/>
      <c r="EQM45" s="677"/>
      <c r="EQN45" s="677"/>
      <c r="EQO45" s="678"/>
      <c r="EQP45" s="678"/>
      <c r="EQQ45" s="678"/>
      <c r="EQR45" s="679"/>
      <c r="EQT45" s="676"/>
      <c r="EQU45" s="677"/>
      <c r="EQV45" s="677"/>
      <c r="EQW45" s="678"/>
      <c r="EQX45" s="678"/>
      <c r="EQY45" s="678"/>
      <c r="EQZ45" s="679"/>
      <c r="ERB45" s="676"/>
      <c r="ERC45" s="677"/>
      <c r="ERD45" s="677"/>
      <c r="ERE45" s="678"/>
      <c r="ERF45" s="678"/>
      <c r="ERG45" s="678"/>
      <c r="ERH45" s="679"/>
      <c r="ERJ45" s="676"/>
      <c r="ERK45" s="677"/>
      <c r="ERL45" s="677"/>
      <c r="ERM45" s="678"/>
      <c r="ERN45" s="678"/>
      <c r="ERO45" s="678"/>
      <c r="ERP45" s="679"/>
      <c r="ERR45" s="676"/>
      <c r="ERS45" s="677"/>
      <c r="ERT45" s="677"/>
      <c r="ERU45" s="678"/>
      <c r="ERV45" s="678"/>
      <c r="ERW45" s="678"/>
      <c r="ERX45" s="679"/>
      <c r="ERZ45" s="676"/>
      <c r="ESA45" s="677"/>
      <c r="ESB45" s="677"/>
      <c r="ESC45" s="678"/>
      <c r="ESD45" s="678"/>
      <c r="ESE45" s="678"/>
      <c r="ESF45" s="679"/>
      <c r="ESH45" s="676"/>
      <c r="ESI45" s="677"/>
      <c r="ESJ45" s="677"/>
      <c r="ESK45" s="678"/>
      <c r="ESL45" s="678"/>
      <c r="ESM45" s="678"/>
      <c r="ESN45" s="679"/>
      <c r="ESP45" s="676"/>
      <c r="ESQ45" s="677"/>
      <c r="ESR45" s="677"/>
      <c r="ESS45" s="678"/>
      <c r="EST45" s="678"/>
      <c r="ESU45" s="678"/>
      <c r="ESV45" s="679"/>
      <c r="ESX45" s="676"/>
      <c r="ESY45" s="677"/>
      <c r="ESZ45" s="677"/>
      <c r="ETA45" s="678"/>
      <c r="ETB45" s="678"/>
      <c r="ETC45" s="678"/>
      <c r="ETD45" s="679"/>
      <c r="ETF45" s="676"/>
      <c r="ETG45" s="677"/>
      <c r="ETH45" s="677"/>
      <c r="ETI45" s="678"/>
      <c r="ETJ45" s="678"/>
      <c r="ETK45" s="678"/>
      <c r="ETL45" s="679"/>
      <c r="ETN45" s="676"/>
      <c r="ETO45" s="677"/>
      <c r="ETP45" s="677"/>
      <c r="ETQ45" s="678"/>
      <c r="ETR45" s="678"/>
      <c r="ETS45" s="678"/>
      <c r="ETT45" s="679"/>
      <c r="ETV45" s="676"/>
      <c r="ETW45" s="677"/>
      <c r="ETX45" s="677"/>
      <c r="ETY45" s="678"/>
      <c r="ETZ45" s="678"/>
      <c r="EUA45" s="678"/>
      <c r="EUB45" s="679"/>
      <c r="EUD45" s="676"/>
      <c r="EUE45" s="677"/>
      <c r="EUF45" s="677"/>
      <c r="EUG45" s="678"/>
      <c r="EUH45" s="678"/>
      <c r="EUI45" s="678"/>
      <c r="EUJ45" s="679"/>
      <c r="EUL45" s="676"/>
      <c r="EUM45" s="677"/>
      <c r="EUN45" s="677"/>
      <c r="EUO45" s="678"/>
      <c r="EUP45" s="678"/>
      <c r="EUQ45" s="678"/>
      <c r="EUR45" s="679"/>
      <c r="EUT45" s="676"/>
      <c r="EUU45" s="677"/>
      <c r="EUV45" s="677"/>
      <c r="EUW45" s="678"/>
      <c r="EUX45" s="678"/>
      <c r="EUY45" s="678"/>
      <c r="EUZ45" s="679"/>
      <c r="EVB45" s="676"/>
      <c r="EVC45" s="677"/>
      <c r="EVD45" s="677"/>
      <c r="EVE45" s="678"/>
      <c r="EVF45" s="678"/>
      <c r="EVG45" s="678"/>
      <c r="EVH45" s="679"/>
      <c r="EVJ45" s="676"/>
      <c r="EVK45" s="677"/>
      <c r="EVL45" s="677"/>
      <c r="EVM45" s="678"/>
      <c r="EVN45" s="678"/>
      <c r="EVO45" s="678"/>
      <c r="EVP45" s="679"/>
      <c r="EVR45" s="676"/>
      <c r="EVS45" s="677"/>
      <c r="EVT45" s="677"/>
      <c r="EVU45" s="678"/>
      <c r="EVV45" s="678"/>
      <c r="EVW45" s="678"/>
      <c r="EVX45" s="679"/>
      <c r="EVZ45" s="676"/>
      <c r="EWA45" s="677"/>
      <c r="EWB45" s="677"/>
      <c r="EWC45" s="678"/>
      <c r="EWD45" s="678"/>
      <c r="EWE45" s="678"/>
      <c r="EWF45" s="679"/>
      <c r="EWH45" s="676"/>
      <c r="EWI45" s="677"/>
      <c r="EWJ45" s="677"/>
      <c r="EWK45" s="678"/>
      <c r="EWL45" s="678"/>
      <c r="EWM45" s="678"/>
      <c r="EWN45" s="679"/>
      <c r="EWP45" s="676"/>
      <c r="EWQ45" s="677"/>
      <c r="EWR45" s="677"/>
      <c r="EWS45" s="678"/>
      <c r="EWT45" s="678"/>
      <c r="EWU45" s="678"/>
      <c r="EWV45" s="679"/>
      <c r="EWX45" s="676"/>
      <c r="EWY45" s="677"/>
      <c r="EWZ45" s="677"/>
      <c r="EXA45" s="678"/>
      <c r="EXB45" s="678"/>
      <c r="EXC45" s="678"/>
      <c r="EXD45" s="679"/>
      <c r="EXF45" s="676"/>
      <c r="EXG45" s="677"/>
      <c r="EXH45" s="677"/>
      <c r="EXI45" s="678"/>
      <c r="EXJ45" s="678"/>
      <c r="EXK45" s="678"/>
      <c r="EXL45" s="679"/>
      <c r="EXN45" s="676"/>
      <c r="EXO45" s="677"/>
      <c r="EXP45" s="677"/>
      <c r="EXQ45" s="678"/>
      <c r="EXR45" s="678"/>
      <c r="EXS45" s="678"/>
      <c r="EXT45" s="679"/>
      <c r="EXV45" s="676"/>
      <c r="EXW45" s="677"/>
      <c r="EXX45" s="677"/>
      <c r="EXY45" s="678"/>
      <c r="EXZ45" s="678"/>
      <c r="EYA45" s="678"/>
      <c r="EYB45" s="679"/>
      <c r="EYD45" s="676"/>
      <c r="EYE45" s="677"/>
      <c r="EYF45" s="677"/>
      <c r="EYG45" s="678"/>
      <c r="EYH45" s="678"/>
      <c r="EYI45" s="678"/>
      <c r="EYJ45" s="679"/>
      <c r="EYL45" s="676"/>
      <c r="EYM45" s="677"/>
      <c r="EYN45" s="677"/>
      <c r="EYO45" s="678"/>
      <c r="EYP45" s="678"/>
      <c r="EYQ45" s="678"/>
      <c r="EYR45" s="679"/>
      <c r="EYT45" s="676"/>
      <c r="EYU45" s="677"/>
      <c r="EYV45" s="677"/>
      <c r="EYW45" s="678"/>
      <c r="EYX45" s="678"/>
      <c r="EYY45" s="678"/>
      <c r="EYZ45" s="679"/>
      <c r="EZB45" s="676"/>
      <c r="EZC45" s="677"/>
      <c r="EZD45" s="677"/>
      <c r="EZE45" s="678"/>
      <c r="EZF45" s="678"/>
      <c r="EZG45" s="678"/>
      <c r="EZH45" s="679"/>
      <c r="EZJ45" s="676"/>
      <c r="EZK45" s="677"/>
      <c r="EZL45" s="677"/>
      <c r="EZM45" s="678"/>
      <c r="EZN45" s="678"/>
      <c r="EZO45" s="678"/>
      <c r="EZP45" s="679"/>
      <c r="EZR45" s="676"/>
      <c r="EZS45" s="677"/>
      <c r="EZT45" s="677"/>
      <c r="EZU45" s="678"/>
      <c r="EZV45" s="678"/>
      <c r="EZW45" s="678"/>
      <c r="EZX45" s="679"/>
      <c r="EZZ45" s="676"/>
      <c r="FAA45" s="677"/>
      <c r="FAB45" s="677"/>
      <c r="FAC45" s="678"/>
      <c r="FAD45" s="678"/>
      <c r="FAE45" s="678"/>
      <c r="FAF45" s="679"/>
      <c r="FAH45" s="676"/>
      <c r="FAI45" s="677"/>
      <c r="FAJ45" s="677"/>
      <c r="FAK45" s="678"/>
      <c r="FAL45" s="678"/>
      <c r="FAM45" s="678"/>
      <c r="FAN45" s="679"/>
      <c r="FAP45" s="676"/>
      <c r="FAQ45" s="677"/>
      <c r="FAR45" s="677"/>
      <c r="FAS45" s="678"/>
      <c r="FAT45" s="678"/>
      <c r="FAU45" s="678"/>
      <c r="FAV45" s="679"/>
      <c r="FAX45" s="676"/>
      <c r="FAY45" s="677"/>
      <c r="FAZ45" s="677"/>
      <c r="FBA45" s="678"/>
      <c r="FBB45" s="678"/>
      <c r="FBC45" s="678"/>
      <c r="FBD45" s="679"/>
      <c r="FBF45" s="676"/>
      <c r="FBG45" s="677"/>
      <c r="FBH45" s="677"/>
      <c r="FBI45" s="678"/>
      <c r="FBJ45" s="678"/>
      <c r="FBK45" s="678"/>
      <c r="FBL45" s="679"/>
      <c r="FBN45" s="676"/>
      <c r="FBO45" s="677"/>
      <c r="FBP45" s="677"/>
      <c r="FBQ45" s="678"/>
      <c r="FBR45" s="678"/>
      <c r="FBS45" s="678"/>
      <c r="FBT45" s="679"/>
      <c r="FBV45" s="676"/>
      <c r="FBW45" s="677"/>
      <c r="FBX45" s="677"/>
      <c r="FBY45" s="678"/>
      <c r="FBZ45" s="678"/>
      <c r="FCA45" s="678"/>
      <c r="FCB45" s="679"/>
      <c r="FCD45" s="676"/>
      <c r="FCE45" s="677"/>
      <c r="FCF45" s="677"/>
      <c r="FCG45" s="678"/>
      <c r="FCH45" s="678"/>
      <c r="FCI45" s="678"/>
      <c r="FCJ45" s="679"/>
      <c r="FCL45" s="676"/>
      <c r="FCM45" s="677"/>
      <c r="FCN45" s="677"/>
      <c r="FCO45" s="678"/>
      <c r="FCP45" s="678"/>
      <c r="FCQ45" s="678"/>
      <c r="FCR45" s="679"/>
      <c r="FCT45" s="676"/>
      <c r="FCU45" s="677"/>
      <c r="FCV45" s="677"/>
      <c r="FCW45" s="678"/>
      <c r="FCX45" s="678"/>
      <c r="FCY45" s="678"/>
      <c r="FCZ45" s="679"/>
      <c r="FDB45" s="676"/>
      <c r="FDC45" s="677"/>
      <c r="FDD45" s="677"/>
      <c r="FDE45" s="678"/>
      <c r="FDF45" s="678"/>
      <c r="FDG45" s="678"/>
      <c r="FDH45" s="679"/>
      <c r="FDJ45" s="676"/>
      <c r="FDK45" s="677"/>
      <c r="FDL45" s="677"/>
      <c r="FDM45" s="678"/>
      <c r="FDN45" s="678"/>
      <c r="FDO45" s="678"/>
      <c r="FDP45" s="679"/>
      <c r="FDR45" s="676"/>
      <c r="FDS45" s="677"/>
      <c r="FDT45" s="677"/>
      <c r="FDU45" s="678"/>
      <c r="FDV45" s="678"/>
      <c r="FDW45" s="678"/>
      <c r="FDX45" s="679"/>
      <c r="FDZ45" s="676"/>
      <c r="FEA45" s="677"/>
      <c r="FEB45" s="677"/>
      <c r="FEC45" s="678"/>
      <c r="FED45" s="678"/>
      <c r="FEE45" s="678"/>
      <c r="FEF45" s="679"/>
      <c r="FEH45" s="676"/>
      <c r="FEI45" s="677"/>
      <c r="FEJ45" s="677"/>
      <c r="FEK45" s="678"/>
      <c r="FEL45" s="678"/>
      <c r="FEM45" s="678"/>
      <c r="FEN45" s="679"/>
      <c r="FEP45" s="676"/>
      <c r="FEQ45" s="677"/>
      <c r="FER45" s="677"/>
      <c r="FES45" s="678"/>
      <c r="FET45" s="678"/>
      <c r="FEU45" s="678"/>
      <c r="FEV45" s="679"/>
      <c r="FEX45" s="676"/>
      <c r="FEY45" s="677"/>
      <c r="FEZ45" s="677"/>
      <c r="FFA45" s="678"/>
      <c r="FFB45" s="678"/>
      <c r="FFC45" s="678"/>
      <c r="FFD45" s="679"/>
      <c r="FFF45" s="676"/>
      <c r="FFG45" s="677"/>
      <c r="FFH45" s="677"/>
      <c r="FFI45" s="678"/>
      <c r="FFJ45" s="678"/>
      <c r="FFK45" s="678"/>
      <c r="FFL45" s="679"/>
      <c r="FFN45" s="676"/>
      <c r="FFO45" s="677"/>
      <c r="FFP45" s="677"/>
      <c r="FFQ45" s="678"/>
      <c r="FFR45" s="678"/>
      <c r="FFS45" s="678"/>
      <c r="FFT45" s="679"/>
      <c r="FFV45" s="676"/>
      <c r="FFW45" s="677"/>
      <c r="FFX45" s="677"/>
      <c r="FFY45" s="678"/>
      <c r="FFZ45" s="678"/>
      <c r="FGA45" s="678"/>
      <c r="FGB45" s="679"/>
      <c r="FGD45" s="676"/>
      <c r="FGE45" s="677"/>
      <c r="FGF45" s="677"/>
      <c r="FGG45" s="678"/>
      <c r="FGH45" s="678"/>
      <c r="FGI45" s="678"/>
      <c r="FGJ45" s="679"/>
      <c r="FGL45" s="676"/>
      <c r="FGM45" s="677"/>
      <c r="FGN45" s="677"/>
      <c r="FGO45" s="678"/>
      <c r="FGP45" s="678"/>
      <c r="FGQ45" s="678"/>
      <c r="FGR45" s="679"/>
      <c r="FGT45" s="676"/>
      <c r="FGU45" s="677"/>
      <c r="FGV45" s="677"/>
      <c r="FGW45" s="678"/>
      <c r="FGX45" s="678"/>
      <c r="FGY45" s="678"/>
      <c r="FGZ45" s="679"/>
      <c r="FHB45" s="676"/>
      <c r="FHC45" s="677"/>
      <c r="FHD45" s="677"/>
      <c r="FHE45" s="678"/>
      <c r="FHF45" s="678"/>
      <c r="FHG45" s="678"/>
      <c r="FHH45" s="679"/>
      <c r="FHJ45" s="676"/>
      <c r="FHK45" s="677"/>
      <c r="FHL45" s="677"/>
      <c r="FHM45" s="678"/>
      <c r="FHN45" s="678"/>
      <c r="FHO45" s="678"/>
      <c r="FHP45" s="679"/>
      <c r="FHR45" s="676"/>
      <c r="FHS45" s="677"/>
      <c r="FHT45" s="677"/>
      <c r="FHU45" s="678"/>
      <c r="FHV45" s="678"/>
      <c r="FHW45" s="678"/>
      <c r="FHX45" s="679"/>
      <c r="FHZ45" s="676"/>
      <c r="FIA45" s="677"/>
      <c r="FIB45" s="677"/>
      <c r="FIC45" s="678"/>
      <c r="FID45" s="678"/>
      <c r="FIE45" s="678"/>
      <c r="FIF45" s="679"/>
      <c r="FIH45" s="676"/>
      <c r="FII45" s="677"/>
      <c r="FIJ45" s="677"/>
      <c r="FIK45" s="678"/>
      <c r="FIL45" s="678"/>
      <c r="FIM45" s="678"/>
      <c r="FIN45" s="679"/>
      <c r="FIP45" s="676"/>
      <c r="FIQ45" s="677"/>
      <c r="FIR45" s="677"/>
      <c r="FIS45" s="678"/>
      <c r="FIT45" s="678"/>
      <c r="FIU45" s="678"/>
      <c r="FIV45" s="679"/>
      <c r="FIX45" s="676"/>
      <c r="FIY45" s="677"/>
      <c r="FIZ45" s="677"/>
      <c r="FJA45" s="678"/>
      <c r="FJB45" s="678"/>
      <c r="FJC45" s="678"/>
      <c r="FJD45" s="679"/>
      <c r="FJF45" s="676"/>
      <c r="FJG45" s="677"/>
      <c r="FJH45" s="677"/>
      <c r="FJI45" s="678"/>
      <c r="FJJ45" s="678"/>
      <c r="FJK45" s="678"/>
      <c r="FJL45" s="679"/>
      <c r="FJN45" s="676"/>
      <c r="FJO45" s="677"/>
      <c r="FJP45" s="677"/>
      <c r="FJQ45" s="678"/>
      <c r="FJR45" s="678"/>
      <c r="FJS45" s="678"/>
      <c r="FJT45" s="679"/>
      <c r="FJV45" s="676"/>
      <c r="FJW45" s="677"/>
      <c r="FJX45" s="677"/>
      <c r="FJY45" s="678"/>
      <c r="FJZ45" s="678"/>
      <c r="FKA45" s="678"/>
      <c r="FKB45" s="679"/>
      <c r="FKD45" s="676"/>
      <c r="FKE45" s="677"/>
      <c r="FKF45" s="677"/>
      <c r="FKG45" s="678"/>
      <c r="FKH45" s="678"/>
      <c r="FKI45" s="678"/>
      <c r="FKJ45" s="679"/>
      <c r="FKL45" s="676"/>
      <c r="FKM45" s="677"/>
      <c r="FKN45" s="677"/>
      <c r="FKO45" s="678"/>
      <c r="FKP45" s="678"/>
      <c r="FKQ45" s="678"/>
      <c r="FKR45" s="679"/>
      <c r="FKT45" s="676"/>
      <c r="FKU45" s="677"/>
      <c r="FKV45" s="677"/>
      <c r="FKW45" s="678"/>
      <c r="FKX45" s="678"/>
      <c r="FKY45" s="678"/>
      <c r="FKZ45" s="679"/>
      <c r="FLB45" s="676"/>
      <c r="FLC45" s="677"/>
      <c r="FLD45" s="677"/>
      <c r="FLE45" s="678"/>
      <c r="FLF45" s="678"/>
      <c r="FLG45" s="678"/>
      <c r="FLH45" s="679"/>
      <c r="FLJ45" s="676"/>
      <c r="FLK45" s="677"/>
      <c r="FLL45" s="677"/>
      <c r="FLM45" s="678"/>
      <c r="FLN45" s="678"/>
      <c r="FLO45" s="678"/>
      <c r="FLP45" s="679"/>
      <c r="FLR45" s="676"/>
      <c r="FLS45" s="677"/>
      <c r="FLT45" s="677"/>
      <c r="FLU45" s="678"/>
      <c r="FLV45" s="678"/>
      <c r="FLW45" s="678"/>
      <c r="FLX45" s="679"/>
      <c r="FLZ45" s="676"/>
      <c r="FMA45" s="677"/>
      <c r="FMB45" s="677"/>
      <c r="FMC45" s="678"/>
      <c r="FMD45" s="678"/>
      <c r="FME45" s="678"/>
      <c r="FMF45" s="679"/>
      <c r="FMH45" s="676"/>
      <c r="FMI45" s="677"/>
      <c r="FMJ45" s="677"/>
      <c r="FMK45" s="678"/>
      <c r="FML45" s="678"/>
      <c r="FMM45" s="678"/>
      <c r="FMN45" s="679"/>
      <c r="FMP45" s="676"/>
      <c r="FMQ45" s="677"/>
      <c r="FMR45" s="677"/>
      <c r="FMS45" s="678"/>
      <c r="FMT45" s="678"/>
      <c r="FMU45" s="678"/>
      <c r="FMV45" s="679"/>
      <c r="FMX45" s="676"/>
      <c r="FMY45" s="677"/>
      <c r="FMZ45" s="677"/>
      <c r="FNA45" s="678"/>
      <c r="FNB45" s="678"/>
      <c r="FNC45" s="678"/>
      <c r="FND45" s="679"/>
      <c r="FNF45" s="676"/>
      <c r="FNG45" s="677"/>
      <c r="FNH45" s="677"/>
      <c r="FNI45" s="678"/>
      <c r="FNJ45" s="678"/>
      <c r="FNK45" s="678"/>
      <c r="FNL45" s="679"/>
      <c r="FNN45" s="676"/>
      <c r="FNO45" s="677"/>
      <c r="FNP45" s="677"/>
      <c r="FNQ45" s="678"/>
      <c r="FNR45" s="678"/>
      <c r="FNS45" s="678"/>
      <c r="FNT45" s="679"/>
      <c r="FNV45" s="676"/>
      <c r="FNW45" s="677"/>
      <c r="FNX45" s="677"/>
      <c r="FNY45" s="678"/>
      <c r="FNZ45" s="678"/>
      <c r="FOA45" s="678"/>
      <c r="FOB45" s="679"/>
      <c r="FOD45" s="676"/>
      <c r="FOE45" s="677"/>
      <c r="FOF45" s="677"/>
      <c r="FOG45" s="678"/>
      <c r="FOH45" s="678"/>
      <c r="FOI45" s="678"/>
      <c r="FOJ45" s="679"/>
      <c r="FOL45" s="676"/>
      <c r="FOM45" s="677"/>
      <c r="FON45" s="677"/>
      <c r="FOO45" s="678"/>
      <c r="FOP45" s="678"/>
      <c r="FOQ45" s="678"/>
      <c r="FOR45" s="679"/>
      <c r="FOT45" s="676"/>
      <c r="FOU45" s="677"/>
      <c r="FOV45" s="677"/>
      <c r="FOW45" s="678"/>
      <c r="FOX45" s="678"/>
      <c r="FOY45" s="678"/>
      <c r="FOZ45" s="679"/>
      <c r="FPB45" s="676"/>
      <c r="FPC45" s="677"/>
      <c r="FPD45" s="677"/>
      <c r="FPE45" s="678"/>
      <c r="FPF45" s="678"/>
      <c r="FPG45" s="678"/>
      <c r="FPH45" s="679"/>
      <c r="FPJ45" s="676"/>
      <c r="FPK45" s="677"/>
      <c r="FPL45" s="677"/>
      <c r="FPM45" s="678"/>
      <c r="FPN45" s="678"/>
      <c r="FPO45" s="678"/>
      <c r="FPP45" s="679"/>
      <c r="FPR45" s="676"/>
      <c r="FPS45" s="677"/>
      <c r="FPT45" s="677"/>
      <c r="FPU45" s="678"/>
      <c r="FPV45" s="678"/>
      <c r="FPW45" s="678"/>
      <c r="FPX45" s="679"/>
      <c r="FPZ45" s="676"/>
      <c r="FQA45" s="677"/>
      <c r="FQB45" s="677"/>
      <c r="FQC45" s="678"/>
      <c r="FQD45" s="678"/>
      <c r="FQE45" s="678"/>
      <c r="FQF45" s="679"/>
      <c r="FQH45" s="676"/>
      <c r="FQI45" s="677"/>
      <c r="FQJ45" s="677"/>
      <c r="FQK45" s="678"/>
      <c r="FQL45" s="678"/>
      <c r="FQM45" s="678"/>
      <c r="FQN45" s="679"/>
      <c r="FQP45" s="676"/>
      <c r="FQQ45" s="677"/>
      <c r="FQR45" s="677"/>
      <c r="FQS45" s="678"/>
      <c r="FQT45" s="678"/>
      <c r="FQU45" s="678"/>
      <c r="FQV45" s="679"/>
      <c r="FQX45" s="676"/>
      <c r="FQY45" s="677"/>
      <c r="FQZ45" s="677"/>
      <c r="FRA45" s="678"/>
      <c r="FRB45" s="678"/>
      <c r="FRC45" s="678"/>
      <c r="FRD45" s="679"/>
      <c r="FRF45" s="676"/>
      <c r="FRG45" s="677"/>
      <c r="FRH45" s="677"/>
      <c r="FRI45" s="678"/>
      <c r="FRJ45" s="678"/>
      <c r="FRK45" s="678"/>
      <c r="FRL45" s="679"/>
      <c r="FRN45" s="676"/>
      <c r="FRO45" s="677"/>
      <c r="FRP45" s="677"/>
      <c r="FRQ45" s="678"/>
      <c r="FRR45" s="678"/>
      <c r="FRS45" s="678"/>
      <c r="FRT45" s="679"/>
      <c r="FRV45" s="676"/>
      <c r="FRW45" s="677"/>
      <c r="FRX45" s="677"/>
      <c r="FRY45" s="678"/>
      <c r="FRZ45" s="678"/>
      <c r="FSA45" s="678"/>
      <c r="FSB45" s="679"/>
      <c r="FSD45" s="676"/>
      <c r="FSE45" s="677"/>
      <c r="FSF45" s="677"/>
      <c r="FSG45" s="678"/>
      <c r="FSH45" s="678"/>
      <c r="FSI45" s="678"/>
      <c r="FSJ45" s="679"/>
      <c r="FSL45" s="676"/>
      <c r="FSM45" s="677"/>
      <c r="FSN45" s="677"/>
      <c r="FSO45" s="678"/>
      <c r="FSP45" s="678"/>
      <c r="FSQ45" s="678"/>
      <c r="FSR45" s="679"/>
      <c r="FST45" s="676"/>
      <c r="FSU45" s="677"/>
      <c r="FSV45" s="677"/>
      <c r="FSW45" s="678"/>
      <c r="FSX45" s="678"/>
      <c r="FSY45" s="678"/>
      <c r="FSZ45" s="679"/>
      <c r="FTB45" s="676"/>
      <c r="FTC45" s="677"/>
      <c r="FTD45" s="677"/>
      <c r="FTE45" s="678"/>
      <c r="FTF45" s="678"/>
      <c r="FTG45" s="678"/>
      <c r="FTH45" s="679"/>
      <c r="FTJ45" s="676"/>
      <c r="FTK45" s="677"/>
      <c r="FTL45" s="677"/>
      <c r="FTM45" s="678"/>
      <c r="FTN45" s="678"/>
      <c r="FTO45" s="678"/>
      <c r="FTP45" s="679"/>
      <c r="FTR45" s="676"/>
      <c r="FTS45" s="677"/>
      <c r="FTT45" s="677"/>
      <c r="FTU45" s="678"/>
      <c r="FTV45" s="678"/>
      <c r="FTW45" s="678"/>
      <c r="FTX45" s="679"/>
      <c r="FTZ45" s="676"/>
      <c r="FUA45" s="677"/>
      <c r="FUB45" s="677"/>
      <c r="FUC45" s="678"/>
      <c r="FUD45" s="678"/>
      <c r="FUE45" s="678"/>
      <c r="FUF45" s="679"/>
      <c r="FUH45" s="676"/>
      <c r="FUI45" s="677"/>
      <c r="FUJ45" s="677"/>
      <c r="FUK45" s="678"/>
      <c r="FUL45" s="678"/>
      <c r="FUM45" s="678"/>
      <c r="FUN45" s="679"/>
      <c r="FUP45" s="676"/>
      <c r="FUQ45" s="677"/>
      <c r="FUR45" s="677"/>
      <c r="FUS45" s="678"/>
      <c r="FUT45" s="678"/>
      <c r="FUU45" s="678"/>
      <c r="FUV45" s="679"/>
      <c r="FUX45" s="676"/>
      <c r="FUY45" s="677"/>
      <c r="FUZ45" s="677"/>
      <c r="FVA45" s="678"/>
      <c r="FVB45" s="678"/>
      <c r="FVC45" s="678"/>
      <c r="FVD45" s="679"/>
      <c r="FVF45" s="676"/>
      <c r="FVG45" s="677"/>
      <c r="FVH45" s="677"/>
      <c r="FVI45" s="678"/>
      <c r="FVJ45" s="678"/>
      <c r="FVK45" s="678"/>
      <c r="FVL45" s="679"/>
      <c r="FVN45" s="676"/>
      <c r="FVO45" s="677"/>
      <c r="FVP45" s="677"/>
      <c r="FVQ45" s="678"/>
      <c r="FVR45" s="678"/>
      <c r="FVS45" s="678"/>
      <c r="FVT45" s="679"/>
      <c r="FVV45" s="676"/>
      <c r="FVW45" s="677"/>
      <c r="FVX45" s="677"/>
      <c r="FVY45" s="678"/>
      <c r="FVZ45" s="678"/>
      <c r="FWA45" s="678"/>
      <c r="FWB45" s="679"/>
      <c r="FWD45" s="676"/>
      <c r="FWE45" s="677"/>
      <c r="FWF45" s="677"/>
      <c r="FWG45" s="678"/>
      <c r="FWH45" s="678"/>
      <c r="FWI45" s="678"/>
      <c r="FWJ45" s="679"/>
      <c r="FWL45" s="676"/>
      <c r="FWM45" s="677"/>
      <c r="FWN45" s="677"/>
      <c r="FWO45" s="678"/>
      <c r="FWP45" s="678"/>
      <c r="FWQ45" s="678"/>
      <c r="FWR45" s="679"/>
      <c r="FWT45" s="676"/>
      <c r="FWU45" s="677"/>
      <c r="FWV45" s="677"/>
      <c r="FWW45" s="678"/>
      <c r="FWX45" s="678"/>
      <c r="FWY45" s="678"/>
      <c r="FWZ45" s="679"/>
      <c r="FXB45" s="676"/>
      <c r="FXC45" s="677"/>
      <c r="FXD45" s="677"/>
      <c r="FXE45" s="678"/>
      <c r="FXF45" s="678"/>
      <c r="FXG45" s="678"/>
      <c r="FXH45" s="679"/>
      <c r="FXJ45" s="676"/>
      <c r="FXK45" s="677"/>
      <c r="FXL45" s="677"/>
      <c r="FXM45" s="678"/>
      <c r="FXN45" s="678"/>
      <c r="FXO45" s="678"/>
      <c r="FXP45" s="679"/>
      <c r="FXR45" s="676"/>
      <c r="FXS45" s="677"/>
      <c r="FXT45" s="677"/>
      <c r="FXU45" s="678"/>
      <c r="FXV45" s="678"/>
      <c r="FXW45" s="678"/>
      <c r="FXX45" s="679"/>
      <c r="FXZ45" s="676"/>
      <c r="FYA45" s="677"/>
      <c r="FYB45" s="677"/>
      <c r="FYC45" s="678"/>
      <c r="FYD45" s="678"/>
      <c r="FYE45" s="678"/>
      <c r="FYF45" s="679"/>
      <c r="FYH45" s="676"/>
      <c r="FYI45" s="677"/>
      <c r="FYJ45" s="677"/>
      <c r="FYK45" s="678"/>
      <c r="FYL45" s="678"/>
      <c r="FYM45" s="678"/>
      <c r="FYN45" s="679"/>
      <c r="FYP45" s="676"/>
      <c r="FYQ45" s="677"/>
      <c r="FYR45" s="677"/>
      <c r="FYS45" s="678"/>
      <c r="FYT45" s="678"/>
      <c r="FYU45" s="678"/>
      <c r="FYV45" s="679"/>
      <c r="FYX45" s="676"/>
      <c r="FYY45" s="677"/>
      <c r="FYZ45" s="677"/>
      <c r="FZA45" s="678"/>
      <c r="FZB45" s="678"/>
      <c r="FZC45" s="678"/>
      <c r="FZD45" s="679"/>
      <c r="FZF45" s="676"/>
      <c r="FZG45" s="677"/>
      <c r="FZH45" s="677"/>
      <c r="FZI45" s="678"/>
      <c r="FZJ45" s="678"/>
      <c r="FZK45" s="678"/>
      <c r="FZL45" s="679"/>
      <c r="FZN45" s="676"/>
      <c r="FZO45" s="677"/>
      <c r="FZP45" s="677"/>
      <c r="FZQ45" s="678"/>
      <c r="FZR45" s="678"/>
      <c r="FZS45" s="678"/>
      <c r="FZT45" s="679"/>
      <c r="FZV45" s="676"/>
      <c r="FZW45" s="677"/>
      <c r="FZX45" s="677"/>
      <c r="FZY45" s="678"/>
      <c r="FZZ45" s="678"/>
      <c r="GAA45" s="678"/>
      <c r="GAB45" s="679"/>
      <c r="GAD45" s="676"/>
      <c r="GAE45" s="677"/>
      <c r="GAF45" s="677"/>
      <c r="GAG45" s="678"/>
      <c r="GAH45" s="678"/>
      <c r="GAI45" s="678"/>
      <c r="GAJ45" s="679"/>
      <c r="GAL45" s="676"/>
      <c r="GAM45" s="677"/>
      <c r="GAN45" s="677"/>
      <c r="GAO45" s="678"/>
      <c r="GAP45" s="678"/>
      <c r="GAQ45" s="678"/>
      <c r="GAR45" s="679"/>
      <c r="GAT45" s="676"/>
      <c r="GAU45" s="677"/>
      <c r="GAV45" s="677"/>
      <c r="GAW45" s="678"/>
      <c r="GAX45" s="678"/>
      <c r="GAY45" s="678"/>
      <c r="GAZ45" s="679"/>
      <c r="GBB45" s="676"/>
      <c r="GBC45" s="677"/>
      <c r="GBD45" s="677"/>
      <c r="GBE45" s="678"/>
      <c r="GBF45" s="678"/>
      <c r="GBG45" s="678"/>
      <c r="GBH45" s="679"/>
      <c r="GBJ45" s="676"/>
      <c r="GBK45" s="677"/>
      <c r="GBL45" s="677"/>
      <c r="GBM45" s="678"/>
      <c r="GBN45" s="678"/>
      <c r="GBO45" s="678"/>
      <c r="GBP45" s="679"/>
      <c r="GBR45" s="676"/>
      <c r="GBS45" s="677"/>
      <c r="GBT45" s="677"/>
      <c r="GBU45" s="678"/>
      <c r="GBV45" s="678"/>
      <c r="GBW45" s="678"/>
      <c r="GBX45" s="679"/>
      <c r="GBZ45" s="676"/>
      <c r="GCA45" s="677"/>
      <c r="GCB45" s="677"/>
      <c r="GCC45" s="678"/>
      <c r="GCD45" s="678"/>
      <c r="GCE45" s="678"/>
      <c r="GCF45" s="679"/>
      <c r="GCH45" s="676"/>
      <c r="GCI45" s="677"/>
      <c r="GCJ45" s="677"/>
      <c r="GCK45" s="678"/>
      <c r="GCL45" s="678"/>
      <c r="GCM45" s="678"/>
      <c r="GCN45" s="679"/>
      <c r="GCP45" s="676"/>
      <c r="GCQ45" s="677"/>
      <c r="GCR45" s="677"/>
      <c r="GCS45" s="678"/>
      <c r="GCT45" s="678"/>
      <c r="GCU45" s="678"/>
      <c r="GCV45" s="679"/>
      <c r="GCX45" s="676"/>
      <c r="GCY45" s="677"/>
      <c r="GCZ45" s="677"/>
      <c r="GDA45" s="678"/>
      <c r="GDB45" s="678"/>
      <c r="GDC45" s="678"/>
      <c r="GDD45" s="679"/>
      <c r="GDF45" s="676"/>
      <c r="GDG45" s="677"/>
      <c r="GDH45" s="677"/>
      <c r="GDI45" s="678"/>
      <c r="GDJ45" s="678"/>
      <c r="GDK45" s="678"/>
      <c r="GDL45" s="679"/>
      <c r="GDN45" s="676"/>
      <c r="GDO45" s="677"/>
      <c r="GDP45" s="677"/>
      <c r="GDQ45" s="678"/>
      <c r="GDR45" s="678"/>
      <c r="GDS45" s="678"/>
      <c r="GDT45" s="679"/>
      <c r="GDV45" s="676"/>
      <c r="GDW45" s="677"/>
      <c r="GDX45" s="677"/>
      <c r="GDY45" s="678"/>
      <c r="GDZ45" s="678"/>
      <c r="GEA45" s="678"/>
      <c r="GEB45" s="679"/>
      <c r="GED45" s="676"/>
      <c r="GEE45" s="677"/>
      <c r="GEF45" s="677"/>
      <c r="GEG45" s="678"/>
      <c r="GEH45" s="678"/>
      <c r="GEI45" s="678"/>
      <c r="GEJ45" s="679"/>
      <c r="GEL45" s="676"/>
      <c r="GEM45" s="677"/>
      <c r="GEN45" s="677"/>
      <c r="GEO45" s="678"/>
      <c r="GEP45" s="678"/>
      <c r="GEQ45" s="678"/>
      <c r="GER45" s="679"/>
      <c r="GET45" s="676"/>
      <c r="GEU45" s="677"/>
      <c r="GEV45" s="677"/>
      <c r="GEW45" s="678"/>
      <c r="GEX45" s="678"/>
      <c r="GEY45" s="678"/>
      <c r="GEZ45" s="679"/>
      <c r="GFB45" s="676"/>
      <c r="GFC45" s="677"/>
      <c r="GFD45" s="677"/>
      <c r="GFE45" s="678"/>
      <c r="GFF45" s="678"/>
      <c r="GFG45" s="678"/>
      <c r="GFH45" s="679"/>
      <c r="GFJ45" s="676"/>
      <c r="GFK45" s="677"/>
      <c r="GFL45" s="677"/>
      <c r="GFM45" s="678"/>
      <c r="GFN45" s="678"/>
      <c r="GFO45" s="678"/>
      <c r="GFP45" s="679"/>
      <c r="GFR45" s="676"/>
      <c r="GFS45" s="677"/>
      <c r="GFT45" s="677"/>
      <c r="GFU45" s="678"/>
      <c r="GFV45" s="678"/>
      <c r="GFW45" s="678"/>
      <c r="GFX45" s="679"/>
      <c r="GFZ45" s="676"/>
      <c r="GGA45" s="677"/>
      <c r="GGB45" s="677"/>
      <c r="GGC45" s="678"/>
      <c r="GGD45" s="678"/>
      <c r="GGE45" s="678"/>
      <c r="GGF45" s="679"/>
      <c r="GGH45" s="676"/>
      <c r="GGI45" s="677"/>
      <c r="GGJ45" s="677"/>
      <c r="GGK45" s="678"/>
      <c r="GGL45" s="678"/>
      <c r="GGM45" s="678"/>
      <c r="GGN45" s="679"/>
      <c r="GGP45" s="676"/>
      <c r="GGQ45" s="677"/>
      <c r="GGR45" s="677"/>
      <c r="GGS45" s="678"/>
      <c r="GGT45" s="678"/>
      <c r="GGU45" s="678"/>
      <c r="GGV45" s="679"/>
      <c r="GGX45" s="676"/>
      <c r="GGY45" s="677"/>
      <c r="GGZ45" s="677"/>
      <c r="GHA45" s="678"/>
      <c r="GHB45" s="678"/>
      <c r="GHC45" s="678"/>
      <c r="GHD45" s="679"/>
      <c r="GHF45" s="676"/>
      <c r="GHG45" s="677"/>
      <c r="GHH45" s="677"/>
      <c r="GHI45" s="678"/>
      <c r="GHJ45" s="678"/>
      <c r="GHK45" s="678"/>
      <c r="GHL45" s="679"/>
      <c r="GHN45" s="676"/>
      <c r="GHO45" s="677"/>
      <c r="GHP45" s="677"/>
      <c r="GHQ45" s="678"/>
      <c r="GHR45" s="678"/>
      <c r="GHS45" s="678"/>
      <c r="GHT45" s="679"/>
      <c r="GHV45" s="676"/>
      <c r="GHW45" s="677"/>
      <c r="GHX45" s="677"/>
      <c r="GHY45" s="678"/>
      <c r="GHZ45" s="678"/>
      <c r="GIA45" s="678"/>
      <c r="GIB45" s="679"/>
      <c r="GID45" s="676"/>
      <c r="GIE45" s="677"/>
      <c r="GIF45" s="677"/>
      <c r="GIG45" s="678"/>
      <c r="GIH45" s="678"/>
      <c r="GII45" s="678"/>
      <c r="GIJ45" s="679"/>
      <c r="GIL45" s="676"/>
      <c r="GIM45" s="677"/>
      <c r="GIN45" s="677"/>
      <c r="GIO45" s="678"/>
      <c r="GIP45" s="678"/>
      <c r="GIQ45" s="678"/>
      <c r="GIR45" s="679"/>
      <c r="GIT45" s="676"/>
      <c r="GIU45" s="677"/>
      <c r="GIV45" s="677"/>
      <c r="GIW45" s="678"/>
      <c r="GIX45" s="678"/>
      <c r="GIY45" s="678"/>
      <c r="GIZ45" s="679"/>
      <c r="GJB45" s="676"/>
      <c r="GJC45" s="677"/>
      <c r="GJD45" s="677"/>
      <c r="GJE45" s="678"/>
      <c r="GJF45" s="678"/>
      <c r="GJG45" s="678"/>
      <c r="GJH45" s="679"/>
      <c r="GJJ45" s="676"/>
      <c r="GJK45" s="677"/>
      <c r="GJL45" s="677"/>
      <c r="GJM45" s="678"/>
      <c r="GJN45" s="678"/>
      <c r="GJO45" s="678"/>
      <c r="GJP45" s="679"/>
      <c r="GJR45" s="676"/>
      <c r="GJS45" s="677"/>
      <c r="GJT45" s="677"/>
      <c r="GJU45" s="678"/>
      <c r="GJV45" s="678"/>
      <c r="GJW45" s="678"/>
      <c r="GJX45" s="679"/>
      <c r="GJZ45" s="676"/>
      <c r="GKA45" s="677"/>
      <c r="GKB45" s="677"/>
      <c r="GKC45" s="678"/>
      <c r="GKD45" s="678"/>
      <c r="GKE45" s="678"/>
      <c r="GKF45" s="679"/>
      <c r="GKH45" s="676"/>
      <c r="GKI45" s="677"/>
      <c r="GKJ45" s="677"/>
      <c r="GKK45" s="678"/>
      <c r="GKL45" s="678"/>
      <c r="GKM45" s="678"/>
      <c r="GKN45" s="679"/>
      <c r="GKP45" s="676"/>
      <c r="GKQ45" s="677"/>
      <c r="GKR45" s="677"/>
      <c r="GKS45" s="678"/>
      <c r="GKT45" s="678"/>
      <c r="GKU45" s="678"/>
      <c r="GKV45" s="679"/>
      <c r="GKX45" s="676"/>
      <c r="GKY45" s="677"/>
      <c r="GKZ45" s="677"/>
      <c r="GLA45" s="678"/>
      <c r="GLB45" s="678"/>
      <c r="GLC45" s="678"/>
      <c r="GLD45" s="679"/>
      <c r="GLF45" s="676"/>
      <c r="GLG45" s="677"/>
      <c r="GLH45" s="677"/>
      <c r="GLI45" s="678"/>
      <c r="GLJ45" s="678"/>
      <c r="GLK45" s="678"/>
      <c r="GLL45" s="679"/>
      <c r="GLN45" s="676"/>
      <c r="GLO45" s="677"/>
      <c r="GLP45" s="677"/>
      <c r="GLQ45" s="678"/>
      <c r="GLR45" s="678"/>
      <c r="GLS45" s="678"/>
      <c r="GLT45" s="679"/>
      <c r="GLV45" s="676"/>
      <c r="GLW45" s="677"/>
      <c r="GLX45" s="677"/>
      <c r="GLY45" s="678"/>
      <c r="GLZ45" s="678"/>
      <c r="GMA45" s="678"/>
      <c r="GMB45" s="679"/>
      <c r="GMD45" s="676"/>
      <c r="GME45" s="677"/>
      <c r="GMF45" s="677"/>
      <c r="GMG45" s="678"/>
      <c r="GMH45" s="678"/>
      <c r="GMI45" s="678"/>
      <c r="GMJ45" s="679"/>
      <c r="GML45" s="676"/>
      <c r="GMM45" s="677"/>
      <c r="GMN45" s="677"/>
      <c r="GMO45" s="678"/>
      <c r="GMP45" s="678"/>
      <c r="GMQ45" s="678"/>
      <c r="GMR45" s="679"/>
      <c r="GMT45" s="676"/>
      <c r="GMU45" s="677"/>
      <c r="GMV45" s="677"/>
      <c r="GMW45" s="678"/>
      <c r="GMX45" s="678"/>
      <c r="GMY45" s="678"/>
      <c r="GMZ45" s="679"/>
      <c r="GNB45" s="676"/>
      <c r="GNC45" s="677"/>
      <c r="GND45" s="677"/>
      <c r="GNE45" s="678"/>
      <c r="GNF45" s="678"/>
      <c r="GNG45" s="678"/>
      <c r="GNH45" s="679"/>
      <c r="GNJ45" s="676"/>
      <c r="GNK45" s="677"/>
      <c r="GNL45" s="677"/>
      <c r="GNM45" s="678"/>
      <c r="GNN45" s="678"/>
      <c r="GNO45" s="678"/>
      <c r="GNP45" s="679"/>
      <c r="GNR45" s="676"/>
      <c r="GNS45" s="677"/>
      <c r="GNT45" s="677"/>
      <c r="GNU45" s="678"/>
      <c r="GNV45" s="678"/>
      <c r="GNW45" s="678"/>
      <c r="GNX45" s="679"/>
      <c r="GNZ45" s="676"/>
      <c r="GOA45" s="677"/>
      <c r="GOB45" s="677"/>
      <c r="GOC45" s="678"/>
      <c r="GOD45" s="678"/>
      <c r="GOE45" s="678"/>
      <c r="GOF45" s="679"/>
      <c r="GOH45" s="676"/>
      <c r="GOI45" s="677"/>
      <c r="GOJ45" s="677"/>
      <c r="GOK45" s="678"/>
      <c r="GOL45" s="678"/>
      <c r="GOM45" s="678"/>
      <c r="GON45" s="679"/>
      <c r="GOP45" s="676"/>
      <c r="GOQ45" s="677"/>
      <c r="GOR45" s="677"/>
      <c r="GOS45" s="678"/>
      <c r="GOT45" s="678"/>
      <c r="GOU45" s="678"/>
      <c r="GOV45" s="679"/>
      <c r="GOX45" s="676"/>
      <c r="GOY45" s="677"/>
      <c r="GOZ45" s="677"/>
      <c r="GPA45" s="678"/>
      <c r="GPB45" s="678"/>
      <c r="GPC45" s="678"/>
      <c r="GPD45" s="679"/>
      <c r="GPF45" s="676"/>
      <c r="GPG45" s="677"/>
      <c r="GPH45" s="677"/>
      <c r="GPI45" s="678"/>
      <c r="GPJ45" s="678"/>
      <c r="GPK45" s="678"/>
      <c r="GPL45" s="679"/>
      <c r="GPN45" s="676"/>
      <c r="GPO45" s="677"/>
      <c r="GPP45" s="677"/>
      <c r="GPQ45" s="678"/>
      <c r="GPR45" s="678"/>
      <c r="GPS45" s="678"/>
      <c r="GPT45" s="679"/>
      <c r="GPV45" s="676"/>
      <c r="GPW45" s="677"/>
      <c r="GPX45" s="677"/>
      <c r="GPY45" s="678"/>
      <c r="GPZ45" s="678"/>
      <c r="GQA45" s="678"/>
      <c r="GQB45" s="679"/>
      <c r="GQD45" s="676"/>
      <c r="GQE45" s="677"/>
      <c r="GQF45" s="677"/>
      <c r="GQG45" s="678"/>
      <c r="GQH45" s="678"/>
      <c r="GQI45" s="678"/>
      <c r="GQJ45" s="679"/>
      <c r="GQL45" s="676"/>
      <c r="GQM45" s="677"/>
      <c r="GQN45" s="677"/>
      <c r="GQO45" s="678"/>
      <c r="GQP45" s="678"/>
      <c r="GQQ45" s="678"/>
      <c r="GQR45" s="679"/>
      <c r="GQT45" s="676"/>
      <c r="GQU45" s="677"/>
      <c r="GQV45" s="677"/>
      <c r="GQW45" s="678"/>
      <c r="GQX45" s="678"/>
      <c r="GQY45" s="678"/>
      <c r="GQZ45" s="679"/>
      <c r="GRB45" s="676"/>
      <c r="GRC45" s="677"/>
      <c r="GRD45" s="677"/>
      <c r="GRE45" s="678"/>
      <c r="GRF45" s="678"/>
      <c r="GRG45" s="678"/>
      <c r="GRH45" s="679"/>
      <c r="GRJ45" s="676"/>
      <c r="GRK45" s="677"/>
      <c r="GRL45" s="677"/>
      <c r="GRM45" s="678"/>
      <c r="GRN45" s="678"/>
      <c r="GRO45" s="678"/>
      <c r="GRP45" s="679"/>
      <c r="GRR45" s="676"/>
      <c r="GRS45" s="677"/>
      <c r="GRT45" s="677"/>
      <c r="GRU45" s="678"/>
      <c r="GRV45" s="678"/>
      <c r="GRW45" s="678"/>
      <c r="GRX45" s="679"/>
      <c r="GRZ45" s="676"/>
      <c r="GSA45" s="677"/>
      <c r="GSB45" s="677"/>
      <c r="GSC45" s="678"/>
      <c r="GSD45" s="678"/>
      <c r="GSE45" s="678"/>
      <c r="GSF45" s="679"/>
      <c r="GSH45" s="676"/>
      <c r="GSI45" s="677"/>
      <c r="GSJ45" s="677"/>
      <c r="GSK45" s="678"/>
      <c r="GSL45" s="678"/>
      <c r="GSM45" s="678"/>
      <c r="GSN45" s="679"/>
      <c r="GSP45" s="676"/>
      <c r="GSQ45" s="677"/>
      <c r="GSR45" s="677"/>
      <c r="GSS45" s="678"/>
      <c r="GST45" s="678"/>
      <c r="GSU45" s="678"/>
      <c r="GSV45" s="679"/>
      <c r="GSX45" s="676"/>
      <c r="GSY45" s="677"/>
      <c r="GSZ45" s="677"/>
      <c r="GTA45" s="678"/>
      <c r="GTB45" s="678"/>
      <c r="GTC45" s="678"/>
      <c r="GTD45" s="679"/>
      <c r="GTF45" s="676"/>
      <c r="GTG45" s="677"/>
      <c r="GTH45" s="677"/>
      <c r="GTI45" s="678"/>
      <c r="GTJ45" s="678"/>
      <c r="GTK45" s="678"/>
      <c r="GTL45" s="679"/>
      <c r="GTN45" s="676"/>
      <c r="GTO45" s="677"/>
      <c r="GTP45" s="677"/>
      <c r="GTQ45" s="678"/>
      <c r="GTR45" s="678"/>
      <c r="GTS45" s="678"/>
      <c r="GTT45" s="679"/>
      <c r="GTV45" s="676"/>
      <c r="GTW45" s="677"/>
      <c r="GTX45" s="677"/>
      <c r="GTY45" s="678"/>
      <c r="GTZ45" s="678"/>
      <c r="GUA45" s="678"/>
      <c r="GUB45" s="679"/>
      <c r="GUD45" s="676"/>
      <c r="GUE45" s="677"/>
      <c r="GUF45" s="677"/>
      <c r="GUG45" s="678"/>
      <c r="GUH45" s="678"/>
      <c r="GUI45" s="678"/>
      <c r="GUJ45" s="679"/>
      <c r="GUL45" s="676"/>
      <c r="GUM45" s="677"/>
      <c r="GUN45" s="677"/>
      <c r="GUO45" s="678"/>
      <c r="GUP45" s="678"/>
      <c r="GUQ45" s="678"/>
      <c r="GUR45" s="679"/>
      <c r="GUT45" s="676"/>
      <c r="GUU45" s="677"/>
      <c r="GUV45" s="677"/>
      <c r="GUW45" s="678"/>
      <c r="GUX45" s="678"/>
      <c r="GUY45" s="678"/>
      <c r="GUZ45" s="679"/>
      <c r="GVB45" s="676"/>
      <c r="GVC45" s="677"/>
      <c r="GVD45" s="677"/>
      <c r="GVE45" s="678"/>
      <c r="GVF45" s="678"/>
      <c r="GVG45" s="678"/>
      <c r="GVH45" s="679"/>
      <c r="GVJ45" s="676"/>
      <c r="GVK45" s="677"/>
      <c r="GVL45" s="677"/>
      <c r="GVM45" s="678"/>
      <c r="GVN45" s="678"/>
      <c r="GVO45" s="678"/>
      <c r="GVP45" s="679"/>
      <c r="GVR45" s="676"/>
      <c r="GVS45" s="677"/>
      <c r="GVT45" s="677"/>
      <c r="GVU45" s="678"/>
      <c r="GVV45" s="678"/>
      <c r="GVW45" s="678"/>
      <c r="GVX45" s="679"/>
      <c r="GVZ45" s="676"/>
      <c r="GWA45" s="677"/>
      <c r="GWB45" s="677"/>
      <c r="GWC45" s="678"/>
      <c r="GWD45" s="678"/>
      <c r="GWE45" s="678"/>
      <c r="GWF45" s="679"/>
      <c r="GWH45" s="676"/>
      <c r="GWI45" s="677"/>
      <c r="GWJ45" s="677"/>
      <c r="GWK45" s="678"/>
      <c r="GWL45" s="678"/>
      <c r="GWM45" s="678"/>
      <c r="GWN45" s="679"/>
      <c r="GWP45" s="676"/>
      <c r="GWQ45" s="677"/>
      <c r="GWR45" s="677"/>
      <c r="GWS45" s="678"/>
      <c r="GWT45" s="678"/>
      <c r="GWU45" s="678"/>
      <c r="GWV45" s="679"/>
      <c r="GWX45" s="676"/>
      <c r="GWY45" s="677"/>
      <c r="GWZ45" s="677"/>
      <c r="GXA45" s="678"/>
      <c r="GXB45" s="678"/>
      <c r="GXC45" s="678"/>
      <c r="GXD45" s="679"/>
      <c r="GXF45" s="676"/>
      <c r="GXG45" s="677"/>
      <c r="GXH45" s="677"/>
      <c r="GXI45" s="678"/>
      <c r="GXJ45" s="678"/>
      <c r="GXK45" s="678"/>
      <c r="GXL45" s="679"/>
      <c r="GXN45" s="676"/>
      <c r="GXO45" s="677"/>
      <c r="GXP45" s="677"/>
      <c r="GXQ45" s="678"/>
      <c r="GXR45" s="678"/>
      <c r="GXS45" s="678"/>
      <c r="GXT45" s="679"/>
      <c r="GXV45" s="676"/>
      <c r="GXW45" s="677"/>
      <c r="GXX45" s="677"/>
      <c r="GXY45" s="678"/>
      <c r="GXZ45" s="678"/>
      <c r="GYA45" s="678"/>
      <c r="GYB45" s="679"/>
      <c r="GYD45" s="676"/>
      <c r="GYE45" s="677"/>
      <c r="GYF45" s="677"/>
      <c r="GYG45" s="678"/>
      <c r="GYH45" s="678"/>
      <c r="GYI45" s="678"/>
      <c r="GYJ45" s="679"/>
      <c r="GYL45" s="676"/>
      <c r="GYM45" s="677"/>
      <c r="GYN45" s="677"/>
      <c r="GYO45" s="678"/>
      <c r="GYP45" s="678"/>
      <c r="GYQ45" s="678"/>
      <c r="GYR45" s="679"/>
      <c r="GYT45" s="676"/>
      <c r="GYU45" s="677"/>
      <c r="GYV45" s="677"/>
      <c r="GYW45" s="678"/>
      <c r="GYX45" s="678"/>
      <c r="GYY45" s="678"/>
      <c r="GYZ45" s="679"/>
      <c r="GZB45" s="676"/>
      <c r="GZC45" s="677"/>
      <c r="GZD45" s="677"/>
      <c r="GZE45" s="678"/>
      <c r="GZF45" s="678"/>
      <c r="GZG45" s="678"/>
      <c r="GZH45" s="679"/>
      <c r="GZJ45" s="676"/>
      <c r="GZK45" s="677"/>
      <c r="GZL45" s="677"/>
      <c r="GZM45" s="678"/>
      <c r="GZN45" s="678"/>
      <c r="GZO45" s="678"/>
      <c r="GZP45" s="679"/>
      <c r="GZR45" s="676"/>
      <c r="GZS45" s="677"/>
      <c r="GZT45" s="677"/>
      <c r="GZU45" s="678"/>
      <c r="GZV45" s="678"/>
      <c r="GZW45" s="678"/>
      <c r="GZX45" s="679"/>
      <c r="GZZ45" s="676"/>
      <c r="HAA45" s="677"/>
      <c r="HAB45" s="677"/>
      <c r="HAC45" s="678"/>
      <c r="HAD45" s="678"/>
      <c r="HAE45" s="678"/>
      <c r="HAF45" s="679"/>
      <c r="HAH45" s="676"/>
      <c r="HAI45" s="677"/>
      <c r="HAJ45" s="677"/>
      <c r="HAK45" s="678"/>
      <c r="HAL45" s="678"/>
      <c r="HAM45" s="678"/>
      <c r="HAN45" s="679"/>
      <c r="HAP45" s="676"/>
      <c r="HAQ45" s="677"/>
      <c r="HAR45" s="677"/>
      <c r="HAS45" s="678"/>
      <c r="HAT45" s="678"/>
      <c r="HAU45" s="678"/>
      <c r="HAV45" s="679"/>
      <c r="HAX45" s="676"/>
      <c r="HAY45" s="677"/>
      <c r="HAZ45" s="677"/>
      <c r="HBA45" s="678"/>
      <c r="HBB45" s="678"/>
      <c r="HBC45" s="678"/>
      <c r="HBD45" s="679"/>
      <c r="HBF45" s="676"/>
      <c r="HBG45" s="677"/>
      <c r="HBH45" s="677"/>
      <c r="HBI45" s="678"/>
      <c r="HBJ45" s="678"/>
      <c r="HBK45" s="678"/>
      <c r="HBL45" s="679"/>
      <c r="HBN45" s="676"/>
      <c r="HBO45" s="677"/>
      <c r="HBP45" s="677"/>
      <c r="HBQ45" s="678"/>
      <c r="HBR45" s="678"/>
      <c r="HBS45" s="678"/>
      <c r="HBT45" s="679"/>
      <c r="HBV45" s="676"/>
      <c r="HBW45" s="677"/>
      <c r="HBX45" s="677"/>
      <c r="HBY45" s="678"/>
      <c r="HBZ45" s="678"/>
      <c r="HCA45" s="678"/>
      <c r="HCB45" s="679"/>
      <c r="HCD45" s="676"/>
      <c r="HCE45" s="677"/>
      <c r="HCF45" s="677"/>
      <c r="HCG45" s="678"/>
      <c r="HCH45" s="678"/>
      <c r="HCI45" s="678"/>
      <c r="HCJ45" s="679"/>
      <c r="HCL45" s="676"/>
      <c r="HCM45" s="677"/>
      <c r="HCN45" s="677"/>
      <c r="HCO45" s="678"/>
      <c r="HCP45" s="678"/>
      <c r="HCQ45" s="678"/>
      <c r="HCR45" s="679"/>
      <c r="HCT45" s="676"/>
      <c r="HCU45" s="677"/>
      <c r="HCV45" s="677"/>
      <c r="HCW45" s="678"/>
      <c r="HCX45" s="678"/>
      <c r="HCY45" s="678"/>
      <c r="HCZ45" s="679"/>
      <c r="HDB45" s="676"/>
      <c r="HDC45" s="677"/>
      <c r="HDD45" s="677"/>
      <c r="HDE45" s="678"/>
      <c r="HDF45" s="678"/>
      <c r="HDG45" s="678"/>
      <c r="HDH45" s="679"/>
      <c r="HDJ45" s="676"/>
      <c r="HDK45" s="677"/>
      <c r="HDL45" s="677"/>
      <c r="HDM45" s="678"/>
      <c r="HDN45" s="678"/>
      <c r="HDO45" s="678"/>
      <c r="HDP45" s="679"/>
      <c r="HDR45" s="676"/>
      <c r="HDS45" s="677"/>
      <c r="HDT45" s="677"/>
      <c r="HDU45" s="678"/>
      <c r="HDV45" s="678"/>
      <c r="HDW45" s="678"/>
      <c r="HDX45" s="679"/>
      <c r="HDZ45" s="676"/>
      <c r="HEA45" s="677"/>
      <c r="HEB45" s="677"/>
      <c r="HEC45" s="678"/>
      <c r="HED45" s="678"/>
      <c r="HEE45" s="678"/>
      <c r="HEF45" s="679"/>
      <c r="HEH45" s="676"/>
      <c r="HEI45" s="677"/>
      <c r="HEJ45" s="677"/>
      <c r="HEK45" s="678"/>
      <c r="HEL45" s="678"/>
      <c r="HEM45" s="678"/>
      <c r="HEN45" s="679"/>
      <c r="HEP45" s="676"/>
      <c r="HEQ45" s="677"/>
      <c r="HER45" s="677"/>
      <c r="HES45" s="678"/>
      <c r="HET45" s="678"/>
      <c r="HEU45" s="678"/>
      <c r="HEV45" s="679"/>
      <c r="HEX45" s="676"/>
      <c r="HEY45" s="677"/>
      <c r="HEZ45" s="677"/>
      <c r="HFA45" s="678"/>
      <c r="HFB45" s="678"/>
      <c r="HFC45" s="678"/>
      <c r="HFD45" s="679"/>
      <c r="HFF45" s="676"/>
      <c r="HFG45" s="677"/>
      <c r="HFH45" s="677"/>
      <c r="HFI45" s="678"/>
      <c r="HFJ45" s="678"/>
      <c r="HFK45" s="678"/>
      <c r="HFL45" s="679"/>
      <c r="HFN45" s="676"/>
      <c r="HFO45" s="677"/>
      <c r="HFP45" s="677"/>
      <c r="HFQ45" s="678"/>
      <c r="HFR45" s="678"/>
      <c r="HFS45" s="678"/>
      <c r="HFT45" s="679"/>
      <c r="HFV45" s="676"/>
      <c r="HFW45" s="677"/>
      <c r="HFX45" s="677"/>
      <c r="HFY45" s="678"/>
      <c r="HFZ45" s="678"/>
      <c r="HGA45" s="678"/>
      <c r="HGB45" s="679"/>
      <c r="HGD45" s="676"/>
      <c r="HGE45" s="677"/>
      <c r="HGF45" s="677"/>
      <c r="HGG45" s="678"/>
      <c r="HGH45" s="678"/>
      <c r="HGI45" s="678"/>
      <c r="HGJ45" s="679"/>
      <c r="HGL45" s="676"/>
      <c r="HGM45" s="677"/>
      <c r="HGN45" s="677"/>
      <c r="HGO45" s="678"/>
      <c r="HGP45" s="678"/>
      <c r="HGQ45" s="678"/>
      <c r="HGR45" s="679"/>
      <c r="HGT45" s="676"/>
      <c r="HGU45" s="677"/>
      <c r="HGV45" s="677"/>
      <c r="HGW45" s="678"/>
      <c r="HGX45" s="678"/>
      <c r="HGY45" s="678"/>
      <c r="HGZ45" s="679"/>
      <c r="HHB45" s="676"/>
      <c r="HHC45" s="677"/>
      <c r="HHD45" s="677"/>
      <c r="HHE45" s="678"/>
      <c r="HHF45" s="678"/>
      <c r="HHG45" s="678"/>
      <c r="HHH45" s="679"/>
      <c r="HHJ45" s="676"/>
      <c r="HHK45" s="677"/>
      <c r="HHL45" s="677"/>
      <c r="HHM45" s="678"/>
      <c r="HHN45" s="678"/>
      <c r="HHO45" s="678"/>
      <c r="HHP45" s="679"/>
      <c r="HHR45" s="676"/>
      <c r="HHS45" s="677"/>
      <c r="HHT45" s="677"/>
      <c r="HHU45" s="678"/>
      <c r="HHV45" s="678"/>
      <c r="HHW45" s="678"/>
      <c r="HHX45" s="679"/>
      <c r="HHZ45" s="676"/>
      <c r="HIA45" s="677"/>
      <c r="HIB45" s="677"/>
      <c r="HIC45" s="678"/>
      <c r="HID45" s="678"/>
      <c r="HIE45" s="678"/>
      <c r="HIF45" s="679"/>
      <c r="HIH45" s="676"/>
      <c r="HII45" s="677"/>
      <c r="HIJ45" s="677"/>
      <c r="HIK45" s="678"/>
      <c r="HIL45" s="678"/>
      <c r="HIM45" s="678"/>
      <c r="HIN45" s="679"/>
      <c r="HIP45" s="676"/>
      <c r="HIQ45" s="677"/>
      <c r="HIR45" s="677"/>
      <c r="HIS45" s="678"/>
      <c r="HIT45" s="678"/>
      <c r="HIU45" s="678"/>
      <c r="HIV45" s="679"/>
      <c r="HIX45" s="676"/>
      <c r="HIY45" s="677"/>
      <c r="HIZ45" s="677"/>
      <c r="HJA45" s="678"/>
      <c r="HJB45" s="678"/>
      <c r="HJC45" s="678"/>
      <c r="HJD45" s="679"/>
      <c r="HJF45" s="676"/>
      <c r="HJG45" s="677"/>
      <c r="HJH45" s="677"/>
      <c r="HJI45" s="678"/>
      <c r="HJJ45" s="678"/>
      <c r="HJK45" s="678"/>
      <c r="HJL45" s="679"/>
      <c r="HJN45" s="676"/>
      <c r="HJO45" s="677"/>
      <c r="HJP45" s="677"/>
      <c r="HJQ45" s="678"/>
      <c r="HJR45" s="678"/>
      <c r="HJS45" s="678"/>
      <c r="HJT45" s="679"/>
      <c r="HJV45" s="676"/>
      <c r="HJW45" s="677"/>
      <c r="HJX45" s="677"/>
      <c r="HJY45" s="678"/>
      <c r="HJZ45" s="678"/>
      <c r="HKA45" s="678"/>
      <c r="HKB45" s="679"/>
      <c r="HKD45" s="676"/>
      <c r="HKE45" s="677"/>
      <c r="HKF45" s="677"/>
      <c r="HKG45" s="678"/>
      <c r="HKH45" s="678"/>
      <c r="HKI45" s="678"/>
      <c r="HKJ45" s="679"/>
      <c r="HKL45" s="676"/>
      <c r="HKM45" s="677"/>
      <c r="HKN45" s="677"/>
      <c r="HKO45" s="678"/>
      <c r="HKP45" s="678"/>
      <c r="HKQ45" s="678"/>
      <c r="HKR45" s="679"/>
      <c r="HKT45" s="676"/>
      <c r="HKU45" s="677"/>
      <c r="HKV45" s="677"/>
      <c r="HKW45" s="678"/>
      <c r="HKX45" s="678"/>
      <c r="HKY45" s="678"/>
      <c r="HKZ45" s="679"/>
      <c r="HLB45" s="676"/>
      <c r="HLC45" s="677"/>
      <c r="HLD45" s="677"/>
      <c r="HLE45" s="678"/>
      <c r="HLF45" s="678"/>
      <c r="HLG45" s="678"/>
      <c r="HLH45" s="679"/>
      <c r="HLJ45" s="676"/>
      <c r="HLK45" s="677"/>
      <c r="HLL45" s="677"/>
      <c r="HLM45" s="678"/>
      <c r="HLN45" s="678"/>
      <c r="HLO45" s="678"/>
      <c r="HLP45" s="679"/>
      <c r="HLR45" s="676"/>
      <c r="HLS45" s="677"/>
      <c r="HLT45" s="677"/>
      <c r="HLU45" s="678"/>
      <c r="HLV45" s="678"/>
      <c r="HLW45" s="678"/>
      <c r="HLX45" s="679"/>
      <c r="HLZ45" s="676"/>
      <c r="HMA45" s="677"/>
      <c r="HMB45" s="677"/>
      <c r="HMC45" s="678"/>
      <c r="HMD45" s="678"/>
      <c r="HME45" s="678"/>
      <c r="HMF45" s="679"/>
      <c r="HMH45" s="676"/>
      <c r="HMI45" s="677"/>
      <c r="HMJ45" s="677"/>
      <c r="HMK45" s="678"/>
      <c r="HML45" s="678"/>
      <c r="HMM45" s="678"/>
      <c r="HMN45" s="679"/>
      <c r="HMP45" s="676"/>
      <c r="HMQ45" s="677"/>
      <c r="HMR45" s="677"/>
      <c r="HMS45" s="678"/>
      <c r="HMT45" s="678"/>
      <c r="HMU45" s="678"/>
      <c r="HMV45" s="679"/>
      <c r="HMX45" s="676"/>
      <c r="HMY45" s="677"/>
      <c r="HMZ45" s="677"/>
      <c r="HNA45" s="678"/>
      <c r="HNB45" s="678"/>
      <c r="HNC45" s="678"/>
      <c r="HND45" s="679"/>
      <c r="HNF45" s="676"/>
      <c r="HNG45" s="677"/>
      <c r="HNH45" s="677"/>
      <c r="HNI45" s="678"/>
      <c r="HNJ45" s="678"/>
      <c r="HNK45" s="678"/>
      <c r="HNL45" s="679"/>
      <c r="HNN45" s="676"/>
      <c r="HNO45" s="677"/>
      <c r="HNP45" s="677"/>
      <c r="HNQ45" s="678"/>
      <c r="HNR45" s="678"/>
      <c r="HNS45" s="678"/>
      <c r="HNT45" s="679"/>
      <c r="HNV45" s="676"/>
      <c r="HNW45" s="677"/>
      <c r="HNX45" s="677"/>
      <c r="HNY45" s="678"/>
      <c r="HNZ45" s="678"/>
      <c r="HOA45" s="678"/>
      <c r="HOB45" s="679"/>
      <c r="HOD45" s="676"/>
      <c r="HOE45" s="677"/>
      <c r="HOF45" s="677"/>
      <c r="HOG45" s="678"/>
      <c r="HOH45" s="678"/>
      <c r="HOI45" s="678"/>
      <c r="HOJ45" s="679"/>
      <c r="HOL45" s="676"/>
      <c r="HOM45" s="677"/>
      <c r="HON45" s="677"/>
      <c r="HOO45" s="678"/>
      <c r="HOP45" s="678"/>
      <c r="HOQ45" s="678"/>
      <c r="HOR45" s="679"/>
      <c r="HOT45" s="676"/>
      <c r="HOU45" s="677"/>
      <c r="HOV45" s="677"/>
      <c r="HOW45" s="678"/>
      <c r="HOX45" s="678"/>
      <c r="HOY45" s="678"/>
      <c r="HOZ45" s="679"/>
      <c r="HPB45" s="676"/>
      <c r="HPC45" s="677"/>
      <c r="HPD45" s="677"/>
      <c r="HPE45" s="678"/>
      <c r="HPF45" s="678"/>
      <c r="HPG45" s="678"/>
      <c r="HPH45" s="679"/>
      <c r="HPJ45" s="676"/>
      <c r="HPK45" s="677"/>
      <c r="HPL45" s="677"/>
      <c r="HPM45" s="678"/>
      <c r="HPN45" s="678"/>
      <c r="HPO45" s="678"/>
      <c r="HPP45" s="679"/>
      <c r="HPR45" s="676"/>
      <c r="HPS45" s="677"/>
      <c r="HPT45" s="677"/>
      <c r="HPU45" s="678"/>
      <c r="HPV45" s="678"/>
      <c r="HPW45" s="678"/>
      <c r="HPX45" s="679"/>
      <c r="HPZ45" s="676"/>
      <c r="HQA45" s="677"/>
      <c r="HQB45" s="677"/>
      <c r="HQC45" s="678"/>
      <c r="HQD45" s="678"/>
      <c r="HQE45" s="678"/>
      <c r="HQF45" s="679"/>
      <c r="HQH45" s="676"/>
      <c r="HQI45" s="677"/>
      <c r="HQJ45" s="677"/>
      <c r="HQK45" s="678"/>
      <c r="HQL45" s="678"/>
      <c r="HQM45" s="678"/>
      <c r="HQN45" s="679"/>
      <c r="HQP45" s="676"/>
      <c r="HQQ45" s="677"/>
      <c r="HQR45" s="677"/>
      <c r="HQS45" s="678"/>
      <c r="HQT45" s="678"/>
      <c r="HQU45" s="678"/>
      <c r="HQV45" s="679"/>
      <c r="HQX45" s="676"/>
      <c r="HQY45" s="677"/>
      <c r="HQZ45" s="677"/>
      <c r="HRA45" s="678"/>
      <c r="HRB45" s="678"/>
      <c r="HRC45" s="678"/>
      <c r="HRD45" s="679"/>
      <c r="HRF45" s="676"/>
      <c r="HRG45" s="677"/>
      <c r="HRH45" s="677"/>
      <c r="HRI45" s="678"/>
      <c r="HRJ45" s="678"/>
      <c r="HRK45" s="678"/>
      <c r="HRL45" s="679"/>
      <c r="HRN45" s="676"/>
      <c r="HRO45" s="677"/>
      <c r="HRP45" s="677"/>
      <c r="HRQ45" s="678"/>
      <c r="HRR45" s="678"/>
      <c r="HRS45" s="678"/>
      <c r="HRT45" s="679"/>
      <c r="HRV45" s="676"/>
      <c r="HRW45" s="677"/>
      <c r="HRX45" s="677"/>
      <c r="HRY45" s="678"/>
      <c r="HRZ45" s="678"/>
      <c r="HSA45" s="678"/>
      <c r="HSB45" s="679"/>
      <c r="HSD45" s="676"/>
      <c r="HSE45" s="677"/>
      <c r="HSF45" s="677"/>
      <c r="HSG45" s="678"/>
      <c r="HSH45" s="678"/>
      <c r="HSI45" s="678"/>
      <c r="HSJ45" s="679"/>
      <c r="HSL45" s="676"/>
      <c r="HSM45" s="677"/>
      <c r="HSN45" s="677"/>
      <c r="HSO45" s="678"/>
      <c r="HSP45" s="678"/>
      <c r="HSQ45" s="678"/>
      <c r="HSR45" s="679"/>
      <c r="HST45" s="676"/>
      <c r="HSU45" s="677"/>
      <c r="HSV45" s="677"/>
      <c r="HSW45" s="678"/>
      <c r="HSX45" s="678"/>
      <c r="HSY45" s="678"/>
      <c r="HSZ45" s="679"/>
      <c r="HTB45" s="676"/>
      <c r="HTC45" s="677"/>
      <c r="HTD45" s="677"/>
      <c r="HTE45" s="678"/>
      <c r="HTF45" s="678"/>
      <c r="HTG45" s="678"/>
      <c r="HTH45" s="679"/>
      <c r="HTJ45" s="676"/>
      <c r="HTK45" s="677"/>
      <c r="HTL45" s="677"/>
      <c r="HTM45" s="678"/>
      <c r="HTN45" s="678"/>
      <c r="HTO45" s="678"/>
      <c r="HTP45" s="679"/>
      <c r="HTR45" s="676"/>
      <c r="HTS45" s="677"/>
      <c r="HTT45" s="677"/>
      <c r="HTU45" s="678"/>
      <c r="HTV45" s="678"/>
      <c r="HTW45" s="678"/>
      <c r="HTX45" s="679"/>
      <c r="HTZ45" s="676"/>
      <c r="HUA45" s="677"/>
      <c r="HUB45" s="677"/>
      <c r="HUC45" s="678"/>
      <c r="HUD45" s="678"/>
      <c r="HUE45" s="678"/>
      <c r="HUF45" s="679"/>
      <c r="HUH45" s="676"/>
      <c r="HUI45" s="677"/>
      <c r="HUJ45" s="677"/>
      <c r="HUK45" s="678"/>
      <c r="HUL45" s="678"/>
      <c r="HUM45" s="678"/>
      <c r="HUN45" s="679"/>
      <c r="HUP45" s="676"/>
      <c r="HUQ45" s="677"/>
      <c r="HUR45" s="677"/>
      <c r="HUS45" s="678"/>
      <c r="HUT45" s="678"/>
      <c r="HUU45" s="678"/>
      <c r="HUV45" s="679"/>
      <c r="HUX45" s="676"/>
      <c r="HUY45" s="677"/>
      <c r="HUZ45" s="677"/>
      <c r="HVA45" s="678"/>
      <c r="HVB45" s="678"/>
      <c r="HVC45" s="678"/>
      <c r="HVD45" s="679"/>
      <c r="HVF45" s="676"/>
      <c r="HVG45" s="677"/>
      <c r="HVH45" s="677"/>
      <c r="HVI45" s="678"/>
      <c r="HVJ45" s="678"/>
      <c r="HVK45" s="678"/>
      <c r="HVL45" s="679"/>
      <c r="HVN45" s="676"/>
      <c r="HVO45" s="677"/>
      <c r="HVP45" s="677"/>
      <c r="HVQ45" s="678"/>
      <c r="HVR45" s="678"/>
      <c r="HVS45" s="678"/>
      <c r="HVT45" s="679"/>
      <c r="HVV45" s="676"/>
      <c r="HVW45" s="677"/>
      <c r="HVX45" s="677"/>
      <c r="HVY45" s="678"/>
      <c r="HVZ45" s="678"/>
      <c r="HWA45" s="678"/>
      <c r="HWB45" s="679"/>
      <c r="HWD45" s="676"/>
      <c r="HWE45" s="677"/>
      <c r="HWF45" s="677"/>
      <c r="HWG45" s="678"/>
      <c r="HWH45" s="678"/>
      <c r="HWI45" s="678"/>
      <c r="HWJ45" s="679"/>
      <c r="HWL45" s="676"/>
      <c r="HWM45" s="677"/>
      <c r="HWN45" s="677"/>
      <c r="HWO45" s="678"/>
      <c r="HWP45" s="678"/>
      <c r="HWQ45" s="678"/>
      <c r="HWR45" s="679"/>
      <c r="HWT45" s="676"/>
      <c r="HWU45" s="677"/>
      <c r="HWV45" s="677"/>
      <c r="HWW45" s="678"/>
      <c r="HWX45" s="678"/>
      <c r="HWY45" s="678"/>
      <c r="HWZ45" s="679"/>
      <c r="HXB45" s="676"/>
      <c r="HXC45" s="677"/>
      <c r="HXD45" s="677"/>
      <c r="HXE45" s="678"/>
      <c r="HXF45" s="678"/>
      <c r="HXG45" s="678"/>
      <c r="HXH45" s="679"/>
      <c r="HXJ45" s="676"/>
      <c r="HXK45" s="677"/>
      <c r="HXL45" s="677"/>
      <c r="HXM45" s="678"/>
      <c r="HXN45" s="678"/>
      <c r="HXO45" s="678"/>
      <c r="HXP45" s="679"/>
      <c r="HXR45" s="676"/>
      <c r="HXS45" s="677"/>
      <c r="HXT45" s="677"/>
      <c r="HXU45" s="678"/>
      <c r="HXV45" s="678"/>
      <c r="HXW45" s="678"/>
      <c r="HXX45" s="679"/>
      <c r="HXZ45" s="676"/>
      <c r="HYA45" s="677"/>
      <c r="HYB45" s="677"/>
      <c r="HYC45" s="678"/>
      <c r="HYD45" s="678"/>
      <c r="HYE45" s="678"/>
      <c r="HYF45" s="679"/>
      <c r="HYH45" s="676"/>
      <c r="HYI45" s="677"/>
      <c r="HYJ45" s="677"/>
      <c r="HYK45" s="678"/>
      <c r="HYL45" s="678"/>
      <c r="HYM45" s="678"/>
      <c r="HYN45" s="679"/>
      <c r="HYP45" s="676"/>
      <c r="HYQ45" s="677"/>
      <c r="HYR45" s="677"/>
      <c r="HYS45" s="678"/>
      <c r="HYT45" s="678"/>
      <c r="HYU45" s="678"/>
      <c r="HYV45" s="679"/>
      <c r="HYX45" s="676"/>
      <c r="HYY45" s="677"/>
      <c r="HYZ45" s="677"/>
      <c r="HZA45" s="678"/>
      <c r="HZB45" s="678"/>
      <c r="HZC45" s="678"/>
      <c r="HZD45" s="679"/>
      <c r="HZF45" s="676"/>
      <c r="HZG45" s="677"/>
      <c r="HZH45" s="677"/>
      <c r="HZI45" s="678"/>
      <c r="HZJ45" s="678"/>
      <c r="HZK45" s="678"/>
      <c r="HZL45" s="679"/>
      <c r="HZN45" s="676"/>
      <c r="HZO45" s="677"/>
      <c r="HZP45" s="677"/>
      <c r="HZQ45" s="678"/>
      <c r="HZR45" s="678"/>
      <c r="HZS45" s="678"/>
      <c r="HZT45" s="679"/>
      <c r="HZV45" s="676"/>
      <c r="HZW45" s="677"/>
      <c r="HZX45" s="677"/>
      <c r="HZY45" s="678"/>
      <c r="HZZ45" s="678"/>
      <c r="IAA45" s="678"/>
      <c r="IAB45" s="679"/>
      <c r="IAD45" s="676"/>
      <c r="IAE45" s="677"/>
      <c r="IAF45" s="677"/>
      <c r="IAG45" s="678"/>
      <c r="IAH45" s="678"/>
      <c r="IAI45" s="678"/>
      <c r="IAJ45" s="679"/>
      <c r="IAL45" s="676"/>
      <c r="IAM45" s="677"/>
      <c r="IAN45" s="677"/>
      <c r="IAO45" s="678"/>
      <c r="IAP45" s="678"/>
      <c r="IAQ45" s="678"/>
      <c r="IAR45" s="679"/>
      <c r="IAT45" s="676"/>
      <c r="IAU45" s="677"/>
      <c r="IAV45" s="677"/>
      <c r="IAW45" s="678"/>
      <c r="IAX45" s="678"/>
      <c r="IAY45" s="678"/>
      <c r="IAZ45" s="679"/>
      <c r="IBB45" s="676"/>
      <c r="IBC45" s="677"/>
      <c r="IBD45" s="677"/>
      <c r="IBE45" s="678"/>
      <c r="IBF45" s="678"/>
      <c r="IBG45" s="678"/>
      <c r="IBH45" s="679"/>
      <c r="IBJ45" s="676"/>
      <c r="IBK45" s="677"/>
      <c r="IBL45" s="677"/>
      <c r="IBM45" s="678"/>
      <c r="IBN45" s="678"/>
      <c r="IBO45" s="678"/>
      <c r="IBP45" s="679"/>
      <c r="IBR45" s="676"/>
      <c r="IBS45" s="677"/>
      <c r="IBT45" s="677"/>
      <c r="IBU45" s="678"/>
      <c r="IBV45" s="678"/>
      <c r="IBW45" s="678"/>
      <c r="IBX45" s="679"/>
      <c r="IBZ45" s="676"/>
      <c r="ICA45" s="677"/>
      <c r="ICB45" s="677"/>
      <c r="ICC45" s="678"/>
      <c r="ICD45" s="678"/>
      <c r="ICE45" s="678"/>
      <c r="ICF45" s="679"/>
      <c r="ICH45" s="676"/>
      <c r="ICI45" s="677"/>
      <c r="ICJ45" s="677"/>
      <c r="ICK45" s="678"/>
      <c r="ICL45" s="678"/>
      <c r="ICM45" s="678"/>
      <c r="ICN45" s="679"/>
      <c r="ICP45" s="676"/>
      <c r="ICQ45" s="677"/>
      <c r="ICR45" s="677"/>
      <c r="ICS45" s="678"/>
      <c r="ICT45" s="678"/>
      <c r="ICU45" s="678"/>
      <c r="ICV45" s="679"/>
      <c r="ICX45" s="676"/>
      <c r="ICY45" s="677"/>
      <c r="ICZ45" s="677"/>
      <c r="IDA45" s="678"/>
      <c r="IDB45" s="678"/>
      <c r="IDC45" s="678"/>
      <c r="IDD45" s="679"/>
      <c r="IDF45" s="676"/>
      <c r="IDG45" s="677"/>
      <c r="IDH45" s="677"/>
      <c r="IDI45" s="678"/>
      <c r="IDJ45" s="678"/>
      <c r="IDK45" s="678"/>
      <c r="IDL45" s="679"/>
      <c r="IDN45" s="676"/>
      <c r="IDO45" s="677"/>
      <c r="IDP45" s="677"/>
      <c r="IDQ45" s="678"/>
      <c r="IDR45" s="678"/>
      <c r="IDS45" s="678"/>
      <c r="IDT45" s="679"/>
      <c r="IDV45" s="676"/>
      <c r="IDW45" s="677"/>
      <c r="IDX45" s="677"/>
      <c r="IDY45" s="678"/>
      <c r="IDZ45" s="678"/>
      <c r="IEA45" s="678"/>
      <c r="IEB45" s="679"/>
      <c r="IED45" s="676"/>
      <c r="IEE45" s="677"/>
      <c r="IEF45" s="677"/>
      <c r="IEG45" s="678"/>
      <c r="IEH45" s="678"/>
      <c r="IEI45" s="678"/>
      <c r="IEJ45" s="679"/>
      <c r="IEL45" s="676"/>
      <c r="IEM45" s="677"/>
      <c r="IEN45" s="677"/>
      <c r="IEO45" s="678"/>
      <c r="IEP45" s="678"/>
      <c r="IEQ45" s="678"/>
      <c r="IER45" s="679"/>
      <c r="IET45" s="676"/>
      <c r="IEU45" s="677"/>
      <c r="IEV45" s="677"/>
      <c r="IEW45" s="678"/>
      <c r="IEX45" s="678"/>
      <c r="IEY45" s="678"/>
      <c r="IEZ45" s="679"/>
      <c r="IFB45" s="676"/>
      <c r="IFC45" s="677"/>
      <c r="IFD45" s="677"/>
      <c r="IFE45" s="678"/>
      <c r="IFF45" s="678"/>
      <c r="IFG45" s="678"/>
      <c r="IFH45" s="679"/>
      <c r="IFJ45" s="676"/>
      <c r="IFK45" s="677"/>
      <c r="IFL45" s="677"/>
      <c r="IFM45" s="678"/>
      <c r="IFN45" s="678"/>
      <c r="IFO45" s="678"/>
      <c r="IFP45" s="679"/>
      <c r="IFR45" s="676"/>
      <c r="IFS45" s="677"/>
      <c r="IFT45" s="677"/>
      <c r="IFU45" s="678"/>
      <c r="IFV45" s="678"/>
      <c r="IFW45" s="678"/>
      <c r="IFX45" s="679"/>
      <c r="IFZ45" s="676"/>
      <c r="IGA45" s="677"/>
      <c r="IGB45" s="677"/>
      <c r="IGC45" s="678"/>
      <c r="IGD45" s="678"/>
      <c r="IGE45" s="678"/>
      <c r="IGF45" s="679"/>
      <c r="IGH45" s="676"/>
      <c r="IGI45" s="677"/>
      <c r="IGJ45" s="677"/>
      <c r="IGK45" s="678"/>
      <c r="IGL45" s="678"/>
      <c r="IGM45" s="678"/>
      <c r="IGN45" s="679"/>
      <c r="IGP45" s="676"/>
      <c r="IGQ45" s="677"/>
      <c r="IGR45" s="677"/>
      <c r="IGS45" s="678"/>
      <c r="IGT45" s="678"/>
      <c r="IGU45" s="678"/>
      <c r="IGV45" s="679"/>
      <c r="IGX45" s="676"/>
      <c r="IGY45" s="677"/>
      <c r="IGZ45" s="677"/>
      <c r="IHA45" s="678"/>
      <c r="IHB45" s="678"/>
      <c r="IHC45" s="678"/>
      <c r="IHD45" s="679"/>
      <c r="IHF45" s="676"/>
      <c r="IHG45" s="677"/>
      <c r="IHH45" s="677"/>
      <c r="IHI45" s="678"/>
      <c r="IHJ45" s="678"/>
      <c r="IHK45" s="678"/>
      <c r="IHL45" s="679"/>
      <c r="IHN45" s="676"/>
      <c r="IHO45" s="677"/>
      <c r="IHP45" s="677"/>
      <c r="IHQ45" s="678"/>
      <c r="IHR45" s="678"/>
      <c r="IHS45" s="678"/>
      <c r="IHT45" s="679"/>
      <c r="IHV45" s="676"/>
      <c r="IHW45" s="677"/>
      <c r="IHX45" s="677"/>
      <c r="IHY45" s="678"/>
      <c r="IHZ45" s="678"/>
      <c r="IIA45" s="678"/>
      <c r="IIB45" s="679"/>
      <c r="IID45" s="676"/>
      <c r="IIE45" s="677"/>
      <c r="IIF45" s="677"/>
      <c r="IIG45" s="678"/>
      <c r="IIH45" s="678"/>
      <c r="III45" s="678"/>
      <c r="IIJ45" s="679"/>
      <c r="IIL45" s="676"/>
      <c r="IIM45" s="677"/>
      <c r="IIN45" s="677"/>
      <c r="IIO45" s="678"/>
      <c r="IIP45" s="678"/>
      <c r="IIQ45" s="678"/>
      <c r="IIR45" s="679"/>
      <c r="IIT45" s="676"/>
      <c r="IIU45" s="677"/>
      <c r="IIV45" s="677"/>
      <c r="IIW45" s="678"/>
      <c r="IIX45" s="678"/>
      <c r="IIY45" s="678"/>
      <c r="IIZ45" s="679"/>
      <c r="IJB45" s="676"/>
      <c r="IJC45" s="677"/>
      <c r="IJD45" s="677"/>
      <c r="IJE45" s="678"/>
      <c r="IJF45" s="678"/>
      <c r="IJG45" s="678"/>
      <c r="IJH45" s="679"/>
      <c r="IJJ45" s="676"/>
      <c r="IJK45" s="677"/>
      <c r="IJL45" s="677"/>
      <c r="IJM45" s="678"/>
      <c r="IJN45" s="678"/>
      <c r="IJO45" s="678"/>
      <c r="IJP45" s="679"/>
      <c r="IJR45" s="676"/>
      <c r="IJS45" s="677"/>
      <c r="IJT45" s="677"/>
      <c r="IJU45" s="678"/>
      <c r="IJV45" s="678"/>
      <c r="IJW45" s="678"/>
      <c r="IJX45" s="679"/>
      <c r="IJZ45" s="676"/>
      <c r="IKA45" s="677"/>
      <c r="IKB45" s="677"/>
      <c r="IKC45" s="678"/>
      <c r="IKD45" s="678"/>
      <c r="IKE45" s="678"/>
      <c r="IKF45" s="679"/>
      <c r="IKH45" s="676"/>
      <c r="IKI45" s="677"/>
      <c r="IKJ45" s="677"/>
      <c r="IKK45" s="678"/>
      <c r="IKL45" s="678"/>
      <c r="IKM45" s="678"/>
      <c r="IKN45" s="679"/>
      <c r="IKP45" s="676"/>
      <c r="IKQ45" s="677"/>
      <c r="IKR45" s="677"/>
      <c r="IKS45" s="678"/>
      <c r="IKT45" s="678"/>
      <c r="IKU45" s="678"/>
      <c r="IKV45" s="679"/>
      <c r="IKX45" s="676"/>
      <c r="IKY45" s="677"/>
      <c r="IKZ45" s="677"/>
      <c r="ILA45" s="678"/>
      <c r="ILB45" s="678"/>
      <c r="ILC45" s="678"/>
      <c r="ILD45" s="679"/>
      <c r="ILF45" s="676"/>
      <c r="ILG45" s="677"/>
      <c r="ILH45" s="677"/>
      <c r="ILI45" s="678"/>
      <c r="ILJ45" s="678"/>
      <c r="ILK45" s="678"/>
      <c r="ILL45" s="679"/>
      <c r="ILN45" s="676"/>
      <c r="ILO45" s="677"/>
      <c r="ILP45" s="677"/>
      <c r="ILQ45" s="678"/>
      <c r="ILR45" s="678"/>
      <c r="ILS45" s="678"/>
      <c r="ILT45" s="679"/>
      <c r="ILV45" s="676"/>
      <c r="ILW45" s="677"/>
      <c r="ILX45" s="677"/>
      <c r="ILY45" s="678"/>
      <c r="ILZ45" s="678"/>
      <c r="IMA45" s="678"/>
      <c r="IMB45" s="679"/>
      <c r="IMD45" s="676"/>
      <c r="IME45" s="677"/>
      <c r="IMF45" s="677"/>
      <c r="IMG45" s="678"/>
      <c r="IMH45" s="678"/>
      <c r="IMI45" s="678"/>
      <c r="IMJ45" s="679"/>
      <c r="IML45" s="676"/>
      <c r="IMM45" s="677"/>
      <c r="IMN45" s="677"/>
      <c r="IMO45" s="678"/>
      <c r="IMP45" s="678"/>
      <c r="IMQ45" s="678"/>
      <c r="IMR45" s="679"/>
      <c r="IMT45" s="676"/>
      <c r="IMU45" s="677"/>
      <c r="IMV45" s="677"/>
      <c r="IMW45" s="678"/>
      <c r="IMX45" s="678"/>
      <c r="IMY45" s="678"/>
      <c r="IMZ45" s="679"/>
      <c r="INB45" s="676"/>
      <c r="INC45" s="677"/>
      <c r="IND45" s="677"/>
      <c r="INE45" s="678"/>
      <c r="INF45" s="678"/>
      <c r="ING45" s="678"/>
      <c r="INH45" s="679"/>
      <c r="INJ45" s="676"/>
      <c r="INK45" s="677"/>
      <c r="INL45" s="677"/>
      <c r="INM45" s="678"/>
      <c r="INN45" s="678"/>
      <c r="INO45" s="678"/>
      <c r="INP45" s="679"/>
      <c r="INR45" s="676"/>
      <c r="INS45" s="677"/>
      <c r="INT45" s="677"/>
      <c r="INU45" s="678"/>
      <c r="INV45" s="678"/>
      <c r="INW45" s="678"/>
      <c r="INX45" s="679"/>
      <c r="INZ45" s="676"/>
      <c r="IOA45" s="677"/>
      <c r="IOB45" s="677"/>
      <c r="IOC45" s="678"/>
      <c r="IOD45" s="678"/>
      <c r="IOE45" s="678"/>
      <c r="IOF45" s="679"/>
      <c r="IOH45" s="676"/>
      <c r="IOI45" s="677"/>
      <c r="IOJ45" s="677"/>
      <c r="IOK45" s="678"/>
      <c r="IOL45" s="678"/>
      <c r="IOM45" s="678"/>
      <c r="ION45" s="679"/>
      <c r="IOP45" s="676"/>
      <c r="IOQ45" s="677"/>
      <c r="IOR45" s="677"/>
      <c r="IOS45" s="678"/>
      <c r="IOT45" s="678"/>
      <c r="IOU45" s="678"/>
      <c r="IOV45" s="679"/>
      <c r="IOX45" s="676"/>
      <c r="IOY45" s="677"/>
      <c r="IOZ45" s="677"/>
      <c r="IPA45" s="678"/>
      <c r="IPB45" s="678"/>
      <c r="IPC45" s="678"/>
      <c r="IPD45" s="679"/>
      <c r="IPF45" s="676"/>
      <c r="IPG45" s="677"/>
      <c r="IPH45" s="677"/>
      <c r="IPI45" s="678"/>
      <c r="IPJ45" s="678"/>
      <c r="IPK45" s="678"/>
      <c r="IPL45" s="679"/>
      <c r="IPN45" s="676"/>
      <c r="IPO45" s="677"/>
      <c r="IPP45" s="677"/>
      <c r="IPQ45" s="678"/>
      <c r="IPR45" s="678"/>
      <c r="IPS45" s="678"/>
      <c r="IPT45" s="679"/>
      <c r="IPV45" s="676"/>
      <c r="IPW45" s="677"/>
      <c r="IPX45" s="677"/>
      <c r="IPY45" s="678"/>
      <c r="IPZ45" s="678"/>
      <c r="IQA45" s="678"/>
      <c r="IQB45" s="679"/>
      <c r="IQD45" s="676"/>
      <c r="IQE45" s="677"/>
      <c r="IQF45" s="677"/>
      <c r="IQG45" s="678"/>
      <c r="IQH45" s="678"/>
      <c r="IQI45" s="678"/>
      <c r="IQJ45" s="679"/>
      <c r="IQL45" s="676"/>
      <c r="IQM45" s="677"/>
      <c r="IQN45" s="677"/>
      <c r="IQO45" s="678"/>
      <c r="IQP45" s="678"/>
      <c r="IQQ45" s="678"/>
      <c r="IQR45" s="679"/>
      <c r="IQT45" s="676"/>
      <c r="IQU45" s="677"/>
      <c r="IQV45" s="677"/>
      <c r="IQW45" s="678"/>
      <c r="IQX45" s="678"/>
      <c r="IQY45" s="678"/>
      <c r="IQZ45" s="679"/>
      <c r="IRB45" s="676"/>
      <c r="IRC45" s="677"/>
      <c r="IRD45" s="677"/>
      <c r="IRE45" s="678"/>
      <c r="IRF45" s="678"/>
      <c r="IRG45" s="678"/>
      <c r="IRH45" s="679"/>
      <c r="IRJ45" s="676"/>
      <c r="IRK45" s="677"/>
      <c r="IRL45" s="677"/>
      <c r="IRM45" s="678"/>
      <c r="IRN45" s="678"/>
      <c r="IRO45" s="678"/>
      <c r="IRP45" s="679"/>
      <c r="IRR45" s="676"/>
      <c r="IRS45" s="677"/>
      <c r="IRT45" s="677"/>
      <c r="IRU45" s="678"/>
      <c r="IRV45" s="678"/>
      <c r="IRW45" s="678"/>
      <c r="IRX45" s="679"/>
      <c r="IRZ45" s="676"/>
      <c r="ISA45" s="677"/>
      <c r="ISB45" s="677"/>
      <c r="ISC45" s="678"/>
      <c r="ISD45" s="678"/>
      <c r="ISE45" s="678"/>
      <c r="ISF45" s="679"/>
      <c r="ISH45" s="676"/>
      <c r="ISI45" s="677"/>
      <c r="ISJ45" s="677"/>
      <c r="ISK45" s="678"/>
      <c r="ISL45" s="678"/>
      <c r="ISM45" s="678"/>
      <c r="ISN45" s="679"/>
      <c r="ISP45" s="676"/>
      <c r="ISQ45" s="677"/>
      <c r="ISR45" s="677"/>
      <c r="ISS45" s="678"/>
      <c r="IST45" s="678"/>
      <c r="ISU45" s="678"/>
      <c r="ISV45" s="679"/>
      <c r="ISX45" s="676"/>
      <c r="ISY45" s="677"/>
      <c r="ISZ45" s="677"/>
      <c r="ITA45" s="678"/>
      <c r="ITB45" s="678"/>
      <c r="ITC45" s="678"/>
      <c r="ITD45" s="679"/>
      <c r="ITF45" s="676"/>
      <c r="ITG45" s="677"/>
      <c r="ITH45" s="677"/>
      <c r="ITI45" s="678"/>
      <c r="ITJ45" s="678"/>
      <c r="ITK45" s="678"/>
      <c r="ITL45" s="679"/>
      <c r="ITN45" s="676"/>
      <c r="ITO45" s="677"/>
      <c r="ITP45" s="677"/>
      <c r="ITQ45" s="678"/>
      <c r="ITR45" s="678"/>
      <c r="ITS45" s="678"/>
      <c r="ITT45" s="679"/>
      <c r="ITV45" s="676"/>
      <c r="ITW45" s="677"/>
      <c r="ITX45" s="677"/>
      <c r="ITY45" s="678"/>
      <c r="ITZ45" s="678"/>
      <c r="IUA45" s="678"/>
      <c r="IUB45" s="679"/>
      <c r="IUD45" s="676"/>
      <c r="IUE45" s="677"/>
      <c r="IUF45" s="677"/>
      <c r="IUG45" s="678"/>
      <c r="IUH45" s="678"/>
      <c r="IUI45" s="678"/>
      <c r="IUJ45" s="679"/>
      <c r="IUL45" s="676"/>
      <c r="IUM45" s="677"/>
      <c r="IUN45" s="677"/>
      <c r="IUO45" s="678"/>
      <c r="IUP45" s="678"/>
      <c r="IUQ45" s="678"/>
      <c r="IUR45" s="679"/>
      <c r="IUT45" s="676"/>
      <c r="IUU45" s="677"/>
      <c r="IUV45" s="677"/>
      <c r="IUW45" s="678"/>
      <c r="IUX45" s="678"/>
      <c r="IUY45" s="678"/>
      <c r="IUZ45" s="679"/>
      <c r="IVB45" s="676"/>
      <c r="IVC45" s="677"/>
      <c r="IVD45" s="677"/>
      <c r="IVE45" s="678"/>
      <c r="IVF45" s="678"/>
      <c r="IVG45" s="678"/>
      <c r="IVH45" s="679"/>
      <c r="IVJ45" s="676"/>
      <c r="IVK45" s="677"/>
      <c r="IVL45" s="677"/>
      <c r="IVM45" s="678"/>
      <c r="IVN45" s="678"/>
      <c r="IVO45" s="678"/>
      <c r="IVP45" s="679"/>
      <c r="IVR45" s="676"/>
      <c r="IVS45" s="677"/>
      <c r="IVT45" s="677"/>
      <c r="IVU45" s="678"/>
      <c r="IVV45" s="678"/>
      <c r="IVW45" s="678"/>
      <c r="IVX45" s="679"/>
      <c r="IVZ45" s="676"/>
      <c r="IWA45" s="677"/>
      <c r="IWB45" s="677"/>
      <c r="IWC45" s="678"/>
      <c r="IWD45" s="678"/>
      <c r="IWE45" s="678"/>
      <c r="IWF45" s="679"/>
      <c r="IWH45" s="676"/>
      <c r="IWI45" s="677"/>
      <c r="IWJ45" s="677"/>
      <c r="IWK45" s="678"/>
      <c r="IWL45" s="678"/>
      <c r="IWM45" s="678"/>
      <c r="IWN45" s="679"/>
      <c r="IWP45" s="676"/>
      <c r="IWQ45" s="677"/>
      <c r="IWR45" s="677"/>
      <c r="IWS45" s="678"/>
      <c r="IWT45" s="678"/>
      <c r="IWU45" s="678"/>
      <c r="IWV45" s="679"/>
      <c r="IWX45" s="676"/>
      <c r="IWY45" s="677"/>
      <c r="IWZ45" s="677"/>
      <c r="IXA45" s="678"/>
      <c r="IXB45" s="678"/>
      <c r="IXC45" s="678"/>
      <c r="IXD45" s="679"/>
      <c r="IXF45" s="676"/>
      <c r="IXG45" s="677"/>
      <c r="IXH45" s="677"/>
      <c r="IXI45" s="678"/>
      <c r="IXJ45" s="678"/>
      <c r="IXK45" s="678"/>
      <c r="IXL45" s="679"/>
      <c r="IXN45" s="676"/>
      <c r="IXO45" s="677"/>
      <c r="IXP45" s="677"/>
      <c r="IXQ45" s="678"/>
      <c r="IXR45" s="678"/>
      <c r="IXS45" s="678"/>
      <c r="IXT45" s="679"/>
      <c r="IXV45" s="676"/>
      <c r="IXW45" s="677"/>
      <c r="IXX45" s="677"/>
      <c r="IXY45" s="678"/>
      <c r="IXZ45" s="678"/>
      <c r="IYA45" s="678"/>
      <c r="IYB45" s="679"/>
      <c r="IYD45" s="676"/>
      <c r="IYE45" s="677"/>
      <c r="IYF45" s="677"/>
      <c r="IYG45" s="678"/>
      <c r="IYH45" s="678"/>
      <c r="IYI45" s="678"/>
      <c r="IYJ45" s="679"/>
      <c r="IYL45" s="676"/>
      <c r="IYM45" s="677"/>
      <c r="IYN45" s="677"/>
      <c r="IYO45" s="678"/>
      <c r="IYP45" s="678"/>
      <c r="IYQ45" s="678"/>
      <c r="IYR45" s="679"/>
      <c r="IYT45" s="676"/>
      <c r="IYU45" s="677"/>
      <c r="IYV45" s="677"/>
      <c r="IYW45" s="678"/>
      <c r="IYX45" s="678"/>
      <c r="IYY45" s="678"/>
      <c r="IYZ45" s="679"/>
      <c r="IZB45" s="676"/>
      <c r="IZC45" s="677"/>
      <c r="IZD45" s="677"/>
      <c r="IZE45" s="678"/>
      <c r="IZF45" s="678"/>
      <c r="IZG45" s="678"/>
      <c r="IZH45" s="679"/>
      <c r="IZJ45" s="676"/>
      <c r="IZK45" s="677"/>
      <c r="IZL45" s="677"/>
      <c r="IZM45" s="678"/>
      <c r="IZN45" s="678"/>
      <c r="IZO45" s="678"/>
      <c r="IZP45" s="679"/>
      <c r="IZR45" s="676"/>
      <c r="IZS45" s="677"/>
      <c r="IZT45" s="677"/>
      <c r="IZU45" s="678"/>
      <c r="IZV45" s="678"/>
      <c r="IZW45" s="678"/>
      <c r="IZX45" s="679"/>
      <c r="IZZ45" s="676"/>
      <c r="JAA45" s="677"/>
      <c r="JAB45" s="677"/>
      <c r="JAC45" s="678"/>
      <c r="JAD45" s="678"/>
      <c r="JAE45" s="678"/>
      <c r="JAF45" s="679"/>
      <c r="JAH45" s="676"/>
      <c r="JAI45" s="677"/>
      <c r="JAJ45" s="677"/>
      <c r="JAK45" s="678"/>
      <c r="JAL45" s="678"/>
      <c r="JAM45" s="678"/>
      <c r="JAN45" s="679"/>
      <c r="JAP45" s="676"/>
      <c r="JAQ45" s="677"/>
      <c r="JAR45" s="677"/>
      <c r="JAS45" s="678"/>
      <c r="JAT45" s="678"/>
      <c r="JAU45" s="678"/>
      <c r="JAV45" s="679"/>
      <c r="JAX45" s="676"/>
      <c r="JAY45" s="677"/>
      <c r="JAZ45" s="677"/>
      <c r="JBA45" s="678"/>
      <c r="JBB45" s="678"/>
      <c r="JBC45" s="678"/>
      <c r="JBD45" s="679"/>
      <c r="JBF45" s="676"/>
      <c r="JBG45" s="677"/>
      <c r="JBH45" s="677"/>
      <c r="JBI45" s="678"/>
      <c r="JBJ45" s="678"/>
      <c r="JBK45" s="678"/>
      <c r="JBL45" s="679"/>
      <c r="JBN45" s="676"/>
      <c r="JBO45" s="677"/>
      <c r="JBP45" s="677"/>
      <c r="JBQ45" s="678"/>
      <c r="JBR45" s="678"/>
      <c r="JBS45" s="678"/>
      <c r="JBT45" s="679"/>
      <c r="JBV45" s="676"/>
      <c r="JBW45" s="677"/>
      <c r="JBX45" s="677"/>
      <c r="JBY45" s="678"/>
      <c r="JBZ45" s="678"/>
      <c r="JCA45" s="678"/>
      <c r="JCB45" s="679"/>
      <c r="JCD45" s="676"/>
      <c r="JCE45" s="677"/>
      <c r="JCF45" s="677"/>
      <c r="JCG45" s="678"/>
      <c r="JCH45" s="678"/>
      <c r="JCI45" s="678"/>
      <c r="JCJ45" s="679"/>
      <c r="JCL45" s="676"/>
      <c r="JCM45" s="677"/>
      <c r="JCN45" s="677"/>
      <c r="JCO45" s="678"/>
      <c r="JCP45" s="678"/>
      <c r="JCQ45" s="678"/>
      <c r="JCR45" s="679"/>
      <c r="JCT45" s="676"/>
      <c r="JCU45" s="677"/>
      <c r="JCV45" s="677"/>
      <c r="JCW45" s="678"/>
      <c r="JCX45" s="678"/>
      <c r="JCY45" s="678"/>
      <c r="JCZ45" s="679"/>
      <c r="JDB45" s="676"/>
      <c r="JDC45" s="677"/>
      <c r="JDD45" s="677"/>
      <c r="JDE45" s="678"/>
      <c r="JDF45" s="678"/>
      <c r="JDG45" s="678"/>
      <c r="JDH45" s="679"/>
      <c r="JDJ45" s="676"/>
      <c r="JDK45" s="677"/>
      <c r="JDL45" s="677"/>
      <c r="JDM45" s="678"/>
      <c r="JDN45" s="678"/>
      <c r="JDO45" s="678"/>
      <c r="JDP45" s="679"/>
      <c r="JDR45" s="676"/>
      <c r="JDS45" s="677"/>
      <c r="JDT45" s="677"/>
      <c r="JDU45" s="678"/>
      <c r="JDV45" s="678"/>
      <c r="JDW45" s="678"/>
      <c r="JDX45" s="679"/>
      <c r="JDZ45" s="676"/>
      <c r="JEA45" s="677"/>
      <c r="JEB45" s="677"/>
      <c r="JEC45" s="678"/>
      <c r="JED45" s="678"/>
      <c r="JEE45" s="678"/>
      <c r="JEF45" s="679"/>
      <c r="JEH45" s="676"/>
      <c r="JEI45" s="677"/>
      <c r="JEJ45" s="677"/>
      <c r="JEK45" s="678"/>
      <c r="JEL45" s="678"/>
      <c r="JEM45" s="678"/>
      <c r="JEN45" s="679"/>
      <c r="JEP45" s="676"/>
      <c r="JEQ45" s="677"/>
      <c r="JER45" s="677"/>
      <c r="JES45" s="678"/>
      <c r="JET45" s="678"/>
      <c r="JEU45" s="678"/>
      <c r="JEV45" s="679"/>
      <c r="JEX45" s="676"/>
      <c r="JEY45" s="677"/>
      <c r="JEZ45" s="677"/>
      <c r="JFA45" s="678"/>
      <c r="JFB45" s="678"/>
      <c r="JFC45" s="678"/>
      <c r="JFD45" s="679"/>
      <c r="JFF45" s="676"/>
      <c r="JFG45" s="677"/>
      <c r="JFH45" s="677"/>
      <c r="JFI45" s="678"/>
      <c r="JFJ45" s="678"/>
      <c r="JFK45" s="678"/>
      <c r="JFL45" s="679"/>
      <c r="JFN45" s="676"/>
      <c r="JFO45" s="677"/>
      <c r="JFP45" s="677"/>
      <c r="JFQ45" s="678"/>
      <c r="JFR45" s="678"/>
      <c r="JFS45" s="678"/>
      <c r="JFT45" s="679"/>
      <c r="JFV45" s="676"/>
      <c r="JFW45" s="677"/>
      <c r="JFX45" s="677"/>
      <c r="JFY45" s="678"/>
      <c r="JFZ45" s="678"/>
      <c r="JGA45" s="678"/>
      <c r="JGB45" s="679"/>
      <c r="JGD45" s="676"/>
      <c r="JGE45" s="677"/>
      <c r="JGF45" s="677"/>
      <c r="JGG45" s="678"/>
      <c r="JGH45" s="678"/>
      <c r="JGI45" s="678"/>
      <c r="JGJ45" s="679"/>
      <c r="JGL45" s="676"/>
      <c r="JGM45" s="677"/>
      <c r="JGN45" s="677"/>
      <c r="JGO45" s="678"/>
      <c r="JGP45" s="678"/>
      <c r="JGQ45" s="678"/>
      <c r="JGR45" s="679"/>
      <c r="JGT45" s="676"/>
      <c r="JGU45" s="677"/>
      <c r="JGV45" s="677"/>
      <c r="JGW45" s="678"/>
      <c r="JGX45" s="678"/>
      <c r="JGY45" s="678"/>
      <c r="JGZ45" s="679"/>
      <c r="JHB45" s="676"/>
      <c r="JHC45" s="677"/>
      <c r="JHD45" s="677"/>
      <c r="JHE45" s="678"/>
      <c r="JHF45" s="678"/>
      <c r="JHG45" s="678"/>
      <c r="JHH45" s="679"/>
      <c r="JHJ45" s="676"/>
      <c r="JHK45" s="677"/>
      <c r="JHL45" s="677"/>
      <c r="JHM45" s="678"/>
      <c r="JHN45" s="678"/>
      <c r="JHO45" s="678"/>
      <c r="JHP45" s="679"/>
      <c r="JHR45" s="676"/>
      <c r="JHS45" s="677"/>
      <c r="JHT45" s="677"/>
      <c r="JHU45" s="678"/>
      <c r="JHV45" s="678"/>
      <c r="JHW45" s="678"/>
      <c r="JHX45" s="679"/>
      <c r="JHZ45" s="676"/>
      <c r="JIA45" s="677"/>
      <c r="JIB45" s="677"/>
      <c r="JIC45" s="678"/>
      <c r="JID45" s="678"/>
      <c r="JIE45" s="678"/>
      <c r="JIF45" s="679"/>
      <c r="JIH45" s="676"/>
      <c r="JII45" s="677"/>
      <c r="JIJ45" s="677"/>
      <c r="JIK45" s="678"/>
      <c r="JIL45" s="678"/>
      <c r="JIM45" s="678"/>
      <c r="JIN45" s="679"/>
      <c r="JIP45" s="676"/>
      <c r="JIQ45" s="677"/>
      <c r="JIR45" s="677"/>
      <c r="JIS45" s="678"/>
      <c r="JIT45" s="678"/>
      <c r="JIU45" s="678"/>
      <c r="JIV45" s="679"/>
      <c r="JIX45" s="676"/>
      <c r="JIY45" s="677"/>
      <c r="JIZ45" s="677"/>
      <c r="JJA45" s="678"/>
      <c r="JJB45" s="678"/>
      <c r="JJC45" s="678"/>
      <c r="JJD45" s="679"/>
      <c r="JJF45" s="676"/>
      <c r="JJG45" s="677"/>
      <c r="JJH45" s="677"/>
      <c r="JJI45" s="678"/>
      <c r="JJJ45" s="678"/>
      <c r="JJK45" s="678"/>
      <c r="JJL45" s="679"/>
      <c r="JJN45" s="676"/>
      <c r="JJO45" s="677"/>
      <c r="JJP45" s="677"/>
      <c r="JJQ45" s="678"/>
      <c r="JJR45" s="678"/>
      <c r="JJS45" s="678"/>
      <c r="JJT45" s="679"/>
      <c r="JJV45" s="676"/>
      <c r="JJW45" s="677"/>
      <c r="JJX45" s="677"/>
      <c r="JJY45" s="678"/>
      <c r="JJZ45" s="678"/>
      <c r="JKA45" s="678"/>
      <c r="JKB45" s="679"/>
      <c r="JKD45" s="676"/>
      <c r="JKE45" s="677"/>
      <c r="JKF45" s="677"/>
      <c r="JKG45" s="678"/>
      <c r="JKH45" s="678"/>
      <c r="JKI45" s="678"/>
      <c r="JKJ45" s="679"/>
      <c r="JKL45" s="676"/>
      <c r="JKM45" s="677"/>
      <c r="JKN45" s="677"/>
      <c r="JKO45" s="678"/>
      <c r="JKP45" s="678"/>
      <c r="JKQ45" s="678"/>
      <c r="JKR45" s="679"/>
      <c r="JKT45" s="676"/>
      <c r="JKU45" s="677"/>
      <c r="JKV45" s="677"/>
      <c r="JKW45" s="678"/>
      <c r="JKX45" s="678"/>
      <c r="JKY45" s="678"/>
      <c r="JKZ45" s="679"/>
      <c r="JLB45" s="676"/>
      <c r="JLC45" s="677"/>
      <c r="JLD45" s="677"/>
      <c r="JLE45" s="678"/>
      <c r="JLF45" s="678"/>
      <c r="JLG45" s="678"/>
      <c r="JLH45" s="679"/>
      <c r="JLJ45" s="676"/>
      <c r="JLK45" s="677"/>
      <c r="JLL45" s="677"/>
      <c r="JLM45" s="678"/>
      <c r="JLN45" s="678"/>
      <c r="JLO45" s="678"/>
      <c r="JLP45" s="679"/>
      <c r="JLR45" s="676"/>
      <c r="JLS45" s="677"/>
      <c r="JLT45" s="677"/>
      <c r="JLU45" s="678"/>
      <c r="JLV45" s="678"/>
      <c r="JLW45" s="678"/>
      <c r="JLX45" s="679"/>
      <c r="JLZ45" s="676"/>
      <c r="JMA45" s="677"/>
      <c r="JMB45" s="677"/>
      <c r="JMC45" s="678"/>
      <c r="JMD45" s="678"/>
      <c r="JME45" s="678"/>
      <c r="JMF45" s="679"/>
      <c r="JMH45" s="676"/>
      <c r="JMI45" s="677"/>
      <c r="JMJ45" s="677"/>
      <c r="JMK45" s="678"/>
      <c r="JML45" s="678"/>
      <c r="JMM45" s="678"/>
      <c r="JMN45" s="679"/>
      <c r="JMP45" s="676"/>
      <c r="JMQ45" s="677"/>
      <c r="JMR45" s="677"/>
      <c r="JMS45" s="678"/>
      <c r="JMT45" s="678"/>
      <c r="JMU45" s="678"/>
      <c r="JMV45" s="679"/>
      <c r="JMX45" s="676"/>
      <c r="JMY45" s="677"/>
      <c r="JMZ45" s="677"/>
      <c r="JNA45" s="678"/>
      <c r="JNB45" s="678"/>
      <c r="JNC45" s="678"/>
      <c r="JND45" s="679"/>
      <c r="JNF45" s="676"/>
      <c r="JNG45" s="677"/>
      <c r="JNH45" s="677"/>
      <c r="JNI45" s="678"/>
      <c r="JNJ45" s="678"/>
      <c r="JNK45" s="678"/>
      <c r="JNL45" s="679"/>
      <c r="JNN45" s="676"/>
      <c r="JNO45" s="677"/>
      <c r="JNP45" s="677"/>
      <c r="JNQ45" s="678"/>
      <c r="JNR45" s="678"/>
      <c r="JNS45" s="678"/>
      <c r="JNT45" s="679"/>
      <c r="JNV45" s="676"/>
      <c r="JNW45" s="677"/>
      <c r="JNX45" s="677"/>
      <c r="JNY45" s="678"/>
      <c r="JNZ45" s="678"/>
      <c r="JOA45" s="678"/>
      <c r="JOB45" s="679"/>
      <c r="JOD45" s="676"/>
      <c r="JOE45" s="677"/>
      <c r="JOF45" s="677"/>
      <c r="JOG45" s="678"/>
      <c r="JOH45" s="678"/>
      <c r="JOI45" s="678"/>
      <c r="JOJ45" s="679"/>
      <c r="JOL45" s="676"/>
      <c r="JOM45" s="677"/>
      <c r="JON45" s="677"/>
      <c r="JOO45" s="678"/>
      <c r="JOP45" s="678"/>
      <c r="JOQ45" s="678"/>
      <c r="JOR45" s="679"/>
      <c r="JOT45" s="676"/>
      <c r="JOU45" s="677"/>
      <c r="JOV45" s="677"/>
      <c r="JOW45" s="678"/>
      <c r="JOX45" s="678"/>
      <c r="JOY45" s="678"/>
      <c r="JOZ45" s="679"/>
      <c r="JPB45" s="676"/>
      <c r="JPC45" s="677"/>
      <c r="JPD45" s="677"/>
      <c r="JPE45" s="678"/>
      <c r="JPF45" s="678"/>
      <c r="JPG45" s="678"/>
      <c r="JPH45" s="679"/>
      <c r="JPJ45" s="676"/>
      <c r="JPK45" s="677"/>
      <c r="JPL45" s="677"/>
      <c r="JPM45" s="678"/>
      <c r="JPN45" s="678"/>
      <c r="JPO45" s="678"/>
      <c r="JPP45" s="679"/>
      <c r="JPR45" s="676"/>
      <c r="JPS45" s="677"/>
      <c r="JPT45" s="677"/>
      <c r="JPU45" s="678"/>
      <c r="JPV45" s="678"/>
      <c r="JPW45" s="678"/>
      <c r="JPX45" s="679"/>
      <c r="JPZ45" s="676"/>
      <c r="JQA45" s="677"/>
      <c r="JQB45" s="677"/>
      <c r="JQC45" s="678"/>
      <c r="JQD45" s="678"/>
      <c r="JQE45" s="678"/>
      <c r="JQF45" s="679"/>
      <c r="JQH45" s="676"/>
      <c r="JQI45" s="677"/>
      <c r="JQJ45" s="677"/>
      <c r="JQK45" s="678"/>
      <c r="JQL45" s="678"/>
      <c r="JQM45" s="678"/>
      <c r="JQN45" s="679"/>
      <c r="JQP45" s="676"/>
      <c r="JQQ45" s="677"/>
      <c r="JQR45" s="677"/>
      <c r="JQS45" s="678"/>
      <c r="JQT45" s="678"/>
      <c r="JQU45" s="678"/>
      <c r="JQV45" s="679"/>
      <c r="JQX45" s="676"/>
      <c r="JQY45" s="677"/>
      <c r="JQZ45" s="677"/>
      <c r="JRA45" s="678"/>
      <c r="JRB45" s="678"/>
      <c r="JRC45" s="678"/>
      <c r="JRD45" s="679"/>
      <c r="JRF45" s="676"/>
      <c r="JRG45" s="677"/>
      <c r="JRH45" s="677"/>
      <c r="JRI45" s="678"/>
      <c r="JRJ45" s="678"/>
      <c r="JRK45" s="678"/>
      <c r="JRL45" s="679"/>
      <c r="JRN45" s="676"/>
      <c r="JRO45" s="677"/>
      <c r="JRP45" s="677"/>
      <c r="JRQ45" s="678"/>
      <c r="JRR45" s="678"/>
      <c r="JRS45" s="678"/>
      <c r="JRT45" s="679"/>
      <c r="JRV45" s="676"/>
      <c r="JRW45" s="677"/>
      <c r="JRX45" s="677"/>
      <c r="JRY45" s="678"/>
      <c r="JRZ45" s="678"/>
      <c r="JSA45" s="678"/>
      <c r="JSB45" s="679"/>
      <c r="JSD45" s="676"/>
      <c r="JSE45" s="677"/>
      <c r="JSF45" s="677"/>
      <c r="JSG45" s="678"/>
      <c r="JSH45" s="678"/>
      <c r="JSI45" s="678"/>
      <c r="JSJ45" s="679"/>
      <c r="JSL45" s="676"/>
      <c r="JSM45" s="677"/>
      <c r="JSN45" s="677"/>
      <c r="JSO45" s="678"/>
      <c r="JSP45" s="678"/>
      <c r="JSQ45" s="678"/>
      <c r="JSR45" s="679"/>
      <c r="JST45" s="676"/>
      <c r="JSU45" s="677"/>
      <c r="JSV45" s="677"/>
      <c r="JSW45" s="678"/>
      <c r="JSX45" s="678"/>
      <c r="JSY45" s="678"/>
      <c r="JSZ45" s="679"/>
      <c r="JTB45" s="676"/>
      <c r="JTC45" s="677"/>
      <c r="JTD45" s="677"/>
      <c r="JTE45" s="678"/>
      <c r="JTF45" s="678"/>
      <c r="JTG45" s="678"/>
      <c r="JTH45" s="679"/>
      <c r="JTJ45" s="676"/>
      <c r="JTK45" s="677"/>
      <c r="JTL45" s="677"/>
      <c r="JTM45" s="678"/>
      <c r="JTN45" s="678"/>
      <c r="JTO45" s="678"/>
      <c r="JTP45" s="679"/>
      <c r="JTR45" s="676"/>
      <c r="JTS45" s="677"/>
      <c r="JTT45" s="677"/>
      <c r="JTU45" s="678"/>
      <c r="JTV45" s="678"/>
      <c r="JTW45" s="678"/>
      <c r="JTX45" s="679"/>
      <c r="JTZ45" s="676"/>
      <c r="JUA45" s="677"/>
      <c r="JUB45" s="677"/>
      <c r="JUC45" s="678"/>
      <c r="JUD45" s="678"/>
      <c r="JUE45" s="678"/>
      <c r="JUF45" s="679"/>
      <c r="JUH45" s="676"/>
      <c r="JUI45" s="677"/>
      <c r="JUJ45" s="677"/>
      <c r="JUK45" s="678"/>
      <c r="JUL45" s="678"/>
      <c r="JUM45" s="678"/>
      <c r="JUN45" s="679"/>
      <c r="JUP45" s="676"/>
      <c r="JUQ45" s="677"/>
      <c r="JUR45" s="677"/>
      <c r="JUS45" s="678"/>
      <c r="JUT45" s="678"/>
      <c r="JUU45" s="678"/>
      <c r="JUV45" s="679"/>
      <c r="JUX45" s="676"/>
      <c r="JUY45" s="677"/>
      <c r="JUZ45" s="677"/>
      <c r="JVA45" s="678"/>
      <c r="JVB45" s="678"/>
      <c r="JVC45" s="678"/>
      <c r="JVD45" s="679"/>
      <c r="JVF45" s="676"/>
      <c r="JVG45" s="677"/>
      <c r="JVH45" s="677"/>
      <c r="JVI45" s="678"/>
      <c r="JVJ45" s="678"/>
      <c r="JVK45" s="678"/>
      <c r="JVL45" s="679"/>
      <c r="JVN45" s="676"/>
      <c r="JVO45" s="677"/>
      <c r="JVP45" s="677"/>
      <c r="JVQ45" s="678"/>
      <c r="JVR45" s="678"/>
      <c r="JVS45" s="678"/>
      <c r="JVT45" s="679"/>
      <c r="JVV45" s="676"/>
      <c r="JVW45" s="677"/>
      <c r="JVX45" s="677"/>
      <c r="JVY45" s="678"/>
      <c r="JVZ45" s="678"/>
      <c r="JWA45" s="678"/>
      <c r="JWB45" s="679"/>
      <c r="JWD45" s="676"/>
      <c r="JWE45" s="677"/>
      <c r="JWF45" s="677"/>
      <c r="JWG45" s="678"/>
      <c r="JWH45" s="678"/>
      <c r="JWI45" s="678"/>
      <c r="JWJ45" s="679"/>
      <c r="JWL45" s="676"/>
      <c r="JWM45" s="677"/>
      <c r="JWN45" s="677"/>
      <c r="JWO45" s="678"/>
      <c r="JWP45" s="678"/>
      <c r="JWQ45" s="678"/>
      <c r="JWR45" s="679"/>
      <c r="JWT45" s="676"/>
      <c r="JWU45" s="677"/>
      <c r="JWV45" s="677"/>
      <c r="JWW45" s="678"/>
      <c r="JWX45" s="678"/>
      <c r="JWY45" s="678"/>
      <c r="JWZ45" s="679"/>
      <c r="JXB45" s="676"/>
      <c r="JXC45" s="677"/>
      <c r="JXD45" s="677"/>
      <c r="JXE45" s="678"/>
      <c r="JXF45" s="678"/>
      <c r="JXG45" s="678"/>
      <c r="JXH45" s="679"/>
      <c r="JXJ45" s="676"/>
      <c r="JXK45" s="677"/>
      <c r="JXL45" s="677"/>
      <c r="JXM45" s="678"/>
      <c r="JXN45" s="678"/>
      <c r="JXO45" s="678"/>
      <c r="JXP45" s="679"/>
      <c r="JXR45" s="676"/>
      <c r="JXS45" s="677"/>
      <c r="JXT45" s="677"/>
      <c r="JXU45" s="678"/>
      <c r="JXV45" s="678"/>
      <c r="JXW45" s="678"/>
      <c r="JXX45" s="679"/>
      <c r="JXZ45" s="676"/>
      <c r="JYA45" s="677"/>
      <c r="JYB45" s="677"/>
      <c r="JYC45" s="678"/>
      <c r="JYD45" s="678"/>
      <c r="JYE45" s="678"/>
      <c r="JYF45" s="679"/>
      <c r="JYH45" s="676"/>
      <c r="JYI45" s="677"/>
      <c r="JYJ45" s="677"/>
      <c r="JYK45" s="678"/>
      <c r="JYL45" s="678"/>
      <c r="JYM45" s="678"/>
      <c r="JYN45" s="679"/>
      <c r="JYP45" s="676"/>
      <c r="JYQ45" s="677"/>
      <c r="JYR45" s="677"/>
      <c r="JYS45" s="678"/>
      <c r="JYT45" s="678"/>
      <c r="JYU45" s="678"/>
      <c r="JYV45" s="679"/>
      <c r="JYX45" s="676"/>
      <c r="JYY45" s="677"/>
      <c r="JYZ45" s="677"/>
      <c r="JZA45" s="678"/>
      <c r="JZB45" s="678"/>
      <c r="JZC45" s="678"/>
      <c r="JZD45" s="679"/>
      <c r="JZF45" s="676"/>
      <c r="JZG45" s="677"/>
      <c r="JZH45" s="677"/>
      <c r="JZI45" s="678"/>
      <c r="JZJ45" s="678"/>
      <c r="JZK45" s="678"/>
      <c r="JZL45" s="679"/>
      <c r="JZN45" s="676"/>
      <c r="JZO45" s="677"/>
      <c r="JZP45" s="677"/>
      <c r="JZQ45" s="678"/>
      <c r="JZR45" s="678"/>
      <c r="JZS45" s="678"/>
      <c r="JZT45" s="679"/>
      <c r="JZV45" s="676"/>
      <c r="JZW45" s="677"/>
      <c r="JZX45" s="677"/>
      <c r="JZY45" s="678"/>
      <c r="JZZ45" s="678"/>
      <c r="KAA45" s="678"/>
      <c r="KAB45" s="679"/>
      <c r="KAD45" s="676"/>
      <c r="KAE45" s="677"/>
      <c r="KAF45" s="677"/>
      <c r="KAG45" s="678"/>
      <c r="KAH45" s="678"/>
      <c r="KAI45" s="678"/>
      <c r="KAJ45" s="679"/>
      <c r="KAL45" s="676"/>
      <c r="KAM45" s="677"/>
      <c r="KAN45" s="677"/>
      <c r="KAO45" s="678"/>
      <c r="KAP45" s="678"/>
      <c r="KAQ45" s="678"/>
      <c r="KAR45" s="679"/>
      <c r="KAT45" s="676"/>
      <c r="KAU45" s="677"/>
      <c r="KAV45" s="677"/>
      <c r="KAW45" s="678"/>
      <c r="KAX45" s="678"/>
      <c r="KAY45" s="678"/>
      <c r="KAZ45" s="679"/>
      <c r="KBB45" s="676"/>
      <c r="KBC45" s="677"/>
      <c r="KBD45" s="677"/>
      <c r="KBE45" s="678"/>
      <c r="KBF45" s="678"/>
      <c r="KBG45" s="678"/>
      <c r="KBH45" s="679"/>
      <c r="KBJ45" s="676"/>
      <c r="KBK45" s="677"/>
      <c r="KBL45" s="677"/>
      <c r="KBM45" s="678"/>
      <c r="KBN45" s="678"/>
      <c r="KBO45" s="678"/>
      <c r="KBP45" s="679"/>
      <c r="KBR45" s="676"/>
      <c r="KBS45" s="677"/>
      <c r="KBT45" s="677"/>
      <c r="KBU45" s="678"/>
      <c r="KBV45" s="678"/>
      <c r="KBW45" s="678"/>
      <c r="KBX45" s="679"/>
      <c r="KBZ45" s="676"/>
      <c r="KCA45" s="677"/>
      <c r="KCB45" s="677"/>
      <c r="KCC45" s="678"/>
      <c r="KCD45" s="678"/>
      <c r="KCE45" s="678"/>
      <c r="KCF45" s="679"/>
      <c r="KCH45" s="676"/>
      <c r="KCI45" s="677"/>
      <c r="KCJ45" s="677"/>
      <c r="KCK45" s="678"/>
      <c r="KCL45" s="678"/>
      <c r="KCM45" s="678"/>
      <c r="KCN45" s="679"/>
      <c r="KCP45" s="676"/>
      <c r="KCQ45" s="677"/>
      <c r="KCR45" s="677"/>
      <c r="KCS45" s="678"/>
      <c r="KCT45" s="678"/>
      <c r="KCU45" s="678"/>
      <c r="KCV45" s="679"/>
      <c r="KCX45" s="676"/>
      <c r="KCY45" s="677"/>
      <c r="KCZ45" s="677"/>
      <c r="KDA45" s="678"/>
      <c r="KDB45" s="678"/>
      <c r="KDC45" s="678"/>
      <c r="KDD45" s="679"/>
      <c r="KDF45" s="676"/>
      <c r="KDG45" s="677"/>
      <c r="KDH45" s="677"/>
      <c r="KDI45" s="678"/>
      <c r="KDJ45" s="678"/>
      <c r="KDK45" s="678"/>
      <c r="KDL45" s="679"/>
      <c r="KDN45" s="676"/>
      <c r="KDO45" s="677"/>
      <c r="KDP45" s="677"/>
      <c r="KDQ45" s="678"/>
      <c r="KDR45" s="678"/>
      <c r="KDS45" s="678"/>
      <c r="KDT45" s="679"/>
      <c r="KDV45" s="676"/>
      <c r="KDW45" s="677"/>
      <c r="KDX45" s="677"/>
      <c r="KDY45" s="678"/>
      <c r="KDZ45" s="678"/>
      <c r="KEA45" s="678"/>
      <c r="KEB45" s="679"/>
      <c r="KED45" s="676"/>
      <c r="KEE45" s="677"/>
      <c r="KEF45" s="677"/>
      <c r="KEG45" s="678"/>
      <c r="KEH45" s="678"/>
      <c r="KEI45" s="678"/>
      <c r="KEJ45" s="679"/>
      <c r="KEL45" s="676"/>
      <c r="KEM45" s="677"/>
      <c r="KEN45" s="677"/>
      <c r="KEO45" s="678"/>
      <c r="KEP45" s="678"/>
      <c r="KEQ45" s="678"/>
      <c r="KER45" s="679"/>
      <c r="KET45" s="676"/>
      <c r="KEU45" s="677"/>
      <c r="KEV45" s="677"/>
      <c r="KEW45" s="678"/>
      <c r="KEX45" s="678"/>
      <c r="KEY45" s="678"/>
      <c r="KEZ45" s="679"/>
      <c r="KFB45" s="676"/>
      <c r="KFC45" s="677"/>
      <c r="KFD45" s="677"/>
      <c r="KFE45" s="678"/>
      <c r="KFF45" s="678"/>
      <c r="KFG45" s="678"/>
      <c r="KFH45" s="679"/>
      <c r="KFJ45" s="676"/>
      <c r="KFK45" s="677"/>
      <c r="KFL45" s="677"/>
      <c r="KFM45" s="678"/>
      <c r="KFN45" s="678"/>
      <c r="KFO45" s="678"/>
      <c r="KFP45" s="679"/>
      <c r="KFR45" s="676"/>
      <c r="KFS45" s="677"/>
      <c r="KFT45" s="677"/>
      <c r="KFU45" s="678"/>
      <c r="KFV45" s="678"/>
      <c r="KFW45" s="678"/>
      <c r="KFX45" s="679"/>
      <c r="KFZ45" s="676"/>
      <c r="KGA45" s="677"/>
      <c r="KGB45" s="677"/>
      <c r="KGC45" s="678"/>
      <c r="KGD45" s="678"/>
      <c r="KGE45" s="678"/>
      <c r="KGF45" s="679"/>
      <c r="KGH45" s="676"/>
      <c r="KGI45" s="677"/>
      <c r="KGJ45" s="677"/>
      <c r="KGK45" s="678"/>
      <c r="KGL45" s="678"/>
      <c r="KGM45" s="678"/>
      <c r="KGN45" s="679"/>
      <c r="KGP45" s="676"/>
      <c r="KGQ45" s="677"/>
      <c r="KGR45" s="677"/>
      <c r="KGS45" s="678"/>
      <c r="KGT45" s="678"/>
      <c r="KGU45" s="678"/>
      <c r="KGV45" s="679"/>
      <c r="KGX45" s="676"/>
      <c r="KGY45" s="677"/>
      <c r="KGZ45" s="677"/>
      <c r="KHA45" s="678"/>
      <c r="KHB45" s="678"/>
      <c r="KHC45" s="678"/>
      <c r="KHD45" s="679"/>
      <c r="KHF45" s="676"/>
      <c r="KHG45" s="677"/>
      <c r="KHH45" s="677"/>
      <c r="KHI45" s="678"/>
      <c r="KHJ45" s="678"/>
      <c r="KHK45" s="678"/>
      <c r="KHL45" s="679"/>
      <c r="KHN45" s="676"/>
      <c r="KHO45" s="677"/>
      <c r="KHP45" s="677"/>
      <c r="KHQ45" s="678"/>
      <c r="KHR45" s="678"/>
      <c r="KHS45" s="678"/>
      <c r="KHT45" s="679"/>
      <c r="KHV45" s="676"/>
      <c r="KHW45" s="677"/>
      <c r="KHX45" s="677"/>
      <c r="KHY45" s="678"/>
      <c r="KHZ45" s="678"/>
      <c r="KIA45" s="678"/>
      <c r="KIB45" s="679"/>
      <c r="KID45" s="676"/>
      <c r="KIE45" s="677"/>
      <c r="KIF45" s="677"/>
      <c r="KIG45" s="678"/>
      <c r="KIH45" s="678"/>
      <c r="KII45" s="678"/>
      <c r="KIJ45" s="679"/>
      <c r="KIL45" s="676"/>
      <c r="KIM45" s="677"/>
      <c r="KIN45" s="677"/>
      <c r="KIO45" s="678"/>
      <c r="KIP45" s="678"/>
      <c r="KIQ45" s="678"/>
      <c r="KIR45" s="679"/>
      <c r="KIT45" s="676"/>
      <c r="KIU45" s="677"/>
      <c r="KIV45" s="677"/>
      <c r="KIW45" s="678"/>
      <c r="KIX45" s="678"/>
      <c r="KIY45" s="678"/>
      <c r="KIZ45" s="679"/>
      <c r="KJB45" s="676"/>
      <c r="KJC45" s="677"/>
      <c r="KJD45" s="677"/>
      <c r="KJE45" s="678"/>
      <c r="KJF45" s="678"/>
      <c r="KJG45" s="678"/>
      <c r="KJH45" s="679"/>
      <c r="KJJ45" s="676"/>
      <c r="KJK45" s="677"/>
      <c r="KJL45" s="677"/>
      <c r="KJM45" s="678"/>
      <c r="KJN45" s="678"/>
      <c r="KJO45" s="678"/>
      <c r="KJP45" s="679"/>
      <c r="KJR45" s="676"/>
      <c r="KJS45" s="677"/>
      <c r="KJT45" s="677"/>
      <c r="KJU45" s="678"/>
      <c r="KJV45" s="678"/>
      <c r="KJW45" s="678"/>
      <c r="KJX45" s="679"/>
      <c r="KJZ45" s="676"/>
      <c r="KKA45" s="677"/>
      <c r="KKB45" s="677"/>
      <c r="KKC45" s="678"/>
      <c r="KKD45" s="678"/>
      <c r="KKE45" s="678"/>
      <c r="KKF45" s="679"/>
      <c r="KKH45" s="676"/>
      <c r="KKI45" s="677"/>
      <c r="KKJ45" s="677"/>
      <c r="KKK45" s="678"/>
      <c r="KKL45" s="678"/>
      <c r="KKM45" s="678"/>
      <c r="KKN45" s="679"/>
      <c r="KKP45" s="676"/>
      <c r="KKQ45" s="677"/>
      <c r="KKR45" s="677"/>
      <c r="KKS45" s="678"/>
      <c r="KKT45" s="678"/>
      <c r="KKU45" s="678"/>
      <c r="KKV45" s="679"/>
      <c r="KKX45" s="676"/>
      <c r="KKY45" s="677"/>
      <c r="KKZ45" s="677"/>
      <c r="KLA45" s="678"/>
      <c r="KLB45" s="678"/>
      <c r="KLC45" s="678"/>
      <c r="KLD45" s="679"/>
      <c r="KLF45" s="676"/>
      <c r="KLG45" s="677"/>
      <c r="KLH45" s="677"/>
      <c r="KLI45" s="678"/>
      <c r="KLJ45" s="678"/>
      <c r="KLK45" s="678"/>
      <c r="KLL45" s="679"/>
      <c r="KLN45" s="676"/>
      <c r="KLO45" s="677"/>
      <c r="KLP45" s="677"/>
      <c r="KLQ45" s="678"/>
      <c r="KLR45" s="678"/>
      <c r="KLS45" s="678"/>
      <c r="KLT45" s="679"/>
      <c r="KLV45" s="676"/>
      <c r="KLW45" s="677"/>
      <c r="KLX45" s="677"/>
      <c r="KLY45" s="678"/>
      <c r="KLZ45" s="678"/>
      <c r="KMA45" s="678"/>
      <c r="KMB45" s="679"/>
      <c r="KMD45" s="676"/>
      <c r="KME45" s="677"/>
      <c r="KMF45" s="677"/>
      <c r="KMG45" s="678"/>
      <c r="KMH45" s="678"/>
      <c r="KMI45" s="678"/>
      <c r="KMJ45" s="679"/>
      <c r="KML45" s="676"/>
      <c r="KMM45" s="677"/>
      <c r="KMN45" s="677"/>
      <c r="KMO45" s="678"/>
      <c r="KMP45" s="678"/>
      <c r="KMQ45" s="678"/>
      <c r="KMR45" s="679"/>
      <c r="KMT45" s="676"/>
      <c r="KMU45" s="677"/>
      <c r="KMV45" s="677"/>
      <c r="KMW45" s="678"/>
      <c r="KMX45" s="678"/>
      <c r="KMY45" s="678"/>
      <c r="KMZ45" s="679"/>
      <c r="KNB45" s="676"/>
      <c r="KNC45" s="677"/>
      <c r="KND45" s="677"/>
      <c r="KNE45" s="678"/>
      <c r="KNF45" s="678"/>
      <c r="KNG45" s="678"/>
      <c r="KNH45" s="679"/>
      <c r="KNJ45" s="676"/>
      <c r="KNK45" s="677"/>
      <c r="KNL45" s="677"/>
      <c r="KNM45" s="678"/>
      <c r="KNN45" s="678"/>
      <c r="KNO45" s="678"/>
      <c r="KNP45" s="679"/>
      <c r="KNR45" s="676"/>
      <c r="KNS45" s="677"/>
      <c r="KNT45" s="677"/>
      <c r="KNU45" s="678"/>
      <c r="KNV45" s="678"/>
      <c r="KNW45" s="678"/>
      <c r="KNX45" s="679"/>
      <c r="KNZ45" s="676"/>
      <c r="KOA45" s="677"/>
      <c r="KOB45" s="677"/>
      <c r="KOC45" s="678"/>
      <c r="KOD45" s="678"/>
      <c r="KOE45" s="678"/>
      <c r="KOF45" s="679"/>
      <c r="KOH45" s="676"/>
      <c r="KOI45" s="677"/>
      <c r="KOJ45" s="677"/>
      <c r="KOK45" s="678"/>
      <c r="KOL45" s="678"/>
      <c r="KOM45" s="678"/>
      <c r="KON45" s="679"/>
      <c r="KOP45" s="676"/>
      <c r="KOQ45" s="677"/>
      <c r="KOR45" s="677"/>
      <c r="KOS45" s="678"/>
      <c r="KOT45" s="678"/>
      <c r="KOU45" s="678"/>
      <c r="KOV45" s="679"/>
      <c r="KOX45" s="676"/>
      <c r="KOY45" s="677"/>
      <c r="KOZ45" s="677"/>
      <c r="KPA45" s="678"/>
      <c r="KPB45" s="678"/>
      <c r="KPC45" s="678"/>
      <c r="KPD45" s="679"/>
      <c r="KPF45" s="676"/>
      <c r="KPG45" s="677"/>
      <c r="KPH45" s="677"/>
      <c r="KPI45" s="678"/>
      <c r="KPJ45" s="678"/>
      <c r="KPK45" s="678"/>
      <c r="KPL45" s="679"/>
      <c r="KPN45" s="676"/>
      <c r="KPO45" s="677"/>
      <c r="KPP45" s="677"/>
      <c r="KPQ45" s="678"/>
      <c r="KPR45" s="678"/>
      <c r="KPS45" s="678"/>
      <c r="KPT45" s="679"/>
      <c r="KPV45" s="676"/>
      <c r="KPW45" s="677"/>
      <c r="KPX45" s="677"/>
      <c r="KPY45" s="678"/>
      <c r="KPZ45" s="678"/>
      <c r="KQA45" s="678"/>
      <c r="KQB45" s="679"/>
      <c r="KQD45" s="676"/>
      <c r="KQE45" s="677"/>
      <c r="KQF45" s="677"/>
      <c r="KQG45" s="678"/>
      <c r="KQH45" s="678"/>
      <c r="KQI45" s="678"/>
      <c r="KQJ45" s="679"/>
      <c r="KQL45" s="676"/>
      <c r="KQM45" s="677"/>
      <c r="KQN45" s="677"/>
      <c r="KQO45" s="678"/>
      <c r="KQP45" s="678"/>
      <c r="KQQ45" s="678"/>
      <c r="KQR45" s="679"/>
      <c r="KQT45" s="676"/>
      <c r="KQU45" s="677"/>
      <c r="KQV45" s="677"/>
      <c r="KQW45" s="678"/>
      <c r="KQX45" s="678"/>
      <c r="KQY45" s="678"/>
      <c r="KQZ45" s="679"/>
      <c r="KRB45" s="676"/>
      <c r="KRC45" s="677"/>
      <c r="KRD45" s="677"/>
      <c r="KRE45" s="678"/>
      <c r="KRF45" s="678"/>
      <c r="KRG45" s="678"/>
      <c r="KRH45" s="679"/>
      <c r="KRJ45" s="676"/>
      <c r="KRK45" s="677"/>
      <c r="KRL45" s="677"/>
      <c r="KRM45" s="678"/>
      <c r="KRN45" s="678"/>
      <c r="KRO45" s="678"/>
      <c r="KRP45" s="679"/>
      <c r="KRR45" s="676"/>
      <c r="KRS45" s="677"/>
      <c r="KRT45" s="677"/>
      <c r="KRU45" s="678"/>
      <c r="KRV45" s="678"/>
      <c r="KRW45" s="678"/>
      <c r="KRX45" s="679"/>
      <c r="KRZ45" s="676"/>
      <c r="KSA45" s="677"/>
      <c r="KSB45" s="677"/>
      <c r="KSC45" s="678"/>
      <c r="KSD45" s="678"/>
      <c r="KSE45" s="678"/>
      <c r="KSF45" s="679"/>
      <c r="KSH45" s="676"/>
      <c r="KSI45" s="677"/>
      <c r="KSJ45" s="677"/>
      <c r="KSK45" s="678"/>
      <c r="KSL45" s="678"/>
      <c r="KSM45" s="678"/>
      <c r="KSN45" s="679"/>
      <c r="KSP45" s="676"/>
      <c r="KSQ45" s="677"/>
      <c r="KSR45" s="677"/>
      <c r="KSS45" s="678"/>
      <c r="KST45" s="678"/>
      <c r="KSU45" s="678"/>
      <c r="KSV45" s="679"/>
      <c r="KSX45" s="676"/>
      <c r="KSY45" s="677"/>
      <c r="KSZ45" s="677"/>
      <c r="KTA45" s="678"/>
      <c r="KTB45" s="678"/>
      <c r="KTC45" s="678"/>
      <c r="KTD45" s="679"/>
      <c r="KTF45" s="676"/>
      <c r="KTG45" s="677"/>
      <c r="KTH45" s="677"/>
      <c r="KTI45" s="678"/>
      <c r="KTJ45" s="678"/>
      <c r="KTK45" s="678"/>
      <c r="KTL45" s="679"/>
      <c r="KTN45" s="676"/>
      <c r="KTO45" s="677"/>
      <c r="KTP45" s="677"/>
      <c r="KTQ45" s="678"/>
      <c r="KTR45" s="678"/>
      <c r="KTS45" s="678"/>
      <c r="KTT45" s="679"/>
      <c r="KTV45" s="676"/>
      <c r="KTW45" s="677"/>
      <c r="KTX45" s="677"/>
      <c r="KTY45" s="678"/>
      <c r="KTZ45" s="678"/>
      <c r="KUA45" s="678"/>
      <c r="KUB45" s="679"/>
      <c r="KUD45" s="676"/>
      <c r="KUE45" s="677"/>
      <c r="KUF45" s="677"/>
      <c r="KUG45" s="678"/>
      <c r="KUH45" s="678"/>
      <c r="KUI45" s="678"/>
      <c r="KUJ45" s="679"/>
      <c r="KUL45" s="676"/>
      <c r="KUM45" s="677"/>
      <c r="KUN45" s="677"/>
      <c r="KUO45" s="678"/>
      <c r="KUP45" s="678"/>
      <c r="KUQ45" s="678"/>
      <c r="KUR45" s="679"/>
      <c r="KUT45" s="676"/>
      <c r="KUU45" s="677"/>
      <c r="KUV45" s="677"/>
      <c r="KUW45" s="678"/>
      <c r="KUX45" s="678"/>
      <c r="KUY45" s="678"/>
      <c r="KUZ45" s="679"/>
      <c r="KVB45" s="676"/>
      <c r="KVC45" s="677"/>
      <c r="KVD45" s="677"/>
      <c r="KVE45" s="678"/>
      <c r="KVF45" s="678"/>
      <c r="KVG45" s="678"/>
      <c r="KVH45" s="679"/>
      <c r="KVJ45" s="676"/>
      <c r="KVK45" s="677"/>
      <c r="KVL45" s="677"/>
      <c r="KVM45" s="678"/>
      <c r="KVN45" s="678"/>
      <c r="KVO45" s="678"/>
      <c r="KVP45" s="679"/>
      <c r="KVR45" s="676"/>
      <c r="KVS45" s="677"/>
      <c r="KVT45" s="677"/>
      <c r="KVU45" s="678"/>
      <c r="KVV45" s="678"/>
      <c r="KVW45" s="678"/>
      <c r="KVX45" s="679"/>
      <c r="KVZ45" s="676"/>
      <c r="KWA45" s="677"/>
      <c r="KWB45" s="677"/>
      <c r="KWC45" s="678"/>
      <c r="KWD45" s="678"/>
      <c r="KWE45" s="678"/>
      <c r="KWF45" s="679"/>
      <c r="KWH45" s="676"/>
      <c r="KWI45" s="677"/>
      <c r="KWJ45" s="677"/>
      <c r="KWK45" s="678"/>
      <c r="KWL45" s="678"/>
      <c r="KWM45" s="678"/>
      <c r="KWN45" s="679"/>
      <c r="KWP45" s="676"/>
      <c r="KWQ45" s="677"/>
      <c r="KWR45" s="677"/>
      <c r="KWS45" s="678"/>
      <c r="KWT45" s="678"/>
      <c r="KWU45" s="678"/>
      <c r="KWV45" s="679"/>
      <c r="KWX45" s="676"/>
      <c r="KWY45" s="677"/>
      <c r="KWZ45" s="677"/>
      <c r="KXA45" s="678"/>
      <c r="KXB45" s="678"/>
      <c r="KXC45" s="678"/>
      <c r="KXD45" s="679"/>
      <c r="KXF45" s="676"/>
      <c r="KXG45" s="677"/>
      <c r="KXH45" s="677"/>
      <c r="KXI45" s="678"/>
      <c r="KXJ45" s="678"/>
      <c r="KXK45" s="678"/>
      <c r="KXL45" s="679"/>
      <c r="KXN45" s="676"/>
      <c r="KXO45" s="677"/>
      <c r="KXP45" s="677"/>
      <c r="KXQ45" s="678"/>
      <c r="KXR45" s="678"/>
      <c r="KXS45" s="678"/>
      <c r="KXT45" s="679"/>
      <c r="KXV45" s="676"/>
      <c r="KXW45" s="677"/>
      <c r="KXX45" s="677"/>
      <c r="KXY45" s="678"/>
      <c r="KXZ45" s="678"/>
      <c r="KYA45" s="678"/>
      <c r="KYB45" s="679"/>
      <c r="KYD45" s="676"/>
      <c r="KYE45" s="677"/>
      <c r="KYF45" s="677"/>
      <c r="KYG45" s="678"/>
      <c r="KYH45" s="678"/>
      <c r="KYI45" s="678"/>
      <c r="KYJ45" s="679"/>
      <c r="KYL45" s="676"/>
      <c r="KYM45" s="677"/>
      <c r="KYN45" s="677"/>
      <c r="KYO45" s="678"/>
      <c r="KYP45" s="678"/>
      <c r="KYQ45" s="678"/>
      <c r="KYR45" s="679"/>
      <c r="KYT45" s="676"/>
      <c r="KYU45" s="677"/>
      <c r="KYV45" s="677"/>
      <c r="KYW45" s="678"/>
      <c r="KYX45" s="678"/>
      <c r="KYY45" s="678"/>
      <c r="KYZ45" s="679"/>
      <c r="KZB45" s="676"/>
      <c r="KZC45" s="677"/>
      <c r="KZD45" s="677"/>
      <c r="KZE45" s="678"/>
      <c r="KZF45" s="678"/>
      <c r="KZG45" s="678"/>
      <c r="KZH45" s="679"/>
      <c r="KZJ45" s="676"/>
      <c r="KZK45" s="677"/>
      <c r="KZL45" s="677"/>
      <c r="KZM45" s="678"/>
      <c r="KZN45" s="678"/>
      <c r="KZO45" s="678"/>
      <c r="KZP45" s="679"/>
      <c r="KZR45" s="676"/>
      <c r="KZS45" s="677"/>
      <c r="KZT45" s="677"/>
      <c r="KZU45" s="678"/>
      <c r="KZV45" s="678"/>
      <c r="KZW45" s="678"/>
      <c r="KZX45" s="679"/>
      <c r="KZZ45" s="676"/>
      <c r="LAA45" s="677"/>
      <c r="LAB45" s="677"/>
      <c r="LAC45" s="678"/>
      <c r="LAD45" s="678"/>
      <c r="LAE45" s="678"/>
      <c r="LAF45" s="679"/>
      <c r="LAH45" s="676"/>
      <c r="LAI45" s="677"/>
      <c r="LAJ45" s="677"/>
      <c r="LAK45" s="678"/>
      <c r="LAL45" s="678"/>
      <c r="LAM45" s="678"/>
      <c r="LAN45" s="679"/>
      <c r="LAP45" s="676"/>
      <c r="LAQ45" s="677"/>
      <c r="LAR45" s="677"/>
      <c r="LAS45" s="678"/>
      <c r="LAT45" s="678"/>
      <c r="LAU45" s="678"/>
      <c r="LAV45" s="679"/>
      <c r="LAX45" s="676"/>
      <c r="LAY45" s="677"/>
      <c r="LAZ45" s="677"/>
      <c r="LBA45" s="678"/>
      <c r="LBB45" s="678"/>
      <c r="LBC45" s="678"/>
      <c r="LBD45" s="679"/>
      <c r="LBF45" s="676"/>
      <c r="LBG45" s="677"/>
      <c r="LBH45" s="677"/>
      <c r="LBI45" s="678"/>
      <c r="LBJ45" s="678"/>
      <c r="LBK45" s="678"/>
      <c r="LBL45" s="679"/>
      <c r="LBN45" s="676"/>
      <c r="LBO45" s="677"/>
      <c r="LBP45" s="677"/>
      <c r="LBQ45" s="678"/>
      <c r="LBR45" s="678"/>
      <c r="LBS45" s="678"/>
      <c r="LBT45" s="679"/>
      <c r="LBV45" s="676"/>
      <c r="LBW45" s="677"/>
      <c r="LBX45" s="677"/>
      <c r="LBY45" s="678"/>
      <c r="LBZ45" s="678"/>
      <c r="LCA45" s="678"/>
      <c r="LCB45" s="679"/>
      <c r="LCD45" s="676"/>
      <c r="LCE45" s="677"/>
      <c r="LCF45" s="677"/>
      <c r="LCG45" s="678"/>
      <c r="LCH45" s="678"/>
      <c r="LCI45" s="678"/>
      <c r="LCJ45" s="679"/>
      <c r="LCL45" s="676"/>
      <c r="LCM45" s="677"/>
      <c r="LCN45" s="677"/>
      <c r="LCO45" s="678"/>
      <c r="LCP45" s="678"/>
      <c r="LCQ45" s="678"/>
      <c r="LCR45" s="679"/>
      <c r="LCT45" s="676"/>
      <c r="LCU45" s="677"/>
      <c r="LCV45" s="677"/>
      <c r="LCW45" s="678"/>
      <c r="LCX45" s="678"/>
      <c r="LCY45" s="678"/>
      <c r="LCZ45" s="679"/>
      <c r="LDB45" s="676"/>
      <c r="LDC45" s="677"/>
      <c r="LDD45" s="677"/>
      <c r="LDE45" s="678"/>
      <c r="LDF45" s="678"/>
      <c r="LDG45" s="678"/>
      <c r="LDH45" s="679"/>
      <c r="LDJ45" s="676"/>
      <c r="LDK45" s="677"/>
      <c r="LDL45" s="677"/>
      <c r="LDM45" s="678"/>
      <c r="LDN45" s="678"/>
      <c r="LDO45" s="678"/>
      <c r="LDP45" s="679"/>
      <c r="LDR45" s="676"/>
      <c r="LDS45" s="677"/>
      <c r="LDT45" s="677"/>
      <c r="LDU45" s="678"/>
      <c r="LDV45" s="678"/>
      <c r="LDW45" s="678"/>
      <c r="LDX45" s="679"/>
      <c r="LDZ45" s="676"/>
      <c r="LEA45" s="677"/>
      <c r="LEB45" s="677"/>
      <c r="LEC45" s="678"/>
      <c r="LED45" s="678"/>
      <c r="LEE45" s="678"/>
      <c r="LEF45" s="679"/>
      <c r="LEH45" s="676"/>
      <c r="LEI45" s="677"/>
      <c r="LEJ45" s="677"/>
      <c r="LEK45" s="678"/>
      <c r="LEL45" s="678"/>
      <c r="LEM45" s="678"/>
      <c r="LEN45" s="679"/>
      <c r="LEP45" s="676"/>
      <c r="LEQ45" s="677"/>
      <c r="LER45" s="677"/>
      <c r="LES45" s="678"/>
      <c r="LET45" s="678"/>
      <c r="LEU45" s="678"/>
      <c r="LEV45" s="679"/>
      <c r="LEX45" s="676"/>
      <c r="LEY45" s="677"/>
      <c r="LEZ45" s="677"/>
      <c r="LFA45" s="678"/>
      <c r="LFB45" s="678"/>
      <c r="LFC45" s="678"/>
      <c r="LFD45" s="679"/>
      <c r="LFF45" s="676"/>
      <c r="LFG45" s="677"/>
      <c r="LFH45" s="677"/>
      <c r="LFI45" s="678"/>
      <c r="LFJ45" s="678"/>
      <c r="LFK45" s="678"/>
      <c r="LFL45" s="679"/>
      <c r="LFN45" s="676"/>
      <c r="LFO45" s="677"/>
      <c r="LFP45" s="677"/>
      <c r="LFQ45" s="678"/>
      <c r="LFR45" s="678"/>
      <c r="LFS45" s="678"/>
      <c r="LFT45" s="679"/>
      <c r="LFV45" s="676"/>
      <c r="LFW45" s="677"/>
      <c r="LFX45" s="677"/>
      <c r="LFY45" s="678"/>
      <c r="LFZ45" s="678"/>
      <c r="LGA45" s="678"/>
      <c r="LGB45" s="679"/>
      <c r="LGD45" s="676"/>
      <c r="LGE45" s="677"/>
      <c r="LGF45" s="677"/>
      <c r="LGG45" s="678"/>
      <c r="LGH45" s="678"/>
      <c r="LGI45" s="678"/>
      <c r="LGJ45" s="679"/>
      <c r="LGL45" s="676"/>
      <c r="LGM45" s="677"/>
      <c r="LGN45" s="677"/>
      <c r="LGO45" s="678"/>
      <c r="LGP45" s="678"/>
      <c r="LGQ45" s="678"/>
      <c r="LGR45" s="679"/>
      <c r="LGT45" s="676"/>
      <c r="LGU45" s="677"/>
      <c r="LGV45" s="677"/>
      <c r="LGW45" s="678"/>
      <c r="LGX45" s="678"/>
      <c r="LGY45" s="678"/>
      <c r="LGZ45" s="679"/>
      <c r="LHB45" s="676"/>
      <c r="LHC45" s="677"/>
      <c r="LHD45" s="677"/>
      <c r="LHE45" s="678"/>
      <c r="LHF45" s="678"/>
      <c r="LHG45" s="678"/>
      <c r="LHH45" s="679"/>
      <c r="LHJ45" s="676"/>
      <c r="LHK45" s="677"/>
      <c r="LHL45" s="677"/>
      <c r="LHM45" s="678"/>
      <c r="LHN45" s="678"/>
      <c r="LHO45" s="678"/>
      <c r="LHP45" s="679"/>
      <c r="LHR45" s="676"/>
      <c r="LHS45" s="677"/>
      <c r="LHT45" s="677"/>
      <c r="LHU45" s="678"/>
      <c r="LHV45" s="678"/>
      <c r="LHW45" s="678"/>
      <c r="LHX45" s="679"/>
      <c r="LHZ45" s="676"/>
      <c r="LIA45" s="677"/>
      <c r="LIB45" s="677"/>
      <c r="LIC45" s="678"/>
      <c r="LID45" s="678"/>
      <c r="LIE45" s="678"/>
      <c r="LIF45" s="679"/>
      <c r="LIH45" s="676"/>
      <c r="LII45" s="677"/>
      <c r="LIJ45" s="677"/>
      <c r="LIK45" s="678"/>
      <c r="LIL45" s="678"/>
      <c r="LIM45" s="678"/>
      <c r="LIN45" s="679"/>
      <c r="LIP45" s="676"/>
      <c r="LIQ45" s="677"/>
      <c r="LIR45" s="677"/>
      <c r="LIS45" s="678"/>
      <c r="LIT45" s="678"/>
      <c r="LIU45" s="678"/>
      <c r="LIV45" s="679"/>
      <c r="LIX45" s="676"/>
      <c r="LIY45" s="677"/>
      <c r="LIZ45" s="677"/>
      <c r="LJA45" s="678"/>
      <c r="LJB45" s="678"/>
      <c r="LJC45" s="678"/>
      <c r="LJD45" s="679"/>
      <c r="LJF45" s="676"/>
      <c r="LJG45" s="677"/>
      <c r="LJH45" s="677"/>
      <c r="LJI45" s="678"/>
      <c r="LJJ45" s="678"/>
      <c r="LJK45" s="678"/>
      <c r="LJL45" s="679"/>
      <c r="LJN45" s="676"/>
      <c r="LJO45" s="677"/>
      <c r="LJP45" s="677"/>
      <c r="LJQ45" s="678"/>
      <c r="LJR45" s="678"/>
      <c r="LJS45" s="678"/>
      <c r="LJT45" s="679"/>
      <c r="LJV45" s="676"/>
      <c r="LJW45" s="677"/>
      <c r="LJX45" s="677"/>
      <c r="LJY45" s="678"/>
      <c r="LJZ45" s="678"/>
      <c r="LKA45" s="678"/>
      <c r="LKB45" s="679"/>
      <c r="LKD45" s="676"/>
      <c r="LKE45" s="677"/>
      <c r="LKF45" s="677"/>
      <c r="LKG45" s="678"/>
      <c r="LKH45" s="678"/>
      <c r="LKI45" s="678"/>
      <c r="LKJ45" s="679"/>
      <c r="LKL45" s="676"/>
      <c r="LKM45" s="677"/>
      <c r="LKN45" s="677"/>
      <c r="LKO45" s="678"/>
      <c r="LKP45" s="678"/>
      <c r="LKQ45" s="678"/>
      <c r="LKR45" s="679"/>
      <c r="LKT45" s="676"/>
      <c r="LKU45" s="677"/>
      <c r="LKV45" s="677"/>
      <c r="LKW45" s="678"/>
      <c r="LKX45" s="678"/>
      <c r="LKY45" s="678"/>
      <c r="LKZ45" s="679"/>
      <c r="LLB45" s="676"/>
      <c r="LLC45" s="677"/>
      <c r="LLD45" s="677"/>
      <c r="LLE45" s="678"/>
      <c r="LLF45" s="678"/>
      <c r="LLG45" s="678"/>
      <c r="LLH45" s="679"/>
      <c r="LLJ45" s="676"/>
      <c r="LLK45" s="677"/>
      <c r="LLL45" s="677"/>
      <c r="LLM45" s="678"/>
      <c r="LLN45" s="678"/>
      <c r="LLO45" s="678"/>
      <c r="LLP45" s="679"/>
      <c r="LLR45" s="676"/>
      <c r="LLS45" s="677"/>
      <c r="LLT45" s="677"/>
      <c r="LLU45" s="678"/>
      <c r="LLV45" s="678"/>
      <c r="LLW45" s="678"/>
      <c r="LLX45" s="679"/>
      <c r="LLZ45" s="676"/>
      <c r="LMA45" s="677"/>
      <c r="LMB45" s="677"/>
      <c r="LMC45" s="678"/>
      <c r="LMD45" s="678"/>
      <c r="LME45" s="678"/>
      <c r="LMF45" s="679"/>
      <c r="LMH45" s="676"/>
      <c r="LMI45" s="677"/>
      <c r="LMJ45" s="677"/>
      <c r="LMK45" s="678"/>
      <c r="LML45" s="678"/>
      <c r="LMM45" s="678"/>
      <c r="LMN45" s="679"/>
      <c r="LMP45" s="676"/>
      <c r="LMQ45" s="677"/>
      <c r="LMR45" s="677"/>
      <c r="LMS45" s="678"/>
      <c r="LMT45" s="678"/>
      <c r="LMU45" s="678"/>
      <c r="LMV45" s="679"/>
      <c r="LMX45" s="676"/>
      <c r="LMY45" s="677"/>
      <c r="LMZ45" s="677"/>
      <c r="LNA45" s="678"/>
      <c r="LNB45" s="678"/>
      <c r="LNC45" s="678"/>
      <c r="LND45" s="679"/>
      <c r="LNF45" s="676"/>
      <c r="LNG45" s="677"/>
      <c r="LNH45" s="677"/>
      <c r="LNI45" s="678"/>
      <c r="LNJ45" s="678"/>
      <c r="LNK45" s="678"/>
      <c r="LNL45" s="679"/>
      <c r="LNN45" s="676"/>
      <c r="LNO45" s="677"/>
      <c r="LNP45" s="677"/>
      <c r="LNQ45" s="678"/>
      <c r="LNR45" s="678"/>
      <c r="LNS45" s="678"/>
      <c r="LNT45" s="679"/>
      <c r="LNV45" s="676"/>
      <c r="LNW45" s="677"/>
      <c r="LNX45" s="677"/>
      <c r="LNY45" s="678"/>
      <c r="LNZ45" s="678"/>
      <c r="LOA45" s="678"/>
      <c r="LOB45" s="679"/>
      <c r="LOD45" s="676"/>
      <c r="LOE45" s="677"/>
      <c r="LOF45" s="677"/>
      <c r="LOG45" s="678"/>
      <c r="LOH45" s="678"/>
      <c r="LOI45" s="678"/>
      <c r="LOJ45" s="679"/>
      <c r="LOL45" s="676"/>
      <c r="LOM45" s="677"/>
      <c r="LON45" s="677"/>
      <c r="LOO45" s="678"/>
      <c r="LOP45" s="678"/>
      <c r="LOQ45" s="678"/>
      <c r="LOR45" s="679"/>
      <c r="LOT45" s="676"/>
      <c r="LOU45" s="677"/>
      <c r="LOV45" s="677"/>
      <c r="LOW45" s="678"/>
      <c r="LOX45" s="678"/>
      <c r="LOY45" s="678"/>
      <c r="LOZ45" s="679"/>
      <c r="LPB45" s="676"/>
      <c r="LPC45" s="677"/>
      <c r="LPD45" s="677"/>
      <c r="LPE45" s="678"/>
      <c r="LPF45" s="678"/>
      <c r="LPG45" s="678"/>
      <c r="LPH45" s="679"/>
      <c r="LPJ45" s="676"/>
      <c r="LPK45" s="677"/>
      <c r="LPL45" s="677"/>
      <c r="LPM45" s="678"/>
      <c r="LPN45" s="678"/>
      <c r="LPO45" s="678"/>
      <c r="LPP45" s="679"/>
      <c r="LPR45" s="676"/>
      <c r="LPS45" s="677"/>
      <c r="LPT45" s="677"/>
      <c r="LPU45" s="678"/>
      <c r="LPV45" s="678"/>
      <c r="LPW45" s="678"/>
      <c r="LPX45" s="679"/>
      <c r="LPZ45" s="676"/>
      <c r="LQA45" s="677"/>
      <c r="LQB45" s="677"/>
      <c r="LQC45" s="678"/>
      <c r="LQD45" s="678"/>
      <c r="LQE45" s="678"/>
      <c r="LQF45" s="679"/>
      <c r="LQH45" s="676"/>
      <c r="LQI45" s="677"/>
      <c r="LQJ45" s="677"/>
      <c r="LQK45" s="678"/>
      <c r="LQL45" s="678"/>
      <c r="LQM45" s="678"/>
      <c r="LQN45" s="679"/>
      <c r="LQP45" s="676"/>
      <c r="LQQ45" s="677"/>
      <c r="LQR45" s="677"/>
      <c r="LQS45" s="678"/>
      <c r="LQT45" s="678"/>
      <c r="LQU45" s="678"/>
      <c r="LQV45" s="679"/>
      <c r="LQX45" s="676"/>
      <c r="LQY45" s="677"/>
      <c r="LQZ45" s="677"/>
      <c r="LRA45" s="678"/>
      <c r="LRB45" s="678"/>
      <c r="LRC45" s="678"/>
      <c r="LRD45" s="679"/>
      <c r="LRF45" s="676"/>
      <c r="LRG45" s="677"/>
      <c r="LRH45" s="677"/>
      <c r="LRI45" s="678"/>
      <c r="LRJ45" s="678"/>
      <c r="LRK45" s="678"/>
      <c r="LRL45" s="679"/>
      <c r="LRN45" s="676"/>
      <c r="LRO45" s="677"/>
      <c r="LRP45" s="677"/>
      <c r="LRQ45" s="678"/>
      <c r="LRR45" s="678"/>
      <c r="LRS45" s="678"/>
      <c r="LRT45" s="679"/>
      <c r="LRV45" s="676"/>
      <c r="LRW45" s="677"/>
      <c r="LRX45" s="677"/>
      <c r="LRY45" s="678"/>
      <c r="LRZ45" s="678"/>
      <c r="LSA45" s="678"/>
      <c r="LSB45" s="679"/>
      <c r="LSD45" s="676"/>
      <c r="LSE45" s="677"/>
      <c r="LSF45" s="677"/>
      <c r="LSG45" s="678"/>
      <c r="LSH45" s="678"/>
      <c r="LSI45" s="678"/>
      <c r="LSJ45" s="679"/>
      <c r="LSL45" s="676"/>
      <c r="LSM45" s="677"/>
      <c r="LSN45" s="677"/>
      <c r="LSO45" s="678"/>
      <c r="LSP45" s="678"/>
      <c r="LSQ45" s="678"/>
      <c r="LSR45" s="679"/>
      <c r="LST45" s="676"/>
      <c r="LSU45" s="677"/>
      <c r="LSV45" s="677"/>
      <c r="LSW45" s="678"/>
      <c r="LSX45" s="678"/>
      <c r="LSY45" s="678"/>
      <c r="LSZ45" s="679"/>
      <c r="LTB45" s="676"/>
      <c r="LTC45" s="677"/>
      <c r="LTD45" s="677"/>
      <c r="LTE45" s="678"/>
      <c r="LTF45" s="678"/>
      <c r="LTG45" s="678"/>
      <c r="LTH45" s="679"/>
      <c r="LTJ45" s="676"/>
      <c r="LTK45" s="677"/>
      <c r="LTL45" s="677"/>
      <c r="LTM45" s="678"/>
      <c r="LTN45" s="678"/>
      <c r="LTO45" s="678"/>
      <c r="LTP45" s="679"/>
      <c r="LTR45" s="676"/>
      <c r="LTS45" s="677"/>
      <c r="LTT45" s="677"/>
      <c r="LTU45" s="678"/>
      <c r="LTV45" s="678"/>
      <c r="LTW45" s="678"/>
      <c r="LTX45" s="679"/>
      <c r="LTZ45" s="676"/>
      <c r="LUA45" s="677"/>
      <c r="LUB45" s="677"/>
      <c r="LUC45" s="678"/>
      <c r="LUD45" s="678"/>
      <c r="LUE45" s="678"/>
      <c r="LUF45" s="679"/>
      <c r="LUH45" s="676"/>
      <c r="LUI45" s="677"/>
      <c r="LUJ45" s="677"/>
      <c r="LUK45" s="678"/>
      <c r="LUL45" s="678"/>
      <c r="LUM45" s="678"/>
      <c r="LUN45" s="679"/>
      <c r="LUP45" s="676"/>
      <c r="LUQ45" s="677"/>
      <c r="LUR45" s="677"/>
      <c r="LUS45" s="678"/>
      <c r="LUT45" s="678"/>
      <c r="LUU45" s="678"/>
      <c r="LUV45" s="679"/>
      <c r="LUX45" s="676"/>
      <c r="LUY45" s="677"/>
      <c r="LUZ45" s="677"/>
      <c r="LVA45" s="678"/>
      <c r="LVB45" s="678"/>
      <c r="LVC45" s="678"/>
      <c r="LVD45" s="679"/>
      <c r="LVF45" s="676"/>
      <c r="LVG45" s="677"/>
      <c r="LVH45" s="677"/>
      <c r="LVI45" s="678"/>
      <c r="LVJ45" s="678"/>
      <c r="LVK45" s="678"/>
      <c r="LVL45" s="679"/>
      <c r="LVN45" s="676"/>
      <c r="LVO45" s="677"/>
      <c r="LVP45" s="677"/>
      <c r="LVQ45" s="678"/>
      <c r="LVR45" s="678"/>
      <c r="LVS45" s="678"/>
      <c r="LVT45" s="679"/>
      <c r="LVV45" s="676"/>
      <c r="LVW45" s="677"/>
      <c r="LVX45" s="677"/>
      <c r="LVY45" s="678"/>
      <c r="LVZ45" s="678"/>
      <c r="LWA45" s="678"/>
      <c r="LWB45" s="679"/>
      <c r="LWD45" s="676"/>
      <c r="LWE45" s="677"/>
      <c r="LWF45" s="677"/>
      <c r="LWG45" s="678"/>
      <c r="LWH45" s="678"/>
      <c r="LWI45" s="678"/>
      <c r="LWJ45" s="679"/>
      <c r="LWL45" s="676"/>
      <c r="LWM45" s="677"/>
      <c r="LWN45" s="677"/>
      <c r="LWO45" s="678"/>
      <c r="LWP45" s="678"/>
      <c r="LWQ45" s="678"/>
      <c r="LWR45" s="679"/>
      <c r="LWT45" s="676"/>
      <c r="LWU45" s="677"/>
      <c r="LWV45" s="677"/>
      <c r="LWW45" s="678"/>
      <c r="LWX45" s="678"/>
      <c r="LWY45" s="678"/>
      <c r="LWZ45" s="679"/>
      <c r="LXB45" s="676"/>
      <c r="LXC45" s="677"/>
      <c r="LXD45" s="677"/>
      <c r="LXE45" s="678"/>
      <c r="LXF45" s="678"/>
      <c r="LXG45" s="678"/>
      <c r="LXH45" s="679"/>
      <c r="LXJ45" s="676"/>
      <c r="LXK45" s="677"/>
      <c r="LXL45" s="677"/>
      <c r="LXM45" s="678"/>
      <c r="LXN45" s="678"/>
      <c r="LXO45" s="678"/>
      <c r="LXP45" s="679"/>
      <c r="LXR45" s="676"/>
      <c r="LXS45" s="677"/>
      <c r="LXT45" s="677"/>
      <c r="LXU45" s="678"/>
      <c r="LXV45" s="678"/>
      <c r="LXW45" s="678"/>
      <c r="LXX45" s="679"/>
      <c r="LXZ45" s="676"/>
      <c r="LYA45" s="677"/>
      <c r="LYB45" s="677"/>
      <c r="LYC45" s="678"/>
      <c r="LYD45" s="678"/>
      <c r="LYE45" s="678"/>
      <c r="LYF45" s="679"/>
      <c r="LYH45" s="676"/>
      <c r="LYI45" s="677"/>
      <c r="LYJ45" s="677"/>
      <c r="LYK45" s="678"/>
      <c r="LYL45" s="678"/>
      <c r="LYM45" s="678"/>
      <c r="LYN45" s="679"/>
      <c r="LYP45" s="676"/>
      <c r="LYQ45" s="677"/>
      <c r="LYR45" s="677"/>
      <c r="LYS45" s="678"/>
      <c r="LYT45" s="678"/>
      <c r="LYU45" s="678"/>
      <c r="LYV45" s="679"/>
      <c r="LYX45" s="676"/>
      <c r="LYY45" s="677"/>
      <c r="LYZ45" s="677"/>
      <c r="LZA45" s="678"/>
      <c r="LZB45" s="678"/>
      <c r="LZC45" s="678"/>
      <c r="LZD45" s="679"/>
      <c r="LZF45" s="676"/>
      <c r="LZG45" s="677"/>
      <c r="LZH45" s="677"/>
      <c r="LZI45" s="678"/>
      <c r="LZJ45" s="678"/>
      <c r="LZK45" s="678"/>
      <c r="LZL45" s="679"/>
      <c r="LZN45" s="676"/>
      <c r="LZO45" s="677"/>
      <c r="LZP45" s="677"/>
      <c r="LZQ45" s="678"/>
      <c r="LZR45" s="678"/>
      <c r="LZS45" s="678"/>
      <c r="LZT45" s="679"/>
      <c r="LZV45" s="676"/>
      <c r="LZW45" s="677"/>
      <c r="LZX45" s="677"/>
      <c r="LZY45" s="678"/>
      <c r="LZZ45" s="678"/>
      <c r="MAA45" s="678"/>
      <c r="MAB45" s="679"/>
      <c r="MAD45" s="676"/>
      <c r="MAE45" s="677"/>
      <c r="MAF45" s="677"/>
      <c r="MAG45" s="678"/>
      <c r="MAH45" s="678"/>
      <c r="MAI45" s="678"/>
      <c r="MAJ45" s="679"/>
      <c r="MAL45" s="676"/>
      <c r="MAM45" s="677"/>
      <c r="MAN45" s="677"/>
      <c r="MAO45" s="678"/>
      <c r="MAP45" s="678"/>
      <c r="MAQ45" s="678"/>
      <c r="MAR45" s="679"/>
      <c r="MAT45" s="676"/>
      <c r="MAU45" s="677"/>
      <c r="MAV45" s="677"/>
      <c r="MAW45" s="678"/>
      <c r="MAX45" s="678"/>
      <c r="MAY45" s="678"/>
      <c r="MAZ45" s="679"/>
      <c r="MBB45" s="676"/>
      <c r="MBC45" s="677"/>
      <c r="MBD45" s="677"/>
      <c r="MBE45" s="678"/>
      <c r="MBF45" s="678"/>
      <c r="MBG45" s="678"/>
      <c r="MBH45" s="679"/>
      <c r="MBJ45" s="676"/>
      <c r="MBK45" s="677"/>
      <c r="MBL45" s="677"/>
      <c r="MBM45" s="678"/>
      <c r="MBN45" s="678"/>
      <c r="MBO45" s="678"/>
      <c r="MBP45" s="679"/>
      <c r="MBR45" s="676"/>
      <c r="MBS45" s="677"/>
      <c r="MBT45" s="677"/>
      <c r="MBU45" s="678"/>
      <c r="MBV45" s="678"/>
      <c r="MBW45" s="678"/>
      <c r="MBX45" s="679"/>
      <c r="MBZ45" s="676"/>
      <c r="MCA45" s="677"/>
      <c r="MCB45" s="677"/>
      <c r="MCC45" s="678"/>
      <c r="MCD45" s="678"/>
      <c r="MCE45" s="678"/>
      <c r="MCF45" s="679"/>
      <c r="MCH45" s="676"/>
      <c r="MCI45" s="677"/>
      <c r="MCJ45" s="677"/>
      <c r="MCK45" s="678"/>
      <c r="MCL45" s="678"/>
      <c r="MCM45" s="678"/>
      <c r="MCN45" s="679"/>
      <c r="MCP45" s="676"/>
      <c r="MCQ45" s="677"/>
      <c r="MCR45" s="677"/>
      <c r="MCS45" s="678"/>
      <c r="MCT45" s="678"/>
      <c r="MCU45" s="678"/>
      <c r="MCV45" s="679"/>
      <c r="MCX45" s="676"/>
      <c r="MCY45" s="677"/>
      <c r="MCZ45" s="677"/>
      <c r="MDA45" s="678"/>
      <c r="MDB45" s="678"/>
      <c r="MDC45" s="678"/>
      <c r="MDD45" s="679"/>
      <c r="MDF45" s="676"/>
      <c r="MDG45" s="677"/>
      <c r="MDH45" s="677"/>
      <c r="MDI45" s="678"/>
      <c r="MDJ45" s="678"/>
      <c r="MDK45" s="678"/>
      <c r="MDL45" s="679"/>
      <c r="MDN45" s="676"/>
      <c r="MDO45" s="677"/>
      <c r="MDP45" s="677"/>
      <c r="MDQ45" s="678"/>
      <c r="MDR45" s="678"/>
      <c r="MDS45" s="678"/>
      <c r="MDT45" s="679"/>
      <c r="MDV45" s="676"/>
      <c r="MDW45" s="677"/>
      <c r="MDX45" s="677"/>
      <c r="MDY45" s="678"/>
      <c r="MDZ45" s="678"/>
      <c r="MEA45" s="678"/>
      <c r="MEB45" s="679"/>
      <c r="MED45" s="676"/>
      <c r="MEE45" s="677"/>
      <c r="MEF45" s="677"/>
      <c r="MEG45" s="678"/>
      <c r="MEH45" s="678"/>
      <c r="MEI45" s="678"/>
      <c r="MEJ45" s="679"/>
      <c r="MEL45" s="676"/>
      <c r="MEM45" s="677"/>
      <c r="MEN45" s="677"/>
      <c r="MEO45" s="678"/>
      <c r="MEP45" s="678"/>
      <c r="MEQ45" s="678"/>
      <c r="MER45" s="679"/>
      <c r="MET45" s="676"/>
      <c r="MEU45" s="677"/>
      <c r="MEV45" s="677"/>
      <c r="MEW45" s="678"/>
      <c r="MEX45" s="678"/>
      <c r="MEY45" s="678"/>
      <c r="MEZ45" s="679"/>
      <c r="MFB45" s="676"/>
      <c r="MFC45" s="677"/>
      <c r="MFD45" s="677"/>
      <c r="MFE45" s="678"/>
      <c r="MFF45" s="678"/>
      <c r="MFG45" s="678"/>
      <c r="MFH45" s="679"/>
      <c r="MFJ45" s="676"/>
      <c r="MFK45" s="677"/>
      <c r="MFL45" s="677"/>
      <c r="MFM45" s="678"/>
      <c r="MFN45" s="678"/>
      <c r="MFO45" s="678"/>
      <c r="MFP45" s="679"/>
      <c r="MFR45" s="676"/>
      <c r="MFS45" s="677"/>
      <c r="MFT45" s="677"/>
      <c r="MFU45" s="678"/>
      <c r="MFV45" s="678"/>
      <c r="MFW45" s="678"/>
      <c r="MFX45" s="679"/>
      <c r="MFZ45" s="676"/>
      <c r="MGA45" s="677"/>
      <c r="MGB45" s="677"/>
      <c r="MGC45" s="678"/>
      <c r="MGD45" s="678"/>
      <c r="MGE45" s="678"/>
      <c r="MGF45" s="679"/>
      <c r="MGH45" s="676"/>
      <c r="MGI45" s="677"/>
      <c r="MGJ45" s="677"/>
      <c r="MGK45" s="678"/>
      <c r="MGL45" s="678"/>
      <c r="MGM45" s="678"/>
      <c r="MGN45" s="679"/>
      <c r="MGP45" s="676"/>
      <c r="MGQ45" s="677"/>
      <c r="MGR45" s="677"/>
      <c r="MGS45" s="678"/>
      <c r="MGT45" s="678"/>
      <c r="MGU45" s="678"/>
      <c r="MGV45" s="679"/>
      <c r="MGX45" s="676"/>
      <c r="MGY45" s="677"/>
      <c r="MGZ45" s="677"/>
      <c r="MHA45" s="678"/>
      <c r="MHB45" s="678"/>
      <c r="MHC45" s="678"/>
      <c r="MHD45" s="679"/>
      <c r="MHF45" s="676"/>
      <c r="MHG45" s="677"/>
      <c r="MHH45" s="677"/>
      <c r="MHI45" s="678"/>
      <c r="MHJ45" s="678"/>
      <c r="MHK45" s="678"/>
      <c r="MHL45" s="679"/>
      <c r="MHN45" s="676"/>
      <c r="MHO45" s="677"/>
      <c r="MHP45" s="677"/>
      <c r="MHQ45" s="678"/>
      <c r="MHR45" s="678"/>
      <c r="MHS45" s="678"/>
      <c r="MHT45" s="679"/>
      <c r="MHV45" s="676"/>
      <c r="MHW45" s="677"/>
      <c r="MHX45" s="677"/>
      <c r="MHY45" s="678"/>
      <c r="MHZ45" s="678"/>
      <c r="MIA45" s="678"/>
      <c r="MIB45" s="679"/>
      <c r="MID45" s="676"/>
      <c r="MIE45" s="677"/>
      <c r="MIF45" s="677"/>
      <c r="MIG45" s="678"/>
      <c r="MIH45" s="678"/>
      <c r="MII45" s="678"/>
      <c r="MIJ45" s="679"/>
      <c r="MIL45" s="676"/>
      <c r="MIM45" s="677"/>
      <c r="MIN45" s="677"/>
      <c r="MIO45" s="678"/>
      <c r="MIP45" s="678"/>
      <c r="MIQ45" s="678"/>
      <c r="MIR45" s="679"/>
      <c r="MIT45" s="676"/>
      <c r="MIU45" s="677"/>
      <c r="MIV45" s="677"/>
      <c r="MIW45" s="678"/>
      <c r="MIX45" s="678"/>
      <c r="MIY45" s="678"/>
      <c r="MIZ45" s="679"/>
      <c r="MJB45" s="676"/>
      <c r="MJC45" s="677"/>
      <c r="MJD45" s="677"/>
      <c r="MJE45" s="678"/>
      <c r="MJF45" s="678"/>
      <c r="MJG45" s="678"/>
      <c r="MJH45" s="679"/>
      <c r="MJJ45" s="676"/>
      <c r="MJK45" s="677"/>
      <c r="MJL45" s="677"/>
      <c r="MJM45" s="678"/>
      <c r="MJN45" s="678"/>
      <c r="MJO45" s="678"/>
      <c r="MJP45" s="679"/>
      <c r="MJR45" s="676"/>
      <c r="MJS45" s="677"/>
      <c r="MJT45" s="677"/>
      <c r="MJU45" s="678"/>
      <c r="MJV45" s="678"/>
      <c r="MJW45" s="678"/>
      <c r="MJX45" s="679"/>
      <c r="MJZ45" s="676"/>
      <c r="MKA45" s="677"/>
      <c r="MKB45" s="677"/>
      <c r="MKC45" s="678"/>
      <c r="MKD45" s="678"/>
      <c r="MKE45" s="678"/>
      <c r="MKF45" s="679"/>
      <c r="MKH45" s="676"/>
      <c r="MKI45" s="677"/>
      <c r="MKJ45" s="677"/>
      <c r="MKK45" s="678"/>
      <c r="MKL45" s="678"/>
      <c r="MKM45" s="678"/>
      <c r="MKN45" s="679"/>
      <c r="MKP45" s="676"/>
      <c r="MKQ45" s="677"/>
      <c r="MKR45" s="677"/>
      <c r="MKS45" s="678"/>
      <c r="MKT45" s="678"/>
      <c r="MKU45" s="678"/>
      <c r="MKV45" s="679"/>
      <c r="MKX45" s="676"/>
      <c r="MKY45" s="677"/>
      <c r="MKZ45" s="677"/>
      <c r="MLA45" s="678"/>
      <c r="MLB45" s="678"/>
      <c r="MLC45" s="678"/>
      <c r="MLD45" s="679"/>
      <c r="MLF45" s="676"/>
      <c r="MLG45" s="677"/>
      <c r="MLH45" s="677"/>
      <c r="MLI45" s="678"/>
      <c r="MLJ45" s="678"/>
      <c r="MLK45" s="678"/>
      <c r="MLL45" s="679"/>
      <c r="MLN45" s="676"/>
      <c r="MLO45" s="677"/>
      <c r="MLP45" s="677"/>
      <c r="MLQ45" s="678"/>
      <c r="MLR45" s="678"/>
      <c r="MLS45" s="678"/>
      <c r="MLT45" s="679"/>
      <c r="MLV45" s="676"/>
      <c r="MLW45" s="677"/>
      <c r="MLX45" s="677"/>
      <c r="MLY45" s="678"/>
      <c r="MLZ45" s="678"/>
      <c r="MMA45" s="678"/>
      <c r="MMB45" s="679"/>
      <c r="MMD45" s="676"/>
      <c r="MME45" s="677"/>
      <c r="MMF45" s="677"/>
      <c r="MMG45" s="678"/>
      <c r="MMH45" s="678"/>
      <c r="MMI45" s="678"/>
      <c r="MMJ45" s="679"/>
      <c r="MML45" s="676"/>
      <c r="MMM45" s="677"/>
      <c r="MMN45" s="677"/>
      <c r="MMO45" s="678"/>
      <c r="MMP45" s="678"/>
      <c r="MMQ45" s="678"/>
      <c r="MMR45" s="679"/>
      <c r="MMT45" s="676"/>
      <c r="MMU45" s="677"/>
      <c r="MMV45" s="677"/>
      <c r="MMW45" s="678"/>
      <c r="MMX45" s="678"/>
      <c r="MMY45" s="678"/>
      <c r="MMZ45" s="679"/>
      <c r="MNB45" s="676"/>
      <c r="MNC45" s="677"/>
      <c r="MND45" s="677"/>
      <c r="MNE45" s="678"/>
      <c r="MNF45" s="678"/>
      <c r="MNG45" s="678"/>
      <c r="MNH45" s="679"/>
      <c r="MNJ45" s="676"/>
      <c r="MNK45" s="677"/>
      <c r="MNL45" s="677"/>
      <c r="MNM45" s="678"/>
      <c r="MNN45" s="678"/>
      <c r="MNO45" s="678"/>
      <c r="MNP45" s="679"/>
      <c r="MNR45" s="676"/>
      <c r="MNS45" s="677"/>
      <c r="MNT45" s="677"/>
      <c r="MNU45" s="678"/>
      <c r="MNV45" s="678"/>
      <c r="MNW45" s="678"/>
      <c r="MNX45" s="679"/>
      <c r="MNZ45" s="676"/>
      <c r="MOA45" s="677"/>
      <c r="MOB45" s="677"/>
      <c r="MOC45" s="678"/>
      <c r="MOD45" s="678"/>
      <c r="MOE45" s="678"/>
      <c r="MOF45" s="679"/>
      <c r="MOH45" s="676"/>
      <c r="MOI45" s="677"/>
      <c r="MOJ45" s="677"/>
      <c r="MOK45" s="678"/>
      <c r="MOL45" s="678"/>
      <c r="MOM45" s="678"/>
      <c r="MON45" s="679"/>
      <c r="MOP45" s="676"/>
      <c r="MOQ45" s="677"/>
      <c r="MOR45" s="677"/>
      <c r="MOS45" s="678"/>
      <c r="MOT45" s="678"/>
      <c r="MOU45" s="678"/>
      <c r="MOV45" s="679"/>
      <c r="MOX45" s="676"/>
      <c r="MOY45" s="677"/>
      <c r="MOZ45" s="677"/>
      <c r="MPA45" s="678"/>
      <c r="MPB45" s="678"/>
      <c r="MPC45" s="678"/>
      <c r="MPD45" s="679"/>
      <c r="MPF45" s="676"/>
      <c r="MPG45" s="677"/>
      <c r="MPH45" s="677"/>
      <c r="MPI45" s="678"/>
      <c r="MPJ45" s="678"/>
      <c r="MPK45" s="678"/>
      <c r="MPL45" s="679"/>
      <c r="MPN45" s="676"/>
      <c r="MPO45" s="677"/>
      <c r="MPP45" s="677"/>
      <c r="MPQ45" s="678"/>
      <c r="MPR45" s="678"/>
      <c r="MPS45" s="678"/>
      <c r="MPT45" s="679"/>
      <c r="MPV45" s="676"/>
      <c r="MPW45" s="677"/>
      <c r="MPX45" s="677"/>
      <c r="MPY45" s="678"/>
      <c r="MPZ45" s="678"/>
      <c r="MQA45" s="678"/>
      <c r="MQB45" s="679"/>
      <c r="MQD45" s="676"/>
      <c r="MQE45" s="677"/>
      <c r="MQF45" s="677"/>
      <c r="MQG45" s="678"/>
      <c r="MQH45" s="678"/>
      <c r="MQI45" s="678"/>
      <c r="MQJ45" s="679"/>
      <c r="MQL45" s="676"/>
      <c r="MQM45" s="677"/>
      <c r="MQN45" s="677"/>
      <c r="MQO45" s="678"/>
      <c r="MQP45" s="678"/>
      <c r="MQQ45" s="678"/>
      <c r="MQR45" s="679"/>
      <c r="MQT45" s="676"/>
      <c r="MQU45" s="677"/>
      <c r="MQV45" s="677"/>
      <c r="MQW45" s="678"/>
      <c r="MQX45" s="678"/>
      <c r="MQY45" s="678"/>
      <c r="MQZ45" s="679"/>
      <c r="MRB45" s="676"/>
      <c r="MRC45" s="677"/>
      <c r="MRD45" s="677"/>
      <c r="MRE45" s="678"/>
      <c r="MRF45" s="678"/>
      <c r="MRG45" s="678"/>
      <c r="MRH45" s="679"/>
      <c r="MRJ45" s="676"/>
      <c r="MRK45" s="677"/>
      <c r="MRL45" s="677"/>
      <c r="MRM45" s="678"/>
      <c r="MRN45" s="678"/>
      <c r="MRO45" s="678"/>
      <c r="MRP45" s="679"/>
      <c r="MRR45" s="676"/>
      <c r="MRS45" s="677"/>
      <c r="MRT45" s="677"/>
      <c r="MRU45" s="678"/>
      <c r="MRV45" s="678"/>
      <c r="MRW45" s="678"/>
      <c r="MRX45" s="679"/>
      <c r="MRZ45" s="676"/>
      <c r="MSA45" s="677"/>
      <c r="MSB45" s="677"/>
      <c r="MSC45" s="678"/>
      <c r="MSD45" s="678"/>
      <c r="MSE45" s="678"/>
      <c r="MSF45" s="679"/>
      <c r="MSH45" s="676"/>
      <c r="MSI45" s="677"/>
      <c r="MSJ45" s="677"/>
      <c r="MSK45" s="678"/>
      <c r="MSL45" s="678"/>
      <c r="MSM45" s="678"/>
      <c r="MSN45" s="679"/>
      <c r="MSP45" s="676"/>
      <c r="MSQ45" s="677"/>
      <c r="MSR45" s="677"/>
      <c r="MSS45" s="678"/>
      <c r="MST45" s="678"/>
      <c r="MSU45" s="678"/>
      <c r="MSV45" s="679"/>
      <c r="MSX45" s="676"/>
      <c r="MSY45" s="677"/>
      <c r="MSZ45" s="677"/>
      <c r="MTA45" s="678"/>
      <c r="MTB45" s="678"/>
      <c r="MTC45" s="678"/>
      <c r="MTD45" s="679"/>
      <c r="MTF45" s="676"/>
      <c r="MTG45" s="677"/>
      <c r="MTH45" s="677"/>
      <c r="MTI45" s="678"/>
      <c r="MTJ45" s="678"/>
      <c r="MTK45" s="678"/>
      <c r="MTL45" s="679"/>
      <c r="MTN45" s="676"/>
      <c r="MTO45" s="677"/>
      <c r="MTP45" s="677"/>
      <c r="MTQ45" s="678"/>
      <c r="MTR45" s="678"/>
      <c r="MTS45" s="678"/>
      <c r="MTT45" s="679"/>
      <c r="MTV45" s="676"/>
      <c r="MTW45" s="677"/>
      <c r="MTX45" s="677"/>
      <c r="MTY45" s="678"/>
      <c r="MTZ45" s="678"/>
      <c r="MUA45" s="678"/>
      <c r="MUB45" s="679"/>
      <c r="MUD45" s="676"/>
      <c r="MUE45" s="677"/>
      <c r="MUF45" s="677"/>
      <c r="MUG45" s="678"/>
      <c r="MUH45" s="678"/>
      <c r="MUI45" s="678"/>
      <c r="MUJ45" s="679"/>
      <c r="MUL45" s="676"/>
      <c r="MUM45" s="677"/>
      <c r="MUN45" s="677"/>
      <c r="MUO45" s="678"/>
      <c r="MUP45" s="678"/>
      <c r="MUQ45" s="678"/>
      <c r="MUR45" s="679"/>
      <c r="MUT45" s="676"/>
      <c r="MUU45" s="677"/>
      <c r="MUV45" s="677"/>
      <c r="MUW45" s="678"/>
      <c r="MUX45" s="678"/>
      <c r="MUY45" s="678"/>
      <c r="MUZ45" s="679"/>
      <c r="MVB45" s="676"/>
      <c r="MVC45" s="677"/>
      <c r="MVD45" s="677"/>
      <c r="MVE45" s="678"/>
      <c r="MVF45" s="678"/>
      <c r="MVG45" s="678"/>
      <c r="MVH45" s="679"/>
      <c r="MVJ45" s="676"/>
      <c r="MVK45" s="677"/>
      <c r="MVL45" s="677"/>
      <c r="MVM45" s="678"/>
      <c r="MVN45" s="678"/>
      <c r="MVO45" s="678"/>
      <c r="MVP45" s="679"/>
      <c r="MVR45" s="676"/>
      <c r="MVS45" s="677"/>
      <c r="MVT45" s="677"/>
      <c r="MVU45" s="678"/>
      <c r="MVV45" s="678"/>
      <c r="MVW45" s="678"/>
      <c r="MVX45" s="679"/>
      <c r="MVZ45" s="676"/>
      <c r="MWA45" s="677"/>
      <c r="MWB45" s="677"/>
      <c r="MWC45" s="678"/>
      <c r="MWD45" s="678"/>
      <c r="MWE45" s="678"/>
      <c r="MWF45" s="679"/>
      <c r="MWH45" s="676"/>
      <c r="MWI45" s="677"/>
      <c r="MWJ45" s="677"/>
      <c r="MWK45" s="678"/>
      <c r="MWL45" s="678"/>
      <c r="MWM45" s="678"/>
      <c r="MWN45" s="679"/>
      <c r="MWP45" s="676"/>
      <c r="MWQ45" s="677"/>
      <c r="MWR45" s="677"/>
      <c r="MWS45" s="678"/>
      <c r="MWT45" s="678"/>
      <c r="MWU45" s="678"/>
      <c r="MWV45" s="679"/>
      <c r="MWX45" s="676"/>
      <c r="MWY45" s="677"/>
      <c r="MWZ45" s="677"/>
      <c r="MXA45" s="678"/>
      <c r="MXB45" s="678"/>
      <c r="MXC45" s="678"/>
      <c r="MXD45" s="679"/>
      <c r="MXF45" s="676"/>
      <c r="MXG45" s="677"/>
      <c r="MXH45" s="677"/>
      <c r="MXI45" s="678"/>
      <c r="MXJ45" s="678"/>
      <c r="MXK45" s="678"/>
      <c r="MXL45" s="679"/>
      <c r="MXN45" s="676"/>
      <c r="MXO45" s="677"/>
      <c r="MXP45" s="677"/>
      <c r="MXQ45" s="678"/>
      <c r="MXR45" s="678"/>
      <c r="MXS45" s="678"/>
      <c r="MXT45" s="679"/>
      <c r="MXV45" s="676"/>
      <c r="MXW45" s="677"/>
      <c r="MXX45" s="677"/>
      <c r="MXY45" s="678"/>
      <c r="MXZ45" s="678"/>
      <c r="MYA45" s="678"/>
      <c r="MYB45" s="679"/>
      <c r="MYD45" s="676"/>
      <c r="MYE45" s="677"/>
      <c r="MYF45" s="677"/>
      <c r="MYG45" s="678"/>
      <c r="MYH45" s="678"/>
      <c r="MYI45" s="678"/>
      <c r="MYJ45" s="679"/>
      <c r="MYL45" s="676"/>
      <c r="MYM45" s="677"/>
      <c r="MYN45" s="677"/>
      <c r="MYO45" s="678"/>
      <c r="MYP45" s="678"/>
      <c r="MYQ45" s="678"/>
      <c r="MYR45" s="679"/>
      <c r="MYT45" s="676"/>
      <c r="MYU45" s="677"/>
      <c r="MYV45" s="677"/>
      <c r="MYW45" s="678"/>
      <c r="MYX45" s="678"/>
      <c r="MYY45" s="678"/>
      <c r="MYZ45" s="679"/>
      <c r="MZB45" s="676"/>
      <c r="MZC45" s="677"/>
      <c r="MZD45" s="677"/>
      <c r="MZE45" s="678"/>
      <c r="MZF45" s="678"/>
      <c r="MZG45" s="678"/>
      <c r="MZH45" s="679"/>
      <c r="MZJ45" s="676"/>
      <c r="MZK45" s="677"/>
      <c r="MZL45" s="677"/>
      <c r="MZM45" s="678"/>
      <c r="MZN45" s="678"/>
      <c r="MZO45" s="678"/>
      <c r="MZP45" s="679"/>
      <c r="MZR45" s="676"/>
      <c r="MZS45" s="677"/>
      <c r="MZT45" s="677"/>
      <c r="MZU45" s="678"/>
      <c r="MZV45" s="678"/>
      <c r="MZW45" s="678"/>
      <c r="MZX45" s="679"/>
      <c r="MZZ45" s="676"/>
      <c r="NAA45" s="677"/>
      <c r="NAB45" s="677"/>
      <c r="NAC45" s="678"/>
      <c r="NAD45" s="678"/>
      <c r="NAE45" s="678"/>
      <c r="NAF45" s="679"/>
      <c r="NAH45" s="676"/>
      <c r="NAI45" s="677"/>
      <c r="NAJ45" s="677"/>
      <c r="NAK45" s="678"/>
      <c r="NAL45" s="678"/>
      <c r="NAM45" s="678"/>
      <c r="NAN45" s="679"/>
      <c r="NAP45" s="676"/>
      <c r="NAQ45" s="677"/>
      <c r="NAR45" s="677"/>
      <c r="NAS45" s="678"/>
      <c r="NAT45" s="678"/>
      <c r="NAU45" s="678"/>
      <c r="NAV45" s="679"/>
      <c r="NAX45" s="676"/>
      <c r="NAY45" s="677"/>
      <c r="NAZ45" s="677"/>
      <c r="NBA45" s="678"/>
      <c r="NBB45" s="678"/>
      <c r="NBC45" s="678"/>
      <c r="NBD45" s="679"/>
      <c r="NBF45" s="676"/>
      <c r="NBG45" s="677"/>
      <c r="NBH45" s="677"/>
      <c r="NBI45" s="678"/>
      <c r="NBJ45" s="678"/>
      <c r="NBK45" s="678"/>
      <c r="NBL45" s="679"/>
      <c r="NBN45" s="676"/>
      <c r="NBO45" s="677"/>
      <c r="NBP45" s="677"/>
      <c r="NBQ45" s="678"/>
      <c r="NBR45" s="678"/>
      <c r="NBS45" s="678"/>
      <c r="NBT45" s="679"/>
      <c r="NBV45" s="676"/>
      <c r="NBW45" s="677"/>
      <c r="NBX45" s="677"/>
      <c r="NBY45" s="678"/>
      <c r="NBZ45" s="678"/>
      <c r="NCA45" s="678"/>
      <c r="NCB45" s="679"/>
      <c r="NCD45" s="676"/>
      <c r="NCE45" s="677"/>
      <c r="NCF45" s="677"/>
      <c r="NCG45" s="678"/>
      <c r="NCH45" s="678"/>
      <c r="NCI45" s="678"/>
      <c r="NCJ45" s="679"/>
      <c r="NCL45" s="676"/>
      <c r="NCM45" s="677"/>
      <c r="NCN45" s="677"/>
      <c r="NCO45" s="678"/>
      <c r="NCP45" s="678"/>
      <c r="NCQ45" s="678"/>
      <c r="NCR45" s="679"/>
      <c r="NCT45" s="676"/>
      <c r="NCU45" s="677"/>
      <c r="NCV45" s="677"/>
      <c r="NCW45" s="678"/>
      <c r="NCX45" s="678"/>
      <c r="NCY45" s="678"/>
      <c r="NCZ45" s="679"/>
      <c r="NDB45" s="676"/>
      <c r="NDC45" s="677"/>
      <c r="NDD45" s="677"/>
      <c r="NDE45" s="678"/>
      <c r="NDF45" s="678"/>
      <c r="NDG45" s="678"/>
      <c r="NDH45" s="679"/>
      <c r="NDJ45" s="676"/>
      <c r="NDK45" s="677"/>
      <c r="NDL45" s="677"/>
      <c r="NDM45" s="678"/>
      <c r="NDN45" s="678"/>
      <c r="NDO45" s="678"/>
      <c r="NDP45" s="679"/>
      <c r="NDR45" s="676"/>
      <c r="NDS45" s="677"/>
      <c r="NDT45" s="677"/>
      <c r="NDU45" s="678"/>
      <c r="NDV45" s="678"/>
      <c r="NDW45" s="678"/>
      <c r="NDX45" s="679"/>
      <c r="NDZ45" s="676"/>
      <c r="NEA45" s="677"/>
      <c r="NEB45" s="677"/>
      <c r="NEC45" s="678"/>
      <c r="NED45" s="678"/>
      <c r="NEE45" s="678"/>
      <c r="NEF45" s="679"/>
      <c r="NEH45" s="676"/>
      <c r="NEI45" s="677"/>
      <c r="NEJ45" s="677"/>
      <c r="NEK45" s="678"/>
      <c r="NEL45" s="678"/>
      <c r="NEM45" s="678"/>
      <c r="NEN45" s="679"/>
      <c r="NEP45" s="676"/>
      <c r="NEQ45" s="677"/>
      <c r="NER45" s="677"/>
      <c r="NES45" s="678"/>
      <c r="NET45" s="678"/>
      <c r="NEU45" s="678"/>
      <c r="NEV45" s="679"/>
      <c r="NEX45" s="676"/>
      <c r="NEY45" s="677"/>
      <c r="NEZ45" s="677"/>
      <c r="NFA45" s="678"/>
      <c r="NFB45" s="678"/>
      <c r="NFC45" s="678"/>
      <c r="NFD45" s="679"/>
      <c r="NFF45" s="676"/>
      <c r="NFG45" s="677"/>
      <c r="NFH45" s="677"/>
      <c r="NFI45" s="678"/>
      <c r="NFJ45" s="678"/>
      <c r="NFK45" s="678"/>
      <c r="NFL45" s="679"/>
      <c r="NFN45" s="676"/>
      <c r="NFO45" s="677"/>
      <c r="NFP45" s="677"/>
      <c r="NFQ45" s="678"/>
      <c r="NFR45" s="678"/>
      <c r="NFS45" s="678"/>
      <c r="NFT45" s="679"/>
      <c r="NFV45" s="676"/>
      <c r="NFW45" s="677"/>
      <c r="NFX45" s="677"/>
      <c r="NFY45" s="678"/>
      <c r="NFZ45" s="678"/>
      <c r="NGA45" s="678"/>
      <c r="NGB45" s="679"/>
      <c r="NGD45" s="676"/>
      <c r="NGE45" s="677"/>
      <c r="NGF45" s="677"/>
      <c r="NGG45" s="678"/>
      <c r="NGH45" s="678"/>
      <c r="NGI45" s="678"/>
      <c r="NGJ45" s="679"/>
      <c r="NGL45" s="676"/>
      <c r="NGM45" s="677"/>
      <c r="NGN45" s="677"/>
      <c r="NGO45" s="678"/>
      <c r="NGP45" s="678"/>
      <c r="NGQ45" s="678"/>
      <c r="NGR45" s="679"/>
      <c r="NGT45" s="676"/>
      <c r="NGU45" s="677"/>
      <c r="NGV45" s="677"/>
      <c r="NGW45" s="678"/>
      <c r="NGX45" s="678"/>
      <c r="NGY45" s="678"/>
      <c r="NGZ45" s="679"/>
      <c r="NHB45" s="676"/>
      <c r="NHC45" s="677"/>
      <c r="NHD45" s="677"/>
      <c r="NHE45" s="678"/>
      <c r="NHF45" s="678"/>
      <c r="NHG45" s="678"/>
      <c r="NHH45" s="679"/>
      <c r="NHJ45" s="676"/>
      <c r="NHK45" s="677"/>
      <c r="NHL45" s="677"/>
      <c r="NHM45" s="678"/>
      <c r="NHN45" s="678"/>
      <c r="NHO45" s="678"/>
      <c r="NHP45" s="679"/>
      <c r="NHR45" s="676"/>
      <c r="NHS45" s="677"/>
      <c r="NHT45" s="677"/>
      <c r="NHU45" s="678"/>
      <c r="NHV45" s="678"/>
      <c r="NHW45" s="678"/>
      <c r="NHX45" s="679"/>
      <c r="NHZ45" s="676"/>
      <c r="NIA45" s="677"/>
      <c r="NIB45" s="677"/>
      <c r="NIC45" s="678"/>
      <c r="NID45" s="678"/>
      <c r="NIE45" s="678"/>
      <c r="NIF45" s="679"/>
      <c r="NIH45" s="676"/>
      <c r="NII45" s="677"/>
      <c r="NIJ45" s="677"/>
      <c r="NIK45" s="678"/>
      <c r="NIL45" s="678"/>
      <c r="NIM45" s="678"/>
      <c r="NIN45" s="679"/>
      <c r="NIP45" s="676"/>
      <c r="NIQ45" s="677"/>
      <c r="NIR45" s="677"/>
      <c r="NIS45" s="678"/>
      <c r="NIT45" s="678"/>
      <c r="NIU45" s="678"/>
      <c r="NIV45" s="679"/>
      <c r="NIX45" s="676"/>
      <c r="NIY45" s="677"/>
      <c r="NIZ45" s="677"/>
      <c r="NJA45" s="678"/>
      <c r="NJB45" s="678"/>
      <c r="NJC45" s="678"/>
      <c r="NJD45" s="679"/>
      <c r="NJF45" s="676"/>
      <c r="NJG45" s="677"/>
      <c r="NJH45" s="677"/>
      <c r="NJI45" s="678"/>
      <c r="NJJ45" s="678"/>
      <c r="NJK45" s="678"/>
      <c r="NJL45" s="679"/>
      <c r="NJN45" s="676"/>
      <c r="NJO45" s="677"/>
      <c r="NJP45" s="677"/>
      <c r="NJQ45" s="678"/>
      <c r="NJR45" s="678"/>
      <c r="NJS45" s="678"/>
      <c r="NJT45" s="679"/>
      <c r="NJV45" s="676"/>
      <c r="NJW45" s="677"/>
      <c r="NJX45" s="677"/>
      <c r="NJY45" s="678"/>
      <c r="NJZ45" s="678"/>
      <c r="NKA45" s="678"/>
      <c r="NKB45" s="679"/>
      <c r="NKD45" s="676"/>
      <c r="NKE45" s="677"/>
      <c r="NKF45" s="677"/>
      <c r="NKG45" s="678"/>
      <c r="NKH45" s="678"/>
      <c r="NKI45" s="678"/>
      <c r="NKJ45" s="679"/>
      <c r="NKL45" s="676"/>
      <c r="NKM45" s="677"/>
      <c r="NKN45" s="677"/>
      <c r="NKO45" s="678"/>
      <c r="NKP45" s="678"/>
      <c r="NKQ45" s="678"/>
      <c r="NKR45" s="679"/>
      <c r="NKT45" s="676"/>
      <c r="NKU45" s="677"/>
      <c r="NKV45" s="677"/>
      <c r="NKW45" s="678"/>
      <c r="NKX45" s="678"/>
      <c r="NKY45" s="678"/>
      <c r="NKZ45" s="679"/>
      <c r="NLB45" s="676"/>
      <c r="NLC45" s="677"/>
      <c r="NLD45" s="677"/>
      <c r="NLE45" s="678"/>
      <c r="NLF45" s="678"/>
      <c r="NLG45" s="678"/>
      <c r="NLH45" s="679"/>
      <c r="NLJ45" s="676"/>
      <c r="NLK45" s="677"/>
      <c r="NLL45" s="677"/>
      <c r="NLM45" s="678"/>
      <c r="NLN45" s="678"/>
      <c r="NLO45" s="678"/>
      <c r="NLP45" s="679"/>
      <c r="NLR45" s="676"/>
      <c r="NLS45" s="677"/>
      <c r="NLT45" s="677"/>
      <c r="NLU45" s="678"/>
      <c r="NLV45" s="678"/>
      <c r="NLW45" s="678"/>
      <c r="NLX45" s="679"/>
      <c r="NLZ45" s="676"/>
      <c r="NMA45" s="677"/>
      <c r="NMB45" s="677"/>
      <c r="NMC45" s="678"/>
      <c r="NMD45" s="678"/>
      <c r="NME45" s="678"/>
      <c r="NMF45" s="679"/>
      <c r="NMH45" s="676"/>
      <c r="NMI45" s="677"/>
      <c r="NMJ45" s="677"/>
      <c r="NMK45" s="678"/>
      <c r="NML45" s="678"/>
      <c r="NMM45" s="678"/>
      <c r="NMN45" s="679"/>
      <c r="NMP45" s="676"/>
      <c r="NMQ45" s="677"/>
      <c r="NMR45" s="677"/>
      <c r="NMS45" s="678"/>
      <c r="NMT45" s="678"/>
      <c r="NMU45" s="678"/>
      <c r="NMV45" s="679"/>
      <c r="NMX45" s="676"/>
      <c r="NMY45" s="677"/>
      <c r="NMZ45" s="677"/>
      <c r="NNA45" s="678"/>
      <c r="NNB45" s="678"/>
      <c r="NNC45" s="678"/>
      <c r="NND45" s="679"/>
      <c r="NNF45" s="676"/>
      <c r="NNG45" s="677"/>
      <c r="NNH45" s="677"/>
      <c r="NNI45" s="678"/>
      <c r="NNJ45" s="678"/>
      <c r="NNK45" s="678"/>
      <c r="NNL45" s="679"/>
      <c r="NNN45" s="676"/>
      <c r="NNO45" s="677"/>
      <c r="NNP45" s="677"/>
      <c r="NNQ45" s="678"/>
      <c r="NNR45" s="678"/>
      <c r="NNS45" s="678"/>
      <c r="NNT45" s="679"/>
      <c r="NNV45" s="676"/>
      <c r="NNW45" s="677"/>
      <c r="NNX45" s="677"/>
      <c r="NNY45" s="678"/>
      <c r="NNZ45" s="678"/>
      <c r="NOA45" s="678"/>
      <c r="NOB45" s="679"/>
      <c r="NOD45" s="676"/>
      <c r="NOE45" s="677"/>
      <c r="NOF45" s="677"/>
      <c r="NOG45" s="678"/>
      <c r="NOH45" s="678"/>
      <c r="NOI45" s="678"/>
      <c r="NOJ45" s="679"/>
      <c r="NOL45" s="676"/>
      <c r="NOM45" s="677"/>
      <c r="NON45" s="677"/>
      <c r="NOO45" s="678"/>
      <c r="NOP45" s="678"/>
      <c r="NOQ45" s="678"/>
      <c r="NOR45" s="679"/>
      <c r="NOT45" s="676"/>
      <c r="NOU45" s="677"/>
      <c r="NOV45" s="677"/>
      <c r="NOW45" s="678"/>
      <c r="NOX45" s="678"/>
      <c r="NOY45" s="678"/>
      <c r="NOZ45" s="679"/>
      <c r="NPB45" s="676"/>
      <c r="NPC45" s="677"/>
      <c r="NPD45" s="677"/>
      <c r="NPE45" s="678"/>
      <c r="NPF45" s="678"/>
      <c r="NPG45" s="678"/>
      <c r="NPH45" s="679"/>
      <c r="NPJ45" s="676"/>
      <c r="NPK45" s="677"/>
      <c r="NPL45" s="677"/>
      <c r="NPM45" s="678"/>
      <c r="NPN45" s="678"/>
      <c r="NPO45" s="678"/>
      <c r="NPP45" s="679"/>
      <c r="NPR45" s="676"/>
      <c r="NPS45" s="677"/>
      <c r="NPT45" s="677"/>
      <c r="NPU45" s="678"/>
      <c r="NPV45" s="678"/>
      <c r="NPW45" s="678"/>
      <c r="NPX45" s="679"/>
      <c r="NPZ45" s="676"/>
      <c r="NQA45" s="677"/>
      <c r="NQB45" s="677"/>
      <c r="NQC45" s="678"/>
      <c r="NQD45" s="678"/>
      <c r="NQE45" s="678"/>
      <c r="NQF45" s="679"/>
      <c r="NQH45" s="676"/>
      <c r="NQI45" s="677"/>
      <c r="NQJ45" s="677"/>
      <c r="NQK45" s="678"/>
      <c r="NQL45" s="678"/>
      <c r="NQM45" s="678"/>
      <c r="NQN45" s="679"/>
      <c r="NQP45" s="676"/>
      <c r="NQQ45" s="677"/>
      <c r="NQR45" s="677"/>
      <c r="NQS45" s="678"/>
      <c r="NQT45" s="678"/>
      <c r="NQU45" s="678"/>
      <c r="NQV45" s="679"/>
      <c r="NQX45" s="676"/>
      <c r="NQY45" s="677"/>
      <c r="NQZ45" s="677"/>
      <c r="NRA45" s="678"/>
      <c r="NRB45" s="678"/>
      <c r="NRC45" s="678"/>
      <c r="NRD45" s="679"/>
      <c r="NRF45" s="676"/>
      <c r="NRG45" s="677"/>
      <c r="NRH45" s="677"/>
      <c r="NRI45" s="678"/>
      <c r="NRJ45" s="678"/>
      <c r="NRK45" s="678"/>
      <c r="NRL45" s="679"/>
      <c r="NRN45" s="676"/>
      <c r="NRO45" s="677"/>
      <c r="NRP45" s="677"/>
      <c r="NRQ45" s="678"/>
      <c r="NRR45" s="678"/>
      <c r="NRS45" s="678"/>
      <c r="NRT45" s="679"/>
      <c r="NRV45" s="676"/>
      <c r="NRW45" s="677"/>
      <c r="NRX45" s="677"/>
      <c r="NRY45" s="678"/>
      <c r="NRZ45" s="678"/>
      <c r="NSA45" s="678"/>
      <c r="NSB45" s="679"/>
      <c r="NSD45" s="676"/>
      <c r="NSE45" s="677"/>
      <c r="NSF45" s="677"/>
      <c r="NSG45" s="678"/>
      <c r="NSH45" s="678"/>
      <c r="NSI45" s="678"/>
      <c r="NSJ45" s="679"/>
      <c r="NSL45" s="676"/>
      <c r="NSM45" s="677"/>
      <c r="NSN45" s="677"/>
      <c r="NSO45" s="678"/>
      <c r="NSP45" s="678"/>
      <c r="NSQ45" s="678"/>
      <c r="NSR45" s="679"/>
      <c r="NST45" s="676"/>
      <c r="NSU45" s="677"/>
      <c r="NSV45" s="677"/>
      <c r="NSW45" s="678"/>
      <c r="NSX45" s="678"/>
      <c r="NSY45" s="678"/>
      <c r="NSZ45" s="679"/>
      <c r="NTB45" s="676"/>
      <c r="NTC45" s="677"/>
      <c r="NTD45" s="677"/>
      <c r="NTE45" s="678"/>
      <c r="NTF45" s="678"/>
      <c r="NTG45" s="678"/>
      <c r="NTH45" s="679"/>
      <c r="NTJ45" s="676"/>
      <c r="NTK45" s="677"/>
      <c r="NTL45" s="677"/>
      <c r="NTM45" s="678"/>
      <c r="NTN45" s="678"/>
      <c r="NTO45" s="678"/>
      <c r="NTP45" s="679"/>
      <c r="NTR45" s="676"/>
      <c r="NTS45" s="677"/>
      <c r="NTT45" s="677"/>
      <c r="NTU45" s="678"/>
      <c r="NTV45" s="678"/>
      <c r="NTW45" s="678"/>
      <c r="NTX45" s="679"/>
      <c r="NTZ45" s="676"/>
      <c r="NUA45" s="677"/>
      <c r="NUB45" s="677"/>
      <c r="NUC45" s="678"/>
      <c r="NUD45" s="678"/>
      <c r="NUE45" s="678"/>
      <c r="NUF45" s="679"/>
      <c r="NUH45" s="676"/>
      <c r="NUI45" s="677"/>
      <c r="NUJ45" s="677"/>
      <c r="NUK45" s="678"/>
      <c r="NUL45" s="678"/>
      <c r="NUM45" s="678"/>
      <c r="NUN45" s="679"/>
      <c r="NUP45" s="676"/>
      <c r="NUQ45" s="677"/>
      <c r="NUR45" s="677"/>
      <c r="NUS45" s="678"/>
      <c r="NUT45" s="678"/>
      <c r="NUU45" s="678"/>
      <c r="NUV45" s="679"/>
      <c r="NUX45" s="676"/>
      <c r="NUY45" s="677"/>
      <c r="NUZ45" s="677"/>
      <c r="NVA45" s="678"/>
      <c r="NVB45" s="678"/>
      <c r="NVC45" s="678"/>
      <c r="NVD45" s="679"/>
      <c r="NVF45" s="676"/>
      <c r="NVG45" s="677"/>
      <c r="NVH45" s="677"/>
      <c r="NVI45" s="678"/>
      <c r="NVJ45" s="678"/>
      <c r="NVK45" s="678"/>
      <c r="NVL45" s="679"/>
      <c r="NVN45" s="676"/>
      <c r="NVO45" s="677"/>
      <c r="NVP45" s="677"/>
      <c r="NVQ45" s="678"/>
      <c r="NVR45" s="678"/>
      <c r="NVS45" s="678"/>
      <c r="NVT45" s="679"/>
      <c r="NVV45" s="676"/>
      <c r="NVW45" s="677"/>
      <c r="NVX45" s="677"/>
      <c r="NVY45" s="678"/>
      <c r="NVZ45" s="678"/>
      <c r="NWA45" s="678"/>
      <c r="NWB45" s="679"/>
      <c r="NWD45" s="676"/>
      <c r="NWE45" s="677"/>
      <c r="NWF45" s="677"/>
      <c r="NWG45" s="678"/>
      <c r="NWH45" s="678"/>
      <c r="NWI45" s="678"/>
      <c r="NWJ45" s="679"/>
      <c r="NWL45" s="676"/>
      <c r="NWM45" s="677"/>
      <c r="NWN45" s="677"/>
      <c r="NWO45" s="678"/>
      <c r="NWP45" s="678"/>
      <c r="NWQ45" s="678"/>
      <c r="NWR45" s="679"/>
      <c r="NWT45" s="676"/>
      <c r="NWU45" s="677"/>
      <c r="NWV45" s="677"/>
      <c r="NWW45" s="678"/>
      <c r="NWX45" s="678"/>
      <c r="NWY45" s="678"/>
      <c r="NWZ45" s="679"/>
      <c r="NXB45" s="676"/>
      <c r="NXC45" s="677"/>
      <c r="NXD45" s="677"/>
      <c r="NXE45" s="678"/>
      <c r="NXF45" s="678"/>
      <c r="NXG45" s="678"/>
      <c r="NXH45" s="679"/>
      <c r="NXJ45" s="676"/>
      <c r="NXK45" s="677"/>
      <c r="NXL45" s="677"/>
      <c r="NXM45" s="678"/>
      <c r="NXN45" s="678"/>
      <c r="NXO45" s="678"/>
      <c r="NXP45" s="679"/>
      <c r="NXR45" s="676"/>
      <c r="NXS45" s="677"/>
      <c r="NXT45" s="677"/>
      <c r="NXU45" s="678"/>
      <c r="NXV45" s="678"/>
      <c r="NXW45" s="678"/>
      <c r="NXX45" s="679"/>
      <c r="NXZ45" s="676"/>
      <c r="NYA45" s="677"/>
      <c r="NYB45" s="677"/>
      <c r="NYC45" s="678"/>
      <c r="NYD45" s="678"/>
      <c r="NYE45" s="678"/>
      <c r="NYF45" s="679"/>
      <c r="NYH45" s="676"/>
      <c r="NYI45" s="677"/>
      <c r="NYJ45" s="677"/>
      <c r="NYK45" s="678"/>
      <c r="NYL45" s="678"/>
      <c r="NYM45" s="678"/>
      <c r="NYN45" s="679"/>
      <c r="NYP45" s="676"/>
      <c r="NYQ45" s="677"/>
      <c r="NYR45" s="677"/>
      <c r="NYS45" s="678"/>
      <c r="NYT45" s="678"/>
      <c r="NYU45" s="678"/>
      <c r="NYV45" s="679"/>
      <c r="NYX45" s="676"/>
      <c r="NYY45" s="677"/>
      <c r="NYZ45" s="677"/>
      <c r="NZA45" s="678"/>
      <c r="NZB45" s="678"/>
      <c r="NZC45" s="678"/>
      <c r="NZD45" s="679"/>
      <c r="NZF45" s="676"/>
      <c r="NZG45" s="677"/>
      <c r="NZH45" s="677"/>
      <c r="NZI45" s="678"/>
      <c r="NZJ45" s="678"/>
      <c r="NZK45" s="678"/>
      <c r="NZL45" s="679"/>
      <c r="NZN45" s="676"/>
      <c r="NZO45" s="677"/>
      <c r="NZP45" s="677"/>
      <c r="NZQ45" s="678"/>
      <c r="NZR45" s="678"/>
      <c r="NZS45" s="678"/>
      <c r="NZT45" s="679"/>
      <c r="NZV45" s="676"/>
      <c r="NZW45" s="677"/>
      <c r="NZX45" s="677"/>
      <c r="NZY45" s="678"/>
      <c r="NZZ45" s="678"/>
      <c r="OAA45" s="678"/>
      <c r="OAB45" s="679"/>
      <c r="OAD45" s="676"/>
      <c r="OAE45" s="677"/>
      <c r="OAF45" s="677"/>
      <c r="OAG45" s="678"/>
      <c r="OAH45" s="678"/>
      <c r="OAI45" s="678"/>
      <c r="OAJ45" s="679"/>
      <c r="OAL45" s="676"/>
      <c r="OAM45" s="677"/>
      <c r="OAN45" s="677"/>
      <c r="OAO45" s="678"/>
      <c r="OAP45" s="678"/>
      <c r="OAQ45" s="678"/>
      <c r="OAR45" s="679"/>
      <c r="OAT45" s="676"/>
      <c r="OAU45" s="677"/>
      <c r="OAV45" s="677"/>
      <c r="OAW45" s="678"/>
      <c r="OAX45" s="678"/>
      <c r="OAY45" s="678"/>
      <c r="OAZ45" s="679"/>
      <c r="OBB45" s="676"/>
      <c r="OBC45" s="677"/>
      <c r="OBD45" s="677"/>
      <c r="OBE45" s="678"/>
      <c r="OBF45" s="678"/>
      <c r="OBG45" s="678"/>
      <c r="OBH45" s="679"/>
      <c r="OBJ45" s="676"/>
      <c r="OBK45" s="677"/>
      <c r="OBL45" s="677"/>
      <c r="OBM45" s="678"/>
      <c r="OBN45" s="678"/>
      <c r="OBO45" s="678"/>
      <c r="OBP45" s="679"/>
      <c r="OBR45" s="676"/>
      <c r="OBS45" s="677"/>
      <c r="OBT45" s="677"/>
      <c r="OBU45" s="678"/>
      <c r="OBV45" s="678"/>
      <c r="OBW45" s="678"/>
      <c r="OBX45" s="679"/>
      <c r="OBZ45" s="676"/>
      <c r="OCA45" s="677"/>
      <c r="OCB45" s="677"/>
      <c r="OCC45" s="678"/>
      <c r="OCD45" s="678"/>
      <c r="OCE45" s="678"/>
      <c r="OCF45" s="679"/>
      <c r="OCH45" s="676"/>
      <c r="OCI45" s="677"/>
      <c r="OCJ45" s="677"/>
      <c r="OCK45" s="678"/>
      <c r="OCL45" s="678"/>
      <c r="OCM45" s="678"/>
      <c r="OCN45" s="679"/>
      <c r="OCP45" s="676"/>
      <c r="OCQ45" s="677"/>
      <c r="OCR45" s="677"/>
      <c r="OCS45" s="678"/>
      <c r="OCT45" s="678"/>
      <c r="OCU45" s="678"/>
      <c r="OCV45" s="679"/>
      <c r="OCX45" s="676"/>
      <c r="OCY45" s="677"/>
      <c r="OCZ45" s="677"/>
      <c r="ODA45" s="678"/>
      <c r="ODB45" s="678"/>
      <c r="ODC45" s="678"/>
      <c r="ODD45" s="679"/>
      <c r="ODF45" s="676"/>
      <c r="ODG45" s="677"/>
      <c r="ODH45" s="677"/>
      <c r="ODI45" s="678"/>
      <c r="ODJ45" s="678"/>
      <c r="ODK45" s="678"/>
      <c r="ODL45" s="679"/>
      <c r="ODN45" s="676"/>
      <c r="ODO45" s="677"/>
      <c r="ODP45" s="677"/>
      <c r="ODQ45" s="678"/>
      <c r="ODR45" s="678"/>
      <c r="ODS45" s="678"/>
      <c r="ODT45" s="679"/>
      <c r="ODV45" s="676"/>
      <c r="ODW45" s="677"/>
      <c r="ODX45" s="677"/>
      <c r="ODY45" s="678"/>
      <c r="ODZ45" s="678"/>
      <c r="OEA45" s="678"/>
      <c r="OEB45" s="679"/>
      <c r="OED45" s="676"/>
      <c r="OEE45" s="677"/>
      <c r="OEF45" s="677"/>
      <c r="OEG45" s="678"/>
      <c r="OEH45" s="678"/>
      <c r="OEI45" s="678"/>
      <c r="OEJ45" s="679"/>
      <c r="OEL45" s="676"/>
      <c r="OEM45" s="677"/>
      <c r="OEN45" s="677"/>
      <c r="OEO45" s="678"/>
      <c r="OEP45" s="678"/>
      <c r="OEQ45" s="678"/>
      <c r="OER45" s="679"/>
      <c r="OET45" s="676"/>
      <c r="OEU45" s="677"/>
      <c r="OEV45" s="677"/>
      <c r="OEW45" s="678"/>
      <c r="OEX45" s="678"/>
      <c r="OEY45" s="678"/>
      <c r="OEZ45" s="679"/>
      <c r="OFB45" s="676"/>
      <c r="OFC45" s="677"/>
      <c r="OFD45" s="677"/>
      <c r="OFE45" s="678"/>
      <c r="OFF45" s="678"/>
      <c r="OFG45" s="678"/>
      <c r="OFH45" s="679"/>
      <c r="OFJ45" s="676"/>
      <c r="OFK45" s="677"/>
      <c r="OFL45" s="677"/>
      <c r="OFM45" s="678"/>
      <c r="OFN45" s="678"/>
      <c r="OFO45" s="678"/>
      <c r="OFP45" s="679"/>
      <c r="OFR45" s="676"/>
      <c r="OFS45" s="677"/>
      <c r="OFT45" s="677"/>
      <c r="OFU45" s="678"/>
      <c r="OFV45" s="678"/>
      <c r="OFW45" s="678"/>
      <c r="OFX45" s="679"/>
      <c r="OFZ45" s="676"/>
      <c r="OGA45" s="677"/>
      <c r="OGB45" s="677"/>
      <c r="OGC45" s="678"/>
      <c r="OGD45" s="678"/>
      <c r="OGE45" s="678"/>
      <c r="OGF45" s="679"/>
      <c r="OGH45" s="676"/>
      <c r="OGI45" s="677"/>
      <c r="OGJ45" s="677"/>
      <c r="OGK45" s="678"/>
      <c r="OGL45" s="678"/>
      <c r="OGM45" s="678"/>
      <c r="OGN45" s="679"/>
      <c r="OGP45" s="676"/>
      <c r="OGQ45" s="677"/>
      <c r="OGR45" s="677"/>
      <c r="OGS45" s="678"/>
      <c r="OGT45" s="678"/>
      <c r="OGU45" s="678"/>
      <c r="OGV45" s="679"/>
      <c r="OGX45" s="676"/>
      <c r="OGY45" s="677"/>
      <c r="OGZ45" s="677"/>
      <c r="OHA45" s="678"/>
      <c r="OHB45" s="678"/>
      <c r="OHC45" s="678"/>
      <c r="OHD45" s="679"/>
      <c r="OHF45" s="676"/>
      <c r="OHG45" s="677"/>
      <c r="OHH45" s="677"/>
      <c r="OHI45" s="678"/>
      <c r="OHJ45" s="678"/>
      <c r="OHK45" s="678"/>
      <c r="OHL45" s="679"/>
      <c r="OHN45" s="676"/>
      <c r="OHO45" s="677"/>
      <c r="OHP45" s="677"/>
      <c r="OHQ45" s="678"/>
      <c r="OHR45" s="678"/>
      <c r="OHS45" s="678"/>
      <c r="OHT45" s="679"/>
      <c r="OHV45" s="676"/>
      <c r="OHW45" s="677"/>
      <c r="OHX45" s="677"/>
      <c r="OHY45" s="678"/>
      <c r="OHZ45" s="678"/>
      <c r="OIA45" s="678"/>
      <c r="OIB45" s="679"/>
      <c r="OID45" s="676"/>
      <c r="OIE45" s="677"/>
      <c r="OIF45" s="677"/>
      <c r="OIG45" s="678"/>
      <c r="OIH45" s="678"/>
      <c r="OII45" s="678"/>
      <c r="OIJ45" s="679"/>
      <c r="OIL45" s="676"/>
      <c r="OIM45" s="677"/>
      <c r="OIN45" s="677"/>
      <c r="OIO45" s="678"/>
      <c r="OIP45" s="678"/>
      <c r="OIQ45" s="678"/>
      <c r="OIR45" s="679"/>
      <c r="OIT45" s="676"/>
      <c r="OIU45" s="677"/>
      <c r="OIV45" s="677"/>
      <c r="OIW45" s="678"/>
      <c r="OIX45" s="678"/>
      <c r="OIY45" s="678"/>
      <c r="OIZ45" s="679"/>
      <c r="OJB45" s="676"/>
      <c r="OJC45" s="677"/>
      <c r="OJD45" s="677"/>
      <c r="OJE45" s="678"/>
      <c r="OJF45" s="678"/>
      <c r="OJG45" s="678"/>
      <c r="OJH45" s="679"/>
      <c r="OJJ45" s="676"/>
      <c r="OJK45" s="677"/>
      <c r="OJL45" s="677"/>
      <c r="OJM45" s="678"/>
      <c r="OJN45" s="678"/>
      <c r="OJO45" s="678"/>
      <c r="OJP45" s="679"/>
      <c r="OJR45" s="676"/>
      <c r="OJS45" s="677"/>
      <c r="OJT45" s="677"/>
      <c r="OJU45" s="678"/>
      <c r="OJV45" s="678"/>
      <c r="OJW45" s="678"/>
      <c r="OJX45" s="679"/>
      <c r="OJZ45" s="676"/>
      <c r="OKA45" s="677"/>
      <c r="OKB45" s="677"/>
      <c r="OKC45" s="678"/>
      <c r="OKD45" s="678"/>
      <c r="OKE45" s="678"/>
      <c r="OKF45" s="679"/>
      <c r="OKH45" s="676"/>
      <c r="OKI45" s="677"/>
      <c r="OKJ45" s="677"/>
      <c r="OKK45" s="678"/>
      <c r="OKL45" s="678"/>
      <c r="OKM45" s="678"/>
      <c r="OKN45" s="679"/>
      <c r="OKP45" s="676"/>
      <c r="OKQ45" s="677"/>
      <c r="OKR45" s="677"/>
      <c r="OKS45" s="678"/>
      <c r="OKT45" s="678"/>
      <c r="OKU45" s="678"/>
      <c r="OKV45" s="679"/>
      <c r="OKX45" s="676"/>
      <c r="OKY45" s="677"/>
      <c r="OKZ45" s="677"/>
      <c r="OLA45" s="678"/>
      <c r="OLB45" s="678"/>
      <c r="OLC45" s="678"/>
      <c r="OLD45" s="679"/>
      <c r="OLF45" s="676"/>
      <c r="OLG45" s="677"/>
      <c r="OLH45" s="677"/>
      <c r="OLI45" s="678"/>
      <c r="OLJ45" s="678"/>
      <c r="OLK45" s="678"/>
      <c r="OLL45" s="679"/>
      <c r="OLN45" s="676"/>
      <c r="OLO45" s="677"/>
      <c r="OLP45" s="677"/>
      <c r="OLQ45" s="678"/>
      <c r="OLR45" s="678"/>
      <c r="OLS45" s="678"/>
      <c r="OLT45" s="679"/>
      <c r="OLV45" s="676"/>
      <c r="OLW45" s="677"/>
      <c r="OLX45" s="677"/>
      <c r="OLY45" s="678"/>
      <c r="OLZ45" s="678"/>
      <c r="OMA45" s="678"/>
      <c r="OMB45" s="679"/>
      <c r="OMD45" s="676"/>
      <c r="OME45" s="677"/>
      <c r="OMF45" s="677"/>
      <c r="OMG45" s="678"/>
      <c r="OMH45" s="678"/>
      <c r="OMI45" s="678"/>
      <c r="OMJ45" s="679"/>
      <c r="OML45" s="676"/>
      <c r="OMM45" s="677"/>
      <c r="OMN45" s="677"/>
      <c r="OMO45" s="678"/>
      <c r="OMP45" s="678"/>
      <c r="OMQ45" s="678"/>
      <c r="OMR45" s="679"/>
      <c r="OMT45" s="676"/>
      <c r="OMU45" s="677"/>
      <c r="OMV45" s="677"/>
      <c r="OMW45" s="678"/>
      <c r="OMX45" s="678"/>
      <c r="OMY45" s="678"/>
      <c r="OMZ45" s="679"/>
      <c r="ONB45" s="676"/>
      <c r="ONC45" s="677"/>
      <c r="OND45" s="677"/>
      <c r="ONE45" s="678"/>
      <c r="ONF45" s="678"/>
      <c r="ONG45" s="678"/>
      <c r="ONH45" s="679"/>
      <c r="ONJ45" s="676"/>
      <c r="ONK45" s="677"/>
      <c r="ONL45" s="677"/>
      <c r="ONM45" s="678"/>
      <c r="ONN45" s="678"/>
      <c r="ONO45" s="678"/>
      <c r="ONP45" s="679"/>
      <c r="ONR45" s="676"/>
      <c r="ONS45" s="677"/>
      <c r="ONT45" s="677"/>
      <c r="ONU45" s="678"/>
      <c r="ONV45" s="678"/>
      <c r="ONW45" s="678"/>
      <c r="ONX45" s="679"/>
      <c r="ONZ45" s="676"/>
      <c r="OOA45" s="677"/>
      <c r="OOB45" s="677"/>
      <c r="OOC45" s="678"/>
      <c r="OOD45" s="678"/>
      <c r="OOE45" s="678"/>
      <c r="OOF45" s="679"/>
      <c r="OOH45" s="676"/>
      <c r="OOI45" s="677"/>
      <c r="OOJ45" s="677"/>
      <c r="OOK45" s="678"/>
      <c r="OOL45" s="678"/>
      <c r="OOM45" s="678"/>
      <c r="OON45" s="679"/>
      <c r="OOP45" s="676"/>
      <c r="OOQ45" s="677"/>
      <c r="OOR45" s="677"/>
      <c r="OOS45" s="678"/>
      <c r="OOT45" s="678"/>
      <c r="OOU45" s="678"/>
      <c r="OOV45" s="679"/>
      <c r="OOX45" s="676"/>
      <c r="OOY45" s="677"/>
      <c r="OOZ45" s="677"/>
      <c r="OPA45" s="678"/>
      <c r="OPB45" s="678"/>
      <c r="OPC45" s="678"/>
      <c r="OPD45" s="679"/>
      <c r="OPF45" s="676"/>
      <c r="OPG45" s="677"/>
      <c r="OPH45" s="677"/>
      <c r="OPI45" s="678"/>
      <c r="OPJ45" s="678"/>
      <c r="OPK45" s="678"/>
      <c r="OPL45" s="679"/>
      <c r="OPN45" s="676"/>
      <c r="OPO45" s="677"/>
      <c r="OPP45" s="677"/>
      <c r="OPQ45" s="678"/>
      <c r="OPR45" s="678"/>
      <c r="OPS45" s="678"/>
      <c r="OPT45" s="679"/>
      <c r="OPV45" s="676"/>
      <c r="OPW45" s="677"/>
      <c r="OPX45" s="677"/>
      <c r="OPY45" s="678"/>
      <c r="OPZ45" s="678"/>
      <c r="OQA45" s="678"/>
      <c r="OQB45" s="679"/>
      <c r="OQD45" s="676"/>
      <c r="OQE45" s="677"/>
      <c r="OQF45" s="677"/>
      <c r="OQG45" s="678"/>
      <c r="OQH45" s="678"/>
      <c r="OQI45" s="678"/>
      <c r="OQJ45" s="679"/>
      <c r="OQL45" s="676"/>
      <c r="OQM45" s="677"/>
      <c r="OQN45" s="677"/>
      <c r="OQO45" s="678"/>
      <c r="OQP45" s="678"/>
      <c r="OQQ45" s="678"/>
      <c r="OQR45" s="679"/>
      <c r="OQT45" s="676"/>
      <c r="OQU45" s="677"/>
      <c r="OQV45" s="677"/>
      <c r="OQW45" s="678"/>
      <c r="OQX45" s="678"/>
      <c r="OQY45" s="678"/>
      <c r="OQZ45" s="679"/>
      <c r="ORB45" s="676"/>
      <c r="ORC45" s="677"/>
      <c r="ORD45" s="677"/>
      <c r="ORE45" s="678"/>
      <c r="ORF45" s="678"/>
      <c r="ORG45" s="678"/>
      <c r="ORH45" s="679"/>
      <c r="ORJ45" s="676"/>
      <c r="ORK45" s="677"/>
      <c r="ORL45" s="677"/>
      <c r="ORM45" s="678"/>
      <c r="ORN45" s="678"/>
      <c r="ORO45" s="678"/>
      <c r="ORP45" s="679"/>
      <c r="ORR45" s="676"/>
      <c r="ORS45" s="677"/>
      <c r="ORT45" s="677"/>
      <c r="ORU45" s="678"/>
      <c r="ORV45" s="678"/>
      <c r="ORW45" s="678"/>
      <c r="ORX45" s="679"/>
      <c r="ORZ45" s="676"/>
      <c r="OSA45" s="677"/>
      <c r="OSB45" s="677"/>
      <c r="OSC45" s="678"/>
      <c r="OSD45" s="678"/>
      <c r="OSE45" s="678"/>
      <c r="OSF45" s="679"/>
      <c r="OSH45" s="676"/>
      <c r="OSI45" s="677"/>
      <c r="OSJ45" s="677"/>
      <c r="OSK45" s="678"/>
      <c r="OSL45" s="678"/>
      <c r="OSM45" s="678"/>
      <c r="OSN45" s="679"/>
      <c r="OSP45" s="676"/>
      <c r="OSQ45" s="677"/>
      <c r="OSR45" s="677"/>
      <c r="OSS45" s="678"/>
      <c r="OST45" s="678"/>
      <c r="OSU45" s="678"/>
      <c r="OSV45" s="679"/>
      <c r="OSX45" s="676"/>
      <c r="OSY45" s="677"/>
      <c r="OSZ45" s="677"/>
      <c r="OTA45" s="678"/>
      <c r="OTB45" s="678"/>
      <c r="OTC45" s="678"/>
      <c r="OTD45" s="679"/>
      <c r="OTF45" s="676"/>
      <c r="OTG45" s="677"/>
      <c r="OTH45" s="677"/>
      <c r="OTI45" s="678"/>
      <c r="OTJ45" s="678"/>
      <c r="OTK45" s="678"/>
      <c r="OTL45" s="679"/>
      <c r="OTN45" s="676"/>
      <c r="OTO45" s="677"/>
      <c r="OTP45" s="677"/>
      <c r="OTQ45" s="678"/>
      <c r="OTR45" s="678"/>
      <c r="OTS45" s="678"/>
      <c r="OTT45" s="679"/>
      <c r="OTV45" s="676"/>
      <c r="OTW45" s="677"/>
      <c r="OTX45" s="677"/>
      <c r="OTY45" s="678"/>
      <c r="OTZ45" s="678"/>
      <c r="OUA45" s="678"/>
      <c r="OUB45" s="679"/>
      <c r="OUD45" s="676"/>
      <c r="OUE45" s="677"/>
      <c r="OUF45" s="677"/>
      <c r="OUG45" s="678"/>
      <c r="OUH45" s="678"/>
      <c r="OUI45" s="678"/>
      <c r="OUJ45" s="679"/>
      <c r="OUL45" s="676"/>
      <c r="OUM45" s="677"/>
      <c r="OUN45" s="677"/>
      <c r="OUO45" s="678"/>
      <c r="OUP45" s="678"/>
      <c r="OUQ45" s="678"/>
      <c r="OUR45" s="679"/>
      <c r="OUT45" s="676"/>
      <c r="OUU45" s="677"/>
      <c r="OUV45" s="677"/>
      <c r="OUW45" s="678"/>
      <c r="OUX45" s="678"/>
      <c r="OUY45" s="678"/>
      <c r="OUZ45" s="679"/>
      <c r="OVB45" s="676"/>
      <c r="OVC45" s="677"/>
      <c r="OVD45" s="677"/>
      <c r="OVE45" s="678"/>
      <c r="OVF45" s="678"/>
      <c r="OVG45" s="678"/>
      <c r="OVH45" s="679"/>
      <c r="OVJ45" s="676"/>
      <c r="OVK45" s="677"/>
      <c r="OVL45" s="677"/>
      <c r="OVM45" s="678"/>
      <c r="OVN45" s="678"/>
      <c r="OVO45" s="678"/>
      <c r="OVP45" s="679"/>
      <c r="OVR45" s="676"/>
      <c r="OVS45" s="677"/>
      <c r="OVT45" s="677"/>
      <c r="OVU45" s="678"/>
      <c r="OVV45" s="678"/>
      <c r="OVW45" s="678"/>
      <c r="OVX45" s="679"/>
      <c r="OVZ45" s="676"/>
      <c r="OWA45" s="677"/>
      <c r="OWB45" s="677"/>
      <c r="OWC45" s="678"/>
      <c r="OWD45" s="678"/>
      <c r="OWE45" s="678"/>
      <c r="OWF45" s="679"/>
      <c r="OWH45" s="676"/>
      <c r="OWI45" s="677"/>
      <c r="OWJ45" s="677"/>
      <c r="OWK45" s="678"/>
      <c r="OWL45" s="678"/>
      <c r="OWM45" s="678"/>
      <c r="OWN45" s="679"/>
      <c r="OWP45" s="676"/>
      <c r="OWQ45" s="677"/>
      <c r="OWR45" s="677"/>
      <c r="OWS45" s="678"/>
      <c r="OWT45" s="678"/>
      <c r="OWU45" s="678"/>
      <c r="OWV45" s="679"/>
      <c r="OWX45" s="676"/>
      <c r="OWY45" s="677"/>
      <c r="OWZ45" s="677"/>
      <c r="OXA45" s="678"/>
      <c r="OXB45" s="678"/>
      <c r="OXC45" s="678"/>
      <c r="OXD45" s="679"/>
      <c r="OXF45" s="676"/>
      <c r="OXG45" s="677"/>
      <c r="OXH45" s="677"/>
      <c r="OXI45" s="678"/>
      <c r="OXJ45" s="678"/>
      <c r="OXK45" s="678"/>
      <c r="OXL45" s="679"/>
      <c r="OXN45" s="676"/>
      <c r="OXO45" s="677"/>
      <c r="OXP45" s="677"/>
      <c r="OXQ45" s="678"/>
      <c r="OXR45" s="678"/>
      <c r="OXS45" s="678"/>
      <c r="OXT45" s="679"/>
      <c r="OXV45" s="676"/>
      <c r="OXW45" s="677"/>
      <c r="OXX45" s="677"/>
      <c r="OXY45" s="678"/>
      <c r="OXZ45" s="678"/>
      <c r="OYA45" s="678"/>
      <c r="OYB45" s="679"/>
      <c r="OYD45" s="676"/>
      <c r="OYE45" s="677"/>
      <c r="OYF45" s="677"/>
      <c r="OYG45" s="678"/>
      <c r="OYH45" s="678"/>
      <c r="OYI45" s="678"/>
      <c r="OYJ45" s="679"/>
      <c r="OYL45" s="676"/>
      <c r="OYM45" s="677"/>
      <c r="OYN45" s="677"/>
      <c r="OYO45" s="678"/>
      <c r="OYP45" s="678"/>
      <c r="OYQ45" s="678"/>
      <c r="OYR45" s="679"/>
      <c r="OYT45" s="676"/>
      <c r="OYU45" s="677"/>
      <c r="OYV45" s="677"/>
      <c r="OYW45" s="678"/>
      <c r="OYX45" s="678"/>
      <c r="OYY45" s="678"/>
      <c r="OYZ45" s="679"/>
      <c r="OZB45" s="676"/>
      <c r="OZC45" s="677"/>
      <c r="OZD45" s="677"/>
      <c r="OZE45" s="678"/>
      <c r="OZF45" s="678"/>
      <c r="OZG45" s="678"/>
      <c r="OZH45" s="679"/>
      <c r="OZJ45" s="676"/>
      <c r="OZK45" s="677"/>
      <c r="OZL45" s="677"/>
      <c r="OZM45" s="678"/>
      <c r="OZN45" s="678"/>
      <c r="OZO45" s="678"/>
      <c r="OZP45" s="679"/>
      <c r="OZR45" s="676"/>
      <c r="OZS45" s="677"/>
      <c r="OZT45" s="677"/>
      <c r="OZU45" s="678"/>
      <c r="OZV45" s="678"/>
      <c r="OZW45" s="678"/>
      <c r="OZX45" s="679"/>
      <c r="OZZ45" s="676"/>
      <c r="PAA45" s="677"/>
      <c r="PAB45" s="677"/>
      <c r="PAC45" s="678"/>
      <c r="PAD45" s="678"/>
      <c r="PAE45" s="678"/>
      <c r="PAF45" s="679"/>
      <c r="PAH45" s="676"/>
      <c r="PAI45" s="677"/>
      <c r="PAJ45" s="677"/>
      <c r="PAK45" s="678"/>
      <c r="PAL45" s="678"/>
      <c r="PAM45" s="678"/>
      <c r="PAN45" s="679"/>
      <c r="PAP45" s="676"/>
      <c r="PAQ45" s="677"/>
      <c r="PAR45" s="677"/>
      <c r="PAS45" s="678"/>
      <c r="PAT45" s="678"/>
      <c r="PAU45" s="678"/>
      <c r="PAV45" s="679"/>
      <c r="PAX45" s="676"/>
      <c r="PAY45" s="677"/>
      <c r="PAZ45" s="677"/>
      <c r="PBA45" s="678"/>
      <c r="PBB45" s="678"/>
      <c r="PBC45" s="678"/>
      <c r="PBD45" s="679"/>
      <c r="PBF45" s="676"/>
      <c r="PBG45" s="677"/>
      <c r="PBH45" s="677"/>
      <c r="PBI45" s="678"/>
      <c r="PBJ45" s="678"/>
      <c r="PBK45" s="678"/>
      <c r="PBL45" s="679"/>
      <c r="PBN45" s="676"/>
      <c r="PBO45" s="677"/>
      <c r="PBP45" s="677"/>
      <c r="PBQ45" s="678"/>
      <c r="PBR45" s="678"/>
      <c r="PBS45" s="678"/>
      <c r="PBT45" s="679"/>
      <c r="PBV45" s="676"/>
      <c r="PBW45" s="677"/>
      <c r="PBX45" s="677"/>
      <c r="PBY45" s="678"/>
      <c r="PBZ45" s="678"/>
      <c r="PCA45" s="678"/>
      <c r="PCB45" s="679"/>
      <c r="PCD45" s="676"/>
      <c r="PCE45" s="677"/>
      <c r="PCF45" s="677"/>
      <c r="PCG45" s="678"/>
      <c r="PCH45" s="678"/>
      <c r="PCI45" s="678"/>
      <c r="PCJ45" s="679"/>
      <c r="PCL45" s="676"/>
      <c r="PCM45" s="677"/>
      <c r="PCN45" s="677"/>
      <c r="PCO45" s="678"/>
      <c r="PCP45" s="678"/>
      <c r="PCQ45" s="678"/>
      <c r="PCR45" s="679"/>
      <c r="PCT45" s="676"/>
      <c r="PCU45" s="677"/>
      <c r="PCV45" s="677"/>
      <c r="PCW45" s="678"/>
      <c r="PCX45" s="678"/>
      <c r="PCY45" s="678"/>
      <c r="PCZ45" s="679"/>
      <c r="PDB45" s="676"/>
      <c r="PDC45" s="677"/>
      <c r="PDD45" s="677"/>
      <c r="PDE45" s="678"/>
      <c r="PDF45" s="678"/>
      <c r="PDG45" s="678"/>
      <c r="PDH45" s="679"/>
      <c r="PDJ45" s="676"/>
      <c r="PDK45" s="677"/>
      <c r="PDL45" s="677"/>
      <c r="PDM45" s="678"/>
      <c r="PDN45" s="678"/>
      <c r="PDO45" s="678"/>
      <c r="PDP45" s="679"/>
      <c r="PDR45" s="676"/>
      <c r="PDS45" s="677"/>
      <c r="PDT45" s="677"/>
      <c r="PDU45" s="678"/>
      <c r="PDV45" s="678"/>
      <c r="PDW45" s="678"/>
      <c r="PDX45" s="679"/>
      <c r="PDZ45" s="676"/>
      <c r="PEA45" s="677"/>
      <c r="PEB45" s="677"/>
      <c r="PEC45" s="678"/>
      <c r="PED45" s="678"/>
      <c r="PEE45" s="678"/>
      <c r="PEF45" s="679"/>
      <c r="PEH45" s="676"/>
      <c r="PEI45" s="677"/>
      <c r="PEJ45" s="677"/>
      <c r="PEK45" s="678"/>
      <c r="PEL45" s="678"/>
      <c r="PEM45" s="678"/>
      <c r="PEN45" s="679"/>
      <c r="PEP45" s="676"/>
      <c r="PEQ45" s="677"/>
      <c r="PER45" s="677"/>
      <c r="PES45" s="678"/>
      <c r="PET45" s="678"/>
      <c r="PEU45" s="678"/>
      <c r="PEV45" s="679"/>
      <c r="PEX45" s="676"/>
      <c r="PEY45" s="677"/>
      <c r="PEZ45" s="677"/>
      <c r="PFA45" s="678"/>
      <c r="PFB45" s="678"/>
      <c r="PFC45" s="678"/>
      <c r="PFD45" s="679"/>
      <c r="PFF45" s="676"/>
      <c r="PFG45" s="677"/>
      <c r="PFH45" s="677"/>
      <c r="PFI45" s="678"/>
      <c r="PFJ45" s="678"/>
      <c r="PFK45" s="678"/>
      <c r="PFL45" s="679"/>
      <c r="PFN45" s="676"/>
      <c r="PFO45" s="677"/>
      <c r="PFP45" s="677"/>
      <c r="PFQ45" s="678"/>
      <c r="PFR45" s="678"/>
      <c r="PFS45" s="678"/>
      <c r="PFT45" s="679"/>
      <c r="PFV45" s="676"/>
      <c r="PFW45" s="677"/>
      <c r="PFX45" s="677"/>
      <c r="PFY45" s="678"/>
      <c r="PFZ45" s="678"/>
      <c r="PGA45" s="678"/>
      <c r="PGB45" s="679"/>
      <c r="PGD45" s="676"/>
      <c r="PGE45" s="677"/>
      <c r="PGF45" s="677"/>
      <c r="PGG45" s="678"/>
      <c r="PGH45" s="678"/>
      <c r="PGI45" s="678"/>
      <c r="PGJ45" s="679"/>
      <c r="PGL45" s="676"/>
      <c r="PGM45" s="677"/>
      <c r="PGN45" s="677"/>
      <c r="PGO45" s="678"/>
      <c r="PGP45" s="678"/>
      <c r="PGQ45" s="678"/>
      <c r="PGR45" s="679"/>
      <c r="PGT45" s="676"/>
      <c r="PGU45" s="677"/>
      <c r="PGV45" s="677"/>
      <c r="PGW45" s="678"/>
      <c r="PGX45" s="678"/>
      <c r="PGY45" s="678"/>
      <c r="PGZ45" s="679"/>
      <c r="PHB45" s="676"/>
      <c r="PHC45" s="677"/>
      <c r="PHD45" s="677"/>
      <c r="PHE45" s="678"/>
      <c r="PHF45" s="678"/>
      <c r="PHG45" s="678"/>
      <c r="PHH45" s="679"/>
      <c r="PHJ45" s="676"/>
      <c r="PHK45" s="677"/>
      <c r="PHL45" s="677"/>
      <c r="PHM45" s="678"/>
      <c r="PHN45" s="678"/>
      <c r="PHO45" s="678"/>
      <c r="PHP45" s="679"/>
      <c r="PHR45" s="676"/>
      <c r="PHS45" s="677"/>
      <c r="PHT45" s="677"/>
      <c r="PHU45" s="678"/>
      <c r="PHV45" s="678"/>
      <c r="PHW45" s="678"/>
      <c r="PHX45" s="679"/>
      <c r="PHZ45" s="676"/>
      <c r="PIA45" s="677"/>
      <c r="PIB45" s="677"/>
      <c r="PIC45" s="678"/>
      <c r="PID45" s="678"/>
      <c r="PIE45" s="678"/>
      <c r="PIF45" s="679"/>
      <c r="PIH45" s="676"/>
      <c r="PII45" s="677"/>
      <c r="PIJ45" s="677"/>
      <c r="PIK45" s="678"/>
      <c r="PIL45" s="678"/>
      <c r="PIM45" s="678"/>
      <c r="PIN45" s="679"/>
      <c r="PIP45" s="676"/>
      <c r="PIQ45" s="677"/>
      <c r="PIR45" s="677"/>
      <c r="PIS45" s="678"/>
      <c r="PIT45" s="678"/>
      <c r="PIU45" s="678"/>
      <c r="PIV45" s="679"/>
      <c r="PIX45" s="676"/>
      <c r="PIY45" s="677"/>
      <c r="PIZ45" s="677"/>
      <c r="PJA45" s="678"/>
      <c r="PJB45" s="678"/>
      <c r="PJC45" s="678"/>
      <c r="PJD45" s="679"/>
      <c r="PJF45" s="676"/>
      <c r="PJG45" s="677"/>
      <c r="PJH45" s="677"/>
      <c r="PJI45" s="678"/>
      <c r="PJJ45" s="678"/>
      <c r="PJK45" s="678"/>
      <c r="PJL45" s="679"/>
      <c r="PJN45" s="676"/>
      <c r="PJO45" s="677"/>
      <c r="PJP45" s="677"/>
      <c r="PJQ45" s="678"/>
      <c r="PJR45" s="678"/>
      <c r="PJS45" s="678"/>
      <c r="PJT45" s="679"/>
      <c r="PJV45" s="676"/>
      <c r="PJW45" s="677"/>
      <c r="PJX45" s="677"/>
      <c r="PJY45" s="678"/>
      <c r="PJZ45" s="678"/>
      <c r="PKA45" s="678"/>
      <c r="PKB45" s="679"/>
      <c r="PKD45" s="676"/>
      <c r="PKE45" s="677"/>
      <c r="PKF45" s="677"/>
      <c r="PKG45" s="678"/>
      <c r="PKH45" s="678"/>
      <c r="PKI45" s="678"/>
      <c r="PKJ45" s="679"/>
      <c r="PKL45" s="676"/>
      <c r="PKM45" s="677"/>
      <c r="PKN45" s="677"/>
      <c r="PKO45" s="678"/>
      <c r="PKP45" s="678"/>
      <c r="PKQ45" s="678"/>
      <c r="PKR45" s="679"/>
      <c r="PKT45" s="676"/>
      <c r="PKU45" s="677"/>
      <c r="PKV45" s="677"/>
      <c r="PKW45" s="678"/>
      <c r="PKX45" s="678"/>
      <c r="PKY45" s="678"/>
      <c r="PKZ45" s="679"/>
      <c r="PLB45" s="676"/>
      <c r="PLC45" s="677"/>
      <c r="PLD45" s="677"/>
      <c r="PLE45" s="678"/>
      <c r="PLF45" s="678"/>
      <c r="PLG45" s="678"/>
      <c r="PLH45" s="679"/>
      <c r="PLJ45" s="676"/>
      <c r="PLK45" s="677"/>
      <c r="PLL45" s="677"/>
      <c r="PLM45" s="678"/>
      <c r="PLN45" s="678"/>
      <c r="PLO45" s="678"/>
      <c r="PLP45" s="679"/>
      <c r="PLR45" s="676"/>
      <c r="PLS45" s="677"/>
      <c r="PLT45" s="677"/>
      <c r="PLU45" s="678"/>
      <c r="PLV45" s="678"/>
      <c r="PLW45" s="678"/>
      <c r="PLX45" s="679"/>
      <c r="PLZ45" s="676"/>
      <c r="PMA45" s="677"/>
      <c r="PMB45" s="677"/>
      <c r="PMC45" s="678"/>
      <c r="PMD45" s="678"/>
      <c r="PME45" s="678"/>
      <c r="PMF45" s="679"/>
      <c r="PMH45" s="676"/>
      <c r="PMI45" s="677"/>
      <c r="PMJ45" s="677"/>
      <c r="PMK45" s="678"/>
      <c r="PML45" s="678"/>
      <c r="PMM45" s="678"/>
      <c r="PMN45" s="679"/>
      <c r="PMP45" s="676"/>
      <c r="PMQ45" s="677"/>
      <c r="PMR45" s="677"/>
      <c r="PMS45" s="678"/>
      <c r="PMT45" s="678"/>
      <c r="PMU45" s="678"/>
      <c r="PMV45" s="679"/>
      <c r="PMX45" s="676"/>
      <c r="PMY45" s="677"/>
      <c r="PMZ45" s="677"/>
      <c r="PNA45" s="678"/>
      <c r="PNB45" s="678"/>
      <c r="PNC45" s="678"/>
      <c r="PND45" s="679"/>
      <c r="PNF45" s="676"/>
      <c r="PNG45" s="677"/>
      <c r="PNH45" s="677"/>
      <c r="PNI45" s="678"/>
      <c r="PNJ45" s="678"/>
      <c r="PNK45" s="678"/>
      <c r="PNL45" s="679"/>
      <c r="PNN45" s="676"/>
      <c r="PNO45" s="677"/>
      <c r="PNP45" s="677"/>
      <c r="PNQ45" s="678"/>
      <c r="PNR45" s="678"/>
      <c r="PNS45" s="678"/>
      <c r="PNT45" s="679"/>
      <c r="PNV45" s="676"/>
      <c r="PNW45" s="677"/>
      <c r="PNX45" s="677"/>
      <c r="PNY45" s="678"/>
      <c r="PNZ45" s="678"/>
      <c r="POA45" s="678"/>
      <c r="POB45" s="679"/>
      <c r="POD45" s="676"/>
      <c r="POE45" s="677"/>
      <c r="POF45" s="677"/>
      <c r="POG45" s="678"/>
      <c r="POH45" s="678"/>
      <c r="POI45" s="678"/>
      <c r="POJ45" s="679"/>
      <c r="POL45" s="676"/>
      <c r="POM45" s="677"/>
      <c r="PON45" s="677"/>
      <c r="POO45" s="678"/>
      <c r="POP45" s="678"/>
      <c r="POQ45" s="678"/>
      <c r="POR45" s="679"/>
      <c r="POT45" s="676"/>
      <c r="POU45" s="677"/>
      <c r="POV45" s="677"/>
      <c r="POW45" s="678"/>
      <c r="POX45" s="678"/>
      <c r="POY45" s="678"/>
      <c r="POZ45" s="679"/>
      <c r="PPB45" s="676"/>
      <c r="PPC45" s="677"/>
      <c r="PPD45" s="677"/>
      <c r="PPE45" s="678"/>
      <c r="PPF45" s="678"/>
      <c r="PPG45" s="678"/>
      <c r="PPH45" s="679"/>
      <c r="PPJ45" s="676"/>
      <c r="PPK45" s="677"/>
      <c r="PPL45" s="677"/>
      <c r="PPM45" s="678"/>
      <c r="PPN45" s="678"/>
      <c r="PPO45" s="678"/>
      <c r="PPP45" s="679"/>
      <c r="PPR45" s="676"/>
      <c r="PPS45" s="677"/>
      <c r="PPT45" s="677"/>
      <c r="PPU45" s="678"/>
      <c r="PPV45" s="678"/>
      <c r="PPW45" s="678"/>
      <c r="PPX45" s="679"/>
      <c r="PPZ45" s="676"/>
      <c r="PQA45" s="677"/>
      <c r="PQB45" s="677"/>
      <c r="PQC45" s="678"/>
      <c r="PQD45" s="678"/>
      <c r="PQE45" s="678"/>
      <c r="PQF45" s="679"/>
      <c r="PQH45" s="676"/>
      <c r="PQI45" s="677"/>
      <c r="PQJ45" s="677"/>
      <c r="PQK45" s="678"/>
      <c r="PQL45" s="678"/>
      <c r="PQM45" s="678"/>
      <c r="PQN45" s="679"/>
      <c r="PQP45" s="676"/>
      <c r="PQQ45" s="677"/>
      <c r="PQR45" s="677"/>
      <c r="PQS45" s="678"/>
      <c r="PQT45" s="678"/>
      <c r="PQU45" s="678"/>
      <c r="PQV45" s="679"/>
      <c r="PQX45" s="676"/>
      <c r="PQY45" s="677"/>
      <c r="PQZ45" s="677"/>
      <c r="PRA45" s="678"/>
      <c r="PRB45" s="678"/>
      <c r="PRC45" s="678"/>
      <c r="PRD45" s="679"/>
      <c r="PRF45" s="676"/>
      <c r="PRG45" s="677"/>
      <c r="PRH45" s="677"/>
      <c r="PRI45" s="678"/>
      <c r="PRJ45" s="678"/>
      <c r="PRK45" s="678"/>
      <c r="PRL45" s="679"/>
      <c r="PRN45" s="676"/>
      <c r="PRO45" s="677"/>
      <c r="PRP45" s="677"/>
      <c r="PRQ45" s="678"/>
      <c r="PRR45" s="678"/>
      <c r="PRS45" s="678"/>
      <c r="PRT45" s="679"/>
      <c r="PRV45" s="676"/>
      <c r="PRW45" s="677"/>
      <c r="PRX45" s="677"/>
      <c r="PRY45" s="678"/>
      <c r="PRZ45" s="678"/>
      <c r="PSA45" s="678"/>
      <c r="PSB45" s="679"/>
      <c r="PSD45" s="676"/>
      <c r="PSE45" s="677"/>
      <c r="PSF45" s="677"/>
      <c r="PSG45" s="678"/>
      <c r="PSH45" s="678"/>
      <c r="PSI45" s="678"/>
      <c r="PSJ45" s="679"/>
      <c r="PSL45" s="676"/>
      <c r="PSM45" s="677"/>
      <c r="PSN45" s="677"/>
      <c r="PSO45" s="678"/>
      <c r="PSP45" s="678"/>
      <c r="PSQ45" s="678"/>
      <c r="PSR45" s="679"/>
      <c r="PST45" s="676"/>
      <c r="PSU45" s="677"/>
      <c r="PSV45" s="677"/>
      <c r="PSW45" s="678"/>
      <c r="PSX45" s="678"/>
      <c r="PSY45" s="678"/>
      <c r="PSZ45" s="679"/>
      <c r="PTB45" s="676"/>
      <c r="PTC45" s="677"/>
      <c r="PTD45" s="677"/>
      <c r="PTE45" s="678"/>
      <c r="PTF45" s="678"/>
      <c r="PTG45" s="678"/>
      <c r="PTH45" s="679"/>
      <c r="PTJ45" s="676"/>
      <c r="PTK45" s="677"/>
      <c r="PTL45" s="677"/>
      <c r="PTM45" s="678"/>
      <c r="PTN45" s="678"/>
      <c r="PTO45" s="678"/>
      <c r="PTP45" s="679"/>
      <c r="PTR45" s="676"/>
      <c r="PTS45" s="677"/>
      <c r="PTT45" s="677"/>
      <c r="PTU45" s="678"/>
      <c r="PTV45" s="678"/>
      <c r="PTW45" s="678"/>
      <c r="PTX45" s="679"/>
      <c r="PTZ45" s="676"/>
      <c r="PUA45" s="677"/>
      <c r="PUB45" s="677"/>
      <c r="PUC45" s="678"/>
      <c r="PUD45" s="678"/>
      <c r="PUE45" s="678"/>
      <c r="PUF45" s="679"/>
      <c r="PUH45" s="676"/>
      <c r="PUI45" s="677"/>
      <c r="PUJ45" s="677"/>
      <c r="PUK45" s="678"/>
      <c r="PUL45" s="678"/>
      <c r="PUM45" s="678"/>
      <c r="PUN45" s="679"/>
      <c r="PUP45" s="676"/>
      <c r="PUQ45" s="677"/>
      <c r="PUR45" s="677"/>
      <c r="PUS45" s="678"/>
      <c r="PUT45" s="678"/>
      <c r="PUU45" s="678"/>
      <c r="PUV45" s="679"/>
      <c r="PUX45" s="676"/>
      <c r="PUY45" s="677"/>
      <c r="PUZ45" s="677"/>
      <c r="PVA45" s="678"/>
      <c r="PVB45" s="678"/>
      <c r="PVC45" s="678"/>
      <c r="PVD45" s="679"/>
      <c r="PVF45" s="676"/>
      <c r="PVG45" s="677"/>
      <c r="PVH45" s="677"/>
      <c r="PVI45" s="678"/>
      <c r="PVJ45" s="678"/>
      <c r="PVK45" s="678"/>
      <c r="PVL45" s="679"/>
      <c r="PVN45" s="676"/>
      <c r="PVO45" s="677"/>
      <c r="PVP45" s="677"/>
      <c r="PVQ45" s="678"/>
      <c r="PVR45" s="678"/>
      <c r="PVS45" s="678"/>
      <c r="PVT45" s="679"/>
      <c r="PVV45" s="676"/>
      <c r="PVW45" s="677"/>
      <c r="PVX45" s="677"/>
      <c r="PVY45" s="678"/>
      <c r="PVZ45" s="678"/>
      <c r="PWA45" s="678"/>
      <c r="PWB45" s="679"/>
      <c r="PWD45" s="676"/>
      <c r="PWE45" s="677"/>
      <c r="PWF45" s="677"/>
      <c r="PWG45" s="678"/>
      <c r="PWH45" s="678"/>
      <c r="PWI45" s="678"/>
      <c r="PWJ45" s="679"/>
      <c r="PWL45" s="676"/>
      <c r="PWM45" s="677"/>
      <c r="PWN45" s="677"/>
      <c r="PWO45" s="678"/>
      <c r="PWP45" s="678"/>
      <c r="PWQ45" s="678"/>
      <c r="PWR45" s="679"/>
      <c r="PWT45" s="676"/>
      <c r="PWU45" s="677"/>
      <c r="PWV45" s="677"/>
      <c r="PWW45" s="678"/>
      <c r="PWX45" s="678"/>
      <c r="PWY45" s="678"/>
      <c r="PWZ45" s="679"/>
      <c r="PXB45" s="676"/>
      <c r="PXC45" s="677"/>
      <c r="PXD45" s="677"/>
      <c r="PXE45" s="678"/>
      <c r="PXF45" s="678"/>
      <c r="PXG45" s="678"/>
      <c r="PXH45" s="679"/>
      <c r="PXJ45" s="676"/>
      <c r="PXK45" s="677"/>
      <c r="PXL45" s="677"/>
      <c r="PXM45" s="678"/>
      <c r="PXN45" s="678"/>
      <c r="PXO45" s="678"/>
      <c r="PXP45" s="679"/>
      <c r="PXR45" s="676"/>
      <c r="PXS45" s="677"/>
      <c r="PXT45" s="677"/>
      <c r="PXU45" s="678"/>
      <c r="PXV45" s="678"/>
      <c r="PXW45" s="678"/>
      <c r="PXX45" s="679"/>
      <c r="PXZ45" s="676"/>
      <c r="PYA45" s="677"/>
      <c r="PYB45" s="677"/>
      <c r="PYC45" s="678"/>
      <c r="PYD45" s="678"/>
      <c r="PYE45" s="678"/>
      <c r="PYF45" s="679"/>
      <c r="PYH45" s="676"/>
      <c r="PYI45" s="677"/>
      <c r="PYJ45" s="677"/>
      <c r="PYK45" s="678"/>
      <c r="PYL45" s="678"/>
      <c r="PYM45" s="678"/>
      <c r="PYN45" s="679"/>
      <c r="PYP45" s="676"/>
      <c r="PYQ45" s="677"/>
      <c r="PYR45" s="677"/>
      <c r="PYS45" s="678"/>
      <c r="PYT45" s="678"/>
      <c r="PYU45" s="678"/>
      <c r="PYV45" s="679"/>
      <c r="PYX45" s="676"/>
      <c r="PYY45" s="677"/>
      <c r="PYZ45" s="677"/>
      <c r="PZA45" s="678"/>
      <c r="PZB45" s="678"/>
      <c r="PZC45" s="678"/>
      <c r="PZD45" s="679"/>
      <c r="PZF45" s="676"/>
      <c r="PZG45" s="677"/>
      <c r="PZH45" s="677"/>
      <c r="PZI45" s="678"/>
      <c r="PZJ45" s="678"/>
      <c r="PZK45" s="678"/>
      <c r="PZL45" s="679"/>
      <c r="PZN45" s="676"/>
      <c r="PZO45" s="677"/>
      <c r="PZP45" s="677"/>
      <c r="PZQ45" s="678"/>
      <c r="PZR45" s="678"/>
      <c r="PZS45" s="678"/>
      <c r="PZT45" s="679"/>
      <c r="PZV45" s="676"/>
      <c r="PZW45" s="677"/>
      <c r="PZX45" s="677"/>
      <c r="PZY45" s="678"/>
      <c r="PZZ45" s="678"/>
      <c r="QAA45" s="678"/>
      <c r="QAB45" s="679"/>
      <c r="QAD45" s="676"/>
      <c r="QAE45" s="677"/>
      <c r="QAF45" s="677"/>
      <c r="QAG45" s="678"/>
      <c r="QAH45" s="678"/>
      <c r="QAI45" s="678"/>
      <c r="QAJ45" s="679"/>
      <c r="QAL45" s="676"/>
      <c r="QAM45" s="677"/>
      <c r="QAN45" s="677"/>
      <c r="QAO45" s="678"/>
      <c r="QAP45" s="678"/>
      <c r="QAQ45" s="678"/>
      <c r="QAR45" s="679"/>
      <c r="QAT45" s="676"/>
      <c r="QAU45" s="677"/>
      <c r="QAV45" s="677"/>
      <c r="QAW45" s="678"/>
      <c r="QAX45" s="678"/>
      <c r="QAY45" s="678"/>
      <c r="QAZ45" s="679"/>
      <c r="QBB45" s="676"/>
      <c r="QBC45" s="677"/>
      <c r="QBD45" s="677"/>
      <c r="QBE45" s="678"/>
      <c r="QBF45" s="678"/>
      <c r="QBG45" s="678"/>
      <c r="QBH45" s="679"/>
      <c r="QBJ45" s="676"/>
      <c r="QBK45" s="677"/>
      <c r="QBL45" s="677"/>
      <c r="QBM45" s="678"/>
      <c r="QBN45" s="678"/>
      <c r="QBO45" s="678"/>
      <c r="QBP45" s="679"/>
      <c r="QBR45" s="676"/>
      <c r="QBS45" s="677"/>
      <c r="QBT45" s="677"/>
      <c r="QBU45" s="678"/>
      <c r="QBV45" s="678"/>
      <c r="QBW45" s="678"/>
      <c r="QBX45" s="679"/>
      <c r="QBZ45" s="676"/>
      <c r="QCA45" s="677"/>
      <c r="QCB45" s="677"/>
      <c r="QCC45" s="678"/>
      <c r="QCD45" s="678"/>
      <c r="QCE45" s="678"/>
      <c r="QCF45" s="679"/>
      <c r="QCH45" s="676"/>
      <c r="QCI45" s="677"/>
      <c r="QCJ45" s="677"/>
      <c r="QCK45" s="678"/>
      <c r="QCL45" s="678"/>
      <c r="QCM45" s="678"/>
      <c r="QCN45" s="679"/>
      <c r="QCP45" s="676"/>
      <c r="QCQ45" s="677"/>
      <c r="QCR45" s="677"/>
      <c r="QCS45" s="678"/>
      <c r="QCT45" s="678"/>
      <c r="QCU45" s="678"/>
      <c r="QCV45" s="679"/>
      <c r="QCX45" s="676"/>
      <c r="QCY45" s="677"/>
      <c r="QCZ45" s="677"/>
      <c r="QDA45" s="678"/>
      <c r="QDB45" s="678"/>
      <c r="QDC45" s="678"/>
      <c r="QDD45" s="679"/>
      <c r="QDF45" s="676"/>
      <c r="QDG45" s="677"/>
      <c r="QDH45" s="677"/>
      <c r="QDI45" s="678"/>
      <c r="QDJ45" s="678"/>
      <c r="QDK45" s="678"/>
      <c r="QDL45" s="679"/>
      <c r="QDN45" s="676"/>
      <c r="QDO45" s="677"/>
      <c r="QDP45" s="677"/>
      <c r="QDQ45" s="678"/>
      <c r="QDR45" s="678"/>
      <c r="QDS45" s="678"/>
      <c r="QDT45" s="679"/>
      <c r="QDV45" s="676"/>
      <c r="QDW45" s="677"/>
      <c r="QDX45" s="677"/>
      <c r="QDY45" s="678"/>
      <c r="QDZ45" s="678"/>
      <c r="QEA45" s="678"/>
      <c r="QEB45" s="679"/>
      <c r="QED45" s="676"/>
      <c r="QEE45" s="677"/>
      <c r="QEF45" s="677"/>
      <c r="QEG45" s="678"/>
      <c r="QEH45" s="678"/>
      <c r="QEI45" s="678"/>
      <c r="QEJ45" s="679"/>
      <c r="QEL45" s="676"/>
      <c r="QEM45" s="677"/>
      <c r="QEN45" s="677"/>
      <c r="QEO45" s="678"/>
      <c r="QEP45" s="678"/>
      <c r="QEQ45" s="678"/>
      <c r="QER45" s="679"/>
      <c r="QET45" s="676"/>
      <c r="QEU45" s="677"/>
      <c r="QEV45" s="677"/>
      <c r="QEW45" s="678"/>
      <c r="QEX45" s="678"/>
      <c r="QEY45" s="678"/>
      <c r="QEZ45" s="679"/>
      <c r="QFB45" s="676"/>
      <c r="QFC45" s="677"/>
      <c r="QFD45" s="677"/>
      <c r="QFE45" s="678"/>
      <c r="QFF45" s="678"/>
      <c r="QFG45" s="678"/>
      <c r="QFH45" s="679"/>
      <c r="QFJ45" s="676"/>
      <c r="QFK45" s="677"/>
      <c r="QFL45" s="677"/>
      <c r="QFM45" s="678"/>
      <c r="QFN45" s="678"/>
      <c r="QFO45" s="678"/>
      <c r="QFP45" s="679"/>
      <c r="QFR45" s="676"/>
      <c r="QFS45" s="677"/>
      <c r="QFT45" s="677"/>
      <c r="QFU45" s="678"/>
      <c r="QFV45" s="678"/>
      <c r="QFW45" s="678"/>
      <c r="QFX45" s="679"/>
      <c r="QFZ45" s="676"/>
      <c r="QGA45" s="677"/>
      <c r="QGB45" s="677"/>
      <c r="QGC45" s="678"/>
      <c r="QGD45" s="678"/>
      <c r="QGE45" s="678"/>
      <c r="QGF45" s="679"/>
      <c r="QGH45" s="676"/>
      <c r="QGI45" s="677"/>
      <c r="QGJ45" s="677"/>
      <c r="QGK45" s="678"/>
      <c r="QGL45" s="678"/>
      <c r="QGM45" s="678"/>
      <c r="QGN45" s="679"/>
      <c r="QGP45" s="676"/>
      <c r="QGQ45" s="677"/>
      <c r="QGR45" s="677"/>
      <c r="QGS45" s="678"/>
      <c r="QGT45" s="678"/>
      <c r="QGU45" s="678"/>
      <c r="QGV45" s="679"/>
      <c r="QGX45" s="676"/>
      <c r="QGY45" s="677"/>
      <c r="QGZ45" s="677"/>
      <c r="QHA45" s="678"/>
      <c r="QHB45" s="678"/>
      <c r="QHC45" s="678"/>
      <c r="QHD45" s="679"/>
      <c r="QHF45" s="676"/>
      <c r="QHG45" s="677"/>
      <c r="QHH45" s="677"/>
      <c r="QHI45" s="678"/>
      <c r="QHJ45" s="678"/>
      <c r="QHK45" s="678"/>
      <c r="QHL45" s="679"/>
      <c r="QHN45" s="676"/>
      <c r="QHO45" s="677"/>
      <c r="QHP45" s="677"/>
      <c r="QHQ45" s="678"/>
      <c r="QHR45" s="678"/>
      <c r="QHS45" s="678"/>
      <c r="QHT45" s="679"/>
      <c r="QHV45" s="676"/>
      <c r="QHW45" s="677"/>
      <c r="QHX45" s="677"/>
      <c r="QHY45" s="678"/>
      <c r="QHZ45" s="678"/>
      <c r="QIA45" s="678"/>
      <c r="QIB45" s="679"/>
      <c r="QID45" s="676"/>
      <c r="QIE45" s="677"/>
      <c r="QIF45" s="677"/>
      <c r="QIG45" s="678"/>
      <c r="QIH45" s="678"/>
      <c r="QII45" s="678"/>
      <c r="QIJ45" s="679"/>
      <c r="QIL45" s="676"/>
      <c r="QIM45" s="677"/>
      <c r="QIN45" s="677"/>
      <c r="QIO45" s="678"/>
      <c r="QIP45" s="678"/>
      <c r="QIQ45" s="678"/>
      <c r="QIR45" s="679"/>
      <c r="QIT45" s="676"/>
      <c r="QIU45" s="677"/>
      <c r="QIV45" s="677"/>
      <c r="QIW45" s="678"/>
      <c r="QIX45" s="678"/>
      <c r="QIY45" s="678"/>
      <c r="QIZ45" s="679"/>
      <c r="QJB45" s="676"/>
      <c r="QJC45" s="677"/>
      <c r="QJD45" s="677"/>
      <c r="QJE45" s="678"/>
      <c r="QJF45" s="678"/>
      <c r="QJG45" s="678"/>
      <c r="QJH45" s="679"/>
      <c r="QJJ45" s="676"/>
      <c r="QJK45" s="677"/>
      <c r="QJL45" s="677"/>
      <c r="QJM45" s="678"/>
      <c r="QJN45" s="678"/>
      <c r="QJO45" s="678"/>
      <c r="QJP45" s="679"/>
      <c r="QJR45" s="676"/>
      <c r="QJS45" s="677"/>
      <c r="QJT45" s="677"/>
      <c r="QJU45" s="678"/>
      <c r="QJV45" s="678"/>
      <c r="QJW45" s="678"/>
      <c r="QJX45" s="679"/>
      <c r="QJZ45" s="676"/>
      <c r="QKA45" s="677"/>
      <c r="QKB45" s="677"/>
      <c r="QKC45" s="678"/>
      <c r="QKD45" s="678"/>
      <c r="QKE45" s="678"/>
      <c r="QKF45" s="679"/>
      <c r="QKH45" s="676"/>
      <c r="QKI45" s="677"/>
      <c r="QKJ45" s="677"/>
      <c r="QKK45" s="678"/>
      <c r="QKL45" s="678"/>
      <c r="QKM45" s="678"/>
      <c r="QKN45" s="679"/>
      <c r="QKP45" s="676"/>
      <c r="QKQ45" s="677"/>
      <c r="QKR45" s="677"/>
      <c r="QKS45" s="678"/>
      <c r="QKT45" s="678"/>
      <c r="QKU45" s="678"/>
      <c r="QKV45" s="679"/>
      <c r="QKX45" s="676"/>
      <c r="QKY45" s="677"/>
      <c r="QKZ45" s="677"/>
      <c r="QLA45" s="678"/>
      <c r="QLB45" s="678"/>
      <c r="QLC45" s="678"/>
      <c r="QLD45" s="679"/>
      <c r="QLF45" s="676"/>
      <c r="QLG45" s="677"/>
      <c r="QLH45" s="677"/>
      <c r="QLI45" s="678"/>
      <c r="QLJ45" s="678"/>
      <c r="QLK45" s="678"/>
      <c r="QLL45" s="679"/>
      <c r="QLN45" s="676"/>
      <c r="QLO45" s="677"/>
      <c r="QLP45" s="677"/>
      <c r="QLQ45" s="678"/>
      <c r="QLR45" s="678"/>
      <c r="QLS45" s="678"/>
      <c r="QLT45" s="679"/>
      <c r="QLV45" s="676"/>
      <c r="QLW45" s="677"/>
      <c r="QLX45" s="677"/>
      <c r="QLY45" s="678"/>
      <c r="QLZ45" s="678"/>
      <c r="QMA45" s="678"/>
      <c r="QMB45" s="679"/>
      <c r="QMD45" s="676"/>
      <c r="QME45" s="677"/>
      <c r="QMF45" s="677"/>
      <c r="QMG45" s="678"/>
      <c r="QMH45" s="678"/>
      <c r="QMI45" s="678"/>
      <c r="QMJ45" s="679"/>
      <c r="QML45" s="676"/>
      <c r="QMM45" s="677"/>
      <c r="QMN45" s="677"/>
      <c r="QMO45" s="678"/>
      <c r="QMP45" s="678"/>
      <c r="QMQ45" s="678"/>
      <c r="QMR45" s="679"/>
      <c r="QMT45" s="676"/>
      <c r="QMU45" s="677"/>
      <c r="QMV45" s="677"/>
      <c r="QMW45" s="678"/>
      <c r="QMX45" s="678"/>
      <c r="QMY45" s="678"/>
      <c r="QMZ45" s="679"/>
      <c r="QNB45" s="676"/>
      <c r="QNC45" s="677"/>
      <c r="QND45" s="677"/>
      <c r="QNE45" s="678"/>
      <c r="QNF45" s="678"/>
      <c r="QNG45" s="678"/>
      <c r="QNH45" s="679"/>
      <c r="QNJ45" s="676"/>
      <c r="QNK45" s="677"/>
      <c r="QNL45" s="677"/>
      <c r="QNM45" s="678"/>
      <c r="QNN45" s="678"/>
      <c r="QNO45" s="678"/>
      <c r="QNP45" s="679"/>
      <c r="QNR45" s="676"/>
      <c r="QNS45" s="677"/>
      <c r="QNT45" s="677"/>
      <c r="QNU45" s="678"/>
      <c r="QNV45" s="678"/>
      <c r="QNW45" s="678"/>
      <c r="QNX45" s="679"/>
      <c r="QNZ45" s="676"/>
      <c r="QOA45" s="677"/>
      <c r="QOB45" s="677"/>
      <c r="QOC45" s="678"/>
      <c r="QOD45" s="678"/>
      <c r="QOE45" s="678"/>
      <c r="QOF45" s="679"/>
      <c r="QOH45" s="676"/>
      <c r="QOI45" s="677"/>
      <c r="QOJ45" s="677"/>
      <c r="QOK45" s="678"/>
      <c r="QOL45" s="678"/>
      <c r="QOM45" s="678"/>
      <c r="QON45" s="679"/>
      <c r="QOP45" s="676"/>
      <c r="QOQ45" s="677"/>
      <c r="QOR45" s="677"/>
      <c r="QOS45" s="678"/>
      <c r="QOT45" s="678"/>
      <c r="QOU45" s="678"/>
      <c r="QOV45" s="679"/>
      <c r="QOX45" s="676"/>
      <c r="QOY45" s="677"/>
      <c r="QOZ45" s="677"/>
      <c r="QPA45" s="678"/>
      <c r="QPB45" s="678"/>
      <c r="QPC45" s="678"/>
      <c r="QPD45" s="679"/>
      <c r="QPF45" s="676"/>
      <c r="QPG45" s="677"/>
      <c r="QPH45" s="677"/>
      <c r="QPI45" s="678"/>
      <c r="QPJ45" s="678"/>
      <c r="QPK45" s="678"/>
      <c r="QPL45" s="679"/>
      <c r="QPN45" s="676"/>
      <c r="QPO45" s="677"/>
      <c r="QPP45" s="677"/>
      <c r="QPQ45" s="678"/>
      <c r="QPR45" s="678"/>
      <c r="QPS45" s="678"/>
      <c r="QPT45" s="679"/>
      <c r="QPV45" s="676"/>
      <c r="QPW45" s="677"/>
      <c r="QPX45" s="677"/>
      <c r="QPY45" s="678"/>
      <c r="QPZ45" s="678"/>
      <c r="QQA45" s="678"/>
      <c r="QQB45" s="679"/>
      <c r="QQD45" s="676"/>
      <c r="QQE45" s="677"/>
      <c r="QQF45" s="677"/>
      <c r="QQG45" s="678"/>
      <c r="QQH45" s="678"/>
      <c r="QQI45" s="678"/>
      <c r="QQJ45" s="679"/>
      <c r="QQL45" s="676"/>
      <c r="QQM45" s="677"/>
      <c r="QQN45" s="677"/>
      <c r="QQO45" s="678"/>
      <c r="QQP45" s="678"/>
      <c r="QQQ45" s="678"/>
      <c r="QQR45" s="679"/>
      <c r="QQT45" s="676"/>
      <c r="QQU45" s="677"/>
      <c r="QQV45" s="677"/>
      <c r="QQW45" s="678"/>
      <c r="QQX45" s="678"/>
      <c r="QQY45" s="678"/>
      <c r="QQZ45" s="679"/>
      <c r="QRB45" s="676"/>
      <c r="QRC45" s="677"/>
      <c r="QRD45" s="677"/>
      <c r="QRE45" s="678"/>
      <c r="QRF45" s="678"/>
      <c r="QRG45" s="678"/>
      <c r="QRH45" s="679"/>
      <c r="QRJ45" s="676"/>
      <c r="QRK45" s="677"/>
      <c r="QRL45" s="677"/>
      <c r="QRM45" s="678"/>
      <c r="QRN45" s="678"/>
      <c r="QRO45" s="678"/>
      <c r="QRP45" s="679"/>
      <c r="QRR45" s="676"/>
      <c r="QRS45" s="677"/>
      <c r="QRT45" s="677"/>
      <c r="QRU45" s="678"/>
      <c r="QRV45" s="678"/>
      <c r="QRW45" s="678"/>
      <c r="QRX45" s="679"/>
      <c r="QRZ45" s="676"/>
      <c r="QSA45" s="677"/>
      <c r="QSB45" s="677"/>
      <c r="QSC45" s="678"/>
      <c r="QSD45" s="678"/>
      <c r="QSE45" s="678"/>
      <c r="QSF45" s="679"/>
      <c r="QSH45" s="676"/>
      <c r="QSI45" s="677"/>
      <c r="QSJ45" s="677"/>
      <c r="QSK45" s="678"/>
      <c r="QSL45" s="678"/>
      <c r="QSM45" s="678"/>
      <c r="QSN45" s="679"/>
      <c r="QSP45" s="676"/>
      <c r="QSQ45" s="677"/>
      <c r="QSR45" s="677"/>
      <c r="QSS45" s="678"/>
      <c r="QST45" s="678"/>
      <c r="QSU45" s="678"/>
      <c r="QSV45" s="679"/>
      <c r="QSX45" s="676"/>
      <c r="QSY45" s="677"/>
      <c r="QSZ45" s="677"/>
      <c r="QTA45" s="678"/>
      <c r="QTB45" s="678"/>
      <c r="QTC45" s="678"/>
      <c r="QTD45" s="679"/>
      <c r="QTF45" s="676"/>
      <c r="QTG45" s="677"/>
      <c r="QTH45" s="677"/>
      <c r="QTI45" s="678"/>
      <c r="QTJ45" s="678"/>
      <c r="QTK45" s="678"/>
      <c r="QTL45" s="679"/>
      <c r="QTN45" s="676"/>
      <c r="QTO45" s="677"/>
      <c r="QTP45" s="677"/>
      <c r="QTQ45" s="678"/>
      <c r="QTR45" s="678"/>
      <c r="QTS45" s="678"/>
      <c r="QTT45" s="679"/>
      <c r="QTV45" s="676"/>
      <c r="QTW45" s="677"/>
      <c r="QTX45" s="677"/>
      <c r="QTY45" s="678"/>
      <c r="QTZ45" s="678"/>
      <c r="QUA45" s="678"/>
      <c r="QUB45" s="679"/>
      <c r="QUD45" s="676"/>
      <c r="QUE45" s="677"/>
      <c r="QUF45" s="677"/>
      <c r="QUG45" s="678"/>
      <c r="QUH45" s="678"/>
      <c r="QUI45" s="678"/>
      <c r="QUJ45" s="679"/>
      <c r="QUL45" s="676"/>
      <c r="QUM45" s="677"/>
      <c r="QUN45" s="677"/>
      <c r="QUO45" s="678"/>
      <c r="QUP45" s="678"/>
      <c r="QUQ45" s="678"/>
      <c r="QUR45" s="679"/>
      <c r="QUT45" s="676"/>
      <c r="QUU45" s="677"/>
      <c r="QUV45" s="677"/>
      <c r="QUW45" s="678"/>
      <c r="QUX45" s="678"/>
      <c r="QUY45" s="678"/>
      <c r="QUZ45" s="679"/>
      <c r="QVB45" s="676"/>
      <c r="QVC45" s="677"/>
      <c r="QVD45" s="677"/>
      <c r="QVE45" s="678"/>
      <c r="QVF45" s="678"/>
      <c r="QVG45" s="678"/>
      <c r="QVH45" s="679"/>
      <c r="QVJ45" s="676"/>
      <c r="QVK45" s="677"/>
      <c r="QVL45" s="677"/>
      <c r="QVM45" s="678"/>
      <c r="QVN45" s="678"/>
      <c r="QVO45" s="678"/>
      <c r="QVP45" s="679"/>
      <c r="QVR45" s="676"/>
      <c r="QVS45" s="677"/>
      <c r="QVT45" s="677"/>
      <c r="QVU45" s="678"/>
      <c r="QVV45" s="678"/>
      <c r="QVW45" s="678"/>
      <c r="QVX45" s="679"/>
      <c r="QVZ45" s="676"/>
      <c r="QWA45" s="677"/>
      <c r="QWB45" s="677"/>
      <c r="QWC45" s="678"/>
      <c r="QWD45" s="678"/>
      <c r="QWE45" s="678"/>
      <c r="QWF45" s="679"/>
      <c r="QWH45" s="676"/>
      <c r="QWI45" s="677"/>
      <c r="QWJ45" s="677"/>
      <c r="QWK45" s="678"/>
      <c r="QWL45" s="678"/>
      <c r="QWM45" s="678"/>
      <c r="QWN45" s="679"/>
      <c r="QWP45" s="676"/>
      <c r="QWQ45" s="677"/>
      <c r="QWR45" s="677"/>
      <c r="QWS45" s="678"/>
      <c r="QWT45" s="678"/>
      <c r="QWU45" s="678"/>
      <c r="QWV45" s="679"/>
      <c r="QWX45" s="676"/>
      <c r="QWY45" s="677"/>
      <c r="QWZ45" s="677"/>
      <c r="QXA45" s="678"/>
      <c r="QXB45" s="678"/>
      <c r="QXC45" s="678"/>
      <c r="QXD45" s="679"/>
      <c r="QXF45" s="676"/>
      <c r="QXG45" s="677"/>
      <c r="QXH45" s="677"/>
      <c r="QXI45" s="678"/>
      <c r="QXJ45" s="678"/>
      <c r="QXK45" s="678"/>
      <c r="QXL45" s="679"/>
      <c r="QXN45" s="676"/>
      <c r="QXO45" s="677"/>
      <c r="QXP45" s="677"/>
      <c r="QXQ45" s="678"/>
      <c r="QXR45" s="678"/>
      <c r="QXS45" s="678"/>
      <c r="QXT45" s="679"/>
      <c r="QXV45" s="676"/>
      <c r="QXW45" s="677"/>
      <c r="QXX45" s="677"/>
      <c r="QXY45" s="678"/>
      <c r="QXZ45" s="678"/>
      <c r="QYA45" s="678"/>
      <c r="QYB45" s="679"/>
      <c r="QYD45" s="676"/>
      <c r="QYE45" s="677"/>
      <c r="QYF45" s="677"/>
      <c r="QYG45" s="678"/>
      <c r="QYH45" s="678"/>
      <c r="QYI45" s="678"/>
      <c r="QYJ45" s="679"/>
      <c r="QYL45" s="676"/>
      <c r="QYM45" s="677"/>
      <c r="QYN45" s="677"/>
      <c r="QYO45" s="678"/>
      <c r="QYP45" s="678"/>
      <c r="QYQ45" s="678"/>
      <c r="QYR45" s="679"/>
      <c r="QYT45" s="676"/>
      <c r="QYU45" s="677"/>
      <c r="QYV45" s="677"/>
      <c r="QYW45" s="678"/>
      <c r="QYX45" s="678"/>
      <c r="QYY45" s="678"/>
      <c r="QYZ45" s="679"/>
      <c r="QZB45" s="676"/>
      <c r="QZC45" s="677"/>
      <c r="QZD45" s="677"/>
      <c r="QZE45" s="678"/>
      <c r="QZF45" s="678"/>
      <c r="QZG45" s="678"/>
      <c r="QZH45" s="679"/>
      <c r="QZJ45" s="676"/>
      <c r="QZK45" s="677"/>
      <c r="QZL45" s="677"/>
      <c r="QZM45" s="678"/>
      <c r="QZN45" s="678"/>
      <c r="QZO45" s="678"/>
      <c r="QZP45" s="679"/>
      <c r="QZR45" s="676"/>
      <c r="QZS45" s="677"/>
      <c r="QZT45" s="677"/>
      <c r="QZU45" s="678"/>
      <c r="QZV45" s="678"/>
      <c r="QZW45" s="678"/>
      <c r="QZX45" s="679"/>
      <c r="QZZ45" s="676"/>
      <c r="RAA45" s="677"/>
      <c r="RAB45" s="677"/>
      <c r="RAC45" s="678"/>
      <c r="RAD45" s="678"/>
      <c r="RAE45" s="678"/>
      <c r="RAF45" s="679"/>
      <c r="RAH45" s="676"/>
      <c r="RAI45" s="677"/>
      <c r="RAJ45" s="677"/>
      <c r="RAK45" s="678"/>
      <c r="RAL45" s="678"/>
      <c r="RAM45" s="678"/>
      <c r="RAN45" s="679"/>
      <c r="RAP45" s="676"/>
      <c r="RAQ45" s="677"/>
      <c r="RAR45" s="677"/>
      <c r="RAS45" s="678"/>
      <c r="RAT45" s="678"/>
      <c r="RAU45" s="678"/>
      <c r="RAV45" s="679"/>
      <c r="RAX45" s="676"/>
      <c r="RAY45" s="677"/>
      <c r="RAZ45" s="677"/>
      <c r="RBA45" s="678"/>
      <c r="RBB45" s="678"/>
      <c r="RBC45" s="678"/>
      <c r="RBD45" s="679"/>
      <c r="RBF45" s="676"/>
      <c r="RBG45" s="677"/>
      <c r="RBH45" s="677"/>
      <c r="RBI45" s="678"/>
      <c r="RBJ45" s="678"/>
      <c r="RBK45" s="678"/>
      <c r="RBL45" s="679"/>
      <c r="RBN45" s="676"/>
      <c r="RBO45" s="677"/>
      <c r="RBP45" s="677"/>
      <c r="RBQ45" s="678"/>
      <c r="RBR45" s="678"/>
      <c r="RBS45" s="678"/>
      <c r="RBT45" s="679"/>
      <c r="RBV45" s="676"/>
      <c r="RBW45" s="677"/>
      <c r="RBX45" s="677"/>
      <c r="RBY45" s="678"/>
      <c r="RBZ45" s="678"/>
      <c r="RCA45" s="678"/>
      <c r="RCB45" s="679"/>
      <c r="RCD45" s="676"/>
      <c r="RCE45" s="677"/>
      <c r="RCF45" s="677"/>
      <c r="RCG45" s="678"/>
      <c r="RCH45" s="678"/>
      <c r="RCI45" s="678"/>
      <c r="RCJ45" s="679"/>
      <c r="RCL45" s="676"/>
      <c r="RCM45" s="677"/>
      <c r="RCN45" s="677"/>
      <c r="RCO45" s="678"/>
      <c r="RCP45" s="678"/>
      <c r="RCQ45" s="678"/>
      <c r="RCR45" s="679"/>
      <c r="RCT45" s="676"/>
      <c r="RCU45" s="677"/>
      <c r="RCV45" s="677"/>
      <c r="RCW45" s="678"/>
      <c r="RCX45" s="678"/>
      <c r="RCY45" s="678"/>
      <c r="RCZ45" s="679"/>
      <c r="RDB45" s="676"/>
      <c r="RDC45" s="677"/>
      <c r="RDD45" s="677"/>
      <c r="RDE45" s="678"/>
      <c r="RDF45" s="678"/>
      <c r="RDG45" s="678"/>
      <c r="RDH45" s="679"/>
      <c r="RDJ45" s="676"/>
      <c r="RDK45" s="677"/>
      <c r="RDL45" s="677"/>
      <c r="RDM45" s="678"/>
      <c r="RDN45" s="678"/>
      <c r="RDO45" s="678"/>
      <c r="RDP45" s="679"/>
      <c r="RDR45" s="676"/>
      <c r="RDS45" s="677"/>
      <c r="RDT45" s="677"/>
      <c r="RDU45" s="678"/>
      <c r="RDV45" s="678"/>
      <c r="RDW45" s="678"/>
      <c r="RDX45" s="679"/>
      <c r="RDZ45" s="676"/>
      <c r="REA45" s="677"/>
      <c r="REB45" s="677"/>
      <c r="REC45" s="678"/>
      <c r="RED45" s="678"/>
      <c r="REE45" s="678"/>
      <c r="REF45" s="679"/>
      <c r="REH45" s="676"/>
      <c r="REI45" s="677"/>
      <c r="REJ45" s="677"/>
      <c r="REK45" s="678"/>
      <c r="REL45" s="678"/>
      <c r="REM45" s="678"/>
      <c r="REN45" s="679"/>
      <c r="REP45" s="676"/>
      <c r="REQ45" s="677"/>
      <c r="RER45" s="677"/>
      <c r="RES45" s="678"/>
      <c r="RET45" s="678"/>
      <c r="REU45" s="678"/>
      <c r="REV45" s="679"/>
      <c r="REX45" s="676"/>
      <c r="REY45" s="677"/>
      <c r="REZ45" s="677"/>
      <c r="RFA45" s="678"/>
      <c r="RFB45" s="678"/>
      <c r="RFC45" s="678"/>
      <c r="RFD45" s="679"/>
      <c r="RFF45" s="676"/>
      <c r="RFG45" s="677"/>
      <c r="RFH45" s="677"/>
      <c r="RFI45" s="678"/>
      <c r="RFJ45" s="678"/>
      <c r="RFK45" s="678"/>
      <c r="RFL45" s="679"/>
      <c r="RFN45" s="676"/>
      <c r="RFO45" s="677"/>
      <c r="RFP45" s="677"/>
      <c r="RFQ45" s="678"/>
      <c r="RFR45" s="678"/>
      <c r="RFS45" s="678"/>
      <c r="RFT45" s="679"/>
      <c r="RFV45" s="676"/>
      <c r="RFW45" s="677"/>
      <c r="RFX45" s="677"/>
      <c r="RFY45" s="678"/>
      <c r="RFZ45" s="678"/>
      <c r="RGA45" s="678"/>
      <c r="RGB45" s="679"/>
      <c r="RGD45" s="676"/>
      <c r="RGE45" s="677"/>
      <c r="RGF45" s="677"/>
      <c r="RGG45" s="678"/>
      <c r="RGH45" s="678"/>
      <c r="RGI45" s="678"/>
      <c r="RGJ45" s="679"/>
      <c r="RGL45" s="676"/>
      <c r="RGM45" s="677"/>
      <c r="RGN45" s="677"/>
      <c r="RGO45" s="678"/>
      <c r="RGP45" s="678"/>
      <c r="RGQ45" s="678"/>
      <c r="RGR45" s="679"/>
      <c r="RGT45" s="676"/>
      <c r="RGU45" s="677"/>
      <c r="RGV45" s="677"/>
      <c r="RGW45" s="678"/>
      <c r="RGX45" s="678"/>
      <c r="RGY45" s="678"/>
      <c r="RGZ45" s="679"/>
      <c r="RHB45" s="676"/>
      <c r="RHC45" s="677"/>
      <c r="RHD45" s="677"/>
      <c r="RHE45" s="678"/>
      <c r="RHF45" s="678"/>
      <c r="RHG45" s="678"/>
      <c r="RHH45" s="679"/>
      <c r="RHJ45" s="676"/>
      <c r="RHK45" s="677"/>
      <c r="RHL45" s="677"/>
      <c r="RHM45" s="678"/>
      <c r="RHN45" s="678"/>
      <c r="RHO45" s="678"/>
      <c r="RHP45" s="679"/>
      <c r="RHR45" s="676"/>
      <c r="RHS45" s="677"/>
      <c r="RHT45" s="677"/>
      <c r="RHU45" s="678"/>
      <c r="RHV45" s="678"/>
      <c r="RHW45" s="678"/>
      <c r="RHX45" s="679"/>
      <c r="RHZ45" s="676"/>
      <c r="RIA45" s="677"/>
      <c r="RIB45" s="677"/>
      <c r="RIC45" s="678"/>
      <c r="RID45" s="678"/>
      <c r="RIE45" s="678"/>
      <c r="RIF45" s="679"/>
      <c r="RIH45" s="676"/>
      <c r="RII45" s="677"/>
      <c r="RIJ45" s="677"/>
      <c r="RIK45" s="678"/>
      <c r="RIL45" s="678"/>
      <c r="RIM45" s="678"/>
      <c r="RIN45" s="679"/>
      <c r="RIP45" s="676"/>
      <c r="RIQ45" s="677"/>
      <c r="RIR45" s="677"/>
      <c r="RIS45" s="678"/>
      <c r="RIT45" s="678"/>
      <c r="RIU45" s="678"/>
      <c r="RIV45" s="679"/>
      <c r="RIX45" s="676"/>
      <c r="RIY45" s="677"/>
      <c r="RIZ45" s="677"/>
      <c r="RJA45" s="678"/>
      <c r="RJB45" s="678"/>
      <c r="RJC45" s="678"/>
      <c r="RJD45" s="679"/>
      <c r="RJF45" s="676"/>
      <c r="RJG45" s="677"/>
      <c r="RJH45" s="677"/>
      <c r="RJI45" s="678"/>
      <c r="RJJ45" s="678"/>
      <c r="RJK45" s="678"/>
      <c r="RJL45" s="679"/>
      <c r="RJN45" s="676"/>
      <c r="RJO45" s="677"/>
      <c r="RJP45" s="677"/>
      <c r="RJQ45" s="678"/>
      <c r="RJR45" s="678"/>
      <c r="RJS45" s="678"/>
      <c r="RJT45" s="679"/>
      <c r="RJV45" s="676"/>
      <c r="RJW45" s="677"/>
      <c r="RJX45" s="677"/>
      <c r="RJY45" s="678"/>
      <c r="RJZ45" s="678"/>
      <c r="RKA45" s="678"/>
      <c r="RKB45" s="679"/>
      <c r="RKD45" s="676"/>
      <c r="RKE45" s="677"/>
      <c r="RKF45" s="677"/>
      <c r="RKG45" s="678"/>
      <c r="RKH45" s="678"/>
      <c r="RKI45" s="678"/>
      <c r="RKJ45" s="679"/>
      <c r="RKL45" s="676"/>
      <c r="RKM45" s="677"/>
      <c r="RKN45" s="677"/>
      <c r="RKO45" s="678"/>
      <c r="RKP45" s="678"/>
      <c r="RKQ45" s="678"/>
      <c r="RKR45" s="679"/>
      <c r="RKT45" s="676"/>
      <c r="RKU45" s="677"/>
      <c r="RKV45" s="677"/>
      <c r="RKW45" s="678"/>
      <c r="RKX45" s="678"/>
      <c r="RKY45" s="678"/>
      <c r="RKZ45" s="679"/>
      <c r="RLB45" s="676"/>
      <c r="RLC45" s="677"/>
      <c r="RLD45" s="677"/>
      <c r="RLE45" s="678"/>
      <c r="RLF45" s="678"/>
      <c r="RLG45" s="678"/>
      <c r="RLH45" s="679"/>
      <c r="RLJ45" s="676"/>
      <c r="RLK45" s="677"/>
      <c r="RLL45" s="677"/>
      <c r="RLM45" s="678"/>
      <c r="RLN45" s="678"/>
      <c r="RLO45" s="678"/>
      <c r="RLP45" s="679"/>
      <c r="RLR45" s="676"/>
      <c r="RLS45" s="677"/>
      <c r="RLT45" s="677"/>
      <c r="RLU45" s="678"/>
      <c r="RLV45" s="678"/>
      <c r="RLW45" s="678"/>
      <c r="RLX45" s="679"/>
      <c r="RLZ45" s="676"/>
      <c r="RMA45" s="677"/>
      <c r="RMB45" s="677"/>
      <c r="RMC45" s="678"/>
      <c r="RMD45" s="678"/>
      <c r="RME45" s="678"/>
      <c r="RMF45" s="679"/>
      <c r="RMH45" s="676"/>
      <c r="RMI45" s="677"/>
      <c r="RMJ45" s="677"/>
      <c r="RMK45" s="678"/>
      <c r="RML45" s="678"/>
      <c r="RMM45" s="678"/>
      <c r="RMN45" s="679"/>
      <c r="RMP45" s="676"/>
      <c r="RMQ45" s="677"/>
      <c r="RMR45" s="677"/>
      <c r="RMS45" s="678"/>
      <c r="RMT45" s="678"/>
      <c r="RMU45" s="678"/>
      <c r="RMV45" s="679"/>
      <c r="RMX45" s="676"/>
      <c r="RMY45" s="677"/>
      <c r="RMZ45" s="677"/>
      <c r="RNA45" s="678"/>
      <c r="RNB45" s="678"/>
      <c r="RNC45" s="678"/>
      <c r="RND45" s="679"/>
      <c r="RNF45" s="676"/>
      <c r="RNG45" s="677"/>
      <c r="RNH45" s="677"/>
      <c r="RNI45" s="678"/>
      <c r="RNJ45" s="678"/>
      <c r="RNK45" s="678"/>
      <c r="RNL45" s="679"/>
      <c r="RNN45" s="676"/>
      <c r="RNO45" s="677"/>
      <c r="RNP45" s="677"/>
      <c r="RNQ45" s="678"/>
      <c r="RNR45" s="678"/>
      <c r="RNS45" s="678"/>
      <c r="RNT45" s="679"/>
      <c r="RNV45" s="676"/>
      <c r="RNW45" s="677"/>
      <c r="RNX45" s="677"/>
      <c r="RNY45" s="678"/>
      <c r="RNZ45" s="678"/>
      <c r="ROA45" s="678"/>
      <c r="ROB45" s="679"/>
      <c r="ROD45" s="676"/>
      <c r="ROE45" s="677"/>
      <c r="ROF45" s="677"/>
      <c r="ROG45" s="678"/>
      <c r="ROH45" s="678"/>
      <c r="ROI45" s="678"/>
      <c r="ROJ45" s="679"/>
      <c r="ROL45" s="676"/>
      <c r="ROM45" s="677"/>
      <c r="RON45" s="677"/>
      <c r="ROO45" s="678"/>
      <c r="ROP45" s="678"/>
      <c r="ROQ45" s="678"/>
      <c r="ROR45" s="679"/>
      <c r="ROT45" s="676"/>
      <c r="ROU45" s="677"/>
      <c r="ROV45" s="677"/>
      <c r="ROW45" s="678"/>
      <c r="ROX45" s="678"/>
      <c r="ROY45" s="678"/>
      <c r="ROZ45" s="679"/>
      <c r="RPB45" s="676"/>
      <c r="RPC45" s="677"/>
      <c r="RPD45" s="677"/>
      <c r="RPE45" s="678"/>
      <c r="RPF45" s="678"/>
      <c r="RPG45" s="678"/>
      <c r="RPH45" s="679"/>
      <c r="RPJ45" s="676"/>
      <c r="RPK45" s="677"/>
      <c r="RPL45" s="677"/>
      <c r="RPM45" s="678"/>
      <c r="RPN45" s="678"/>
      <c r="RPO45" s="678"/>
      <c r="RPP45" s="679"/>
      <c r="RPR45" s="676"/>
      <c r="RPS45" s="677"/>
      <c r="RPT45" s="677"/>
      <c r="RPU45" s="678"/>
      <c r="RPV45" s="678"/>
      <c r="RPW45" s="678"/>
      <c r="RPX45" s="679"/>
      <c r="RPZ45" s="676"/>
      <c r="RQA45" s="677"/>
      <c r="RQB45" s="677"/>
      <c r="RQC45" s="678"/>
      <c r="RQD45" s="678"/>
      <c r="RQE45" s="678"/>
      <c r="RQF45" s="679"/>
      <c r="RQH45" s="676"/>
      <c r="RQI45" s="677"/>
      <c r="RQJ45" s="677"/>
      <c r="RQK45" s="678"/>
      <c r="RQL45" s="678"/>
      <c r="RQM45" s="678"/>
      <c r="RQN45" s="679"/>
      <c r="RQP45" s="676"/>
      <c r="RQQ45" s="677"/>
      <c r="RQR45" s="677"/>
      <c r="RQS45" s="678"/>
      <c r="RQT45" s="678"/>
      <c r="RQU45" s="678"/>
      <c r="RQV45" s="679"/>
      <c r="RQX45" s="676"/>
      <c r="RQY45" s="677"/>
      <c r="RQZ45" s="677"/>
      <c r="RRA45" s="678"/>
      <c r="RRB45" s="678"/>
      <c r="RRC45" s="678"/>
      <c r="RRD45" s="679"/>
      <c r="RRF45" s="676"/>
      <c r="RRG45" s="677"/>
      <c r="RRH45" s="677"/>
      <c r="RRI45" s="678"/>
      <c r="RRJ45" s="678"/>
      <c r="RRK45" s="678"/>
      <c r="RRL45" s="679"/>
      <c r="RRN45" s="676"/>
      <c r="RRO45" s="677"/>
      <c r="RRP45" s="677"/>
      <c r="RRQ45" s="678"/>
      <c r="RRR45" s="678"/>
      <c r="RRS45" s="678"/>
      <c r="RRT45" s="679"/>
      <c r="RRV45" s="676"/>
      <c r="RRW45" s="677"/>
      <c r="RRX45" s="677"/>
      <c r="RRY45" s="678"/>
      <c r="RRZ45" s="678"/>
      <c r="RSA45" s="678"/>
      <c r="RSB45" s="679"/>
      <c r="RSD45" s="676"/>
      <c r="RSE45" s="677"/>
      <c r="RSF45" s="677"/>
      <c r="RSG45" s="678"/>
      <c r="RSH45" s="678"/>
      <c r="RSI45" s="678"/>
      <c r="RSJ45" s="679"/>
      <c r="RSL45" s="676"/>
      <c r="RSM45" s="677"/>
      <c r="RSN45" s="677"/>
      <c r="RSO45" s="678"/>
      <c r="RSP45" s="678"/>
      <c r="RSQ45" s="678"/>
      <c r="RSR45" s="679"/>
      <c r="RST45" s="676"/>
      <c r="RSU45" s="677"/>
      <c r="RSV45" s="677"/>
      <c r="RSW45" s="678"/>
      <c r="RSX45" s="678"/>
      <c r="RSY45" s="678"/>
      <c r="RSZ45" s="679"/>
      <c r="RTB45" s="676"/>
      <c r="RTC45" s="677"/>
      <c r="RTD45" s="677"/>
      <c r="RTE45" s="678"/>
      <c r="RTF45" s="678"/>
      <c r="RTG45" s="678"/>
      <c r="RTH45" s="679"/>
      <c r="RTJ45" s="676"/>
      <c r="RTK45" s="677"/>
      <c r="RTL45" s="677"/>
      <c r="RTM45" s="678"/>
      <c r="RTN45" s="678"/>
      <c r="RTO45" s="678"/>
      <c r="RTP45" s="679"/>
      <c r="RTR45" s="676"/>
      <c r="RTS45" s="677"/>
      <c r="RTT45" s="677"/>
      <c r="RTU45" s="678"/>
      <c r="RTV45" s="678"/>
      <c r="RTW45" s="678"/>
      <c r="RTX45" s="679"/>
      <c r="RTZ45" s="676"/>
      <c r="RUA45" s="677"/>
      <c r="RUB45" s="677"/>
      <c r="RUC45" s="678"/>
      <c r="RUD45" s="678"/>
      <c r="RUE45" s="678"/>
      <c r="RUF45" s="679"/>
      <c r="RUH45" s="676"/>
      <c r="RUI45" s="677"/>
      <c r="RUJ45" s="677"/>
      <c r="RUK45" s="678"/>
      <c r="RUL45" s="678"/>
      <c r="RUM45" s="678"/>
      <c r="RUN45" s="679"/>
      <c r="RUP45" s="676"/>
      <c r="RUQ45" s="677"/>
      <c r="RUR45" s="677"/>
      <c r="RUS45" s="678"/>
      <c r="RUT45" s="678"/>
      <c r="RUU45" s="678"/>
      <c r="RUV45" s="679"/>
      <c r="RUX45" s="676"/>
      <c r="RUY45" s="677"/>
      <c r="RUZ45" s="677"/>
      <c r="RVA45" s="678"/>
      <c r="RVB45" s="678"/>
      <c r="RVC45" s="678"/>
      <c r="RVD45" s="679"/>
      <c r="RVF45" s="676"/>
      <c r="RVG45" s="677"/>
      <c r="RVH45" s="677"/>
      <c r="RVI45" s="678"/>
      <c r="RVJ45" s="678"/>
      <c r="RVK45" s="678"/>
      <c r="RVL45" s="679"/>
      <c r="RVN45" s="676"/>
      <c r="RVO45" s="677"/>
      <c r="RVP45" s="677"/>
      <c r="RVQ45" s="678"/>
      <c r="RVR45" s="678"/>
      <c r="RVS45" s="678"/>
      <c r="RVT45" s="679"/>
      <c r="RVV45" s="676"/>
      <c r="RVW45" s="677"/>
      <c r="RVX45" s="677"/>
      <c r="RVY45" s="678"/>
      <c r="RVZ45" s="678"/>
      <c r="RWA45" s="678"/>
      <c r="RWB45" s="679"/>
      <c r="RWD45" s="676"/>
      <c r="RWE45" s="677"/>
      <c r="RWF45" s="677"/>
      <c r="RWG45" s="678"/>
      <c r="RWH45" s="678"/>
      <c r="RWI45" s="678"/>
      <c r="RWJ45" s="679"/>
      <c r="RWL45" s="676"/>
      <c r="RWM45" s="677"/>
      <c r="RWN45" s="677"/>
      <c r="RWO45" s="678"/>
      <c r="RWP45" s="678"/>
      <c r="RWQ45" s="678"/>
      <c r="RWR45" s="679"/>
      <c r="RWT45" s="676"/>
      <c r="RWU45" s="677"/>
      <c r="RWV45" s="677"/>
      <c r="RWW45" s="678"/>
      <c r="RWX45" s="678"/>
      <c r="RWY45" s="678"/>
      <c r="RWZ45" s="679"/>
      <c r="RXB45" s="676"/>
      <c r="RXC45" s="677"/>
      <c r="RXD45" s="677"/>
      <c r="RXE45" s="678"/>
      <c r="RXF45" s="678"/>
      <c r="RXG45" s="678"/>
      <c r="RXH45" s="679"/>
      <c r="RXJ45" s="676"/>
      <c r="RXK45" s="677"/>
      <c r="RXL45" s="677"/>
      <c r="RXM45" s="678"/>
      <c r="RXN45" s="678"/>
      <c r="RXO45" s="678"/>
      <c r="RXP45" s="679"/>
      <c r="RXR45" s="676"/>
      <c r="RXS45" s="677"/>
      <c r="RXT45" s="677"/>
      <c r="RXU45" s="678"/>
      <c r="RXV45" s="678"/>
      <c r="RXW45" s="678"/>
      <c r="RXX45" s="679"/>
      <c r="RXZ45" s="676"/>
      <c r="RYA45" s="677"/>
      <c r="RYB45" s="677"/>
      <c r="RYC45" s="678"/>
      <c r="RYD45" s="678"/>
      <c r="RYE45" s="678"/>
      <c r="RYF45" s="679"/>
      <c r="RYH45" s="676"/>
      <c r="RYI45" s="677"/>
      <c r="RYJ45" s="677"/>
      <c r="RYK45" s="678"/>
      <c r="RYL45" s="678"/>
      <c r="RYM45" s="678"/>
      <c r="RYN45" s="679"/>
      <c r="RYP45" s="676"/>
      <c r="RYQ45" s="677"/>
      <c r="RYR45" s="677"/>
      <c r="RYS45" s="678"/>
      <c r="RYT45" s="678"/>
      <c r="RYU45" s="678"/>
      <c r="RYV45" s="679"/>
      <c r="RYX45" s="676"/>
      <c r="RYY45" s="677"/>
      <c r="RYZ45" s="677"/>
      <c r="RZA45" s="678"/>
      <c r="RZB45" s="678"/>
      <c r="RZC45" s="678"/>
      <c r="RZD45" s="679"/>
      <c r="RZF45" s="676"/>
      <c r="RZG45" s="677"/>
      <c r="RZH45" s="677"/>
      <c r="RZI45" s="678"/>
      <c r="RZJ45" s="678"/>
      <c r="RZK45" s="678"/>
      <c r="RZL45" s="679"/>
      <c r="RZN45" s="676"/>
      <c r="RZO45" s="677"/>
      <c r="RZP45" s="677"/>
      <c r="RZQ45" s="678"/>
      <c r="RZR45" s="678"/>
      <c r="RZS45" s="678"/>
      <c r="RZT45" s="679"/>
      <c r="RZV45" s="676"/>
      <c r="RZW45" s="677"/>
      <c r="RZX45" s="677"/>
      <c r="RZY45" s="678"/>
      <c r="RZZ45" s="678"/>
      <c r="SAA45" s="678"/>
      <c r="SAB45" s="679"/>
      <c r="SAD45" s="676"/>
      <c r="SAE45" s="677"/>
      <c r="SAF45" s="677"/>
      <c r="SAG45" s="678"/>
      <c r="SAH45" s="678"/>
      <c r="SAI45" s="678"/>
      <c r="SAJ45" s="679"/>
      <c r="SAL45" s="676"/>
      <c r="SAM45" s="677"/>
      <c r="SAN45" s="677"/>
      <c r="SAO45" s="678"/>
      <c r="SAP45" s="678"/>
      <c r="SAQ45" s="678"/>
      <c r="SAR45" s="679"/>
      <c r="SAT45" s="676"/>
      <c r="SAU45" s="677"/>
      <c r="SAV45" s="677"/>
      <c r="SAW45" s="678"/>
      <c r="SAX45" s="678"/>
      <c r="SAY45" s="678"/>
      <c r="SAZ45" s="679"/>
      <c r="SBB45" s="676"/>
      <c r="SBC45" s="677"/>
      <c r="SBD45" s="677"/>
      <c r="SBE45" s="678"/>
      <c r="SBF45" s="678"/>
      <c r="SBG45" s="678"/>
      <c r="SBH45" s="679"/>
      <c r="SBJ45" s="676"/>
      <c r="SBK45" s="677"/>
      <c r="SBL45" s="677"/>
      <c r="SBM45" s="678"/>
      <c r="SBN45" s="678"/>
      <c r="SBO45" s="678"/>
      <c r="SBP45" s="679"/>
      <c r="SBR45" s="676"/>
      <c r="SBS45" s="677"/>
      <c r="SBT45" s="677"/>
      <c r="SBU45" s="678"/>
      <c r="SBV45" s="678"/>
      <c r="SBW45" s="678"/>
      <c r="SBX45" s="679"/>
      <c r="SBZ45" s="676"/>
      <c r="SCA45" s="677"/>
      <c r="SCB45" s="677"/>
      <c r="SCC45" s="678"/>
      <c r="SCD45" s="678"/>
      <c r="SCE45" s="678"/>
      <c r="SCF45" s="679"/>
      <c r="SCH45" s="676"/>
      <c r="SCI45" s="677"/>
      <c r="SCJ45" s="677"/>
      <c r="SCK45" s="678"/>
      <c r="SCL45" s="678"/>
      <c r="SCM45" s="678"/>
      <c r="SCN45" s="679"/>
      <c r="SCP45" s="676"/>
      <c r="SCQ45" s="677"/>
      <c r="SCR45" s="677"/>
      <c r="SCS45" s="678"/>
      <c r="SCT45" s="678"/>
      <c r="SCU45" s="678"/>
      <c r="SCV45" s="679"/>
      <c r="SCX45" s="676"/>
      <c r="SCY45" s="677"/>
      <c r="SCZ45" s="677"/>
      <c r="SDA45" s="678"/>
      <c r="SDB45" s="678"/>
      <c r="SDC45" s="678"/>
      <c r="SDD45" s="679"/>
      <c r="SDF45" s="676"/>
      <c r="SDG45" s="677"/>
      <c r="SDH45" s="677"/>
      <c r="SDI45" s="678"/>
      <c r="SDJ45" s="678"/>
      <c r="SDK45" s="678"/>
      <c r="SDL45" s="679"/>
      <c r="SDN45" s="676"/>
      <c r="SDO45" s="677"/>
      <c r="SDP45" s="677"/>
      <c r="SDQ45" s="678"/>
      <c r="SDR45" s="678"/>
      <c r="SDS45" s="678"/>
      <c r="SDT45" s="679"/>
      <c r="SDV45" s="676"/>
      <c r="SDW45" s="677"/>
      <c r="SDX45" s="677"/>
      <c r="SDY45" s="678"/>
      <c r="SDZ45" s="678"/>
      <c r="SEA45" s="678"/>
      <c r="SEB45" s="679"/>
      <c r="SED45" s="676"/>
      <c r="SEE45" s="677"/>
      <c r="SEF45" s="677"/>
      <c r="SEG45" s="678"/>
      <c r="SEH45" s="678"/>
      <c r="SEI45" s="678"/>
      <c r="SEJ45" s="679"/>
      <c r="SEL45" s="676"/>
      <c r="SEM45" s="677"/>
      <c r="SEN45" s="677"/>
      <c r="SEO45" s="678"/>
      <c r="SEP45" s="678"/>
      <c r="SEQ45" s="678"/>
      <c r="SER45" s="679"/>
      <c r="SET45" s="676"/>
      <c r="SEU45" s="677"/>
      <c r="SEV45" s="677"/>
      <c r="SEW45" s="678"/>
      <c r="SEX45" s="678"/>
      <c r="SEY45" s="678"/>
      <c r="SEZ45" s="679"/>
      <c r="SFB45" s="676"/>
      <c r="SFC45" s="677"/>
      <c r="SFD45" s="677"/>
      <c r="SFE45" s="678"/>
      <c r="SFF45" s="678"/>
      <c r="SFG45" s="678"/>
      <c r="SFH45" s="679"/>
      <c r="SFJ45" s="676"/>
      <c r="SFK45" s="677"/>
      <c r="SFL45" s="677"/>
      <c r="SFM45" s="678"/>
      <c r="SFN45" s="678"/>
      <c r="SFO45" s="678"/>
      <c r="SFP45" s="679"/>
      <c r="SFR45" s="676"/>
      <c r="SFS45" s="677"/>
      <c r="SFT45" s="677"/>
      <c r="SFU45" s="678"/>
      <c r="SFV45" s="678"/>
      <c r="SFW45" s="678"/>
      <c r="SFX45" s="679"/>
      <c r="SFZ45" s="676"/>
      <c r="SGA45" s="677"/>
      <c r="SGB45" s="677"/>
      <c r="SGC45" s="678"/>
      <c r="SGD45" s="678"/>
      <c r="SGE45" s="678"/>
      <c r="SGF45" s="679"/>
      <c r="SGH45" s="676"/>
      <c r="SGI45" s="677"/>
      <c r="SGJ45" s="677"/>
      <c r="SGK45" s="678"/>
      <c r="SGL45" s="678"/>
      <c r="SGM45" s="678"/>
      <c r="SGN45" s="679"/>
      <c r="SGP45" s="676"/>
      <c r="SGQ45" s="677"/>
      <c r="SGR45" s="677"/>
      <c r="SGS45" s="678"/>
      <c r="SGT45" s="678"/>
      <c r="SGU45" s="678"/>
      <c r="SGV45" s="679"/>
      <c r="SGX45" s="676"/>
      <c r="SGY45" s="677"/>
      <c r="SGZ45" s="677"/>
      <c r="SHA45" s="678"/>
      <c r="SHB45" s="678"/>
      <c r="SHC45" s="678"/>
      <c r="SHD45" s="679"/>
      <c r="SHF45" s="676"/>
      <c r="SHG45" s="677"/>
      <c r="SHH45" s="677"/>
      <c r="SHI45" s="678"/>
      <c r="SHJ45" s="678"/>
      <c r="SHK45" s="678"/>
      <c r="SHL45" s="679"/>
      <c r="SHN45" s="676"/>
      <c r="SHO45" s="677"/>
      <c r="SHP45" s="677"/>
      <c r="SHQ45" s="678"/>
      <c r="SHR45" s="678"/>
      <c r="SHS45" s="678"/>
      <c r="SHT45" s="679"/>
      <c r="SHV45" s="676"/>
      <c r="SHW45" s="677"/>
      <c r="SHX45" s="677"/>
      <c r="SHY45" s="678"/>
      <c r="SHZ45" s="678"/>
      <c r="SIA45" s="678"/>
      <c r="SIB45" s="679"/>
      <c r="SID45" s="676"/>
      <c r="SIE45" s="677"/>
      <c r="SIF45" s="677"/>
      <c r="SIG45" s="678"/>
      <c r="SIH45" s="678"/>
      <c r="SII45" s="678"/>
      <c r="SIJ45" s="679"/>
      <c r="SIL45" s="676"/>
      <c r="SIM45" s="677"/>
      <c r="SIN45" s="677"/>
      <c r="SIO45" s="678"/>
      <c r="SIP45" s="678"/>
      <c r="SIQ45" s="678"/>
      <c r="SIR45" s="679"/>
      <c r="SIT45" s="676"/>
      <c r="SIU45" s="677"/>
      <c r="SIV45" s="677"/>
      <c r="SIW45" s="678"/>
      <c r="SIX45" s="678"/>
      <c r="SIY45" s="678"/>
      <c r="SIZ45" s="679"/>
      <c r="SJB45" s="676"/>
      <c r="SJC45" s="677"/>
      <c r="SJD45" s="677"/>
      <c r="SJE45" s="678"/>
      <c r="SJF45" s="678"/>
      <c r="SJG45" s="678"/>
      <c r="SJH45" s="679"/>
      <c r="SJJ45" s="676"/>
      <c r="SJK45" s="677"/>
      <c r="SJL45" s="677"/>
      <c r="SJM45" s="678"/>
      <c r="SJN45" s="678"/>
      <c r="SJO45" s="678"/>
      <c r="SJP45" s="679"/>
      <c r="SJR45" s="676"/>
      <c r="SJS45" s="677"/>
      <c r="SJT45" s="677"/>
      <c r="SJU45" s="678"/>
      <c r="SJV45" s="678"/>
      <c r="SJW45" s="678"/>
      <c r="SJX45" s="679"/>
      <c r="SJZ45" s="676"/>
      <c r="SKA45" s="677"/>
      <c r="SKB45" s="677"/>
      <c r="SKC45" s="678"/>
      <c r="SKD45" s="678"/>
      <c r="SKE45" s="678"/>
      <c r="SKF45" s="679"/>
      <c r="SKH45" s="676"/>
      <c r="SKI45" s="677"/>
      <c r="SKJ45" s="677"/>
      <c r="SKK45" s="678"/>
      <c r="SKL45" s="678"/>
      <c r="SKM45" s="678"/>
      <c r="SKN45" s="679"/>
      <c r="SKP45" s="676"/>
      <c r="SKQ45" s="677"/>
      <c r="SKR45" s="677"/>
      <c r="SKS45" s="678"/>
      <c r="SKT45" s="678"/>
      <c r="SKU45" s="678"/>
      <c r="SKV45" s="679"/>
      <c r="SKX45" s="676"/>
      <c r="SKY45" s="677"/>
      <c r="SKZ45" s="677"/>
      <c r="SLA45" s="678"/>
      <c r="SLB45" s="678"/>
      <c r="SLC45" s="678"/>
      <c r="SLD45" s="679"/>
      <c r="SLF45" s="676"/>
      <c r="SLG45" s="677"/>
      <c r="SLH45" s="677"/>
      <c r="SLI45" s="678"/>
      <c r="SLJ45" s="678"/>
      <c r="SLK45" s="678"/>
      <c r="SLL45" s="679"/>
      <c r="SLN45" s="676"/>
      <c r="SLO45" s="677"/>
      <c r="SLP45" s="677"/>
      <c r="SLQ45" s="678"/>
      <c r="SLR45" s="678"/>
      <c r="SLS45" s="678"/>
      <c r="SLT45" s="679"/>
      <c r="SLV45" s="676"/>
      <c r="SLW45" s="677"/>
      <c r="SLX45" s="677"/>
      <c r="SLY45" s="678"/>
      <c r="SLZ45" s="678"/>
      <c r="SMA45" s="678"/>
      <c r="SMB45" s="679"/>
      <c r="SMD45" s="676"/>
      <c r="SME45" s="677"/>
      <c r="SMF45" s="677"/>
      <c r="SMG45" s="678"/>
      <c r="SMH45" s="678"/>
      <c r="SMI45" s="678"/>
      <c r="SMJ45" s="679"/>
      <c r="SML45" s="676"/>
      <c r="SMM45" s="677"/>
      <c r="SMN45" s="677"/>
      <c r="SMO45" s="678"/>
      <c r="SMP45" s="678"/>
      <c r="SMQ45" s="678"/>
      <c r="SMR45" s="679"/>
      <c r="SMT45" s="676"/>
      <c r="SMU45" s="677"/>
      <c r="SMV45" s="677"/>
      <c r="SMW45" s="678"/>
      <c r="SMX45" s="678"/>
      <c r="SMY45" s="678"/>
      <c r="SMZ45" s="679"/>
      <c r="SNB45" s="676"/>
      <c r="SNC45" s="677"/>
      <c r="SND45" s="677"/>
      <c r="SNE45" s="678"/>
      <c r="SNF45" s="678"/>
      <c r="SNG45" s="678"/>
      <c r="SNH45" s="679"/>
      <c r="SNJ45" s="676"/>
      <c r="SNK45" s="677"/>
      <c r="SNL45" s="677"/>
      <c r="SNM45" s="678"/>
      <c r="SNN45" s="678"/>
      <c r="SNO45" s="678"/>
      <c r="SNP45" s="679"/>
      <c r="SNR45" s="676"/>
      <c r="SNS45" s="677"/>
      <c r="SNT45" s="677"/>
      <c r="SNU45" s="678"/>
      <c r="SNV45" s="678"/>
      <c r="SNW45" s="678"/>
      <c r="SNX45" s="679"/>
      <c r="SNZ45" s="676"/>
      <c r="SOA45" s="677"/>
      <c r="SOB45" s="677"/>
      <c r="SOC45" s="678"/>
      <c r="SOD45" s="678"/>
      <c r="SOE45" s="678"/>
      <c r="SOF45" s="679"/>
      <c r="SOH45" s="676"/>
      <c r="SOI45" s="677"/>
      <c r="SOJ45" s="677"/>
      <c r="SOK45" s="678"/>
      <c r="SOL45" s="678"/>
      <c r="SOM45" s="678"/>
      <c r="SON45" s="679"/>
      <c r="SOP45" s="676"/>
      <c r="SOQ45" s="677"/>
      <c r="SOR45" s="677"/>
      <c r="SOS45" s="678"/>
      <c r="SOT45" s="678"/>
      <c r="SOU45" s="678"/>
      <c r="SOV45" s="679"/>
      <c r="SOX45" s="676"/>
      <c r="SOY45" s="677"/>
      <c r="SOZ45" s="677"/>
      <c r="SPA45" s="678"/>
      <c r="SPB45" s="678"/>
      <c r="SPC45" s="678"/>
      <c r="SPD45" s="679"/>
      <c r="SPF45" s="676"/>
      <c r="SPG45" s="677"/>
      <c r="SPH45" s="677"/>
      <c r="SPI45" s="678"/>
      <c r="SPJ45" s="678"/>
      <c r="SPK45" s="678"/>
      <c r="SPL45" s="679"/>
      <c r="SPN45" s="676"/>
      <c r="SPO45" s="677"/>
      <c r="SPP45" s="677"/>
      <c r="SPQ45" s="678"/>
      <c r="SPR45" s="678"/>
      <c r="SPS45" s="678"/>
      <c r="SPT45" s="679"/>
      <c r="SPV45" s="676"/>
      <c r="SPW45" s="677"/>
      <c r="SPX45" s="677"/>
      <c r="SPY45" s="678"/>
      <c r="SPZ45" s="678"/>
      <c r="SQA45" s="678"/>
      <c r="SQB45" s="679"/>
      <c r="SQD45" s="676"/>
      <c r="SQE45" s="677"/>
      <c r="SQF45" s="677"/>
      <c r="SQG45" s="678"/>
      <c r="SQH45" s="678"/>
      <c r="SQI45" s="678"/>
      <c r="SQJ45" s="679"/>
      <c r="SQL45" s="676"/>
      <c r="SQM45" s="677"/>
      <c r="SQN45" s="677"/>
      <c r="SQO45" s="678"/>
      <c r="SQP45" s="678"/>
      <c r="SQQ45" s="678"/>
      <c r="SQR45" s="679"/>
      <c r="SQT45" s="676"/>
      <c r="SQU45" s="677"/>
      <c r="SQV45" s="677"/>
      <c r="SQW45" s="678"/>
      <c r="SQX45" s="678"/>
      <c r="SQY45" s="678"/>
      <c r="SQZ45" s="679"/>
      <c r="SRB45" s="676"/>
      <c r="SRC45" s="677"/>
      <c r="SRD45" s="677"/>
      <c r="SRE45" s="678"/>
      <c r="SRF45" s="678"/>
      <c r="SRG45" s="678"/>
      <c r="SRH45" s="679"/>
      <c r="SRJ45" s="676"/>
      <c r="SRK45" s="677"/>
      <c r="SRL45" s="677"/>
      <c r="SRM45" s="678"/>
      <c r="SRN45" s="678"/>
      <c r="SRO45" s="678"/>
      <c r="SRP45" s="679"/>
      <c r="SRR45" s="676"/>
      <c r="SRS45" s="677"/>
      <c r="SRT45" s="677"/>
      <c r="SRU45" s="678"/>
      <c r="SRV45" s="678"/>
      <c r="SRW45" s="678"/>
      <c r="SRX45" s="679"/>
      <c r="SRZ45" s="676"/>
      <c r="SSA45" s="677"/>
      <c r="SSB45" s="677"/>
      <c r="SSC45" s="678"/>
      <c r="SSD45" s="678"/>
      <c r="SSE45" s="678"/>
      <c r="SSF45" s="679"/>
      <c r="SSH45" s="676"/>
      <c r="SSI45" s="677"/>
      <c r="SSJ45" s="677"/>
      <c r="SSK45" s="678"/>
      <c r="SSL45" s="678"/>
      <c r="SSM45" s="678"/>
      <c r="SSN45" s="679"/>
      <c r="SSP45" s="676"/>
      <c r="SSQ45" s="677"/>
      <c r="SSR45" s="677"/>
      <c r="SSS45" s="678"/>
      <c r="SST45" s="678"/>
      <c r="SSU45" s="678"/>
      <c r="SSV45" s="679"/>
      <c r="SSX45" s="676"/>
      <c r="SSY45" s="677"/>
      <c r="SSZ45" s="677"/>
      <c r="STA45" s="678"/>
      <c r="STB45" s="678"/>
      <c r="STC45" s="678"/>
      <c r="STD45" s="679"/>
      <c r="STF45" s="676"/>
      <c r="STG45" s="677"/>
      <c r="STH45" s="677"/>
      <c r="STI45" s="678"/>
      <c r="STJ45" s="678"/>
      <c r="STK45" s="678"/>
      <c r="STL45" s="679"/>
      <c r="STN45" s="676"/>
      <c r="STO45" s="677"/>
      <c r="STP45" s="677"/>
      <c r="STQ45" s="678"/>
      <c r="STR45" s="678"/>
      <c r="STS45" s="678"/>
      <c r="STT45" s="679"/>
      <c r="STV45" s="676"/>
      <c r="STW45" s="677"/>
      <c r="STX45" s="677"/>
      <c r="STY45" s="678"/>
      <c r="STZ45" s="678"/>
      <c r="SUA45" s="678"/>
      <c r="SUB45" s="679"/>
      <c r="SUD45" s="676"/>
      <c r="SUE45" s="677"/>
      <c r="SUF45" s="677"/>
      <c r="SUG45" s="678"/>
      <c r="SUH45" s="678"/>
      <c r="SUI45" s="678"/>
      <c r="SUJ45" s="679"/>
      <c r="SUL45" s="676"/>
      <c r="SUM45" s="677"/>
      <c r="SUN45" s="677"/>
      <c r="SUO45" s="678"/>
      <c r="SUP45" s="678"/>
      <c r="SUQ45" s="678"/>
      <c r="SUR45" s="679"/>
      <c r="SUT45" s="676"/>
      <c r="SUU45" s="677"/>
      <c r="SUV45" s="677"/>
      <c r="SUW45" s="678"/>
      <c r="SUX45" s="678"/>
      <c r="SUY45" s="678"/>
      <c r="SUZ45" s="679"/>
      <c r="SVB45" s="676"/>
      <c r="SVC45" s="677"/>
      <c r="SVD45" s="677"/>
      <c r="SVE45" s="678"/>
      <c r="SVF45" s="678"/>
      <c r="SVG45" s="678"/>
      <c r="SVH45" s="679"/>
      <c r="SVJ45" s="676"/>
      <c r="SVK45" s="677"/>
      <c r="SVL45" s="677"/>
      <c r="SVM45" s="678"/>
      <c r="SVN45" s="678"/>
      <c r="SVO45" s="678"/>
      <c r="SVP45" s="679"/>
      <c r="SVR45" s="676"/>
      <c r="SVS45" s="677"/>
      <c r="SVT45" s="677"/>
      <c r="SVU45" s="678"/>
      <c r="SVV45" s="678"/>
      <c r="SVW45" s="678"/>
      <c r="SVX45" s="679"/>
      <c r="SVZ45" s="676"/>
      <c r="SWA45" s="677"/>
      <c r="SWB45" s="677"/>
      <c r="SWC45" s="678"/>
      <c r="SWD45" s="678"/>
      <c r="SWE45" s="678"/>
      <c r="SWF45" s="679"/>
      <c r="SWH45" s="676"/>
      <c r="SWI45" s="677"/>
      <c r="SWJ45" s="677"/>
      <c r="SWK45" s="678"/>
      <c r="SWL45" s="678"/>
      <c r="SWM45" s="678"/>
      <c r="SWN45" s="679"/>
      <c r="SWP45" s="676"/>
      <c r="SWQ45" s="677"/>
      <c r="SWR45" s="677"/>
      <c r="SWS45" s="678"/>
      <c r="SWT45" s="678"/>
      <c r="SWU45" s="678"/>
      <c r="SWV45" s="679"/>
      <c r="SWX45" s="676"/>
      <c r="SWY45" s="677"/>
      <c r="SWZ45" s="677"/>
      <c r="SXA45" s="678"/>
      <c r="SXB45" s="678"/>
      <c r="SXC45" s="678"/>
      <c r="SXD45" s="679"/>
      <c r="SXF45" s="676"/>
      <c r="SXG45" s="677"/>
      <c r="SXH45" s="677"/>
      <c r="SXI45" s="678"/>
      <c r="SXJ45" s="678"/>
      <c r="SXK45" s="678"/>
      <c r="SXL45" s="679"/>
      <c r="SXN45" s="676"/>
      <c r="SXO45" s="677"/>
      <c r="SXP45" s="677"/>
      <c r="SXQ45" s="678"/>
      <c r="SXR45" s="678"/>
      <c r="SXS45" s="678"/>
      <c r="SXT45" s="679"/>
      <c r="SXV45" s="676"/>
      <c r="SXW45" s="677"/>
      <c r="SXX45" s="677"/>
      <c r="SXY45" s="678"/>
      <c r="SXZ45" s="678"/>
      <c r="SYA45" s="678"/>
      <c r="SYB45" s="679"/>
      <c r="SYD45" s="676"/>
      <c r="SYE45" s="677"/>
      <c r="SYF45" s="677"/>
      <c r="SYG45" s="678"/>
      <c r="SYH45" s="678"/>
      <c r="SYI45" s="678"/>
      <c r="SYJ45" s="679"/>
      <c r="SYL45" s="676"/>
      <c r="SYM45" s="677"/>
      <c r="SYN45" s="677"/>
      <c r="SYO45" s="678"/>
      <c r="SYP45" s="678"/>
      <c r="SYQ45" s="678"/>
      <c r="SYR45" s="679"/>
      <c r="SYT45" s="676"/>
      <c r="SYU45" s="677"/>
      <c r="SYV45" s="677"/>
      <c r="SYW45" s="678"/>
      <c r="SYX45" s="678"/>
      <c r="SYY45" s="678"/>
      <c r="SYZ45" s="679"/>
      <c r="SZB45" s="676"/>
      <c r="SZC45" s="677"/>
      <c r="SZD45" s="677"/>
      <c r="SZE45" s="678"/>
      <c r="SZF45" s="678"/>
      <c r="SZG45" s="678"/>
      <c r="SZH45" s="679"/>
      <c r="SZJ45" s="676"/>
      <c r="SZK45" s="677"/>
      <c r="SZL45" s="677"/>
      <c r="SZM45" s="678"/>
      <c r="SZN45" s="678"/>
      <c r="SZO45" s="678"/>
      <c r="SZP45" s="679"/>
      <c r="SZR45" s="676"/>
      <c r="SZS45" s="677"/>
      <c r="SZT45" s="677"/>
      <c r="SZU45" s="678"/>
      <c r="SZV45" s="678"/>
      <c r="SZW45" s="678"/>
      <c r="SZX45" s="679"/>
      <c r="SZZ45" s="676"/>
      <c r="TAA45" s="677"/>
      <c r="TAB45" s="677"/>
      <c r="TAC45" s="678"/>
      <c r="TAD45" s="678"/>
      <c r="TAE45" s="678"/>
      <c r="TAF45" s="679"/>
      <c r="TAH45" s="676"/>
      <c r="TAI45" s="677"/>
      <c r="TAJ45" s="677"/>
      <c r="TAK45" s="678"/>
      <c r="TAL45" s="678"/>
      <c r="TAM45" s="678"/>
      <c r="TAN45" s="679"/>
      <c r="TAP45" s="676"/>
      <c r="TAQ45" s="677"/>
      <c r="TAR45" s="677"/>
      <c r="TAS45" s="678"/>
      <c r="TAT45" s="678"/>
      <c r="TAU45" s="678"/>
      <c r="TAV45" s="679"/>
      <c r="TAX45" s="676"/>
      <c r="TAY45" s="677"/>
      <c r="TAZ45" s="677"/>
      <c r="TBA45" s="678"/>
      <c r="TBB45" s="678"/>
      <c r="TBC45" s="678"/>
      <c r="TBD45" s="679"/>
      <c r="TBF45" s="676"/>
      <c r="TBG45" s="677"/>
      <c r="TBH45" s="677"/>
      <c r="TBI45" s="678"/>
      <c r="TBJ45" s="678"/>
      <c r="TBK45" s="678"/>
      <c r="TBL45" s="679"/>
      <c r="TBN45" s="676"/>
      <c r="TBO45" s="677"/>
      <c r="TBP45" s="677"/>
      <c r="TBQ45" s="678"/>
      <c r="TBR45" s="678"/>
      <c r="TBS45" s="678"/>
      <c r="TBT45" s="679"/>
      <c r="TBV45" s="676"/>
      <c r="TBW45" s="677"/>
      <c r="TBX45" s="677"/>
      <c r="TBY45" s="678"/>
      <c r="TBZ45" s="678"/>
      <c r="TCA45" s="678"/>
      <c r="TCB45" s="679"/>
      <c r="TCD45" s="676"/>
      <c r="TCE45" s="677"/>
      <c r="TCF45" s="677"/>
      <c r="TCG45" s="678"/>
      <c r="TCH45" s="678"/>
      <c r="TCI45" s="678"/>
      <c r="TCJ45" s="679"/>
      <c r="TCL45" s="676"/>
      <c r="TCM45" s="677"/>
      <c r="TCN45" s="677"/>
      <c r="TCO45" s="678"/>
      <c r="TCP45" s="678"/>
      <c r="TCQ45" s="678"/>
      <c r="TCR45" s="679"/>
      <c r="TCT45" s="676"/>
      <c r="TCU45" s="677"/>
      <c r="TCV45" s="677"/>
      <c r="TCW45" s="678"/>
      <c r="TCX45" s="678"/>
      <c r="TCY45" s="678"/>
      <c r="TCZ45" s="679"/>
      <c r="TDB45" s="676"/>
      <c r="TDC45" s="677"/>
      <c r="TDD45" s="677"/>
      <c r="TDE45" s="678"/>
      <c r="TDF45" s="678"/>
      <c r="TDG45" s="678"/>
      <c r="TDH45" s="679"/>
      <c r="TDJ45" s="676"/>
      <c r="TDK45" s="677"/>
      <c r="TDL45" s="677"/>
      <c r="TDM45" s="678"/>
      <c r="TDN45" s="678"/>
      <c r="TDO45" s="678"/>
      <c r="TDP45" s="679"/>
      <c r="TDR45" s="676"/>
      <c r="TDS45" s="677"/>
      <c r="TDT45" s="677"/>
      <c r="TDU45" s="678"/>
      <c r="TDV45" s="678"/>
      <c r="TDW45" s="678"/>
      <c r="TDX45" s="679"/>
      <c r="TDZ45" s="676"/>
      <c r="TEA45" s="677"/>
      <c r="TEB45" s="677"/>
      <c r="TEC45" s="678"/>
      <c r="TED45" s="678"/>
      <c r="TEE45" s="678"/>
      <c r="TEF45" s="679"/>
      <c r="TEH45" s="676"/>
      <c r="TEI45" s="677"/>
      <c r="TEJ45" s="677"/>
      <c r="TEK45" s="678"/>
      <c r="TEL45" s="678"/>
      <c r="TEM45" s="678"/>
      <c r="TEN45" s="679"/>
      <c r="TEP45" s="676"/>
      <c r="TEQ45" s="677"/>
      <c r="TER45" s="677"/>
      <c r="TES45" s="678"/>
      <c r="TET45" s="678"/>
      <c r="TEU45" s="678"/>
      <c r="TEV45" s="679"/>
      <c r="TEX45" s="676"/>
      <c r="TEY45" s="677"/>
      <c r="TEZ45" s="677"/>
      <c r="TFA45" s="678"/>
      <c r="TFB45" s="678"/>
      <c r="TFC45" s="678"/>
      <c r="TFD45" s="679"/>
      <c r="TFF45" s="676"/>
      <c r="TFG45" s="677"/>
      <c r="TFH45" s="677"/>
      <c r="TFI45" s="678"/>
      <c r="TFJ45" s="678"/>
      <c r="TFK45" s="678"/>
      <c r="TFL45" s="679"/>
      <c r="TFN45" s="676"/>
      <c r="TFO45" s="677"/>
      <c r="TFP45" s="677"/>
      <c r="TFQ45" s="678"/>
      <c r="TFR45" s="678"/>
      <c r="TFS45" s="678"/>
      <c r="TFT45" s="679"/>
      <c r="TFV45" s="676"/>
      <c r="TFW45" s="677"/>
      <c r="TFX45" s="677"/>
      <c r="TFY45" s="678"/>
      <c r="TFZ45" s="678"/>
      <c r="TGA45" s="678"/>
      <c r="TGB45" s="679"/>
      <c r="TGD45" s="676"/>
      <c r="TGE45" s="677"/>
      <c r="TGF45" s="677"/>
      <c r="TGG45" s="678"/>
      <c r="TGH45" s="678"/>
      <c r="TGI45" s="678"/>
      <c r="TGJ45" s="679"/>
      <c r="TGL45" s="676"/>
      <c r="TGM45" s="677"/>
      <c r="TGN45" s="677"/>
      <c r="TGO45" s="678"/>
      <c r="TGP45" s="678"/>
      <c r="TGQ45" s="678"/>
      <c r="TGR45" s="679"/>
      <c r="TGT45" s="676"/>
      <c r="TGU45" s="677"/>
      <c r="TGV45" s="677"/>
      <c r="TGW45" s="678"/>
      <c r="TGX45" s="678"/>
      <c r="TGY45" s="678"/>
      <c r="TGZ45" s="679"/>
      <c r="THB45" s="676"/>
      <c r="THC45" s="677"/>
      <c r="THD45" s="677"/>
      <c r="THE45" s="678"/>
      <c r="THF45" s="678"/>
      <c r="THG45" s="678"/>
      <c r="THH45" s="679"/>
      <c r="THJ45" s="676"/>
      <c r="THK45" s="677"/>
      <c r="THL45" s="677"/>
      <c r="THM45" s="678"/>
      <c r="THN45" s="678"/>
      <c r="THO45" s="678"/>
      <c r="THP45" s="679"/>
      <c r="THR45" s="676"/>
      <c r="THS45" s="677"/>
      <c r="THT45" s="677"/>
      <c r="THU45" s="678"/>
      <c r="THV45" s="678"/>
      <c r="THW45" s="678"/>
      <c r="THX45" s="679"/>
      <c r="THZ45" s="676"/>
      <c r="TIA45" s="677"/>
      <c r="TIB45" s="677"/>
      <c r="TIC45" s="678"/>
      <c r="TID45" s="678"/>
      <c r="TIE45" s="678"/>
      <c r="TIF45" s="679"/>
      <c r="TIH45" s="676"/>
      <c r="TII45" s="677"/>
      <c r="TIJ45" s="677"/>
      <c r="TIK45" s="678"/>
      <c r="TIL45" s="678"/>
      <c r="TIM45" s="678"/>
      <c r="TIN45" s="679"/>
      <c r="TIP45" s="676"/>
      <c r="TIQ45" s="677"/>
      <c r="TIR45" s="677"/>
      <c r="TIS45" s="678"/>
      <c r="TIT45" s="678"/>
      <c r="TIU45" s="678"/>
      <c r="TIV45" s="679"/>
      <c r="TIX45" s="676"/>
      <c r="TIY45" s="677"/>
      <c r="TIZ45" s="677"/>
      <c r="TJA45" s="678"/>
      <c r="TJB45" s="678"/>
      <c r="TJC45" s="678"/>
      <c r="TJD45" s="679"/>
      <c r="TJF45" s="676"/>
      <c r="TJG45" s="677"/>
      <c r="TJH45" s="677"/>
      <c r="TJI45" s="678"/>
      <c r="TJJ45" s="678"/>
      <c r="TJK45" s="678"/>
      <c r="TJL45" s="679"/>
      <c r="TJN45" s="676"/>
      <c r="TJO45" s="677"/>
      <c r="TJP45" s="677"/>
      <c r="TJQ45" s="678"/>
      <c r="TJR45" s="678"/>
      <c r="TJS45" s="678"/>
      <c r="TJT45" s="679"/>
      <c r="TJV45" s="676"/>
      <c r="TJW45" s="677"/>
      <c r="TJX45" s="677"/>
      <c r="TJY45" s="678"/>
      <c r="TJZ45" s="678"/>
      <c r="TKA45" s="678"/>
      <c r="TKB45" s="679"/>
      <c r="TKD45" s="676"/>
      <c r="TKE45" s="677"/>
      <c r="TKF45" s="677"/>
      <c r="TKG45" s="678"/>
      <c r="TKH45" s="678"/>
      <c r="TKI45" s="678"/>
      <c r="TKJ45" s="679"/>
      <c r="TKL45" s="676"/>
      <c r="TKM45" s="677"/>
      <c r="TKN45" s="677"/>
      <c r="TKO45" s="678"/>
      <c r="TKP45" s="678"/>
      <c r="TKQ45" s="678"/>
      <c r="TKR45" s="679"/>
      <c r="TKT45" s="676"/>
      <c r="TKU45" s="677"/>
      <c r="TKV45" s="677"/>
      <c r="TKW45" s="678"/>
      <c r="TKX45" s="678"/>
      <c r="TKY45" s="678"/>
      <c r="TKZ45" s="679"/>
      <c r="TLB45" s="676"/>
      <c r="TLC45" s="677"/>
      <c r="TLD45" s="677"/>
      <c r="TLE45" s="678"/>
      <c r="TLF45" s="678"/>
      <c r="TLG45" s="678"/>
      <c r="TLH45" s="679"/>
      <c r="TLJ45" s="676"/>
      <c r="TLK45" s="677"/>
      <c r="TLL45" s="677"/>
      <c r="TLM45" s="678"/>
      <c r="TLN45" s="678"/>
      <c r="TLO45" s="678"/>
      <c r="TLP45" s="679"/>
      <c r="TLR45" s="676"/>
      <c r="TLS45" s="677"/>
      <c r="TLT45" s="677"/>
      <c r="TLU45" s="678"/>
      <c r="TLV45" s="678"/>
      <c r="TLW45" s="678"/>
      <c r="TLX45" s="679"/>
      <c r="TLZ45" s="676"/>
      <c r="TMA45" s="677"/>
      <c r="TMB45" s="677"/>
      <c r="TMC45" s="678"/>
      <c r="TMD45" s="678"/>
      <c r="TME45" s="678"/>
      <c r="TMF45" s="679"/>
      <c r="TMH45" s="676"/>
      <c r="TMI45" s="677"/>
      <c r="TMJ45" s="677"/>
      <c r="TMK45" s="678"/>
      <c r="TML45" s="678"/>
      <c r="TMM45" s="678"/>
      <c r="TMN45" s="679"/>
      <c r="TMP45" s="676"/>
      <c r="TMQ45" s="677"/>
      <c r="TMR45" s="677"/>
      <c r="TMS45" s="678"/>
      <c r="TMT45" s="678"/>
      <c r="TMU45" s="678"/>
      <c r="TMV45" s="679"/>
      <c r="TMX45" s="676"/>
      <c r="TMY45" s="677"/>
      <c r="TMZ45" s="677"/>
      <c r="TNA45" s="678"/>
      <c r="TNB45" s="678"/>
      <c r="TNC45" s="678"/>
      <c r="TND45" s="679"/>
      <c r="TNF45" s="676"/>
      <c r="TNG45" s="677"/>
      <c r="TNH45" s="677"/>
      <c r="TNI45" s="678"/>
      <c r="TNJ45" s="678"/>
      <c r="TNK45" s="678"/>
      <c r="TNL45" s="679"/>
      <c r="TNN45" s="676"/>
      <c r="TNO45" s="677"/>
      <c r="TNP45" s="677"/>
      <c r="TNQ45" s="678"/>
      <c r="TNR45" s="678"/>
      <c r="TNS45" s="678"/>
      <c r="TNT45" s="679"/>
      <c r="TNV45" s="676"/>
      <c r="TNW45" s="677"/>
      <c r="TNX45" s="677"/>
      <c r="TNY45" s="678"/>
      <c r="TNZ45" s="678"/>
      <c r="TOA45" s="678"/>
      <c r="TOB45" s="679"/>
      <c r="TOD45" s="676"/>
      <c r="TOE45" s="677"/>
      <c r="TOF45" s="677"/>
      <c r="TOG45" s="678"/>
      <c r="TOH45" s="678"/>
      <c r="TOI45" s="678"/>
      <c r="TOJ45" s="679"/>
      <c r="TOL45" s="676"/>
      <c r="TOM45" s="677"/>
      <c r="TON45" s="677"/>
      <c r="TOO45" s="678"/>
      <c r="TOP45" s="678"/>
      <c r="TOQ45" s="678"/>
      <c r="TOR45" s="679"/>
      <c r="TOT45" s="676"/>
      <c r="TOU45" s="677"/>
      <c r="TOV45" s="677"/>
      <c r="TOW45" s="678"/>
      <c r="TOX45" s="678"/>
      <c r="TOY45" s="678"/>
      <c r="TOZ45" s="679"/>
      <c r="TPB45" s="676"/>
      <c r="TPC45" s="677"/>
      <c r="TPD45" s="677"/>
      <c r="TPE45" s="678"/>
      <c r="TPF45" s="678"/>
      <c r="TPG45" s="678"/>
      <c r="TPH45" s="679"/>
      <c r="TPJ45" s="676"/>
      <c r="TPK45" s="677"/>
      <c r="TPL45" s="677"/>
      <c r="TPM45" s="678"/>
      <c r="TPN45" s="678"/>
      <c r="TPO45" s="678"/>
      <c r="TPP45" s="679"/>
      <c r="TPR45" s="676"/>
      <c r="TPS45" s="677"/>
      <c r="TPT45" s="677"/>
      <c r="TPU45" s="678"/>
      <c r="TPV45" s="678"/>
      <c r="TPW45" s="678"/>
      <c r="TPX45" s="679"/>
      <c r="TPZ45" s="676"/>
      <c r="TQA45" s="677"/>
      <c r="TQB45" s="677"/>
      <c r="TQC45" s="678"/>
      <c r="TQD45" s="678"/>
      <c r="TQE45" s="678"/>
      <c r="TQF45" s="679"/>
      <c r="TQH45" s="676"/>
      <c r="TQI45" s="677"/>
      <c r="TQJ45" s="677"/>
      <c r="TQK45" s="678"/>
      <c r="TQL45" s="678"/>
      <c r="TQM45" s="678"/>
      <c r="TQN45" s="679"/>
      <c r="TQP45" s="676"/>
      <c r="TQQ45" s="677"/>
      <c r="TQR45" s="677"/>
      <c r="TQS45" s="678"/>
      <c r="TQT45" s="678"/>
      <c r="TQU45" s="678"/>
      <c r="TQV45" s="679"/>
      <c r="TQX45" s="676"/>
      <c r="TQY45" s="677"/>
      <c r="TQZ45" s="677"/>
      <c r="TRA45" s="678"/>
      <c r="TRB45" s="678"/>
      <c r="TRC45" s="678"/>
      <c r="TRD45" s="679"/>
      <c r="TRF45" s="676"/>
      <c r="TRG45" s="677"/>
      <c r="TRH45" s="677"/>
      <c r="TRI45" s="678"/>
      <c r="TRJ45" s="678"/>
      <c r="TRK45" s="678"/>
      <c r="TRL45" s="679"/>
      <c r="TRN45" s="676"/>
      <c r="TRO45" s="677"/>
      <c r="TRP45" s="677"/>
      <c r="TRQ45" s="678"/>
      <c r="TRR45" s="678"/>
      <c r="TRS45" s="678"/>
      <c r="TRT45" s="679"/>
      <c r="TRV45" s="676"/>
      <c r="TRW45" s="677"/>
      <c r="TRX45" s="677"/>
      <c r="TRY45" s="678"/>
      <c r="TRZ45" s="678"/>
      <c r="TSA45" s="678"/>
      <c r="TSB45" s="679"/>
      <c r="TSD45" s="676"/>
      <c r="TSE45" s="677"/>
      <c r="TSF45" s="677"/>
      <c r="TSG45" s="678"/>
      <c r="TSH45" s="678"/>
      <c r="TSI45" s="678"/>
      <c r="TSJ45" s="679"/>
      <c r="TSL45" s="676"/>
      <c r="TSM45" s="677"/>
      <c r="TSN45" s="677"/>
      <c r="TSO45" s="678"/>
      <c r="TSP45" s="678"/>
      <c r="TSQ45" s="678"/>
      <c r="TSR45" s="679"/>
      <c r="TST45" s="676"/>
      <c r="TSU45" s="677"/>
      <c r="TSV45" s="677"/>
      <c r="TSW45" s="678"/>
      <c r="TSX45" s="678"/>
      <c r="TSY45" s="678"/>
      <c r="TSZ45" s="679"/>
      <c r="TTB45" s="676"/>
      <c r="TTC45" s="677"/>
      <c r="TTD45" s="677"/>
      <c r="TTE45" s="678"/>
      <c r="TTF45" s="678"/>
      <c r="TTG45" s="678"/>
      <c r="TTH45" s="679"/>
      <c r="TTJ45" s="676"/>
      <c r="TTK45" s="677"/>
      <c r="TTL45" s="677"/>
      <c r="TTM45" s="678"/>
      <c r="TTN45" s="678"/>
      <c r="TTO45" s="678"/>
      <c r="TTP45" s="679"/>
      <c r="TTR45" s="676"/>
      <c r="TTS45" s="677"/>
      <c r="TTT45" s="677"/>
      <c r="TTU45" s="678"/>
      <c r="TTV45" s="678"/>
      <c r="TTW45" s="678"/>
      <c r="TTX45" s="679"/>
      <c r="TTZ45" s="676"/>
      <c r="TUA45" s="677"/>
      <c r="TUB45" s="677"/>
      <c r="TUC45" s="678"/>
      <c r="TUD45" s="678"/>
      <c r="TUE45" s="678"/>
      <c r="TUF45" s="679"/>
      <c r="TUH45" s="676"/>
      <c r="TUI45" s="677"/>
      <c r="TUJ45" s="677"/>
      <c r="TUK45" s="678"/>
      <c r="TUL45" s="678"/>
      <c r="TUM45" s="678"/>
      <c r="TUN45" s="679"/>
      <c r="TUP45" s="676"/>
      <c r="TUQ45" s="677"/>
      <c r="TUR45" s="677"/>
      <c r="TUS45" s="678"/>
      <c r="TUT45" s="678"/>
      <c r="TUU45" s="678"/>
      <c r="TUV45" s="679"/>
      <c r="TUX45" s="676"/>
      <c r="TUY45" s="677"/>
      <c r="TUZ45" s="677"/>
      <c r="TVA45" s="678"/>
      <c r="TVB45" s="678"/>
      <c r="TVC45" s="678"/>
      <c r="TVD45" s="679"/>
      <c r="TVF45" s="676"/>
      <c r="TVG45" s="677"/>
      <c r="TVH45" s="677"/>
      <c r="TVI45" s="678"/>
      <c r="TVJ45" s="678"/>
      <c r="TVK45" s="678"/>
      <c r="TVL45" s="679"/>
      <c r="TVN45" s="676"/>
      <c r="TVO45" s="677"/>
      <c r="TVP45" s="677"/>
      <c r="TVQ45" s="678"/>
      <c r="TVR45" s="678"/>
      <c r="TVS45" s="678"/>
      <c r="TVT45" s="679"/>
      <c r="TVV45" s="676"/>
      <c r="TVW45" s="677"/>
      <c r="TVX45" s="677"/>
      <c r="TVY45" s="678"/>
      <c r="TVZ45" s="678"/>
      <c r="TWA45" s="678"/>
      <c r="TWB45" s="679"/>
      <c r="TWD45" s="676"/>
      <c r="TWE45" s="677"/>
      <c r="TWF45" s="677"/>
      <c r="TWG45" s="678"/>
      <c r="TWH45" s="678"/>
      <c r="TWI45" s="678"/>
      <c r="TWJ45" s="679"/>
      <c r="TWL45" s="676"/>
      <c r="TWM45" s="677"/>
      <c r="TWN45" s="677"/>
      <c r="TWO45" s="678"/>
      <c r="TWP45" s="678"/>
      <c r="TWQ45" s="678"/>
      <c r="TWR45" s="679"/>
      <c r="TWT45" s="676"/>
      <c r="TWU45" s="677"/>
      <c r="TWV45" s="677"/>
      <c r="TWW45" s="678"/>
      <c r="TWX45" s="678"/>
      <c r="TWY45" s="678"/>
      <c r="TWZ45" s="679"/>
      <c r="TXB45" s="676"/>
      <c r="TXC45" s="677"/>
      <c r="TXD45" s="677"/>
      <c r="TXE45" s="678"/>
      <c r="TXF45" s="678"/>
      <c r="TXG45" s="678"/>
      <c r="TXH45" s="679"/>
      <c r="TXJ45" s="676"/>
      <c r="TXK45" s="677"/>
      <c r="TXL45" s="677"/>
      <c r="TXM45" s="678"/>
      <c r="TXN45" s="678"/>
      <c r="TXO45" s="678"/>
      <c r="TXP45" s="679"/>
      <c r="TXR45" s="676"/>
      <c r="TXS45" s="677"/>
      <c r="TXT45" s="677"/>
      <c r="TXU45" s="678"/>
      <c r="TXV45" s="678"/>
      <c r="TXW45" s="678"/>
      <c r="TXX45" s="679"/>
      <c r="TXZ45" s="676"/>
      <c r="TYA45" s="677"/>
      <c r="TYB45" s="677"/>
      <c r="TYC45" s="678"/>
      <c r="TYD45" s="678"/>
      <c r="TYE45" s="678"/>
      <c r="TYF45" s="679"/>
      <c r="TYH45" s="676"/>
      <c r="TYI45" s="677"/>
      <c r="TYJ45" s="677"/>
      <c r="TYK45" s="678"/>
      <c r="TYL45" s="678"/>
      <c r="TYM45" s="678"/>
      <c r="TYN45" s="679"/>
      <c r="TYP45" s="676"/>
      <c r="TYQ45" s="677"/>
      <c r="TYR45" s="677"/>
      <c r="TYS45" s="678"/>
      <c r="TYT45" s="678"/>
      <c r="TYU45" s="678"/>
      <c r="TYV45" s="679"/>
      <c r="TYX45" s="676"/>
      <c r="TYY45" s="677"/>
      <c r="TYZ45" s="677"/>
      <c r="TZA45" s="678"/>
      <c r="TZB45" s="678"/>
      <c r="TZC45" s="678"/>
      <c r="TZD45" s="679"/>
      <c r="TZF45" s="676"/>
      <c r="TZG45" s="677"/>
      <c r="TZH45" s="677"/>
      <c r="TZI45" s="678"/>
      <c r="TZJ45" s="678"/>
      <c r="TZK45" s="678"/>
      <c r="TZL45" s="679"/>
      <c r="TZN45" s="676"/>
      <c r="TZO45" s="677"/>
      <c r="TZP45" s="677"/>
      <c r="TZQ45" s="678"/>
      <c r="TZR45" s="678"/>
      <c r="TZS45" s="678"/>
      <c r="TZT45" s="679"/>
      <c r="TZV45" s="676"/>
      <c r="TZW45" s="677"/>
      <c r="TZX45" s="677"/>
      <c r="TZY45" s="678"/>
      <c r="TZZ45" s="678"/>
      <c r="UAA45" s="678"/>
      <c r="UAB45" s="679"/>
      <c r="UAD45" s="676"/>
      <c r="UAE45" s="677"/>
      <c r="UAF45" s="677"/>
      <c r="UAG45" s="678"/>
      <c r="UAH45" s="678"/>
      <c r="UAI45" s="678"/>
      <c r="UAJ45" s="679"/>
      <c r="UAL45" s="676"/>
      <c r="UAM45" s="677"/>
      <c r="UAN45" s="677"/>
      <c r="UAO45" s="678"/>
      <c r="UAP45" s="678"/>
      <c r="UAQ45" s="678"/>
      <c r="UAR45" s="679"/>
      <c r="UAT45" s="676"/>
      <c r="UAU45" s="677"/>
      <c r="UAV45" s="677"/>
      <c r="UAW45" s="678"/>
      <c r="UAX45" s="678"/>
      <c r="UAY45" s="678"/>
      <c r="UAZ45" s="679"/>
      <c r="UBB45" s="676"/>
      <c r="UBC45" s="677"/>
      <c r="UBD45" s="677"/>
      <c r="UBE45" s="678"/>
      <c r="UBF45" s="678"/>
      <c r="UBG45" s="678"/>
      <c r="UBH45" s="679"/>
      <c r="UBJ45" s="676"/>
      <c r="UBK45" s="677"/>
      <c r="UBL45" s="677"/>
      <c r="UBM45" s="678"/>
      <c r="UBN45" s="678"/>
      <c r="UBO45" s="678"/>
      <c r="UBP45" s="679"/>
      <c r="UBR45" s="676"/>
      <c r="UBS45" s="677"/>
      <c r="UBT45" s="677"/>
      <c r="UBU45" s="678"/>
      <c r="UBV45" s="678"/>
      <c r="UBW45" s="678"/>
      <c r="UBX45" s="679"/>
      <c r="UBZ45" s="676"/>
      <c r="UCA45" s="677"/>
      <c r="UCB45" s="677"/>
      <c r="UCC45" s="678"/>
      <c r="UCD45" s="678"/>
      <c r="UCE45" s="678"/>
      <c r="UCF45" s="679"/>
      <c r="UCH45" s="676"/>
      <c r="UCI45" s="677"/>
      <c r="UCJ45" s="677"/>
      <c r="UCK45" s="678"/>
      <c r="UCL45" s="678"/>
      <c r="UCM45" s="678"/>
      <c r="UCN45" s="679"/>
      <c r="UCP45" s="676"/>
      <c r="UCQ45" s="677"/>
      <c r="UCR45" s="677"/>
      <c r="UCS45" s="678"/>
      <c r="UCT45" s="678"/>
      <c r="UCU45" s="678"/>
      <c r="UCV45" s="679"/>
      <c r="UCX45" s="676"/>
      <c r="UCY45" s="677"/>
      <c r="UCZ45" s="677"/>
      <c r="UDA45" s="678"/>
      <c r="UDB45" s="678"/>
      <c r="UDC45" s="678"/>
      <c r="UDD45" s="679"/>
      <c r="UDF45" s="676"/>
      <c r="UDG45" s="677"/>
      <c r="UDH45" s="677"/>
      <c r="UDI45" s="678"/>
      <c r="UDJ45" s="678"/>
      <c r="UDK45" s="678"/>
      <c r="UDL45" s="679"/>
      <c r="UDN45" s="676"/>
      <c r="UDO45" s="677"/>
      <c r="UDP45" s="677"/>
      <c r="UDQ45" s="678"/>
      <c r="UDR45" s="678"/>
      <c r="UDS45" s="678"/>
      <c r="UDT45" s="679"/>
      <c r="UDV45" s="676"/>
      <c r="UDW45" s="677"/>
      <c r="UDX45" s="677"/>
      <c r="UDY45" s="678"/>
      <c r="UDZ45" s="678"/>
      <c r="UEA45" s="678"/>
      <c r="UEB45" s="679"/>
      <c r="UED45" s="676"/>
      <c r="UEE45" s="677"/>
      <c r="UEF45" s="677"/>
      <c r="UEG45" s="678"/>
      <c r="UEH45" s="678"/>
      <c r="UEI45" s="678"/>
      <c r="UEJ45" s="679"/>
      <c r="UEL45" s="676"/>
      <c r="UEM45" s="677"/>
      <c r="UEN45" s="677"/>
      <c r="UEO45" s="678"/>
      <c r="UEP45" s="678"/>
      <c r="UEQ45" s="678"/>
      <c r="UER45" s="679"/>
      <c r="UET45" s="676"/>
      <c r="UEU45" s="677"/>
      <c r="UEV45" s="677"/>
      <c r="UEW45" s="678"/>
      <c r="UEX45" s="678"/>
      <c r="UEY45" s="678"/>
      <c r="UEZ45" s="679"/>
      <c r="UFB45" s="676"/>
      <c r="UFC45" s="677"/>
      <c r="UFD45" s="677"/>
      <c r="UFE45" s="678"/>
      <c r="UFF45" s="678"/>
      <c r="UFG45" s="678"/>
      <c r="UFH45" s="679"/>
      <c r="UFJ45" s="676"/>
      <c r="UFK45" s="677"/>
      <c r="UFL45" s="677"/>
      <c r="UFM45" s="678"/>
      <c r="UFN45" s="678"/>
      <c r="UFO45" s="678"/>
      <c r="UFP45" s="679"/>
      <c r="UFR45" s="676"/>
      <c r="UFS45" s="677"/>
      <c r="UFT45" s="677"/>
      <c r="UFU45" s="678"/>
      <c r="UFV45" s="678"/>
      <c r="UFW45" s="678"/>
      <c r="UFX45" s="679"/>
      <c r="UFZ45" s="676"/>
      <c r="UGA45" s="677"/>
      <c r="UGB45" s="677"/>
      <c r="UGC45" s="678"/>
      <c r="UGD45" s="678"/>
      <c r="UGE45" s="678"/>
      <c r="UGF45" s="679"/>
      <c r="UGH45" s="676"/>
      <c r="UGI45" s="677"/>
      <c r="UGJ45" s="677"/>
      <c r="UGK45" s="678"/>
      <c r="UGL45" s="678"/>
      <c r="UGM45" s="678"/>
      <c r="UGN45" s="679"/>
      <c r="UGP45" s="676"/>
      <c r="UGQ45" s="677"/>
      <c r="UGR45" s="677"/>
      <c r="UGS45" s="678"/>
      <c r="UGT45" s="678"/>
      <c r="UGU45" s="678"/>
      <c r="UGV45" s="679"/>
      <c r="UGX45" s="676"/>
      <c r="UGY45" s="677"/>
      <c r="UGZ45" s="677"/>
      <c r="UHA45" s="678"/>
      <c r="UHB45" s="678"/>
      <c r="UHC45" s="678"/>
      <c r="UHD45" s="679"/>
      <c r="UHF45" s="676"/>
      <c r="UHG45" s="677"/>
      <c r="UHH45" s="677"/>
      <c r="UHI45" s="678"/>
      <c r="UHJ45" s="678"/>
      <c r="UHK45" s="678"/>
      <c r="UHL45" s="679"/>
      <c r="UHN45" s="676"/>
      <c r="UHO45" s="677"/>
      <c r="UHP45" s="677"/>
      <c r="UHQ45" s="678"/>
      <c r="UHR45" s="678"/>
      <c r="UHS45" s="678"/>
      <c r="UHT45" s="679"/>
      <c r="UHV45" s="676"/>
      <c r="UHW45" s="677"/>
      <c r="UHX45" s="677"/>
      <c r="UHY45" s="678"/>
      <c r="UHZ45" s="678"/>
      <c r="UIA45" s="678"/>
      <c r="UIB45" s="679"/>
      <c r="UID45" s="676"/>
      <c r="UIE45" s="677"/>
      <c r="UIF45" s="677"/>
      <c r="UIG45" s="678"/>
      <c r="UIH45" s="678"/>
      <c r="UII45" s="678"/>
      <c r="UIJ45" s="679"/>
      <c r="UIL45" s="676"/>
      <c r="UIM45" s="677"/>
      <c r="UIN45" s="677"/>
      <c r="UIO45" s="678"/>
      <c r="UIP45" s="678"/>
      <c r="UIQ45" s="678"/>
      <c r="UIR45" s="679"/>
      <c r="UIT45" s="676"/>
      <c r="UIU45" s="677"/>
      <c r="UIV45" s="677"/>
      <c r="UIW45" s="678"/>
      <c r="UIX45" s="678"/>
      <c r="UIY45" s="678"/>
      <c r="UIZ45" s="679"/>
      <c r="UJB45" s="676"/>
      <c r="UJC45" s="677"/>
      <c r="UJD45" s="677"/>
      <c r="UJE45" s="678"/>
      <c r="UJF45" s="678"/>
      <c r="UJG45" s="678"/>
      <c r="UJH45" s="679"/>
      <c r="UJJ45" s="676"/>
      <c r="UJK45" s="677"/>
      <c r="UJL45" s="677"/>
      <c r="UJM45" s="678"/>
      <c r="UJN45" s="678"/>
      <c r="UJO45" s="678"/>
      <c r="UJP45" s="679"/>
      <c r="UJR45" s="676"/>
      <c r="UJS45" s="677"/>
      <c r="UJT45" s="677"/>
      <c r="UJU45" s="678"/>
      <c r="UJV45" s="678"/>
      <c r="UJW45" s="678"/>
      <c r="UJX45" s="679"/>
      <c r="UJZ45" s="676"/>
      <c r="UKA45" s="677"/>
      <c r="UKB45" s="677"/>
      <c r="UKC45" s="678"/>
      <c r="UKD45" s="678"/>
      <c r="UKE45" s="678"/>
      <c r="UKF45" s="679"/>
      <c r="UKH45" s="676"/>
      <c r="UKI45" s="677"/>
      <c r="UKJ45" s="677"/>
      <c r="UKK45" s="678"/>
      <c r="UKL45" s="678"/>
      <c r="UKM45" s="678"/>
      <c r="UKN45" s="679"/>
      <c r="UKP45" s="676"/>
      <c r="UKQ45" s="677"/>
      <c r="UKR45" s="677"/>
      <c r="UKS45" s="678"/>
      <c r="UKT45" s="678"/>
      <c r="UKU45" s="678"/>
      <c r="UKV45" s="679"/>
      <c r="UKX45" s="676"/>
      <c r="UKY45" s="677"/>
      <c r="UKZ45" s="677"/>
      <c r="ULA45" s="678"/>
      <c r="ULB45" s="678"/>
      <c r="ULC45" s="678"/>
      <c r="ULD45" s="679"/>
      <c r="ULF45" s="676"/>
      <c r="ULG45" s="677"/>
      <c r="ULH45" s="677"/>
      <c r="ULI45" s="678"/>
      <c r="ULJ45" s="678"/>
      <c r="ULK45" s="678"/>
      <c r="ULL45" s="679"/>
      <c r="ULN45" s="676"/>
      <c r="ULO45" s="677"/>
      <c r="ULP45" s="677"/>
      <c r="ULQ45" s="678"/>
      <c r="ULR45" s="678"/>
      <c r="ULS45" s="678"/>
      <c r="ULT45" s="679"/>
      <c r="ULV45" s="676"/>
      <c r="ULW45" s="677"/>
      <c r="ULX45" s="677"/>
      <c r="ULY45" s="678"/>
      <c r="ULZ45" s="678"/>
      <c r="UMA45" s="678"/>
      <c r="UMB45" s="679"/>
      <c r="UMD45" s="676"/>
      <c r="UME45" s="677"/>
      <c r="UMF45" s="677"/>
      <c r="UMG45" s="678"/>
      <c r="UMH45" s="678"/>
      <c r="UMI45" s="678"/>
      <c r="UMJ45" s="679"/>
      <c r="UML45" s="676"/>
      <c r="UMM45" s="677"/>
      <c r="UMN45" s="677"/>
      <c r="UMO45" s="678"/>
      <c r="UMP45" s="678"/>
      <c r="UMQ45" s="678"/>
      <c r="UMR45" s="679"/>
      <c r="UMT45" s="676"/>
      <c r="UMU45" s="677"/>
      <c r="UMV45" s="677"/>
      <c r="UMW45" s="678"/>
      <c r="UMX45" s="678"/>
      <c r="UMY45" s="678"/>
      <c r="UMZ45" s="679"/>
      <c r="UNB45" s="676"/>
      <c r="UNC45" s="677"/>
      <c r="UND45" s="677"/>
      <c r="UNE45" s="678"/>
      <c r="UNF45" s="678"/>
      <c r="UNG45" s="678"/>
      <c r="UNH45" s="679"/>
      <c r="UNJ45" s="676"/>
      <c r="UNK45" s="677"/>
      <c r="UNL45" s="677"/>
      <c r="UNM45" s="678"/>
      <c r="UNN45" s="678"/>
      <c r="UNO45" s="678"/>
      <c r="UNP45" s="679"/>
      <c r="UNR45" s="676"/>
      <c r="UNS45" s="677"/>
      <c r="UNT45" s="677"/>
      <c r="UNU45" s="678"/>
      <c r="UNV45" s="678"/>
      <c r="UNW45" s="678"/>
      <c r="UNX45" s="679"/>
      <c r="UNZ45" s="676"/>
      <c r="UOA45" s="677"/>
      <c r="UOB45" s="677"/>
      <c r="UOC45" s="678"/>
      <c r="UOD45" s="678"/>
      <c r="UOE45" s="678"/>
      <c r="UOF45" s="679"/>
      <c r="UOH45" s="676"/>
      <c r="UOI45" s="677"/>
      <c r="UOJ45" s="677"/>
      <c r="UOK45" s="678"/>
      <c r="UOL45" s="678"/>
      <c r="UOM45" s="678"/>
      <c r="UON45" s="679"/>
      <c r="UOP45" s="676"/>
      <c r="UOQ45" s="677"/>
      <c r="UOR45" s="677"/>
      <c r="UOS45" s="678"/>
      <c r="UOT45" s="678"/>
      <c r="UOU45" s="678"/>
      <c r="UOV45" s="679"/>
      <c r="UOX45" s="676"/>
      <c r="UOY45" s="677"/>
      <c r="UOZ45" s="677"/>
      <c r="UPA45" s="678"/>
      <c r="UPB45" s="678"/>
      <c r="UPC45" s="678"/>
      <c r="UPD45" s="679"/>
      <c r="UPF45" s="676"/>
      <c r="UPG45" s="677"/>
      <c r="UPH45" s="677"/>
      <c r="UPI45" s="678"/>
      <c r="UPJ45" s="678"/>
      <c r="UPK45" s="678"/>
      <c r="UPL45" s="679"/>
      <c r="UPN45" s="676"/>
      <c r="UPO45" s="677"/>
      <c r="UPP45" s="677"/>
      <c r="UPQ45" s="678"/>
      <c r="UPR45" s="678"/>
      <c r="UPS45" s="678"/>
      <c r="UPT45" s="679"/>
      <c r="UPV45" s="676"/>
      <c r="UPW45" s="677"/>
      <c r="UPX45" s="677"/>
      <c r="UPY45" s="678"/>
      <c r="UPZ45" s="678"/>
      <c r="UQA45" s="678"/>
      <c r="UQB45" s="679"/>
      <c r="UQD45" s="676"/>
      <c r="UQE45" s="677"/>
      <c r="UQF45" s="677"/>
      <c r="UQG45" s="678"/>
      <c r="UQH45" s="678"/>
      <c r="UQI45" s="678"/>
      <c r="UQJ45" s="679"/>
      <c r="UQL45" s="676"/>
      <c r="UQM45" s="677"/>
      <c r="UQN45" s="677"/>
      <c r="UQO45" s="678"/>
      <c r="UQP45" s="678"/>
      <c r="UQQ45" s="678"/>
      <c r="UQR45" s="679"/>
      <c r="UQT45" s="676"/>
      <c r="UQU45" s="677"/>
      <c r="UQV45" s="677"/>
      <c r="UQW45" s="678"/>
      <c r="UQX45" s="678"/>
      <c r="UQY45" s="678"/>
      <c r="UQZ45" s="679"/>
      <c r="URB45" s="676"/>
      <c r="URC45" s="677"/>
      <c r="URD45" s="677"/>
      <c r="URE45" s="678"/>
      <c r="URF45" s="678"/>
      <c r="URG45" s="678"/>
      <c r="URH45" s="679"/>
      <c r="URJ45" s="676"/>
      <c r="URK45" s="677"/>
      <c r="URL45" s="677"/>
      <c r="URM45" s="678"/>
      <c r="URN45" s="678"/>
      <c r="URO45" s="678"/>
      <c r="URP45" s="679"/>
      <c r="URR45" s="676"/>
      <c r="URS45" s="677"/>
      <c r="URT45" s="677"/>
      <c r="URU45" s="678"/>
      <c r="URV45" s="678"/>
      <c r="URW45" s="678"/>
      <c r="URX45" s="679"/>
      <c r="URZ45" s="676"/>
      <c r="USA45" s="677"/>
      <c r="USB45" s="677"/>
      <c r="USC45" s="678"/>
      <c r="USD45" s="678"/>
      <c r="USE45" s="678"/>
      <c r="USF45" s="679"/>
      <c r="USH45" s="676"/>
      <c r="USI45" s="677"/>
      <c r="USJ45" s="677"/>
      <c r="USK45" s="678"/>
      <c r="USL45" s="678"/>
      <c r="USM45" s="678"/>
      <c r="USN45" s="679"/>
      <c r="USP45" s="676"/>
      <c r="USQ45" s="677"/>
      <c r="USR45" s="677"/>
      <c r="USS45" s="678"/>
      <c r="UST45" s="678"/>
      <c r="USU45" s="678"/>
      <c r="USV45" s="679"/>
      <c r="USX45" s="676"/>
      <c r="USY45" s="677"/>
      <c r="USZ45" s="677"/>
      <c r="UTA45" s="678"/>
      <c r="UTB45" s="678"/>
      <c r="UTC45" s="678"/>
      <c r="UTD45" s="679"/>
      <c r="UTF45" s="676"/>
      <c r="UTG45" s="677"/>
      <c r="UTH45" s="677"/>
      <c r="UTI45" s="678"/>
      <c r="UTJ45" s="678"/>
      <c r="UTK45" s="678"/>
      <c r="UTL45" s="679"/>
      <c r="UTN45" s="676"/>
      <c r="UTO45" s="677"/>
      <c r="UTP45" s="677"/>
      <c r="UTQ45" s="678"/>
      <c r="UTR45" s="678"/>
      <c r="UTS45" s="678"/>
      <c r="UTT45" s="679"/>
      <c r="UTV45" s="676"/>
      <c r="UTW45" s="677"/>
      <c r="UTX45" s="677"/>
      <c r="UTY45" s="678"/>
      <c r="UTZ45" s="678"/>
      <c r="UUA45" s="678"/>
      <c r="UUB45" s="679"/>
      <c r="UUD45" s="676"/>
      <c r="UUE45" s="677"/>
      <c r="UUF45" s="677"/>
      <c r="UUG45" s="678"/>
      <c r="UUH45" s="678"/>
      <c r="UUI45" s="678"/>
      <c r="UUJ45" s="679"/>
      <c r="UUL45" s="676"/>
      <c r="UUM45" s="677"/>
      <c r="UUN45" s="677"/>
      <c r="UUO45" s="678"/>
      <c r="UUP45" s="678"/>
      <c r="UUQ45" s="678"/>
      <c r="UUR45" s="679"/>
      <c r="UUT45" s="676"/>
      <c r="UUU45" s="677"/>
      <c r="UUV45" s="677"/>
      <c r="UUW45" s="678"/>
      <c r="UUX45" s="678"/>
      <c r="UUY45" s="678"/>
      <c r="UUZ45" s="679"/>
      <c r="UVB45" s="676"/>
      <c r="UVC45" s="677"/>
      <c r="UVD45" s="677"/>
      <c r="UVE45" s="678"/>
      <c r="UVF45" s="678"/>
      <c r="UVG45" s="678"/>
      <c r="UVH45" s="679"/>
      <c r="UVJ45" s="676"/>
      <c r="UVK45" s="677"/>
      <c r="UVL45" s="677"/>
      <c r="UVM45" s="678"/>
      <c r="UVN45" s="678"/>
      <c r="UVO45" s="678"/>
      <c r="UVP45" s="679"/>
      <c r="UVR45" s="676"/>
      <c r="UVS45" s="677"/>
      <c r="UVT45" s="677"/>
      <c r="UVU45" s="678"/>
      <c r="UVV45" s="678"/>
      <c r="UVW45" s="678"/>
      <c r="UVX45" s="679"/>
      <c r="UVZ45" s="676"/>
      <c r="UWA45" s="677"/>
      <c r="UWB45" s="677"/>
      <c r="UWC45" s="678"/>
      <c r="UWD45" s="678"/>
      <c r="UWE45" s="678"/>
      <c r="UWF45" s="679"/>
      <c r="UWH45" s="676"/>
      <c r="UWI45" s="677"/>
      <c r="UWJ45" s="677"/>
      <c r="UWK45" s="678"/>
      <c r="UWL45" s="678"/>
      <c r="UWM45" s="678"/>
      <c r="UWN45" s="679"/>
      <c r="UWP45" s="676"/>
      <c r="UWQ45" s="677"/>
      <c r="UWR45" s="677"/>
      <c r="UWS45" s="678"/>
      <c r="UWT45" s="678"/>
      <c r="UWU45" s="678"/>
      <c r="UWV45" s="679"/>
      <c r="UWX45" s="676"/>
      <c r="UWY45" s="677"/>
      <c r="UWZ45" s="677"/>
      <c r="UXA45" s="678"/>
      <c r="UXB45" s="678"/>
      <c r="UXC45" s="678"/>
      <c r="UXD45" s="679"/>
      <c r="UXF45" s="676"/>
      <c r="UXG45" s="677"/>
      <c r="UXH45" s="677"/>
      <c r="UXI45" s="678"/>
      <c r="UXJ45" s="678"/>
      <c r="UXK45" s="678"/>
      <c r="UXL45" s="679"/>
      <c r="UXN45" s="676"/>
      <c r="UXO45" s="677"/>
      <c r="UXP45" s="677"/>
      <c r="UXQ45" s="678"/>
      <c r="UXR45" s="678"/>
      <c r="UXS45" s="678"/>
      <c r="UXT45" s="679"/>
      <c r="UXV45" s="676"/>
      <c r="UXW45" s="677"/>
      <c r="UXX45" s="677"/>
      <c r="UXY45" s="678"/>
      <c r="UXZ45" s="678"/>
      <c r="UYA45" s="678"/>
      <c r="UYB45" s="679"/>
      <c r="UYD45" s="676"/>
      <c r="UYE45" s="677"/>
      <c r="UYF45" s="677"/>
      <c r="UYG45" s="678"/>
      <c r="UYH45" s="678"/>
      <c r="UYI45" s="678"/>
      <c r="UYJ45" s="679"/>
      <c r="UYL45" s="676"/>
      <c r="UYM45" s="677"/>
      <c r="UYN45" s="677"/>
      <c r="UYO45" s="678"/>
      <c r="UYP45" s="678"/>
      <c r="UYQ45" s="678"/>
      <c r="UYR45" s="679"/>
      <c r="UYT45" s="676"/>
      <c r="UYU45" s="677"/>
      <c r="UYV45" s="677"/>
      <c r="UYW45" s="678"/>
      <c r="UYX45" s="678"/>
      <c r="UYY45" s="678"/>
      <c r="UYZ45" s="679"/>
      <c r="UZB45" s="676"/>
      <c r="UZC45" s="677"/>
      <c r="UZD45" s="677"/>
      <c r="UZE45" s="678"/>
      <c r="UZF45" s="678"/>
      <c r="UZG45" s="678"/>
      <c r="UZH45" s="679"/>
      <c r="UZJ45" s="676"/>
      <c r="UZK45" s="677"/>
      <c r="UZL45" s="677"/>
      <c r="UZM45" s="678"/>
      <c r="UZN45" s="678"/>
      <c r="UZO45" s="678"/>
      <c r="UZP45" s="679"/>
      <c r="UZR45" s="676"/>
      <c r="UZS45" s="677"/>
      <c r="UZT45" s="677"/>
      <c r="UZU45" s="678"/>
      <c r="UZV45" s="678"/>
      <c r="UZW45" s="678"/>
      <c r="UZX45" s="679"/>
      <c r="UZZ45" s="676"/>
      <c r="VAA45" s="677"/>
      <c r="VAB45" s="677"/>
      <c r="VAC45" s="678"/>
      <c r="VAD45" s="678"/>
      <c r="VAE45" s="678"/>
      <c r="VAF45" s="679"/>
      <c r="VAH45" s="676"/>
      <c r="VAI45" s="677"/>
      <c r="VAJ45" s="677"/>
      <c r="VAK45" s="678"/>
      <c r="VAL45" s="678"/>
      <c r="VAM45" s="678"/>
      <c r="VAN45" s="679"/>
      <c r="VAP45" s="676"/>
      <c r="VAQ45" s="677"/>
      <c r="VAR45" s="677"/>
      <c r="VAS45" s="678"/>
      <c r="VAT45" s="678"/>
      <c r="VAU45" s="678"/>
      <c r="VAV45" s="679"/>
      <c r="VAX45" s="676"/>
      <c r="VAY45" s="677"/>
      <c r="VAZ45" s="677"/>
      <c r="VBA45" s="678"/>
      <c r="VBB45" s="678"/>
      <c r="VBC45" s="678"/>
      <c r="VBD45" s="679"/>
      <c r="VBF45" s="676"/>
      <c r="VBG45" s="677"/>
      <c r="VBH45" s="677"/>
      <c r="VBI45" s="678"/>
      <c r="VBJ45" s="678"/>
      <c r="VBK45" s="678"/>
      <c r="VBL45" s="679"/>
      <c r="VBN45" s="676"/>
      <c r="VBO45" s="677"/>
      <c r="VBP45" s="677"/>
      <c r="VBQ45" s="678"/>
      <c r="VBR45" s="678"/>
      <c r="VBS45" s="678"/>
      <c r="VBT45" s="679"/>
      <c r="VBV45" s="676"/>
      <c r="VBW45" s="677"/>
      <c r="VBX45" s="677"/>
      <c r="VBY45" s="678"/>
      <c r="VBZ45" s="678"/>
      <c r="VCA45" s="678"/>
      <c r="VCB45" s="679"/>
      <c r="VCD45" s="676"/>
      <c r="VCE45" s="677"/>
      <c r="VCF45" s="677"/>
      <c r="VCG45" s="678"/>
      <c r="VCH45" s="678"/>
      <c r="VCI45" s="678"/>
      <c r="VCJ45" s="679"/>
      <c r="VCL45" s="676"/>
      <c r="VCM45" s="677"/>
      <c r="VCN45" s="677"/>
      <c r="VCO45" s="678"/>
      <c r="VCP45" s="678"/>
      <c r="VCQ45" s="678"/>
      <c r="VCR45" s="679"/>
      <c r="VCT45" s="676"/>
      <c r="VCU45" s="677"/>
      <c r="VCV45" s="677"/>
      <c r="VCW45" s="678"/>
      <c r="VCX45" s="678"/>
      <c r="VCY45" s="678"/>
      <c r="VCZ45" s="679"/>
      <c r="VDB45" s="676"/>
      <c r="VDC45" s="677"/>
      <c r="VDD45" s="677"/>
      <c r="VDE45" s="678"/>
      <c r="VDF45" s="678"/>
      <c r="VDG45" s="678"/>
      <c r="VDH45" s="679"/>
      <c r="VDJ45" s="676"/>
      <c r="VDK45" s="677"/>
      <c r="VDL45" s="677"/>
      <c r="VDM45" s="678"/>
      <c r="VDN45" s="678"/>
      <c r="VDO45" s="678"/>
      <c r="VDP45" s="679"/>
      <c r="VDR45" s="676"/>
      <c r="VDS45" s="677"/>
      <c r="VDT45" s="677"/>
      <c r="VDU45" s="678"/>
      <c r="VDV45" s="678"/>
      <c r="VDW45" s="678"/>
      <c r="VDX45" s="679"/>
      <c r="VDZ45" s="676"/>
      <c r="VEA45" s="677"/>
      <c r="VEB45" s="677"/>
      <c r="VEC45" s="678"/>
      <c r="VED45" s="678"/>
      <c r="VEE45" s="678"/>
      <c r="VEF45" s="679"/>
      <c r="VEH45" s="676"/>
      <c r="VEI45" s="677"/>
      <c r="VEJ45" s="677"/>
      <c r="VEK45" s="678"/>
      <c r="VEL45" s="678"/>
      <c r="VEM45" s="678"/>
      <c r="VEN45" s="679"/>
      <c r="VEP45" s="676"/>
      <c r="VEQ45" s="677"/>
      <c r="VER45" s="677"/>
      <c r="VES45" s="678"/>
      <c r="VET45" s="678"/>
      <c r="VEU45" s="678"/>
      <c r="VEV45" s="679"/>
      <c r="VEX45" s="676"/>
      <c r="VEY45" s="677"/>
      <c r="VEZ45" s="677"/>
      <c r="VFA45" s="678"/>
      <c r="VFB45" s="678"/>
      <c r="VFC45" s="678"/>
      <c r="VFD45" s="679"/>
      <c r="VFF45" s="676"/>
      <c r="VFG45" s="677"/>
      <c r="VFH45" s="677"/>
      <c r="VFI45" s="678"/>
      <c r="VFJ45" s="678"/>
      <c r="VFK45" s="678"/>
      <c r="VFL45" s="679"/>
      <c r="VFN45" s="676"/>
      <c r="VFO45" s="677"/>
      <c r="VFP45" s="677"/>
      <c r="VFQ45" s="678"/>
      <c r="VFR45" s="678"/>
      <c r="VFS45" s="678"/>
      <c r="VFT45" s="679"/>
      <c r="VFV45" s="676"/>
      <c r="VFW45" s="677"/>
      <c r="VFX45" s="677"/>
      <c r="VFY45" s="678"/>
      <c r="VFZ45" s="678"/>
      <c r="VGA45" s="678"/>
      <c r="VGB45" s="679"/>
      <c r="VGD45" s="676"/>
      <c r="VGE45" s="677"/>
      <c r="VGF45" s="677"/>
      <c r="VGG45" s="678"/>
      <c r="VGH45" s="678"/>
      <c r="VGI45" s="678"/>
      <c r="VGJ45" s="679"/>
      <c r="VGL45" s="676"/>
      <c r="VGM45" s="677"/>
      <c r="VGN45" s="677"/>
      <c r="VGO45" s="678"/>
      <c r="VGP45" s="678"/>
      <c r="VGQ45" s="678"/>
      <c r="VGR45" s="679"/>
      <c r="VGT45" s="676"/>
      <c r="VGU45" s="677"/>
      <c r="VGV45" s="677"/>
      <c r="VGW45" s="678"/>
      <c r="VGX45" s="678"/>
      <c r="VGY45" s="678"/>
      <c r="VGZ45" s="679"/>
      <c r="VHB45" s="676"/>
      <c r="VHC45" s="677"/>
      <c r="VHD45" s="677"/>
      <c r="VHE45" s="678"/>
      <c r="VHF45" s="678"/>
      <c r="VHG45" s="678"/>
      <c r="VHH45" s="679"/>
      <c r="VHJ45" s="676"/>
      <c r="VHK45" s="677"/>
      <c r="VHL45" s="677"/>
      <c r="VHM45" s="678"/>
      <c r="VHN45" s="678"/>
      <c r="VHO45" s="678"/>
      <c r="VHP45" s="679"/>
      <c r="VHR45" s="676"/>
      <c r="VHS45" s="677"/>
      <c r="VHT45" s="677"/>
      <c r="VHU45" s="678"/>
      <c r="VHV45" s="678"/>
      <c r="VHW45" s="678"/>
      <c r="VHX45" s="679"/>
      <c r="VHZ45" s="676"/>
      <c r="VIA45" s="677"/>
      <c r="VIB45" s="677"/>
      <c r="VIC45" s="678"/>
      <c r="VID45" s="678"/>
      <c r="VIE45" s="678"/>
      <c r="VIF45" s="679"/>
      <c r="VIH45" s="676"/>
      <c r="VII45" s="677"/>
      <c r="VIJ45" s="677"/>
      <c r="VIK45" s="678"/>
      <c r="VIL45" s="678"/>
      <c r="VIM45" s="678"/>
      <c r="VIN45" s="679"/>
      <c r="VIP45" s="676"/>
      <c r="VIQ45" s="677"/>
      <c r="VIR45" s="677"/>
      <c r="VIS45" s="678"/>
      <c r="VIT45" s="678"/>
      <c r="VIU45" s="678"/>
      <c r="VIV45" s="679"/>
      <c r="VIX45" s="676"/>
      <c r="VIY45" s="677"/>
      <c r="VIZ45" s="677"/>
      <c r="VJA45" s="678"/>
      <c r="VJB45" s="678"/>
      <c r="VJC45" s="678"/>
      <c r="VJD45" s="679"/>
      <c r="VJF45" s="676"/>
      <c r="VJG45" s="677"/>
      <c r="VJH45" s="677"/>
      <c r="VJI45" s="678"/>
      <c r="VJJ45" s="678"/>
      <c r="VJK45" s="678"/>
      <c r="VJL45" s="679"/>
      <c r="VJN45" s="676"/>
      <c r="VJO45" s="677"/>
      <c r="VJP45" s="677"/>
      <c r="VJQ45" s="678"/>
      <c r="VJR45" s="678"/>
      <c r="VJS45" s="678"/>
      <c r="VJT45" s="679"/>
      <c r="VJV45" s="676"/>
      <c r="VJW45" s="677"/>
      <c r="VJX45" s="677"/>
      <c r="VJY45" s="678"/>
      <c r="VJZ45" s="678"/>
      <c r="VKA45" s="678"/>
      <c r="VKB45" s="679"/>
      <c r="VKD45" s="676"/>
      <c r="VKE45" s="677"/>
      <c r="VKF45" s="677"/>
      <c r="VKG45" s="678"/>
      <c r="VKH45" s="678"/>
      <c r="VKI45" s="678"/>
      <c r="VKJ45" s="679"/>
      <c r="VKL45" s="676"/>
      <c r="VKM45" s="677"/>
      <c r="VKN45" s="677"/>
      <c r="VKO45" s="678"/>
      <c r="VKP45" s="678"/>
      <c r="VKQ45" s="678"/>
      <c r="VKR45" s="679"/>
      <c r="VKT45" s="676"/>
      <c r="VKU45" s="677"/>
      <c r="VKV45" s="677"/>
      <c r="VKW45" s="678"/>
      <c r="VKX45" s="678"/>
      <c r="VKY45" s="678"/>
      <c r="VKZ45" s="679"/>
      <c r="VLB45" s="676"/>
      <c r="VLC45" s="677"/>
      <c r="VLD45" s="677"/>
      <c r="VLE45" s="678"/>
      <c r="VLF45" s="678"/>
      <c r="VLG45" s="678"/>
      <c r="VLH45" s="679"/>
      <c r="VLJ45" s="676"/>
      <c r="VLK45" s="677"/>
      <c r="VLL45" s="677"/>
      <c r="VLM45" s="678"/>
      <c r="VLN45" s="678"/>
      <c r="VLO45" s="678"/>
      <c r="VLP45" s="679"/>
      <c r="VLR45" s="676"/>
      <c r="VLS45" s="677"/>
      <c r="VLT45" s="677"/>
      <c r="VLU45" s="678"/>
      <c r="VLV45" s="678"/>
      <c r="VLW45" s="678"/>
      <c r="VLX45" s="679"/>
      <c r="VLZ45" s="676"/>
      <c r="VMA45" s="677"/>
      <c r="VMB45" s="677"/>
      <c r="VMC45" s="678"/>
      <c r="VMD45" s="678"/>
      <c r="VME45" s="678"/>
      <c r="VMF45" s="679"/>
      <c r="VMH45" s="676"/>
      <c r="VMI45" s="677"/>
      <c r="VMJ45" s="677"/>
      <c r="VMK45" s="678"/>
      <c r="VML45" s="678"/>
      <c r="VMM45" s="678"/>
      <c r="VMN45" s="679"/>
      <c r="VMP45" s="676"/>
      <c r="VMQ45" s="677"/>
      <c r="VMR45" s="677"/>
      <c r="VMS45" s="678"/>
      <c r="VMT45" s="678"/>
      <c r="VMU45" s="678"/>
      <c r="VMV45" s="679"/>
      <c r="VMX45" s="676"/>
      <c r="VMY45" s="677"/>
      <c r="VMZ45" s="677"/>
      <c r="VNA45" s="678"/>
      <c r="VNB45" s="678"/>
      <c r="VNC45" s="678"/>
      <c r="VND45" s="679"/>
      <c r="VNF45" s="676"/>
      <c r="VNG45" s="677"/>
      <c r="VNH45" s="677"/>
      <c r="VNI45" s="678"/>
      <c r="VNJ45" s="678"/>
      <c r="VNK45" s="678"/>
      <c r="VNL45" s="679"/>
      <c r="VNN45" s="676"/>
      <c r="VNO45" s="677"/>
      <c r="VNP45" s="677"/>
      <c r="VNQ45" s="678"/>
      <c r="VNR45" s="678"/>
      <c r="VNS45" s="678"/>
      <c r="VNT45" s="679"/>
      <c r="VNV45" s="676"/>
      <c r="VNW45" s="677"/>
      <c r="VNX45" s="677"/>
      <c r="VNY45" s="678"/>
      <c r="VNZ45" s="678"/>
      <c r="VOA45" s="678"/>
      <c r="VOB45" s="679"/>
      <c r="VOD45" s="676"/>
      <c r="VOE45" s="677"/>
      <c r="VOF45" s="677"/>
      <c r="VOG45" s="678"/>
      <c r="VOH45" s="678"/>
      <c r="VOI45" s="678"/>
      <c r="VOJ45" s="679"/>
      <c r="VOL45" s="676"/>
      <c r="VOM45" s="677"/>
      <c r="VON45" s="677"/>
      <c r="VOO45" s="678"/>
      <c r="VOP45" s="678"/>
      <c r="VOQ45" s="678"/>
      <c r="VOR45" s="679"/>
      <c r="VOT45" s="676"/>
      <c r="VOU45" s="677"/>
      <c r="VOV45" s="677"/>
      <c r="VOW45" s="678"/>
      <c r="VOX45" s="678"/>
      <c r="VOY45" s="678"/>
      <c r="VOZ45" s="679"/>
      <c r="VPB45" s="676"/>
      <c r="VPC45" s="677"/>
      <c r="VPD45" s="677"/>
      <c r="VPE45" s="678"/>
      <c r="VPF45" s="678"/>
      <c r="VPG45" s="678"/>
      <c r="VPH45" s="679"/>
      <c r="VPJ45" s="676"/>
      <c r="VPK45" s="677"/>
      <c r="VPL45" s="677"/>
      <c r="VPM45" s="678"/>
      <c r="VPN45" s="678"/>
      <c r="VPO45" s="678"/>
      <c r="VPP45" s="679"/>
      <c r="VPR45" s="676"/>
      <c r="VPS45" s="677"/>
      <c r="VPT45" s="677"/>
      <c r="VPU45" s="678"/>
      <c r="VPV45" s="678"/>
      <c r="VPW45" s="678"/>
      <c r="VPX45" s="679"/>
      <c r="VPZ45" s="676"/>
      <c r="VQA45" s="677"/>
      <c r="VQB45" s="677"/>
      <c r="VQC45" s="678"/>
      <c r="VQD45" s="678"/>
      <c r="VQE45" s="678"/>
      <c r="VQF45" s="679"/>
      <c r="VQH45" s="676"/>
      <c r="VQI45" s="677"/>
      <c r="VQJ45" s="677"/>
      <c r="VQK45" s="678"/>
      <c r="VQL45" s="678"/>
      <c r="VQM45" s="678"/>
      <c r="VQN45" s="679"/>
      <c r="VQP45" s="676"/>
      <c r="VQQ45" s="677"/>
      <c r="VQR45" s="677"/>
      <c r="VQS45" s="678"/>
      <c r="VQT45" s="678"/>
      <c r="VQU45" s="678"/>
      <c r="VQV45" s="679"/>
      <c r="VQX45" s="676"/>
      <c r="VQY45" s="677"/>
      <c r="VQZ45" s="677"/>
      <c r="VRA45" s="678"/>
      <c r="VRB45" s="678"/>
      <c r="VRC45" s="678"/>
      <c r="VRD45" s="679"/>
      <c r="VRF45" s="676"/>
      <c r="VRG45" s="677"/>
      <c r="VRH45" s="677"/>
      <c r="VRI45" s="678"/>
      <c r="VRJ45" s="678"/>
      <c r="VRK45" s="678"/>
      <c r="VRL45" s="679"/>
      <c r="VRN45" s="676"/>
      <c r="VRO45" s="677"/>
      <c r="VRP45" s="677"/>
      <c r="VRQ45" s="678"/>
      <c r="VRR45" s="678"/>
      <c r="VRS45" s="678"/>
      <c r="VRT45" s="679"/>
      <c r="VRV45" s="676"/>
      <c r="VRW45" s="677"/>
      <c r="VRX45" s="677"/>
      <c r="VRY45" s="678"/>
      <c r="VRZ45" s="678"/>
      <c r="VSA45" s="678"/>
      <c r="VSB45" s="679"/>
      <c r="VSD45" s="676"/>
      <c r="VSE45" s="677"/>
      <c r="VSF45" s="677"/>
      <c r="VSG45" s="678"/>
      <c r="VSH45" s="678"/>
      <c r="VSI45" s="678"/>
      <c r="VSJ45" s="679"/>
      <c r="VSL45" s="676"/>
      <c r="VSM45" s="677"/>
      <c r="VSN45" s="677"/>
      <c r="VSO45" s="678"/>
      <c r="VSP45" s="678"/>
      <c r="VSQ45" s="678"/>
      <c r="VSR45" s="679"/>
      <c r="VST45" s="676"/>
      <c r="VSU45" s="677"/>
      <c r="VSV45" s="677"/>
      <c r="VSW45" s="678"/>
      <c r="VSX45" s="678"/>
      <c r="VSY45" s="678"/>
      <c r="VSZ45" s="679"/>
      <c r="VTB45" s="676"/>
      <c r="VTC45" s="677"/>
      <c r="VTD45" s="677"/>
      <c r="VTE45" s="678"/>
      <c r="VTF45" s="678"/>
      <c r="VTG45" s="678"/>
      <c r="VTH45" s="679"/>
      <c r="VTJ45" s="676"/>
      <c r="VTK45" s="677"/>
      <c r="VTL45" s="677"/>
      <c r="VTM45" s="678"/>
      <c r="VTN45" s="678"/>
      <c r="VTO45" s="678"/>
      <c r="VTP45" s="679"/>
      <c r="VTR45" s="676"/>
      <c r="VTS45" s="677"/>
      <c r="VTT45" s="677"/>
      <c r="VTU45" s="678"/>
      <c r="VTV45" s="678"/>
      <c r="VTW45" s="678"/>
      <c r="VTX45" s="679"/>
      <c r="VTZ45" s="676"/>
      <c r="VUA45" s="677"/>
      <c r="VUB45" s="677"/>
      <c r="VUC45" s="678"/>
      <c r="VUD45" s="678"/>
      <c r="VUE45" s="678"/>
      <c r="VUF45" s="679"/>
      <c r="VUH45" s="676"/>
      <c r="VUI45" s="677"/>
      <c r="VUJ45" s="677"/>
      <c r="VUK45" s="678"/>
      <c r="VUL45" s="678"/>
      <c r="VUM45" s="678"/>
      <c r="VUN45" s="679"/>
      <c r="VUP45" s="676"/>
      <c r="VUQ45" s="677"/>
      <c r="VUR45" s="677"/>
      <c r="VUS45" s="678"/>
      <c r="VUT45" s="678"/>
      <c r="VUU45" s="678"/>
      <c r="VUV45" s="679"/>
      <c r="VUX45" s="676"/>
      <c r="VUY45" s="677"/>
      <c r="VUZ45" s="677"/>
      <c r="VVA45" s="678"/>
      <c r="VVB45" s="678"/>
      <c r="VVC45" s="678"/>
      <c r="VVD45" s="679"/>
      <c r="VVF45" s="676"/>
      <c r="VVG45" s="677"/>
      <c r="VVH45" s="677"/>
      <c r="VVI45" s="678"/>
      <c r="VVJ45" s="678"/>
      <c r="VVK45" s="678"/>
      <c r="VVL45" s="679"/>
      <c r="VVN45" s="676"/>
      <c r="VVO45" s="677"/>
      <c r="VVP45" s="677"/>
      <c r="VVQ45" s="678"/>
      <c r="VVR45" s="678"/>
      <c r="VVS45" s="678"/>
      <c r="VVT45" s="679"/>
      <c r="VVV45" s="676"/>
      <c r="VVW45" s="677"/>
      <c r="VVX45" s="677"/>
      <c r="VVY45" s="678"/>
      <c r="VVZ45" s="678"/>
      <c r="VWA45" s="678"/>
      <c r="VWB45" s="679"/>
      <c r="VWD45" s="676"/>
      <c r="VWE45" s="677"/>
      <c r="VWF45" s="677"/>
      <c r="VWG45" s="678"/>
      <c r="VWH45" s="678"/>
      <c r="VWI45" s="678"/>
      <c r="VWJ45" s="679"/>
      <c r="VWL45" s="676"/>
      <c r="VWM45" s="677"/>
      <c r="VWN45" s="677"/>
      <c r="VWO45" s="678"/>
      <c r="VWP45" s="678"/>
      <c r="VWQ45" s="678"/>
      <c r="VWR45" s="679"/>
      <c r="VWT45" s="676"/>
      <c r="VWU45" s="677"/>
      <c r="VWV45" s="677"/>
      <c r="VWW45" s="678"/>
      <c r="VWX45" s="678"/>
      <c r="VWY45" s="678"/>
      <c r="VWZ45" s="679"/>
      <c r="VXB45" s="676"/>
      <c r="VXC45" s="677"/>
      <c r="VXD45" s="677"/>
      <c r="VXE45" s="678"/>
      <c r="VXF45" s="678"/>
      <c r="VXG45" s="678"/>
      <c r="VXH45" s="679"/>
      <c r="VXJ45" s="676"/>
      <c r="VXK45" s="677"/>
      <c r="VXL45" s="677"/>
      <c r="VXM45" s="678"/>
      <c r="VXN45" s="678"/>
      <c r="VXO45" s="678"/>
      <c r="VXP45" s="679"/>
      <c r="VXR45" s="676"/>
      <c r="VXS45" s="677"/>
      <c r="VXT45" s="677"/>
      <c r="VXU45" s="678"/>
      <c r="VXV45" s="678"/>
      <c r="VXW45" s="678"/>
      <c r="VXX45" s="679"/>
      <c r="VXZ45" s="676"/>
      <c r="VYA45" s="677"/>
      <c r="VYB45" s="677"/>
      <c r="VYC45" s="678"/>
      <c r="VYD45" s="678"/>
      <c r="VYE45" s="678"/>
      <c r="VYF45" s="679"/>
      <c r="VYH45" s="676"/>
      <c r="VYI45" s="677"/>
      <c r="VYJ45" s="677"/>
      <c r="VYK45" s="678"/>
      <c r="VYL45" s="678"/>
      <c r="VYM45" s="678"/>
      <c r="VYN45" s="679"/>
      <c r="VYP45" s="676"/>
      <c r="VYQ45" s="677"/>
      <c r="VYR45" s="677"/>
      <c r="VYS45" s="678"/>
      <c r="VYT45" s="678"/>
      <c r="VYU45" s="678"/>
      <c r="VYV45" s="679"/>
      <c r="VYX45" s="676"/>
      <c r="VYY45" s="677"/>
      <c r="VYZ45" s="677"/>
      <c r="VZA45" s="678"/>
      <c r="VZB45" s="678"/>
      <c r="VZC45" s="678"/>
      <c r="VZD45" s="679"/>
      <c r="VZF45" s="676"/>
      <c r="VZG45" s="677"/>
      <c r="VZH45" s="677"/>
      <c r="VZI45" s="678"/>
      <c r="VZJ45" s="678"/>
      <c r="VZK45" s="678"/>
      <c r="VZL45" s="679"/>
      <c r="VZN45" s="676"/>
      <c r="VZO45" s="677"/>
      <c r="VZP45" s="677"/>
      <c r="VZQ45" s="678"/>
      <c r="VZR45" s="678"/>
      <c r="VZS45" s="678"/>
      <c r="VZT45" s="679"/>
      <c r="VZV45" s="676"/>
      <c r="VZW45" s="677"/>
      <c r="VZX45" s="677"/>
      <c r="VZY45" s="678"/>
      <c r="VZZ45" s="678"/>
      <c r="WAA45" s="678"/>
      <c r="WAB45" s="679"/>
      <c r="WAD45" s="676"/>
      <c r="WAE45" s="677"/>
      <c r="WAF45" s="677"/>
      <c r="WAG45" s="678"/>
      <c r="WAH45" s="678"/>
      <c r="WAI45" s="678"/>
      <c r="WAJ45" s="679"/>
      <c r="WAL45" s="676"/>
      <c r="WAM45" s="677"/>
      <c r="WAN45" s="677"/>
      <c r="WAO45" s="678"/>
      <c r="WAP45" s="678"/>
      <c r="WAQ45" s="678"/>
      <c r="WAR45" s="679"/>
      <c r="WAT45" s="676"/>
      <c r="WAU45" s="677"/>
      <c r="WAV45" s="677"/>
      <c r="WAW45" s="678"/>
      <c r="WAX45" s="678"/>
      <c r="WAY45" s="678"/>
      <c r="WAZ45" s="679"/>
      <c r="WBB45" s="676"/>
      <c r="WBC45" s="677"/>
      <c r="WBD45" s="677"/>
      <c r="WBE45" s="678"/>
      <c r="WBF45" s="678"/>
      <c r="WBG45" s="678"/>
      <c r="WBH45" s="679"/>
      <c r="WBJ45" s="676"/>
      <c r="WBK45" s="677"/>
      <c r="WBL45" s="677"/>
      <c r="WBM45" s="678"/>
      <c r="WBN45" s="678"/>
      <c r="WBO45" s="678"/>
      <c r="WBP45" s="679"/>
      <c r="WBR45" s="676"/>
      <c r="WBS45" s="677"/>
      <c r="WBT45" s="677"/>
      <c r="WBU45" s="678"/>
      <c r="WBV45" s="678"/>
      <c r="WBW45" s="678"/>
      <c r="WBX45" s="679"/>
      <c r="WBZ45" s="676"/>
      <c r="WCA45" s="677"/>
      <c r="WCB45" s="677"/>
      <c r="WCC45" s="678"/>
      <c r="WCD45" s="678"/>
      <c r="WCE45" s="678"/>
      <c r="WCF45" s="679"/>
      <c r="WCH45" s="676"/>
      <c r="WCI45" s="677"/>
      <c r="WCJ45" s="677"/>
      <c r="WCK45" s="678"/>
      <c r="WCL45" s="678"/>
      <c r="WCM45" s="678"/>
      <c r="WCN45" s="679"/>
      <c r="WCP45" s="676"/>
      <c r="WCQ45" s="677"/>
      <c r="WCR45" s="677"/>
      <c r="WCS45" s="678"/>
      <c r="WCT45" s="678"/>
      <c r="WCU45" s="678"/>
      <c r="WCV45" s="679"/>
      <c r="WCX45" s="676"/>
      <c r="WCY45" s="677"/>
      <c r="WCZ45" s="677"/>
      <c r="WDA45" s="678"/>
      <c r="WDB45" s="678"/>
      <c r="WDC45" s="678"/>
      <c r="WDD45" s="679"/>
      <c r="WDF45" s="676"/>
      <c r="WDG45" s="677"/>
      <c r="WDH45" s="677"/>
      <c r="WDI45" s="678"/>
      <c r="WDJ45" s="678"/>
      <c r="WDK45" s="678"/>
      <c r="WDL45" s="679"/>
      <c r="WDN45" s="676"/>
      <c r="WDO45" s="677"/>
      <c r="WDP45" s="677"/>
      <c r="WDQ45" s="678"/>
      <c r="WDR45" s="678"/>
      <c r="WDS45" s="678"/>
      <c r="WDT45" s="679"/>
      <c r="WDV45" s="676"/>
      <c r="WDW45" s="677"/>
      <c r="WDX45" s="677"/>
      <c r="WDY45" s="678"/>
      <c r="WDZ45" s="678"/>
      <c r="WEA45" s="678"/>
      <c r="WEB45" s="679"/>
      <c r="WED45" s="676"/>
      <c r="WEE45" s="677"/>
      <c r="WEF45" s="677"/>
      <c r="WEG45" s="678"/>
      <c r="WEH45" s="678"/>
      <c r="WEI45" s="678"/>
      <c r="WEJ45" s="679"/>
      <c r="WEL45" s="676"/>
      <c r="WEM45" s="677"/>
      <c r="WEN45" s="677"/>
      <c r="WEO45" s="678"/>
      <c r="WEP45" s="678"/>
      <c r="WEQ45" s="678"/>
      <c r="WER45" s="679"/>
      <c r="WET45" s="676"/>
      <c r="WEU45" s="677"/>
      <c r="WEV45" s="677"/>
      <c r="WEW45" s="678"/>
      <c r="WEX45" s="678"/>
      <c r="WEY45" s="678"/>
      <c r="WEZ45" s="679"/>
      <c r="WFB45" s="676"/>
      <c r="WFC45" s="677"/>
      <c r="WFD45" s="677"/>
      <c r="WFE45" s="678"/>
      <c r="WFF45" s="678"/>
      <c r="WFG45" s="678"/>
      <c r="WFH45" s="679"/>
      <c r="WFJ45" s="676"/>
      <c r="WFK45" s="677"/>
      <c r="WFL45" s="677"/>
      <c r="WFM45" s="678"/>
      <c r="WFN45" s="678"/>
      <c r="WFO45" s="678"/>
      <c r="WFP45" s="679"/>
      <c r="WFR45" s="676"/>
      <c r="WFS45" s="677"/>
      <c r="WFT45" s="677"/>
      <c r="WFU45" s="678"/>
      <c r="WFV45" s="678"/>
      <c r="WFW45" s="678"/>
      <c r="WFX45" s="679"/>
      <c r="WFZ45" s="676"/>
      <c r="WGA45" s="677"/>
      <c r="WGB45" s="677"/>
      <c r="WGC45" s="678"/>
      <c r="WGD45" s="678"/>
      <c r="WGE45" s="678"/>
      <c r="WGF45" s="679"/>
      <c r="WGH45" s="676"/>
      <c r="WGI45" s="677"/>
      <c r="WGJ45" s="677"/>
      <c r="WGK45" s="678"/>
      <c r="WGL45" s="678"/>
      <c r="WGM45" s="678"/>
      <c r="WGN45" s="679"/>
      <c r="WGP45" s="676"/>
      <c r="WGQ45" s="677"/>
      <c r="WGR45" s="677"/>
      <c r="WGS45" s="678"/>
      <c r="WGT45" s="678"/>
      <c r="WGU45" s="678"/>
      <c r="WGV45" s="679"/>
      <c r="WGX45" s="676"/>
      <c r="WGY45" s="677"/>
      <c r="WGZ45" s="677"/>
      <c r="WHA45" s="678"/>
      <c r="WHB45" s="678"/>
      <c r="WHC45" s="678"/>
      <c r="WHD45" s="679"/>
      <c r="WHF45" s="676"/>
      <c r="WHG45" s="677"/>
      <c r="WHH45" s="677"/>
      <c r="WHI45" s="678"/>
      <c r="WHJ45" s="678"/>
      <c r="WHK45" s="678"/>
      <c r="WHL45" s="679"/>
      <c r="WHN45" s="676"/>
      <c r="WHO45" s="677"/>
      <c r="WHP45" s="677"/>
      <c r="WHQ45" s="678"/>
      <c r="WHR45" s="678"/>
      <c r="WHS45" s="678"/>
      <c r="WHT45" s="679"/>
      <c r="WHV45" s="676"/>
      <c r="WHW45" s="677"/>
      <c r="WHX45" s="677"/>
      <c r="WHY45" s="678"/>
      <c r="WHZ45" s="678"/>
      <c r="WIA45" s="678"/>
      <c r="WIB45" s="679"/>
      <c r="WID45" s="676"/>
      <c r="WIE45" s="677"/>
      <c r="WIF45" s="677"/>
      <c r="WIG45" s="678"/>
      <c r="WIH45" s="678"/>
      <c r="WII45" s="678"/>
      <c r="WIJ45" s="679"/>
      <c r="WIL45" s="676"/>
      <c r="WIM45" s="677"/>
      <c r="WIN45" s="677"/>
      <c r="WIO45" s="678"/>
      <c r="WIP45" s="678"/>
      <c r="WIQ45" s="678"/>
      <c r="WIR45" s="679"/>
      <c r="WIT45" s="676"/>
      <c r="WIU45" s="677"/>
      <c r="WIV45" s="677"/>
      <c r="WIW45" s="678"/>
      <c r="WIX45" s="678"/>
      <c r="WIY45" s="678"/>
      <c r="WIZ45" s="679"/>
      <c r="WJB45" s="676"/>
      <c r="WJC45" s="677"/>
      <c r="WJD45" s="677"/>
      <c r="WJE45" s="678"/>
      <c r="WJF45" s="678"/>
      <c r="WJG45" s="678"/>
      <c r="WJH45" s="679"/>
      <c r="WJJ45" s="676"/>
      <c r="WJK45" s="677"/>
      <c r="WJL45" s="677"/>
      <c r="WJM45" s="678"/>
      <c r="WJN45" s="678"/>
      <c r="WJO45" s="678"/>
      <c r="WJP45" s="679"/>
      <c r="WJR45" s="676"/>
      <c r="WJS45" s="677"/>
      <c r="WJT45" s="677"/>
      <c r="WJU45" s="678"/>
      <c r="WJV45" s="678"/>
      <c r="WJW45" s="678"/>
      <c r="WJX45" s="679"/>
      <c r="WJZ45" s="676"/>
      <c r="WKA45" s="677"/>
      <c r="WKB45" s="677"/>
      <c r="WKC45" s="678"/>
      <c r="WKD45" s="678"/>
      <c r="WKE45" s="678"/>
      <c r="WKF45" s="679"/>
      <c r="WKH45" s="676"/>
      <c r="WKI45" s="677"/>
      <c r="WKJ45" s="677"/>
      <c r="WKK45" s="678"/>
      <c r="WKL45" s="678"/>
      <c r="WKM45" s="678"/>
      <c r="WKN45" s="679"/>
      <c r="WKP45" s="676"/>
      <c r="WKQ45" s="677"/>
      <c r="WKR45" s="677"/>
      <c r="WKS45" s="678"/>
      <c r="WKT45" s="678"/>
      <c r="WKU45" s="678"/>
      <c r="WKV45" s="679"/>
      <c r="WKX45" s="676"/>
      <c r="WKY45" s="677"/>
      <c r="WKZ45" s="677"/>
      <c r="WLA45" s="678"/>
      <c r="WLB45" s="678"/>
      <c r="WLC45" s="678"/>
      <c r="WLD45" s="679"/>
      <c r="WLF45" s="676"/>
      <c r="WLG45" s="677"/>
      <c r="WLH45" s="677"/>
      <c r="WLI45" s="678"/>
      <c r="WLJ45" s="678"/>
      <c r="WLK45" s="678"/>
      <c r="WLL45" s="679"/>
      <c r="WLN45" s="676"/>
      <c r="WLO45" s="677"/>
      <c r="WLP45" s="677"/>
      <c r="WLQ45" s="678"/>
      <c r="WLR45" s="678"/>
      <c r="WLS45" s="678"/>
      <c r="WLT45" s="679"/>
      <c r="WLV45" s="676"/>
      <c r="WLW45" s="677"/>
      <c r="WLX45" s="677"/>
      <c r="WLY45" s="678"/>
      <c r="WLZ45" s="678"/>
      <c r="WMA45" s="678"/>
      <c r="WMB45" s="679"/>
      <c r="WMD45" s="676"/>
      <c r="WME45" s="677"/>
      <c r="WMF45" s="677"/>
      <c r="WMG45" s="678"/>
      <c r="WMH45" s="678"/>
      <c r="WMI45" s="678"/>
      <c r="WMJ45" s="679"/>
      <c r="WML45" s="676"/>
      <c r="WMM45" s="677"/>
      <c r="WMN45" s="677"/>
      <c r="WMO45" s="678"/>
      <c r="WMP45" s="678"/>
      <c r="WMQ45" s="678"/>
      <c r="WMR45" s="679"/>
      <c r="WMT45" s="676"/>
      <c r="WMU45" s="677"/>
      <c r="WMV45" s="677"/>
      <c r="WMW45" s="678"/>
      <c r="WMX45" s="678"/>
      <c r="WMY45" s="678"/>
      <c r="WMZ45" s="679"/>
      <c r="WNB45" s="676"/>
      <c r="WNC45" s="677"/>
      <c r="WND45" s="677"/>
      <c r="WNE45" s="678"/>
      <c r="WNF45" s="678"/>
      <c r="WNG45" s="678"/>
      <c r="WNH45" s="679"/>
      <c r="WNJ45" s="676"/>
      <c r="WNK45" s="677"/>
      <c r="WNL45" s="677"/>
      <c r="WNM45" s="678"/>
      <c r="WNN45" s="678"/>
      <c r="WNO45" s="678"/>
      <c r="WNP45" s="679"/>
      <c r="WNR45" s="676"/>
      <c r="WNS45" s="677"/>
      <c r="WNT45" s="677"/>
      <c r="WNU45" s="678"/>
      <c r="WNV45" s="678"/>
      <c r="WNW45" s="678"/>
      <c r="WNX45" s="679"/>
      <c r="WNZ45" s="676"/>
      <c r="WOA45" s="677"/>
      <c r="WOB45" s="677"/>
      <c r="WOC45" s="678"/>
      <c r="WOD45" s="678"/>
      <c r="WOE45" s="678"/>
      <c r="WOF45" s="679"/>
      <c r="WOH45" s="676"/>
      <c r="WOI45" s="677"/>
      <c r="WOJ45" s="677"/>
      <c r="WOK45" s="678"/>
      <c r="WOL45" s="678"/>
      <c r="WOM45" s="678"/>
      <c r="WON45" s="679"/>
      <c r="WOP45" s="676"/>
      <c r="WOQ45" s="677"/>
      <c r="WOR45" s="677"/>
      <c r="WOS45" s="678"/>
      <c r="WOT45" s="678"/>
      <c r="WOU45" s="678"/>
      <c r="WOV45" s="679"/>
      <c r="WOX45" s="676"/>
      <c r="WOY45" s="677"/>
      <c r="WOZ45" s="677"/>
      <c r="WPA45" s="678"/>
      <c r="WPB45" s="678"/>
      <c r="WPC45" s="678"/>
      <c r="WPD45" s="679"/>
      <c r="WPF45" s="676"/>
      <c r="WPG45" s="677"/>
      <c r="WPH45" s="677"/>
      <c r="WPI45" s="678"/>
      <c r="WPJ45" s="678"/>
      <c r="WPK45" s="678"/>
      <c r="WPL45" s="679"/>
      <c r="WPN45" s="676"/>
      <c r="WPO45" s="677"/>
      <c r="WPP45" s="677"/>
      <c r="WPQ45" s="678"/>
      <c r="WPR45" s="678"/>
      <c r="WPS45" s="678"/>
      <c r="WPT45" s="679"/>
      <c r="WPV45" s="676"/>
      <c r="WPW45" s="677"/>
      <c r="WPX45" s="677"/>
      <c r="WPY45" s="678"/>
      <c r="WPZ45" s="678"/>
      <c r="WQA45" s="678"/>
      <c r="WQB45" s="679"/>
      <c r="WQD45" s="676"/>
      <c r="WQE45" s="677"/>
      <c r="WQF45" s="677"/>
      <c r="WQG45" s="678"/>
      <c r="WQH45" s="678"/>
      <c r="WQI45" s="678"/>
      <c r="WQJ45" s="679"/>
      <c r="WQL45" s="676"/>
      <c r="WQM45" s="677"/>
      <c r="WQN45" s="677"/>
      <c r="WQO45" s="678"/>
      <c r="WQP45" s="678"/>
      <c r="WQQ45" s="678"/>
      <c r="WQR45" s="679"/>
      <c r="WQT45" s="676"/>
      <c r="WQU45" s="677"/>
      <c r="WQV45" s="677"/>
      <c r="WQW45" s="678"/>
      <c r="WQX45" s="678"/>
      <c r="WQY45" s="678"/>
      <c r="WQZ45" s="679"/>
      <c r="WRB45" s="676"/>
      <c r="WRC45" s="677"/>
      <c r="WRD45" s="677"/>
      <c r="WRE45" s="678"/>
      <c r="WRF45" s="678"/>
      <c r="WRG45" s="678"/>
      <c r="WRH45" s="679"/>
      <c r="WRJ45" s="676"/>
      <c r="WRK45" s="677"/>
      <c r="WRL45" s="677"/>
      <c r="WRM45" s="678"/>
      <c r="WRN45" s="678"/>
      <c r="WRO45" s="678"/>
      <c r="WRP45" s="679"/>
      <c r="WRR45" s="676"/>
      <c r="WRS45" s="677"/>
      <c r="WRT45" s="677"/>
      <c r="WRU45" s="678"/>
      <c r="WRV45" s="678"/>
      <c r="WRW45" s="678"/>
      <c r="WRX45" s="679"/>
      <c r="WRZ45" s="676"/>
      <c r="WSA45" s="677"/>
      <c r="WSB45" s="677"/>
      <c r="WSC45" s="678"/>
      <c r="WSD45" s="678"/>
      <c r="WSE45" s="678"/>
      <c r="WSF45" s="679"/>
      <c r="WSH45" s="676"/>
      <c r="WSI45" s="677"/>
      <c r="WSJ45" s="677"/>
      <c r="WSK45" s="678"/>
      <c r="WSL45" s="678"/>
      <c r="WSM45" s="678"/>
      <c r="WSN45" s="679"/>
      <c r="WSP45" s="676"/>
      <c r="WSQ45" s="677"/>
      <c r="WSR45" s="677"/>
      <c r="WSS45" s="678"/>
      <c r="WST45" s="678"/>
      <c r="WSU45" s="678"/>
      <c r="WSV45" s="679"/>
      <c r="WSX45" s="676"/>
      <c r="WSY45" s="677"/>
      <c r="WSZ45" s="677"/>
      <c r="WTA45" s="678"/>
      <c r="WTB45" s="678"/>
      <c r="WTC45" s="678"/>
      <c r="WTD45" s="679"/>
      <c r="WTF45" s="676"/>
      <c r="WTG45" s="677"/>
      <c r="WTH45" s="677"/>
      <c r="WTI45" s="678"/>
      <c r="WTJ45" s="678"/>
      <c r="WTK45" s="678"/>
      <c r="WTL45" s="679"/>
      <c r="WTN45" s="676"/>
      <c r="WTO45" s="677"/>
      <c r="WTP45" s="677"/>
      <c r="WTQ45" s="678"/>
      <c r="WTR45" s="678"/>
      <c r="WTS45" s="678"/>
      <c r="WTT45" s="679"/>
      <c r="WTV45" s="676"/>
      <c r="WTW45" s="677"/>
      <c r="WTX45" s="677"/>
      <c r="WTY45" s="678"/>
      <c r="WTZ45" s="678"/>
      <c r="WUA45" s="678"/>
      <c r="WUB45" s="679"/>
      <c r="WUD45" s="676"/>
      <c r="WUE45" s="677"/>
      <c r="WUF45" s="677"/>
      <c r="WUG45" s="678"/>
      <c r="WUH45" s="678"/>
      <c r="WUI45" s="678"/>
      <c r="WUJ45" s="679"/>
      <c r="WUL45" s="676"/>
      <c r="WUM45" s="677"/>
      <c r="WUN45" s="677"/>
      <c r="WUO45" s="678"/>
      <c r="WUP45" s="678"/>
      <c r="WUQ45" s="678"/>
      <c r="WUR45" s="679"/>
      <c r="WUT45" s="676"/>
      <c r="WUU45" s="677"/>
      <c r="WUV45" s="677"/>
      <c r="WUW45" s="678"/>
      <c r="WUX45" s="678"/>
      <c r="WUY45" s="678"/>
      <c r="WUZ45" s="679"/>
      <c r="WVB45" s="676"/>
      <c r="WVC45" s="677"/>
      <c r="WVD45" s="677"/>
      <c r="WVE45" s="678"/>
      <c r="WVF45" s="678"/>
      <c r="WVG45" s="678"/>
      <c r="WVH45" s="679"/>
      <c r="WVJ45" s="676"/>
      <c r="WVK45" s="677"/>
      <c r="WVL45" s="677"/>
      <c r="WVM45" s="678"/>
      <c r="WVN45" s="678"/>
      <c r="WVO45" s="678"/>
      <c r="WVP45" s="679"/>
      <c r="WVR45" s="676"/>
      <c r="WVS45" s="677"/>
      <c r="WVT45" s="677"/>
      <c r="WVU45" s="678"/>
      <c r="WVV45" s="678"/>
      <c r="WVW45" s="678"/>
      <c r="WVX45" s="679"/>
      <c r="WVZ45" s="676"/>
      <c r="WWA45" s="677"/>
      <c r="WWB45" s="677"/>
      <c r="WWC45" s="678"/>
      <c r="WWD45" s="678"/>
      <c r="WWE45" s="678"/>
      <c r="WWF45" s="679"/>
      <c r="WWH45" s="676"/>
      <c r="WWI45" s="677"/>
      <c r="WWJ45" s="677"/>
      <c r="WWK45" s="678"/>
      <c r="WWL45" s="678"/>
      <c r="WWM45" s="678"/>
      <c r="WWN45" s="679"/>
      <c r="WWP45" s="676"/>
      <c r="WWQ45" s="677"/>
      <c r="WWR45" s="677"/>
      <c r="WWS45" s="678"/>
      <c r="WWT45" s="678"/>
      <c r="WWU45" s="678"/>
      <c r="WWV45" s="679"/>
      <c r="WWX45" s="676"/>
      <c r="WWY45" s="677"/>
      <c r="WWZ45" s="677"/>
      <c r="WXA45" s="678"/>
      <c r="WXB45" s="678"/>
      <c r="WXC45" s="678"/>
      <c r="WXD45" s="679"/>
      <c r="WXF45" s="676"/>
      <c r="WXG45" s="677"/>
      <c r="WXH45" s="677"/>
      <c r="WXI45" s="678"/>
      <c r="WXJ45" s="678"/>
      <c r="WXK45" s="678"/>
      <c r="WXL45" s="679"/>
      <c r="WXN45" s="676"/>
      <c r="WXO45" s="677"/>
      <c r="WXP45" s="677"/>
      <c r="WXQ45" s="678"/>
      <c r="WXR45" s="678"/>
      <c r="WXS45" s="678"/>
      <c r="WXT45" s="679"/>
      <c r="WXV45" s="676"/>
      <c r="WXW45" s="677"/>
      <c r="WXX45" s="677"/>
      <c r="WXY45" s="678"/>
      <c r="WXZ45" s="678"/>
      <c r="WYA45" s="678"/>
      <c r="WYB45" s="679"/>
      <c r="WYD45" s="676"/>
      <c r="WYE45" s="677"/>
      <c r="WYF45" s="677"/>
      <c r="WYG45" s="678"/>
      <c r="WYH45" s="678"/>
      <c r="WYI45" s="678"/>
      <c r="WYJ45" s="679"/>
      <c r="WYL45" s="676"/>
      <c r="WYM45" s="677"/>
      <c r="WYN45" s="677"/>
      <c r="WYO45" s="678"/>
      <c r="WYP45" s="678"/>
      <c r="WYQ45" s="678"/>
      <c r="WYR45" s="679"/>
      <c r="WYT45" s="676"/>
      <c r="WYU45" s="677"/>
      <c r="WYV45" s="677"/>
      <c r="WYW45" s="678"/>
      <c r="WYX45" s="678"/>
      <c r="WYY45" s="678"/>
      <c r="WYZ45" s="679"/>
      <c r="WZB45" s="676"/>
      <c r="WZC45" s="677"/>
      <c r="WZD45" s="677"/>
      <c r="WZE45" s="678"/>
      <c r="WZF45" s="678"/>
      <c r="WZG45" s="678"/>
      <c r="WZH45" s="679"/>
      <c r="WZJ45" s="676"/>
      <c r="WZK45" s="677"/>
      <c r="WZL45" s="677"/>
      <c r="WZM45" s="678"/>
      <c r="WZN45" s="678"/>
      <c r="WZO45" s="678"/>
      <c r="WZP45" s="679"/>
      <c r="WZR45" s="676"/>
      <c r="WZS45" s="677"/>
      <c r="WZT45" s="677"/>
      <c r="WZU45" s="678"/>
      <c r="WZV45" s="678"/>
      <c r="WZW45" s="678"/>
      <c r="WZX45" s="679"/>
      <c r="WZZ45" s="676"/>
      <c r="XAA45" s="677"/>
      <c r="XAB45" s="677"/>
      <c r="XAC45" s="678"/>
      <c r="XAD45" s="678"/>
      <c r="XAE45" s="678"/>
      <c r="XAF45" s="679"/>
      <c r="XAH45" s="676"/>
      <c r="XAI45" s="677"/>
      <c r="XAJ45" s="677"/>
      <c r="XAK45" s="678"/>
      <c r="XAL45" s="678"/>
      <c r="XAM45" s="678"/>
      <c r="XAN45" s="679"/>
      <c r="XAP45" s="676"/>
      <c r="XAQ45" s="677"/>
      <c r="XAR45" s="677"/>
      <c r="XAS45" s="678"/>
      <c r="XAT45" s="678"/>
      <c r="XAU45" s="678"/>
      <c r="XAV45" s="679"/>
      <c r="XAX45" s="676"/>
      <c r="XAY45" s="677"/>
      <c r="XAZ45" s="677"/>
      <c r="XBA45" s="678"/>
      <c r="XBB45" s="678"/>
      <c r="XBC45" s="678"/>
      <c r="XBD45" s="679"/>
      <c r="XBF45" s="676"/>
      <c r="XBG45" s="677"/>
      <c r="XBH45" s="677"/>
      <c r="XBI45" s="678"/>
      <c r="XBJ45" s="678"/>
      <c r="XBK45" s="678"/>
      <c r="XBL45" s="679"/>
      <c r="XBN45" s="676"/>
      <c r="XBO45" s="677"/>
      <c r="XBP45" s="677"/>
      <c r="XBQ45" s="678"/>
      <c r="XBR45" s="678"/>
      <c r="XBS45" s="678"/>
      <c r="XBT45" s="679"/>
      <c r="XBV45" s="676"/>
      <c r="XBW45" s="677"/>
      <c r="XBX45" s="677"/>
      <c r="XBY45" s="678"/>
      <c r="XBZ45" s="678"/>
      <c r="XCA45" s="678"/>
      <c r="XCB45" s="679"/>
      <c r="XCD45" s="676"/>
      <c r="XCE45" s="677"/>
      <c r="XCF45" s="677"/>
      <c r="XCG45" s="678"/>
      <c r="XCH45" s="678"/>
      <c r="XCI45" s="678"/>
      <c r="XCJ45" s="679"/>
      <c r="XCL45" s="676"/>
      <c r="XCM45" s="677"/>
      <c r="XCN45" s="677"/>
      <c r="XCO45" s="678"/>
      <c r="XCP45" s="678"/>
      <c r="XCQ45" s="678"/>
      <c r="XCR45" s="679"/>
      <c r="XCT45" s="676"/>
      <c r="XCU45" s="677"/>
      <c r="XCV45" s="677"/>
      <c r="XCW45" s="678"/>
      <c r="XCX45" s="678"/>
      <c r="XCY45" s="678"/>
      <c r="XCZ45" s="679"/>
      <c r="XDB45" s="676"/>
      <c r="XDC45" s="677"/>
      <c r="XDD45" s="677"/>
      <c r="XDE45" s="678"/>
      <c r="XDF45" s="678"/>
      <c r="XDG45" s="678"/>
      <c r="XDH45" s="679"/>
      <c r="XDJ45" s="676"/>
      <c r="XDK45" s="677"/>
      <c r="XDL45" s="677"/>
      <c r="XDM45" s="678"/>
      <c r="XDN45" s="678"/>
      <c r="XDO45" s="678"/>
      <c r="XDP45" s="679"/>
      <c r="XDR45" s="676"/>
      <c r="XDS45" s="677"/>
      <c r="XDT45" s="677"/>
      <c r="XDU45" s="678"/>
      <c r="XDV45" s="678"/>
      <c r="XDW45" s="678"/>
      <c r="XDX45" s="679"/>
      <c r="XDZ45" s="676"/>
      <c r="XEA45" s="677"/>
      <c r="XEB45" s="677"/>
      <c r="XEC45" s="678"/>
      <c r="XED45" s="678"/>
      <c r="XEE45" s="678"/>
      <c r="XEF45" s="679"/>
      <c r="XEH45" s="676"/>
      <c r="XEI45" s="677"/>
      <c r="XEJ45" s="677"/>
      <c r="XEK45" s="678"/>
      <c r="XEL45" s="678"/>
      <c r="XEM45" s="678"/>
      <c r="XEN45" s="679"/>
      <c r="XEP45" s="676"/>
      <c r="XEQ45" s="677"/>
      <c r="XER45" s="677"/>
      <c r="XES45" s="678"/>
      <c r="XET45" s="678"/>
    </row>
    <row r="46" spans="1:1024 1026:2048 2050:3072 3074:4096 4098:5120 5122:6144 6146:7168 7170:8192 8194:9216 9218:10240 10242:11264 11266:12288 12290:13312 13314:14336 14338:15360 15362:16382" ht="34" customHeight="1">
      <c r="A46" s="1949"/>
      <c r="B46" s="1882" t="s">
        <v>11</v>
      </c>
      <c r="C46" s="1883"/>
      <c r="D46" s="1883"/>
      <c r="E46" s="1884"/>
      <c r="F46" s="1885"/>
      <c r="G46" s="1886"/>
      <c r="H46" s="1887"/>
    </row>
    <row r="47" spans="1:1024 1026:2048 2050:3072 3074:4096 4098:5120 5122:6144 6146:7168 7170:8192 8194:9216 9218:10240 10242:11264 11266:12288 12290:13312 13314:14336 14338:15360 15362:16382" ht="34" customHeight="1">
      <c r="A47" s="1949"/>
      <c r="B47" s="1910"/>
      <c r="C47" s="1935" t="s">
        <v>142</v>
      </c>
      <c r="D47" s="1936"/>
      <c r="E47" s="680" t="s">
        <v>776</v>
      </c>
      <c r="F47" s="1889" t="s">
        <v>1062</v>
      </c>
      <c r="G47" s="1890"/>
      <c r="H47" s="1891"/>
      <c r="I47" s="670"/>
      <c r="J47" s="670"/>
      <c r="K47" s="670"/>
      <c r="L47" s="670"/>
    </row>
    <row r="48" spans="1:1024 1026:2048 2050:3072 3074:4096 4098:5120 5122:6144 6146:7168 7170:8192 8194:9216 9218:10240 10242:11264 11266:12288 12290:13312 13314:14336 14338:15360 15362:16382" ht="34" customHeight="1">
      <c r="A48" s="1949"/>
      <c r="B48" s="1911"/>
      <c r="C48" s="1937"/>
      <c r="D48" s="1938"/>
      <c r="E48" s="680" t="s">
        <v>1063</v>
      </c>
      <c r="F48" s="1889" t="s">
        <v>1064</v>
      </c>
      <c r="G48" s="1890"/>
      <c r="H48" s="1891"/>
      <c r="I48" s="670"/>
      <c r="J48" s="670"/>
      <c r="K48" s="670"/>
      <c r="L48" s="670"/>
    </row>
    <row r="49" spans="1:8" ht="34" customHeight="1">
      <c r="A49" s="1949"/>
      <c r="B49" s="1911"/>
      <c r="C49" s="1935" t="s">
        <v>144</v>
      </c>
      <c r="D49" s="1936"/>
      <c r="E49" s="680" t="s">
        <v>776</v>
      </c>
      <c r="F49" s="1889" t="s">
        <v>1065</v>
      </c>
      <c r="G49" s="1890"/>
      <c r="H49" s="1891"/>
    </row>
    <row r="50" spans="1:8" ht="34" customHeight="1">
      <c r="A50" s="1949"/>
      <c r="B50" s="1911"/>
      <c r="C50" s="1937"/>
      <c r="D50" s="1938"/>
      <c r="E50" s="680" t="s">
        <v>1063</v>
      </c>
      <c r="F50" s="1889" t="s">
        <v>1066</v>
      </c>
      <c r="G50" s="1890"/>
      <c r="H50" s="1891"/>
    </row>
    <row r="51" spans="1:8" ht="34" customHeight="1">
      <c r="A51" s="1949"/>
      <c r="B51" s="1911"/>
      <c r="C51" s="1895" t="s">
        <v>267</v>
      </c>
      <c r="D51" s="1896"/>
      <c r="E51" s="1897"/>
      <c r="F51" s="1889" t="s">
        <v>1067</v>
      </c>
      <c r="G51" s="1890"/>
      <c r="H51" s="1891"/>
    </row>
    <row r="52" spans="1:8" ht="34" customHeight="1">
      <c r="A52" s="1949"/>
      <c r="B52" s="1912"/>
      <c r="C52" s="1895" t="s">
        <v>268</v>
      </c>
      <c r="D52" s="1896"/>
      <c r="E52" s="1897"/>
      <c r="F52" s="1889" t="s">
        <v>1068</v>
      </c>
      <c r="G52" s="1890"/>
      <c r="H52" s="1891"/>
    </row>
    <row r="53" spans="1:8" ht="34" customHeight="1">
      <c r="A53" s="1949"/>
      <c r="B53" s="1910"/>
      <c r="C53" s="1913" t="s">
        <v>617</v>
      </c>
      <c r="D53" s="1914"/>
      <c r="E53" s="1914"/>
      <c r="F53" s="1914"/>
      <c r="G53" s="1914"/>
      <c r="H53" s="1915"/>
    </row>
    <row r="54" spans="1:8" ht="34" customHeight="1">
      <c r="A54" s="1949"/>
      <c r="B54" s="1911"/>
      <c r="C54" s="1910"/>
      <c r="D54" s="1939" t="s">
        <v>145</v>
      </c>
      <c r="E54" s="680" t="s">
        <v>776</v>
      </c>
      <c r="F54" s="1889" t="s">
        <v>1069</v>
      </c>
      <c r="G54" s="1890"/>
      <c r="H54" s="1891"/>
    </row>
    <row r="55" spans="1:8" ht="34" customHeight="1">
      <c r="A55" s="1949"/>
      <c r="B55" s="1911"/>
      <c r="C55" s="1911"/>
      <c r="D55" s="1940"/>
      <c r="E55" s="680" t="s">
        <v>1063</v>
      </c>
      <c r="F55" s="1889" t="s">
        <v>1070</v>
      </c>
      <c r="G55" s="1890"/>
      <c r="H55" s="1891"/>
    </row>
    <row r="56" spans="1:8" ht="34" customHeight="1">
      <c r="A56" s="1949"/>
      <c r="B56" s="1911"/>
      <c r="C56" s="1911"/>
      <c r="D56" s="1895" t="s">
        <v>269</v>
      </c>
      <c r="E56" s="1897"/>
      <c r="F56" s="1889" t="s">
        <v>1071</v>
      </c>
      <c r="G56" s="1890"/>
      <c r="H56" s="1891"/>
    </row>
    <row r="57" spans="1:8" ht="34" customHeight="1">
      <c r="A57" s="1949"/>
      <c r="B57" s="1912"/>
      <c r="C57" s="1912"/>
      <c r="D57" s="1895" t="s">
        <v>270</v>
      </c>
      <c r="E57" s="1897"/>
      <c r="F57" s="1889" t="s">
        <v>1072</v>
      </c>
      <c r="G57" s="1890"/>
      <c r="H57" s="1891"/>
    </row>
    <row r="58" spans="1:8" ht="34" customHeight="1">
      <c r="A58" s="1949"/>
      <c r="B58" s="1913" t="s">
        <v>208</v>
      </c>
      <c r="C58" s="1914"/>
      <c r="D58" s="1914"/>
      <c r="E58" s="1914"/>
      <c r="F58" s="1914"/>
      <c r="G58" s="1914"/>
      <c r="H58" s="1915"/>
    </row>
    <row r="59" spans="1:8" ht="34" customHeight="1">
      <c r="A59" s="1949"/>
      <c r="B59" s="1910"/>
      <c r="C59" s="1935" t="s">
        <v>147</v>
      </c>
      <c r="D59" s="1936"/>
      <c r="E59" s="680" t="s">
        <v>148</v>
      </c>
      <c r="F59" s="1919" t="s">
        <v>1073</v>
      </c>
      <c r="G59" s="1920"/>
      <c r="H59" s="1921"/>
    </row>
    <row r="60" spans="1:8" ht="34" customHeight="1">
      <c r="A60" s="1949"/>
      <c r="B60" s="1911"/>
      <c r="C60" s="1937"/>
      <c r="D60" s="1938"/>
      <c r="E60" s="674" t="s">
        <v>149</v>
      </c>
      <c r="F60" s="1889" t="s">
        <v>1074</v>
      </c>
      <c r="G60" s="1890"/>
      <c r="H60" s="1891"/>
    </row>
    <row r="61" spans="1:8" ht="34" customHeight="1">
      <c r="A61" s="1949"/>
      <c r="B61" s="1911"/>
      <c r="C61" s="1895" t="s">
        <v>621</v>
      </c>
      <c r="D61" s="1896"/>
      <c r="E61" s="1897"/>
      <c r="F61" s="1889" t="s">
        <v>1075</v>
      </c>
      <c r="G61" s="1890"/>
      <c r="H61" s="1891"/>
    </row>
    <row r="62" spans="1:8" ht="34" customHeight="1">
      <c r="A62" s="1949"/>
      <c r="B62" s="1912"/>
      <c r="C62" s="1895" t="s">
        <v>272</v>
      </c>
      <c r="D62" s="1896"/>
      <c r="E62" s="1897"/>
      <c r="F62" s="1889" t="s">
        <v>1076</v>
      </c>
      <c r="G62" s="1890"/>
      <c r="H62" s="1891"/>
    </row>
    <row r="63" spans="1:8" ht="34" customHeight="1">
      <c r="A63" s="1949"/>
      <c r="B63" s="1913" t="s">
        <v>611</v>
      </c>
      <c r="C63" s="1914"/>
      <c r="D63" s="1914"/>
      <c r="E63" s="1914"/>
      <c r="F63" s="1914"/>
      <c r="G63" s="1914"/>
      <c r="H63" s="1915"/>
    </row>
    <row r="64" spans="1:8" ht="34" customHeight="1">
      <c r="A64" s="1949"/>
      <c r="B64" s="1910"/>
      <c r="C64" s="1889" t="s">
        <v>612</v>
      </c>
      <c r="D64" s="1890"/>
      <c r="E64" s="1891"/>
      <c r="F64" s="1889" t="s">
        <v>1077</v>
      </c>
      <c r="G64" s="1890"/>
      <c r="H64" s="1891"/>
    </row>
    <row r="65" spans="1:12" ht="34" customHeight="1">
      <c r="A65" s="1949"/>
      <c r="B65" s="1912"/>
      <c r="C65" s="1895" t="s">
        <v>450</v>
      </c>
      <c r="D65" s="1896"/>
      <c r="E65" s="1897"/>
      <c r="F65" s="1889" t="s">
        <v>1078</v>
      </c>
      <c r="G65" s="1890"/>
      <c r="H65" s="1891"/>
    </row>
    <row r="66" spans="1:12" ht="34" customHeight="1">
      <c r="A66" s="1949"/>
      <c r="B66" s="1927"/>
      <c r="C66" s="1930" t="s">
        <v>140</v>
      </c>
      <c r="D66" s="1931"/>
      <c r="E66" s="1931"/>
      <c r="F66" s="1931"/>
      <c r="G66" s="1931"/>
      <c r="H66" s="1932"/>
    </row>
    <row r="67" spans="1:12" ht="34" customHeight="1">
      <c r="A67" s="1949"/>
      <c r="B67" s="1928"/>
      <c r="C67" s="1910"/>
      <c r="D67" s="1916" t="s">
        <v>345</v>
      </c>
      <c r="E67" s="1918"/>
      <c r="F67" s="1889" t="s">
        <v>1079</v>
      </c>
      <c r="G67" s="1890"/>
      <c r="H67" s="1891"/>
    </row>
    <row r="68" spans="1:12" ht="34" customHeight="1">
      <c r="A68" s="1949"/>
      <c r="B68" s="1928"/>
      <c r="C68" s="1911"/>
      <c r="D68" s="1933" t="s">
        <v>347</v>
      </c>
      <c r="E68" s="1934"/>
      <c r="F68" s="1889" t="s">
        <v>1080</v>
      </c>
      <c r="G68" s="1890"/>
      <c r="H68" s="1891"/>
    </row>
    <row r="69" spans="1:12" ht="34" customHeight="1">
      <c r="A69" s="1949"/>
      <c r="B69" s="1928"/>
      <c r="C69" s="1911"/>
      <c r="D69" s="1933" t="s">
        <v>348</v>
      </c>
      <c r="E69" s="1934"/>
      <c r="F69" s="1889" t="s">
        <v>1081</v>
      </c>
      <c r="G69" s="1890"/>
      <c r="H69" s="1891"/>
    </row>
    <row r="70" spans="1:12" ht="34" customHeight="1">
      <c r="A70" s="1950"/>
      <c r="B70" s="1929"/>
      <c r="C70" s="1912"/>
      <c r="D70" s="1916" t="s">
        <v>346</v>
      </c>
      <c r="E70" s="1918"/>
      <c r="F70" s="1919" t="s">
        <v>1082</v>
      </c>
      <c r="G70" s="1920"/>
      <c r="H70" s="1921"/>
    </row>
    <row r="71" spans="1:12" ht="34" customHeight="1">
      <c r="A71" s="1922" t="s">
        <v>13</v>
      </c>
      <c r="B71" s="1923"/>
      <c r="C71" s="1923"/>
      <c r="D71" s="1923"/>
      <c r="E71" s="1923"/>
      <c r="F71" s="1923"/>
      <c r="G71" s="1923"/>
      <c r="H71" s="1923"/>
      <c r="I71" s="670"/>
      <c r="J71" s="670"/>
    </row>
    <row r="72" spans="1:12" ht="34" customHeight="1">
      <c r="A72" s="1924"/>
      <c r="B72" s="1913" t="s">
        <v>14</v>
      </c>
      <c r="C72" s="1914"/>
      <c r="D72" s="1914"/>
      <c r="E72" s="1914"/>
      <c r="F72" s="1914"/>
      <c r="G72" s="1914"/>
      <c r="H72" s="1915"/>
      <c r="I72" s="670"/>
      <c r="J72" s="670"/>
      <c r="K72" s="670"/>
      <c r="L72" s="670"/>
    </row>
    <row r="73" spans="1:12" ht="34" customHeight="1">
      <c r="A73" s="1925"/>
      <c r="B73" s="1910"/>
      <c r="C73" s="1916" t="s">
        <v>292</v>
      </c>
      <c r="D73" s="1917"/>
      <c r="E73" s="1918"/>
      <c r="F73" s="1889" t="s">
        <v>1083</v>
      </c>
      <c r="G73" s="1890"/>
      <c r="H73" s="1891"/>
    </row>
    <row r="74" spans="1:12" ht="34" customHeight="1">
      <c r="A74" s="1925"/>
      <c r="B74" s="1911"/>
      <c r="C74" s="1916" t="s">
        <v>293</v>
      </c>
      <c r="D74" s="1917"/>
      <c r="E74" s="1918"/>
      <c r="F74" s="1889" t="s">
        <v>1084</v>
      </c>
      <c r="G74" s="1890"/>
      <c r="H74" s="1891"/>
    </row>
    <row r="75" spans="1:12" ht="34" customHeight="1">
      <c r="A75" s="1925"/>
      <c r="B75" s="1911"/>
      <c r="C75" s="1916" t="s">
        <v>294</v>
      </c>
      <c r="D75" s="1917"/>
      <c r="E75" s="1918"/>
      <c r="F75" s="1889" t="s">
        <v>1085</v>
      </c>
      <c r="G75" s="1890"/>
      <c r="H75" s="1891"/>
    </row>
    <row r="76" spans="1:12" ht="34" customHeight="1">
      <c r="A76" s="1925"/>
      <c r="B76" s="1911"/>
      <c r="C76" s="1916" t="s">
        <v>295</v>
      </c>
      <c r="D76" s="1917"/>
      <c r="E76" s="1918"/>
      <c r="F76" s="1889" t="s">
        <v>1086</v>
      </c>
      <c r="G76" s="1890"/>
      <c r="H76" s="1891"/>
    </row>
    <row r="77" spans="1:12" ht="34" customHeight="1">
      <c r="A77" s="1925"/>
      <c r="B77" s="1911"/>
      <c r="C77" s="1916" t="s">
        <v>15</v>
      </c>
      <c r="D77" s="1917"/>
      <c r="E77" s="1918"/>
      <c r="F77" s="1892" t="s">
        <v>1087</v>
      </c>
      <c r="G77" s="1893"/>
      <c r="H77" s="1894"/>
    </row>
    <row r="78" spans="1:12" ht="34" customHeight="1">
      <c r="A78" s="1925"/>
      <c r="B78" s="1912"/>
      <c r="C78" s="1916" t="s">
        <v>155</v>
      </c>
      <c r="D78" s="1917"/>
      <c r="E78" s="1918"/>
      <c r="F78" s="1889" t="s">
        <v>1088</v>
      </c>
      <c r="G78" s="1890"/>
      <c r="H78" s="1891"/>
    </row>
    <row r="79" spans="1:12" ht="34" customHeight="1">
      <c r="A79" s="1925"/>
      <c r="B79" s="1913" t="s">
        <v>396</v>
      </c>
      <c r="C79" s="1914"/>
      <c r="D79" s="1914"/>
      <c r="E79" s="1914"/>
      <c r="F79" s="1914"/>
      <c r="G79" s="1914"/>
      <c r="H79" s="1915"/>
    </row>
    <row r="80" spans="1:12" ht="34" customHeight="1">
      <c r="A80" s="1925"/>
      <c r="B80" s="1879"/>
      <c r="C80" s="1916" t="s">
        <v>473</v>
      </c>
      <c r="D80" s="1917"/>
      <c r="E80" s="1918"/>
      <c r="F80" s="1892" t="s">
        <v>1089</v>
      </c>
      <c r="G80" s="1893"/>
      <c r="H80" s="1894"/>
    </row>
    <row r="81" spans="1:8" ht="34" customHeight="1">
      <c r="A81" s="1925"/>
      <c r="B81" s="1880"/>
      <c r="C81" s="1916" t="s">
        <v>474</v>
      </c>
      <c r="D81" s="1917"/>
      <c r="E81" s="1918"/>
      <c r="F81" s="1892" t="s">
        <v>1090</v>
      </c>
      <c r="G81" s="1893"/>
      <c r="H81" s="1894"/>
    </row>
    <row r="82" spans="1:8" ht="34" customHeight="1">
      <c r="A82" s="1925"/>
      <c r="B82" s="1888"/>
      <c r="C82" s="1916" t="s">
        <v>475</v>
      </c>
      <c r="D82" s="1917"/>
      <c r="E82" s="1918"/>
      <c r="F82" s="1892" t="s">
        <v>1091</v>
      </c>
      <c r="G82" s="1893"/>
      <c r="H82" s="1894"/>
    </row>
    <row r="83" spans="1:8" ht="34" customHeight="1">
      <c r="A83" s="1925"/>
      <c r="B83" s="1913" t="s">
        <v>157</v>
      </c>
      <c r="C83" s="1914"/>
      <c r="D83" s="1914"/>
      <c r="E83" s="1914"/>
      <c r="F83" s="1914"/>
      <c r="G83" s="1914"/>
      <c r="H83" s="1915"/>
    </row>
    <row r="84" spans="1:8" ht="34" customHeight="1">
      <c r="A84" s="1925"/>
      <c r="B84" s="681"/>
      <c r="C84" s="1889" t="s">
        <v>158</v>
      </c>
      <c r="D84" s="1890"/>
      <c r="E84" s="1891"/>
      <c r="F84" s="1892" t="s">
        <v>1092</v>
      </c>
      <c r="G84" s="1893"/>
      <c r="H84" s="1894"/>
    </row>
    <row r="85" spans="1:8" ht="34" customHeight="1">
      <c r="A85" s="1925"/>
      <c r="B85" s="1913" t="s">
        <v>168</v>
      </c>
      <c r="C85" s="1914"/>
      <c r="D85" s="1914"/>
      <c r="E85" s="1914"/>
      <c r="F85" s="1914"/>
      <c r="G85" s="1914"/>
      <c r="H85" s="1915"/>
    </row>
    <row r="86" spans="1:8" ht="34" customHeight="1">
      <c r="A86" s="1925"/>
      <c r="B86" s="1895" t="s">
        <v>300</v>
      </c>
      <c r="C86" s="1896"/>
      <c r="D86" s="1896"/>
      <c r="E86" s="1897"/>
      <c r="F86" s="1900" t="s">
        <v>1093</v>
      </c>
      <c r="G86" s="1901"/>
      <c r="H86" s="1902"/>
    </row>
    <row r="87" spans="1:8" ht="34" customHeight="1">
      <c r="A87" s="1925"/>
      <c r="B87" s="1913" t="s">
        <v>456</v>
      </c>
      <c r="C87" s="1914"/>
      <c r="D87" s="1914"/>
      <c r="E87" s="1914"/>
      <c r="F87" s="1914"/>
      <c r="G87" s="1914"/>
      <c r="H87" s="1915"/>
    </row>
    <row r="88" spans="1:8" ht="34" customHeight="1">
      <c r="A88" s="1925"/>
      <c r="B88" s="1910"/>
      <c r="C88" s="1889" t="s">
        <v>477</v>
      </c>
      <c r="D88" s="1890"/>
      <c r="E88" s="1891"/>
      <c r="F88" s="1892" t="s">
        <v>1094</v>
      </c>
      <c r="G88" s="1893"/>
      <c r="H88" s="1894"/>
    </row>
    <row r="89" spans="1:8" ht="34" customHeight="1">
      <c r="A89" s="1925"/>
      <c r="B89" s="1911"/>
      <c r="C89" s="1889" t="s">
        <v>478</v>
      </c>
      <c r="D89" s="1890"/>
      <c r="E89" s="1891"/>
      <c r="F89" s="1892" t="s">
        <v>1095</v>
      </c>
      <c r="G89" s="1893"/>
      <c r="H89" s="1894"/>
    </row>
    <row r="90" spans="1:8" ht="34" customHeight="1">
      <c r="A90" s="1925"/>
      <c r="B90" s="1911"/>
      <c r="C90" s="1889" t="s">
        <v>479</v>
      </c>
      <c r="D90" s="1890"/>
      <c r="E90" s="1891"/>
      <c r="F90" s="1892" t="s">
        <v>1096</v>
      </c>
      <c r="G90" s="1893"/>
      <c r="H90" s="1894"/>
    </row>
    <row r="91" spans="1:8" ht="34" customHeight="1">
      <c r="A91" s="1925"/>
      <c r="B91" s="1912"/>
      <c r="C91" s="1889" t="s">
        <v>753</v>
      </c>
      <c r="D91" s="1890"/>
      <c r="E91" s="1891"/>
      <c r="F91" s="1892" t="s">
        <v>1097</v>
      </c>
      <c r="G91" s="1893"/>
      <c r="H91" s="1894"/>
    </row>
    <row r="92" spans="1:8" ht="34" customHeight="1">
      <c r="A92" s="1925"/>
      <c r="B92" s="1913" t="s">
        <v>12</v>
      </c>
      <c r="C92" s="1914"/>
      <c r="D92" s="1914"/>
      <c r="E92" s="1914"/>
      <c r="F92" s="1914"/>
      <c r="G92" s="1914"/>
      <c r="H92" s="1915"/>
    </row>
    <row r="93" spans="1:8" ht="34" customHeight="1">
      <c r="A93" s="1925"/>
      <c r="B93" s="1910"/>
      <c r="C93" s="1889" t="s">
        <v>452</v>
      </c>
      <c r="D93" s="1890"/>
      <c r="E93" s="1891"/>
      <c r="F93" s="1892" t="s">
        <v>1098</v>
      </c>
      <c r="G93" s="1893"/>
      <c r="H93" s="1894"/>
    </row>
    <row r="94" spans="1:8" ht="34" customHeight="1">
      <c r="A94" s="1925"/>
      <c r="B94" s="1912"/>
      <c r="C94" s="1889" t="s">
        <v>455</v>
      </c>
      <c r="D94" s="1890"/>
      <c r="E94" s="1891"/>
      <c r="F94" s="1900" t="s">
        <v>1099</v>
      </c>
      <c r="G94" s="1901"/>
      <c r="H94" s="1902"/>
    </row>
    <row r="95" spans="1:8" ht="34" customHeight="1">
      <c r="A95" s="1925"/>
      <c r="B95" s="1882" t="s">
        <v>160</v>
      </c>
      <c r="C95" s="1883"/>
      <c r="D95" s="1883"/>
      <c r="E95" s="1884"/>
      <c r="F95" s="1885"/>
      <c r="G95" s="1886"/>
      <c r="H95" s="1887"/>
    </row>
    <row r="96" spans="1:8" ht="34" customHeight="1">
      <c r="A96" s="1925"/>
      <c r="B96" s="1910"/>
      <c r="C96" s="1889" t="s">
        <v>161</v>
      </c>
      <c r="D96" s="1890"/>
      <c r="E96" s="1891"/>
      <c r="F96" s="1900" t="s">
        <v>1100</v>
      </c>
      <c r="G96" s="1901"/>
      <c r="H96" s="1902"/>
    </row>
    <row r="97" spans="1:8" ht="34" customHeight="1">
      <c r="A97" s="1926"/>
      <c r="B97" s="1912"/>
      <c r="C97" s="1889" t="s">
        <v>162</v>
      </c>
      <c r="D97" s="1890"/>
      <c r="E97" s="1891"/>
      <c r="F97" s="1900" t="s">
        <v>1101</v>
      </c>
      <c r="G97" s="1901"/>
      <c r="H97" s="1902"/>
    </row>
    <row r="98" spans="1:8" ht="34" customHeight="1">
      <c r="A98" s="1903" t="s">
        <v>480</v>
      </c>
      <c r="B98" s="1904"/>
      <c r="C98" s="1904"/>
      <c r="D98" s="1904"/>
      <c r="E98" s="1904"/>
      <c r="F98" s="1904"/>
      <c r="G98" s="1904"/>
      <c r="H98" s="1904"/>
    </row>
    <row r="99" spans="1:8" ht="34" customHeight="1">
      <c r="A99" s="1905"/>
      <c r="B99" s="1906"/>
      <c r="C99" s="1906"/>
      <c r="D99" s="1906"/>
      <c r="E99" s="1906"/>
      <c r="F99" s="1906"/>
      <c r="G99" s="1906"/>
      <c r="H99" s="1906"/>
    </row>
    <row r="100" spans="1:8" ht="34" customHeight="1">
      <c r="A100" s="1907"/>
      <c r="B100" s="1882" t="s">
        <v>174</v>
      </c>
      <c r="C100" s="1883"/>
      <c r="D100" s="1883"/>
      <c r="E100" s="1884"/>
      <c r="F100" s="1885"/>
      <c r="G100" s="1886"/>
      <c r="H100" s="1887"/>
    </row>
    <row r="101" spans="1:8" ht="34" customHeight="1">
      <c r="A101" s="1908"/>
      <c r="B101" s="1910"/>
      <c r="C101" s="1889" t="s">
        <v>754</v>
      </c>
      <c r="D101" s="1890"/>
      <c r="E101" s="1891"/>
      <c r="F101" s="1892" t="s">
        <v>1102</v>
      </c>
      <c r="G101" s="1893"/>
      <c r="H101" s="1894"/>
    </row>
    <row r="102" spans="1:8" ht="34" customHeight="1">
      <c r="A102" s="1908"/>
      <c r="B102" s="1911"/>
      <c r="C102" s="1889" t="s">
        <v>25</v>
      </c>
      <c r="D102" s="1890"/>
      <c r="E102" s="1891"/>
      <c r="F102" s="1892" t="s">
        <v>1103</v>
      </c>
      <c r="G102" s="1893"/>
      <c r="H102" s="1894"/>
    </row>
    <row r="103" spans="1:8" ht="34" customHeight="1">
      <c r="A103" s="1908"/>
      <c r="B103" s="1912"/>
      <c r="C103" s="1889" t="s">
        <v>26</v>
      </c>
      <c r="D103" s="1890"/>
      <c r="E103" s="1891"/>
      <c r="F103" s="1892" t="s">
        <v>1104</v>
      </c>
      <c r="G103" s="1893"/>
      <c r="H103" s="1894"/>
    </row>
    <row r="104" spans="1:8" ht="34" customHeight="1">
      <c r="A104" s="1908"/>
      <c r="B104" s="1882" t="s">
        <v>27</v>
      </c>
      <c r="C104" s="1883"/>
      <c r="D104" s="1883"/>
      <c r="E104" s="1884"/>
      <c r="F104" s="1885"/>
      <c r="G104" s="1886"/>
      <c r="H104" s="1887"/>
    </row>
    <row r="105" spans="1:8" ht="34" customHeight="1">
      <c r="A105" s="1908"/>
      <c r="B105" s="1879"/>
      <c r="C105" s="1889" t="s">
        <v>624</v>
      </c>
      <c r="D105" s="1890"/>
      <c r="E105" s="1891"/>
      <c r="F105" s="1892" t="s">
        <v>1105</v>
      </c>
      <c r="G105" s="1893"/>
      <c r="H105" s="1894"/>
    </row>
    <row r="106" spans="1:8" ht="34" customHeight="1">
      <c r="A106" s="1908"/>
      <c r="B106" s="1888"/>
      <c r="C106" s="1889" t="s">
        <v>177</v>
      </c>
      <c r="D106" s="1890"/>
      <c r="E106" s="1891"/>
      <c r="F106" s="1892" t="s">
        <v>1106</v>
      </c>
      <c r="G106" s="1893"/>
      <c r="H106" s="1894"/>
    </row>
    <row r="107" spans="1:8" ht="34" customHeight="1">
      <c r="A107" s="1908"/>
      <c r="B107" s="1882" t="s">
        <v>28</v>
      </c>
      <c r="C107" s="1883"/>
      <c r="D107" s="1883"/>
      <c r="E107" s="1884"/>
      <c r="F107" s="1885"/>
      <c r="G107" s="1886"/>
      <c r="H107" s="1887"/>
    </row>
    <row r="108" spans="1:8" ht="34" customHeight="1">
      <c r="A108" s="1908"/>
      <c r="B108" s="1879"/>
      <c r="C108" s="1889" t="s">
        <v>1107</v>
      </c>
      <c r="D108" s="1890"/>
      <c r="E108" s="1891"/>
      <c r="F108" s="1900" t="s">
        <v>1108</v>
      </c>
      <c r="G108" s="1901"/>
      <c r="H108" s="1902"/>
    </row>
    <row r="109" spans="1:8" ht="34" customHeight="1">
      <c r="A109" s="1908"/>
      <c r="B109" s="1880"/>
      <c r="C109" s="1889" t="s">
        <v>819</v>
      </c>
      <c r="D109" s="1890"/>
      <c r="E109" s="1891"/>
      <c r="F109" s="1900" t="s">
        <v>1109</v>
      </c>
      <c r="G109" s="1901"/>
      <c r="H109" s="1902"/>
    </row>
    <row r="110" spans="1:8" ht="34" customHeight="1">
      <c r="A110" s="1908"/>
      <c r="B110" s="1880"/>
      <c r="C110" s="1889" t="s">
        <v>178</v>
      </c>
      <c r="D110" s="1890"/>
      <c r="E110" s="1891"/>
      <c r="F110" s="1892" t="s">
        <v>1110</v>
      </c>
      <c r="G110" s="1893"/>
      <c r="H110" s="1894"/>
    </row>
    <row r="111" spans="1:8" ht="34" customHeight="1">
      <c r="A111" s="1908"/>
      <c r="B111" s="1888"/>
      <c r="C111" s="1889" t="s">
        <v>625</v>
      </c>
      <c r="D111" s="1890"/>
      <c r="E111" s="1891"/>
      <c r="F111" s="1892" t="s">
        <v>1111</v>
      </c>
      <c r="G111" s="1893"/>
      <c r="H111" s="1894"/>
    </row>
    <row r="112" spans="1:8" ht="34" customHeight="1">
      <c r="A112" s="1908"/>
      <c r="B112" s="1882" t="s">
        <v>481</v>
      </c>
      <c r="C112" s="1883"/>
      <c r="D112" s="1883"/>
      <c r="E112" s="1884"/>
      <c r="F112" s="1885"/>
      <c r="G112" s="1886"/>
      <c r="H112" s="1887"/>
    </row>
    <row r="113" spans="1:15" ht="34" customHeight="1">
      <c r="A113" s="1908"/>
      <c r="B113" s="1879"/>
      <c r="C113" s="1889" t="s">
        <v>482</v>
      </c>
      <c r="D113" s="1890"/>
      <c r="E113" s="1891"/>
      <c r="F113" s="1892" t="s">
        <v>1112</v>
      </c>
      <c r="G113" s="1893"/>
      <c r="H113" s="1894"/>
    </row>
    <row r="114" spans="1:15" ht="34" customHeight="1">
      <c r="A114" s="1908"/>
      <c r="B114" s="1888"/>
      <c r="C114" s="1895" t="s">
        <v>614</v>
      </c>
      <c r="D114" s="1896"/>
      <c r="E114" s="1897"/>
      <c r="F114" s="1892" t="s">
        <v>1113</v>
      </c>
      <c r="G114" s="1893"/>
      <c r="H114" s="1894"/>
    </row>
    <row r="115" spans="1:15" ht="34" customHeight="1">
      <c r="A115" s="1908"/>
      <c r="B115" s="1882" t="s">
        <v>179</v>
      </c>
      <c r="C115" s="1883"/>
      <c r="D115" s="1883"/>
      <c r="E115" s="1884"/>
      <c r="F115" s="1885"/>
      <c r="G115" s="1886"/>
      <c r="H115" s="1887"/>
    </row>
    <row r="116" spans="1:15" ht="34" customHeight="1">
      <c r="A116" s="1908"/>
      <c r="B116" s="1879"/>
      <c r="C116" s="1889" t="s">
        <v>557</v>
      </c>
      <c r="D116" s="1890"/>
      <c r="E116" s="1891"/>
      <c r="F116" s="1892" t="s">
        <v>1114</v>
      </c>
      <c r="G116" s="1893"/>
      <c r="H116" s="1894"/>
    </row>
    <row r="117" spans="1:15" ht="34" customHeight="1">
      <c r="A117" s="1909"/>
      <c r="B117" s="1888"/>
      <c r="C117" s="1895" t="s">
        <v>556</v>
      </c>
      <c r="D117" s="1896"/>
      <c r="E117" s="1897"/>
      <c r="F117" s="1892" t="s">
        <v>1115</v>
      </c>
      <c r="G117" s="1893"/>
      <c r="H117" s="1894"/>
    </row>
    <row r="118" spans="1:15" ht="34" customHeight="1">
      <c r="A118" s="734"/>
      <c r="B118" s="734"/>
      <c r="C118" s="734"/>
      <c r="D118" s="734"/>
      <c r="E118" s="734"/>
      <c r="F118" s="734"/>
      <c r="G118" s="734"/>
      <c r="H118" s="734"/>
    </row>
    <row r="119" spans="1:15">
      <c r="A119" s="1903" t="s">
        <v>1599</v>
      </c>
      <c r="B119" s="1904"/>
      <c r="C119" s="1904"/>
      <c r="D119" s="1904"/>
      <c r="E119" s="1904"/>
      <c r="F119" s="1904"/>
      <c r="G119" s="1904"/>
      <c r="H119" s="1904"/>
    </row>
    <row r="120" spans="1:15">
      <c r="A120" s="1905"/>
      <c r="B120" s="1906"/>
      <c r="C120" s="1906"/>
      <c r="D120" s="1906"/>
      <c r="E120" s="1906"/>
      <c r="F120" s="1906"/>
      <c r="G120" s="1906"/>
      <c r="H120" s="1906"/>
    </row>
    <row r="121" spans="1:15" ht="16" customHeight="1">
      <c r="A121" s="1875" t="s">
        <v>560</v>
      </c>
      <c r="B121" s="1876"/>
      <c r="C121" s="1876"/>
      <c r="D121" s="1876"/>
      <c r="E121" s="1876"/>
      <c r="F121" s="1876" t="s">
        <v>1116</v>
      </c>
      <c r="G121" s="1876"/>
      <c r="H121" s="1876"/>
      <c r="M121" s="669"/>
      <c r="N121" s="669"/>
      <c r="O121" s="669"/>
    </row>
    <row r="122" spans="1:15" ht="47" customHeight="1">
      <c r="A122" s="1877"/>
      <c r="B122" s="1879"/>
      <c r="C122" s="1873" t="s">
        <v>206</v>
      </c>
      <c r="D122" s="1873"/>
      <c r="E122" s="1873"/>
      <c r="F122" s="1870" t="s">
        <v>1117</v>
      </c>
      <c r="G122" s="1870"/>
      <c r="H122" s="1870"/>
    </row>
    <row r="123" spans="1:15" ht="47" customHeight="1">
      <c r="A123" s="1878"/>
      <c r="B123" s="1880"/>
      <c r="C123" s="1871"/>
      <c r="D123" s="1899" t="s">
        <v>677</v>
      </c>
      <c r="E123" s="1899"/>
      <c r="F123" s="1870" t="s">
        <v>1157</v>
      </c>
      <c r="G123" s="1870"/>
      <c r="H123" s="1870"/>
    </row>
    <row r="124" spans="1:15" ht="113" customHeight="1">
      <c r="A124" s="1878"/>
      <c r="B124" s="1880"/>
      <c r="C124" s="1872"/>
      <c r="D124" s="1869" t="s">
        <v>948</v>
      </c>
      <c r="E124" s="1869"/>
      <c r="F124" s="1870" t="s">
        <v>1158</v>
      </c>
      <c r="G124" s="1870"/>
      <c r="H124" s="1870"/>
    </row>
    <row r="125" spans="1:15" ht="47" customHeight="1">
      <c r="A125" s="1878"/>
      <c r="B125" s="1880"/>
      <c r="C125" s="1872"/>
      <c r="D125" s="1869" t="s">
        <v>629</v>
      </c>
      <c r="E125" s="1869"/>
      <c r="F125" s="1870" t="s">
        <v>1159</v>
      </c>
      <c r="G125" s="1870"/>
      <c r="H125" s="1870"/>
    </row>
    <row r="126" spans="1:15" ht="47" customHeight="1">
      <c r="A126" s="1878"/>
      <c r="B126" s="1880"/>
      <c r="C126" s="1872"/>
      <c r="D126" s="1869" t="s">
        <v>92</v>
      </c>
      <c r="E126" s="1869"/>
      <c r="F126" s="1870" t="s">
        <v>1160</v>
      </c>
      <c r="G126" s="1870"/>
      <c r="H126" s="1870"/>
    </row>
    <row r="127" spans="1:15" ht="47" customHeight="1">
      <c r="A127" s="1878"/>
      <c r="B127" s="1880"/>
      <c r="C127" s="1872"/>
      <c r="D127" s="1869" t="s">
        <v>1161</v>
      </c>
      <c r="E127" s="1869"/>
      <c r="F127" s="1870" t="s">
        <v>1162</v>
      </c>
      <c r="G127" s="1870"/>
      <c r="H127" s="1870"/>
    </row>
    <row r="128" spans="1:15" ht="47" customHeight="1">
      <c r="A128" s="1878"/>
      <c r="B128" s="1880"/>
      <c r="C128" s="1872"/>
      <c r="D128" s="1869" t="s">
        <v>410</v>
      </c>
      <c r="E128" s="1869"/>
      <c r="F128" s="1870" t="s">
        <v>1163</v>
      </c>
      <c r="G128" s="1870"/>
      <c r="H128" s="1870"/>
    </row>
    <row r="129" spans="1:16382" ht="47" customHeight="1">
      <c r="A129" s="1878"/>
      <c r="B129" s="1880"/>
      <c r="C129" s="1872"/>
      <c r="D129" s="1869" t="s">
        <v>1164</v>
      </c>
      <c r="E129" s="1869"/>
      <c r="F129" s="1870" t="s">
        <v>1165</v>
      </c>
      <c r="G129" s="1870"/>
      <c r="H129" s="1870"/>
    </row>
    <row r="130" spans="1:16382" ht="47" customHeight="1">
      <c r="A130" s="1878"/>
      <c r="B130" s="1880"/>
      <c r="C130" s="1872"/>
      <c r="D130" s="1869" t="s">
        <v>1166</v>
      </c>
      <c r="E130" s="1869"/>
      <c r="F130" s="1870" t="s">
        <v>1167</v>
      </c>
      <c r="G130" s="1870"/>
      <c r="H130" s="1870"/>
    </row>
    <row r="131" spans="1:16382" ht="47" customHeight="1">
      <c r="A131" s="1878"/>
      <c r="B131" s="1880"/>
      <c r="C131" s="1872"/>
      <c r="D131" s="1869" t="s">
        <v>34</v>
      </c>
      <c r="E131" s="1869"/>
      <c r="F131" s="1870" t="s">
        <v>1168</v>
      </c>
      <c r="G131" s="1870"/>
      <c r="H131" s="1870"/>
    </row>
    <row r="132" spans="1:16382" ht="47" customHeight="1">
      <c r="A132" s="1878"/>
      <c r="B132" s="1880"/>
      <c r="C132" s="1872"/>
      <c r="D132" s="1869" t="s">
        <v>135</v>
      </c>
      <c r="E132" s="1869"/>
      <c r="F132" s="1870" t="s">
        <v>1169</v>
      </c>
      <c r="G132" s="1870"/>
      <c r="H132" s="1870"/>
    </row>
    <row r="133" spans="1:16382" ht="114" customHeight="1">
      <c r="A133" s="1878"/>
      <c r="B133" s="1880"/>
      <c r="C133" s="1872"/>
      <c r="D133" s="1874" t="s">
        <v>1170</v>
      </c>
      <c r="E133" s="1874"/>
      <c r="F133" s="1870" t="s">
        <v>1171</v>
      </c>
      <c r="G133" s="1870"/>
      <c r="H133" s="1870"/>
    </row>
    <row r="134" spans="1:16382" ht="57" customHeight="1">
      <c r="A134" s="1878"/>
      <c r="B134" s="1880"/>
      <c r="C134" s="1873" t="s">
        <v>466</v>
      </c>
      <c r="D134" s="1873"/>
      <c r="E134" s="1873"/>
      <c r="F134" s="1881" t="s">
        <v>1118</v>
      </c>
      <c r="G134" s="1881"/>
      <c r="H134" s="1881"/>
    </row>
    <row r="135" spans="1:16382" s="669" customFormat="1" ht="55" customHeight="1">
      <c r="A135" s="1878"/>
      <c r="B135" s="1880"/>
      <c r="C135" s="1874" t="s">
        <v>1119</v>
      </c>
      <c r="D135" s="1874"/>
      <c r="E135" s="1874"/>
      <c r="F135" s="1898" t="s">
        <v>1120</v>
      </c>
      <c r="G135" s="1898"/>
      <c r="H135" s="1898"/>
      <c r="M135" s="670"/>
      <c r="N135" s="670"/>
      <c r="O135" s="670"/>
      <c r="P135" s="670"/>
      <c r="Q135" s="670"/>
      <c r="R135" s="670"/>
      <c r="S135" s="670"/>
      <c r="T135" s="670"/>
      <c r="U135" s="670"/>
      <c r="V135" s="670"/>
      <c r="W135" s="670"/>
      <c r="X135" s="670"/>
      <c r="Y135" s="670"/>
      <c r="Z135" s="670"/>
      <c r="AA135" s="670"/>
      <c r="AB135" s="670"/>
      <c r="AC135" s="670"/>
      <c r="AD135" s="670"/>
      <c r="AE135" s="670"/>
      <c r="AF135" s="670"/>
      <c r="AG135" s="670"/>
      <c r="AH135" s="670"/>
      <c r="AI135" s="670"/>
      <c r="AJ135" s="670"/>
      <c r="AK135" s="670"/>
      <c r="AL135" s="670"/>
      <c r="AM135" s="670"/>
      <c r="AN135" s="670"/>
      <c r="AO135" s="670"/>
      <c r="AP135" s="670"/>
      <c r="AQ135" s="670"/>
      <c r="AR135" s="670"/>
      <c r="AS135" s="670"/>
      <c r="AT135" s="670"/>
      <c r="AU135" s="670"/>
      <c r="AV135" s="670"/>
      <c r="AW135" s="670"/>
      <c r="AX135" s="670"/>
      <c r="AY135" s="670"/>
      <c r="AZ135" s="670"/>
      <c r="BA135" s="670"/>
      <c r="BB135" s="670"/>
      <c r="BC135" s="670"/>
      <c r="BD135" s="670"/>
      <c r="BE135" s="670"/>
      <c r="BF135" s="670"/>
      <c r="BG135" s="670"/>
      <c r="BH135" s="670"/>
      <c r="BI135" s="670"/>
      <c r="BJ135" s="670"/>
      <c r="BK135" s="670"/>
      <c r="BL135" s="670"/>
      <c r="BM135" s="670"/>
      <c r="BN135" s="670"/>
      <c r="BO135" s="670"/>
      <c r="BP135" s="670"/>
      <c r="BQ135" s="670"/>
      <c r="BR135" s="670"/>
      <c r="BS135" s="670"/>
      <c r="BT135" s="670"/>
      <c r="BU135" s="670"/>
      <c r="BV135" s="670"/>
      <c r="BW135" s="670"/>
      <c r="BX135" s="670"/>
      <c r="BY135" s="670"/>
      <c r="BZ135" s="670"/>
      <c r="CA135" s="670"/>
      <c r="CB135" s="670"/>
      <c r="CC135" s="670"/>
      <c r="CD135" s="670"/>
      <c r="CE135" s="670"/>
      <c r="CF135" s="670"/>
      <c r="CG135" s="670"/>
      <c r="CH135" s="670"/>
      <c r="CI135" s="670"/>
      <c r="CJ135" s="670"/>
      <c r="CK135" s="670"/>
      <c r="CL135" s="670"/>
      <c r="CM135" s="670"/>
      <c r="CN135" s="670"/>
      <c r="CO135" s="670"/>
      <c r="CP135" s="670"/>
      <c r="CQ135" s="670"/>
      <c r="CR135" s="670"/>
      <c r="CS135" s="670"/>
      <c r="CT135" s="670"/>
      <c r="CU135" s="670"/>
      <c r="CV135" s="670"/>
      <c r="CW135" s="670"/>
      <c r="CX135" s="670"/>
      <c r="CY135" s="670"/>
      <c r="CZ135" s="670"/>
      <c r="DA135" s="670"/>
      <c r="DB135" s="670"/>
      <c r="DC135" s="670"/>
      <c r="DD135" s="670"/>
      <c r="DE135" s="670"/>
      <c r="DF135" s="670"/>
      <c r="DG135" s="670"/>
      <c r="DH135" s="670"/>
      <c r="DI135" s="670"/>
      <c r="DJ135" s="670"/>
      <c r="DK135" s="670"/>
      <c r="DL135" s="670"/>
      <c r="DM135" s="670"/>
      <c r="DN135" s="670"/>
      <c r="DO135" s="670"/>
      <c r="DP135" s="670"/>
      <c r="DQ135" s="670"/>
      <c r="DR135" s="670"/>
      <c r="DS135" s="670"/>
      <c r="DT135" s="670"/>
      <c r="DU135" s="670"/>
      <c r="DV135" s="670"/>
      <c r="DW135" s="670"/>
      <c r="DX135" s="670"/>
      <c r="DY135" s="670"/>
      <c r="DZ135" s="670"/>
      <c r="EA135" s="670"/>
      <c r="EB135" s="670"/>
      <c r="EC135" s="670"/>
      <c r="ED135" s="670"/>
      <c r="EE135" s="670"/>
      <c r="EF135" s="670"/>
      <c r="EG135" s="670"/>
      <c r="EH135" s="670"/>
      <c r="EI135" s="670"/>
      <c r="EJ135" s="670"/>
      <c r="EK135" s="670"/>
      <c r="EL135" s="670"/>
      <c r="EM135" s="670"/>
      <c r="EN135" s="670"/>
      <c r="EO135" s="670"/>
      <c r="EP135" s="670"/>
      <c r="EQ135" s="670"/>
      <c r="ER135" s="670"/>
      <c r="ES135" s="670"/>
      <c r="ET135" s="670"/>
      <c r="EU135" s="670"/>
      <c r="EV135" s="670"/>
      <c r="EW135" s="670"/>
      <c r="EX135" s="670"/>
      <c r="EY135" s="670"/>
      <c r="EZ135" s="670"/>
      <c r="FA135" s="670"/>
      <c r="FB135" s="670"/>
      <c r="FC135" s="670"/>
      <c r="FD135" s="670"/>
      <c r="FE135" s="670"/>
      <c r="FF135" s="670"/>
      <c r="FG135" s="670"/>
      <c r="FH135" s="670"/>
      <c r="FI135" s="670"/>
      <c r="FJ135" s="670"/>
      <c r="FK135" s="670"/>
      <c r="FL135" s="670"/>
      <c r="FM135" s="670"/>
      <c r="FN135" s="670"/>
      <c r="FO135" s="670"/>
      <c r="FP135" s="670"/>
      <c r="FQ135" s="670"/>
      <c r="FR135" s="670"/>
      <c r="FS135" s="670"/>
      <c r="FT135" s="670"/>
      <c r="FU135" s="670"/>
      <c r="FV135" s="670"/>
      <c r="FW135" s="670"/>
      <c r="FX135" s="670"/>
      <c r="FY135" s="670"/>
      <c r="FZ135" s="670"/>
      <c r="GA135" s="670"/>
      <c r="GB135" s="670"/>
      <c r="GC135" s="670"/>
      <c r="GD135" s="670"/>
      <c r="GE135" s="670"/>
      <c r="GF135" s="670"/>
      <c r="GG135" s="670"/>
      <c r="GH135" s="670"/>
      <c r="GI135" s="670"/>
      <c r="GJ135" s="670"/>
      <c r="GK135" s="670"/>
      <c r="GL135" s="670"/>
      <c r="GM135" s="670"/>
      <c r="GN135" s="670"/>
      <c r="GO135" s="670"/>
      <c r="GP135" s="670"/>
      <c r="GQ135" s="670"/>
      <c r="GR135" s="670"/>
      <c r="GS135" s="670"/>
      <c r="GT135" s="670"/>
      <c r="GU135" s="670"/>
      <c r="GV135" s="670"/>
      <c r="GW135" s="670"/>
      <c r="GX135" s="670"/>
      <c r="GY135" s="670"/>
      <c r="GZ135" s="670"/>
      <c r="HA135" s="670"/>
      <c r="HB135" s="670"/>
      <c r="HC135" s="670"/>
      <c r="HD135" s="670"/>
      <c r="HE135" s="670"/>
      <c r="HF135" s="670"/>
      <c r="HG135" s="670"/>
      <c r="HH135" s="670"/>
      <c r="HI135" s="670"/>
      <c r="HJ135" s="670"/>
      <c r="HK135" s="670"/>
      <c r="HL135" s="670"/>
      <c r="HM135" s="670"/>
      <c r="HN135" s="670"/>
      <c r="HO135" s="670"/>
      <c r="HP135" s="670"/>
      <c r="HQ135" s="670"/>
      <c r="HR135" s="670"/>
      <c r="HS135" s="670"/>
      <c r="HT135" s="670"/>
      <c r="HU135" s="670"/>
      <c r="HV135" s="670"/>
      <c r="HW135" s="670"/>
      <c r="HX135" s="670"/>
      <c r="HY135" s="670"/>
      <c r="HZ135" s="670"/>
      <c r="IA135" s="670"/>
      <c r="IB135" s="670"/>
      <c r="IC135" s="670"/>
      <c r="ID135" s="670"/>
      <c r="IE135" s="670"/>
      <c r="IF135" s="670"/>
      <c r="IG135" s="670"/>
      <c r="IH135" s="670"/>
      <c r="II135" s="670"/>
      <c r="IJ135" s="670"/>
      <c r="IK135" s="670"/>
      <c r="IL135" s="670"/>
      <c r="IM135" s="670"/>
      <c r="IN135" s="670"/>
      <c r="IO135" s="670"/>
      <c r="IP135" s="670"/>
      <c r="IQ135" s="670"/>
      <c r="IR135" s="670"/>
      <c r="IS135" s="670"/>
      <c r="IT135" s="670"/>
      <c r="IU135" s="670"/>
      <c r="IV135" s="670"/>
      <c r="IW135" s="670"/>
      <c r="IX135" s="670"/>
      <c r="IY135" s="670"/>
      <c r="IZ135" s="670"/>
      <c r="JA135" s="670"/>
      <c r="JB135" s="670"/>
      <c r="JC135" s="670"/>
      <c r="JD135" s="670"/>
      <c r="JE135" s="670"/>
      <c r="JF135" s="670"/>
      <c r="JG135" s="670"/>
      <c r="JH135" s="670"/>
      <c r="JI135" s="670"/>
      <c r="JJ135" s="670"/>
      <c r="JK135" s="670"/>
      <c r="JL135" s="670"/>
      <c r="JM135" s="670"/>
      <c r="JN135" s="670"/>
      <c r="JO135" s="670"/>
      <c r="JP135" s="670"/>
      <c r="JQ135" s="670"/>
      <c r="JR135" s="670"/>
      <c r="JS135" s="670"/>
      <c r="JT135" s="670"/>
      <c r="JU135" s="670"/>
      <c r="JV135" s="670"/>
      <c r="JW135" s="670"/>
      <c r="JX135" s="670"/>
      <c r="JY135" s="670"/>
      <c r="JZ135" s="670"/>
      <c r="KA135" s="670"/>
      <c r="KB135" s="670"/>
      <c r="KC135" s="670"/>
      <c r="KD135" s="670"/>
      <c r="KE135" s="670"/>
      <c r="KF135" s="670"/>
      <c r="KG135" s="670"/>
      <c r="KH135" s="670"/>
      <c r="KI135" s="670"/>
      <c r="KJ135" s="670"/>
      <c r="KK135" s="670"/>
      <c r="KL135" s="670"/>
      <c r="KM135" s="670"/>
      <c r="KN135" s="670"/>
      <c r="KO135" s="670"/>
      <c r="KP135" s="670"/>
      <c r="KQ135" s="670"/>
      <c r="KR135" s="670"/>
      <c r="KS135" s="670"/>
      <c r="KT135" s="670"/>
      <c r="KU135" s="670"/>
      <c r="KV135" s="670"/>
      <c r="KW135" s="670"/>
      <c r="KX135" s="670"/>
      <c r="KY135" s="670"/>
      <c r="KZ135" s="670"/>
      <c r="LA135" s="670"/>
      <c r="LB135" s="670"/>
      <c r="LC135" s="670"/>
      <c r="LD135" s="670"/>
      <c r="LE135" s="670"/>
      <c r="LF135" s="670"/>
      <c r="LG135" s="670"/>
      <c r="LH135" s="670"/>
      <c r="LI135" s="670"/>
      <c r="LJ135" s="670"/>
      <c r="LK135" s="670"/>
      <c r="LL135" s="670"/>
      <c r="LM135" s="670"/>
      <c r="LN135" s="670"/>
      <c r="LO135" s="670"/>
      <c r="LP135" s="670"/>
      <c r="LQ135" s="670"/>
      <c r="LR135" s="670"/>
      <c r="LS135" s="670"/>
      <c r="LT135" s="670"/>
      <c r="LU135" s="670"/>
      <c r="LV135" s="670"/>
      <c r="LW135" s="670"/>
      <c r="LX135" s="670"/>
      <c r="LY135" s="670"/>
      <c r="LZ135" s="670"/>
      <c r="MA135" s="670"/>
      <c r="MB135" s="670"/>
      <c r="MC135" s="670"/>
      <c r="MD135" s="670"/>
      <c r="ME135" s="670"/>
      <c r="MF135" s="670"/>
      <c r="MG135" s="670"/>
      <c r="MH135" s="670"/>
      <c r="MI135" s="670"/>
      <c r="MJ135" s="670"/>
      <c r="MK135" s="670"/>
      <c r="ML135" s="670"/>
      <c r="MM135" s="670"/>
      <c r="MN135" s="670"/>
      <c r="MO135" s="670"/>
      <c r="MP135" s="670"/>
      <c r="MQ135" s="670"/>
      <c r="MR135" s="670"/>
      <c r="MS135" s="670"/>
      <c r="MT135" s="670"/>
      <c r="MU135" s="670"/>
      <c r="MV135" s="670"/>
      <c r="MW135" s="670"/>
      <c r="MX135" s="670"/>
      <c r="MY135" s="670"/>
      <c r="MZ135" s="670"/>
      <c r="NA135" s="670"/>
      <c r="NB135" s="670"/>
      <c r="NC135" s="670"/>
      <c r="ND135" s="670"/>
      <c r="NE135" s="670"/>
      <c r="NF135" s="670"/>
      <c r="NG135" s="670"/>
      <c r="NH135" s="670"/>
      <c r="NI135" s="670"/>
      <c r="NJ135" s="670"/>
      <c r="NK135" s="670"/>
      <c r="NL135" s="670"/>
      <c r="NM135" s="670"/>
      <c r="NN135" s="670"/>
      <c r="NO135" s="670"/>
      <c r="NP135" s="670"/>
      <c r="NQ135" s="670"/>
      <c r="NR135" s="670"/>
      <c r="NS135" s="670"/>
      <c r="NT135" s="670"/>
      <c r="NU135" s="670"/>
      <c r="NV135" s="670"/>
      <c r="NW135" s="670"/>
      <c r="NX135" s="670"/>
      <c r="NY135" s="670"/>
      <c r="NZ135" s="670"/>
      <c r="OA135" s="670"/>
      <c r="OB135" s="670"/>
      <c r="OC135" s="670"/>
      <c r="OD135" s="670"/>
      <c r="OE135" s="670"/>
      <c r="OF135" s="670"/>
      <c r="OG135" s="670"/>
      <c r="OH135" s="670"/>
      <c r="OI135" s="670"/>
      <c r="OJ135" s="670"/>
      <c r="OK135" s="670"/>
      <c r="OL135" s="670"/>
      <c r="OM135" s="670"/>
      <c r="ON135" s="670"/>
      <c r="OO135" s="670"/>
      <c r="OP135" s="670"/>
      <c r="OQ135" s="670"/>
      <c r="OR135" s="670"/>
      <c r="OS135" s="670"/>
      <c r="OT135" s="670"/>
      <c r="OU135" s="670"/>
      <c r="OV135" s="670"/>
      <c r="OW135" s="670"/>
      <c r="OX135" s="670"/>
      <c r="OY135" s="670"/>
      <c r="OZ135" s="670"/>
      <c r="PA135" s="670"/>
      <c r="PB135" s="670"/>
      <c r="PC135" s="670"/>
      <c r="PD135" s="670"/>
      <c r="PE135" s="670"/>
      <c r="PF135" s="670"/>
      <c r="PG135" s="670"/>
      <c r="PH135" s="670"/>
      <c r="PI135" s="670"/>
      <c r="PJ135" s="670"/>
      <c r="PK135" s="670"/>
      <c r="PL135" s="670"/>
      <c r="PM135" s="670"/>
      <c r="PN135" s="670"/>
      <c r="PO135" s="670"/>
      <c r="PP135" s="670"/>
      <c r="PQ135" s="670"/>
      <c r="PR135" s="670"/>
      <c r="PS135" s="670"/>
      <c r="PT135" s="670"/>
      <c r="PU135" s="670"/>
      <c r="PV135" s="670"/>
      <c r="PW135" s="670"/>
      <c r="PX135" s="670"/>
      <c r="PY135" s="670"/>
      <c r="PZ135" s="670"/>
      <c r="QA135" s="670"/>
      <c r="QB135" s="670"/>
      <c r="QC135" s="670"/>
      <c r="QD135" s="670"/>
      <c r="QE135" s="670"/>
      <c r="QF135" s="670"/>
      <c r="QG135" s="670"/>
      <c r="QH135" s="670"/>
      <c r="QI135" s="670"/>
      <c r="QJ135" s="670"/>
      <c r="QK135" s="670"/>
      <c r="QL135" s="670"/>
      <c r="QM135" s="670"/>
      <c r="QN135" s="670"/>
      <c r="QO135" s="670"/>
      <c r="QP135" s="670"/>
      <c r="QQ135" s="670"/>
      <c r="QR135" s="670"/>
      <c r="QS135" s="670"/>
      <c r="QT135" s="670"/>
      <c r="QU135" s="670"/>
      <c r="QV135" s="670"/>
      <c r="QW135" s="670"/>
      <c r="QX135" s="670"/>
      <c r="QY135" s="670"/>
      <c r="QZ135" s="670"/>
      <c r="RA135" s="670"/>
      <c r="RB135" s="670"/>
      <c r="RC135" s="670"/>
      <c r="RD135" s="670"/>
      <c r="RE135" s="670"/>
      <c r="RF135" s="670"/>
      <c r="RG135" s="670"/>
      <c r="RH135" s="670"/>
      <c r="RI135" s="670"/>
      <c r="RJ135" s="670"/>
      <c r="RK135" s="670"/>
      <c r="RL135" s="670"/>
      <c r="RM135" s="670"/>
      <c r="RN135" s="670"/>
      <c r="RO135" s="670"/>
      <c r="RP135" s="670"/>
      <c r="RQ135" s="670"/>
      <c r="RR135" s="670"/>
      <c r="RS135" s="670"/>
      <c r="RT135" s="670"/>
      <c r="RU135" s="670"/>
      <c r="RV135" s="670"/>
      <c r="RW135" s="670"/>
      <c r="RX135" s="670"/>
      <c r="RY135" s="670"/>
      <c r="RZ135" s="670"/>
      <c r="SA135" s="670"/>
      <c r="SB135" s="670"/>
      <c r="SC135" s="670"/>
      <c r="SD135" s="670"/>
      <c r="SE135" s="670"/>
      <c r="SF135" s="670"/>
      <c r="SG135" s="670"/>
      <c r="SH135" s="670"/>
      <c r="SI135" s="670"/>
      <c r="SJ135" s="670"/>
      <c r="SK135" s="670"/>
      <c r="SL135" s="670"/>
      <c r="SM135" s="670"/>
      <c r="SN135" s="670"/>
      <c r="SO135" s="670"/>
      <c r="SP135" s="670"/>
      <c r="SQ135" s="670"/>
      <c r="SR135" s="670"/>
      <c r="SS135" s="670"/>
      <c r="ST135" s="670"/>
      <c r="SU135" s="670"/>
      <c r="SV135" s="670"/>
      <c r="SW135" s="670"/>
      <c r="SX135" s="670"/>
      <c r="SY135" s="670"/>
      <c r="SZ135" s="670"/>
      <c r="TA135" s="670"/>
      <c r="TB135" s="670"/>
      <c r="TC135" s="670"/>
      <c r="TD135" s="670"/>
      <c r="TE135" s="670"/>
      <c r="TF135" s="670"/>
      <c r="TG135" s="670"/>
      <c r="TH135" s="670"/>
      <c r="TI135" s="670"/>
      <c r="TJ135" s="670"/>
      <c r="TK135" s="670"/>
      <c r="TL135" s="670"/>
      <c r="TM135" s="670"/>
      <c r="TN135" s="670"/>
      <c r="TO135" s="670"/>
      <c r="TP135" s="670"/>
      <c r="TQ135" s="670"/>
      <c r="TR135" s="670"/>
      <c r="TS135" s="670"/>
      <c r="TT135" s="670"/>
      <c r="TU135" s="670"/>
      <c r="TV135" s="670"/>
      <c r="TW135" s="670"/>
      <c r="TX135" s="670"/>
      <c r="TY135" s="670"/>
      <c r="TZ135" s="670"/>
      <c r="UA135" s="670"/>
      <c r="UB135" s="670"/>
      <c r="UC135" s="670"/>
      <c r="UD135" s="670"/>
      <c r="UE135" s="670"/>
      <c r="UF135" s="670"/>
      <c r="UG135" s="670"/>
      <c r="UH135" s="670"/>
      <c r="UI135" s="670"/>
      <c r="UJ135" s="670"/>
      <c r="UK135" s="670"/>
      <c r="UL135" s="670"/>
      <c r="UM135" s="670"/>
      <c r="UN135" s="670"/>
      <c r="UO135" s="670"/>
      <c r="UP135" s="670"/>
      <c r="UQ135" s="670"/>
      <c r="UR135" s="670"/>
      <c r="US135" s="670"/>
      <c r="UT135" s="670"/>
      <c r="UU135" s="670"/>
      <c r="UV135" s="670"/>
      <c r="UW135" s="670"/>
      <c r="UX135" s="670"/>
      <c r="UY135" s="670"/>
      <c r="UZ135" s="670"/>
      <c r="VA135" s="670"/>
      <c r="VB135" s="670"/>
      <c r="VC135" s="670"/>
      <c r="VD135" s="670"/>
      <c r="VE135" s="670"/>
      <c r="VF135" s="670"/>
      <c r="VG135" s="670"/>
      <c r="VH135" s="670"/>
      <c r="VI135" s="670"/>
      <c r="VJ135" s="670"/>
      <c r="VK135" s="670"/>
      <c r="VL135" s="670"/>
      <c r="VM135" s="670"/>
      <c r="VN135" s="670"/>
      <c r="VO135" s="670"/>
      <c r="VP135" s="670"/>
      <c r="VQ135" s="670"/>
      <c r="VR135" s="670"/>
      <c r="VS135" s="670"/>
      <c r="VT135" s="670"/>
      <c r="VU135" s="670"/>
      <c r="VV135" s="670"/>
      <c r="VW135" s="670"/>
      <c r="VX135" s="670"/>
      <c r="VY135" s="670"/>
      <c r="VZ135" s="670"/>
      <c r="WA135" s="670"/>
      <c r="WB135" s="670"/>
      <c r="WC135" s="670"/>
      <c r="WD135" s="670"/>
      <c r="WE135" s="670"/>
      <c r="WF135" s="670"/>
      <c r="WG135" s="670"/>
      <c r="WH135" s="670"/>
      <c r="WI135" s="670"/>
      <c r="WJ135" s="670"/>
      <c r="WK135" s="670"/>
      <c r="WL135" s="670"/>
      <c r="WM135" s="670"/>
      <c r="WN135" s="670"/>
      <c r="WO135" s="670"/>
      <c r="WP135" s="670"/>
      <c r="WQ135" s="670"/>
      <c r="WR135" s="670"/>
      <c r="WS135" s="670"/>
      <c r="WT135" s="670"/>
      <c r="WU135" s="670"/>
      <c r="WV135" s="670"/>
      <c r="WW135" s="670"/>
      <c r="WX135" s="670"/>
      <c r="WY135" s="670"/>
      <c r="WZ135" s="670"/>
      <c r="XA135" s="670"/>
      <c r="XB135" s="670"/>
      <c r="XC135" s="670"/>
      <c r="XD135" s="670"/>
      <c r="XE135" s="670"/>
      <c r="XF135" s="670"/>
      <c r="XG135" s="670"/>
      <c r="XH135" s="670"/>
      <c r="XI135" s="670"/>
      <c r="XJ135" s="670"/>
      <c r="XK135" s="670"/>
      <c r="XL135" s="670"/>
      <c r="XM135" s="670"/>
      <c r="XN135" s="670"/>
      <c r="XO135" s="670"/>
      <c r="XP135" s="670"/>
      <c r="XQ135" s="670"/>
      <c r="XR135" s="670"/>
      <c r="XS135" s="670"/>
      <c r="XT135" s="670"/>
      <c r="XU135" s="670"/>
      <c r="XV135" s="670"/>
      <c r="XW135" s="670"/>
      <c r="XX135" s="670"/>
      <c r="XY135" s="670"/>
      <c r="XZ135" s="670"/>
      <c r="YA135" s="670"/>
      <c r="YB135" s="670"/>
      <c r="YC135" s="670"/>
      <c r="YD135" s="670"/>
      <c r="YE135" s="670"/>
      <c r="YF135" s="670"/>
      <c r="YG135" s="670"/>
      <c r="YH135" s="670"/>
      <c r="YI135" s="670"/>
      <c r="YJ135" s="670"/>
      <c r="YK135" s="670"/>
      <c r="YL135" s="670"/>
      <c r="YM135" s="670"/>
      <c r="YN135" s="670"/>
      <c r="YO135" s="670"/>
      <c r="YP135" s="670"/>
      <c r="YQ135" s="670"/>
      <c r="YR135" s="670"/>
      <c r="YS135" s="670"/>
      <c r="YT135" s="670"/>
      <c r="YU135" s="670"/>
      <c r="YV135" s="670"/>
      <c r="YW135" s="670"/>
      <c r="YX135" s="670"/>
      <c r="YY135" s="670"/>
      <c r="YZ135" s="670"/>
      <c r="ZA135" s="670"/>
      <c r="ZB135" s="670"/>
      <c r="ZC135" s="670"/>
      <c r="ZD135" s="670"/>
      <c r="ZE135" s="670"/>
      <c r="ZF135" s="670"/>
      <c r="ZG135" s="670"/>
      <c r="ZH135" s="670"/>
      <c r="ZI135" s="670"/>
      <c r="ZJ135" s="670"/>
      <c r="ZK135" s="670"/>
      <c r="ZL135" s="670"/>
      <c r="ZM135" s="670"/>
      <c r="ZN135" s="670"/>
      <c r="ZO135" s="670"/>
      <c r="ZP135" s="670"/>
      <c r="ZQ135" s="670"/>
      <c r="ZR135" s="670"/>
      <c r="ZS135" s="670"/>
      <c r="ZT135" s="670"/>
      <c r="ZU135" s="670"/>
      <c r="ZV135" s="670"/>
      <c r="ZW135" s="670"/>
      <c r="ZX135" s="670"/>
      <c r="ZY135" s="670"/>
      <c r="ZZ135" s="670"/>
      <c r="AAA135" s="670"/>
      <c r="AAB135" s="670"/>
      <c r="AAC135" s="670"/>
      <c r="AAD135" s="670"/>
      <c r="AAE135" s="670"/>
      <c r="AAF135" s="670"/>
      <c r="AAG135" s="670"/>
      <c r="AAH135" s="670"/>
      <c r="AAI135" s="670"/>
      <c r="AAJ135" s="670"/>
      <c r="AAK135" s="670"/>
      <c r="AAL135" s="670"/>
      <c r="AAM135" s="670"/>
      <c r="AAN135" s="670"/>
      <c r="AAO135" s="670"/>
      <c r="AAP135" s="670"/>
      <c r="AAQ135" s="670"/>
      <c r="AAR135" s="670"/>
      <c r="AAS135" s="670"/>
      <c r="AAT135" s="670"/>
      <c r="AAU135" s="670"/>
      <c r="AAV135" s="670"/>
      <c r="AAW135" s="670"/>
      <c r="AAX135" s="670"/>
      <c r="AAY135" s="670"/>
      <c r="AAZ135" s="670"/>
      <c r="ABA135" s="670"/>
      <c r="ABB135" s="670"/>
      <c r="ABC135" s="670"/>
      <c r="ABD135" s="670"/>
      <c r="ABE135" s="670"/>
      <c r="ABF135" s="670"/>
      <c r="ABG135" s="670"/>
      <c r="ABH135" s="670"/>
      <c r="ABI135" s="670"/>
      <c r="ABJ135" s="670"/>
      <c r="ABK135" s="670"/>
      <c r="ABL135" s="670"/>
      <c r="ABM135" s="670"/>
      <c r="ABN135" s="670"/>
      <c r="ABO135" s="670"/>
      <c r="ABP135" s="670"/>
      <c r="ABQ135" s="670"/>
      <c r="ABR135" s="670"/>
      <c r="ABS135" s="670"/>
      <c r="ABT135" s="670"/>
      <c r="ABU135" s="670"/>
      <c r="ABV135" s="670"/>
      <c r="ABW135" s="670"/>
      <c r="ABX135" s="670"/>
      <c r="ABY135" s="670"/>
      <c r="ABZ135" s="670"/>
      <c r="ACA135" s="670"/>
      <c r="ACB135" s="670"/>
      <c r="ACC135" s="670"/>
      <c r="ACD135" s="670"/>
      <c r="ACE135" s="670"/>
      <c r="ACF135" s="670"/>
      <c r="ACG135" s="670"/>
      <c r="ACH135" s="670"/>
      <c r="ACI135" s="670"/>
      <c r="ACJ135" s="670"/>
      <c r="ACK135" s="670"/>
      <c r="ACL135" s="670"/>
      <c r="ACM135" s="670"/>
      <c r="ACN135" s="670"/>
      <c r="ACO135" s="670"/>
      <c r="ACP135" s="670"/>
      <c r="ACQ135" s="670"/>
      <c r="ACR135" s="670"/>
      <c r="ACS135" s="670"/>
      <c r="ACT135" s="670"/>
      <c r="ACU135" s="670"/>
      <c r="ACV135" s="670"/>
      <c r="ACW135" s="670"/>
      <c r="ACX135" s="670"/>
      <c r="ACY135" s="670"/>
      <c r="ACZ135" s="670"/>
      <c r="ADA135" s="670"/>
      <c r="ADB135" s="670"/>
      <c r="ADC135" s="670"/>
      <c r="ADD135" s="670"/>
      <c r="ADE135" s="670"/>
      <c r="ADF135" s="670"/>
      <c r="ADG135" s="670"/>
      <c r="ADH135" s="670"/>
      <c r="ADI135" s="670"/>
      <c r="ADJ135" s="670"/>
      <c r="ADK135" s="670"/>
      <c r="ADL135" s="670"/>
      <c r="ADM135" s="670"/>
      <c r="ADN135" s="670"/>
      <c r="ADO135" s="670"/>
      <c r="ADP135" s="670"/>
      <c r="ADQ135" s="670"/>
      <c r="ADR135" s="670"/>
      <c r="ADS135" s="670"/>
      <c r="ADT135" s="670"/>
      <c r="ADU135" s="670"/>
      <c r="ADV135" s="670"/>
      <c r="ADW135" s="670"/>
      <c r="ADX135" s="670"/>
      <c r="ADY135" s="670"/>
      <c r="ADZ135" s="670"/>
      <c r="AEA135" s="670"/>
      <c r="AEB135" s="670"/>
      <c r="AEC135" s="670"/>
      <c r="AED135" s="670"/>
      <c r="AEE135" s="670"/>
      <c r="AEF135" s="670"/>
      <c r="AEG135" s="670"/>
      <c r="AEH135" s="670"/>
      <c r="AEI135" s="670"/>
      <c r="AEJ135" s="670"/>
      <c r="AEK135" s="670"/>
      <c r="AEL135" s="670"/>
      <c r="AEM135" s="670"/>
      <c r="AEN135" s="670"/>
      <c r="AEO135" s="670"/>
      <c r="AEP135" s="670"/>
      <c r="AEQ135" s="670"/>
      <c r="AER135" s="670"/>
      <c r="AES135" s="670"/>
      <c r="AET135" s="670"/>
      <c r="AEU135" s="670"/>
      <c r="AEV135" s="670"/>
      <c r="AEW135" s="670"/>
      <c r="AEX135" s="670"/>
      <c r="AEY135" s="670"/>
      <c r="AEZ135" s="670"/>
      <c r="AFA135" s="670"/>
      <c r="AFB135" s="670"/>
      <c r="AFC135" s="670"/>
      <c r="AFD135" s="670"/>
      <c r="AFE135" s="670"/>
      <c r="AFF135" s="670"/>
      <c r="AFG135" s="670"/>
      <c r="AFH135" s="670"/>
      <c r="AFI135" s="670"/>
      <c r="AFJ135" s="670"/>
      <c r="AFK135" s="670"/>
      <c r="AFL135" s="670"/>
      <c r="AFM135" s="670"/>
      <c r="AFN135" s="670"/>
      <c r="AFO135" s="670"/>
      <c r="AFP135" s="670"/>
      <c r="AFQ135" s="670"/>
      <c r="AFR135" s="670"/>
      <c r="AFS135" s="670"/>
      <c r="AFT135" s="670"/>
      <c r="AFU135" s="670"/>
      <c r="AFV135" s="670"/>
      <c r="AFW135" s="670"/>
      <c r="AFX135" s="670"/>
      <c r="AFY135" s="670"/>
      <c r="AFZ135" s="670"/>
      <c r="AGA135" s="670"/>
      <c r="AGB135" s="670"/>
      <c r="AGC135" s="670"/>
      <c r="AGD135" s="670"/>
      <c r="AGE135" s="670"/>
      <c r="AGF135" s="670"/>
      <c r="AGG135" s="670"/>
      <c r="AGH135" s="670"/>
      <c r="AGI135" s="670"/>
      <c r="AGJ135" s="670"/>
      <c r="AGK135" s="670"/>
      <c r="AGL135" s="670"/>
      <c r="AGM135" s="670"/>
      <c r="AGN135" s="670"/>
      <c r="AGO135" s="670"/>
      <c r="AGP135" s="670"/>
      <c r="AGQ135" s="670"/>
      <c r="AGR135" s="670"/>
      <c r="AGS135" s="670"/>
      <c r="AGT135" s="670"/>
      <c r="AGU135" s="670"/>
      <c r="AGV135" s="670"/>
      <c r="AGW135" s="670"/>
      <c r="AGX135" s="670"/>
      <c r="AGY135" s="670"/>
      <c r="AGZ135" s="670"/>
      <c r="AHA135" s="670"/>
      <c r="AHB135" s="670"/>
      <c r="AHC135" s="670"/>
      <c r="AHD135" s="670"/>
      <c r="AHE135" s="670"/>
      <c r="AHF135" s="670"/>
      <c r="AHG135" s="670"/>
      <c r="AHH135" s="670"/>
      <c r="AHI135" s="670"/>
      <c r="AHJ135" s="670"/>
      <c r="AHK135" s="670"/>
      <c r="AHL135" s="670"/>
      <c r="AHM135" s="670"/>
      <c r="AHN135" s="670"/>
      <c r="AHO135" s="670"/>
      <c r="AHP135" s="670"/>
      <c r="AHQ135" s="670"/>
      <c r="AHR135" s="670"/>
      <c r="AHS135" s="670"/>
      <c r="AHT135" s="670"/>
      <c r="AHU135" s="670"/>
      <c r="AHV135" s="670"/>
      <c r="AHW135" s="670"/>
      <c r="AHX135" s="670"/>
      <c r="AHY135" s="670"/>
      <c r="AHZ135" s="670"/>
      <c r="AIA135" s="670"/>
      <c r="AIB135" s="670"/>
      <c r="AIC135" s="670"/>
      <c r="AID135" s="670"/>
      <c r="AIE135" s="670"/>
      <c r="AIF135" s="670"/>
      <c r="AIG135" s="670"/>
      <c r="AIH135" s="670"/>
      <c r="AII135" s="670"/>
      <c r="AIJ135" s="670"/>
      <c r="AIK135" s="670"/>
      <c r="AIL135" s="670"/>
      <c r="AIM135" s="670"/>
      <c r="AIN135" s="670"/>
      <c r="AIO135" s="670"/>
      <c r="AIP135" s="670"/>
      <c r="AIQ135" s="670"/>
      <c r="AIR135" s="670"/>
      <c r="AIS135" s="670"/>
      <c r="AIT135" s="670"/>
      <c r="AIU135" s="670"/>
      <c r="AIV135" s="670"/>
      <c r="AIW135" s="670"/>
      <c r="AIX135" s="670"/>
      <c r="AIY135" s="670"/>
      <c r="AIZ135" s="670"/>
      <c r="AJA135" s="670"/>
      <c r="AJB135" s="670"/>
      <c r="AJC135" s="670"/>
      <c r="AJD135" s="670"/>
      <c r="AJE135" s="670"/>
      <c r="AJF135" s="670"/>
      <c r="AJG135" s="670"/>
      <c r="AJH135" s="670"/>
      <c r="AJI135" s="670"/>
      <c r="AJJ135" s="670"/>
      <c r="AJK135" s="670"/>
      <c r="AJL135" s="670"/>
      <c r="AJM135" s="670"/>
      <c r="AJN135" s="670"/>
      <c r="AJO135" s="670"/>
      <c r="AJP135" s="670"/>
      <c r="AJQ135" s="670"/>
      <c r="AJR135" s="670"/>
      <c r="AJS135" s="670"/>
      <c r="AJT135" s="670"/>
      <c r="AJU135" s="670"/>
      <c r="AJV135" s="670"/>
      <c r="AJW135" s="670"/>
      <c r="AJX135" s="670"/>
      <c r="AJY135" s="670"/>
      <c r="AJZ135" s="670"/>
      <c r="AKA135" s="670"/>
      <c r="AKB135" s="670"/>
      <c r="AKC135" s="670"/>
      <c r="AKD135" s="670"/>
      <c r="AKE135" s="670"/>
      <c r="AKF135" s="670"/>
      <c r="AKG135" s="670"/>
      <c r="AKH135" s="670"/>
      <c r="AKI135" s="670"/>
      <c r="AKJ135" s="670"/>
      <c r="AKK135" s="670"/>
      <c r="AKL135" s="670"/>
      <c r="AKM135" s="670"/>
      <c r="AKN135" s="670"/>
      <c r="AKO135" s="670"/>
      <c r="AKP135" s="670"/>
      <c r="AKQ135" s="670"/>
      <c r="AKR135" s="670"/>
      <c r="AKS135" s="670"/>
      <c r="AKT135" s="670"/>
      <c r="AKU135" s="670"/>
      <c r="AKV135" s="670"/>
      <c r="AKW135" s="670"/>
      <c r="AKX135" s="670"/>
      <c r="AKY135" s="670"/>
      <c r="AKZ135" s="670"/>
      <c r="ALA135" s="670"/>
      <c r="ALB135" s="670"/>
      <c r="ALC135" s="670"/>
      <c r="ALD135" s="670"/>
      <c r="ALE135" s="670"/>
      <c r="ALF135" s="670"/>
      <c r="ALG135" s="670"/>
      <c r="ALH135" s="670"/>
      <c r="ALI135" s="670"/>
      <c r="ALJ135" s="670"/>
      <c r="ALK135" s="670"/>
      <c r="ALL135" s="670"/>
      <c r="ALM135" s="670"/>
      <c r="ALN135" s="670"/>
      <c r="ALO135" s="670"/>
      <c r="ALP135" s="670"/>
      <c r="ALQ135" s="670"/>
      <c r="ALR135" s="670"/>
      <c r="ALS135" s="670"/>
      <c r="ALT135" s="670"/>
      <c r="ALU135" s="670"/>
      <c r="ALV135" s="670"/>
      <c r="ALW135" s="670"/>
      <c r="ALX135" s="670"/>
      <c r="ALY135" s="670"/>
      <c r="ALZ135" s="670"/>
      <c r="AMA135" s="670"/>
      <c r="AMB135" s="670"/>
      <c r="AMC135" s="670"/>
      <c r="AMD135" s="670"/>
      <c r="AME135" s="670"/>
      <c r="AMF135" s="670"/>
      <c r="AMG135" s="670"/>
      <c r="AMH135" s="670"/>
      <c r="AMI135" s="670"/>
      <c r="AMJ135" s="670"/>
      <c r="AMK135" s="670"/>
      <c r="AML135" s="670"/>
      <c r="AMM135" s="670"/>
      <c r="AMN135" s="670"/>
      <c r="AMO135" s="670"/>
      <c r="AMP135" s="670"/>
      <c r="AMQ135" s="670"/>
      <c r="AMR135" s="670"/>
      <c r="AMS135" s="670"/>
      <c r="AMT135" s="670"/>
      <c r="AMU135" s="670"/>
      <c r="AMV135" s="670"/>
      <c r="AMW135" s="670"/>
      <c r="AMX135" s="670"/>
      <c r="AMY135" s="670"/>
      <c r="AMZ135" s="670"/>
      <c r="ANA135" s="670"/>
      <c r="ANB135" s="670"/>
      <c r="ANC135" s="670"/>
      <c r="AND135" s="670"/>
      <c r="ANE135" s="670"/>
      <c r="ANF135" s="670"/>
      <c r="ANG135" s="670"/>
      <c r="ANH135" s="670"/>
      <c r="ANI135" s="670"/>
      <c r="ANJ135" s="670"/>
      <c r="ANK135" s="670"/>
      <c r="ANL135" s="670"/>
      <c r="ANM135" s="670"/>
      <c r="ANN135" s="670"/>
      <c r="ANO135" s="670"/>
      <c r="ANP135" s="670"/>
      <c r="ANQ135" s="670"/>
      <c r="ANR135" s="670"/>
      <c r="ANS135" s="670"/>
      <c r="ANT135" s="670"/>
      <c r="ANU135" s="670"/>
      <c r="ANV135" s="670"/>
      <c r="ANW135" s="670"/>
      <c r="ANX135" s="670"/>
      <c r="ANY135" s="670"/>
      <c r="ANZ135" s="670"/>
      <c r="AOA135" s="670"/>
      <c r="AOB135" s="670"/>
      <c r="AOC135" s="670"/>
      <c r="AOD135" s="670"/>
      <c r="AOE135" s="670"/>
      <c r="AOF135" s="670"/>
      <c r="AOG135" s="670"/>
      <c r="AOH135" s="670"/>
      <c r="AOI135" s="670"/>
      <c r="AOJ135" s="670"/>
      <c r="AOK135" s="670"/>
      <c r="AOL135" s="670"/>
      <c r="AOM135" s="670"/>
      <c r="AON135" s="670"/>
      <c r="AOO135" s="670"/>
      <c r="AOP135" s="670"/>
      <c r="AOQ135" s="670"/>
      <c r="AOR135" s="670"/>
      <c r="AOS135" s="670"/>
      <c r="AOT135" s="670"/>
      <c r="AOU135" s="670"/>
      <c r="AOV135" s="670"/>
      <c r="AOW135" s="670"/>
      <c r="AOX135" s="670"/>
      <c r="AOY135" s="670"/>
      <c r="AOZ135" s="670"/>
      <c r="APA135" s="670"/>
      <c r="APB135" s="670"/>
      <c r="APC135" s="670"/>
      <c r="APD135" s="670"/>
      <c r="APE135" s="670"/>
      <c r="APF135" s="670"/>
      <c r="APG135" s="670"/>
      <c r="APH135" s="670"/>
      <c r="API135" s="670"/>
      <c r="APJ135" s="670"/>
      <c r="APK135" s="670"/>
      <c r="APL135" s="670"/>
      <c r="APM135" s="670"/>
      <c r="APN135" s="670"/>
      <c r="APO135" s="670"/>
      <c r="APP135" s="670"/>
      <c r="APQ135" s="670"/>
      <c r="APR135" s="670"/>
      <c r="APS135" s="670"/>
      <c r="APT135" s="670"/>
      <c r="APU135" s="670"/>
      <c r="APV135" s="670"/>
      <c r="APW135" s="670"/>
      <c r="APX135" s="670"/>
      <c r="APY135" s="670"/>
      <c r="APZ135" s="670"/>
      <c r="AQA135" s="670"/>
      <c r="AQB135" s="670"/>
      <c r="AQC135" s="670"/>
      <c r="AQD135" s="670"/>
      <c r="AQE135" s="670"/>
      <c r="AQF135" s="670"/>
      <c r="AQG135" s="670"/>
      <c r="AQH135" s="670"/>
      <c r="AQI135" s="670"/>
      <c r="AQJ135" s="670"/>
      <c r="AQK135" s="670"/>
      <c r="AQL135" s="670"/>
      <c r="AQM135" s="670"/>
      <c r="AQN135" s="670"/>
      <c r="AQO135" s="670"/>
      <c r="AQP135" s="670"/>
      <c r="AQQ135" s="670"/>
      <c r="AQR135" s="670"/>
      <c r="AQS135" s="670"/>
      <c r="AQT135" s="670"/>
      <c r="AQU135" s="670"/>
      <c r="AQV135" s="670"/>
      <c r="AQW135" s="670"/>
      <c r="AQX135" s="670"/>
      <c r="AQY135" s="670"/>
      <c r="AQZ135" s="670"/>
      <c r="ARA135" s="670"/>
      <c r="ARB135" s="670"/>
      <c r="ARC135" s="670"/>
      <c r="ARD135" s="670"/>
      <c r="ARE135" s="670"/>
      <c r="ARF135" s="670"/>
      <c r="ARG135" s="670"/>
      <c r="ARH135" s="670"/>
      <c r="ARI135" s="670"/>
      <c r="ARJ135" s="670"/>
      <c r="ARK135" s="670"/>
      <c r="ARL135" s="670"/>
      <c r="ARM135" s="670"/>
      <c r="ARN135" s="670"/>
      <c r="ARO135" s="670"/>
      <c r="ARP135" s="670"/>
      <c r="ARQ135" s="670"/>
      <c r="ARR135" s="670"/>
      <c r="ARS135" s="670"/>
      <c r="ART135" s="670"/>
      <c r="ARU135" s="670"/>
      <c r="ARV135" s="670"/>
      <c r="ARW135" s="670"/>
      <c r="ARX135" s="670"/>
      <c r="ARY135" s="670"/>
      <c r="ARZ135" s="670"/>
      <c r="ASA135" s="670"/>
      <c r="ASB135" s="670"/>
      <c r="ASC135" s="670"/>
      <c r="ASD135" s="670"/>
      <c r="ASE135" s="670"/>
      <c r="ASF135" s="670"/>
      <c r="ASG135" s="670"/>
      <c r="ASH135" s="670"/>
      <c r="ASI135" s="670"/>
      <c r="ASJ135" s="670"/>
      <c r="ASK135" s="670"/>
      <c r="ASL135" s="670"/>
      <c r="ASM135" s="670"/>
      <c r="ASN135" s="670"/>
      <c r="ASO135" s="670"/>
      <c r="ASP135" s="670"/>
      <c r="ASQ135" s="670"/>
      <c r="ASR135" s="670"/>
      <c r="ASS135" s="670"/>
      <c r="AST135" s="670"/>
      <c r="ASU135" s="670"/>
      <c r="ASV135" s="670"/>
      <c r="ASW135" s="670"/>
      <c r="ASX135" s="670"/>
      <c r="ASY135" s="670"/>
      <c r="ASZ135" s="670"/>
      <c r="ATA135" s="670"/>
      <c r="ATB135" s="670"/>
      <c r="ATC135" s="670"/>
      <c r="ATD135" s="670"/>
      <c r="ATE135" s="670"/>
      <c r="ATF135" s="670"/>
      <c r="ATG135" s="670"/>
      <c r="ATH135" s="670"/>
      <c r="ATI135" s="670"/>
      <c r="ATJ135" s="670"/>
      <c r="ATK135" s="670"/>
      <c r="ATL135" s="670"/>
      <c r="ATM135" s="670"/>
      <c r="ATN135" s="670"/>
      <c r="ATO135" s="670"/>
      <c r="ATP135" s="670"/>
      <c r="ATQ135" s="670"/>
      <c r="ATR135" s="670"/>
      <c r="ATS135" s="670"/>
      <c r="ATT135" s="670"/>
      <c r="ATU135" s="670"/>
      <c r="ATV135" s="670"/>
      <c r="ATW135" s="670"/>
      <c r="ATX135" s="670"/>
      <c r="ATY135" s="670"/>
      <c r="ATZ135" s="670"/>
      <c r="AUA135" s="670"/>
      <c r="AUB135" s="670"/>
      <c r="AUC135" s="670"/>
      <c r="AUD135" s="670"/>
      <c r="AUE135" s="670"/>
      <c r="AUF135" s="670"/>
      <c r="AUG135" s="670"/>
      <c r="AUH135" s="670"/>
      <c r="AUI135" s="670"/>
      <c r="AUJ135" s="670"/>
      <c r="AUK135" s="670"/>
      <c r="AUL135" s="670"/>
      <c r="AUM135" s="670"/>
      <c r="AUN135" s="670"/>
      <c r="AUO135" s="670"/>
      <c r="AUP135" s="670"/>
      <c r="AUQ135" s="670"/>
      <c r="AUR135" s="670"/>
      <c r="AUS135" s="670"/>
      <c r="AUT135" s="670"/>
      <c r="AUU135" s="670"/>
      <c r="AUV135" s="670"/>
      <c r="AUW135" s="670"/>
      <c r="AUX135" s="670"/>
      <c r="AUY135" s="670"/>
      <c r="AUZ135" s="670"/>
      <c r="AVA135" s="670"/>
      <c r="AVB135" s="670"/>
      <c r="AVC135" s="670"/>
      <c r="AVD135" s="670"/>
      <c r="AVE135" s="670"/>
      <c r="AVF135" s="670"/>
      <c r="AVG135" s="670"/>
      <c r="AVH135" s="670"/>
      <c r="AVI135" s="670"/>
      <c r="AVJ135" s="670"/>
      <c r="AVK135" s="670"/>
      <c r="AVL135" s="670"/>
      <c r="AVM135" s="670"/>
      <c r="AVN135" s="670"/>
      <c r="AVO135" s="670"/>
      <c r="AVP135" s="670"/>
      <c r="AVQ135" s="670"/>
      <c r="AVR135" s="670"/>
      <c r="AVS135" s="670"/>
      <c r="AVT135" s="670"/>
      <c r="AVU135" s="670"/>
      <c r="AVV135" s="670"/>
      <c r="AVW135" s="670"/>
      <c r="AVX135" s="670"/>
      <c r="AVY135" s="670"/>
      <c r="AVZ135" s="670"/>
      <c r="AWA135" s="670"/>
      <c r="AWB135" s="670"/>
      <c r="AWC135" s="670"/>
      <c r="AWD135" s="670"/>
      <c r="AWE135" s="670"/>
      <c r="AWF135" s="670"/>
      <c r="AWG135" s="670"/>
      <c r="AWH135" s="670"/>
      <c r="AWI135" s="670"/>
      <c r="AWJ135" s="670"/>
      <c r="AWK135" s="670"/>
      <c r="AWL135" s="670"/>
      <c r="AWM135" s="670"/>
      <c r="AWN135" s="670"/>
      <c r="AWO135" s="670"/>
      <c r="AWP135" s="670"/>
      <c r="AWQ135" s="670"/>
      <c r="AWR135" s="670"/>
      <c r="AWS135" s="670"/>
      <c r="AWT135" s="670"/>
      <c r="AWU135" s="670"/>
      <c r="AWV135" s="670"/>
      <c r="AWW135" s="670"/>
      <c r="AWX135" s="670"/>
      <c r="AWY135" s="670"/>
      <c r="AWZ135" s="670"/>
      <c r="AXA135" s="670"/>
      <c r="AXB135" s="670"/>
      <c r="AXC135" s="670"/>
      <c r="AXD135" s="670"/>
      <c r="AXE135" s="670"/>
      <c r="AXF135" s="670"/>
      <c r="AXG135" s="670"/>
      <c r="AXH135" s="670"/>
      <c r="AXI135" s="670"/>
      <c r="AXJ135" s="670"/>
      <c r="AXK135" s="670"/>
      <c r="AXL135" s="670"/>
      <c r="AXM135" s="670"/>
      <c r="AXN135" s="670"/>
      <c r="AXO135" s="670"/>
      <c r="AXP135" s="670"/>
      <c r="AXQ135" s="670"/>
      <c r="AXR135" s="670"/>
      <c r="AXS135" s="670"/>
      <c r="AXT135" s="670"/>
      <c r="AXU135" s="670"/>
      <c r="AXV135" s="670"/>
      <c r="AXW135" s="670"/>
      <c r="AXX135" s="670"/>
      <c r="AXY135" s="670"/>
      <c r="AXZ135" s="670"/>
      <c r="AYA135" s="670"/>
      <c r="AYB135" s="670"/>
      <c r="AYC135" s="670"/>
      <c r="AYD135" s="670"/>
      <c r="AYE135" s="670"/>
      <c r="AYF135" s="670"/>
      <c r="AYG135" s="670"/>
      <c r="AYH135" s="670"/>
      <c r="AYI135" s="670"/>
      <c r="AYJ135" s="670"/>
      <c r="AYK135" s="670"/>
      <c r="AYL135" s="670"/>
      <c r="AYM135" s="670"/>
      <c r="AYN135" s="670"/>
      <c r="AYO135" s="670"/>
      <c r="AYP135" s="670"/>
      <c r="AYQ135" s="670"/>
      <c r="AYR135" s="670"/>
      <c r="AYS135" s="670"/>
      <c r="AYT135" s="670"/>
      <c r="AYU135" s="670"/>
      <c r="AYV135" s="670"/>
      <c r="AYW135" s="670"/>
      <c r="AYX135" s="670"/>
      <c r="AYY135" s="670"/>
      <c r="AYZ135" s="670"/>
      <c r="AZA135" s="670"/>
      <c r="AZB135" s="670"/>
      <c r="AZC135" s="670"/>
      <c r="AZD135" s="670"/>
      <c r="AZE135" s="670"/>
      <c r="AZF135" s="670"/>
      <c r="AZG135" s="670"/>
      <c r="AZH135" s="670"/>
      <c r="AZI135" s="670"/>
      <c r="AZJ135" s="670"/>
      <c r="AZK135" s="670"/>
      <c r="AZL135" s="670"/>
      <c r="AZM135" s="670"/>
      <c r="AZN135" s="670"/>
      <c r="AZO135" s="670"/>
      <c r="AZP135" s="670"/>
      <c r="AZQ135" s="670"/>
      <c r="AZR135" s="670"/>
      <c r="AZS135" s="670"/>
      <c r="AZT135" s="670"/>
      <c r="AZU135" s="670"/>
      <c r="AZV135" s="670"/>
      <c r="AZW135" s="670"/>
      <c r="AZX135" s="670"/>
      <c r="AZY135" s="670"/>
      <c r="AZZ135" s="670"/>
      <c r="BAA135" s="670"/>
      <c r="BAB135" s="670"/>
      <c r="BAC135" s="670"/>
      <c r="BAD135" s="670"/>
      <c r="BAE135" s="670"/>
      <c r="BAF135" s="670"/>
      <c r="BAG135" s="670"/>
      <c r="BAH135" s="670"/>
      <c r="BAI135" s="670"/>
      <c r="BAJ135" s="670"/>
      <c r="BAK135" s="670"/>
      <c r="BAL135" s="670"/>
      <c r="BAM135" s="670"/>
      <c r="BAN135" s="670"/>
      <c r="BAO135" s="670"/>
      <c r="BAP135" s="670"/>
      <c r="BAQ135" s="670"/>
      <c r="BAR135" s="670"/>
      <c r="BAS135" s="670"/>
      <c r="BAT135" s="670"/>
      <c r="BAU135" s="670"/>
      <c r="BAV135" s="670"/>
      <c r="BAW135" s="670"/>
      <c r="BAX135" s="670"/>
      <c r="BAY135" s="670"/>
      <c r="BAZ135" s="670"/>
      <c r="BBA135" s="670"/>
      <c r="BBB135" s="670"/>
      <c r="BBC135" s="670"/>
      <c r="BBD135" s="670"/>
      <c r="BBE135" s="670"/>
      <c r="BBF135" s="670"/>
      <c r="BBG135" s="670"/>
      <c r="BBH135" s="670"/>
      <c r="BBI135" s="670"/>
      <c r="BBJ135" s="670"/>
      <c r="BBK135" s="670"/>
      <c r="BBL135" s="670"/>
      <c r="BBM135" s="670"/>
      <c r="BBN135" s="670"/>
      <c r="BBO135" s="670"/>
      <c r="BBP135" s="670"/>
      <c r="BBQ135" s="670"/>
      <c r="BBR135" s="670"/>
      <c r="BBS135" s="670"/>
      <c r="BBT135" s="670"/>
      <c r="BBU135" s="670"/>
      <c r="BBV135" s="670"/>
      <c r="BBW135" s="670"/>
      <c r="BBX135" s="670"/>
      <c r="BBY135" s="670"/>
      <c r="BBZ135" s="670"/>
      <c r="BCA135" s="670"/>
      <c r="BCB135" s="670"/>
      <c r="BCC135" s="670"/>
      <c r="BCD135" s="670"/>
      <c r="BCE135" s="670"/>
      <c r="BCF135" s="670"/>
      <c r="BCG135" s="670"/>
      <c r="BCH135" s="670"/>
      <c r="BCI135" s="670"/>
      <c r="BCJ135" s="670"/>
      <c r="BCK135" s="670"/>
      <c r="BCL135" s="670"/>
      <c r="BCM135" s="670"/>
      <c r="BCN135" s="670"/>
      <c r="BCO135" s="670"/>
      <c r="BCP135" s="670"/>
      <c r="BCQ135" s="670"/>
      <c r="BCR135" s="670"/>
      <c r="BCS135" s="670"/>
      <c r="BCT135" s="670"/>
      <c r="BCU135" s="670"/>
      <c r="BCV135" s="670"/>
      <c r="BCW135" s="670"/>
      <c r="BCX135" s="670"/>
      <c r="BCY135" s="670"/>
      <c r="BCZ135" s="670"/>
      <c r="BDA135" s="670"/>
      <c r="BDB135" s="670"/>
      <c r="BDC135" s="670"/>
      <c r="BDD135" s="670"/>
      <c r="BDE135" s="670"/>
      <c r="BDF135" s="670"/>
      <c r="BDG135" s="670"/>
      <c r="BDH135" s="670"/>
      <c r="BDI135" s="670"/>
      <c r="BDJ135" s="670"/>
      <c r="BDK135" s="670"/>
      <c r="BDL135" s="670"/>
      <c r="BDM135" s="670"/>
      <c r="BDN135" s="670"/>
      <c r="BDO135" s="670"/>
      <c r="BDP135" s="670"/>
      <c r="BDQ135" s="670"/>
      <c r="BDR135" s="670"/>
      <c r="BDS135" s="670"/>
      <c r="BDT135" s="670"/>
      <c r="BDU135" s="670"/>
      <c r="BDV135" s="670"/>
      <c r="BDW135" s="670"/>
      <c r="BDX135" s="670"/>
      <c r="BDY135" s="670"/>
      <c r="BDZ135" s="670"/>
      <c r="BEA135" s="670"/>
      <c r="BEB135" s="670"/>
      <c r="BEC135" s="670"/>
      <c r="BED135" s="670"/>
      <c r="BEE135" s="670"/>
      <c r="BEF135" s="670"/>
      <c r="BEG135" s="670"/>
      <c r="BEH135" s="670"/>
      <c r="BEI135" s="670"/>
      <c r="BEJ135" s="670"/>
      <c r="BEK135" s="670"/>
      <c r="BEL135" s="670"/>
      <c r="BEM135" s="670"/>
      <c r="BEN135" s="670"/>
      <c r="BEO135" s="670"/>
      <c r="BEP135" s="670"/>
      <c r="BEQ135" s="670"/>
      <c r="BER135" s="670"/>
      <c r="BES135" s="670"/>
      <c r="BET135" s="670"/>
      <c r="BEU135" s="670"/>
      <c r="BEV135" s="670"/>
      <c r="BEW135" s="670"/>
      <c r="BEX135" s="670"/>
      <c r="BEY135" s="670"/>
      <c r="BEZ135" s="670"/>
      <c r="BFA135" s="670"/>
      <c r="BFB135" s="670"/>
      <c r="BFC135" s="670"/>
      <c r="BFD135" s="670"/>
      <c r="BFE135" s="670"/>
      <c r="BFF135" s="670"/>
      <c r="BFG135" s="670"/>
      <c r="BFH135" s="670"/>
      <c r="BFI135" s="670"/>
      <c r="BFJ135" s="670"/>
      <c r="BFK135" s="670"/>
      <c r="BFL135" s="670"/>
      <c r="BFM135" s="670"/>
      <c r="BFN135" s="670"/>
      <c r="BFO135" s="670"/>
      <c r="BFP135" s="670"/>
      <c r="BFQ135" s="670"/>
      <c r="BFR135" s="670"/>
      <c r="BFS135" s="670"/>
      <c r="BFT135" s="670"/>
      <c r="BFU135" s="670"/>
      <c r="BFV135" s="670"/>
      <c r="BFW135" s="670"/>
      <c r="BFX135" s="670"/>
      <c r="BFY135" s="670"/>
      <c r="BFZ135" s="670"/>
      <c r="BGA135" s="670"/>
      <c r="BGB135" s="670"/>
      <c r="BGC135" s="670"/>
      <c r="BGD135" s="670"/>
      <c r="BGE135" s="670"/>
      <c r="BGF135" s="670"/>
      <c r="BGG135" s="670"/>
      <c r="BGH135" s="670"/>
      <c r="BGI135" s="670"/>
      <c r="BGJ135" s="670"/>
      <c r="BGK135" s="670"/>
      <c r="BGL135" s="670"/>
      <c r="BGM135" s="670"/>
      <c r="BGN135" s="670"/>
      <c r="BGO135" s="670"/>
      <c r="BGP135" s="670"/>
      <c r="BGQ135" s="670"/>
      <c r="BGR135" s="670"/>
      <c r="BGS135" s="670"/>
      <c r="BGT135" s="670"/>
      <c r="BGU135" s="670"/>
      <c r="BGV135" s="670"/>
      <c r="BGW135" s="670"/>
      <c r="BGX135" s="670"/>
      <c r="BGY135" s="670"/>
      <c r="BGZ135" s="670"/>
      <c r="BHA135" s="670"/>
      <c r="BHB135" s="670"/>
      <c r="BHC135" s="670"/>
      <c r="BHD135" s="670"/>
      <c r="BHE135" s="670"/>
      <c r="BHF135" s="670"/>
      <c r="BHG135" s="670"/>
      <c r="BHH135" s="670"/>
      <c r="BHI135" s="670"/>
      <c r="BHJ135" s="670"/>
      <c r="BHK135" s="670"/>
      <c r="BHL135" s="670"/>
      <c r="BHM135" s="670"/>
      <c r="BHN135" s="670"/>
      <c r="BHO135" s="670"/>
      <c r="BHP135" s="670"/>
      <c r="BHQ135" s="670"/>
      <c r="BHR135" s="670"/>
      <c r="BHS135" s="670"/>
      <c r="BHT135" s="670"/>
      <c r="BHU135" s="670"/>
      <c r="BHV135" s="670"/>
      <c r="BHW135" s="670"/>
      <c r="BHX135" s="670"/>
      <c r="BHY135" s="670"/>
      <c r="BHZ135" s="670"/>
      <c r="BIA135" s="670"/>
      <c r="BIB135" s="670"/>
      <c r="BIC135" s="670"/>
      <c r="BID135" s="670"/>
      <c r="BIE135" s="670"/>
      <c r="BIF135" s="670"/>
      <c r="BIG135" s="670"/>
      <c r="BIH135" s="670"/>
      <c r="BII135" s="670"/>
      <c r="BIJ135" s="670"/>
      <c r="BIK135" s="670"/>
      <c r="BIL135" s="670"/>
      <c r="BIM135" s="670"/>
      <c r="BIN135" s="670"/>
      <c r="BIO135" s="670"/>
      <c r="BIP135" s="670"/>
      <c r="BIQ135" s="670"/>
      <c r="BIR135" s="670"/>
      <c r="BIS135" s="670"/>
      <c r="BIT135" s="670"/>
      <c r="BIU135" s="670"/>
      <c r="BIV135" s="670"/>
      <c r="BIW135" s="670"/>
      <c r="BIX135" s="670"/>
      <c r="BIY135" s="670"/>
      <c r="BIZ135" s="670"/>
      <c r="BJA135" s="670"/>
      <c r="BJB135" s="670"/>
      <c r="BJC135" s="670"/>
      <c r="BJD135" s="670"/>
      <c r="BJE135" s="670"/>
      <c r="BJF135" s="670"/>
      <c r="BJG135" s="670"/>
      <c r="BJH135" s="670"/>
      <c r="BJI135" s="670"/>
      <c r="BJJ135" s="670"/>
      <c r="BJK135" s="670"/>
      <c r="BJL135" s="670"/>
      <c r="BJM135" s="670"/>
      <c r="BJN135" s="670"/>
      <c r="BJO135" s="670"/>
      <c r="BJP135" s="670"/>
      <c r="BJQ135" s="670"/>
      <c r="BJR135" s="670"/>
      <c r="BJS135" s="670"/>
      <c r="BJT135" s="670"/>
      <c r="BJU135" s="670"/>
      <c r="BJV135" s="670"/>
      <c r="BJW135" s="670"/>
      <c r="BJX135" s="670"/>
      <c r="BJY135" s="670"/>
      <c r="BJZ135" s="670"/>
      <c r="BKA135" s="670"/>
      <c r="BKB135" s="670"/>
      <c r="BKC135" s="670"/>
      <c r="BKD135" s="670"/>
      <c r="BKE135" s="670"/>
      <c r="BKF135" s="670"/>
      <c r="BKG135" s="670"/>
      <c r="BKH135" s="670"/>
      <c r="BKI135" s="670"/>
      <c r="BKJ135" s="670"/>
      <c r="BKK135" s="670"/>
      <c r="BKL135" s="670"/>
      <c r="BKM135" s="670"/>
      <c r="BKN135" s="670"/>
      <c r="BKO135" s="670"/>
      <c r="BKP135" s="670"/>
      <c r="BKQ135" s="670"/>
      <c r="BKR135" s="670"/>
      <c r="BKS135" s="670"/>
      <c r="BKT135" s="670"/>
      <c r="BKU135" s="670"/>
      <c r="BKV135" s="670"/>
      <c r="BKW135" s="670"/>
      <c r="BKX135" s="670"/>
      <c r="BKY135" s="670"/>
      <c r="BKZ135" s="670"/>
      <c r="BLA135" s="670"/>
      <c r="BLB135" s="670"/>
      <c r="BLC135" s="670"/>
      <c r="BLD135" s="670"/>
      <c r="BLE135" s="670"/>
      <c r="BLF135" s="670"/>
      <c r="BLG135" s="670"/>
      <c r="BLH135" s="670"/>
      <c r="BLI135" s="670"/>
      <c r="BLJ135" s="670"/>
      <c r="BLK135" s="670"/>
      <c r="BLL135" s="670"/>
      <c r="BLM135" s="670"/>
      <c r="BLN135" s="670"/>
      <c r="BLO135" s="670"/>
      <c r="BLP135" s="670"/>
      <c r="BLQ135" s="670"/>
      <c r="BLR135" s="670"/>
      <c r="BLS135" s="670"/>
      <c r="BLT135" s="670"/>
      <c r="BLU135" s="670"/>
      <c r="BLV135" s="670"/>
      <c r="BLW135" s="670"/>
      <c r="BLX135" s="670"/>
      <c r="BLY135" s="670"/>
      <c r="BLZ135" s="670"/>
      <c r="BMA135" s="670"/>
      <c r="BMB135" s="670"/>
      <c r="BMC135" s="670"/>
      <c r="BMD135" s="670"/>
      <c r="BME135" s="670"/>
      <c r="BMF135" s="670"/>
      <c r="BMG135" s="670"/>
      <c r="BMH135" s="670"/>
      <c r="BMI135" s="670"/>
      <c r="BMJ135" s="670"/>
      <c r="BMK135" s="670"/>
      <c r="BML135" s="670"/>
      <c r="BMM135" s="670"/>
      <c r="BMN135" s="670"/>
      <c r="BMO135" s="670"/>
      <c r="BMP135" s="670"/>
      <c r="BMQ135" s="670"/>
      <c r="BMR135" s="670"/>
      <c r="BMS135" s="670"/>
      <c r="BMT135" s="670"/>
      <c r="BMU135" s="670"/>
      <c r="BMV135" s="670"/>
      <c r="BMW135" s="670"/>
      <c r="BMX135" s="670"/>
      <c r="BMY135" s="670"/>
      <c r="BMZ135" s="670"/>
      <c r="BNA135" s="670"/>
      <c r="BNB135" s="670"/>
      <c r="BNC135" s="670"/>
      <c r="BND135" s="670"/>
      <c r="BNE135" s="670"/>
      <c r="BNF135" s="670"/>
      <c r="BNG135" s="670"/>
      <c r="BNH135" s="670"/>
      <c r="BNI135" s="670"/>
      <c r="BNJ135" s="670"/>
      <c r="BNK135" s="670"/>
      <c r="BNL135" s="670"/>
      <c r="BNM135" s="670"/>
      <c r="BNN135" s="670"/>
      <c r="BNO135" s="670"/>
      <c r="BNP135" s="670"/>
      <c r="BNQ135" s="670"/>
      <c r="BNR135" s="670"/>
      <c r="BNS135" s="670"/>
      <c r="BNT135" s="670"/>
      <c r="BNU135" s="670"/>
      <c r="BNV135" s="670"/>
      <c r="BNW135" s="670"/>
      <c r="BNX135" s="670"/>
      <c r="BNY135" s="670"/>
      <c r="BNZ135" s="670"/>
      <c r="BOA135" s="670"/>
      <c r="BOB135" s="670"/>
      <c r="BOC135" s="670"/>
      <c r="BOD135" s="670"/>
      <c r="BOE135" s="670"/>
      <c r="BOF135" s="670"/>
      <c r="BOG135" s="670"/>
      <c r="BOH135" s="670"/>
      <c r="BOI135" s="670"/>
      <c r="BOJ135" s="670"/>
      <c r="BOK135" s="670"/>
      <c r="BOL135" s="670"/>
      <c r="BOM135" s="670"/>
      <c r="BON135" s="670"/>
      <c r="BOO135" s="670"/>
      <c r="BOP135" s="670"/>
      <c r="BOQ135" s="670"/>
      <c r="BOR135" s="670"/>
      <c r="BOS135" s="670"/>
      <c r="BOT135" s="670"/>
      <c r="BOU135" s="670"/>
      <c r="BOV135" s="670"/>
      <c r="BOW135" s="670"/>
      <c r="BOX135" s="670"/>
      <c r="BOY135" s="670"/>
      <c r="BOZ135" s="670"/>
      <c r="BPA135" s="670"/>
      <c r="BPB135" s="670"/>
      <c r="BPC135" s="670"/>
      <c r="BPD135" s="670"/>
      <c r="BPE135" s="670"/>
      <c r="BPF135" s="670"/>
      <c r="BPG135" s="670"/>
      <c r="BPH135" s="670"/>
      <c r="BPI135" s="670"/>
      <c r="BPJ135" s="670"/>
      <c r="BPK135" s="670"/>
      <c r="BPL135" s="670"/>
      <c r="BPM135" s="670"/>
      <c r="BPN135" s="670"/>
      <c r="BPO135" s="670"/>
      <c r="BPP135" s="670"/>
      <c r="BPQ135" s="670"/>
      <c r="BPR135" s="670"/>
      <c r="BPS135" s="670"/>
      <c r="BPT135" s="670"/>
      <c r="BPU135" s="670"/>
      <c r="BPV135" s="670"/>
      <c r="BPW135" s="670"/>
      <c r="BPX135" s="670"/>
      <c r="BPY135" s="670"/>
      <c r="BPZ135" s="670"/>
      <c r="BQA135" s="670"/>
      <c r="BQB135" s="670"/>
      <c r="BQC135" s="670"/>
      <c r="BQD135" s="670"/>
      <c r="BQE135" s="670"/>
      <c r="BQF135" s="670"/>
      <c r="BQG135" s="670"/>
      <c r="BQH135" s="670"/>
      <c r="BQI135" s="670"/>
      <c r="BQJ135" s="670"/>
      <c r="BQK135" s="670"/>
      <c r="BQL135" s="670"/>
      <c r="BQM135" s="670"/>
      <c r="BQN135" s="670"/>
      <c r="BQO135" s="670"/>
      <c r="BQP135" s="670"/>
      <c r="BQQ135" s="670"/>
      <c r="BQR135" s="670"/>
      <c r="BQS135" s="670"/>
      <c r="BQT135" s="670"/>
      <c r="BQU135" s="670"/>
      <c r="BQV135" s="670"/>
      <c r="BQW135" s="670"/>
      <c r="BQX135" s="670"/>
      <c r="BQY135" s="670"/>
      <c r="BQZ135" s="670"/>
      <c r="BRA135" s="670"/>
      <c r="BRB135" s="670"/>
      <c r="BRC135" s="670"/>
      <c r="BRD135" s="670"/>
      <c r="BRE135" s="670"/>
      <c r="BRF135" s="670"/>
      <c r="BRG135" s="670"/>
      <c r="BRH135" s="670"/>
      <c r="BRI135" s="670"/>
      <c r="BRJ135" s="670"/>
      <c r="BRK135" s="670"/>
      <c r="BRL135" s="670"/>
      <c r="BRM135" s="670"/>
      <c r="BRN135" s="670"/>
      <c r="BRO135" s="670"/>
      <c r="BRP135" s="670"/>
      <c r="BRQ135" s="670"/>
      <c r="BRR135" s="670"/>
      <c r="BRS135" s="670"/>
      <c r="BRT135" s="670"/>
      <c r="BRU135" s="670"/>
      <c r="BRV135" s="670"/>
      <c r="BRW135" s="670"/>
      <c r="BRX135" s="670"/>
      <c r="BRY135" s="670"/>
      <c r="BRZ135" s="670"/>
      <c r="BSA135" s="670"/>
      <c r="BSB135" s="670"/>
      <c r="BSC135" s="670"/>
      <c r="BSD135" s="670"/>
      <c r="BSE135" s="670"/>
      <c r="BSF135" s="670"/>
      <c r="BSG135" s="670"/>
      <c r="BSH135" s="670"/>
      <c r="BSI135" s="670"/>
      <c r="BSJ135" s="670"/>
      <c r="BSK135" s="670"/>
      <c r="BSL135" s="670"/>
      <c r="BSM135" s="670"/>
      <c r="BSN135" s="670"/>
      <c r="BSO135" s="670"/>
      <c r="BSP135" s="670"/>
      <c r="BSQ135" s="670"/>
      <c r="BSR135" s="670"/>
      <c r="BSS135" s="670"/>
      <c r="BST135" s="670"/>
      <c r="BSU135" s="670"/>
      <c r="BSV135" s="670"/>
      <c r="BSW135" s="670"/>
      <c r="BSX135" s="670"/>
      <c r="BSY135" s="670"/>
      <c r="BSZ135" s="670"/>
      <c r="BTA135" s="670"/>
      <c r="BTB135" s="670"/>
      <c r="BTC135" s="670"/>
      <c r="BTD135" s="670"/>
      <c r="BTE135" s="670"/>
      <c r="BTF135" s="670"/>
      <c r="BTG135" s="670"/>
      <c r="BTH135" s="670"/>
      <c r="BTI135" s="670"/>
      <c r="BTJ135" s="670"/>
      <c r="BTK135" s="670"/>
      <c r="BTL135" s="670"/>
      <c r="BTM135" s="670"/>
      <c r="BTN135" s="670"/>
      <c r="BTO135" s="670"/>
      <c r="BTP135" s="670"/>
      <c r="BTQ135" s="670"/>
      <c r="BTR135" s="670"/>
      <c r="BTS135" s="670"/>
      <c r="BTT135" s="670"/>
      <c r="BTU135" s="670"/>
      <c r="BTV135" s="670"/>
      <c r="BTW135" s="670"/>
      <c r="BTX135" s="670"/>
      <c r="BTY135" s="670"/>
      <c r="BTZ135" s="670"/>
      <c r="BUA135" s="670"/>
      <c r="BUB135" s="670"/>
      <c r="BUC135" s="670"/>
      <c r="BUD135" s="670"/>
      <c r="BUE135" s="670"/>
      <c r="BUF135" s="670"/>
      <c r="BUG135" s="670"/>
      <c r="BUH135" s="670"/>
      <c r="BUI135" s="670"/>
      <c r="BUJ135" s="670"/>
      <c r="BUK135" s="670"/>
      <c r="BUL135" s="670"/>
      <c r="BUM135" s="670"/>
      <c r="BUN135" s="670"/>
      <c r="BUO135" s="670"/>
      <c r="BUP135" s="670"/>
      <c r="BUQ135" s="670"/>
      <c r="BUR135" s="670"/>
      <c r="BUS135" s="670"/>
      <c r="BUT135" s="670"/>
      <c r="BUU135" s="670"/>
      <c r="BUV135" s="670"/>
      <c r="BUW135" s="670"/>
      <c r="BUX135" s="670"/>
      <c r="BUY135" s="670"/>
      <c r="BUZ135" s="670"/>
      <c r="BVA135" s="670"/>
      <c r="BVB135" s="670"/>
      <c r="BVC135" s="670"/>
      <c r="BVD135" s="670"/>
      <c r="BVE135" s="670"/>
      <c r="BVF135" s="670"/>
      <c r="BVG135" s="670"/>
      <c r="BVH135" s="670"/>
      <c r="BVI135" s="670"/>
      <c r="BVJ135" s="670"/>
      <c r="BVK135" s="670"/>
      <c r="BVL135" s="670"/>
      <c r="BVM135" s="670"/>
      <c r="BVN135" s="670"/>
      <c r="BVO135" s="670"/>
      <c r="BVP135" s="670"/>
      <c r="BVQ135" s="670"/>
      <c r="BVR135" s="670"/>
      <c r="BVS135" s="670"/>
      <c r="BVT135" s="670"/>
      <c r="BVU135" s="670"/>
      <c r="BVV135" s="670"/>
      <c r="BVW135" s="670"/>
      <c r="BVX135" s="670"/>
      <c r="BVY135" s="670"/>
      <c r="BVZ135" s="670"/>
      <c r="BWA135" s="670"/>
      <c r="BWB135" s="670"/>
      <c r="BWC135" s="670"/>
      <c r="BWD135" s="670"/>
      <c r="BWE135" s="670"/>
      <c r="BWF135" s="670"/>
      <c r="BWG135" s="670"/>
      <c r="BWH135" s="670"/>
      <c r="BWI135" s="670"/>
      <c r="BWJ135" s="670"/>
      <c r="BWK135" s="670"/>
      <c r="BWL135" s="670"/>
      <c r="BWM135" s="670"/>
      <c r="BWN135" s="670"/>
      <c r="BWO135" s="670"/>
      <c r="BWP135" s="670"/>
      <c r="BWQ135" s="670"/>
      <c r="BWR135" s="670"/>
      <c r="BWS135" s="670"/>
      <c r="BWT135" s="670"/>
      <c r="BWU135" s="670"/>
      <c r="BWV135" s="670"/>
      <c r="BWW135" s="670"/>
      <c r="BWX135" s="670"/>
      <c r="BWY135" s="670"/>
      <c r="BWZ135" s="670"/>
      <c r="BXA135" s="670"/>
      <c r="BXB135" s="670"/>
      <c r="BXC135" s="670"/>
      <c r="BXD135" s="670"/>
      <c r="BXE135" s="670"/>
      <c r="BXF135" s="670"/>
      <c r="BXG135" s="670"/>
      <c r="BXH135" s="670"/>
      <c r="BXI135" s="670"/>
      <c r="BXJ135" s="670"/>
      <c r="BXK135" s="670"/>
      <c r="BXL135" s="670"/>
      <c r="BXM135" s="670"/>
      <c r="BXN135" s="670"/>
      <c r="BXO135" s="670"/>
      <c r="BXP135" s="670"/>
      <c r="BXQ135" s="670"/>
      <c r="BXR135" s="670"/>
      <c r="BXS135" s="670"/>
      <c r="BXT135" s="670"/>
      <c r="BXU135" s="670"/>
      <c r="BXV135" s="670"/>
      <c r="BXW135" s="670"/>
      <c r="BXX135" s="670"/>
      <c r="BXY135" s="670"/>
      <c r="BXZ135" s="670"/>
      <c r="BYA135" s="670"/>
      <c r="BYB135" s="670"/>
      <c r="BYC135" s="670"/>
      <c r="BYD135" s="670"/>
      <c r="BYE135" s="670"/>
      <c r="BYF135" s="670"/>
      <c r="BYG135" s="670"/>
      <c r="BYH135" s="670"/>
      <c r="BYI135" s="670"/>
      <c r="BYJ135" s="670"/>
      <c r="BYK135" s="670"/>
      <c r="BYL135" s="670"/>
      <c r="BYM135" s="670"/>
      <c r="BYN135" s="670"/>
      <c r="BYO135" s="670"/>
      <c r="BYP135" s="670"/>
      <c r="BYQ135" s="670"/>
      <c r="BYR135" s="670"/>
      <c r="BYS135" s="670"/>
      <c r="BYT135" s="670"/>
      <c r="BYU135" s="670"/>
      <c r="BYV135" s="670"/>
      <c r="BYW135" s="670"/>
      <c r="BYX135" s="670"/>
      <c r="BYY135" s="670"/>
      <c r="BYZ135" s="670"/>
      <c r="BZA135" s="670"/>
      <c r="BZB135" s="670"/>
      <c r="BZC135" s="670"/>
      <c r="BZD135" s="670"/>
      <c r="BZE135" s="670"/>
      <c r="BZF135" s="670"/>
      <c r="BZG135" s="670"/>
      <c r="BZH135" s="670"/>
      <c r="BZI135" s="670"/>
      <c r="BZJ135" s="670"/>
      <c r="BZK135" s="670"/>
      <c r="BZL135" s="670"/>
      <c r="BZM135" s="670"/>
      <c r="BZN135" s="670"/>
      <c r="BZO135" s="670"/>
      <c r="BZP135" s="670"/>
      <c r="BZQ135" s="670"/>
      <c r="BZR135" s="670"/>
      <c r="BZS135" s="670"/>
      <c r="BZT135" s="670"/>
      <c r="BZU135" s="670"/>
      <c r="BZV135" s="670"/>
      <c r="BZW135" s="670"/>
      <c r="BZX135" s="670"/>
      <c r="BZY135" s="670"/>
      <c r="BZZ135" s="670"/>
      <c r="CAA135" s="670"/>
      <c r="CAB135" s="670"/>
      <c r="CAC135" s="670"/>
      <c r="CAD135" s="670"/>
      <c r="CAE135" s="670"/>
      <c r="CAF135" s="670"/>
      <c r="CAG135" s="670"/>
      <c r="CAH135" s="670"/>
      <c r="CAI135" s="670"/>
      <c r="CAJ135" s="670"/>
      <c r="CAK135" s="670"/>
      <c r="CAL135" s="670"/>
      <c r="CAM135" s="670"/>
      <c r="CAN135" s="670"/>
      <c r="CAO135" s="670"/>
      <c r="CAP135" s="670"/>
      <c r="CAQ135" s="670"/>
      <c r="CAR135" s="670"/>
      <c r="CAS135" s="670"/>
      <c r="CAT135" s="670"/>
      <c r="CAU135" s="670"/>
      <c r="CAV135" s="670"/>
      <c r="CAW135" s="670"/>
      <c r="CAX135" s="670"/>
      <c r="CAY135" s="670"/>
      <c r="CAZ135" s="670"/>
      <c r="CBA135" s="670"/>
      <c r="CBB135" s="670"/>
      <c r="CBC135" s="670"/>
      <c r="CBD135" s="670"/>
      <c r="CBE135" s="670"/>
      <c r="CBF135" s="670"/>
      <c r="CBG135" s="670"/>
      <c r="CBH135" s="670"/>
      <c r="CBI135" s="670"/>
      <c r="CBJ135" s="670"/>
      <c r="CBK135" s="670"/>
      <c r="CBL135" s="670"/>
      <c r="CBM135" s="670"/>
      <c r="CBN135" s="670"/>
      <c r="CBO135" s="670"/>
      <c r="CBP135" s="670"/>
      <c r="CBQ135" s="670"/>
      <c r="CBR135" s="670"/>
      <c r="CBS135" s="670"/>
      <c r="CBT135" s="670"/>
      <c r="CBU135" s="670"/>
      <c r="CBV135" s="670"/>
      <c r="CBW135" s="670"/>
      <c r="CBX135" s="670"/>
      <c r="CBY135" s="670"/>
      <c r="CBZ135" s="670"/>
      <c r="CCA135" s="670"/>
      <c r="CCB135" s="670"/>
      <c r="CCC135" s="670"/>
      <c r="CCD135" s="670"/>
      <c r="CCE135" s="670"/>
      <c r="CCF135" s="670"/>
      <c r="CCG135" s="670"/>
      <c r="CCH135" s="670"/>
      <c r="CCI135" s="670"/>
      <c r="CCJ135" s="670"/>
      <c r="CCK135" s="670"/>
      <c r="CCL135" s="670"/>
      <c r="CCM135" s="670"/>
      <c r="CCN135" s="670"/>
      <c r="CCO135" s="670"/>
      <c r="CCP135" s="670"/>
      <c r="CCQ135" s="670"/>
      <c r="CCR135" s="670"/>
      <c r="CCS135" s="670"/>
      <c r="CCT135" s="670"/>
      <c r="CCU135" s="670"/>
      <c r="CCV135" s="670"/>
      <c r="CCW135" s="670"/>
      <c r="CCX135" s="670"/>
      <c r="CCY135" s="670"/>
      <c r="CCZ135" s="670"/>
      <c r="CDA135" s="670"/>
      <c r="CDB135" s="670"/>
      <c r="CDC135" s="670"/>
      <c r="CDD135" s="670"/>
      <c r="CDE135" s="670"/>
      <c r="CDF135" s="670"/>
      <c r="CDG135" s="670"/>
      <c r="CDH135" s="670"/>
      <c r="CDI135" s="670"/>
      <c r="CDJ135" s="670"/>
      <c r="CDK135" s="670"/>
      <c r="CDL135" s="670"/>
      <c r="CDM135" s="670"/>
      <c r="CDN135" s="670"/>
      <c r="CDO135" s="670"/>
      <c r="CDP135" s="670"/>
      <c r="CDQ135" s="670"/>
      <c r="CDR135" s="670"/>
      <c r="CDS135" s="670"/>
      <c r="CDT135" s="670"/>
      <c r="CDU135" s="670"/>
      <c r="CDV135" s="670"/>
      <c r="CDW135" s="670"/>
      <c r="CDX135" s="670"/>
      <c r="CDY135" s="670"/>
      <c r="CDZ135" s="670"/>
      <c r="CEA135" s="670"/>
      <c r="CEB135" s="670"/>
      <c r="CEC135" s="670"/>
      <c r="CED135" s="670"/>
      <c r="CEE135" s="670"/>
      <c r="CEF135" s="670"/>
      <c r="CEG135" s="670"/>
      <c r="CEH135" s="670"/>
      <c r="CEI135" s="670"/>
      <c r="CEJ135" s="670"/>
      <c r="CEK135" s="670"/>
      <c r="CEL135" s="670"/>
      <c r="CEM135" s="670"/>
      <c r="CEN135" s="670"/>
      <c r="CEO135" s="670"/>
      <c r="CEP135" s="670"/>
      <c r="CEQ135" s="670"/>
      <c r="CER135" s="670"/>
      <c r="CES135" s="670"/>
      <c r="CET135" s="670"/>
      <c r="CEU135" s="670"/>
      <c r="CEV135" s="670"/>
      <c r="CEW135" s="670"/>
      <c r="CEX135" s="670"/>
      <c r="CEY135" s="670"/>
      <c r="CEZ135" s="670"/>
      <c r="CFA135" s="670"/>
      <c r="CFB135" s="670"/>
      <c r="CFC135" s="670"/>
      <c r="CFD135" s="670"/>
      <c r="CFE135" s="670"/>
      <c r="CFF135" s="670"/>
      <c r="CFG135" s="670"/>
      <c r="CFH135" s="670"/>
      <c r="CFI135" s="670"/>
      <c r="CFJ135" s="670"/>
      <c r="CFK135" s="670"/>
      <c r="CFL135" s="670"/>
      <c r="CFM135" s="670"/>
      <c r="CFN135" s="670"/>
      <c r="CFO135" s="670"/>
      <c r="CFP135" s="670"/>
      <c r="CFQ135" s="670"/>
      <c r="CFR135" s="670"/>
      <c r="CFS135" s="670"/>
      <c r="CFT135" s="670"/>
      <c r="CFU135" s="670"/>
      <c r="CFV135" s="670"/>
      <c r="CFW135" s="670"/>
      <c r="CFX135" s="670"/>
      <c r="CFY135" s="670"/>
      <c r="CFZ135" s="670"/>
      <c r="CGA135" s="670"/>
      <c r="CGB135" s="670"/>
      <c r="CGC135" s="670"/>
      <c r="CGD135" s="670"/>
      <c r="CGE135" s="670"/>
      <c r="CGF135" s="670"/>
      <c r="CGG135" s="670"/>
      <c r="CGH135" s="670"/>
      <c r="CGI135" s="670"/>
      <c r="CGJ135" s="670"/>
      <c r="CGK135" s="670"/>
      <c r="CGL135" s="670"/>
      <c r="CGM135" s="670"/>
      <c r="CGN135" s="670"/>
      <c r="CGO135" s="670"/>
      <c r="CGP135" s="670"/>
      <c r="CGQ135" s="670"/>
      <c r="CGR135" s="670"/>
      <c r="CGS135" s="670"/>
      <c r="CGT135" s="670"/>
      <c r="CGU135" s="670"/>
      <c r="CGV135" s="670"/>
      <c r="CGW135" s="670"/>
      <c r="CGX135" s="670"/>
      <c r="CGY135" s="670"/>
      <c r="CGZ135" s="670"/>
      <c r="CHA135" s="670"/>
      <c r="CHB135" s="670"/>
      <c r="CHC135" s="670"/>
      <c r="CHD135" s="670"/>
      <c r="CHE135" s="670"/>
      <c r="CHF135" s="670"/>
      <c r="CHG135" s="670"/>
      <c r="CHH135" s="670"/>
      <c r="CHI135" s="670"/>
      <c r="CHJ135" s="670"/>
      <c r="CHK135" s="670"/>
      <c r="CHL135" s="670"/>
      <c r="CHM135" s="670"/>
      <c r="CHN135" s="670"/>
      <c r="CHO135" s="670"/>
      <c r="CHP135" s="670"/>
      <c r="CHQ135" s="670"/>
      <c r="CHR135" s="670"/>
      <c r="CHS135" s="670"/>
      <c r="CHT135" s="670"/>
      <c r="CHU135" s="670"/>
      <c r="CHV135" s="670"/>
      <c r="CHW135" s="670"/>
      <c r="CHX135" s="670"/>
      <c r="CHY135" s="670"/>
      <c r="CHZ135" s="670"/>
      <c r="CIA135" s="670"/>
      <c r="CIB135" s="670"/>
      <c r="CIC135" s="670"/>
      <c r="CID135" s="670"/>
      <c r="CIE135" s="670"/>
      <c r="CIF135" s="670"/>
      <c r="CIG135" s="670"/>
      <c r="CIH135" s="670"/>
      <c r="CII135" s="670"/>
      <c r="CIJ135" s="670"/>
      <c r="CIK135" s="670"/>
      <c r="CIL135" s="670"/>
      <c r="CIM135" s="670"/>
      <c r="CIN135" s="670"/>
      <c r="CIO135" s="670"/>
      <c r="CIP135" s="670"/>
      <c r="CIQ135" s="670"/>
      <c r="CIR135" s="670"/>
      <c r="CIS135" s="670"/>
      <c r="CIT135" s="670"/>
      <c r="CIU135" s="670"/>
      <c r="CIV135" s="670"/>
      <c r="CIW135" s="670"/>
      <c r="CIX135" s="670"/>
      <c r="CIY135" s="670"/>
      <c r="CIZ135" s="670"/>
      <c r="CJA135" s="670"/>
      <c r="CJB135" s="670"/>
      <c r="CJC135" s="670"/>
      <c r="CJD135" s="670"/>
      <c r="CJE135" s="670"/>
      <c r="CJF135" s="670"/>
      <c r="CJG135" s="670"/>
      <c r="CJH135" s="670"/>
      <c r="CJI135" s="670"/>
      <c r="CJJ135" s="670"/>
      <c r="CJK135" s="670"/>
      <c r="CJL135" s="670"/>
      <c r="CJM135" s="670"/>
      <c r="CJN135" s="670"/>
      <c r="CJO135" s="670"/>
      <c r="CJP135" s="670"/>
      <c r="CJQ135" s="670"/>
      <c r="CJR135" s="670"/>
      <c r="CJS135" s="670"/>
      <c r="CJT135" s="670"/>
      <c r="CJU135" s="670"/>
      <c r="CJV135" s="670"/>
      <c r="CJW135" s="670"/>
      <c r="CJX135" s="670"/>
      <c r="CJY135" s="670"/>
      <c r="CJZ135" s="670"/>
      <c r="CKA135" s="670"/>
      <c r="CKB135" s="670"/>
      <c r="CKC135" s="670"/>
      <c r="CKD135" s="670"/>
      <c r="CKE135" s="670"/>
      <c r="CKF135" s="670"/>
      <c r="CKG135" s="670"/>
      <c r="CKH135" s="670"/>
      <c r="CKI135" s="670"/>
      <c r="CKJ135" s="670"/>
      <c r="CKK135" s="670"/>
      <c r="CKL135" s="670"/>
      <c r="CKM135" s="670"/>
      <c r="CKN135" s="670"/>
      <c r="CKO135" s="670"/>
      <c r="CKP135" s="670"/>
      <c r="CKQ135" s="670"/>
      <c r="CKR135" s="670"/>
      <c r="CKS135" s="670"/>
      <c r="CKT135" s="670"/>
      <c r="CKU135" s="670"/>
      <c r="CKV135" s="670"/>
      <c r="CKW135" s="670"/>
      <c r="CKX135" s="670"/>
      <c r="CKY135" s="670"/>
      <c r="CKZ135" s="670"/>
      <c r="CLA135" s="670"/>
      <c r="CLB135" s="670"/>
      <c r="CLC135" s="670"/>
      <c r="CLD135" s="670"/>
      <c r="CLE135" s="670"/>
      <c r="CLF135" s="670"/>
      <c r="CLG135" s="670"/>
      <c r="CLH135" s="670"/>
      <c r="CLI135" s="670"/>
      <c r="CLJ135" s="670"/>
      <c r="CLK135" s="670"/>
      <c r="CLL135" s="670"/>
      <c r="CLM135" s="670"/>
      <c r="CLN135" s="670"/>
      <c r="CLO135" s="670"/>
      <c r="CLP135" s="670"/>
      <c r="CLQ135" s="670"/>
      <c r="CLR135" s="670"/>
      <c r="CLS135" s="670"/>
      <c r="CLT135" s="670"/>
      <c r="CLU135" s="670"/>
      <c r="CLV135" s="670"/>
      <c r="CLW135" s="670"/>
      <c r="CLX135" s="670"/>
      <c r="CLY135" s="670"/>
      <c r="CLZ135" s="670"/>
      <c r="CMA135" s="670"/>
      <c r="CMB135" s="670"/>
      <c r="CMC135" s="670"/>
      <c r="CMD135" s="670"/>
      <c r="CME135" s="670"/>
      <c r="CMF135" s="670"/>
      <c r="CMG135" s="670"/>
      <c r="CMH135" s="670"/>
      <c r="CMI135" s="670"/>
      <c r="CMJ135" s="670"/>
      <c r="CMK135" s="670"/>
      <c r="CML135" s="670"/>
      <c r="CMM135" s="670"/>
      <c r="CMN135" s="670"/>
      <c r="CMO135" s="670"/>
      <c r="CMP135" s="670"/>
      <c r="CMQ135" s="670"/>
      <c r="CMR135" s="670"/>
      <c r="CMS135" s="670"/>
      <c r="CMT135" s="670"/>
      <c r="CMU135" s="670"/>
      <c r="CMV135" s="670"/>
      <c r="CMW135" s="670"/>
      <c r="CMX135" s="670"/>
      <c r="CMY135" s="670"/>
      <c r="CMZ135" s="670"/>
      <c r="CNA135" s="670"/>
      <c r="CNB135" s="670"/>
      <c r="CNC135" s="670"/>
      <c r="CND135" s="670"/>
      <c r="CNE135" s="670"/>
      <c r="CNF135" s="670"/>
      <c r="CNG135" s="670"/>
      <c r="CNH135" s="670"/>
      <c r="CNI135" s="670"/>
      <c r="CNJ135" s="670"/>
      <c r="CNK135" s="670"/>
      <c r="CNL135" s="670"/>
      <c r="CNM135" s="670"/>
      <c r="CNN135" s="670"/>
      <c r="CNO135" s="670"/>
      <c r="CNP135" s="670"/>
      <c r="CNQ135" s="670"/>
      <c r="CNR135" s="670"/>
      <c r="CNS135" s="670"/>
      <c r="CNT135" s="670"/>
      <c r="CNU135" s="670"/>
      <c r="CNV135" s="670"/>
      <c r="CNW135" s="670"/>
      <c r="CNX135" s="670"/>
      <c r="CNY135" s="670"/>
      <c r="CNZ135" s="670"/>
      <c r="COA135" s="670"/>
      <c r="COB135" s="670"/>
      <c r="COC135" s="670"/>
      <c r="COD135" s="670"/>
      <c r="COE135" s="670"/>
      <c r="COF135" s="670"/>
      <c r="COG135" s="670"/>
      <c r="COH135" s="670"/>
      <c r="COI135" s="670"/>
      <c r="COJ135" s="670"/>
      <c r="COK135" s="670"/>
      <c r="COL135" s="670"/>
      <c r="COM135" s="670"/>
      <c r="CON135" s="670"/>
      <c r="COO135" s="670"/>
      <c r="COP135" s="670"/>
      <c r="COQ135" s="670"/>
      <c r="COR135" s="670"/>
      <c r="COS135" s="670"/>
      <c r="COT135" s="670"/>
      <c r="COU135" s="670"/>
      <c r="COV135" s="670"/>
      <c r="COW135" s="670"/>
      <c r="COX135" s="670"/>
      <c r="COY135" s="670"/>
      <c r="COZ135" s="670"/>
      <c r="CPA135" s="670"/>
      <c r="CPB135" s="670"/>
      <c r="CPC135" s="670"/>
      <c r="CPD135" s="670"/>
      <c r="CPE135" s="670"/>
      <c r="CPF135" s="670"/>
      <c r="CPG135" s="670"/>
      <c r="CPH135" s="670"/>
      <c r="CPI135" s="670"/>
      <c r="CPJ135" s="670"/>
      <c r="CPK135" s="670"/>
      <c r="CPL135" s="670"/>
      <c r="CPM135" s="670"/>
      <c r="CPN135" s="670"/>
      <c r="CPO135" s="670"/>
      <c r="CPP135" s="670"/>
      <c r="CPQ135" s="670"/>
      <c r="CPR135" s="670"/>
      <c r="CPS135" s="670"/>
      <c r="CPT135" s="670"/>
      <c r="CPU135" s="670"/>
      <c r="CPV135" s="670"/>
      <c r="CPW135" s="670"/>
      <c r="CPX135" s="670"/>
      <c r="CPY135" s="670"/>
      <c r="CPZ135" s="670"/>
      <c r="CQA135" s="670"/>
      <c r="CQB135" s="670"/>
      <c r="CQC135" s="670"/>
      <c r="CQD135" s="670"/>
      <c r="CQE135" s="670"/>
      <c r="CQF135" s="670"/>
      <c r="CQG135" s="670"/>
      <c r="CQH135" s="670"/>
      <c r="CQI135" s="670"/>
      <c r="CQJ135" s="670"/>
      <c r="CQK135" s="670"/>
      <c r="CQL135" s="670"/>
      <c r="CQM135" s="670"/>
      <c r="CQN135" s="670"/>
      <c r="CQO135" s="670"/>
      <c r="CQP135" s="670"/>
      <c r="CQQ135" s="670"/>
      <c r="CQR135" s="670"/>
      <c r="CQS135" s="670"/>
      <c r="CQT135" s="670"/>
      <c r="CQU135" s="670"/>
      <c r="CQV135" s="670"/>
      <c r="CQW135" s="670"/>
      <c r="CQX135" s="670"/>
      <c r="CQY135" s="670"/>
      <c r="CQZ135" s="670"/>
      <c r="CRA135" s="670"/>
      <c r="CRB135" s="670"/>
      <c r="CRC135" s="670"/>
      <c r="CRD135" s="670"/>
      <c r="CRE135" s="670"/>
      <c r="CRF135" s="670"/>
      <c r="CRG135" s="670"/>
      <c r="CRH135" s="670"/>
      <c r="CRI135" s="670"/>
      <c r="CRJ135" s="670"/>
      <c r="CRK135" s="670"/>
      <c r="CRL135" s="670"/>
      <c r="CRM135" s="670"/>
      <c r="CRN135" s="670"/>
      <c r="CRO135" s="670"/>
      <c r="CRP135" s="670"/>
      <c r="CRQ135" s="670"/>
      <c r="CRR135" s="670"/>
      <c r="CRS135" s="670"/>
      <c r="CRT135" s="670"/>
      <c r="CRU135" s="670"/>
      <c r="CRV135" s="670"/>
      <c r="CRW135" s="670"/>
      <c r="CRX135" s="670"/>
      <c r="CRY135" s="670"/>
      <c r="CRZ135" s="670"/>
      <c r="CSA135" s="670"/>
      <c r="CSB135" s="670"/>
      <c r="CSC135" s="670"/>
      <c r="CSD135" s="670"/>
      <c r="CSE135" s="670"/>
      <c r="CSF135" s="670"/>
      <c r="CSG135" s="670"/>
      <c r="CSH135" s="670"/>
      <c r="CSI135" s="670"/>
      <c r="CSJ135" s="670"/>
      <c r="CSK135" s="670"/>
      <c r="CSL135" s="670"/>
      <c r="CSM135" s="670"/>
      <c r="CSN135" s="670"/>
      <c r="CSO135" s="670"/>
      <c r="CSP135" s="670"/>
      <c r="CSQ135" s="670"/>
      <c r="CSR135" s="670"/>
      <c r="CSS135" s="670"/>
      <c r="CST135" s="670"/>
      <c r="CSU135" s="670"/>
      <c r="CSV135" s="670"/>
      <c r="CSW135" s="670"/>
      <c r="CSX135" s="670"/>
      <c r="CSY135" s="670"/>
      <c r="CSZ135" s="670"/>
      <c r="CTA135" s="670"/>
      <c r="CTB135" s="670"/>
      <c r="CTC135" s="670"/>
      <c r="CTD135" s="670"/>
      <c r="CTE135" s="670"/>
      <c r="CTF135" s="670"/>
      <c r="CTG135" s="670"/>
      <c r="CTH135" s="670"/>
      <c r="CTI135" s="670"/>
      <c r="CTJ135" s="670"/>
      <c r="CTK135" s="670"/>
      <c r="CTL135" s="670"/>
      <c r="CTM135" s="670"/>
      <c r="CTN135" s="670"/>
      <c r="CTO135" s="670"/>
      <c r="CTP135" s="670"/>
      <c r="CTQ135" s="670"/>
      <c r="CTR135" s="670"/>
      <c r="CTS135" s="670"/>
      <c r="CTT135" s="670"/>
      <c r="CTU135" s="670"/>
      <c r="CTV135" s="670"/>
      <c r="CTW135" s="670"/>
      <c r="CTX135" s="670"/>
      <c r="CTY135" s="670"/>
      <c r="CTZ135" s="670"/>
      <c r="CUA135" s="670"/>
      <c r="CUB135" s="670"/>
      <c r="CUC135" s="670"/>
      <c r="CUD135" s="670"/>
      <c r="CUE135" s="670"/>
      <c r="CUF135" s="670"/>
      <c r="CUG135" s="670"/>
      <c r="CUH135" s="670"/>
      <c r="CUI135" s="670"/>
      <c r="CUJ135" s="670"/>
      <c r="CUK135" s="670"/>
      <c r="CUL135" s="670"/>
      <c r="CUM135" s="670"/>
      <c r="CUN135" s="670"/>
      <c r="CUO135" s="670"/>
      <c r="CUP135" s="670"/>
      <c r="CUQ135" s="670"/>
      <c r="CUR135" s="670"/>
      <c r="CUS135" s="670"/>
      <c r="CUT135" s="670"/>
      <c r="CUU135" s="670"/>
      <c r="CUV135" s="670"/>
      <c r="CUW135" s="670"/>
      <c r="CUX135" s="670"/>
      <c r="CUY135" s="670"/>
      <c r="CUZ135" s="670"/>
      <c r="CVA135" s="670"/>
      <c r="CVB135" s="670"/>
      <c r="CVC135" s="670"/>
      <c r="CVD135" s="670"/>
      <c r="CVE135" s="670"/>
      <c r="CVF135" s="670"/>
      <c r="CVG135" s="670"/>
      <c r="CVH135" s="670"/>
      <c r="CVI135" s="670"/>
      <c r="CVJ135" s="670"/>
      <c r="CVK135" s="670"/>
      <c r="CVL135" s="670"/>
      <c r="CVM135" s="670"/>
      <c r="CVN135" s="670"/>
      <c r="CVO135" s="670"/>
      <c r="CVP135" s="670"/>
      <c r="CVQ135" s="670"/>
      <c r="CVR135" s="670"/>
      <c r="CVS135" s="670"/>
      <c r="CVT135" s="670"/>
      <c r="CVU135" s="670"/>
      <c r="CVV135" s="670"/>
      <c r="CVW135" s="670"/>
      <c r="CVX135" s="670"/>
      <c r="CVY135" s="670"/>
      <c r="CVZ135" s="670"/>
      <c r="CWA135" s="670"/>
      <c r="CWB135" s="670"/>
      <c r="CWC135" s="670"/>
      <c r="CWD135" s="670"/>
      <c r="CWE135" s="670"/>
      <c r="CWF135" s="670"/>
      <c r="CWG135" s="670"/>
      <c r="CWH135" s="670"/>
      <c r="CWI135" s="670"/>
      <c r="CWJ135" s="670"/>
      <c r="CWK135" s="670"/>
      <c r="CWL135" s="670"/>
      <c r="CWM135" s="670"/>
      <c r="CWN135" s="670"/>
      <c r="CWO135" s="670"/>
      <c r="CWP135" s="670"/>
      <c r="CWQ135" s="670"/>
      <c r="CWR135" s="670"/>
      <c r="CWS135" s="670"/>
      <c r="CWT135" s="670"/>
      <c r="CWU135" s="670"/>
      <c r="CWV135" s="670"/>
      <c r="CWW135" s="670"/>
      <c r="CWX135" s="670"/>
      <c r="CWY135" s="670"/>
      <c r="CWZ135" s="670"/>
      <c r="CXA135" s="670"/>
      <c r="CXB135" s="670"/>
      <c r="CXC135" s="670"/>
      <c r="CXD135" s="670"/>
      <c r="CXE135" s="670"/>
      <c r="CXF135" s="670"/>
      <c r="CXG135" s="670"/>
      <c r="CXH135" s="670"/>
      <c r="CXI135" s="670"/>
      <c r="CXJ135" s="670"/>
      <c r="CXK135" s="670"/>
      <c r="CXL135" s="670"/>
      <c r="CXM135" s="670"/>
      <c r="CXN135" s="670"/>
      <c r="CXO135" s="670"/>
      <c r="CXP135" s="670"/>
      <c r="CXQ135" s="670"/>
      <c r="CXR135" s="670"/>
      <c r="CXS135" s="670"/>
      <c r="CXT135" s="670"/>
      <c r="CXU135" s="670"/>
      <c r="CXV135" s="670"/>
      <c r="CXW135" s="670"/>
      <c r="CXX135" s="670"/>
      <c r="CXY135" s="670"/>
      <c r="CXZ135" s="670"/>
      <c r="CYA135" s="670"/>
      <c r="CYB135" s="670"/>
      <c r="CYC135" s="670"/>
      <c r="CYD135" s="670"/>
      <c r="CYE135" s="670"/>
      <c r="CYF135" s="670"/>
      <c r="CYG135" s="670"/>
      <c r="CYH135" s="670"/>
      <c r="CYI135" s="670"/>
      <c r="CYJ135" s="670"/>
      <c r="CYK135" s="670"/>
      <c r="CYL135" s="670"/>
      <c r="CYM135" s="670"/>
      <c r="CYN135" s="670"/>
      <c r="CYO135" s="670"/>
      <c r="CYP135" s="670"/>
      <c r="CYQ135" s="670"/>
      <c r="CYR135" s="670"/>
      <c r="CYS135" s="670"/>
      <c r="CYT135" s="670"/>
      <c r="CYU135" s="670"/>
      <c r="CYV135" s="670"/>
      <c r="CYW135" s="670"/>
      <c r="CYX135" s="670"/>
      <c r="CYY135" s="670"/>
      <c r="CYZ135" s="670"/>
      <c r="CZA135" s="670"/>
      <c r="CZB135" s="670"/>
      <c r="CZC135" s="670"/>
      <c r="CZD135" s="670"/>
      <c r="CZE135" s="670"/>
      <c r="CZF135" s="670"/>
      <c r="CZG135" s="670"/>
      <c r="CZH135" s="670"/>
      <c r="CZI135" s="670"/>
      <c r="CZJ135" s="670"/>
      <c r="CZK135" s="670"/>
      <c r="CZL135" s="670"/>
      <c r="CZM135" s="670"/>
      <c r="CZN135" s="670"/>
      <c r="CZO135" s="670"/>
      <c r="CZP135" s="670"/>
      <c r="CZQ135" s="670"/>
      <c r="CZR135" s="670"/>
      <c r="CZS135" s="670"/>
      <c r="CZT135" s="670"/>
      <c r="CZU135" s="670"/>
      <c r="CZV135" s="670"/>
      <c r="CZW135" s="670"/>
      <c r="CZX135" s="670"/>
      <c r="CZY135" s="670"/>
      <c r="CZZ135" s="670"/>
      <c r="DAA135" s="670"/>
      <c r="DAB135" s="670"/>
      <c r="DAC135" s="670"/>
      <c r="DAD135" s="670"/>
      <c r="DAE135" s="670"/>
      <c r="DAF135" s="670"/>
      <c r="DAG135" s="670"/>
      <c r="DAH135" s="670"/>
      <c r="DAI135" s="670"/>
      <c r="DAJ135" s="670"/>
      <c r="DAK135" s="670"/>
      <c r="DAL135" s="670"/>
      <c r="DAM135" s="670"/>
      <c r="DAN135" s="670"/>
      <c r="DAO135" s="670"/>
      <c r="DAP135" s="670"/>
      <c r="DAQ135" s="670"/>
      <c r="DAR135" s="670"/>
      <c r="DAS135" s="670"/>
      <c r="DAT135" s="670"/>
      <c r="DAU135" s="670"/>
      <c r="DAV135" s="670"/>
      <c r="DAW135" s="670"/>
      <c r="DAX135" s="670"/>
      <c r="DAY135" s="670"/>
      <c r="DAZ135" s="670"/>
      <c r="DBA135" s="670"/>
      <c r="DBB135" s="670"/>
      <c r="DBC135" s="670"/>
      <c r="DBD135" s="670"/>
      <c r="DBE135" s="670"/>
      <c r="DBF135" s="670"/>
      <c r="DBG135" s="670"/>
      <c r="DBH135" s="670"/>
      <c r="DBI135" s="670"/>
      <c r="DBJ135" s="670"/>
      <c r="DBK135" s="670"/>
      <c r="DBL135" s="670"/>
      <c r="DBM135" s="670"/>
      <c r="DBN135" s="670"/>
      <c r="DBO135" s="670"/>
      <c r="DBP135" s="670"/>
      <c r="DBQ135" s="670"/>
      <c r="DBR135" s="670"/>
      <c r="DBS135" s="670"/>
      <c r="DBT135" s="670"/>
      <c r="DBU135" s="670"/>
      <c r="DBV135" s="670"/>
      <c r="DBW135" s="670"/>
      <c r="DBX135" s="670"/>
      <c r="DBY135" s="670"/>
      <c r="DBZ135" s="670"/>
      <c r="DCA135" s="670"/>
      <c r="DCB135" s="670"/>
      <c r="DCC135" s="670"/>
      <c r="DCD135" s="670"/>
      <c r="DCE135" s="670"/>
      <c r="DCF135" s="670"/>
      <c r="DCG135" s="670"/>
      <c r="DCH135" s="670"/>
      <c r="DCI135" s="670"/>
      <c r="DCJ135" s="670"/>
      <c r="DCK135" s="670"/>
      <c r="DCL135" s="670"/>
      <c r="DCM135" s="670"/>
      <c r="DCN135" s="670"/>
      <c r="DCO135" s="670"/>
      <c r="DCP135" s="670"/>
      <c r="DCQ135" s="670"/>
      <c r="DCR135" s="670"/>
      <c r="DCS135" s="670"/>
      <c r="DCT135" s="670"/>
      <c r="DCU135" s="670"/>
      <c r="DCV135" s="670"/>
      <c r="DCW135" s="670"/>
      <c r="DCX135" s="670"/>
      <c r="DCY135" s="670"/>
      <c r="DCZ135" s="670"/>
      <c r="DDA135" s="670"/>
      <c r="DDB135" s="670"/>
      <c r="DDC135" s="670"/>
      <c r="DDD135" s="670"/>
      <c r="DDE135" s="670"/>
      <c r="DDF135" s="670"/>
      <c r="DDG135" s="670"/>
      <c r="DDH135" s="670"/>
      <c r="DDI135" s="670"/>
      <c r="DDJ135" s="670"/>
      <c r="DDK135" s="670"/>
      <c r="DDL135" s="670"/>
      <c r="DDM135" s="670"/>
      <c r="DDN135" s="670"/>
      <c r="DDO135" s="670"/>
      <c r="DDP135" s="670"/>
      <c r="DDQ135" s="670"/>
      <c r="DDR135" s="670"/>
      <c r="DDS135" s="670"/>
      <c r="DDT135" s="670"/>
      <c r="DDU135" s="670"/>
      <c r="DDV135" s="670"/>
      <c r="DDW135" s="670"/>
      <c r="DDX135" s="670"/>
      <c r="DDY135" s="670"/>
      <c r="DDZ135" s="670"/>
      <c r="DEA135" s="670"/>
      <c r="DEB135" s="670"/>
      <c r="DEC135" s="670"/>
      <c r="DED135" s="670"/>
      <c r="DEE135" s="670"/>
      <c r="DEF135" s="670"/>
      <c r="DEG135" s="670"/>
      <c r="DEH135" s="670"/>
      <c r="DEI135" s="670"/>
      <c r="DEJ135" s="670"/>
      <c r="DEK135" s="670"/>
      <c r="DEL135" s="670"/>
      <c r="DEM135" s="670"/>
      <c r="DEN135" s="670"/>
      <c r="DEO135" s="670"/>
      <c r="DEP135" s="670"/>
      <c r="DEQ135" s="670"/>
      <c r="DER135" s="670"/>
      <c r="DES135" s="670"/>
      <c r="DET135" s="670"/>
      <c r="DEU135" s="670"/>
      <c r="DEV135" s="670"/>
      <c r="DEW135" s="670"/>
      <c r="DEX135" s="670"/>
      <c r="DEY135" s="670"/>
      <c r="DEZ135" s="670"/>
      <c r="DFA135" s="670"/>
      <c r="DFB135" s="670"/>
      <c r="DFC135" s="670"/>
      <c r="DFD135" s="670"/>
      <c r="DFE135" s="670"/>
      <c r="DFF135" s="670"/>
      <c r="DFG135" s="670"/>
      <c r="DFH135" s="670"/>
      <c r="DFI135" s="670"/>
      <c r="DFJ135" s="670"/>
      <c r="DFK135" s="670"/>
      <c r="DFL135" s="670"/>
      <c r="DFM135" s="670"/>
      <c r="DFN135" s="670"/>
      <c r="DFO135" s="670"/>
      <c r="DFP135" s="670"/>
      <c r="DFQ135" s="670"/>
      <c r="DFR135" s="670"/>
      <c r="DFS135" s="670"/>
      <c r="DFT135" s="670"/>
      <c r="DFU135" s="670"/>
      <c r="DFV135" s="670"/>
      <c r="DFW135" s="670"/>
      <c r="DFX135" s="670"/>
      <c r="DFY135" s="670"/>
      <c r="DFZ135" s="670"/>
      <c r="DGA135" s="670"/>
      <c r="DGB135" s="670"/>
      <c r="DGC135" s="670"/>
      <c r="DGD135" s="670"/>
      <c r="DGE135" s="670"/>
      <c r="DGF135" s="670"/>
      <c r="DGG135" s="670"/>
      <c r="DGH135" s="670"/>
      <c r="DGI135" s="670"/>
      <c r="DGJ135" s="670"/>
      <c r="DGK135" s="670"/>
      <c r="DGL135" s="670"/>
      <c r="DGM135" s="670"/>
      <c r="DGN135" s="670"/>
      <c r="DGO135" s="670"/>
      <c r="DGP135" s="670"/>
      <c r="DGQ135" s="670"/>
      <c r="DGR135" s="670"/>
      <c r="DGS135" s="670"/>
      <c r="DGT135" s="670"/>
      <c r="DGU135" s="670"/>
      <c r="DGV135" s="670"/>
      <c r="DGW135" s="670"/>
      <c r="DGX135" s="670"/>
      <c r="DGY135" s="670"/>
      <c r="DGZ135" s="670"/>
      <c r="DHA135" s="670"/>
      <c r="DHB135" s="670"/>
      <c r="DHC135" s="670"/>
      <c r="DHD135" s="670"/>
      <c r="DHE135" s="670"/>
      <c r="DHF135" s="670"/>
      <c r="DHG135" s="670"/>
      <c r="DHH135" s="670"/>
      <c r="DHI135" s="670"/>
      <c r="DHJ135" s="670"/>
      <c r="DHK135" s="670"/>
      <c r="DHL135" s="670"/>
      <c r="DHM135" s="670"/>
      <c r="DHN135" s="670"/>
      <c r="DHO135" s="670"/>
      <c r="DHP135" s="670"/>
      <c r="DHQ135" s="670"/>
      <c r="DHR135" s="670"/>
      <c r="DHS135" s="670"/>
      <c r="DHT135" s="670"/>
      <c r="DHU135" s="670"/>
      <c r="DHV135" s="670"/>
      <c r="DHW135" s="670"/>
      <c r="DHX135" s="670"/>
      <c r="DHY135" s="670"/>
      <c r="DHZ135" s="670"/>
      <c r="DIA135" s="670"/>
      <c r="DIB135" s="670"/>
      <c r="DIC135" s="670"/>
      <c r="DID135" s="670"/>
      <c r="DIE135" s="670"/>
      <c r="DIF135" s="670"/>
      <c r="DIG135" s="670"/>
      <c r="DIH135" s="670"/>
      <c r="DII135" s="670"/>
      <c r="DIJ135" s="670"/>
      <c r="DIK135" s="670"/>
      <c r="DIL135" s="670"/>
      <c r="DIM135" s="670"/>
      <c r="DIN135" s="670"/>
      <c r="DIO135" s="670"/>
      <c r="DIP135" s="670"/>
      <c r="DIQ135" s="670"/>
      <c r="DIR135" s="670"/>
      <c r="DIS135" s="670"/>
      <c r="DIT135" s="670"/>
      <c r="DIU135" s="670"/>
      <c r="DIV135" s="670"/>
      <c r="DIW135" s="670"/>
      <c r="DIX135" s="670"/>
      <c r="DIY135" s="670"/>
      <c r="DIZ135" s="670"/>
      <c r="DJA135" s="670"/>
      <c r="DJB135" s="670"/>
      <c r="DJC135" s="670"/>
      <c r="DJD135" s="670"/>
      <c r="DJE135" s="670"/>
      <c r="DJF135" s="670"/>
      <c r="DJG135" s="670"/>
      <c r="DJH135" s="670"/>
      <c r="DJI135" s="670"/>
      <c r="DJJ135" s="670"/>
      <c r="DJK135" s="670"/>
      <c r="DJL135" s="670"/>
      <c r="DJM135" s="670"/>
      <c r="DJN135" s="670"/>
      <c r="DJO135" s="670"/>
      <c r="DJP135" s="670"/>
      <c r="DJQ135" s="670"/>
      <c r="DJR135" s="670"/>
      <c r="DJS135" s="670"/>
      <c r="DJT135" s="670"/>
      <c r="DJU135" s="670"/>
      <c r="DJV135" s="670"/>
      <c r="DJW135" s="670"/>
      <c r="DJX135" s="670"/>
      <c r="DJY135" s="670"/>
      <c r="DJZ135" s="670"/>
      <c r="DKA135" s="670"/>
      <c r="DKB135" s="670"/>
      <c r="DKC135" s="670"/>
      <c r="DKD135" s="670"/>
      <c r="DKE135" s="670"/>
      <c r="DKF135" s="670"/>
      <c r="DKG135" s="670"/>
      <c r="DKH135" s="670"/>
      <c r="DKI135" s="670"/>
      <c r="DKJ135" s="670"/>
      <c r="DKK135" s="670"/>
      <c r="DKL135" s="670"/>
      <c r="DKM135" s="670"/>
      <c r="DKN135" s="670"/>
      <c r="DKO135" s="670"/>
      <c r="DKP135" s="670"/>
      <c r="DKQ135" s="670"/>
      <c r="DKR135" s="670"/>
      <c r="DKS135" s="670"/>
      <c r="DKT135" s="670"/>
      <c r="DKU135" s="670"/>
      <c r="DKV135" s="670"/>
      <c r="DKW135" s="670"/>
      <c r="DKX135" s="670"/>
      <c r="DKY135" s="670"/>
      <c r="DKZ135" s="670"/>
      <c r="DLA135" s="670"/>
      <c r="DLB135" s="670"/>
      <c r="DLC135" s="670"/>
      <c r="DLD135" s="670"/>
      <c r="DLE135" s="670"/>
      <c r="DLF135" s="670"/>
      <c r="DLG135" s="670"/>
      <c r="DLH135" s="670"/>
      <c r="DLI135" s="670"/>
      <c r="DLJ135" s="670"/>
      <c r="DLK135" s="670"/>
      <c r="DLL135" s="670"/>
      <c r="DLM135" s="670"/>
      <c r="DLN135" s="670"/>
      <c r="DLO135" s="670"/>
      <c r="DLP135" s="670"/>
      <c r="DLQ135" s="670"/>
      <c r="DLR135" s="670"/>
      <c r="DLS135" s="670"/>
      <c r="DLT135" s="670"/>
      <c r="DLU135" s="670"/>
      <c r="DLV135" s="670"/>
      <c r="DLW135" s="670"/>
      <c r="DLX135" s="670"/>
      <c r="DLY135" s="670"/>
      <c r="DLZ135" s="670"/>
      <c r="DMA135" s="670"/>
      <c r="DMB135" s="670"/>
      <c r="DMC135" s="670"/>
      <c r="DMD135" s="670"/>
      <c r="DME135" s="670"/>
      <c r="DMF135" s="670"/>
      <c r="DMG135" s="670"/>
      <c r="DMH135" s="670"/>
      <c r="DMI135" s="670"/>
      <c r="DMJ135" s="670"/>
      <c r="DMK135" s="670"/>
      <c r="DML135" s="670"/>
      <c r="DMM135" s="670"/>
      <c r="DMN135" s="670"/>
      <c r="DMO135" s="670"/>
      <c r="DMP135" s="670"/>
      <c r="DMQ135" s="670"/>
      <c r="DMR135" s="670"/>
      <c r="DMS135" s="670"/>
      <c r="DMT135" s="670"/>
      <c r="DMU135" s="670"/>
      <c r="DMV135" s="670"/>
      <c r="DMW135" s="670"/>
      <c r="DMX135" s="670"/>
      <c r="DMY135" s="670"/>
      <c r="DMZ135" s="670"/>
      <c r="DNA135" s="670"/>
      <c r="DNB135" s="670"/>
      <c r="DNC135" s="670"/>
      <c r="DND135" s="670"/>
      <c r="DNE135" s="670"/>
      <c r="DNF135" s="670"/>
      <c r="DNG135" s="670"/>
      <c r="DNH135" s="670"/>
      <c r="DNI135" s="670"/>
      <c r="DNJ135" s="670"/>
      <c r="DNK135" s="670"/>
      <c r="DNL135" s="670"/>
      <c r="DNM135" s="670"/>
      <c r="DNN135" s="670"/>
      <c r="DNO135" s="670"/>
      <c r="DNP135" s="670"/>
      <c r="DNQ135" s="670"/>
      <c r="DNR135" s="670"/>
      <c r="DNS135" s="670"/>
      <c r="DNT135" s="670"/>
      <c r="DNU135" s="670"/>
      <c r="DNV135" s="670"/>
      <c r="DNW135" s="670"/>
      <c r="DNX135" s="670"/>
      <c r="DNY135" s="670"/>
      <c r="DNZ135" s="670"/>
      <c r="DOA135" s="670"/>
      <c r="DOB135" s="670"/>
      <c r="DOC135" s="670"/>
      <c r="DOD135" s="670"/>
      <c r="DOE135" s="670"/>
      <c r="DOF135" s="670"/>
      <c r="DOG135" s="670"/>
      <c r="DOH135" s="670"/>
      <c r="DOI135" s="670"/>
      <c r="DOJ135" s="670"/>
      <c r="DOK135" s="670"/>
      <c r="DOL135" s="670"/>
      <c r="DOM135" s="670"/>
      <c r="DON135" s="670"/>
      <c r="DOO135" s="670"/>
      <c r="DOP135" s="670"/>
      <c r="DOQ135" s="670"/>
      <c r="DOR135" s="670"/>
      <c r="DOS135" s="670"/>
      <c r="DOT135" s="670"/>
      <c r="DOU135" s="670"/>
      <c r="DOV135" s="670"/>
      <c r="DOW135" s="670"/>
      <c r="DOX135" s="670"/>
      <c r="DOY135" s="670"/>
      <c r="DOZ135" s="670"/>
      <c r="DPA135" s="670"/>
      <c r="DPB135" s="670"/>
      <c r="DPC135" s="670"/>
      <c r="DPD135" s="670"/>
      <c r="DPE135" s="670"/>
      <c r="DPF135" s="670"/>
      <c r="DPG135" s="670"/>
      <c r="DPH135" s="670"/>
      <c r="DPI135" s="670"/>
      <c r="DPJ135" s="670"/>
      <c r="DPK135" s="670"/>
      <c r="DPL135" s="670"/>
      <c r="DPM135" s="670"/>
      <c r="DPN135" s="670"/>
      <c r="DPO135" s="670"/>
      <c r="DPP135" s="670"/>
      <c r="DPQ135" s="670"/>
      <c r="DPR135" s="670"/>
      <c r="DPS135" s="670"/>
      <c r="DPT135" s="670"/>
      <c r="DPU135" s="670"/>
      <c r="DPV135" s="670"/>
      <c r="DPW135" s="670"/>
      <c r="DPX135" s="670"/>
      <c r="DPY135" s="670"/>
      <c r="DPZ135" s="670"/>
      <c r="DQA135" s="670"/>
      <c r="DQB135" s="670"/>
      <c r="DQC135" s="670"/>
      <c r="DQD135" s="670"/>
      <c r="DQE135" s="670"/>
      <c r="DQF135" s="670"/>
      <c r="DQG135" s="670"/>
      <c r="DQH135" s="670"/>
      <c r="DQI135" s="670"/>
      <c r="DQJ135" s="670"/>
      <c r="DQK135" s="670"/>
      <c r="DQL135" s="670"/>
      <c r="DQM135" s="670"/>
      <c r="DQN135" s="670"/>
      <c r="DQO135" s="670"/>
      <c r="DQP135" s="670"/>
      <c r="DQQ135" s="670"/>
      <c r="DQR135" s="670"/>
      <c r="DQS135" s="670"/>
      <c r="DQT135" s="670"/>
      <c r="DQU135" s="670"/>
      <c r="DQV135" s="670"/>
      <c r="DQW135" s="670"/>
      <c r="DQX135" s="670"/>
      <c r="DQY135" s="670"/>
      <c r="DQZ135" s="670"/>
      <c r="DRA135" s="670"/>
      <c r="DRB135" s="670"/>
      <c r="DRC135" s="670"/>
      <c r="DRD135" s="670"/>
      <c r="DRE135" s="670"/>
      <c r="DRF135" s="670"/>
      <c r="DRG135" s="670"/>
      <c r="DRH135" s="670"/>
      <c r="DRI135" s="670"/>
      <c r="DRJ135" s="670"/>
      <c r="DRK135" s="670"/>
      <c r="DRL135" s="670"/>
      <c r="DRM135" s="670"/>
      <c r="DRN135" s="670"/>
      <c r="DRO135" s="670"/>
      <c r="DRP135" s="670"/>
      <c r="DRQ135" s="670"/>
      <c r="DRR135" s="670"/>
      <c r="DRS135" s="670"/>
      <c r="DRT135" s="670"/>
      <c r="DRU135" s="670"/>
      <c r="DRV135" s="670"/>
      <c r="DRW135" s="670"/>
      <c r="DRX135" s="670"/>
      <c r="DRY135" s="670"/>
      <c r="DRZ135" s="670"/>
      <c r="DSA135" s="670"/>
      <c r="DSB135" s="670"/>
      <c r="DSC135" s="670"/>
      <c r="DSD135" s="670"/>
      <c r="DSE135" s="670"/>
      <c r="DSF135" s="670"/>
      <c r="DSG135" s="670"/>
      <c r="DSH135" s="670"/>
      <c r="DSI135" s="670"/>
      <c r="DSJ135" s="670"/>
      <c r="DSK135" s="670"/>
      <c r="DSL135" s="670"/>
      <c r="DSM135" s="670"/>
      <c r="DSN135" s="670"/>
      <c r="DSO135" s="670"/>
      <c r="DSP135" s="670"/>
      <c r="DSQ135" s="670"/>
      <c r="DSR135" s="670"/>
      <c r="DSS135" s="670"/>
      <c r="DST135" s="670"/>
      <c r="DSU135" s="670"/>
      <c r="DSV135" s="670"/>
      <c r="DSW135" s="670"/>
      <c r="DSX135" s="670"/>
      <c r="DSY135" s="670"/>
      <c r="DSZ135" s="670"/>
      <c r="DTA135" s="670"/>
      <c r="DTB135" s="670"/>
      <c r="DTC135" s="670"/>
      <c r="DTD135" s="670"/>
      <c r="DTE135" s="670"/>
      <c r="DTF135" s="670"/>
      <c r="DTG135" s="670"/>
      <c r="DTH135" s="670"/>
      <c r="DTI135" s="670"/>
      <c r="DTJ135" s="670"/>
      <c r="DTK135" s="670"/>
      <c r="DTL135" s="670"/>
      <c r="DTM135" s="670"/>
      <c r="DTN135" s="670"/>
      <c r="DTO135" s="670"/>
      <c r="DTP135" s="670"/>
      <c r="DTQ135" s="670"/>
      <c r="DTR135" s="670"/>
      <c r="DTS135" s="670"/>
      <c r="DTT135" s="670"/>
      <c r="DTU135" s="670"/>
      <c r="DTV135" s="670"/>
      <c r="DTW135" s="670"/>
      <c r="DTX135" s="670"/>
      <c r="DTY135" s="670"/>
      <c r="DTZ135" s="670"/>
      <c r="DUA135" s="670"/>
      <c r="DUB135" s="670"/>
      <c r="DUC135" s="670"/>
      <c r="DUD135" s="670"/>
      <c r="DUE135" s="670"/>
      <c r="DUF135" s="670"/>
      <c r="DUG135" s="670"/>
      <c r="DUH135" s="670"/>
      <c r="DUI135" s="670"/>
      <c r="DUJ135" s="670"/>
      <c r="DUK135" s="670"/>
      <c r="DUL135" s="670"/>
      <c r="DUM135" s="670"/>
      <c r="DUN135" s="670"/>
      <c r="DUO135" s="670"/>
      <c r="DUP135" s="670"/>
      <c r="DUQ135" s="670"/>
      <c r="DUR135" s="670"/>
      <c r="DUS135" s="670"/>
      <c r="DUT135" s="670"/>
      <c r="DUU135" s="670"/>
      <c r="DUV135" s="670"/>
      <c r="DUW135" s="670"/>
      <c r="DUX135" s="670"/>
      <c r="DUY135" s="670"/>
      <c r="DUZ135" s="670"/>
      <c r="DVA135" s="670"/>
      <c r="DVB135" s="670"/>
      <c r="DVC135" s="670"/>
      <c r="DVD135" s="670"/>
      <c r="DVE135" s="670"/>
      <c r="DVF135" s="670"/>
      <c r="DVG135" s="670"/>
      <c r="DVH135" s="670"/>
      <c r="DVI135" s="670"/>
      <c r="DVJ135" s="670"/>
      <c r="DVK135" s="670"/>
      <c r="DVL135" s="670"/>
      <c r="DVM135" s="670"/>
      <c r="DVN135" s="670"/>
      <c r="DVO135" s="670"/>
      <c r="DVP135" s="670"/>
      <c r="DVQ135" s="670"/>
      <c r="DVR135" s="670"/>
      <c r="DVS135" s="670"/>
      <c r="DVT135" s="670"/>
      <c r="DVU135" s="670"/>
      <c r="DVV135" s="670"/>
      <c r="DVW135" s="670"/>
      <c r="DVX135" s="670"/>
      <c r="DVY135" s="670"/>
      <c r="DVZ135" s="670"/>
      <c r="DWA135" s="670"/>
      <c r="DWB135" s="670"/>
      <c r="DWC135" s="670"/>
      <c r="DWD135" s="670"/>
      <c r="DWE135" s="670"/>
      <c r="DWF135" s="670"/>
      <c r="DWG135" s="670"/>
      <c r="DWH135" s="670"/>
      <c r="DWI135" s="670"/>
      <c r="DWJ135" s="670"/>
      <c r="DWK135" s="670"/>
      <c r="DWL135" s="670"/>
      <c r="DWM135" s="670"/>
      <c r="DWN135" s="670"/>
      <c r="DWO135" s="670"/>
      <c r="DWP135" s="670"/>
      <c r="DWQ135" s="670"/>
      <c r="DWR135" s="670"/>
      <c r="DWS135" s="670"/>
      <c r="DWT135" s="670"/>
      <c r="DWU135" s="670"/>
      <c r="DWV135" s="670"/>
      <c r="DWW135" s="670"/>
      <c r="DWX135" s="670"/>
      <c r="DWY135" s="670"/>
      <c r="DWZ135" s="670"/>
      <c r="DXA135" s="670"/>
      <c r="DXB135" s="670"/>
      <c r="DXC135" s="670"/>
      <c r="DXD135" s="670"/>
      <c r="DXE135" s="670"/>
      <c r="DXF135" s="670"/>
      <c r="DXG135" s="670"/>
      <c r="DXH135" s="670"/>
      <c r="DXI135" s="670"/>
      <c r="DXJ135" s="670"/>
      <c r="DXK135" s="670"/>
      <c r="DXL135" s="670"/>
      <c r="DXM135" s="670"/>
      <c r="DXN135" s="670"/>
      <c r="DXO135" s="670"/>
      <c r="DXP135" s="670"/>
      <c r="DXQ135" s="670"/>
      <c r="DXR135" s="670"/>
      <c r="DXS135" s="670"/>
      <c r="DXT135" s="670"/>
      <c r="DXU135" s="670"/>
      <c r="DXV135" s="670"/>
      <c r="DXW135" s="670"/>
      <c r="DXX135" s="670"/>
      <c r="DXY135" s="670"/>
      <c r="DXZ135" s="670"/>
      <c r="DYA135" s="670"/>
      <c r="DYB135" s="670"/>
      <c r="DYC135" s="670"/>
      <c r="DYD135" s="670"/>
      <c r="DYE135" s="670"/>
      <c r="DYF135" s="670"/>
      <c r="DYG135" s="670"/>
      <c r="DYH135" s="670"/>
      <c r="DYI135" s="670"/>
      <c r="DYJ135" s="670"/>
      <c r="DYK135" s="670"/>
      <c r="DYL135" s="670"/>
      <c r="DYM135" s="670"/>
      <c r="DYN135" s="670"/>
      <c r="DYO135" s="670"/>
      <c r="DYP135" s="670"/>
      <c r="DYQ135" s="670"/>
      <c r="DYR135" s="670"/>
      <c r="DYS135" s="670"/>
      <c r="DYT135" s="670"/>
      <c r="DYU135" s="670"/>
      <c r="DYV135" s="670"/>
      <c r="DYW135" s="670"/>
      <c r="DYX135" s="670"/>
      <c r="DYY135" s="670"/>
      <c r="DYZ135" s="670"/>
      <c r="DZA135" s="670"/>
      <c r="DZB135" s="670"/>
      <c r="DZC135" s="670"/>
      <c r="DZD135" s="670"/>
      <c r="DZE135" s="670"/>
      <c r="DZF135" s="670"/>
      <c r="DZG135" s="670"/>
      <c r="DZH135" s="670"/>
      <c r="DZI135" s="670"/>
      <c r="DZJ135" s="670"/>
      <c r="DZK135" s="670"/>
      <c r="DZL135" s="670"/>
      <c r="DZM135" s="670"/>
      <c r="DZN135" s="670"/>
      <c r="DZO135" s="670"/>
      <c r="DZP135" s="670"/>
      <c r="DZQ135" s="670"/>
      <c r="DZR135" s="670"/>
      <c r="DZS135" s="670"/>
      <c r="DZT135" s="670"/>
      <c r="DZU135" s="670"/>
      <c r="DZV135" s="670"/>
      <c r="DZW135" s="670"/>
      <c r="DZX135" s="670"/>
      <c r="DZY135" s="670"/>
      <c r="DZZ135" s="670"/>
      <c r="EAA135" s="670"/>
      <c r="EAB135" s="670"/>
      <c r="EAC135" s="670"/>
      <c r="EAD135" s="670"/>
      <c r="EAE135" s="670"/>
      <c r="EAF135" s="670"/>
      <c r="EAG135" s="670"/>
      <c r="EAH135" s="670"/>
      <c r="EAI135" s="670"/>
      <c r="EAJ135" s="670"/>
      <c r="EAK135" s="670"/>
      <c r="EAL135" s="670"/>
      <c r="EAM135" s="670"/>
      <c r="EAN135" s="670"/>
      <c r="EAO135" s="670"/>
      <c r="EAP135" s="670"/>
      <c r="EAQ135" s="670"/>
      <c r="EAR135" s="670"/>
      <c r="EAS135" s="670"/>
      <c r="EAT135" s="670"/>
      <c r="EAU135" s="670"/>
      <c r="EAV135" s="670"/>
      <c r="EAW135" s="670"/>
      <c r="EAX135" s="670"/>
      <c r="EAY135" s="670"/>
      <c r="EAZ135" s="670"/>
      <c r="EBA135" s="670"/>
      <c r="EBB135" s="670"/>
      <c r="EBC135" s="670"/>
      <c r="EBD135" s="670"/>
      <c r="EBE135" s="670"/>
      <c r="EBF135" s="670"/>
      <c r="EBG135" s="670"/>
      <c r="EBH135" s="670"/>
      <c r="EBI135" s="670"/>
      <c r="EBJ135" s="670"/>
      <c r="EBK135" s="670"/>
      <c r="EBL135" s="670"/>
      <c r="EBM135" s="670"/>
      <c r="EBN135" s="670"/>
      <c r="EBO135" s="670"/>
      <c r="EBP135" s="670"/>
      <c r="EBQ135" s="670"/>
      <c r="EBR135" s="670"/>
      <c r="EBS135" s="670"/>
      <c r="EBT135" s="670"/>
      <c r="EBU135" s="670"/>
      <c r="EBV135" s="670"/>
      <c r="EBW135" s="670"/>
      <c r="EBX135" s="670"/>
      <c r="EBY135" s="670"/>
      <c r="EBZ135" s="670"/>
      <c r="ECA135" s="670"/>
      <c r="ECB135" s="670"/>
      <c r="ECC135" s="670"/>
      <c r="ECD135" s="670"/>
      <c r="ECE135" s="670"/>
      <c r="ECF135" s="670"/>
      <c r="ECG135" s="670"/>
      <c r="ECH135" s="670"/>
      <c r="ECI135" s="670"/>
      <c r="ECJ135" s="670"/>
      <c r="ECK135" s="670"/>
      <c r="ECL135" s="670"/>
      <c r="ECM135" s="670"/>
      <c r="ECN135" s="670"/>
      <c r="ECO135" s="670"/>
      <c r="ECP135" s="670"/>
      <c r="ECQ135" s="670"/>
      <c r="ECR135" s="670"/>
      <c r="ECS135" s="670"/>
      <c r="ECT135" s="670"/>
      <c r="ECU135" s="670"/>
      <c r="ECV135" s="670"/>
      <c r="ECW135" s="670"/>
      <c r="ECX135" s="670"/>
      <c r="ECY135" s="670"/>
      <c r="ECZ135" s="670"/>
      <c r="EDA135" s="670"/>
      <c r="EDB135" s="670"/>
      <c r="EDC135" s="670"/>
      <c r="EDD135" s="670"/>
      <c r="EDE135" s="670"/>
      <c r="EDF135" s="670"/>
      <c r="EDG135" s="670"/>
      <c r="EDH135" s="670"/>
      <c r="EDI135" s="670"/>
      <c r="EDJ135" s="670"/>
      <c r="EDK135" s="670"/>
      <c r="EDL135" s="670"/>
      <c r="EDM135" s="670"/>
      <c r="EDN135" s="670"/>
      <c r="EDO135" s="670"/>
      <c r="EDP135" s="670"/>
      <c r="EDQ135" s="670"/>
      <c r="EDR135" s="670"/>
      <c r="EDS135" s="670"/>
      <c r="EDT135" s="670"/>
      <c r="EDU135" s="670"/>
      <c r="EDV135" s="670"/>
      <c r="EDW135" s="670"/>
      <c r="EDX135" s="670"/>
      <c r="EDY135" s="670"/>
      <c r="EDZ135" s="670"/>
      <c r="EEA135" s="670"/>
      <c r="EEB135" s="670"/>
      <c r="EEC135" s="670"/>
      <c r="EED135" s="670"/>
      <c r="EEE135" s="670"/>
      <c r="EEF135" s="670"/>
      <c r="EEG135" s="670"/>
      <c r="EEH135" s="670"/>
      <c r="EEI135" s="670"/>
      <c r="EEJ135" s="670"/>
      <c r="EEK135" s="670"/>
      <c r="EEL135" s="670"/>
      <c r="EEM135" s="670"/>
      <c r="EEN135" s="670"/>
      <c r="EEO135" s="670"/>
      <c r="EEP135" s="670"/>
      <c r="EEQ135" s="670"/>
      <c r="EER135" s="670"/>
      <c r="EES135" s="670"/>
      <c r="EET135" s="670"/>
      <c r="EEU135" s="670"/>
      <c r="EEV135" s="670"/>
      <c r="EEW135" s="670"/>
      <c r="EEX135" s="670"/>
      <c r="EEY135" s="670"/>
      <c r="EEZ135" s="670"/>
      <c r="EFA135" s="670"/>
      <c r="EFB135" s="670"/>
      <c r="EFC135" s="670"/>
      <c r="EFD135" s="670"/>
      <c r="EFE135" s="670"/>
      <c r="EFF135" s="670"/>
      <c r="EFG135" s="670"/>
      <c r="EFH135" s="670"/>
      <c r="EFI135" s="670"/>
      <c r="EFJ135" s="670"/>
      <c r="EFK135" s="670"/>
      <c r="EFL135" s="670"/>
      <c r="EFM135" s="670"/>
      <c r="EFN135" s="670"/>
      <c r="EFO135" s="670"/>
      <c r="EFP135" s="670"/>
      <c r="EFQ135" s="670"/>
      <c r="EFR135" s="670"/>
      <c r="EFS135" s="670"/>
      <c r="EFT135" s="670"/>
      <c r="EFU135" s="670"/>
      <c r="EFV135" s="670"/>
      <c r="EFW135" s="670"/>
      <c r="EFX135" s="670"/>
      <c r="EFY135" s="670"/>
      <c r="EFZ135" s="670"/>
      <c r="EGA135" s="670"/>
      <c r="EGB135" s="670"/>
      <c r="EGC135" s="670"/>
      <c r="EGD135" s="670"/>
      <c r="EGE135" s="670"/>
      <c r="EGF135" s="670"/>
      <c r="EGG135" s="670"/>
      <c r="EGH135" s="670"/>
      <c r="EGI135" s="670"/>
      <c r="EGJ135" s="670"/>
      <c r="EGK135" s="670"/>
      <c r="EGL135" s="670"/>
      <c r="EGM135" s="670"/>
      <c r="EGN135" s="670"/>
      <c r="EGO135" s="670"/>
      <c r="EGP135" s="670"/>
      <c r="EGQ135" s="670"/>
      <c r="EGR135" s="670"/>
      <c r="EGS135" s="670"/>
      <c r="EGT135" s="670"/>
      <c r="EGU135" s="670"/>
      <c r="EGV135" s="670"/>
      <c r="EGW135" s="670"/>
      <c r="EGX135" s="670"/>
      <c r="EGY135" s="670"/>
      <c r="EGZ135" s="670"/>
      <c r="EHA135" s="670"/>
      <c r="EHB135" s="670"/>
      <c r="EHC135" s="670"/>
      <c r="EHD135" s="670"/>
      <c r="EHE135" s="670"/>
      <c r="EHF135" s="670"/>
      <c r="EHG135" s="670"/>
      <c r="EHH135" s="670"/>
      <c r="EHI135" s="670"/>
      <c r="EHJ135" s="670"/>
      <c r="EHK135" s="670"/>
      <c r="EHL135" s="670"/>
      <c r="EHM135" s="670"/>
      <c r="EHN135" s="670"/>
      <c r="EHO135" s="670"/>
      <c r="EHP135" s="670"/>
      <c r="EHQ135" s="670"/>
      <c r="EHR135" s="670"/>
      <c r="EHS135" s="670"/>
      <c r="EHT135" s="670"/>
      <c r="EHU135" s="670"/>
      <c r="EHV135" s="670"/>
      <c r="EHW135" s="670"/>
      <c r="EHX135" s="670"/>
      <c r="EHY135" s="670"/>
      <c r="EHZ135" s="670"/>
      <c r="EIA135" s="670"/>
      <c r="EIB135" s="670"/>
      <c r="EIC135" s="670"/>
      <c r="EID135" s="670"/>
      <c r="EIE135" s="670"/>
      <c r="EIF135" s="670"/>
      <c r="EIG135" s="670"/>
      <c r="EIH135" s="670"/>
      <c r="EII135" s="670"/>
      <c r="EIJ135" s="670"/>
      <c r="EIK135" s="670"/>
      <c r="EIL135" s="670"/>
      <c r="EIM135" s="670"/>
      <c r="EIN135" s="670"/>
      <c r="EIO135" s="670"/>
      <c r="EIP135" s="670"/>
      <c r="EIQ135" s="670"/>
      <c r="EIR135" s="670"/>
      <c r="EIS135" s="670"/>
      <c r="EIT135" s="670"/>
      <c r="EIU135" s="670"/>
      <c r="EIV135" s="670"/>
      <c r="EIW135" s="670"/>
      <c r="EIX135" s="670"/>
      <c r="EIY135" s="670"/>
      <c r="EIZ135" s="670"/>
      <c r="EJA135" s="670"/>
      <c r="EJB135" s="670"/>
      <c r="EJC135" s="670"/>
      <c r="EJD135" s="670"/>
      <c r="EJE135" s="670"/>
      <c r="EJF135" s="670"/>
      <c r="EJG135" s="670"/>
      <c r="EJH135" s="670"/>
      <c r="EJI135" s="670"/>
      <c r="EJJ135" s="670"/>
      <c r="EJK135" s="670"/>
      <c r="EJL135" s="670"/>
      <c r="EJM135" s="670"/>
      <c r="EJN135" s="670"/>
      <c r="EJO135" s="670"/>
      <c r="EJP135" s="670"/>
      <c r="EJQ135" s="670"/>
      <c r="EJR135" s="670"/>
      <c r="EJS135" s="670"/>
      <c r="EJT135" s="670"/>
      <c r="EJU135" s="670"/>
      <c r="EJV135" s="670"/>
      <c r="EJW135" s="670"/>
      <c r="EJX135" s="670"/>
      <c r="EJY135" s="670"/>
      <c r="EJZ135" s="670"/>
      <c r="EKA135" s="670"/>
      <c r="EKB135" s="670"/>
      <c r="EKC135" s="670"/>
      <c r="EKD135" s="670"/>
      <c r="EKE135" s="670"/>
      <c r="EKF135" s="670"/>
      <c r="EKG135" s="670"/>
      <c r="EKH135" s="670"/>
      <c r="EKI135" s="670"/>
      <c r="EKJ135" s="670"/>
      <c r="EKK135" s="670"/>
      <c r="EKL135" s="670"/>
      <c r="EKM135" s="670"/>
      <c r="EKN135" s="670"/>
      <c r="EKO135" s="670"/>
      <c r="EKP135" s="670"/>
      <c r="EKQ135" s="670"/>
      <c r="EKR135" s="670"/>
      <c r="EKS135" s="670"/>
      <c r="EKT135" s="670"/>
      <c r="EKU135" s="670"/>
      <c r="EKV135" s="670"/>
      <c r="EKW135" s="670"/>
      <c r="EKX135" s="670"/>
      <c r="EKY135" s="670"/>
      <c r="EKZ135" s="670"/>
      <c r="ELA135" s="670"/>
      <c r="ELB135" s="670"/>
      <c r="ELC135" s="670"/>
      <c r="ELD135" s="670"/>
      <c r="ELE135" s="670"/>
      <c r="ELF135" s="670"/>
      <c r="ELG135" s="670"/>
      <c r="ELH135" s="670"/>
      <c r="ELI135" s="670"/>
      <c r="ELJ135" s="670"/>
      <c r="ELK135" s="670"/>
      <c r="ELL135" s="670"/>
      <c r="ELM135" s="670"/>
      <c r="ELN135" s="670"/>
      <c r="ELO135" s="670"/>
      <c r="ELP135" s="670"/>
      <c r="ELQ135" s="670"/>
      <c r="ELR135" s="670"/>
      <c r="ELS135" s="670"/>
      <c r="ELT135" s="670"/>
      <c r="ELU135" s="670"/>
      <c r="ELV135" s="670"/>
      <c r="ELW135" s="670"/>
      <c r="ELX135" s="670"/>
      <c r="ELY135" s="670"/>
      <c r="ELZ135" s="670"/>
      <c r="EMA135" s="670"/>
      <c r="EMB135" s="670"/>
      <c r="EMC135" s="670"/>
      <c r="EMD135" s="670"/>
      <c r="EME135" s="670"/>
      <c r="EMF135" s="670"/>
      <c r="EMG135" s="670"/>
      <c r="EMH135" s="670"/>
      <c r="EMI135" s="670"/>
      <c r="EMJ135" s="670"/>
      <c r="EMK135" s="670"/>
      <c r="EML135" s="670"/>
      <c r="EMM135" s="670"/>
      <c r="EMN135" s="670"/>
      <c r="EMO135" s="670"/>
      <c r="EMP135" s="670"/>
      <c r="EMQ135" s="670"/>
      <c r="EMR135" s="670"/>
      <c r="EMS135" s="670"/>
      <c r="EMT135" s="670"/>
      <c r="EMU135" s="670"/>
      <c r="EMV135" s="670"/>
      <c r="EMW135" s="670"/>
      <c r="EMX135" s="670"/>
      <c r="EMY135" s="670"/>
      <c r="EMZ135" s="670"/>
      <c r="ENA135" s="670"/>
      <c r="ENB135" s="670"/>
      <c r="ENC135" s="670"/>
      <c r="END135" s="670"/>
      <c r="ENE135" s="670"/>
      <c r="ENF135" s="670"/>
      <c r="ENG135" s="670"/>
      <c r="ENH135" s="670"/>
      <c r="ENI135" s="670"/>
      <c r="ENJ135" s="670"/>
      <c r="ENK135" s="670"/>
      <c r="ENL135" s="670"/>
      <c r="ENM135" s="670"/>
      <c r="ENN135" s="670"/>
      <c r="ENO135" s="670"/>
      <c r="ENP135" s="670"/>
      <c r="ENQ135" s="670"/>
      <c r="ENR135" s="670"/>
      <c r="ENS135" s="670"/>
      <c r="ENT135" s="670"/>
      <c r="ENU135" s="670"/>
      <c r="ENV135" s="670"/>
      <c r="ENW135" s="670"/>
      <c r="ENX135" s="670"/>
      <c r="ENY135" s="670"/>
      <c r="ENZ135" s="670"/>
      <c r="EOA135" s="670"/>
      <c r="EOB135" s="670"/>
      <c r="EOC135" s="670"/>
      <c r="EOD135" s="670"/>
      <c r="EOE135" s="670"/>
      <c r="EOF135" s="670"/>
      <c r="EOG135" s="670"/>
      <c r="EOH135" s="670"/>
      <c r="EOI135" s="670"/>
      <c r="EOJ135" s="670"/>
      <c r="EOK135" s="670"/>
      <c r="EOL135" s="670"/>
      <c r="EOM135" s="670"/>
      <c r="EON135" s="670"/>
      <c r="EOO135" s="670"/>
      <c r="EOP135" s="670"/>
      <c r="EOQ135" s="670"/>
      <c r="EOR135" s="670"/>
      <c r="EOS135" s="670"/>
      <c r="EOT135" s="670"/>
      <c r="EOU135" s="670"/>
      <c r="EOV135" s="670"/>
      <c r="EOW135" s="670"/>
      <c r="EOX135" s="670"/>
      <c r="EOY135" s="670"/>
      <c r="EOZ135" s="670"/>
      <c r="EPA135" s="670"/>
      <c r="EPB135" s="670"/>
      <c r="EPC135" s="670"/>
      <c r="EPD135" s="670"/>
      <c r="EPE135" s="670"/>
      <c r="EPF135" s="670"/>
      <c r="EPG135" s="670"/>
      <c r="EPH135" s="670"/>
      <c r="EPI135" s="670"/>
      <c r="EPJ135" s="670"/>
      <c r="EPK135" s="670"/>
      <c r="EPL135" s="670"/>
      <c r="EPM135" s="670"/>
      <c r="EPN135" s="670"/>
      <c r="EPO135" s="670"/>
      <c r="EPP135" s="670"/>
      <c r="EPQ135" s="670"/>
      <c r="EPR135" s="670"/>
      <c r="EPS135" s="670"/>
      <c r="EPT135" s="670"/>
      <c r="EPU135" s="670"/>
      <c r="EPV135" s="670"/>
      <c r="EPW135" s="670"/>
      <c r="EPX135" s="670"/>
      <c r="EPY135" s="670"/>
      <c r="EPZ135" s="670"/>
      <c r="EQA135" s="670"/>
      <c r="EQB135" s="670"/>
      <c r="EQC135" s="670"/>
      <c r="EQD135" s="670"/>
      <c r="EQE135" s="670"/>
      <c r="EQF135" s="670"/>
      <c r="EQG135" s="670"/>
      <c r="EQH135" s="670"/>
      <c r="EQI135" s="670"/>
      <c r="EQJ135" s="670"/>
      <c r="EQK135" s="670"/>
      <c r="EQL135" s="670"/>
      <c r="EQM135" s="670"/>
      <c r="EQN135" s="670"/>
      <c r="EQO135" s="670"/>
      <c r="EQP135" s="670"/>
      <c r="EQQ135" s="670"/>
      <c r="EQR135" s="670"/>
      <c r="EQS135" s="670"/>
      <c r="EQT135" s="670"/>
      <c r="EQU135" s="670"/>
      <c r="EQV135" s="670"/>
      <c r="EQW135" s="670"/>
      <c r="EQX135" s="670"/>
      <c r="EQY135" s="670"/>
      <c r="EQZ135" s="670"/>
      <c r="ERA135" s="670"/>
      <c r="ERB135" s="670"/>
      <c r="ERC135" s="670"/>
      <c r="ERD135" s="670"/>
      <c r="ERE135" s="670"/>
      <c r="ERF135" s="670"/>
      <c r="ERG135" s="670"/>
      <c r="ERH135" s="670"/>
      <c r="ERI135" s="670"/>
      <c r="ERJ135" s="670"/>
      <c r="ERK135" s="670"/>
      <c r="ERL135" s="670"/>
      <c r="ERM135" s="670"/>
      <c r="ERN135" s="670"/>
      <c r="ERO135" s="670"/>
      <c r="ERP135" s="670"/>
      <c r="ERQ135" s="670"/>
      <c r="ERR135" s="670"/>
      <c r="ERS135" s="670"/>
      <c r="ERT135" s="670"/>
      <c r="ERU135" s="670"/>
      <c r="ERV135" s="670"/>
      <c r="ERW135" s="670"/>
      <c r="ERX135" s="670"/>
      <c r="ERY135" s="670"/>
      <c r="ERZ135" s="670"/>
      <c r="ESA135" s="670"/>
      <c r="ESB135" s="670"/>
      <c r="ESC135" s="670"/>
      <c r="ESD135" s="670"/>
      <c r="ESE135" s="670"/>
      <c r="ESF135" s="670"/>
      <c r="ESG135" s="670"/>
      <c r="ESH135" s="670"/>
      <c r="ESI135" s="670"/>
      <c r="ESJ135" s="670"/>
      <c r="ESK135" s="670"/>
      <c r="ESL135" s="670"/>
      <c r="ESM135" s="670"/>
      <c r="ESN135" s="670"/>
      <c r="ESO135" s="670"/>
      <c r="ESP135" s="670"/>
      <c r="ESQ135" s="670"/>
      <c r="ESR135" s="670"/>
      <c r="ESS135" s="670"/>
      <c r="EST135" s="670"/>
      <c r="ESU135" s="670"/>
      <c r="ESV135" s="670"/>
      <c r="ESW135" s="670"/>
      <c r="ESX135" s="670"/>
      <c r="ESY135" s="670"/>
      <c r="ESZ135" s="670"/>
      <c r="ETA135" s="670"/>
      <c r="ETB135" s="670"/>
      <c r="ETC135" s="670"/>
      <c r="ETD135" s="670"/>
      <c r="ETE135" s="670"/>
      <c r="ETF135" s="670"/>
      <c r="ETG135" s="670"/>
      <c r="ETH135" s="670"/>
      <c r="ETI135" s="670"/>
      <c r="ETJ135" s="670"/>
      <c r="ETK135" s="670"/>
      <c r="ETL135" s="670"/>
      <c r="ETM135" s="670"/>
      <c r="ETN135" s="670"/>
      <c r="ETO135" s="670"/>
      <c r="ETP135" s="670"/>
      <c r="ETQ135" s="670"/>
      <c r="ETR135" s="670"/>
      <c r="ETS135" s="670"/>
      <c r="ETT135" s="670"/>
      <c r="ETU135" s="670"/>
      <c r="ETV135" s="670"/>
      <c r="ETW135" s="670"/>
      <c r="ETX135" s="670"/>
      <c r="ETY135" s="670"/>
      <c r="ETZ135" s="670"/>
      <c r="EUA135" s="670"/>
      <c r="EUB135" s="670"/>
      <c r="EUC135" s="670"/>
      <c r="EUD135" s="670"/>
      <c r="EUE135" s="670"/>
      <c r="EUF135" s="670"/>
      <c r="EUG135" s="670"/>
      <c r="EUH135" s="670"/>
      <c r="EUI135" s="670"/>
      <c r="EUJ135" s="670"/>
      <c r="EUK135" s="670"/>
      <c r="EUL135" s="670"/>
      <c r="EUM135" s="670"/>
      <c r="EUN135" s="670"/>
      <c r="EUO135" s="670"/>
      <c r="EUP135" s="670"/>
      <c r="EUQ135" s="670"/>
      <c r="EUR135" s="670"/>
      <c r="EUS135" s="670"/>
      <c r="EUT135" s="670"/>
      <c r="EUU135" s="670"/>
      <c r="EUV135" s="670"/>
      <c r="EUW135" s="670"/>
      <c r="EUX135" s="670"/>
      <c r="EUY135" s="670"/>
      <c r="EUZ135" s="670"/>
      <c r="EVA135" s="670"/>
      <c r="EVB135" s="670"/>
      <c r="EVC135" s="670"/>
      <c r="EVD135" s="670"/>
      <c r="EVE135" s="670"/>
      <c r="EVF135" s="670"/>
      <c r="EVG135" s="670"/>
      <c r="EVH135" s="670"/>
      <c r="EVI135" s="670"/>
      <c r="EVJ135" s="670"/>
      <c r="EVK135" s="670"/>
      <c r="EVL135" s="670"/>
      <c r="EVM135" s="670"/>
      <c r="EVN135" s="670"/>
      <c r="EVO135" s="670"/>
      <c r="EVP135" s="670"/>
      <c r="EVQ135" s="670"/>
      <c r="EVR135" s="670"/>
      <c r="EVS135" s="670"/>
      <c r="EVT135" s="670"/>
      <c r="EVU135" s="670"/>
      <c r="EVV135" s="670"/>
      <c r="EVW135" s="670"/>
      <c r="EVX135" s="670"/>
      <c r="EVY135" s="670"/>
      <c r="EVZ135" s="670"/>
      <c r="EWA135" s="670"/>
      <c r="EWB135" s="670"/>
      <c r="EWC135" s="670"/>
      <c r="EWD135" s="670"/>
      <c r="EWE135" s="670"/>
      <c r="EWF135" s="670"/>
      <c r="EWG135" s="670"/>
      <c r="EWH135" s="670"/>
      <c r="EWI135" s="670"/>
      <c r="EWJ135" s="670"/>
      <c r="EWK135" s="670"/>
      <c r="EWL135" s="670"/>
      <c r="EWM135" s="670"/>
      <c r="EWN135" s="670"/>
      <c r="EWO135" s="670"/>
      <c r="EWP135" s="670"/>
      <c r="EWQ135" s="670"/>
      <c r="EWR135" s="670"/>
      <c r="EWS135" s="670"/>
      <c r="EWT135" s="670"/>
      <c r="EWU135" s="670"/>
      <c r="EWV135" s="670"/>
      <c r="EWW135" s="670"/>
      <c r="EWX135" s="670"/>
      <c r="EWY135" s="670"/>
      <c r="EWZ135" s="670"/>
      <c r="EXA135" s="670"/>
      <c r="EXB135" s="670"/>
      <c r="EXC135" s="670"/>
      <c r="EXD135" s="670"/>
      <c r="EXE135" s="670"/>
      <c r="EXF135" s="670"/>
      <c r="EXG135" s="670"/>
      <c r="EXH135" s="670"/>
      <c r="EXI135" s="670"/>
      <c r="EXJ135" s="670"/>
      <c r="EXK135" s="670"/>
      <c r="EXL135" s="670"/>
      <c r="EXM135" s="670"/>
      <c r="EXN135" s="670"/>
      <c r="EXO135" s="670"/>
      <c r="EXP135" s="670"/>
      <c r="EXQ135" s="670"/>
      <c r="EXR135" s="670"/>
      <c r="EXS135" s="670"/>
      <c r="EXT135" s="670"/>
      <c r="EXU135" s="670"/>
      <c r="EXV135" s="670"/>
      <c r="EXW135" s="670"/>
      <c r="EXX135" s="670"/>
      <c r="EXY135" s="670"/>
      <c r="EXZ135" s="670"/>
      <c r="EYA135" s="670"/>
      <c r="EYB135" s="670"/>
      <c r="EYC135" s="670"/>
      <c r="EYD135" s="670"/>
      <c r="EYE135" s="670"/>
      <c r="EYF135" s="670"/>
      <c r="EYG135" s="670"/>
      <c r="EYH135" s="670"/>
      <c r="EYI135" s="670"/>
      <c r="EYJ135" s="670"/>
      <c r="EYK135" s="670"/>
      <c r="EYL135" s="670"/>
      <c r="EYM135" s="670"/>
      <c r="EYN135" s="670"/>
      <c r="EYO135" s="670"/>
      <c r="EYP135" s="670"/>
      <c r="EYQ135" s="670"/>
      <c r="EYR135" s="670"/>
      <c r="EYS135" s="670"/>
      <c r="EYT135" s="670"/>
      <c r="EYU135" s="670"/>
      <c r="EYV135" s="670"/>
      <c r="EYW135" s="670"/>
      <c r="EYX135" s="670"/>
      <c r="EYY135" s="670"/>
      <c r="EYZ135" s="670"/>
      <c r="EZA135" s="670"/>
      <c r="EZB135" s="670"/>
      <c r="EZC135" s="670"/>
      <c r="EZD135" s="670"/>
      <c r="EZE135" s="670"/>
      <c r="EZF135" s="670"/>
      <c r="EZG135" s="670"/>
      <c r="EZH135" s="670"/>
      <c r="EZI135" s="670"/>
      <c r="EZJ135" s="670"/>
      <c r="EZK135" s="670"/>
      <c r="EZL135" s="670"/>
      <c r="EZM135" s="670"/>
      <c r="EZN135" s="670"/>
      <c r="EZO135" s="670"/>
      <c r="EZP135" s="670"/>
      <c r="EZQ135" s="670"/>
      <c r="EZR135" s="670"/>
      <c r="EZS135" s="670"/>
      <c r="EZT135" s="670"/>
      <c r="EZU135" s="670"/>
      <c r="EZV135" s="670"/>
      <c r="EZW135" s="670"/>
      <c r="EZX135" s="670"/>
      <c r="EZY135" s="670"/>
      <c r="EZZ135" s="670"/>
      <c r="FAA135" s="670"/>
      <c r="FAB135" s="670"/>
      <c r="FAC135" s="670"/>
      <c r="FAD135" s="670"/>
      <c r="FAE135" s="670"/>
      <c r="FAF135" s="670"/>
      <c r="FAG135" s="670"/>
      <c r="FAH135" s="670"/>
      <c r="FAI135" s="670"/>
      <c r="FAJ135" s="670"/>
      <c r="FAK135" s="670"/>
      <c r="FAL135" s="670"/>
      <c r="FAM135" s="670"/>
      <c r="FAN135" s="670"/>
      <c r="FAO135" s="670"/>
      <c r="FAP135" s="670"/>
      <c r="FAQ135" s="670"/>
      <c r="FAR135" s="670"/>
      <c r="FAS135" s="670"/>
      <c r="FAT135" s="670"/>
      <c r="FAU135" s="670"/>
      <c r="FAV135" s="670"/>
      <c r="FAW135" s="670"/>
      <c r="FAX135" s="670"/>
      <c r="FAY135" s="670"/>
      <c r="FAZ135" s="670"/>
      <c r="FBA135" s="670"/>
      <c r="FBB135" s="670"/>
      <c r="FBC135" s="670"/>
      <c r="FBD135" s="670"/>
      <c r="FBE135" s="670"/>
      <c r="FBF135" s="670"/>
      <c r="FBG135" s="670"/>
      <c r="FBH135" s="670"/>
      <c r="FBI135" s="670"/>
      <c r="FBJ135" s="670"/>
      <c r="FBK135" s="670"/>
      <c r="FBL135" s="670"/>
      <c r="FBM135" s="670"/>
      <c r="FBN135" s="670"/>
      <c r="FBO135" s="670"/>
      <c r="FBP135" s="670"/>
      <c r="FBQ135" s="670"/>
      <c r="FBR135" s="670"/>
      <c r="FBS135" s="670"/>
      <c r="FBT135" s="670"/>
      <c r="FBU135" s="670"/>
      <c r="FBV135" s="670"/>
      <c r="FBW135" s="670"/>
      <c r="FBX135" s="670"/>
      <c r="FBY135" s="670"/>
      <c r="FBZ135" s="670"/>
      <c r="FCA135" s="670"/>
      <c r="FCB135" s="670"/>
      <c r="FCC135" s="670"/>
      <c r="FCD135" s="670"/>
      <c r="FCE135" s="670"/>
      <c r="FCF135" s="670"/>
      <c r="FCG135" s="670"/>
      <c r="FCH135" s="670"/>
      <c r="FCI135" s="670"/>
      <c r="FCJ135" s="670"/>
      <c r="FCK135" s="670"/>
      <c r="FCL135" s="670"/>
      <c r="FCM135" s="670"/>
      <c r="FCN135" s="670"/>
      <c r="FCO135" s="670"/>
      <c r="FCP135" s="670"/>
      <c r="FCQ135" s="670"/>
      <c r="FCR135" s="670"/>
      <c r="FCS135" s="670"/>
      <c r="FCT135" s="670"/>
      <c r="FCU135" s="670"/>
      <c r="FCV135" s="670"/>
      <c r="FCW135" s="670"/>
      <c r="FCX135" s="670"/>
      <c r="FCY135" s="670"/>
      <c r="FCZ135" s="670"/>
      <c r="FDA135" s="670"/>
      <c r="FDB135" s="670"/>
      <c r="FDC135" s="670"/>
      <c r="FDD135" s="670"/>
      <c r="FDE135" s="670"/>
      <c r="FDF135" s="670"/>
      <c r="FDG135" s="670"/>
      <c r="FDH135" s="670"/>
      <c r="FDI135" s="670"/>
      <c r="FDJ135" s="670"/>
      <c r="FDK135" s="670"/>
      <c r="FDL135" s="670"/>
      <c r="FDM135" s="670"/>
      <c r="FDN135" s="670"/>
      <c r="FDO135" s="670"/>
      <c r="FDP135" s="670"/>
      <c r="FDQ135" s="670"/>
      <c r="FDR135" s="670"/>
      <c r="FDS135" s="670"/>
      <c r="FDT135" s="670"/>
      <c r="FDU135" s="670"/>
      <c r="FDV135" s="670"/>
      <c r="FDW135" s="670"/>
      <c r="FDX135" s="670"/>
      <c r="FDY135" s="670"/>
      <c r="FDZ135" s="670"/>
      <c r="FEA135" s="670"/>
      <c r="FEB135" s="670"/>
      <c r="FEC135" s="670"/>
      <c r="FED135" s="670"/>
      <c r="FEE135" s="670"/>
      <c r="FEF135" s="670"/>
      <c r="FEG135" s="670"/>
      <c r="FEH135" s="670"/>
      <c r="FEI135" s="670"/>
      <c r="FEJ135" s="670"/>
      <c r="FEK135" s="670"/>
      <c r="FEL135" s="670"/>
      <c r="FEM135" s="670"/>
      <c r="FEN135" s="670"/>
      <c r="FEO135" s="670"/>
      <c r="FEP135" s="670"/>
      <c r="FEQ135" s="670"/>
      <c r="FER135" s="670"/>
      <c r="FES135" s="670"/>
      <c r="FET135" s="670"/>
      <c r="FEU135" s="670"/>
      <c r="FEV135" s="670"/>
      <c r="FEW135" s="670"/>
      <c r="FEX135" s="670"/>
      <c r="FEY135" s="670"/>
      <c r="FEZ135" s="670"/>
      <c r="FFA135" s="670"/>
      <c r="FFB135" s="670"/>
      <c r="FFC135" s="670"/>
      <c r="FFD135" s="670"/>
      <c r="FFE135" s="670"/>
      <c r="FFF135" s="670"/>
      <c r="FFG135" s="670"/>
      <c r="FFH135" s="670"/>
      <c r="FFI135" s="670"/>
      <c r="FFJ135" s="670"/>
      <c r="FFK135" s="670"/>
      <c r="FFL135" s="670"/>
      <c r="FFM135" s="670"/>
      <c r="FFN135" s="670"/>
      <c r="FFO135" s="670"/>
      <c r="FFP135" s="670"/>
      <c r="FFQ135" s="670"/>
      <c r="FFR135" s="670"/>
      <c r="FFS135" s="670"/>
      <c r="FFT135" s="670"/>
      <c r="FFU135" s="670"/>
      <c r="FFV135" s="670"/>
      <c r="FFW135" s="670"/>
      <c r="FFX135" s="670"/>
      <c r="FFY135" s="670"/>
      <c r="FFZ135" s="670"/>
      <c r="FGA135" s="670"/>
      <c r="FGB135" s="670"/>
      <c r="FGC135" s="670"/>
      <c r="FGD135" s="670"/>
      <c r="FGE135" s="670"/>
      <c r="FGF135" s="670"/>
      <c r="FGG135" s="670"/>
      <c r="FGH135" s="670"/>
      <c r="FGI135" s="670"/>
      <c r="FGJ135" s="670"/>
      <c r="FGK135" s="670"/>
      <c r="FGL135" s="670"/>
      <c r="FGM135" s="670"/>
      <c r="FGN135" s="670"/>
      <c r="FGO135" s="670"/>
      <c r="FGP135" s="670"/>
      <c r="FGQ135" s="670"/>
      <c r="FGR135" s="670"/>
      <c r="FGS135" s="670"/>
      <c r="FGT135" s="670"/>
      <c r="FGU135" s="670"/>
      <c r="FGV135" s="670"/>
      <c r="FGW135" s="670"/>
      <c r="FGX135" s="670"/>
      <c r="FGY135" s="670"/>
      <c r="FGZ135" s="670"/>
      <c r="FHA135" s="670"/>
      <c r="FHB135" s="670"/>
      <c r="FHC135" s="670"/>
      <c r="FHD135" s="670"/>
      <c r="FHE135" s="670"/>
      <c r="FHF135" s="670"/>
      <c r="FHG135" s="670"/>
      <c r="FHH135" s="670"/>
      <c r="FHI135" s="670"/>
      <c r="FHJ135" s="670"/>
      <c r="FHK135" s="670"/>
      <c r="FHL135" s="670"/>
      <c r="FHM135" s="670"/>
      <c r="FHN135" s="670"/>
      <c r="FHO135" s="670"/>
      <c r="FHP135" s="670"/>
      <c r="FHQ135" s="670"/>
      <c r="FHR135" s="670"/>
      <c r="FHS135" s="670"/>
      <c r="FHT135" s="670"/>
      <c r="FHU135" s="670"/>
      <c r="FHV135" s="670"/>
      <c r="FHW135" s="670"/>
      <c r="FHX135" s="670"/>
      <c r="FHY135" s="670"/>
      <c r="FHZ135" s="670"/>
      <c r="FIA135" s="670"/>
      <c r="FIB135" s="670"/>
      <c r="FIC135" s="670"/>
      <c r="FID135" s="670"/>
      <c r="FIE135" s="670"/>
      <c r="FIF135" s="670"/>
      <c r="FIG135" s="670"/>
      <c r="FIH135" s="670"/>
      <c r="FII135" s="670"/>
      <c r="FIJ135" s="670"/>
      <c r="FIK135" s="670"/>
      <c r="FIL135" s="670"/>
      <c r="FIM135" s="670"/>
      <c r="FIN135" s="670"/>
      <c r="FIO135" s="670"/>
      <c r="FIP135" s="670"/>
      <c r="FIQ135" s="670"/>
      <c r="FIR135" s="670"/>
      <c r="FIS135" s="670"/>
      <c r="FIT135" s="670"/>
      <c r="FIU135" s="670"/>
      <c r="FIV135" s="670"/>
      <c r="FIW135" s="670"/>
      <c r="FIX135" s="670"/>
      <c r="FIY135" s="670"/>
      <c r="FIZ135" s="670"/>
      <c r="FJA135" s="670"/>
      <c r="FJB135" s="670"/>
      <c r="FJC135" s="670"/>
      <c r="FJD135" s="670"/>
      <c r="FJE135" s="670"/>
      <c r="FJF135" s="670"/>
      <c r="FJG135" s="670"/>
      <c r="FJH135" s="670"/>
      <c r="FJI135" s="670"/>
      <c r="FJJ135" s="670"/>
      <c r="FJK135" s="670"/>
      <c r="FJL135" s="670"/>
      <c r="FJM135" s="670"/>
      <c r="FJN135" s="670"/>
      <c r="FJO135" s="670"/>
      <c r="FJP135" s="670"/>
      <c r="FJQ135" s="670"/>
      <c r="FJR135" s="670"/>
      <c r="FJS135" s="670"/>
      <c r="FJT135" s="670"/>
      <c r="FJU135" s="670"/>
      <c r="FJV135" s="670"/>
      <c r="FJW135" s="670"/>
      <c r="FJX135" s="670"/>
      <c r="FJY135" s="670"/>
      <c r="FJZ135" s="670"/>
      <c r="FKA135" s="670"/>
      <c r="FKB135" s="670"/>
      <c r="FKC135" s="670"/>
      <c r="FKD135" s="670"/>
      <c r="FKE135" s="670"/>
      <c r="FKF135" s="670"/>
      <c r="FKG135" s="670"/>
      <c r="FKH135" s="670"/>
      <c r="FKI135" s="670"/>
      <c r="FKJ135" s="670"/>
      <c r="FKK135" s="670"/>
      <c r="FKL135" s="670"/>
      <c r="FKM135" s="670"/>
      <c r="FKN135" s="670"/>
      <c r="FKO135" s="670"/>
      <c r="FKP135" s="670"/>
      <c r="FKQ135" s="670"/>
      <c r="FKR135" s="670"/>
      <c r="FKS135" s="670"/>
      <c r="FKT135" s="670"/>
      <c r="FKU135" s="670"/>
      <c r="FKV135" s="670"/>
      <c r="FKW135" s="670"/>
      <c r="FKX135" s="670"/>
      <c r="FKY135" s="670"/>
      <c r="FKZ135" s="670"/>
      <c r="FLA135" s="670"/>
      <c r="FLB135" s="670"/>
      <c r="FLC135" s="670"/>
      <c r="FLD135" s="670"/>
      <c r="FLE135" s="670"/>
      <c r="FLF135" s="670"/>
      <c r="FLG135" s="670"/>
      <c r="FLH135" s="670"/>
      <c r="FLI135" s="670"/>
      <c r="FLJ135" s="670"/>
      <c r="FLK135" s="670"/>
      <c r="FLL135" s="670"/>
      <c r="FLM135" s="670"/>
      <c r="FLN135" s="670"/>
      <c r="FLO135" s="670"/>
      <c r="FLP135" s="670"/>
      <c r="FLQ135" s="670"/>
      <c r="FLR135" s="670"/>
      <c r="FLS135" s="670"/>
      <c r="FLT135" s="670"/>
      <c r="FLU135" s="670"/>
      <c r="FLV135" s="670"/>
      <c r="FLW135" s="670"/>
      <c r="FLX135" s="670"/>
      <c r="FLY135" s="670"/>
      <c r="FLZ135" s="670"/>
      <c r="FMA135" s="670"/>
      <c r="FMB135" s="670"/>
      <c r="FMC135" s="670"/>
      <c r="FMD135" s="670"/>
      <c r="FME135" s="670"/>
      <c r="FMF135" s="670"/>
      <c r="FMG135" s="670"/>
      <c r="FMH135" s="670"/>
      <c r="FMI135" s="670"/>
      <c r="FMJ135" s="670"/>
      <c r="FMK135" s="670"/>
      <c r="FML135" s="670"/>
      <c r="FMM135" s="670"/>
      <c r="FMN135" s="670"/>
      <c r="FMO135" s="670"/>
      <c r="FMP135" s="670"/>
      <c r="FMQ135" s="670"/>
      <c r="FMR135" s="670"/>
      <c r="FMS135" s="670"/>
      <c r="FMT135" s="670"/>
      <c r="FMU135" s="670"/>
      <c r="FMV135" s="670"/>
      <c r="FMW135" s="670"/>
      <c r="FMX135" s="670"/>
      <c r="FMY135" s="670"/>
      <c r="FMZ135" s="670"/>
      <c r="FNA135" s="670"/>
      <c r="FNB135" s="670"/>
      <c r="FNC135" s="670"/>
      <c r="FND135" s="670"/>
      <c r="FNE135" s="670"/>
      <c r="FNF135" s="670"/>
      <c r="FNG135" s="670"/>
      <c r="FNH135" s="670"/>
      <c r="FNI135" s="670"/>
      <c r="FNJ135" s="670"/>
      <c r="FNK135" s="670"/>
      <c r="FNL135" s="670"/>
      <c r="FNM135" s="670"/>
      <c r="FNN135" s="670"/>
      <c r="FNO135" s="670"/>
      <c r="FNP135" s="670"/>
      <c r="FNQ135" s="670"/>
      <c r="FNR135" s="670"/>
      <c r="FNS135" s="670"/>
      <c r="FNT135" s="670"/>
      <c r="FNU135" s="670"/>
      <c r="FNV135" s="670"/>
      <c r="FNW135" s="670"/>
      <c r="FNX135" s="670"/>
      <c r="FNY135" s="670"/>
      <c r="FNZ135" s="670"/>
      <c r="FOA135" s="670"/>
      <c r="FOB135" s="670"/>
      <c r="FOC135" s="670"/>
      <c r="FOD135" s="670"/>
      <c r="FOE135" s="670"/>
      <c r="FOF135" s="670"/>
      <c r="FOG135" s="670"/>
      <c r="FOH135" s="670"/>
      <c r="FOI135" s="670"/>
      <c r="FOJ135" s="670"/>
      <c r="FOK135" s="670"/>
      <c r="FOL135" s="670"/>
      <c r="FOM135" s="670"/>
      <c r="FON135" s="670"/>
      <c r="FOO135" s="670"/>
      <c r="FOP135" s="670"/>
      <c r="FOQ135" s="670"/>
      <c r="FOR135" s="670"/>
      <c r="FOS135" s="670"/>
      <c r="FOT135" s="670"/>
      <c r="FOU135" s="670"/>
      <c r="FOV135" s="670"/>
      <c r="FOW135" s="670"/>
      <c r="FOX135" s="670"/>
      <c r="FOY135" s="670"/>
      <c r="FOZ135" s="670"/>
      <c r="FPA135" s="670"/>
      <c r="FPB135" s="670"/>
      <c r="FPC135" s="670"/>
      <c r="FPD135" s="670"/>
      <c r="FPE135" s="670"/>
      <c r="FPF135" s="670"/>
      <c r="FPG135" s="670"/>
      <c r="FPH135" s="670"/>
      <c r="FPI135" s="670"/>
      <c r="FPJ135" s="670"/>
      <c r="FPK135" s="670"/>
      <c r="FPL135" s="670"/>
      <c r="FPM135" s="670"/>
      <c r="FPN135" s="670"/>
      <c r="FPO135" s="670"/>
      <c r="FPP135" s="670"/>
      <c r="FPQ135" s="670"/>
      <c r="FPR135" s="670"/>
      <c r="FPS135" s="670"/>
      <c r="FPT135" s="670"/>
      <c r="FPU135" s="670"/>
      <c r="FPV135" s="670"/>
      <c r="FPW135" s="670"/>
      <c r="FPX135" s="670"/>
      <c r="FPY135" s="670"/>
      <c r="FPZ135" s="670"/>
      <c r="FQA135" s="670"/>
      <c r="FQB135" s="670"/>
      <c r="FQC135" s="670"/>
      <c r="FQD135" s="670"/>
      <c r="FQE135" s="670"/>
      <c r="FQF135" s="670"/>
      <c r="FQG135" s="670"/>
      <c r="FQH135" s="670"/>
      <c r="FQI135" s="670"/>
      <c r="FQJ135" s="670"/>
      <c r="FQK135" s="670"/>
      <c r="FQL135" s="670"/>
      <c r="FQM135" s="670"/>
      <c r="FQN135" s="670"/>
      <c r="FQO135" s="670"/>
      <c r="FQP135" s="670"/>
      <c r="FQQ135" s="670"/>
      <c r="FQR135" s="670"/>
      <c r="FQS135" s="670"/>
      <c r="FQT135" s="670"/>
      <c r="FQU135" s="670"/>
      <c r="FQV135" s="670"/>
      <c r="FQW135" s="670"/>
      <c r="FQX135" s="670"/>
      <c r="FQY135" s="670"/>
      <c r="FQZ135" s="670"/>
      <c r="FRA135" s="670"/>
      <c r="FRB135" s="670"/>
      <c r="FRC135" s="670"/>
      <c r="FRD135" s="670"/>
      <c r="FRE135" s="670"/>
      <c r="FRF135" s="670"/>
      <c r="FRG135" s="670"/>
      <c r="FRH135" s="670"/>
      <c r="FRI135" s="670"/>
      <c r="FRJ135" s="670"/>
      <c r="FRK135" s="670"/>
      <c r="FRL135" s="670"/>
      <c r="FRM135" s="670"/>
      <c r="FRN135" s="670"/>
      <c r="FRO135" s="670"/>
      <c r="FRP135" s="670"/>
      <c r="FRQ135" s="670"/>
      <c r="FRR135" s="670"/>
      <c r="FRS135" s="670"/>
      <c r="FRT135" s="670"/>
      <c r="FRU135" s="670"/>
      <c r="FRV135" s="670"/>
      <c r="FRW135" s="670"/>
      <c r="FRX135" s="670"/>
      <c r="FRY135" s="670"/>
      <c r="FRZ135" s="670"/>
      <c r="FSA135" s="670"/>
      <c r="FSB135" s="670"/>
      <c r="FSC135" s="670"/>
      <c r="FSD135" s="670"/>
      <c r="FSE135" s="670"/>
      <c r="FSF135" s="670"/>
      <c r="FSG135" s="670"/>
      <c r="FSH135" s="670"/>
      <c r="FSI135" s="670"/>
      <c r="FSJ135" s="670"/>
      <c r="FSK135" s="670"/>
      <c r="FSL135" s="670"/>
      <c r="FSM135" s="670"/>
      <c r="FSN135" s="670"/>
      <c r="FSO135" s="670"/>
      <c r="FSP135" s="670"/>
      <c r="FSQ135" s="670"/>
      <c r="FSR135" s="670"/>
      <c r="FSS135" s="670"/>
      <c r="FST135" s="670"/>
      <c r="FSU135" s="670"/>
      <c r="FSV135" s="670"/>
      <c r="FSW135" s="670"/>
      <c r="FSX135" s="670"/>
      <c r="FSY135" s="670"/>
      <c r="FSZ135" s="670"/>
      <c r="FTA135" s="670"/>
      <c r="FTB135" s="670"/>
      <c r="FTC135" s="670"/>
      <c r="FTD135" s="670"/>
      <c r="FTE135" s="670"/>
      <c r="FTF135" s="670"/>
      <c r="FTG135" s="670"/>
      <c r="FTH135" s="670"/>
      <c r="FTI135" s="670"/>
      <c r="FTJ135" s="670"/>
      <c r="FTK135" s="670"/>
      <c r="FTL135" s="670"/>
      <c r="FTM135" s="670"/>
      <c r="FTN135" s="670"/>
      <c r="FTO135" s="670"/>
      <c r="FTP135" s="670"/>
      <c r="FTQ135" s="670"/>
      <c r="FTR135" s="670"/>
      <c r="FTS135" s="670"/>
      <c r="FTT135" s="670"/>
      <c r="FTU135" s="670"/>
      <c r="FTV135" s="670"/>
      <c r="FTW135" s="670"/>
      <c r="FTX135" s="670"/>
      <c r="FTY135" s="670"/>
      <c r="FTZ135" s="670"/>
      <c r="FUA135" s="670"/>
      <c r="FUB135" s="670"/>
      <c r="FUC135" s="670"/>
      <c r="FUD135" s="670"/>
      <c r="FUE135" s="670"/>
      <c r="FUF135" s="670"/>
      <c r="FUG135" s="670"/>
      <c r="FUH135" s="670"/>
      <c r="FUI135" s="670"/>
      <c r="FUJ135" s="670"/>
      <c r="FUK135" s="670"/>
      <c r="FUL135" s="670"/>
      <c r="FUM135" s="670"/>
      <c r="FUN135" s="670"/>
      <c r="FUO135" s="670"/>
      <c r="FUP135" s="670"/>
      <c r="FUQ135" s="670"/>
      <c r="FUR135" s="670"/>
      <c r="FUS135" s="670"/>
      <c r="FUT135" s="670"/>
      <c r="FUU135" s="670"/>
      <c r="FUV135" s="670"/>
      <c r="FUW135" s="670"/>
      <c r="FUX135" s="670"/>
      <c r="FUY135" s="670"/>
      <c r="FUZ135" s="670"/>
      <c r="FVA135" s="670"/>
      <c r="FVB135" s="670"/>
      <c r="FVC135" s="670"/>
      <c r="FVD135" s="670"/>
      <c r="FVE135" s="670"/>
      <c r="FVF135" s="670"/>
      <c r="FVG135" s="670"/>
      <c r="FVH135" s="670"/>
      <c r="FVI135" s="670"/>
      <c r="FVJ135" s="670"/>
      <c r="FVK135" s="670"/>
      <c r="FVL135" s="670"/>
      <c r="FVM135" s="670"/>
      <c r="FVN135" s="670"/>
      <c r="FVO135" s="670"/>
      <c r="FVP135" s="670"/>
      <c r="FVQ135" s="670"/>
      <c r="FVR135" s="670"/>
      <c r="FVS135" s="670"/>
      <c r="FVT135" s="670"/>
      <c r="FVU135" s="670"/>
      <c r="FVV135" s="670"/>
      <c r="FVW135" s="670"/>
      <c r="FVX135" s="670"/>
      <c r="FVY135" s="670"/>
      <c r="FVZ135" s="670"/>
      <c r="FWA135" s="670"/>
      <c r="FWB135" s="670"/>
      <c r="FWC135" s="670"/>
      <c r="FWD135" s="670"/>
      <c r="FWE135" s="670"/>
      <c r="FWF135" s="670"/>
      <c r="FWG135" s="670"/>
      <c r="FWH135" s="670"/>
      <c r="FWI135" s="670"/>
      <c r="FWJ135" s="670"/>
      <c r="FWK135" s="670"/>
      <c r="FWL135" s="670"/>
      <c r="FWM135" s="670"/>
      <c r="FWN135" s="670"/>
      <c r="FWO135" s="670"/>
      <c r="FWP135" s="670"/>
      <c r="FWQ135" s="670"/>
      <c r="FWR135" s="670"/>
      <c r="FWS135" s="670"/>
      <c r="FWT135" s="670"/>
      <c r="FWU135" s="670"/>
      <c r="FWV135" s="670"/>
      <c r="FWW135" s="670"/>
      <c r="FWX135" s="670"/>
      <c r="FWY135" s="670"/>
      <c r="FWZ135" s="670"/>
      <c r="FXA135" s="670"/>
      <c r="FXB135" s="670"/>
      <c r="FXC135" s="670"/>
      <c r="FXD135" s="670"/>
      <c r="FXE135" s="670"/>
      <c r="FXF135" s="670"/>
      <c r="FXG135" s="670"/>
      <c r="FXH135" s="670"/>
      <c r="FXI135" s="670"/>
      <c r="FXJ135" s="670"/>
      <c r="FXK135" s="670"/>
      <c r="FXL135" s="670"/>
      <c r="FXM135" s="670"/>
      <c r="FXN135" s="670"/>
      <c r="FXO135" s="670"/>
      <c r="FXP135" s="670"/>
      <c r="FXQ135" s="670"/>
      <c r="FXR135" s="670"/>
      <c r="FXS135" s="670"/>
      <c r="FXT135" s="670"/>
      <c r="FXU135" s="670"/>
      <c r="FXV135" s="670"/>
      <c r="FXW135" s="670"/>
      <c r="FXX135" s="670"/>
      <c r="FXY135" s="670"/>
      <c r="FXZ135" s="670"/>
      <c r="FYA135" s="670"/>
      <c r="FYB135" s="670"/>
      <c r="FYC135" s="670"/>
      <c r="FYD135" s="670"/>
      <c r="FYE135" s="670"/>
      <c r="FYF135" s="670"/>
      <c r="FYG135" s="670"/>
      <c r="FYH135" s="670"/>
      <c r="FYI135" s="670"/>
      <c r="FYJ135" s="670"/>
      <c r="FYK135" s="670"/>
      <c r="FYL135" s="670"/>
      <c r="FYM135" s="670"/>
      <c r="FYN135" s="670"/>
      <c r="FYO135" s="670"/>
      <c r="FYP135" s="670"/>
      <c r="FYQ135" s="670"/>
      <c r="FYR135" s="670"/>
      <c r="FYS135" s="670"/>
      <c r="FYT135" s="670"/>
      <c r="FYU135" s="670"/>
      <c r="FYV135" s="670"/>
      <c r="FYW135" s="670"/>
      <c r="FYX135" s="670"/>
      <c r="FYY135" s="670"/>
      <c r="FYZ135" s="670"/>
      <c r="FZA135" s="670"/>
      <c r="FZB135" s="670"/>
      <c r="FZC135" s="670"/>
      <c r="FZD135" s="670"/>
      <c r="FZE135" s="670"/>
      <c r="FZF135" s="670"/>
      <c r="FZG135" s="670"/>
      <c r="FZH135" s="670"/>
      <c r="FZI135" s="670"/>
      <c r="FZJ135" s="670"/>
      <c r="FZK135" s="670"/>
      <c r="FZL135" s="670"/>
      <c r="FZM135" s="670"/>
      <c r="FZN135" s="670"/>
      <c r="FZO135" s="670"/>
      <c r="FZP135" s="670"/>
      <c r="FZQ135" s="670"/>
      <c r="FZR135" s="670"/>
      <c r="FZS135" s="670"/>
      <c r="FZT135" s="670"/>
      <c r="FZU135" s="670"/>
      <c r="FZV135" s="670"/>
      <c r="FZW135" s="670"/>
      <c r="FZX135" s="670"/>
      <c r="FZY135" s="670"/>
      <c r="FZZ135" s="670"/>
      <c r="GAA135" s="670"/>
      <c r="GAB135" s="670"/>
      <c r="GAC135" s="670"/>
      <c r="GAD135" s="670"/>
      <c r="GAE135" s="670"/>
      <c r="GAF135" s="670"/>
      <c r="GAG135" s="670"/>
      <c r="GAH135" s="670"/>
      <c r="GAI135" s="670"/>
      <c r="GAJ135" s="670"/>
      <c r="GAK135" s="670"/>
      <c r="GAL135" s="670"/>
      <c r="GAM135" s="670"/>
      <c r="GAN135" s="670"/>
      <c r="GAO135" s="670"/>
      <c r="GAP135" s="670"/>
      <c r="GAQ135" s="670"/>
      <c r="GAR135" s="670"/>
      <c r="GAS135" s="670"/>
      <c r="GAT135" s="670"/>
      <c r="GAU135" s="670"/>
      <c r="GAV135" s="670"/>
      <c r="GAW135" s="670"/>
      <c r="GAX135" s="670"/>
      <c r="GAY135" s="670"/>
      <c r="GAZ135" s="670"/>
      <c r="GBA135" s="670"/>
      <c r="GBB135" s="670"/>
      <c r="GBC135" s="670"/>
      <c r="GBD135" s="670"/>
      <c r="GBE135" s="670"/>
      <c r="GBF135" s="670"/>
      <c r="GBG135" s="670"/>
      <c r="GBH135" s="670"/>
      <c r="GBI135" s="670"/>
      <c r="GBJ135" s="670"/>
      <c r="GBK135" s="670"/>
      <c r="GBL135" s="670"/>
      <c r="GBM135" s="670"/>
      <c r="GBN135" s="670"/>
      <c r="GBO135" s="670"/>
      <c r="GBP135" s="670"/>
      <c r="GBQ135" s="670"/>
      <c r="GBR135" s="670"/>
      <c r="GBS135" s="670"/>
      <c r="GBT135" s="670"/>
      <c r="GBU135" s="670"/>
      <c r="GBV135" s="670"/>
      <c r="GBW135" s="670"/>
      <c r="GBX135" s="670"/>
      <c r="GBY135" s="670"/>
      <c r="GBZ135" s="670"/>
      <c r="GCA135" s="670"/>
      <c r="GCB135" s="670"/>
      <c r="GCC135" s="670"/>
      <c r="GCD135" s="670"/>
      <c r="GCE135" s="670"/>
      <c r="GCF135" s="670"/>
      <c r="GCG135" s="670"/>
      <c r="GCH135" s="670"/>
      <c r="GCI135" s="670"/>
      <c r="GCJ135" s="670"/>
      <c r="GCK135" s="670"/>
      <c r="GCL135" s="670"/>
      <c r="GCM135" s="670"/>
      <c r="GCN135" s="670"/>
      <c r="GCO135" s="670"/>
      <c r="GCP135" s="670"/>
      <c r="GCQ135" s="670"/>
      <c r="GCR135" s="670"/>
      <c r="GCS135" s="670"/>
      <c r="GCT135" s="670"/>
      <c r="GCU135" s="670"/>
      <c r="GCV135" s="670"/>
      <c r="GCW135" s="670"/>
      <c r="GCX135" s="670"/>
      <c r="GCY135" s="670"/>
      <c r="GCZ135" s="670"/>
      <c r="GDA135" s="670"/>
      <c r="GDB135" s="670"/>
      <c r="GDC135" s="670"/>
      <c r="GDD135" s="670"/>
      <c r="GDE135" s="670"/>
      <c r="GDF135" s="670"/>
      <c r="GDG135" s="670"/>
      <c r="GDH135" s="670"/>
      <c r="GDI135" s="670"/>
      <c r="GDJ135" s="670"/>
      <c r="GDK135" s="670"/>
      <c r="GDL135" s="670"/>
      <c r="GDM135" s="670"/>
      <c r="GDN135" s="670"/>
      <c r="GDO135" s="670"/>
      <c r="GDP135" s="670"/>
      <c r="GDQ135" s="670"/>
      <c r="GDR135" s="670"/>
      <c r="GDS135" s="670"/>
      <c r="GDT135" s="670"/>
      <c r="GDU135" s="670"/>
      <c r="GDV135" s="670"/>
      <c r="GDW135" s="670"/>
      <c r="GDX135" s="670"/>
      <c r="GDY135" s="670"/>
      <c r="GDZ135" s="670"/>
      <c r="GEA135" s="670"/>
      <c r="GEB135" s="670"/>
      <c r="GEC135" s="670"/>
      <c r="GED135" s="670"/>
      <c r="GEE135" s="670"/>
      <c r="GEF135" s="670"/>
      <c r="GEG135" s="670"/>
      <c r="GEH135" s="670"/>
      <c r="GEI135" s="670"/>
      <c r="GEJ135" s="670"/>
      <c r="GEK135" s="670"/>
      <c r="GEL135" s="670"/>
      <c r="GEM135" s="670"/>
      <c r="GEN135" s="670"/>
      <c r="GEO135" s="670"/>
      <c r="GEP135" s="670"/>
      <c r="GEQ135" s="670"/>
      <c r="GER135" s="670"/>
      <c r="GES135" s="670"/>
      <c r="GET135" s="670"/>
      <c r="GEU135" s="670"/>
      <c r="GEV135" s="670"/>
      <c r="GEW135" s="670"/>
      <c r="GEX135" s="670"/>
      <c r="GEY135" s="670"/>
      <c r="GEZ135" s="670"/>
      <c r="GFA135" s="670"/>
      <c r="GFB135" s="670"/>
      <c r="GFC135" s="670"/>
      <c r="GFD135" s="670"/>
      <c r="GFE135" s="670"/>
      <c r="GFF135" s="670"/>
      <c r="GFG135" s="670"/>
      <c r="GFH135" s="670"/>
      <c r="GFI135" s="670"/>
      <c r="GFJ135" s="670"/>
      <c r="GFK135" s="670"/>
      <c r="GFL135" s="670"/>
      <c r="GFM135" s="670"/>
      <c r="GFN135" s="670"/>
      <c r="GFO135" s="670"/>
      <c r="GFP135" s="670"/>
      <c r="GFQ135" s="670"/>
      <c r="GFR135" s="670"/>
      <c r="GFS135" s="670"/>
      <c r="GFT135" s="670"/>
      <c r="GFU135" s="670"/>
      <c r="GFV135" s="670"/>
      <c r="GFW135" s="670"/>
      <c r="GFX135" s="670"/>
      <c r="GFY135" s="670"/>
      <c r="GFZ135" s="670"/>
      <c r="GGA135" s="670"/>
      <c r="GGB135" s="670"/>
      <c r="GGC135" s="670"/>
      <c r="GGD135" s="670"/>
      <c r="GGE135" s="670"/>
      <c r="GGF135" s="670"/>
      <c r="GGG135" s="670"/>
      <c r="GGH135" s="670"/>
      <c r="GGI135" s="670"/>
      <c r="GGJ135" s="670"/>
      <c r="GGK135" s="670"/>
      <c r="GGL135" s="670"/>
      <c r="GGM135" s="670"/>
      <c r="GGN135" s="670"/>
      <c r="GGO135" s="670"/>
      <c r="GGP135" s="670"/>
      <c r="GGQ135" s="670"/>
      <c r="GGR135" s="670"/>
      <c r="GGS135" s="670"/>
      <c r="GGT135" s="670"/>
      <c r="GGU135" s="670"/>
      <c r="GGV135" s="670"/>
      <c r="GGW135" s="670"/>
      <c r="GGX135" s="670"/>
      <c r="GGY135" s="670"/>
      <c r="GGZ135" s="670"/>
      <c r="GHA135" s="670"/>
      <c r="GHB135" s="670"/>
      <c r="GHC135" s="670"/>
      <c r="GHD135" s="670"/>
      <c r="GHE135" s="670"/>
      <c r="GHF135" s="670"/>
      <c r="GHG135" s="670"/>
      <c r="GHH135" s="670"/>
      <c r="GHI135" s="670"/>
      <c r="GHJ135" s="670"/>
      <c r="GHK135" s="670"/>
      <c r="GHL135" s="670"/>
      <c r="GHM135" s="670"/>
      <c r="GHN135" s="670"/>
      <c r="GHO135" s="670"/>
      <c r="GHP135" s="670"/>
      <c r="GHQ135" s="670"/>
      <c r="GHR135" s="670"/>
      <c r="GHS135" s="670"/>
      <c r="GHT135" s="670"/>
      <c r="GHU135" s="670"/>
      <c r="GHV135" s="670"/>
      <c r="GHW135" s="670"/>
      <c r="GHX135" s="670"/>
      <c r="GHY135" s="670"/>
      <c r="GHZ135" s="670"/>
      <c r="GIA135" s="670"/>
      <c r="GIB135" s="670"/>
      <c r="GIC135" s="670"/>
      <c r="GID135" s="670"/>
      <c r="GIE135" s="670"/>
      <c r="GIF135" s="670"/>
      <c r="GIG135" s="670"/>
      <c r="GIH135" s="670"/>
      <c r="GII135" s="670"/>
      <c r="GIJ135" s="670"/>
      <c r="GIK135" s="670"/>
      <c r="GIL135" s="670"/>
      <c r="GIM135" s="670"/>
      <c r="GIN135" s="670"/>
      <c r="GIO135" s="670"/>
      <c r="GIP135" s="670"/>
      <c r="GIQ135" s="670"/>
      <c r="GIR135" s="670"/>
      <c r="GIS135" s="670"/>
      <c r="GIT135" s="670"/>
      <c r="GIU135" s="670"/>
      <c r="GIV135" s="670"/>
      <c r="GIW135" s="670"/>
      <c r="GIX135" s="670"/>
      <c r="GIY135" s="670"/>
      <c r="GIZ135" s="670"/>
      <c r="GJA135" s="670"/>
      <c r="GJB135" s="670"/>
      <c r="GJC135" s="670"/>
      <c r="GJD135" s="670"/>
      <c r="GJE135" s="670"/>
      <c r="GJF135" s="670"/>
      <c r="GJG135" s="670"/>
      <c r="GJH135" s="670"/>
      <c r="GJI135" s="670"/>
      <c r="GJJ135" s="670"/>
      <c r="GJK135" s="670"/>
      <c r="GJL135" s="670"/>
      <c r="GJM135" s="670"/>
      <c r="GJN135" s="670"/>
      <c r="GJO135" s="670"/>
      <c r="GJP135" s="670"/>
      <c r="GJQ135" s="670"/>
      <c r="GJR135" s="670"/>
      <c r="GJS135" s="670"/>
      <c r="GJT135" s="670"/>
      <c r="GJU135" s="670"/>
      <c r="GJV135" s="670"/>
      <c r="GJW135" s="670"/>
      <c r="GJX135" s="670"/>
      <c r="GJY135" s="670"/>
      <c r="GJZ135" s="670"/>
      <c r="GKA135" s="670"/>
      <c r="GKB135" s="670"/>
      <c r="GKC135" s="670"/>
      <c r="GKD135" s="670"/>
      <c r="GKE135" s="670"/>
      <c r="GKF135" s="670"/>
      <c r="GKG135" s="670"/>
      <c r="GKH135" s="670"/>
      <c r="GKI135" s="670"/>
      <c r="GKJ135" s="670"/>
      <c r="GKK135" s="670"/>
      <c r="GKL135" s="670"/>
      <c r="GKM135" s="670"/>
      <c r="GKN135" s="670"/>
      <c r="GKO135" s="670"/>
      <c r="GKP135" s="670"/>
      <c r="GKQ135" s="670"/>
      <c r="GKR135" s="670"/>
      <c r="GKS135" s="670"/>
      <c r="GKT135" s="670"/>
      <c r="GKU135" s="670"/>
      <c r="GKV135" s="670"/>
      <c r="GKW135" s="670"/>
      <c r="GKX135" s="670"/>
      <c r="GKY135" s="670"/>
      <c r="GKZ135" s="670"/>
      <c r="GLA135" s="670"/>
      <c r="GLB135" s="670"/>
      <c r="GLC135" s="670"/>
      <c r="GLD135" s="670"/>
      <c r="GLE135" s="670"/>
      <c r="GLF135" s="670"/>
      <c r="GLG135" s="670"/>
      <c r="GLH135" s="670"/>
      <c r="GLI135" s="670"/>
      <c r="GLJ135" s="670"/>
      <c r="GLK135" s="670"/>
      <c r="GLL135" s="670"/>
      <c r="GLM135" s="670"/>
      <c r="GLN135" s="670"/>
      <c r="GLO135" s="670"/>
      <c r="GLP135" s="670"/>
      <c r="GLQ135" s="670"/>
      <c r="GLR135" s="670"/>
      <c r="GLS135" s="670"/>
      <c r="GLT135" s="670"/>
      <c r="GLU135" s="670"/>
      <c r="GLV135" s="670"/>
      <c r="GLW135" s="670"/>
      <c r="GLX135" s="670"/>
      <c r="GLY135" s="670"/>
      <c r="GLZ135" s="670"/>
      <c r="GMA135" s="670"/>
      <c r="GMB135" s="670"/>
      <c r="GMC135" s="670"/>
      <c r="GMD135" s="670"/>
      <c r="GME135" s="670"/>
      <c r="GMF135" s="670"/>
      <c r="GMG135" s="670"/>
      <c r="GMH135" s="670"/>
      <c r="GMI135" s="670"/>
      <c r="GMJ135" s="670"/>
      <c r="GMK135" s="670"/>
      <c r="GML135" s="670"/>
      <c r="GMM135" s="670"/>
      <c r="GMN135" s="670"/>
      <c r="GMO135" s="670"/>
      <c r="GMP135" s="670"/>
      <c r="GMQ135" s="670"/>
      <c r="GMR135" s="670"/>
      <c r="GMS135" s="670"/>
      <c r="GMT135" s="670"/>
      <c r="GMU135" s="670"/>
      <c r="GMV135" s="670"/>
      <c r="GMW135" s="670"/>
      <c r="GMX135" s="670"/>
      <c r="GMY135" s="670"/>
      <c r="GMZ135" s="670"/>
      <c r="GNA135" s="670"/>
      <c r="GNB135" s="670"/>
      <c r="GNC135" s="670"/>
      <c r="GND135" s="670"/>
      <c r="GNE135" s="670"/>
      <c r="GNF135" s="670"/>
      <c r="GNG135" s="670"/>
      <c r="GNH135" s="670"/>
      <c r="GNI135" s="670"/>
      <c r="GNJ135" s="670"/>
      <c r="GNK135" s="670"/>
      <c r="GNL135" s="670"/>
      <c r="GNM135" s="670"/>
      <c r="GNN135" s="670"/>
      <c r="GNO135" s="670"/>
      <c r="GNP135" s="670"/>
      <c r="GNQ135" s="670"/>
      <c r="GNR135" s="670"/>
      <c r="GNS135" s="670"/>
      <c r="GNT135" s="670"/>
      <c r="GNU135" s="670"/>
      <c r="GNV135" s="670"/>
      <c r="GNW135" s="670"/>
      <c r="GNX135" s="670"/>
      <c r="GNY135" s="670"/>
      <c r="GNZ135" s="670"/>
      <c r="GOA135" s="670"/>
      <c r="GOB135" s="670"/>
      <c r="GOC135" s="670"/>
      <c r="GOD135" s="670"/>
      <c r="GOE135" s="670"/>
      <c r="GOF135" s="670"/>
      <c r="GOG135" s="670"/>
      <c r="GOH135" s="670"/>
      <c r="GOI135" s="670"/>
      <c r="GOJ135" s="670"/>
      <c r="GOK135" s="670"/>
      <c r="GOL135" s="670"/>
      <c r="GOM135" s="670"/>
      <c r="GON135" s="670"/>
      <c r="GOO135" s="670"/>
      <c r="GOP135" s="670"/>
      <c r="GOQ135" s="670"/>
      <c r="GOR135" s="670"/>
      <c r="GOS135" s="670"/>
      <c r="GOT135" s="670"/>
      <c r="GOU135" s="670"/>
      <c r="GOV135" s="670"/>
      <c r="GOW135" s="670"/>
      <c r="GOX135" s="670"/>
      <c r="GOY135" s="670"/>
      <c r="GOZ135" s="670"/>
      <c r="GPA135" s="670"/>
      <c r="GPB135" s="670"/>
      <c r="GPC135" s="670"/>
      <c r="GPD135" s="670"/>
      <c r="GPE135" s="670"/>
      <c r="GPF135" s="670"/>
      <c r="GPG135" s="670"/>
      <c r="GPH135" s="670"/>
      <c r="GPI135" s="670"/>
      <c r="GPJ135" s="670"/>
      <c r="GPK135" s="670"/>
      <c r="GPL135" s="670"/>
      <c r="GPM135" s="670"/>
      <c r="GPN135" s="670"/>
      <c r="GPO135" s="670"/>
      <c r="GPP135" s="670"/>
      <c r="GPQ135" s="670"/>
      <c r="GPR135" s="670"/>
      <c r="GPS135" s="670"/>
      <c r="GPT135" s="670"/>
      <c r="GPU135" s="670"/>
      <c r="GPV135" s="670"/>
      <c r="GPW135" s="670"/>
      <c r="GPX135" s="670"/>
      <c r="GPY135" s="670"/>
      <c r="GPZ135" s="670"/>
      <c r="GQA135" s="670"/>
      <c r="GQB135" s="670"/>
      <c r="GQC135" s="670"/>
      <c r="GQD135" s="670"/>
      <c r="GQE135" s="670"/>
      <c r="GQF135" s="670"/>
      <c r="GQG135" s="670"/>
      <c r="GQH135" s="670"/>
      <c r="GQI135" s="670"/>
      <c r="GQJ135" s="670"/>
      <c r="GQK135" s="670"/>
      <c r="GQL135" s="670"/>
      <c r="GQM135" s="670"/>
      <c r="GQN135" s="670"/>
      <c r="GQO135" s="670"/>
      <c r="GQP135" s="670"/>
      <c r="GQQ135" s="670"/>
      <c r="GQR135" s="670"/>
      <c r="GQS135" s="670"/>
      <c r="GQT135" s="670"/>
      <c r="GQU135" s="670"/>
      <c r="GQV135" s="670"/>
      <c r="GQW135" s="670"/>
      <c r="GQX135" s="670"/>
      <c r="GQY135" s="670"/>
      <c r="GQZ135" s="670"/>
      <c r="GRA135" s="670"/>
      <c r="GRB135" s="670"/>
      <c r="GRC135" s="670"/>
      <c r="GRD135" s="670"/>
      <c r="GRE135" s="670"/>
      <c r="GRF135" s="670"/>
      <c r="GRG135" s="670"/>
      <c r="GRH135" s="670"/>
      <c r="GRI135" s="670"/>
      <c r="GRJ135" s="670"/>
      <c r="GRK135" s="670"/>
      <c r="GRL135" s="670"/>
      <c r="GRM135" s="670"/>
      <c r="GRN135" s="670"/>
      <c r="GRO135" s="670"/>
      <c r="GRP135" s="670"/>
      <c r="GRQ135" s="670"/>
      <c r="GRR135" s="670"/>
      <c r="GRS135" s="670"/>
      <c r="GRT135" s="670"/>
      <c r="GRU135" s="670"/>
      <c r="GRV135" s="670"/>
      <c r="GRW135" s="670"/>
      <c r="GRX135" s="670"/>
      <c r="GRY135" s="670"/>
      <c r="GRZ135" s="670"/>
      <c r="GSA135" s="670"/>
      <c r="GSB135" s="670"/>
      <c r="GSC135" s="670"/>
      <c r="GSD135" s="670"/>
      <c r="GSE135" s="670"/>
      <c r="GSF135" s="670"/>
      <c r="GSG135" s="670"/>
      <c r="GSH135" s="670"/>
      <c r="GSI135" s="670"/>
      <c r="GSJ135" s="670"/>
      <c r="GSK135" s="670"/>
      <c r="GSL135" s="670"/>
      <c r="GSM135" s="670"/>
      <c r="GSN135" s="670"/>
      <c r="GSO135" s="670"/>
      <c r="GSP135" s="670"/>
      <c r="GSQ135" s="670"/>
      <c r="GSR135" s="670"/>
      <c r="GSS135" s="670"/>
      <c r="GST135" s="670"/>
      <c r="GSU135" s="670"/>
      <c r="GSV135" s="670"/>
      <c r="GSW135" s="670"/>
      <c r="GSX135" s="670"/>
      <c r="GSY135" s="670"/>
      <c r="GSZ135" s="670"/>
      <c r="GTA135" s="670"/>
      <c r="GTB135" s="670"/>
      <c r="GTC135" s="670"/>
      <c r="GTD135" s="670"/>
      <c r="GTE135" s="670"/>
      <c r="GTF135" s="670"/>
      <c r="GTG135" s="670"/>
      <c r="GTH135" s="670"/>
      <c r="GTI135" s="670"/>
      <c r="GTJ135" s="670"/>
      <c r="GTK135" s="670"/>
      <c r="GTL135" s="670"/>
      <c r="GTM135" s="670"/>
      <c r="GTN135" s="670"/>
      <c r="GTO135" s="670"/>
      <c r="GTP135" s="670"/>
      <c r="GTQ135" s="670"/>
      <c r="GTR135" s="670"/>
      <c r="GTS135" s="670"/>
      <c r="GTT135" s="670"/>
      <c r="GTU135" s="670"/>
      <c r="GTV135" s="670"/>
      <c r="GTW135" s="670"/>
      <c r="GTX135" s="670"/>
      <c r="GTY135" s="670"/>
      <c r="GTZ135" s="670"/>
      <c r="GUA135" s="670"/>
      <c r="GUB135" s="670"/>
      <c r="GUC135" s="670"/>
      <c r="GUD135" s="670"/>
      <c r="GUE135" s="670"/>
      <c r="GUF135" s="670"/>
      <c r="GUG135" s="670"/>
      <c r="GUH135" s="670"/>
      <c r="GUI135" s="670"/>
      <c r="GUJ135" s="670"/>
      <c r="GUK135" s="670"/>
      <c r="GUL135" s="670"/>
      <c r="GUM135" s="670"/>
      <c r="GUN135" s="670"/>
      <c r="GUO135" s="670"/>
      <c r="GUP135" s="670"/>
      <c r="GUQ135" s="670"/>
      <c r="GUR135" s="670"/>
      <c r="GUS135" s="670"/>
      <c r="GUT135" s="670"/>
      <c r="GUU135" s="670"/>
      <c r="GUV135" s="670"/>
      <c r="GUW135" s="670"/>
      <c r="GUX135" s="670"/>
      <c r="GUY135" s="670"/>
      <c r="GUZ135" s="670"/>
      <c r="GVA135" s="670"/>
      <c r="GVB135" s="670"/>
      <c r="GVC135" s="670"/>
      <c r="GVD135" s="670"/>
      <c r="GVE135" s="670"/>
      <c r="GVF135" s="670"/>
      <c r="GVG135" s="670"/>
      <c r="GVH135" s="670"/>
      <c r="GVI135" s="670"/>
      <c r="GVJ135" s="670"/>
      <c r="GVK135" s="670"/>
      <c r="GVL135" s="670"/>
      <c r="GVM135" s="670"/>
      <c r="GVN135" s="670"/>
      <c r="GVO135" s="670"/>
      <c r="GVP135" s="670"/>
      <c r="GVQ135" s="670"/>
      <c r="GVR135" s="670"/>
      <c r="GVS135" s="670"/>
      <c r="GVT135" s="670"/>
      <c r="GVU135" s="670"/>
      <c r="GVV135" s="670"/>
      <c r="GVW135" s="670"/>
      <c r="GVX135" s="670"/>
      <c r="GVY135" s="670"/>
      <c r="GVZ135" s="670"/>
      <c r="GWA135" s="670"/>
      <c r="GWB135" s="670"/>
      <c r="GWC135" s="670"/>
      <c r="GWD135" s="670"/>
      <c r="GWE135" s="670"/>
      <c r="GWF135" s="670"/>
      <c r="GWG135" s="670"/>
      <c r="GWH135" s="670"/>
      <c r="GWI135" s="670"/>
      <c r="GWJ135" s="670"/>
      <c r="GWK135" s="670"/>
      <c r="GWL135" s="670"/>
      <c r="GWM135" s="670"/>
      <c r="GWN135" s="670"/>
      <c r="GWO135" s="670"/>
      <c r="GWP135" s="670"/>
      <c r="GWQ135" s="670"/>
      <c r="GWR135" s="670"/>
      <c r="GWS135" s="670"/>
      <c r="GWT135" s="670"/>
      <c r="GWU135" s="670"/>
      <c r="GWV135" s="670"/>
      <c r="GWW135" s="670"/>
      <c r="GWX135" s="670"/>
      <c r="GWY135" s="670"/>
      <c r="GWZ135" s="670"/>
      <c r="GXA135" s="670"/>
      <c r="GXB135" s="670"/>
      <c r="GXC135" s="670"/>
      <c r="GXD135" s="670"/>
      <c r="GXE135" s="670"/>
      <c r="GXF135" s="670"/>
      <c r="GXG135" s="670"/>
      <c r="GXH135" s="670"/>
      <c r="GXI135" s="670"/>
      <c r="GXJ135" s="670"/>
      <c r="GXK135" s="670"/>
      <c r="GXL135" s="670"/>
      <c r="GXM135" s="670"/>
      <c r="GXN135" s="670"/>
      <c r="GXO135" s="670"/>
      <c r="GXP135" s="670"/>
      <c r="GXQ135" s="670"/>
      <c r="GXR135" s="670"/>
      <c r="GXS135" s="670"/>
      <c r="GXT135" s="670"/>
      <c r="GXU135" s="670"/>
      <c r="GXV135" s="670"/>
      <c r="GXW135" s="670"/>
      <c r="GXX135" s="670"/>
      <c r="GXY135" s="670"/>
      <c r="GXZ135" s="670"/>
      <c r="GYA135" s="670"/>
      <c r="GYB135" s="670"/>
      <c r="GYC135" s="670"/>
      <c r="GYD135" s="670"/>
      <c r="GYE135" s="670"/>
      <c r="GYF135" s="670"/>
      <c r="GYG135" s="670"/>
      <c r="GYH135" s="670"/>
      <c r="GYI135" s="670"/>
      <c r="GYJ135" s="670"/>
      <c r="GYK135" s="670"/>
      <c r="GYL135" s="670"/>
      <c r="GYM135" s="670"/>
      <c r="GYN135" s="670"/>
      <c r="GYO135" s="670"/>
      <c r="GYP135" s="670"/>
      <c r="GYQ135" s="670"/>
      <c r="GYR135" s="670"/>
      <c r="GYS135" s="670"/>
      <c r="GYT135" s="670"/>
      <c r="GYU135" s="670"/>
      <c r="GYV135" s="670"/>
      <c r="GYW135" s="670"/>
      <c r="GYX135" s="670"/>
      <c r="GYY135" s="670"/>
      <c r="GYZ135" s="670"/>
      <c r="GZA135" s="670"/>
      <c r="GZB135" s="670"/>
      <c r="GZC135" s="670"/>
      <c r="GZD135" s="670"/>
      <c r="GZE135" s="670"/>
      <c r="GZF135" s="670"/>
      <c r="GZG135" s="670"/>
      <c r="GZH135" s="670"/>
      <c r="GZI135" s="670"/>
      <c r="GZJ135" s="670"/>
      <c r="GZK135" s="670"/>
      <c r="GZL135" s="670"/>
      <c r="GZM135" s="670"/>
      <c r="GZN135" s="670"/>
      <c r="GZO135" s="670"/>
      <c r="GZP135" s="670"/>
      <c r="GZQ135" s="670"/>
      <c r="GZR135" s="670"/>
      <c r="GZS135" s="670"/>
      <c r="GZT135" s="670"/>
      <c r="GZU135" s="670"/>
      <c r="GZV135" s="670"/>
      <c r="GZW135" s="670"/>
      <c r="GZX135" s="670"/>
      <c r="GZY135" s="670"/>
      <c r="GZZ135" s="670"/>
      <c r="HAA135" s="670"/>
      <c r="HAB135" s="670"/>
      <c r="HAC135" s="670"/>
      <c r="HAD135" s="670"/>
      <c r="HAE135" s="670"/>
      <c r="HAF135" s="670"/>
      <c r="HAG135" s="670"/>
      <c r="HAH135" s="670"/>
      <c r="HAI135" s="670"/>
      <c r="HAJ135" s="670"/>
      <c r="HAK135" s="670"/>
      <c r="HAL135" s="670"/>
      <c r="HAM135" s="670"/>
      <c r="HAN135" s="670"/>
      <c r="HAO135" s="670"/>
      <c r="HAP135" s="670"/>
      <c r="HAQ135" s="670"/>
      <c r="HAR135" s="670"/>
      <c r="HAS135" s="670"/>
      <c r="HAT135" s="670"/>
      <c r="HAU135" s="670"/>
      <c r="HAV135" s="670"/>
      <c r="HAW135" s="670"/>
      <c r="HAX135" s="670"/>
      <c r="HAY135" s="670"/>
      <c r="HAZ135" s="670"/>
      <c r="HBA135" s="670"/>
      <c r="HBB135" s="670"/>
      <c r="HBC135" s="670"/>
      <c r="HBD135" s="670"/>
      <c r="HBE135" s="670"/>
      <c r="HBF135" s="670"/>
      <c r="HBG135" s="670"/>
      <c r="HBH135" s="670"/>
      <c r="HBI135" s="670"/>
      <c r="HBJ135" s="670"/>
      <c r="HBK135" s="670"/>
      <c r="HBL135" s="670"/>
      <c r="HBM135" s="670"/>
      <c r="HBN135" s="670"/>
      <c r="HBO135" s="670"/>
      <c r="HBP135" s="670"/>
      <c r="HBQ135" s="670"/>
      <c r="HBR135" s="670"/>
      <c r="HBS135" s="670"/>
      <c r="HBT135" s="670"/>
      <c r="HBU135" s="670"/>
      <c r="HBV135" s="670"/>
      <c r="HBW135" s="670"/>
      <c r="HBX135" s="670"/>
      <c r="HBY135" s="670"/>
      <c r="HBZ135" s="670"/>
      <c r="HCA135" s="670"/>
      <c r="HCB135" s="670"/>
      <c r="HCC135" s="670"/>
      <c r="HCD135" s="670"/>
      <c r="HCE135" s="670"/>
      <c r="HCF135" s="670"/>
      <c r="HCG135" s="670"/>
      <c r="HCH135" s="670"/>
      <c r="HCI135" s="670"/>
      <c r="HCJ135" s="670"/>
      <c r="HCK135" s="670"/>
      <c r="HCL135" s="670"/>
      <c r="HCM135" s="670"/>
      <c r="HCN135" s="670"/>
      <c r="HCO135" s="670"/>
      <c r="HCP135" s="670"/>
      <c r="HCQ135" s="670"/>
      <c r="HCR135" s="670"/>
      <c r="HCS135" s="670"/>
      <c r="HCT135" s="670"/>
      <c r="HCU135" s="670"/>
      <c r="HCV135" s="670"/>
      <c r="HCW135" s="670"/>
      <c r="HCX135" s="670"/>
      <c r="HCY135" s="670"/>
      <c r="HCZ135" s="670"/>
      <c r="HDA135" s="670"/>
      <c r="HDB135" s="670"/>
      <c r="HDC135" s="670"/>
      <c r="HDD135" s="670"/>
      <c r="HDE135" s="670"/>
      <c r="HDF135" s="670"/>
      <c r="HDG135" s="670"/>
      <c r="HDH135" s="670"/>
      <c r="HDI135" s="670"/>
      <c r="HDJ135" s="670"/>
      <c r="HDK135" s="670"/>
      <c r="HDL135" s="670"/>
      <c r="HDM135" s="670"/>
      <c r="HDN135" s="670"/>
      <c r="HDO135" s="670"/>
      <c r="HDP135" s="670"/>
      <c r="HDQ135" s="670"/>
      <c r="HDR135" s="670"/>
      <c r="HDS135" s="670"/>
      <c r="HDT135" s="670"/>
      <c r="HDU135" s="670"/>
      <c r="HDV135" s="670"/>
      <c r="HDW135" s="670"/>
      <c r="HDX135" s="670"/>
      <c r="HDY135" s="670"/>
      <c r="HDZ135" s="670"/>
      <c r="HEA135" s="670"/>
      <c r="HEB135" s="670"/>
      <c r="HEC135" s="670"/>
      <c r="HED135" s="670"/>
      <c r="HEE135" s="670"/>
      <c r="HEF135" s="670"/>
      <c r="HEG135" s="670"/>
      <c r="HEH135" s="670"/>
      <c r="HEI135" s="670"/>
      <c r="HEJ135" s="670"/>
      <c r="HEK135" s="670"/>
      <c r="HEL135" s="670"/>
      <c r="HEM135" s="670"/>
      <c r="HEN135" s="670"/>
      <c r="HEO135" s="670"/>
      <c r="HEP135" s="670"/>
      <c r="HEQ135" s="670"/>
      <c r="HER135" s="670"/>
      <c r="HES135" s="670"/>
      <c r="HET135" s="670"/>
      <c r="HEU135" s="670"/>
      <c r="HEV135" s="670"/>
      <c r="HEW135" s="670"/>
      <c r="HEX135" s="670"/>
      <c r="HEY135" s="670"/>
      <c r="HEZ135" s="670"/>
      <c r="HFA135" s="670"/>
      <c r="HFB135" s="670"/>
      <c r="HFC135" s="670"/>
      <c r="HFD135" s="670"/>
      <c r="HFE135" s="670"/>
      <c r="HFF135" s="670"/>
      <c r="HFG135" s="670"/>
      <c r="HFH135" s="670"/>
      <c r="HFI135" s="670"/>
      <c r="HFJ135" s="670"/>
      <c r="HFK135" s="670"/>
      <c r="HFL135" s="670"/>
      <c r="HFM135" s="670"/>
      <c r="HFN135" s="670"/>
      <c r="HFO135" s="670"/>
      <c r="HFP135" s="670"/>
      <c r="HFQ135" s="670"/>
      <c r="HFR135" s="670"/>
      <c r="HFS135" s="670"/>
      <c r="HFT135" s="670"/>
      <c r="HFU135" s="670"/>
      <c r="HFV135" s="670"/>
      <c r="HFW135" s="670"/>
      <c r="HFX135" s="670"/>
      <c r="HFY135" s="670"/>
      <c r="HFZ135" s="670"/>
      <c r="HGA135" s="670"/>
      <c r="HGB135" s="670"/>
      <c r="HGC135" s="670"/>
      <c r="HGD135" s="670"/>
      <c r="HGE135" s="670"/>
      <c r="HGF135" s="670"/>
      <c r="HGG135" s="670"/>
      <c r="HGH135" s="670"/>
      <c r="HGI135" s="670"/>
      <c r="HGJ135" s="670"/>
      <c r="HGK135" s="670"/>
      <c r="HGL135" s="670"/>
      <c r="HGM135" s="670"/>
      <c r="HGN135" s="670"/>
      <c r="HGO135" s="670"/>
      <c r="HGP135" s="670"/>
      <c r="HGQ135" s="670"/>
      <c r="HGR135" s="670"/>
      <c r="HGS135" s="670"/>
      <c r="HGT135" s="670"/>
      <c r="HGU135" s="670"/>
      <c r="HGV135" s="670"/>
      <c r="HGW135" s="670"/>
      <c r="HGX135" s="670"/>
      <c r="HGY135" s="670"/>
      <c r="HGZ135" s="670"/>
      <c r="HHA135" s="670"/>
      <c r="HHB135" s="670"/>
      <c r="HHC135" s="670"/>
      <c r="HHD135" s="670"/>
      <c r="HHE135" s="670"/>
      <c r="HHF135" s="670"/>
      <c r="HHG135" s="670"/>
      <c r="HHH135" s="670"/>
      <c r="HHI135" s="670"/>
      <c r="HHJ135" s="670"/>
      <c r="HHK135" s="670"/>
      <c r="HHL135" s="670"/>
      <c r="HHM135" s="670"/>
      <c r="HHN135" s="670"/>
      <c r="HHO135" s="670"/>
      <c r="HHP135" s="670"/>
      <c r="HHQ135" s="670"/>
      <c r="HHR135" s="670"/>
      <c r="HHS135" s="670"/>
      <c r="HHT135" s="670"/>
      <c r="HHU135" s="670"/>
      <c r="HHV135" s="670"/>
      <c r="HHW135" s="670"/>
      <c r="HHX135" s="670"/>
      <c r="HHY135" s="670"/>
      <c r="HHZ135" s="670"/>
      <c r="HIA135" s="670"/>
      <c r="HIB135" s="670"/>
      <c r="HIC135" s="670"/>
      <c r="HID135" s="670"/>
      <c r="HIE135" s="670"/>
      <c r="HIF135" s="670"/>
      <c r="HIG135" s="670"/>
      <c r="HIH135" s="670"/>
      <c r="HII135" s="670"/>
      <c r="HIJ135" s="670"/>
      <c r="HIK135" s="670"/>
      <c r="HIL135" s="670"/>
      <c r="HIM135" s="670"/>
      <c r="HIN135" s="670"/>
      <c r="HIO135" s="670"/>
      <c r="HIP135" s="670"/>
      <c r="HIQ135" s="670"/>
      <c r="HIR135" s="670"/>
      <c r="HIS135" s="670"/>
      <c r="HIT135" s="670"/>
      <c r="HIU135" s="670"/>
      <c r="HIV135" s="670"/>
      <c r="HIW135" s="670"/>
      <c r="HIX135" s="670"/>
      <c r="HIY135" s="670"/>
      <c r="HIZ135" s="670"/>
      <c r="HJA135" s="670"/>
      <c r="HJB135" s="670"/>
      <c r="HJC135" s="670"/>
      <c r="HJD135" s="670"/>
      <c r="HJE135" s="670"/>
      <c r="HJF135" s="670"/>
      <c r="HJG135" s="670"/>
      <c r="HJH135" s="670"/>
      <c r="HJI135" s="670"/>
      <c r="HJJ135" s="670"/>
      <c r="HJK135" s="670"/>
      <c r="HJL135" s="670"/>
      <c r="HJM135" s="670"/>
      <c r="HJN135" s="670"/>
      <c r="HJO135" s="670"/>
      <c r="HJP135" s="670"/>
      <c r="HJQ135" s="670"/>
      <c r="HJR135" s="670"/>
      <c r="HJS135" s="670"/>
      <c r="HJT135" s="670"/>
      <c r="HJU135" s="670"/>
      <c r="HJV135" s="670"/>
      <c r="HJW135" s="670"/>
      <c r="HJX135" s="670"/>
      <c r="HJY135" s="670"/>
      <c r="HJZ135" s="670"/>
      <c r="HKA135" s="670"/>
      <c r="HKB135" s="670"/>
      <c r="HKC135" s="670"/>
      <c r="HKD135" s="670"/>
      <c r="HKE135" s="670"/>
      <c r="HKF135" s="670"/>
      <c r="HKG135" s="670"/>
      <c r="HKH135" s="670"/>
      <c r="HKI135" s="670"/>
      <c r="HKJ135" s="670"/>
      <c r="HKK135" s="670"/>
      <c r="HKL135" s="670"/>
      <c r="HKM135" s="670"/>
      <c r="HKN135" s="670"/>
      <c r="HKO135" s="670"/>
      <c r="HKP135" s="670"/>
      <c r="HKQ135" s="670"/>
      <c r="HKR135" s="670"/>
      <c r="HKS135" s="670"/>
      <c r="HKT135" s="670"/>
      <c r="HKU135" s="670"/>
      <c r="HKV135" s="670"/>
      <c r="HKW135" s="670"/>
      <c r="HKX135" s="670"/>
      <c r="HKY135" s="670"/>
      <c r="HKZ135" s="670"/>
      <c r="HLA135" s="670"/>
      <c r="HLB135" s="670"/>
      <c r="HLC135" s="670"/>
      <c r="HLD135" s="670"/>
      <c r="HLE135" s="670"/>
      <c r="HLF135" s="670"/>
      <c r="HLG135" s="670"/>
      <c r="HLH135" s="670"/>
      <c r="HLI135" s="670"/>
      <c r="HLJ135" s="670"/>
      <c r="HLK135" s="670"/>
      <c r="HLL135" s="670"/>
      <c r="HLM135" s="670"/>
      <c r="HLN135" s="670"/>
      <c r="HLO135" s="670"/>
      <c r="HLP135" s="670"/>
      <c r="HLQ135" s="670"/>
      <c r="HLR135" s="670"/>
      <c r="HLS135" s="670"/>
      <c r="HLT135" s="670"/>
      <c r="HLU135" s="670"/>
      <c r="HLV135" s="670"/>
      <c r="HLW135" s="670"/>
      <c r="HLX135" s="670"/>
      <c r="HLY135" s="670"/>
      <c r="HLZ135" s="670"/>
      <c r="HMA135" s="670"/>
      <c r="HMB135" s="670"/>
      <c r="HMC135" s="670"/>
      <c r="HMD135" s="670"/>
      <c r="HME135" s="670"/>
      <c r="HMF135" s="670"/>
      <c r="HMG135" s="670"/>
      <c r="HMH135" s="670"/>
      <c r="HMI135" s="670"/>
      <c r="HMJ135" s="670"/>
      <c r="HMK135" s="670"/>
      <c r="HML135" s="670"/>
      <c r="HMM135" s="670"/>
      <c r="HMN135" s="670"/>
      <c r="HMO135" s="670"/>
      <c r="HMP135" s="670"/>
      <c r="HMQ135" s="670"/>
      <c r="HMR135" s="670"/>
      <c r="HMS135" s="670"/>
      <c r="HMT135" s="670"/>
      <c r="HMU135" s="670"/>
      <c r="HMV135" s="670"/>
      <c r="HMW135" s="670"/>
      <c r="HMX135" s="670"/>
      <c r="HMY135" s="670"/>
      <c r="HMZ135" s="670"/>
      <c r="HNA135" s="670"/>
      <c r="HNB135" s="670"/>
      <c r="HNC135" s="670"/>
      <c r="HND135" s="670"/>
      <c r="HNE135" s="670"/>
      <c r="HNF135" s="670"/>
      <c r="HNG135" s="670"/>
      <c r="HNH135" s="670"/>
      <c r="HNI135" s="670"/>
      <c r="HNJ135" s="670"/>
      <c r="HNK135" s="670"/>
      <c r="HNL135" s="670"/>
      <c r="HNM135" s="670"/>
      <c r="HNN135" s="670"/>
      <c r="HNO135" s="670"/>
      <c r="HNP135" s="670"/>
      <c r="HNQ135" s="670"/>
      <c r="HNR135" s="670"/>
      <c r="HNS135" s="670"/>
      <c r="HNT135" s="670"/>
      <c r="HNU135" s="670"/>
      <c r="HNV135" s="670"/>
      <c r="HNW135" s="670"/>
      <c r="HNX135" s="670"/>
      <c r="HNY135" s="670"/>
      <c r="HNZ135" s="670"/>
      <c r="HOA135" s="670"/>
      <c r="HOB135" s="670"/>
      <c r="HOC135" s="670"/>
      <c r="HOD135" s="670"/>
      <c r="HOE135" s="670"/>
      <c r="HOF135" s="670"/>
      <c r="HOG135" s="670"/>
      <c r="HOH135" s="670"/>
      <c r="HOI135" s="670"/>
      <c r="HOJ135" s="670"/>
      <c r="HOK135" s="670"/>
      <c r="HOL135" s="670"/>
      <c r="HOM135" s="670"/>
      <c r="HON135" s="670"/>
      <c r="HOO135" s="670"/>
      <c r="HOP135" s="670"/>
      <c r="HOQ135" s="670"/>
      <c r="HOR135" s="670"/>
      <c r="HOS135" s="670"/>
      <c r="HOT135" s="670"/>
      <c r="HOU135" s="670"/>
      <c r="HOV135" s="670"/>
      <c r="HOW135" s="670"/>
      <c r="HOX135" s="670"/>
      <c r="HOY135" s="670"/>
      <c r="HOZ135" s="670"/>
      <c r="HPA135" s="670"/>
      <c r="HPB135" s="670"/>
      <c r="HPC135" s="670"/>
      <c r="HPD135" s="670"/>
      <c r="HPE135" s="670"/>
      <c r="HPF135" s="670"/>
      <c r="HPG135" s="670"/>
      <c r="HPH135" s="670"/>
      <c r="HPI135" s="670"/>
      <c r="HPJ135" s="670"/>
      <c r="HPK135" s="670"/>
      <c r="HPL135" s="670"/>
      <c r="HPM135" s="670"/>
      <c r="HPN135" s="670"/>
      <c r="HPO135" s="670"/>
      <c r="HPP135" s="670"/>
      <c r="HPQ135" s="670"/>
      <c r="HPR135" s="670"/>
      <c r="HPS135" s="670"/>
      <c r="HPT135" s="670"/>
      <c r="HPU135" s="670"/>
      <c r="HPV135" s="670"/>
      <c r="HPW135" s="670"/>
      <c r="HPX135" s="670"/>
      <c r="HPY135" s="670"/>
      <c r="HPZ135" s="670"/>
      <c r="HQA135" s="670"/>
      <c r="HQB135" s="670"/>
      <c r="HQC135" s="670"/>
      <c r="HQD135" s="670"/>
      <c r="HQE135" s="670"/>
      <c r="HQF135" s="670"/>
      <c r="HQG135" s="670"/>
      <c r="HQH135" s="670"/>
      <c r="HQI135" s="670"/>
      <c r="HQJ135" s="670"/>
      <c r="HQK135" s="670"/>
      <c r="HQL135" s="670"/>
      <c r="HQM135" s="670"/>
      <c r="HQN135" s="670"/>
      <c r="HQO135" s="670"/>
      <c r="HQP135" s="670"/>
      <c r="HQQ135" s="670"/>
      <c r="HQR135" s="670"/>
      <c r="HQS135" s="670"/>
      <c r="HQT135" s="670"/>
      <c r="HQU135" s="670"/>
      <c r="HQV135" s="670"/>
      <c r="HQW135" s="670"/>
      <c r="HQX135" s="670"/>
      <c r="HQY135" s="670"/>
      <c r="HQZ135" s="670"/>
      <c r="HRA135" s="670"/>
      <c r="HRB135" s="670"/>
      <c r="HRC135" s="670"/>
      <c r="HRD135" s="670"/>
      <c r="HRE135" s="670"/>
      <c r="HRF135" s="670"/>
      <c r="HRG135" s="670"/>
      <c r="HRH135" s="670"/>
      <c r="HRI135" s="670"/>
      <c r="HRJ135" s="670"/>
      <c r="HRK135" s="670"/>
      <c r="HRL135" s="670"/>
      <c r="HRM135" s="670"/>
      <c r="HRN135" s="670"/>
      <c r="HRO135" s="670"/>
      <c r="HRP135" s="670"/>
      <c r="HRQ135" s="670"/>
      <c r="HRR135" s="670"/>
      <c r="HRS135" s="670"/>
      <c r="HRT135" s="670"/>
      <c r="HRU135" s="670"/>
      <c r="HRV135" s="670"/>
      <c r="HRW135" s="670"/>
      <c r="HRX135" s="670"/>
      <c r="HRY135" s="670"/>
      <c r="HRZ135" s="670"/>
      <c r="HSA135" s="670"/>
      <c r="HSB135" s="670"/>
      <c r="HSC135" s="670"/>
      <c r="HSD135" s="670"/>
      <c r="HSE135" s="670"/>
      <c r="HSF135" s="670"/>
      <c r="HSG135" s="670"/>
      <c r="HSH135" s="670"/>
      <c r="HSI135" s="670"/>
      <c r="HSJ135" s="670"/>
      <c r="HSK135" s="670"/>
      <c r="HSL135" s="670"/>
      <c r="HSM135" s="670"/>
      <c r="HSN135" s="670"/>
      <c r="HSO135" s="670"/>
      <c r="HSP135" s="670"/>
      <c r="HSQ135" s="670"/>
      <c r="HSR135" s="670"/>
      <c r="HSS135" s="670"/>
      <c r="HST135" s="670"/>
      <c r="HSU135" s="670"/>
      <c r="HSV135" s="670"/>
      <c r="HSW135" s="670"/>
      <c r="HSX135" s="670"/>
      <c r="HSY135" s="670"/>
      <c r="HSZ135" s="670"/>
      <c r="HTA135" s="670"/>
      <c r="HTB135" s="670"/>
      <c r="HTC135" s="670"/>
      <c r="HTD135" s="670"/>
      <c r="HTE135" s="670"/>
      <c r="HTF135" s="670"/>
      <c r="HTG135" s="670"/>
      <c r="HTH135" s="670"/>
      <c r="HTI135" s="670"/>
      <c r="HTJ135" s="670"/>
      <c r="HTK135" s="670"/>
      <c r="HTL135" s="670"/>
      <c r="HTM135" s="670"/>
      <c r="HTN135" s="670"/>
      <c r="HTO135" s="670"/>
      <c r="HTP135" s="670"/>
      <c r="HTQ135" s="670"/>
      <c r="HTR135" s="670"/>
      <c r="HTS135" s="670"/>
      <c r="HTT135" s="670"/>
      <c r="HTU135" s="670"/>
      <c r="HTV135" s="670"/>
      <c r="HTW135" s="670"/>
      <c r="HTX135" s="670"/>
      <c r="HTY135" s="670"/>
      <c r="HTZ135" s="670"/>
      <c r="HUA135" s="670"/>
      <c r="HUB135" s="670"/>
      <c r="HUC135" s="670"/>
      <c r="HUD135" s="670"/>
      <c r="HUE135" s="670"/>
      <c r="HUF135" s="670"/>
      <c r="HUG135" s="670"/>
      <c r="HUH135" s="670"/>
      <c r="HUI135" s="670"/>
      <c r="HUJ135" s="670"/>
      <c r="HUK135" s="670"/>
      <c r="HUL135" s="670"/>
      <c r="HUM135" s="670"/>
      <c r="HUN135" s="670"/>
      <c r="HUO135" s="670"/>
      <c r="HUP135" s="670"/>
      <c r="HUQ135" s="670"/>
      <c r="HUR135" s="670"/>
      <c r="HUS135" s="670"/>
      <c r="HUT135" s="670"/>
      <c r="HUU135" s="670"/>
      <c r="HUV135" s="670"/>
      <c r="HUW135" s="670"/>
      <c r="HUX135" s="670"/>
      <c r="HUY135" s="670"/>
      <c r="HUZ135" s="670"/>
      <c r="HVA135" s="670"/>
      <c r="HVB135" s="670"/>
      <c r="HVC135" s="670"/>
      <c r="HVD135" s="670"/>
      <c r="HVE135" s="670"/>
      <c r="HVF135" s="670"/>
      <c r="HVG135" s="670"/>
      <c r="HVH135" s="670"/>
      <c r="HVI135" s="670"/>
      <c r="HVJ135" s="670"/>
      <c r="HVK135" s="670"/>
      <c r="HVL135" s="670"/>
      <c r="HVM135" s="670"/>
      <c r="HVN135" s="670"/>
      <c r="HVO135" s="670"/>
      <c r="HVP135" s="670"/>
      <c r="HVQ135" s="670"/>
      <c r="HVR135" s="670"/>
      <c r="HVS135" s="670"/>
      <c r="HVT135" s="670"/>
      <c r="HVU135" s="670"/>
      <c r="HVV135" s="670"/>
      <c r="HVW135" s="670"/>
      <c r="HVX135" s="670"/>
      <c r="HVY135" s="670"/>
      <c r="HVZ135" s="670"/>
      <c r="HWA135" s="670"/>
      <c r="HWB135" s="670"/>
      <c r="HWC135" s="670"/>
      <c r="HWD135" s="670"/>
      <c r="HWE135" s="670"/>
      <c r="HWF135" s="670"/>
      <c r="HWG135" s="670"/>
      <c r="HWH135" s="670"/>
      <c r="HWI135" s="670"/>
      <c r="HWJ135" s="670"/>
      <c r="HWK135" s="670"/>
      <c r="HWL135" s="670"/>
      <c r="HWM135" s="670"/>
      <c r="HWN135" s="670"/>
      <c r="HWO135" s="670"/>
      <c r="HWP135" s="670"/>
      <c r="HWQ135" s="670"/>
      <c r="HWR135" s="670"/>
      <c r="HWS135" s="670"/>
      <c r="HWT135" s="670"/>
      <c r="HWU135" s="670"/>
      <c r="HWV135" s="670"/>
      <c r="HWW135" s="670"/>
      <c r="HWX135" s="670"/>
      <c r="HWY135" s="670"/>
      <c r="HWZ135" s="670"/>
      <c r="HXA135" s="670"/>
      <c r="HXB135" s="670"/>
      <c r="HXC135" s="670"/>
      <c r="HXD135" s="670"/>
      <c r="HXE135" s="670"/>
      <c r="HXF135" s="670"/>
      <c r="HXG135" s="670"/>
      <c r="HXH135" s="670"/>
      <c r="HXI135" s="670"/>
      <c r="HXJ135" s="670"/>
      <c r="HXK135" s="670"/>
      <c r="HXL135" s="670"/>
      <c r="HXM135" s="670"/>
      <c r="HXN135" s="670"/>
      <c r="HXO135" s="670"/>
      <c r="HXP135" s="670"/>
      <c r="HXQ135" s="670"/>
      <c r="HXR135" s="670"/>
      <c r="HXS135" s="670"/>
      <c r="HXT135" s="670"/>
      <c r="HXU135" s="670"/>
      <c r="HXV135" s="670"/>
      <c r="HXW135" s="670"/>
      <c r="HXX135" s="670"/>
      <c r="HXY135" s="670"/>
      <c r="HXZ135" s="670"/>
      <c r="HYA135" s="670"/>
      <c r="HYB135" s="670"/>
      <c r="HYC135" s="670"/>
      <c r="HYD135" s="670"/>
      <c r="HYE135" s="670"/>
      <c r="HYF135" s="670"/>
      <c r="HYG135" s="670"/>
      <c r="HYH135" s="670"/>
      <c r="HYI135" s="670"/>
      <c r="HYJ135" s="670"/>
      <c r="HYK135" s="670"/>
      <c r="HYL135" s="670"/>
      <c r="HYM135" s="670"/>
      <c r="HYN135" s="670"/>
      <c r="HYO135" s="670"/>
      <c r="HYP135" s="670"/>
      <c r="HYQ135" s="670"/>
      <c r="HYR135" s="670"/>
      <c r="HYS135" s="670"/>
      <c r="HYT135" s="670"/>
      <c r="HYU135" s="670"/>
      <c r="HYV135" s="670"/>
      <c r="HYW135" s="670"/>
      <c r="HYX135" s="670"/>
      <c r="HYY135" s="670"/>
      <c r="HYZ135" s="670"/>
      <c r="HZA135" s="670"/>
      <c r="HZB135" s="670"/>
      <c r="HZC135" s="670"/>
      <c r="HZD135" s="670"/>
      <c r="HZE135" s="670"/>
      <c r="HZF135" s="670"/>
      <c r="HZG135" s="670"/>
      <c r="HZH135" s="670"/>
      <c r="HZI135" s="670"/>
      <c r="HZJ135" s="670"/>
      <c r="HZK135" s="670"/>
      <c r="HZL135" s="670"/>
      <c r="HZM135" s="670"/>
      <c r="HZN135" s="670"/>
      <c r="HZO135" s="670"/>
      <c r="HZP135" s="670"/>
      <c r="HZQ135" s="670"/>
      <c r="HZR135" s="670"/>
      <c r="HZS135" s="670"/>
      <c r="HZT135" s="670"/>
      <c r="HZU135" s="670"/>
      <c r="HZV135" s="670"/>
      <c r="HZW135" s="670"/>
      <c r="HZX135" s="670"/>
      <c r="HZY135" s="670"/>
      <c r="HZZ135" s="670"/>
      <c r="IAA135" s="670"/>
      <c r="IAB135" s="670"/>
      <c r="IAC135" s="670"/>
      <c r="IAD135" s="670"/>
      <c r="IAE135" s="670"/>
      <c r="IAF135" s="670"/>
      <c r="IAG135" s="670"/>
      <c r="IAH135" s="670"/>
      <c r="IAI135" s="670"/>
      <c r="IAJ135" s="670"/>
      <c r="IAK135" s="670"/>
      <c r="IAL135" s="670"/>
      <c r="IAM135" s="670"/>
      <c r="IAN135" s="670"/>
      <c r="IAO135" s="670"/>
      <c r="IAP135" s="670"/>
      <c r="IAQ135" s="670"/>
      <c r="IAR135" s="670"/>
      <c r="IAS135" s="670"/>
      <c r="IAT135" s="670"/>
      <c r="IAU135" s="670"/>
      <c r="IAV135" s="670"/>
      <c r="IAW135" s="670"/>
      <c r="IAX135" s="670"/>
      <c r="IAY135" s="670"/>
      <c r="IAZ135" s="670"/>
      <c r="IBA135" s="670"/>
      <c r="IBB135" s="670"/>
      <c r="IBC135" s="670"/>
      <c r="IBD135" s="670"/>
      <c r="IBE135" s="670"/>
      <c r="IBF135" s="670"/>
      <c r="IBG135" s="670"/>
      <c r="IBH135" s="670"/>
      <c r="IBI135" s="670"/>
      <c r="IBJ135" s="670"/>
      <c r="IBK135" s="670"/>
      <c r="IBL135" s="670"/>
      <c r="IBM135" s="670"/>
      <c r="IBN135" s="670"/>
      <c r="IBO135" s="670"/>
      <c r="IBP135" s="670"/>
      <c r="IBQ135" s="670"/>
      <c r="IBR135" s="670"/>
      <c r="IBS135" s="670"/>
      <c r="IBT135" s="670"/>
      <c r="IBU135" s="670"/>
      <c r="IBV135" s="670"/>
      <c r="IBW135" s="670"/>
      <c r="IBX135" s="670"/>
      <c r="IBY135" s="670"/>
      <c r="IBZ135" s="670"/>
      <c r="ICA135" s="670"/>
      <c r="ICB135" s="670"/>
      <c r="ICC135" s="670"/>
      <c r="ICD135" s="670"/>
      <c r="ICE135" s="670"/>
      <c r="ICF135" s="670"/>
      <c r="ICG135" s="670"/>
      <c r="ICH135" s="670"/>
      <c r="ICI135" s="670"/>
      <c r="ICJ135" s="670"/>
      <c r="ICK135" s="670"/>
      <c r="ICL135" s="670"/>
      <c r="ICM135" s="670"/>
      <c r="ICN135" s="670"/>
      <c r="ICO135" s="670"/>
      <c r="ICP135" s="670"/>
      <c r="ICQ135" s="670"/>
      <c r="ICR135" s="670"/>
      <c r="ICS135" s="670"/>
      <c r="ICT135" s="670"/>
      <c r="ICU135" s="670"/>
      <c r="ICV135" s="670"/>
      <c r="ICW135" s="670"/>
      <c r="ICX135" s="670"/>
      <c r="ICY135" s="670"/>
      <c r="ICZ135" s="670"/>
      <c r="IDA135" s="670"/>
      <c r="IDB135" s="670"/>
      <c r="IDC135" s="670"/>
      <c r="IDD135" s="670"/>
      <c r="IDE135" s="670"/>
      <c r="IDF135" s="670"/>
      <c r="IDG135" s="670"/>
      <c r="IDH135" s="670"/>
      <c r="IDI135" s="670"/>
      <c r="IDJ135" s="670"/>
      <c r="IDK135" s="670"/>
      <c r="IDL135" s="670"/>
      <c r="IDM135" s="670"/>
      <c r="IDN135" s="670"/>
      <c r="IDO135" s="670"/>
      <c r="IDP135" s="670"/>
      <c r="IDQ135" s="670"/>
      <c r="IDR135" s="670"/>
      <c r="IDS135" s="670"/>
      <c r="IDT135" s="670"/>
      <c r="IDU135" s="670"/>
      <c r="IDV135" s="670"/>
      <c r="IDW135" s="670"/>
      <c r="IDX135" s="670"/>
      <c r="IDY135" s="670"/>
      <c r="IDZ135" s="670"/>
      <c r="IEA135" s="670"/>
      <c r="IEB135" s="670"/>
      <c r="IEC135" s="670"/>
      <c r="IED135" s="670"/>
      <c r="IEE135" s="670"/>
      <c r="IEF135" s="670"/>
      <c r="IEG135" s="670"/>
      <c r="IEH135" s="670"/>
      <c r="IEI135" s="670"/>
      <c r="IEJ135" s="670"/>
      <c r="IEK135" s="670"/>
      <c r="IEL135" s="670"/>
      <c r="IEM135" s="670"/>
      <c r="IEN135" s="670"/>
      <c r="IEO135" s="670"/>
      <c r="IEP135" s="670"/>
      <c r="IEQ135" s="670"/>
      <c r="IER135" s="670"/>
      <c r="IES135" s="670"/>
      <c r="IET135" s="670"/>
      <c r="IEU135" s="670"/>
      <c r="IEV135" s="670"/>
      <c r="IEW135" s="670"/>
      <c r="IEX135" s="670"/>
      <c r="IEY135" s="670"/>
      <c r="IEZ135" s="670"/>
      <c r="IFA135" s="670"/>
      <c r="IFB135" s="670"/>
      <c r="IFC135" s="670"/>
      <c r="IFD135" s="670"/>
      <c r="IFE135" s="670"/>
      <c r="IFF135" s="670"/>
      <c r="IFG135" s="670"/>
      <c r="IFH135" s="670"/>
      <c r="IFI135" s="670"/>
      <c r="IFJ135" s="670"/>
      <c r="IFK135" s="670"/>
      <c r="IFL135" s="670"/>
      <c r="IFM135" s="670"/>
      <c r="IFN135" s="670"/>
      <c r="IFO135" s="670"/>
      <c r="IFP135" s="670"/>
      <c r="IFQ135" s="670"/>
      <c r="IFR135" s="670"/>
      <c r="IFS135" s="670"/>
      <c r="IFT135" s="670"/>
      <c r="IFU135" s="670"/>
      <c r="IFV135" s="670"/>
      <c r="IFW135" s="670"/>
      <c r="IFX135" s="670"/>
      <c r="IFY135" s="670"/>
      <c r="IFZ135" s="670"/>
      <c r="IGA135" s="670"/>
      <c r="IGB135" s="670"/>
      <c r="IGC135" s="670"/>
      <c r="IGD135" s="670"/>
      <c r="IGE135" s="670"/>
      <c r="IGF135" s="670"/>
      <c r="IGG135" s="670"/>
      <c r="IGH135" s="670"/>
      <c r="IGI135" s="670"/>
      <c r="IGJ135" s="670"/>
      <c r="IGK135" s="670"/>
      <c r="IGL135" s="670"/>
      <c r="IGM135" s="670"/>
      <c r="IGN135" s="670"/>
      <c r="IGO135" s="670"/>
      <c r="IGP135" s="670"/>
      <c r="IGQ135" s="670"/>
      <c r="IGR135" s="670"/>
      <c r="IGS135" s="670"/>
      <c r="IGT135" s="670"/>
      <c r="IGU135" s="670"/>
      <c r="IGV135" s="670"/>
      <c r="IGW135" s="670"/>
      <c r="IGX135" s="670"/>
      <c r="IGY135" s="670"/>
      <c r="IGZ135" s="670"/>
      <c r="IHA135" s="670"/>
      <c r="IHB135" s="670"/>
      <c r="IHC135" s="670"/>
      <c r="IHD135" s="670"/>
      <c r="IHE135" s="670"/>
      <c r="IHF135" s="670"/>
      <c r="IHG135" s="670"/>
      <c r="IHH135" s="670"/>
      <c r="IHI135" s="670"/>
      <c r="IHJ135" s="670"/>
      <c r="IHK135" s="670"/>
      <c r="IHL135" s="670"/>
      <c r="IHM135" s="670"/>
      <c r="IHN135" s="670"/>
      <c r="IHO135" s="670"/>
      <c r="IHP135" s="670"/>
      <c r="IHQ135" s="670"/>
      <c r="IHR135" s="670"/>
      <c r="IHS135" s="670"/>
      <c r="IHT135" s="670"/>
      <c r="IHU135" s="670"/>
      <c r="IHV135" s="670"/>
      <c r="IHW135" s="670"/>
      <c r="IHX135" s="670"/>
      <c r="IHY135" s="670"/>
      <c r="IHZ135" s="670"/>
      <c r="IIA135" s="670"/>
      <c r="IIB135" s="670"/>
      <c r="IIC135" s="670"/>
      <c r="IID135" s="670"/>
      <c r="IIE135" s="670"/>
      <c r="IIF135" s="670"/>
      <c r="IIG135" s="670"/>
      <c r="IIH135" s="670"/>
      <c r="III135" s="670"/>
      <c r="IIJ135" s="670"/>
      <c r="IIK135" s="670"/>
      <c r="IIL135" s="670"/>
      <c r="IIM135" s="670"/>
      <c r="IIN135" s="670"/>
      <c r="IIO135" s="670"/>
      <c r="IIP135" s="670"/>
      <c r="IIQ135" s="670"/>
      <c r="IIR135" s="670"/>
      <c r="IIS135" s="670"/>
      <c r="IIT135" s="670"/>
      <c r="IIU135" s="670"/>
      <c r="IIV135" s="670"/>
      <c r="IIW135" s="670"/>
      <c r="IIX135" s="670"/>
      <c r="IIY135" s="670"/>
      <c r="IIZ135" s="670"/>
      <c r="IJA135" s="670"/>
      <c r="IJB135" s="670"/>
      <c r="IJC135" s="670"/>
      <c r="IJD135" s="670"/>
      <c r="IJE135" s="670"/>
      <c r="IJF135" s="670"/>
      <c r="IJG135" s="670"/>
      <c r="IJH135" s="670"/>
      <c r="IJI135" s="670"/>
      <c r="IJJ135" s="670"/>
      <c r="IJK135" s="670"/>
      <c r="IJL135" s="670"/>
      <c r="IJM135" s="670"/>
      <c r="IJN135" s="670"/>
      <c r="IJO135" s="670"/>
      <c r="IJP135" s="670"/>
      <c r="IJQ135" s="670"/>
      <c r="IJR135" s="670"/>
      <c r="IJS135" s="670"/>
      <c r="IJT135" s="670"/>
      <c r="IJU135" s="670"/>
      <c r="IJV135" s="670"/>
      <c r="IJW135" s="670"/>
      <c r="IJX135" s="670"/>
      <c r="IJY135" s="670"/>
      <c r="IJZ135" s="670"/>
      <c r="IKA135" s="670"/>
      <c r="IKB135" s="670"/>
      <c r="IKC135" s="670"/>
      <c r="IKD135" s="670"/>
      <c r="IKE135" s="670"/>
      <c r="IKF135" s="670"/>
      <c r="IKG135" s="670"/>
      <c r="IKH135" s="670"/>
      <c r="IKI135" s="670"/>
      <c r="IKJ135" s="670"/>
      <c r="IKK135" s="670"/>
      <c r="IKL135" s="670"/>
      <c r="IKM135" s="670"/>
      <c r="IKN135" s="670"/>
      <c r="IKO135" s="670"/>
      <c r="IKP135" s="670"/>
      <c r="IKQ135" s="670"/>
      <c r="IKR135" s="670"/>
      <c r="IKS135" s="670"/>
      <c r="IKT135" s="670"/>
      <c r="IKU135" s="670"/>
      <c r="IKV135" s="670"/>
      <c r="IKW135" s="670"/>
      <c r="IKX135" s="670"/>
      <c r="IKY135" s="670"/>
      <c r="IKZ135" s="670"/>
      <c r="ILA135" s="670"/>
      <c r="ILB135" s="670"/>
      <c r="ILC135" s="670"/>
      <c r="ILD135" s="670"/>
      <c r="ILE135" s="670"/>
      <c r="ILF135" s="670"/>
      <c r="ILG135" s="670"/>
      <c r="ILH135" s="670"/>
      <c r="ILI135" s="670"/>
      <c r="ILJ135" s="670"/>
      <c r="ILK135" s="670"/>
      <c r="ILL135" s="670"/>
      <c r="ILM135" s="670"/>
      <c r="ILN135" s="670"/>
      <c r="ILO135" s="670"/>
      <c r="ILP135" s="670"/>
      <c r="ILQ135" s="670"/>
      <c r="ILR135" s="670"/>
      <c r="ILS135" s="670"/>
      <c r="ILT135" s="670"/>
      <c r="ILU135" s="670"/>
      <c r="ILV135" s="670"/>
      <c r="ILW135" s="670"/>
      <c r="ILX135" s="670"/>
      <c r="ILY135" s="670"/>
      <c r="ILZ135" s="670"/>
      <c r="IMA135" s="670"/>
      <c r="IMB135" s="670"/>
      <c r="IMC135" s="670"/>
      <c r="IMD135" s="670"/>
      <c r="IME135" s="670"/>
      <c r="IMF135" s="670"/>
      <c r="IMG135" s="670"/>
      <c r="IMH135" s="670"/>
      <c r="IMI135" s="670"/>
      <c r="IMJ135" s="670"/>
      <c r="IMK135" s="670"/>
      <c r="IML135" s="670"/>
      <c r="IMM135" s="670"/>
      <c r="IMN135" s="670"/>
      <c r="IMO135" s="670"/>
      <c r="IMP135" s="670"/>
      <c r="IMQ135" s="670"/>
      <c r="IMR135" s="670"/>
      <c r="IMS135" s="670"/>
      <c r="IMT135" s="670"/>
      <c r="IMU135" s="670"/>
      <c r="IMV135" s="670"/>
      <c r="IMW135" s="670"/>
      <c r="IMX135" s="670"/>
      <c r="IMY135" s="670"/>
      <c r="IMZ135" s="670"/>
      <c r="INA135" s="670"/>
      <c r="INB135" s="670"/>
      <c r="INC135" s="670"/>
      <c r="IND135" s="670"/>
      <c r="INE135" s="670"/>
      <c r="INF135" s="670"/>
      <c r="ING135" s="670"/>
      <c r="INH135" s="670"/>
      <c r="INI135" s="670"/>
      <c r="INJ135" s="670"/>
      <c r="INK135" s="670"/>
      <c r="INL135" s="670"/>
      <c r="INM135" s="670"/>
      <c r="INN135" s="670"/>
      <c r="INO135" s="670"/>
      <c r="INP135" s="670"/>
      <c r="INQ135" s="670"/>
      <c r="INR135" s="670"/>
      <c r="INS135" s="670"/>
      <c r="INT135" s="670"/>
      <c r="INU135" s="670"/>
      <c r="INV135" s="670"/>
      <c r="INW135" s="670"/>
      <c r="INX135" s="670"/>
      <c r="INY135" s="670"/>
      <c r="INZ135" s="670"/>
      <c r="IOA135" s="670"/>
      <c r="IOB135" s="670"/>
      <c r="IOC135" s="670"/>
      <c r="IOD135" s="670"/>
      <c r="IOE135" s="670"/>
      <c r="IOF135" s="670"/>
      <c r="IOG135" s="670"/>
      <c r="IOH135" s="670"/>
      <c r="IOI135" s="670"/>
      <c r="IOJ135" s="670"/>
      <c r="IOK135" s="670"/>
      <c r="IOL135" s="670"/>
      <c r="IOM135" s="670"/>
      <c r="ION135" s="670"/>
      <c r="IOO135" s="670"/>
      <c r="IOP135" s="670"/>
      <c r="IOQ135" s="670"/>
      <c r="IOR135" s="670"/>
      <c r="IOS135" s="670"/>
      <c r="IOT135" s="670"/>
      <c r="IOU135" s="670"/>
      <c r="IOV135" s="670"/>
      <c r="IOW135" s="670"/>
      <c r="IOX135" s="670"/>
      <c r="IOY135" s="670"/>
      <c r="IOZ135" s="670"/>
      <c r="IPA135" s="670"/>
      <c r="IPB135" s="670"/>
      <c r="IPC135" s="670"/>
      <c r="IPD135" s="670"/>
      <c r="IPE135" s="670"/>
      <c r="IPF135" s="670"/>
      <c r="IPG135" s="670"/>
      <c r="IPH135" s="670"/>
      <c r="IPI135" s="670"/>
      <c r="IPJ135" s="670"/>
      <c r="IPK135" s="670"/>
      <c r="IPL135" s="670"/>
      <c r="IPM135" s="670"/>
      <c r="IPN135" s="670"/>
      <c r="IPO135" s="670"/>
      <c r="IPP135" s="670"/>
      <c r="IPQ135" s="670"/>
      <c r="IPR135" s="670"/>
      <c r="IPS135" s="670"/>
      <c r="IPT135" s="670"/>
      <c r="IPU135" s="670"/>
      <c r="IPV135" s="670"/>
      <c r="IPW135" s="670"/>
      <c r="IPX135" s="670"/>
      <c r="IPY135" s="670"/>
      <c r="IPZ135" s="670"/>
      <c r="IQA135" s="670"/>
      <c r="IQB135" s="670"/>
      <c r="IQC135" s="670"/>
      <c r="IQD135" s="670"/>
      <c r="IQE135" s="670"/>
      <c r="IQF135" s="670"/>
      <c r="IQG135" s="670"/>
      <c r="IQH135" s="670"/>
      <c r="IQI135" s="670"/>
      <c r="IQJ135" s="670"/>
      <c r="IQK135" s="670"/>
      <c r="IQL135" s="670"/>
      <c r="IQM135" s="670"/>
      <c r="IQN135" s="670"/>
      <c r="IQO135" s="670"/>
      <c r="IQP135" s="670"/>
      <c r="IQQ135" s="670"/>
      <c r="IQR135" s="670"/>
      <c r="IQS135" s="670"/>
      <c r="IQT135" s="670"/>
      <c r="IQU135" s="670"/>
      <c r="IQV135" s="670"/>
      <c r="IQW135" s="670"/>
      <c r="IQX135" s="670"/>
      <c r="IQY135" s="670"/>
      <c r="IQZ135" s="670"/>
      <c r="IRA135" s="670"/>
      <c r="IRB135" s="670"/>
      <c r="IRC135" s="670"/>
      <c r="IRD135" s="670"/>
      <c r="IRE135" s="670"/>
      <c r="IRF135" s="670"/>
      <c r="IRG135" s="670"/>
      <c r="IRH135" s="670"/>
      <c r="IRI135" s="670"/>
      <c r="IRJ135" s="670"/>
      <c r="IRK135" s="670"/>
      <c r="IRL135" s="670"/>
      <c r="IRM135" s="670"/>
      <c r="IRN135" s="670"/>
      <c r="IRO135" s="670"/>
      <c r="IRP135" s="670"/>
      <c r="IRQ135" s="670"/>
      <c r="IRR135" s="670"/>
      <c r="IRS135" s="670"/>
      <c r="IRT135" s="670"/>
      <c r="IRU135" s="670"/>
      <c r="IRV135" s="670"/>
      <c r="IRW135" s="670"/>
      <c r="IRX135" s="670"/>
      <c r="IRY135" s="670"/>
      <c r="IRZ135" s="670"/>
      <c r="ISA135" s="670"/>
      <c r="ISB135" s="670"/>
      <c r="ISC135" s="670"/>
      <c r="ISD135" s="670"/>
      <c r="ISE135" s="670"/>
      <c r="ISF135" s="670"/>
      <c r="ISG135" s="670"/>
      <c r="ISH135" s="670"/>
      <c r="ISI135" s="670"/>
      <c r="ISJ135" s="670"/>
      <c r="ISK135" s="670"/>
      <c r="ISL135" s="670"/>
      <c r="ISM135" s="670"/>
      <c r="ISN135" s="670"/>
      <c r="ISO135" s="670"/>
      <c r="ISP135" s="670"/>
      <c r="ISQ135" s="670"/>
      <c r="ISR135" s="670"/>
      <c r="ISS135" s="670"/>
      <c r="IST135" s="670"/>
      <c r="ISU135" s="670"/>
      <c r="ISV135" s="670"/>
      <c r="ISW135" s="670"/>
      <c r="ISX135" s="670"/>
      <c r="ISY135" s="670"/>
      <c r="ISZ135" s="670"/>
      <c r="ITA135" s="670"/>
      <c r="ITB135" s="670"/>
      <c r="ITC135" s="670"/>
      <c r="ITD135" s="670"/>
      <c r="ITE135" s="670"/>
      <c r="ITF135" s="670"/>
      <c r="ITG135" s="670"/>
      <c r="ITH135" s="670"/>
      <c r="ITI135" s="670"/>
      <c r="ITJ135" s="670"/>
      <c r="ITK135" s="670"/>
      <c r="ITL135" s="670"/>
      <c r="ITM135" s="670"/>
      <c r="ITN135" s="670"/>
      <c r="ITO135" s="670"/>
      <c r="ITP135" s="670"/>
      <c r="ITQ135" s="670"/>
      <c r="ITR135" s="670"/>
      <c r="ITS135" s="670"/>
      <c r="ITT135" s="670"/>
      <c r="ITU135" s="670"/>
      <c r="ITV135" s="670"/>
      <c r="ITW135" s="670"/>
      <c r="ITX135" s="670"/>
      <c r="ITY135" s="670"/>
      <c r="ITZ135" s="670"/>
      <c r="IUA135" s="670"/>
      <c r="IUB135" s="670"/>
      <c r="IUC135" s="670"/>
      <c r="IUD135" s="670"/>
      <c r="IUE135" s="670"/>
      <c r="IUF135" s="670"/>
      <c r="IUG135" s="670"/>
      <c r="IUH135" s="670"/>
      <c r="IUI135" s="670"/>
      <c r="IUJ135" s="670"/>
      <c r="IUK135" s="670"/>
      <c r="IUL135" s="670"/>
      <c r="IUM135" s="670"/>
      <c r="IUN135" s="670"/>
      <c r="IUO135" s="670"/>
      <c r="IUP135" s="670"/>
      <c r="IUQ135" s="670"/>
      <c r="IUR135" s="670"/>
      <c r="IUS135" s="670"/>
      <c r="IUT135" s="670"/>
      <c r="IUU135" s="670"/>
      <c r="IUV135" s="670"/>
      <c r="IUW135" s="670"/>
      <c r="IUX135" s="670"/>
      <c r="IUY135" s="670"/>
      <c r="IUZ135" s="670"/>
      <c r="IVA135" s="670"/>
      <c r="IVB135" s="670"/>
      <c r="IVC135" s="670"/>
      <c r="IVD135" s="670"/>
      <c r="IVE135" s="670"/>
      <c r="IVF135" s="670"/>
      <c r="IVG135" s="670"/>
      <c r="IVH135" s="670"/>
      <c r="IVI135" s="670"/>
      <c r="IVJ135" s="670"/>
      <c r="IVK135" s="670"/>
      <c r="IVL135" s="670"/>
      <c r="IVM135" s="670"/>
      <c r="IVN135" s="670"/>
      <c r="IVO135" s="670"/>
      <c r="IVP135" s="670"/>
      <c r="IVQ135" s="670"/>
      <c r="IVR135" s="670"/>
      <c r="IVS135" s="670"/>
      <c r="IVT135" s="670"/>
      <c r="IVU135" s="670"/>
      <c r="IVV135" s="670"/>
      <c r="IVW135" s="670"/>
      <c r="IVX135" s="670"/>
      <c r="IVY135" s="670"/>
      <c r="IVZ135" s="670"/>
      <c r="IWA135" s="670"/>
      <c r="IWB135" s="670"/>
      <c r="IWC135" s="670"/>
      <c r="IWD135" s="670"/>
      <c r="IWE135" s="670"/>
      <c r="IWF135" s="670"/>
      <c r="IWG135" s="670"/>
      <c r="IWH135" s="670"/>
      <c r="IWI135" s="670"/>
      <c r="IWJ135" s="670"/>
      <c r="IWK135" s="670"/>
      <c r="IWL135" s="670"/>
      <c r="IWM135" s="670"/>
      <c r="IWN135" s="670"/>
      <c r="IWO135" s="670"/>
      <c r="IWP135" s="670"/>
      <c r="IWQ135" s="670"/>
      <c r="IWR135" s="670"/>
      <c r="IWS135" s="670"/>
      <c r="IWT135" s="670"/>
      <c r="IWU135" s="670"/>
      <c r="IWV135" s="670"/>
      <c r="IWW135" s="670"/>
      <c r="IWX135" s="670"/>
      <c r="IWY135" s="670"/>
      <c r="IWZ135" s="670"/>
      <c r="IXA135" s="670"/>
      <c r="IXB135" s="670"/>
      <c r="IXC135" s="670"/>
      <c r="IXD135" s="670"/>
      <c r="IXE135" s="670"/>
      <c r="IXF135" s="670"/>
      <c r="IXG135" s="670"/>
      <c r="IXH135" s="670"/>
      <c r="IXI135" s="670"/>
      <c r="IXJ135" s="670"/>
      <c r="IXK135" s="670"/>
      <c r="IXL135" s="670"/>
      <c r="IXM135" s="670"/>
      <c r="IXN135" s="670"/>
      <c r="IXO135" s="670"/>
      <c r="IXP135" s="670"/>
      <c r="IXQ135" s="670"/>
      <c r="IXR135" s="670"/>
      <c r="IXS135" s="670"/>
      <c r="IXT135" s="670"/>
      <c r="IXU135" s="670"/>
      <c r="IXV135" s="670"/>
      <c r="IXW135" s="670"/>
      <c r="IXX135" s="670"/>
      <c r="IXY135" s="670"/>
      <c r="IXZ135" s="670"/>
      <c r="IYA135" s="670"/>
      <c r="IYB135" s="670"/>
      <c r="IYC135" s="670"/>
      <c r="IYD135" s="670"/>
      <c r="IYE135" s="670"/>
      <c r="IYF135" s="670"/>
      <c r="IYG135" s="670"/>
      <c r="IYH135" s="670"/>
      <c r="IYI135" s="670"/>
      <c r="IYJ135" s="670"/>
      <c r="IYK135" s="670"/>
      <c r="IYL135" s="670"/>
      <c r="IYM135" s="670"/>
      <c r="IYN135" s="670"/>
      <c r="IYO135" s="670"/>
      <c r="IYP135" s="670"/>
      <c r="IYQ135" s="670"/>
      <c r="IYR135" s="670"/>
      <c r="IYS135" s="670"/>
      <c r="IYT135" s="670"/>
      <c r="IYU135" s="670"/>
      <c r="IYV135" s="670"/>
      <c r="IYW135" s="670"/>
      <c r="IYX135" s="670"/>
      <c r="IYY135" s="670"/>
      <c r="IYZ135" s="670"/>
      <c r="IZA135" s="670"/>
      <c r="IZB135" s="670"/>
      <c r="IZC135" s="670"/>
      <c r="IZD135" s="670"/>
      <c r="IZE135" s="670"/>
      <c r="IZF135" s="670"/>
      <c r="IZG135" s="670"/>
      <c r="IZH135" s="670"/>
      <c r="IZI135" s="670"/>
      <c r="IZJ135" s="670"/>
      <c r="IZK135" s="670"/>
      <c r="IZL135" s="670"/>
      <c r="IZM135" s="670"/>
      <c r="IZN135" s="670"/>
      <c r="IZO135" s="670"/>
      <c r="IZP135" s="670"/>
      <c r="IZQ135" s="670"/>
      <c r="IZR135" s="670"/>
      <c r="IZS135" s="670"/>
      <c r="IZT135" s="670"/>
      <c r="IZU135" s="670"/>
      <c r="IZV135" s="670"/>
      <c r="IZW135" s="670"/>
      <c r="IZX135" s="670"/>
      <c r="IZY135" s="670"/>
      <c r="IZZ135" s="670"/>
      <c r="JAA135" s="670"/>
      <c r="JAB135" s="670"/>
      <c r="JAC135" s="670"/>
      <c r="JAD135" s="670"/>
      <c r="JAE135" s="670"/>
      <c r="JAF135" s="670"/>
      <c r="JAG135" s="670"/>
      <c r="JAH135" s="670"/>
      <c r="JAI135" s="670"/>
      <c r="JAJ135" s="670"/>
      <c r="JAK135" s="670"/>
      <c r="JAL135" s="670"/>
      <c r="JAM135" s="670"/>
      <c r="JAN135" s="670"/>
      <c r="JAO135" s="670"/>
      <c r="JAP135" s="670"/>
      <c r="JAQ135" s="670"/>
      <c r="JAR135" s="670"/>
      <c r="JAS135" s="670"/>
      <c r="JAT135" s="670"/>
      <c r="JAU135" s="670"/>
      <c r="JAV135" s="670"/>
      <c r="JAW135" s="670"/>
      <c r="JAX135" s="670"/>
      <c r="JAY135" s="670"/>
      <c r="JAZ135" s="670"/>
      <c r="JBA135" s="670"/>
      <c r="JBB135" s="670"/>
      <c r="JBC135" s="670"/>
      <c r="JBD135" s="670"/>
      <c r="JBE135" s="670"/>
      <c r="JBF135" s="670"/>
      <c r="JBG135" s="670"/>
      <c r="JBH135" s="670"/>
      <c r="JBI135" s="670"/>
      <c r="JBJ135" s="670"/>
      <c r="JBK135" s="670"/>
      <c r="JBL135" s="670"/>
      <c r="JBM135" s="670"/>
      <c r="JBN135" s="670"/>
      <c r="JBO135" s="670"/>
      <c r="JBP135" s="670"/>
      <c r="JBQ135" s="670"/>
      <c r="JBR135" s="670"/>
      <c r="JBS135" s="670"/>
      <c r="JBT135" s="670"/>
      <c r="JBU135" s="670"/>
      <c r="JBV135" s="670"/>
      <c r="JBW135" s="670"/>
      <c r="JBX135" s="670"/>
      <c r="JBY135" s="670"/>
      <c r="JBZ135" s="670"/>
      <c r="JCA135" s="670"/>
      <c r="JCB135" s="670"/>
      <c r="JCC135" s="670"/>
      <c r="JCD135" s="670"/>
      <c r="JCE135" s="670"/>
      <c r="JCF135" s="670"/>
      <c r="JCG135" s="670"/>
      <c r="JCH135" s="670"/>
      <c r="JCI135" s="670"/>
      <c r="JCJ135" s="670"/>
      <c r="JCK135" s="670"/>
      <c r="JCL135" s="670"/>
      <c r="JCM135" s="670"/>
      <c r="JCN135" s="670"/>
      <c r="JCO135" s="670"/>
      <c r="JCP135" s="670"/>
      <c r="JCQ135" s="670"/>
      <c r="JCR135" s="670"/>
      <c r="JCS135" s="670"/>
      <c r="JCT135" s="670"/>
      <c r="JCU135" s="670"/>
      <c r="JCV135" s="670"/>
      <c r="JCW135" s="670"/>
      <c r="JCX135" s="670"/>
      <c r="JCY135" s="670"/>
      <c r="JCZ135" s="670"/>
      <c r="JDA135" s="670"/>
      <c r="JDB135" s="670"/>
      <c r="JDC135" s="670"/>
      <c r="JDD135" s="670"/>
      <c r="JDE135" s="670"/>
      <c r="JDF135" s="670"/>
      <c r="JDG135" s="670"/>
      <c r="JDH135" s="670"/>
      <c r="JDI135" s="670"/>
      <c r="JDJ135" s="670"/>
      <c r="JDK135" s="670"/>
      <c r="JDL135" s="670"/>
      <c r="JDM135" s="670"/>
      <c r="JDN135" s="670"/>
      <c r="JDO135" s="670"/>
      <c r="JDP135" s="670"/>
      <c r="JDQ135" s="670"/>
      <c r="JDR135" s="670"/>
      <c r="JDS135" s="670"/>
      <c r="JDT135" s="670"/>
      <c r="JDU135" s="670"/>
      <c r="JDV135" s="670"/>
      <c r="JDW135" s="670"/>
      <c r="JDX135" s="670"/>
      <c r="JDY135" s="670"/>
      <c r="JDZ135" s="670"/>
      <c r="JEA135" s="670"/>
      <c r="JEB135" s="670"/>
      <c r="JEC135" s="670"/>
      <c r="JED135" s="670"/>
      <c r="JEE135" s="670"/>
      <c r="JEF135" s="670"/>
      <c r="JEG135" s="670"/>
      <c r="JEH135" s="670"/>
      <c r="JEI135" s="670"/>
      <c r="JEJ135" s="670"/>
      <c r="JEK135" s="670"/>
      <c r="JEL135" s="670"/>
      <c r="JEM135" s="670"/>
      <c r="JEN135" s="670"/>
      <c r="JEO135" s="670"/>
      <c r="JEP135" s="670"/>
      <c r="JEQ135" s="670"/>
      <c r="JER135" s="670"/>
      <c r="JES135" s="670"/>
      <c r="JET135" s="670"/>
      <c r="JEU135" s="670"/>
      <c r="JEV135" s="670"/>
      <c r="JEW135" s="670"/>
      <c r="JEX135" s="670"/>
      <c r="JEY135" s="670"/>
      <c r="JEZ135" s="670"/>
      <c r="JFA135" s="670"/>
      <c r="JFB135" s="670"/>
      <c r="JFC135" s="670"/>
      <c r="JFD135" s="670"/>
      <c r="JFE135" s="670"/>
      <c r="JFF135" s="670"/>
      <c r="JFG135" s="670"/>
      <c r="JFH135" s="670"/>
      <c r="JFI135" s="670"/>
      <c r="JFJ135" s="670"/>
      <c r="JFK135" s="670"/>
      <c r="JFL135" s="670"/>
      <c r="JFM135" s="670"/>
      <c r="JFN135" s="670"/>
      <c r="JFO135" s="670"/>
      <c r="JFP135" s="670"/>
      <c r="JFQ135" s="670"/>
      <c r="JFR135" s="670"/>
      <c r="JFS135" s="670"/>
      <c r="JFT135" s="670"/>
      <c r="JFU135" s="670"/>
      <c r="JFV135" s="670"/>
      <c r="JFW135" s="670"/>
      <c r="JFX135" s="670"/>
      <c r="JFY135" s="670"/>
      <c r="JFZ135" s="670"/>
      <c r="JGA135" s="670"/>
      <c r="JGB135" s="670"/>
      <c r="JGC135" s="670"/>
      <c r="JGD135" s="670"/>
      <c r="JGE135" s="670"/>
      <c r="JGF135" s="670"/>
      <c r="JGG135" s="670"/>
      <c r="JGH135" s="670"/>
      <c r="JGI135" s="670"/>
      <c r="JGJ135" s="670"/>
      <c r="JGK135" s="670"/>
      <c r="JGL135" s="670"/>
      <c r="JGM135" s="670"/>
      <c r="JGN135" s="670"/>
      <c r="JGO135" s="670"/>
      <c r="JGP135" s="670"/>
      <c r="JGQ135" s="670"/>
      <c r="JGR135" s="670"/>
      <c r="JGS135" s="670"/>
      <c r="JGT135" s="670"/>
      <c r="JGU135" s="670"/>
      <c r="JGV135" s="670"/>
      <c r="JGW135" s="670"/>
      <c r="JGX135" s="670"/>
      <c r="JGY135" s="670"/>
      <c r="JGZ135" s="670"/>
      <c r="JHA135" s="670"/>
      <c r="JHB135" s="670"/>
      <c r="JHC135" s="670"/>
      <c r="JHD135" s="670"/>
      <c r="JHE135" s="670"/>
      <c r="JHF135" s="670"/>
      <c r="JHG135" s="670"/>
      <c r="JHH135" s="670"/>
      <c r="JHI135" s="670"/>
      <c r="JHJ135" s="670"/>
      <c r="JHK135" s="670"/>
      <c r="JHL135" s="670"/>
      <c r="JHM135" s="670"/>
      <c r="JHN135" s="670"/>
      <c r="JHO135" s="670"/>
      <c r="JHP135" s="670"/>
      <c r="JHQ135" s="670"/>
      <c r="JHR135" s="670"/>
      <c r="JHS135" s="670"/>
      <c r="JHT135" s="670"/>
      <c r="JHU135" s="670"/>
      <c r="JHV135" s="670"/>
      <c r="JHW135" s="670"/>
      <c r="JHX135" s="670"/>
      <c r="JHY135" s="670"/>
      <c r="JHZ135" s="670"/>
      <c r="JIA135" s="670"/>
      <c r="JIB135" s="670"/>
      <c r="JIC135" s="670"/>
      <c r="JID135" s="670"/>
      <c r="JIE135" s="670"/>
      <c r="JIF135" s="670"/>
      <c r="JIG135" s="670"/>
      <c r="JIH135" s="670"/>
      <c r="JII135" s="670"/>
      <c r="JIJ135" s="670"/>
      <c r="JIK135" s="670"/>
      <c r="JIL135" s="670"/>
      <c r="JIM135" s="670"/>
      <c r="JIN135" s="670"/>
      <c r="JIO135" s="670"/>
      <c r="JIP135" s="670"/>
      <c r="JIQ135" s="670"/>
      <c r="JIR135" s="670"/>
      <c r="JIS135" s="670"/>
      <c r="JIT135" s="670"/>
      <c r="JIU135" s="670"/>
      <c r="JIV135" s="670"/>
      <c r="JIW135" s="670"/>
      <c r="JIX135" s="670"/>
      <c r="JIY135" s="670"/>
      <c r="JIZ135" s="670"/>
      <c r="JJA135" s="670"/>
      <c r="JJB135" s="670"/>
      <c r="JJC135" s="670"/>
      <c r="JJD135" s="670"/>
      <c r="JJE135" s="670"/>
      <c r="JJF135" s="670"/>
      <c r="JJG135" s="670"/>
      <c r="JJH135" s="670"/>
      <c r="JJI135" s="670"/>
      <c r="JJJ135" s="670"/>
      <c r="JJK135" s="670"/>
      <c r="JJL135" s="670"/>
      <c r="JJM135" s="670"/>
      <c r="JJN135" s="670"/>
      <c r="JJO135" s="670"/>
      <c r="JJP135" s="670"/>
      <c r="JJQ135" s="670"/>
      <c r="JJR135" s="670"/>
      <c r="JJS135" s="670"/>
      <c r="JJT135" s="670"/>
      <c r="JJU135" s="670"/>
      <c r="JJV135" s="670"/>
      <c r="JJW135" s="670"/>
      <c r="JJX135" s="670"/>
      <c r="JJY135" s="670"/>
      <c r="JJZ135" s="670"/>
      <c r="JKA135" s="670"/>
      <c r="JKB135" s="670"/>
      <c r="JKC135" s="670"/>
      <c r="JKD135" s="670"/>
      <c r="JKE135" s="670"/>
      <c r="JKF135" s="670"/>
      <c r="JKG135" s="670"/>
      <c r="JKH135" s="670"/>
      <c r="JKI135" s="670"/>
      <c r="JKJ135" s="670"/>
      <c r="JKK135" s="670"/>
      <c r="JKL135" s="670"/>
      <c r="JKM135" s="670"/>
      <c r="JKN135" s="670"/>
      <c r="JKO135" s="670"/>
      <c r="JKP135" s="670"/>
      <c r="JKQ135" s="670"/>
      <c r="JKR135" s="670"/>
      <c r="JKS135" s="670"/>
      <c r="JKT135" s="670"/>
      <c r="JKU135" s="670"/>
      <c r="JKV135" s="670"/>
      <c r="JKW135" s="670"/>
      <c r="JKX135" s="670"/>
      <c r="JKY135" s="670"/>
      <c r="JKZ135" s="670"/>
      <c r="JLA135" s="670"/>
      <c r="JLB135" s="670"/>
      <c r="JLC135" s="670"/>
      <c r="JLD135" s="670"/>
      <c r="JLE135" s="670"/>
      <c r="JLF135" s="670"/>
      <c r="JLG135" s="670"/>
      <c r="JLH135" s="670"/>
      <c r="JLI135" s="670"/>
      <c r="JLJ135" s="670"/>
      <c r="JLK135" s="670"/>
      <c r="JLL135" s="670"/>
      <c r="JLM135" s="670"/>
      <c r="JLN135" s="670"/>
      <c r="JLO135" s="670"/>
      <c r="JLP135" s="670"/>
      <c r="JLQ135" s="670"/>
      <c r="JLR135" s="670"/>
      <c r="JLS135" s="670"/>
      <c r="JLT135" s="670"/>
      <c r="JLU135" s="670"/>
      <c r="JLV135" s="670"/>
      <c r="JLW135" s="670"/>
      <c r="JLX135" s="670"/>
      <c r="JLY135" s="670"/>
      <c r="JLZ135" s="670"/>
      <c r="JMA135" s="670"/>
      <c r="JMB135" s="670"/>
      <c r="JMC135" s="670"/>
      <c r="JMD135" s="670"/>
      <c r="JME135" s="670"/>
      <c r="JMF135" s="670"/>
      <c r="JMG135" s="670"/>
      <c r="JMH135" s="670"/>
      <c r="JMI135" s="670"/>
      <c r="JMJ135" s="670"/>
      <c r="JMK135" s="670"/>
      <c r="JML135" s="670"/>
      <c r="JMM135" s="670"/>
      <c r="JMN135" s="670"/>
      <c r="JMO135" s="670"/>
      <c r="JMP135" s="670"/>
      <c r="JMQ135" s="670"/>
      <c r="JMR135" s="670"/>
      <c r="JMS135" s="670"/>
      <c r="JMT135" s="670"/>
      <c r="JMU135" s="670"/>
      <c r="JMV135" s="670"/>
      <c r="JMW135" s="670"/>
      <c r="JMX135" s="670"/>
      <c r="JMY135" s="670"/>
      <c r="JMZ135" s="670"/>
      <c r="JNA135" s="670"/>
      <c r="JNB135" s="670"/>
      <c r="JNC135" s="670"/>
      <c r="JND135" s="670"/>
      <c r="JNE135" s="670"/>
      <c r="JNF135" s="670"/>
      <c r="JNG135" s="670"/>
      <c r="JNH135" s="670"/>
      <c r="JNI135" s="670"/>
      <c r="JNJ135" s="670"/>
      <c r="JNK135" s="670"/>
      <c r="JNL135" s="670"/>
      <c r="JNM135" s="670"/>
      <c r="JNN135" s="670"/>
      <c r="JNO135" s="670"/>
      <c r="JNP135" s="670"/>
      <c r="JNQ135" s="670"/>
      <c r="JNR135" s="670"/>
      <c r="JNS135" s="670"/>
      <c r="JNT135" s="670"/>
      <c r="JNU135" s="670"/>
      <c r="JNV135" s="670"/>
      <c r="JNW135" s="670"/>
      <c r="JNX135" s="670"/>
      <c r="JNY135" s="670"/>
      <c r="JNZ135" s="670"/>
      <c r="JOA135" s="670"/>
      <c r="JOB135" s="670"/>
      <c r="JOC135" s="670"/>
      <c r="JOD135" s="670"/>
      <c r="JOE135" s="670"/>
      <c r="JOF135" s="670"/>
      <c r="JOG135" s="670"/>
      <c r="JOH135" s="670"/>
      <c r="JOI135" s="670"/>
      <c r="JOJ135" s="670"/>
      <c r="JOK135" s="670"/>
      <c r="JOL135" s="670"/>
      <c r="JOM135" s="670"/>
      <c r="JON135" s="670"/>
      <c r="JOO135" s="670"/>
      <c r="JOP135" s="670"/>
      <c r="JOQ135" s="670"/>
      <c r="JOR135" s="670"/>
      <c r="JOS135" s="670"/>
      <c r="JOT135" s="670"/>
      <c r="JOU135" s="670"/>
      <c r="JOV135" s="670"/>
      <c r="JOW135" s="670"/>
      <c r="JOX135" s="670"/>
      <c r="JOY135" s="670"/>
      <c r="JOZ135" s="670"/>
      <c r="JPA135" s="670"/>
      <c r="JPB135" s="670"/>
      <c r="JPC135" s="670"/>
      <c r="JPD135" s="670"/>
      <c r="JPE135" s="670"/>
      <c r="JPF135" s="670"/>
      <c r="JPG135" s="670"/>
      <c r="JPH135" s="670"/>
      <c r="JPI135" s="670"/>
      <c r="JPJ135" s="670"/>
      <c r="JPK135" s="670"/>
      <c r="JPL135" s="670"/>
      <c r="JPM135" s="670"/>
      <c r="JPN135" s="670"/>
      <c r="JPO135" s="670"/>
      <c r="JPP135" s="670"/>
      <c r="JPQ135" s="670"/>
      <c r="JPR135" s="670"/>
      <c r="JPS135" s="670"/>
      <c r="JPT135" s="670"/>
      <c r="JPU135" s="670"/>
      <c r="JPV135" s="670"/>
      <c r="JPW135" s="670"/>
      <c r="JPX135" s="670"/>
      <c r="JPY135" s="670"/>
      <c r="JPZ135" s="670"/>
      <c r="JQA135" s="670"/>
      <c r="JQB135" s="670"/>
      <c r="JQC135" s="670"/>
      <c r="JQD135" s="670"/>
      <c r="JQE135" s="670"/>
      <c r="JQF135" s="670"/>
      <c r="JQG135" s="670"/>
      <c r="JQH135" s="670"/>
      <c r="JQI135" s="670"/>
      <c r="JQJ135" s="670"/>
      <c r="JQK135" s="670"/>
      <c r="JQL135" s="670"/>
      <c r="JQM135" s="670"/>
      <c r="JQN135" s="670"/>
      <c r="JQO135" s="670"/>
      <c r="JQP135" s="670"/>
      <c r="JQQ135" s="670"/>
      <c r="JQR135" s="670"/>
      <c r="JQS135" s="670"/>
      <c r="JQT135" s="670"/>
      <c r="JQU135" s="670"/>
      <c r="JQV135" s="670"/>
      <c r="JQW135" s="670"/>
      <c r="JQX135" s="670"/>
      <c r="JQY135" s="670"/>
      <c r="JQZ135" s="670"/>
      <c r="JRA135" s="670"/>
      <c r="JRB135" s="670"/>
      <c r="JRC135" s="670"/>
      <c r="JRD135" s="670"/>
      <c r="JRE135" s="670"/>
      <c r="JRF135" s="670"/>
      <c r="JRG135" s="670"/>
      <c r="JRH135" s="670"/>
      <c r="JRI135" s="670"/>
      <c r="JRJ135" s="670"/>
      <c r="JRK135" s="670"/>
      <c r="JRL135" s="670"/>
      <c r="JRM135" s="670"/>
      <c r="JRN135" s="670"/>
      <c r="JRO135" s="670"/>
      <c r="JRP135" s="670"/>
      <c r="JRQ135" s="670"/>
      <c r="JRR135" s="670"/>
      <c r="JRS135" s="670"/>
      <c r="JRT135" s="670"/>
      <c r="JRU135" s="670"/>
      <c r="JRV135" s="670"/>
      <c r="JRW135" s="670"/>
      <c r="JRX135" s="670"/>
      <c r="JRY135" s="670"/>
      <c r="JRZ135" s="670"/>
      <c r="JSA135" s="670"/>
      <c r="JSB135" s="670"/>
      <c r="JSC135" s="670"/>
      <c r="JSD135" s="670"/>
      <c r="JSE135" s="670"/>
      <c r="JSF135" s="670"/>
      <c r="JSG135" s="670"/>
      <c r="JSH135" s="670"/>
      <c r="JSI135" s="670"/>
      <c r="JSJ135" s="670"/>
      <c r="JSK135" s="670"/>
      <c r="JSL135" s="670"/>
      <c r="JSM135" s="670"/>
      <c r="JSN135" s="670"/>
      <c r="JSO135" s="670"/>
      <c r="JSP135" s="670"/>
      <c r="JSQ135" s="670"/>
      <c r="JSR135" s="670"/>
      <c r="JSS135" s="670"/>
      <c r="JST135" s="670"/>
      <c r="JSU135" s="670"/>
      <c r="JSV135" s="670"/>
      <c r="JSW135" s="670"/>
      <c r="JSX135" s="670"/>
      <c r="JSY135" s="670"/>
      <c r="JSZ135" s="670"/>
      <c r="JTA135" s="670"/>
      <c r="JTB135" s="670"/>
      <c r="JTC135" s="670"/>
      <c r="JTD135" s="670"/>
      <c r="JTE135" s="670"/>
      <c r="JTF135" s="670"/>
      <c r="JTG135" s="670"/>
      <c r="JTH135" s="670"/>
      <c r="JTI135" s="670"/>
      <c r="JTJ135" s="670"/>
      <c r="JTK135" s="670"/>
      <c r="JTL135" s="670"/>
      <c r="JTM135" s="670"/>
      <c r="JTN135" s="670"/>
      <c r="JTO135" s="670"/>
      <c r="JTP135" s="670"/>
      <c r="JTQ135" s="670"/>
      <c r="JTR135" s="670"/>
      <c r="JTS135" s="670"/>
      <c r="JTT135" s="670"/>
      <c r="JTU135" s="670"/>
      <c r="JTV135" s="670"/>
      <c r="JTW135" s="670"/>
      <c r="JTX135" s="670"/>
      <c r="JTY135" s="670"/>
      <c r="JTZ135" s="670"/>
      <c r="JUA135" s="670"/>
      <c r="JUB135" s="670"/>
      <c r="JUC135" s="670"/>
      <c r="JUD135" s="670"/>
      <c r="JUE135" s="670"/>
      <c r="JUF135" s="670"/>
      <c r="JUG135" s="670"/>
      <c r="JUH135" s="670"/>
      <c r="JUI135" s="670"/>
      <c r="JUJ135" s="670"/>
      <c r="JUK135" s="670"/>
      <c r="JUL135" s="670"/>
      <c r="JUM135" s="670"/>
      <c r="JUN135" s="670"/>
      <c r="JUO135" s="670"/>
      <c r="JUP135" s="670"/>
      <c r="JUQ135" s="670"/>
      <c r="JUR135" s="670"/>
      <c r="JUS135" s="670"/>
      <c r="JUT135" s="670"/>
      <c r="JUU135" s="670"/>
      <c r="JUV135" s="670"/>
      <c r="JUW135" s="670"/>
      <c r="JUX135" s="670"/>
      <c r="JUY135" s="670"/>
      <c r="JUZ135" s="670"/>
      <c r="JVA135" s="670"/>
      <c r="JVB135" s="670"/>
      <c r="JVC135" s="670"/>
      <c r="JVD135" s="670"/>
      <c r="JVE135" s="670"/>
      <c r="JVF135" s="670"/>
      <c r="JVG135" s="670"/>
      <c r="JVH135" s="670"/>
      <c r="JVI135" s="670"/>
      <c r="JVJ135" s="670"/>
      <c r="JVK135" s="670"/>
      <c r="JVL135" s="670"/>
      <c r="JVM135" s="670"/>
      <c r="JVN135" s="670"/>
      <c r="JVO135" s="670"/>
      <c r="JVP135" s="670"/>
      <c r="JVQ135" s="670"/>
      <c r="JVR135" s="670"/>
      <c r="JVS135" s="670"/>
      <c r="JVT135" s="670"/>
      <c r="JVU135" s="670"/>
      <c r="JVV135" s="670"/>
      <c r="JVW135" s="670"/>
      <c r="JVX135" s="670"/>
      <c r="JVY135" s="670"/>
      <c r="JVZ135" s="670"/>
      <c r="JWA135" s="670"/>
      <c r="JWB135" s="670"/>
      <c r="JWC135" s="670"/>
      <c r="JWD135" s="670"/>
      <c r="JWE135" s="670"/>
      <c r="JWF135" s="670"/>
      <c r="JWG135" s="670"/>
      <c r="JWH135" s="670"/>
      <c r="JWI135" s="670"/>
      <c r="JWJ135" s="670"/>
      <c r="JWK135" s="670"/>
      <c r="JWL135" s="670"/>
      <c r="JWM135" s="670"/>
      <c r="JWN135" s="670"/>
      <c r="JWO135" s="670"/>
      <c r="JWP135" s="670"/>
      <c r="JWQ135" s="670"/>
      <c r="JWR135" s="670"/>
      <c r="JWS135" s="670"/>
      <c r="JWT135" s="670"/>
      <c r="JWU135" s="670"/>
      <c r="JWV135" s="670"/>
      <c r="JWW135" s="670"/>
      <c r="JWX135" s="670"/>
      <c r="JWY135" s="670"/>
      <c r="JWZ135" s="670"/>
      <c r="JXA135" s="670"/>
      <c r="JXB135" s="670"/>
      <c r="JXC135" s="670"/>
      <c r="JXD135" s="670"/>
      <c r="JXE135" s="670"/>
      <c r="JXF135" s="670"/>
      <c r="JXG135" s="670"/>
      <c r="JXH135" s="670"/>
      <c r="JXI135" s="670"/>
      <c r="JXJ135" s="670"/>
      <c r="JXK135" s="670"/>
      <c r="JXL135" s="670"/>
      <c r="JXM135" s="670"/>
      <c r="JXN135" s="670"/>
      <c r="JXO135" s="670"/>
      <c r="JXP135" s="670"/>
      <c r="JXQ135" s="670"/>
      <c r="JXR135" s="670"/>
      <c r="JXS135" s="670"/>
      <c r="JXT135" s="670"/>
      <c r="JXU135" s="670"/>
      <c r="JXV135" s="670"/>
      <c r="JXW135" s="670"/>
      <c r="JXX135" s="670"/>
      <c r="JXY135" s="670"/>
      <c r="JXZ135" s="670"/>
      <c r="JYA135" s="670"/>
      <c r="JYB135" s="670"/>
      <c r="JYC135" s="670"/>
      <c r="JYD135" s="670"/>
      <c r="JYE135" s="670"/>
      <c r="JYF135" s="670"/>
      <c r="JYG135" s="670"/>
      <c r="JYH135" s="670"/>
      <c r="JYI135" s="670"/>
      <c r="JYJ135" s="670"/>
      <c r="JYK135" s="670"/>
      <c r="JYL135" s="670"/>
      <c r="JYM135" s="670"/>
      <c r="JYN135" s="670"/>
      <c r="JYO135" s="670"/>
      <c r="JYP135" s="670"/>
      <c r="JYQ135" s="670"/>
      <c r="JYR135" s="670"/>
      <c r="JYS135" s="670"/>
      <c r="JYT135" s="670"/>
      <c r="JYU135" s="670"/>
      <c r="JYV135" s="670"/>
      <c r="JYW135" s="670"/>
      <c r="JYX135" s="670"/>
      <c r="JYY135" s="670"/>
      <c r="JYZ135" s="670"/>
      <c r="JZA135" s="670"/>
      <c r="JZB135" s="670"/>
      <c r="JZC135" s="670"/>
      <c r="JZD135" s="670"/>
      <c r="JZE135" s="670"/>
      <c r="JZF135" s="670"/>
      <c r="JZG135" s="670"/>
      <c r="JZH135" s="670"/>
      <c r="JZI135" s="670"/>
      <c r="JZJ135" s="670"/>
      <c r="JZK135" s="670"/>
      <c r="JZL135" s="670"/>
      <c r="JZM135" s="670"/>
      <c r="JZN135" s="670"/>
      <c r="JZO135" s="670"/>
      <c r="JZP135" s="670"/>
      <c r="JZQ135" s="670"/>
      <c r="JZR135" s="670"/>
      <c r="JZS135" s="670"/>
      <c r="JZT135" s="670"/>
      <c r="JZU135" s="670"/>
      <c r="JZV135" s="670"/>
      <c r="JZW135" s="670"/>
      <c r="JZX135" s="670"/>
      <c r="JZY135" s="670"/>
      <c r="JZZ135" s="670"/>
      <c r="KAA135" s="670"/>
      <c r="KAB135" s="670"/>
      <c r="KAC135" s="670"/>
      <c r="KAD135" s="670"/>
      <c r="KAE135" s="670"/>
      <c r="KAF135" s="670"/>
      <c r="KAG135" s="670"/>
      <c r="KAH135" s="670"/>
      <c r="KAI135" s="670"/>
      <c r="KAJ135" s="670"/>
      <c r="KAK135" s="670"/>
      <c r="KAL135" s="670"/>
      <c r="KAM135" s="670"/>
      <c r="KAN135" s="670"/>
      <c r="KAO135" s="670"/>
      <c r="KAP135" s="670"/>
      <c r="KAQ135" s="670"/>
      <c r="KAR135" s="670"/>
      <c r="KAS135" s="670"/>
      <c r="KAT135" s="670"/>
      <c r="KAU135" s="670"/>
      <c r="KAV135" s="670"/>
      <c r="KAW135" s="670"/>
      <c r="KAX135" s="670"/>
      <c r="KAY135" s="670"/>
      <c r="KAZ135" s="670"/>
      <c r="KBA135" s="670"/>
      <c r="KBB135" s="670"/>
      <c r="KBC135" s="670"/>
      <c r="KBD135" s="670"/>
      <c r="KBE135" s="670"/>
      <c r="KBF135" s="670"/>
      <c r="KBG135" s="670"/>
      <c r="KBH135" s="670"/>
      <c r="KBI135" s="670"/>
      <c r="KBJ135" s="670"/>
      <c r="KBK135" s="670"/>
      <c r="KBL135" s="670"/>
      <c r="KBM135" s="670"/>
      <c r="KBN135" s="670"/>
      <c r="KBO135" s="670"/>
      <c r="KBP135" s="670"/>
      <c r="KBQ135" s="670"/>
      <c r="KBR135" s="670"/>
      <c r="KBS135" s="670"/>
      <c r="KBT135" s="670"/>
      <c r="KBU135" s="670"/>
      <c r="KBV135" s="670"/>
      <c r="KBW135" s="670"/>
      <c r="KBX135" s="670"/>
      <c r="KBY135" s="670"/>
      <c r="KBZ135" s="670"/>
      <c r="KCA135" s="670"/>
      <c r="KCB135" s="670"/>
      <c r="KCC135" s="670"/>
      <c r="KCD135" s="670"/>
      <c r="KCE135" s="670"/>
      <c r="KCF135" s="670"/>
      <c r="KCG135" s="670"/>
      <c r="KCH135" s="670"/>
      <c r="KCI135" s="670"/>
      <c r="KCJ135" s="670"/>
      <c r="KCK135" s="670"/>
      <c r="KCL135" s="670"/>
      <c r="KCM135" s="670"/>
      <c r="KCN135" s="670"/>
      <c r="KCO135" s="670"/>
      <c r="KCP135" s="670"/>
      <c r="KCQ135" s="670"/>
      <c r="KCR135" s="670"/>
      <c r="KCS135" s="670"/>
      <c r="KCT135" s="670"/>
      <c r="KCU135" s="670"/>
      <c r="KCV135" s="670"/>
      <c r="KCW135" s="670"/>
      <c r="KCX135" s="670"/>
      <c r="KCY135" s="670"/>
      <c r="KCZ135" s="670"/>
      <c r="KDA135" s="670"/>
      <c r="KDB135" s="670"/>
      <c r="KDC135" s="670"/>
      <c r="KDD135" s="670"/>
      <c r="KDE135" s="670"/>
      <c r="KDF135" s="670"/>
      <c r="KDG135" s="670"/>
      <c r="KDH135" s="670"/>
      <c r="KDI135" s="670"/>
      <c r="KDJ135" s="670"/>
      <c r="KDK135" s="670"/>
      <c r="KDL135" s="670"/>
      <c r="KDM135" s="670"/>
      <c r="KDN135" s="670"/>
      <c r="KDO135" s="670"/>
      <c r="KDP135" s="670"/>
      <c r="KDQ135" s="670"/>
      <c r="KDR135" s="670"/>
      <c r="KDS135" s="670"/>
      <c r="KDT135" s="670"/>
      <c r="KDU135" s="670"/>
      <c r="KDV135" s="670"/>
      <c r="KDW135" s="670"/>
      <c r="KDX135" s="670"/>
      <c r="KDY135" s="670"/>
      <c r="KDZ135" s="670"/>
      <c r="KEA135" s="670"/>
      <c r="KEB135" s="670"/>
      <c r="KEC135" s="670"/>
      <c r="KED135" s="670"/>
      <c r="KEE135" s="670"/>
      <c r="KEF135" s="670"/>
      <c r="KEG135" s="670"/>
      <c r="KEH135" s="670"/>
      <c r="KEI135" s="670"/>
      <c r="KEJ135" s="670"/>
      <c r="KEK135" s="670"/>
      <c r="KEL135" s="670"/>
      <c r="KEM135" s="670"/>
      <c r="KEN135" s="670"/>
      <c r="KEO135" s="670"/>
      <c r="KEP135" s="670"/>
      <c r="KEQ135" s="670"/>
      <c r="KER135" s="670"/>
      <c r="KES135" s="670"/>
      <c r="KET135" s="670"/>
      <c r="KEU135" s="670"/>
      <c r="KEV135" s="670"/>
      <c r="KEW135" s="670"/>
      <c r="KEX135" s="670"/>
      <c r="KEY135" s="670"/>
      <c r="KEZ135" s="670"/>
      <c r="KFA135" s="670"/>
      <c r="KFB135" s="670"/>
      <c r="KFC135" s="670"/>
      <c r="KFD135" s="670"/>
      <c r="KFE135" s="670"/>
      <c r="KFF135" s="670"/>
      <c r="KFG135" s="670"/>
      <c r="KFH135" s="670"/>
      <c r="KFI135" s="670"/>
      <c r="KFJ135" s="670"/>
      <c r="KFK135" s="670"/>
      <c r="KFL135" s="670"/>
      <c r="KFM135" s="670"/>
      <c r="KFN135" s="670"/>
      <c r="KFO135" s="670"/>
      <c r="KFP135" s="670"/>
      <c r="KFQ135" s="670"/>
      <c r="KFR135" s="670"/>
      <c r="KFS135" s="670"/>
      <c r="KFT135" s="670"/>
      <c r="KFU135" s="670"/>
      <c r="KFV135" s="670"/>
      <c r="KFW135" s="670"/>
      <c r="KFX135" s="670"/>
      <c r="KFY135" s="670"/>
      <c r="KFZ135" s="670"/>
      <c r="KGA135" s="670"/>
      <c r="KGB135" s="670"/>
      <c r="KGC135" s="670"/>
      <c r="KGD135" s="670"/>
      <c r="KGE135" s="670"/>
      <c r="KGF135" s="670"/>
      <c r="KGG135" s="670"/>
      <c r="KGH135" s="670"/>
      <c r="KGI135" s="670"/>
      <c r="KGJ135" s="670"/>
      <c r="KGK135" s="670"/>
      <c r="KGL135" s="670"/>
      <c r="KGM135" s="670"/>
      <c r="KGN135" s="670"/>
      <c r="KGO135" s="670"/>
      <c r="KGP135" s="670"/>
      <c r="KGQ135" s="670"/>
      <c r="KGR135" s="670"/>
      <c r="KGS135" s="670"/>
      <c r="KGT135" s="670"/>
      <c r="KGU135" s="670"/>
      <c r="KGV135" s="670"/>
      <c r="KGW135" s="670"/>
      <c r="KGX135" s="670"/>
      <c r="KGY135" s="670"/>
      <c r="KGZ135" s="670"/>
      <c r="KHA135" s="670"/>
      <c r="KHB135" s="670"/>
      <c r="KHC135" s="670"/>
      <c r="KHD135" s="670"/>
      <c r="KHE135" s="670"/>
      <c r="KHF135" s="670"/>
      <c r="KHG135" s="670"/>
      <c r="KHH135" s="670"/>
      <c r="KHI135" s="670"/>
      <c r="KHJ135" s="670"/>
      <c r="KHK135" s="670"/>
      <c r="KHL135" s="670"/>
      <c r="KHM135" s="670"/>
      <c r="KHN135" s="670"/>
      <c r="KHO135" s="670"/>
      <c r="KHP135" s="670"/>
      <c r="KHQ135" s="670"/>
      <c r="KHR135" s="670"/>
      <c r="KHS135" s="670"/>
      <c r="KHT135" s="670"/>
      <c r="KHU135" s="670"/>
      <c r="KHV135" s="670"/>
      <c r="KHW135" s="670"/>
      <c r="KHX135" s="670"/>
      <c r="KHY135" s="670"/>
      <c r="KHZ135" s="670"/>
      <c r="KIA135" s="670"/>
      <c r="KIB135" s="670"/>
      <c r="KIC135" s="670"/>
      <c r="KID135" s="670"/>
      <c r="KIE135" s="670"/>
      <c r="KIF135" s="670"/>
      <c r="KIG135" s="670"/>
      <c r="KIH135" s="670"/>
      <c r="KII135" s="670"/>
      <c r="KIJ135" s="670"/>
      <c r="KIK135" s="670"/>
      <c r="KIL135" s="670"/>
      <c r="KIM135" s="670"/>
      <c r="KIN135" s="670"/>
      <c r="KIO135" s="670"/>
      <c r="KIP135" s="670"/>
      <c r="KIQ135" s="670"/>
      <c r="KIR135" s="670"/>
      <c r="KIS135" s="670"/>
      <c r="KIT135" s="670"/>
      <c r="KIU135" s="670"/>
      <c r="KIV135" s="670"/>
      <c r="KIW135" s="670"/>
      <c r="KIX135" s="670"/>
      <c r="KIY135" s="670"/>
      <c r="KIZ135" s="670"/>
      <c r="KJA135" s="670"/>
      <c r="KJB135" s="670"/>
      <c r="KJC135" s="670"/>
      <c r="KJD135" s="670"/>
      <c r="KJE135" s="670"/>
      <c r="KJF135" s="670"/>
      <c r="KJG135" s="670"/>
      <c r="KJH135" s="670"/>
      <c r="KJI135" s="670"/>
      <c r="KJJ135" s="670"/>
      <c r="KJK135" s="670"/>
      <c r="KJL135" s="670"/>
      <c r="KJM135" s="670"/>
      <c r="KJN135" s="670"/>
      <c r="KJO135" s="670"/>
      <c r="KJP135" s="670"/>
      <c r="KJQ135" s="670"/>
      <c r="KJR135" s="670"/>
      <c r="KJS135" s="670"/>
      <c r="KJT135" s="670"/>
      <c r="KJU135" s="670"/>
      <c r="KJV135" s="670"/>
      <c r="KJW135" s="670"/>
      <c r="KJX135" s="670"/>
      <c r="KJY135" s="670"/>
      <c r="KJZ135" s="670"/>
      <c r="KKA135" s="670"/>
      <c r="KKB135" s="670"/>
      <c r="KKC135" s="670"/>
      <c r="KKD135" s="670"/>
      <c r="KKE135" s="670"/>
      <c r="KKF135" s="670"/>
      <c r="KKG135" s="670"/>
      <c r="KKH135" s="670"/>
      <c r="KKI135" s="670"/>
      <c r="KKJ135" s="670"/>
      <c r="KKK135" s="670"/>
      <c r="KKL135" s="670"/>
      <c r="KKM135" s="670"/>
      <c r="KKN135" s="670"/>
      <c r="KKO135" s="670"/>
      <c r="KKP135" s="670"/>
      <c r="KKQ135" s="670"/>
      <c r="KKR135" s="670"/>
      <c r="KKS135" s="670"/>
      <c r="KKT135" s="670"/>
      <c r="KKU135" s="670"/>
      <c r="KKV135" s="670"/>
      <c r="KKW135" s="670"/>
      <c r="KKX135" s="670"/>
      <c r="KKY135" s="670"/>
      <c r="KKZ135" s="670"/>
      <c r="KLA135" s="670"/>
      <c r="KLB135" s="670"/>
      <c r="KLC135" s="670"/>
      <c r="KLD135" s="670"/>
      <c r="KLE135" s="670"/>
      <c r="KLF135" s="670"/>
      <c r="KLG135" s="670"/>
      <c r="KLH135" s="670"/>
      <c r="KLI135" s="670"/>
      <c r="KLJ135" s="670"/>
      <c r="KLK135" s="670"/>
      <c r="KLL135" s="670"/>
      <c r="KLM135" s="670"/>
      <c r="KLN135" s="670"/>
      <c r="KLO135" s="670"/>
      <c r="KLP135" s="670"/>
      <c r="KLQ135" s="670"/>
      <c r="KLR135" s="670"/>
      <c r="KLS135" s="670"/>
      <c r="KLT135" s="670"/>
      <c r="KLU135" s="670"/>
      <c r="KLV135" s="670"/>
      <c r="KLW135" s="670"/>
      <c r="KLX135" s="670"/>
      <c r="KLY135" s="670"/>
      <c r="KLZ135" s="670"/>
      <c r="KMA135" s="670"/>
      <c r="KMB135" s="670"/>
      <c r="KMC135" s="670"/>
      <c r="KMD135" s="670"/>
      <c r="KME135" s="670"/>
      <c r="KMF135" s="670"/>
      <c r="KMG135" s="670"/>
      <c r="KMH135" s="670"/>
      <c r="KMI135" s="670"/>
      <c r="KMJ135" s="670"/>
      <c r="KMK135" s="670"/>
      <c r="KML135" s="670"/>
      <c r="KMM135" s="670"/>
      <c r="KMN135" s="670"/>
      <c r="KMO135" s="670"/>
      <c r="KMP135" s="670"/>
      <c r="KMQ135" s="670"/>
      <c r="KMR135" s="670"/>
      <c r="KMS135" s="670"/>
      <c r="KMT135" s="670"/>
      <c r="KMU135" s="670"/>
      <c r="KMV135" s="670"/>
      <c r="KMW135" s="670"/>
      <c r="KMX135" s="670"/>
      <c r="KMY135" s="670"/>
      <c r="KMZ135" s="670"/>
      <c r="KNA135" s="670"/>
      <c r="KNB135" s="670"/>
      <c r="KNC135" s="670"/>
      <c r="KND135" s="670"/>
      <c r="KNE135" s="670"/>
      <c r="KNF135" s="670"/>
      <c r="KNG135" s="670"/>
      <c r="KNH135" s="670"/>
      <c r="KNI135" s="670"/>
      <c r="KNJ135" s="670"/>
      <c r="KNK135" s="670"/>
      <c r="KNL135" s="670"/>
      <c r="KNM135" s="670"/>
      <c r="KNN135" s="670"/>
      <c r="KNO135" s="670"/>
      <c r="KNP135" s="670"/>
      <c r="KNQ135" s="670"/>
      <c r="KNR135" s="670"/>
      <c r="KNS135" s="670"/>
      <c r="KNT135" s="670"/>
      <c r="KNU135" s="670"/>
      <c r="KNV135" s="670"/>
      <c r="KNW135" s="670"/>
      <c r="KNX135" s="670"/>
      <c r="KNY135" s="670"/>
      <c r="KNZ135" s="670"/>
      <c r="KOA135" s="670"/>
      <c r="KOB135" s="670"/>
      <c r="KOC135" s="670"/>
      <c r="KOD135" s="670"/>
      <c r="KOE135" s="670"/>
      <c r="KOF135" s="670"/>
      <c r="KOG135" s="670"/>
      <c r="KOH135" s="670"/>
      <c r="KOI135" s="670"/>
      <c r="KOJ135" s="670"/>
      <c r="KOK135" s="670"/>
      <c r="KOL135" s="670"/>
      <c r="KOM135" s="670"/>
      <c r="KON135" s="670"/>
      <c r="KOO135" s="670"/>
      <c r="KOP135" s="670"/>
      <c r="KOQ135" s="670"/>
      <c r="KOR135" s="670"/>
      <c r="KOS135" s="670"/>
      <c r="KOT135" s="670"/>
      <c r="KOU135" s="670"/>
      <c r="KOV135" s="670"/>
      <c r="KOW135" s="670"/>
      <c r="KOX135" s="670"/>
      <c r="KOY135" s="670"/>
      <c r="KOZ135" s="670"/>
      <c r="KPA135" s="670"/>
      <c r="KPB135" s="670"/>
      <c r="KPC135" s="670"/>
      <c r="KPD135" s="670"/>
      <c r="KPE135" s="670"/>
      <c r="KPF135" s="670"/>
      <c r="KPG135" s="670"/>
      <c r="KPH135" s="670"/>
      <c r="KPI135" s="670"/>
      <c r="KPJ135" s="670"/>
      <c r="KPK135" s="670"/>
      <c r="KPL135" s="670"/>
      <c r="KPM135" s="670"/>
      <c r="KPN135" s="670"/>
      <c r="KPO135" s="670"/>
      <c r="KPP135" s="670"/>
      <c r="KPQ135" s="670"/>
      <c r="KPR135" s="670"/>
      <c r="KPS135" s="670"/>
      <c r="KPT135" s="670"/>
      <c r="KPU135" s="670"/>
      <c r="KPV135" s="670"/>
      <c r="KPW135" s="670"/>
      <c r="KPX135" s="670"/>
      <c r="KPY135" s="670"/>
      <c r="KPZ135" s="670"/>
      <c r="KQA135" s="670"/>
      <c r="KQB135" s="670"/>
      <c r="KQC135" s="670"/>
      <c r="KQD135" s="670"/>
      <c r="KQE135" s="670"/>
      <c r="KQF135" s="670"/>
      <c r="KQG135" s="670"/>
      <c r="KQH135" s="670"/>
      <c r="KQI135" s="670"/>
      <c r="KQJ135" s="670"/>
      <c r="KQK135" s="670"/>
      <c r="KQL135" s="670"/>
      <c r="KQM135" s="670"/>
      <c r="KQN135" s="670"/>
      <c r="KQO135" s="670"/>
      <c r="KQP135" s="670"/>
      <c r="KQQ135" s="670"/>
      <c r="KQR135" s="670"/>
      <c r="KQS135" s="670"/>
      <c r="KQT135" s="670"/>
      <c r="KQU135" s="670"/>
      <c r="KQV135" s="670"/>
      <c r="KQW135" s="670"/>
      <c r="KQX135" s="670"/>
      <c r="KQY135" s="670"/>
      <c r="KQZ135" s="670"/>
      <c r="KRA135" s="670"/>
      <c r="KRB135" s="670"/>
      <c r="KRC135" s="670"/>
      <c r="KRD135" s="670"/>
      <c r="KRE135" s="670"/>
      <c r="KRF135" s="670"/>
      <c r="KRG135" s="670"/>
      <c r="KRH135" s="670"/>
      <c r="KRI135" s="670"/>
      <c r="KRJ135" s="670"/>
      <c r="KRK135" s="670"/>
      <c r="KRL135" s="670"/>
      <c r="KRM135" s="670"/>
      <c r="KRN135" s="670"/>
      <c r="KRO135" s="670"/>
      <c r="KRP135" s="670"/>
      <c r="KRQ135" s="670"/>
      <c r="KRR135" s="670"/>
      <c r="KRS135" s="670"/>
      <c r="KRT135" s="670"/>
      <c r="KRU135" s="670"/>
      <c r="KRV135" s="670"/>
      <c r="KRW135" s="670"/>
      <c r="KRX135" s="670"/>
      <c r="KRY135" s="670"/>
      <c r="KRZ135" s="670"/>
      <c r="KSA135" s="670"/>
      <c r="KSB135" s="670"/>
      <c r="KSC135" s="670"/>
      <c r="KSD135" s="670"/>
      <c r="KSE135" s="670"/>
      <c r="KSF135" s="670"/>
      <c r="KSG135" s="670"/>
      <c r="KSH135" s="670"/>
      <c r="KSI135" s="670"/>
      <c r="KSJ135" s="670"/>
      <c r="KSK135" s="670"/>
      <c r="KSL135" s="670"/>
      <c r="KSM135" s="670"/>
      <c r="KSN135" s="670"/>
      <c r="KSO135" s="670"/>
      <c r="KSP135" s="670"/>
      <c r="KSQ135" s="670"/>
      <c r="KSR135" s="670"/>
      <c r="KSS135" s="670"/>
      <c r="KST135" s="670"/>
      <c r="KSU135" s="670"/>
      <c r="KSV135" s="670"/>
      <c r="KSW135" s="670"/>
      <c r="KSX135" s="670"/>
      <c r="KSY135" s="670"/>
      <c r="KSZ135" s="670"/>
      <c r="KTA135" s="670"/>
      <c r="KTB135" s="670"/>
      <c r="KTC135" s="670"/>
      <c r="KTD135" s="670"/>
      <c r="KTE135" s="670"/>
      <c r="KTF135" s="670"/>
      <c r="KTG135" s="670"/>
      <c r="KTH135" s="670"/>
      <c r="KTI135" s="670"/>
      <c r="KTJ135" s="670"/>
      <c r="KTK135" s="670"/>
      <c r="KTL135" s="670"/>
      <c r="KTM135" s="670"/>
      <c r="KTN135" s="670"/>
      <c r="KTO135" s="670"/>
      <c r="KTP135" s="670"/>
      <c r="KTQ135" s="670"/>
      <c r="KTR135" s="670"/>
      <c r="KTS135" s="670"/>
      <c r="KTT135" s="670"/>
      <c r="KTU135" s="670"/>
      <c r="KTV135" s="670"/>
      <c r="KTW135" s="670"/>
      <c r="KTX135" s="670"/>
      <c r="KTY135" s="670"/>
      <c r="KTZ135" s="670"/>
      <c r="KUA135" s="670"/>
      <c r="KUB135" s="670"/>
      <c r="KUC135" s="670"/>
      <c r="KUD135" s="670"/>
      <c r="KUE135" s="670"/>
      <c r="KUF135" s="670"/>
      <c r="KUG135" s="670"/>
      <c r="KUH135" s="670"/>
      <c r="KUI135" s="670"/>
      <c r="KUJ135" s="670"/>
      <c r="KUK135" s="670"/>
      <c r="KUL135" s="670"/>
      <c r="KUM135" s="670"/>
      <c r="KUN135" s="670"/>
      <c r="KUO135" s="670"/>
      <c r="KUP135" s="670"/>
      <c r="KUQ135" s="670"/>
      <c r="KUR135" s="670"/>
      <c r="KUS135" s="670"/>
      <c r="KUT135" s="670"/>
      <c r="KUU135" s="670"/>
      <c r="KUV135" s="670"/>
      <c r="KUW135" s="670"/>
      <c r="KUX135" s="670"/>
      <c r="KUY135" s="670"/>
      <c r="KUZ135" s="670"/>
      <c r="KVA135" s="670"/>
      <c r="KVB135" s="670"/>
      <c r="KVC135" s="670"/>
      <c r="KVD135" s="670"/>
      <c r="KVE135" s="670"/>
      <c r="KVF135" s="670"/>
      <c r="KVG135" s="670"/>
      <c r="KVH135" s="670"/>
      <c r="KVI135" s="670"/>
      <c r="KVJ135" s="670"/>
      <c r="KVK135" s="670"/>
      <c r="KVL135" s="670"/>
      <c r="KVM135" s="670"/>
      <c r="KVN135" s="670"/>
      <c r="KVO135" s="670"/>
      <c r="KVP135" s="670"/>
      <c r="KVQ135" s="670"/>
      <c r="KVR135" s="670"/>
      <c r="KVS135" s="670"/>
      <c r="KVT135" s="670"/>
      <c r="KVU135" s="670"/>
      <c r="KVV135" s="670"/>
      <c r="KVW135" s="670"/>
      <c r="KVX135" s="670"/>
      <c r="KVY135" s="670"/>
      <c r="KVZ135" s="670"/>
      <c r="KWA135" s="670"/>
      <c r="KWB135" s="670"/>
      <c r="KWC135" s="670"/>
      <c r="KWD135" s="670"/>
      <c r="KWE135" s="670"/>
      <c r="KWF135" s="670"/>
      <c r="KWG135" s="670"/>
      <c r="KWH135" s="670"/>
      <c r="KWI135" s="670"/>
      <c r="KWJ135" s="670"/>
      <c r="KWK135" s="670"/>
      <c r="KWL135" s="670"/>
      <c r="KWM135" s="670"/>
      <c r="KWN135" s="670"/>
      <c r="KWO135" s="670"/>
      <c r="KWP135" s="670"/>
      <c r="KWQ135" s="670"/>
      <c r="KWR135" s="670"/>
      <c r="KWS135" s="670"/>
      <c r="KWT135" s="670"/>
      <c r="KWU135" s="670"/>
      <c r="KWV135" s="670"/>
      <c r="KWW135" s="670"/>
      <c r="KWX135" s="670"/>
      <c r="KWY135" s="670"/>
      <c r="KWZ135" s="670"/>
      <c r="KXA135" s="670"/>
      <c r="KXB135" s="670"/>
      <c r="KXC135" s="670"/>
      <c r="KXD135" s="670"/>
      <c r="KXE135" s="670"/>
      <c r="KXF135" s="670"/>
      <c r="KXG135" s="670"/>
      <c r="KXH135" s="670"/>
      <c r="KXI135" s="670"/>
      <c r="KXJ135" s="670"/>
      <c r="KXK135" s="670"/>
      <c r="KXL135" s="670"/>
      <c r="KXM135" s="670"/>
      <c r="KXN135" s="670"/>
      <c r="KXO135" s="670"/>
      <c r="KXP135" s="670"/>
      <c r="KXQ135" s="670"/>
      <c r="KXR135" s="670"/>
      <c r="KXS135" s="670"/>
      <c r="KXT135" s="670"/>
      <c r="KXU135" s="670"/>
      <c r="KXV135" s="670"/>
      <c r="KXW135" s="670"/>
      <c r="KXX135" s="670"/>
      <c r="KXY135" s="670"/>
      <c r="KXZ135" s="670"/>
      <c r="KYA135" s="670"/>
      <c r="KYB135" s="670"/>
      <c r="KYC135" s="670"/>
      <c r="KYD135" s="670"/>
      <c r="KYE135" s="670"/>
      <c r="KYF135" s="670"/>
      <c r="KYG135" s="670"/>
      <c r="KYH135" s="670"/>
      <c r="KYI135" s="670"/>
      <c r="KYJ135" s="670"/>
      <c r="KYK135" s="670"/>
      <c r="KYL135" s="670"/>
      <c r="KYM135" s="670"/>
      <c r="KYN135" s="670"/>
      <c r="KYO135" s="670"/>
      <c r="KYP135" s="670"/>
      <c r="KYQ135" s="670"/>
      <c r="KYR135" s="670"/>
      <c r="KYS135" s="670"/>
      <c r="KYT135" s="670"/>
      <c r="KYU135" s="670"/>
      <c r="KYV135" s="670"/>
      <c r="KYW135" s="670"/>
      <c r="KYX135" s="670"/>
      <c r="KYY135" s="670"/>
      <c r="KYZ135" s="670"/>
      <c r="KZA135" s="670"/>
      <c r="KZB135" s="670"/>
      <c r="KZC135" s="670"/>
      <c r="KZD135" s="670"/>
      <c r="KZE135" s="670"/>
      <c r="KZF135" s="670"/>
      <c r="KZG135" s="670"/>
      <c r="KZH135" s="670"/>
      <c r="KZI135" s="670"/>
      <c r="KZJ135" s="670"/>
      <c r="KZK135" s="670"/>
      <c r="KZL135" s="670"/>
      <c r="KZM135" s="670"/>
      <c r="KZN135" s="670"/>
      <c r="KZO135" s="670"/>
      <c r="KZP135" s="670"/>
      <c r="KZQ135" s="670"/>
      <c r="KZR135" s="670"/>
      <c r="KZS135" s="670"/>
      <c r="KZT135" s="670"/>
      <c r="KZU135" s="670"/>
      <c r="KZV135" s="670"/>
      <c r="KZW135" s="670"/>
      <c r="KZX135" s="670"/>
      <c r="KZY135" s="670"/>
      <c r="KZZ135" s="670"/>
      <c r="LAA135" s="670"/>
      <c r="LAB135" s="670"/>
      <c r="LAC135" s="670"/>
      <c r="LAD135" s="670"/>
      <c r="LAE135" s="670"/>
      <c r="LAF135" s="670"/>
      <c r="LAG135" s="670"/>
      <c r="LAH135" s="670"/>
      <c r="LAI135" s="670"/>
      <c r="LAJ135" s="670"/>
      <c r="LAK135" s="670"/>
      <c r="LAL135" s="670"/>
      <c r="LAM135" s="670"/>
      <c r="LAN135" s="670"/>
      <c r="LAO135" s="670"/>
      <c r="LAP135" s="670"/>
      <c r="LAQ135" s="670"/>
      <c r="LAR135" s="670"/>
      <c r="LAS135" s="670"/>
      <c r="LAT135" s="670"/>
      <c r="LAU135" s="670"/>
      <c r="LAV135" s="670"/>
      <c r="LAW135" s="670"/>
      <c r="LAX135" s="670"/>
      <c r="LAY135" s="670"/>
      <c r="LAZ135" s="670"/>
      <c r="LBA135" s="670"/>
      <c r="LBB135" s="670"/>
      <c r="LBC135" s="670"/>
      <c r="LBD135" s="670"/>
      <c r="LBE135" s="670"/>
      <c r="LBF135" s="670"/>
      <c r="LBG135" s="670"/>
      <c r="LBH135" s="670"/>
      <c r="LBI135" s="670"/>
      <c r="LBJ135" s="670"/>
      <c r="LBK135" s="670"/>
      <c r="LBL135" s="670"/>
      <c r="LBM135" s="670"/>
      <c r="LBN135" s="670"/>
      <c r="LBO135" s="670"/>
      <c r="LBP135" s="670"/>
      <c r="LBQ135" s="670"/>
      <c r="LBR135" s="670"/>
      <c r="LBS135" s="670"/>
      <c r="LBT135" s="670"/>
      <c r="LBU135" s="670"/>
      <c r="LBV135" s="670"/>
      <c r="LBW135" s="670"/>
      <c r="LBX135" s="670"/>
      <c r="LBY135" s="670"/>
      <c r="LBZ135" s="670"/>
      <c r="LCA135" s="670"/>
      <c r="LCB135" s="670"/>
      <c r="LCC135" s="670"/>
      <c r="LCD135" s="670"/>
      <c r="LCE135" s="670"/>
      <c r="LCF135" s="670"/>
      <c r="LCG135" s="670"/>
      <c r="LCH135" s="670"/>
      <c r="LCI135" s="670"/>
      <c r="LCJ135" s="670"/>
      <c r="LCK135" s="670"/>
      <c r="LCL135" s="670"/>
      <c r="LCM135" s="670"/>
      <c r="LCN135" s="670"/>
      <c r="LCO135" s="670"/>
      <c r="LCP135" s="670"/>
      <c r="LCQ135" s="670"/>
      <c r="LCR135" s="670"/>
      <c r="LCS135" s="670"/>
      <c r="LCT135" s="670"/>
      <c r="LCU135" s="670"/>
      <c r="LCV135" s="670"/>
      <c r="LCW135" s="670"/>
      <c r="LCX135" s="670"/>
      <c r="LCY135" s="670"/>
      <c r="LCZ135" s="670"/>
      <c r="LDA135" s="670"/>
      <c r="LDB135" s="670"/>
      <c r="LDC135" s="670"/>
      <c r="LDD135" s="670"/>
      <c r="LDE135" s="670"/>
      <c r="LDF135" s="670"/>
      <c r="LDG135" s="670"/>
      <c r="LDH135" s="670"/>
      <c r="LDI135" s="670"/>
      <c r="LDJ135" s="670"/>
      <c r="LDK135" s="670"/>
      <c r="LDL135" s="670"/>
      <c r="LDM135" s="670"/>
      <c r="LDN135" s="670"/>
      <c r="LDO135" s="670"/>
      <c r="LDP135" s="670"/>
      <c r="LDQ135" s="670"/>
      <c r="LDR135" s="670"/>
      <c r="LDS135" s="670"/>
      <c r="LDT135" s="670"/>
      <c r="LDU135" s="670"/>
      <c r="LDV135" s="670"/>
      <c r="LDW135" s="670"/>
      <c r="LDX135" s="670"/>
      <c r="LDY135" s="670"/>
      <c r="LDZ135" s="670"/>
      <c r="LEA135" s="670"/>
      <c r="LEB135" s="670"/>
      <c r="LEC135" s="670"/>
      <c r="LED135" s="670"/>
      <c r="LEE135" s="670"/>
      <c r="LEF135" s="670"/>
      <c r="LEG135" s="670"/>
      <c r="LEH135" s="670"/>
      <c r="LEI135" s="670"/>
      <c r="LEJ135" s="670"/>
      <c r="LEK135" s="670"/>
      <c r="LEL135" s="670"/>
      <c r="LEM135" s="670"/>
      <c r="LEN135" s="670"/>
      <c r="LEO135" s="670"/>
      <c r="LEP135" s="670"/>
      <c r="LEQ135" s="670"/>
      <c r="LER135" s="670"/>
      <c r="LES135" s="670"/>
      <c r="LET135" s="670"/>
      <c r="LEU135" s="670"/>
      <c r="LEV135" s="670"/>
      <c r="LEW135" s="670"/>
      <c r="LEX135" s="670"/>
      <c r="LEY135" s="670"/>
      <c r="LEZ135" s="670"/>
      <c r="LFA135" s="670"/>
      <c r="LFB135" s="670"/>
      <c r="LFC135" s="670"/>
      <c r="LFD135" s="670"/>
      <c r="LFE135" s="670"/>
      <c r="LFF135" s="670"/>
      <c r="LFG135" s="670"/>
      <c r="LFH135" s="670"/>
      <c r="LFI135" s="670"/>
      <c r="LFJ135" s="670"/>
      <c r="LFK135" s="670"/>
      <c r="LFL135" s="670"/>
      <c r="LFM135" s="670"/>
      <c r="LFN135" s="670"/>
      <c r="LFO135" s="670"/>
      <c r="LFP135" s="670"/>
      <c r="LFQ135" s="670"/>
      <c r="LFR135" s="670"/>
      <c r="LFS135" s="670"/>
      <c r="LFT135" s="670"/>
      <c r="LFU135" s="670"/>
      <c r="LFV135" s="670"/>
      <c r="LFW135" s="670"/>
      <c r="LFX135" s="670"/>
      <c r="LFY135" s="670"/>
      <c r="LFZ135" s="670"/>
      <c r="LGA135" s="670"/>
      <c r="LGB135" s="670"/>
      <c r="LGC135" s="670"/>
      <c r="LGD135" s="670"/>
      <c r="LGE135" s="670"/>
      <c r="LGF135" s="670"/>
      <c r="LGG135" s="670"/>
      <c r="LGH135" s="670"/>
      <c r="LGI135" s="670"/>
      <c r="LGJ135" s="670"/>
      <c r="LGK135" s="670"/>
      <c r="LGL135" s="670"/>
      <c r="LGM135" s="670"/>
      <c r="LGN135" s="670"/>
      <c r="LGO135" s="670"/>
      <c r="LGP135" s="670"/>
      <c r="LGQ135" s="670"/>
      <c r="LGR135" s="670"/>
      <c r="LGS135" s="670"/>
      <c r="LGT135" s="670"/>
      <c r="LGU135" s="670"/>
      <c r="LGV135" s="670"/>
      <c r="LGW135" s="670"/>
      <c r="LGX135" s="670"/>
      <c r="LGY135" s="670"/>
      <c r="LGZ135" s="670"/>
      <c r="LHA135" s="670"/>
      <c r="LHB135" s="670"/>
      <c r="LHC135" s="670"/>
      <c r="LHD135" s="670"/>
      <c r="LHE135" s="670"/>
      <c r="LHF135" s="670"/>
      <c r="LHG135" s="670"/>
      <c r="LHH135" s="670"/>
      <c r="LHI135" s="670"/>
      <c r="LHJ135" s="670"/>
      <c r="LHK135" s="670"/>
      <c r="LHL135" s="670"/>
      <c r="LHM135" s="670"/>
      <c r="LHN135" s="670"/>
      <c r="LHO135" s="670"/>
      <c r="LHP135" s="670"/>
      <c r="LHQ135" s="670"/>
      <c r="LHR135" s="670"/>
      <c r="LHS135" s="670"/>
      <c r="LHT135" s="670"/>
      <c r="LHU135" s="670"/>
      <c r="LHV135" s="670"/>
      <c r="LHW135" s="670"/>
      <c r="LHX135" s="670"/>
      <c r="LHY135" s="670"/>
      <c r="LHZ135" s="670"/>
      <c r="LIA135" s="670"/>
      <c r="LIB135" s="670"/>
      <c r="LIC135" s="670"/>
      <c r="LID135" s="670"/>
      <c r="LIE135" s="670"/>
      <c r="LIF135" s="670"/>
      <c r="LIG135" s="670"/>
      <c r="LIH135" s="670"/>
      <c r="LII135" s="670"/>
      <c r="LIJ135" s="670"/>
      <c r="LIK135" s="670"/>
      <c r="LIL135" s="670"/>
      <c r="LIM135" s="670"/>
      <c r="LIN135" s="670"/>
      <c r="LIO135" s="670"/>
      <c r="LIP135" s="670"/>
      <c r="LIQ135" s="670"/>
      <c r="LIR135" s="670"/>
      <c r="LIS135" s="670"/>
      <c r="LIT135" s="670"/>
      <c r="LIU135" s="670"/>
      <c r="LIV135" s="670"/>
      <c r="LIW135" s="670"/>
      <c r="LIX135" s="670"/>
      <c r="LIY135" s="670"/>
      <c r="LIZ135" s="670"/>
      <c r="LJA135" s="670"/>
      <c r="LJB135" s="670"/>
      <c r="LJC135" s="670"/>
      <c r="LJD135" s="670"/>
      <c r="LJE135" s="670"/>
      <c r="LJF135" s="670"/>
      <c r="LJG135" s="670"/>
      <c r="LJH135" s="670"/>
      <c r="LJI135" s="670"/>
      <c r="LJJ135" s="670"/>
      <c r="LJK135" s="670"/>
      <c r="LJL135" s="670"/>
      <c r="LJM135" s="670"/>
      <c r="LJN135" s="670"/>
      <c r="LJO135" s="670"/>
      <c r="LJP135" s="670"/>
      <c r="LJQ135" s="670"/>
      <c r="LJR135" s="670"/>
      <c r="LJS135" s="670"/>
      <c r="LJT135" s="670"/>
      <c r="LJU135" s="670"/>
      <c r="LJV135" s="670"/>
      <c r="LJW135" s="670"/>
      <c r="LJX135" s="670"/>
      <c r="LJY135" s="670"/>
      <c r="LJZ135" s="670"/>
      <c r="LKA135" s="670"/>
      <c r="LKB135" s="670"/>
      <c r="LKC135" s="670"/>
      <c r="LKD135" s="670"/>
      <c r="LKE135" s="670"/>
      <c r="LKF135" s="670"/>
      <c r="LKG135" s="670"/>
      <c r="LKH135" s="670"/>
      <c r="LKI135" s="670"/>
      <c r="LKJ135" s="670"/>
      <c r="LKK135" s="670"/>
      <c r="LKL135" s="670"/>
      <c r="LKM135" s="670"/>
      <c r="LKN135" s="670"/>
      <c r="LKO135" s="670"/>
      <c r="LKP135" s="670"/>
      <c r="LKQ135" s="670"/>
      <c r="LKR135" s="670"/>
      <c r="LKS135" s="670"/>
      <c r="LKT135" s="670"/>
      <c r="LKU135" s="670"/>
      <c r="LKV135" s="670"/>
      <c r="LKW135" s="670"/>
      <c r="LKX135" s="670"/>
      <c r="LKY135" s="670"/>
      <c r="LKZ135" s="670"/>
      <c r="LLA135" s="670"/>
      <c r="LLB135" s="670"/>
      <c r="LLC135" s="670"/>
      <c r="LLD135" s="670"/>
      <c r="LLE135" s="670"/>
      <c r="LLF135" s="670"/>
      <c r="LLG135" s="670"/>
      <c r="LLH135" s="670"/>
      <c r="LLI135" s="670"/>
      <c r="LLJ135" s="670"/>
      <c r="LLK135" s="670"/>
      <c r="LLL135" s="670"/>
      <c r="LLM135" s="670"/>
      <c r="LLN135" s="670"/>
      <c r="LLO135" s="670"/>
      <c r="LLP135" s="670"/>
      <c r="LLQ135" s="670"/>
      <c r="LLR135" s="670"/>
      <c r="LLS135" s="670"/>
      <c r="LLT135" s="670"/>
      <c r="LLU135" s="670"/>
      <c r="LLV135" s="670"/>
      <c r="LLW135" s="670"/>
      <c r="LLX135" s="670"/>
      <c r="LLY135" s="670"/>
      <c r="LLZ135" s="670"/>
      <c r="LMA135" s="670"/>
      <c r="LMB135" s="670"/>
      <c r="LMC135" s="670"/>
      <c r="LMD135" s="670"/>
      <c r="LME135" s="670"/>
      <c r="LMF135" s="670"/>
      <c r="LMG135" s="670"/>
      <c r="LMH135" s="670"/>
      <c r="LMI135" s="670"/>
      <c r="LMJ135" s="670"/>
      <c r="LMK135" s="670"/>
      <c r="LML135" s="670"/>
      <c r="LMM135" s="670"/>
      <c r="LMN135" s="670"/>
      <c r="LMO135" s="670"/>
      <c r="LMP135" s="670"/>
      <c r="LMQ135" s="670"/>
      <c r="LMR135" s="670"/>
      <c r="LMS135" s="670"/>
      <c r="LMT135" s="670"/>
      <c r="LMU135" s="670"/>
      <c r="LMV135" s="670"/>
      <c r="LMW135" s="670"/>
      <c r="LMX135" s="670"/>
      <c r="LMY135" s="670"/>
      <c r="LMZ135" s="670"/>
      <c r="LNA135" s="670"/>
      <c r="LNB135" s="670"/>
      <c r="LNC135" s="670"/>
      <c r="LND135" s="670"/>
      <c r="LNE135" s="670"/>
      <c r="LNF135" s="670"/>
      <c r="LNG135" s="670"/>
      <c r="LNH135" s="670"/>
      <c r="LNI135" s="670"/>
      <c r="LNJ135" s="670"/>
      <c r="LNK135" s="670"/>
      <c r="LNL135" s="670"/>
      <c r="LNM135" s="670"/>
      <c r="LNN135" s="670"/>
      <c r="LNO135" s="670"/>
      <c r="LNP135" s="670"/>
      <c r="LNQ135" s="670"/>
      <c r="LNR135" s="670"/>
      <c r="LNS135" s="670"/>
      <c r="LNT135" s="670"/>
      <c r="LNU135" s="670"/>
      <c r="LNV135" s="670"/>
      <c r="LNW135" s="670"/>
      <c r="LNX135" s="670"/>
      <c r="LNY135" s="670"/>
      <c r="LNZ135" s="670"/>
      <c r="LOA135" s="670"/>
      <c r="LOB135" s="670"/>
      <c r="LOC135" s="670"/>
      <c r="LOD135" s="670"/>
      <c r="LOE135" s="670"/>
      <c r="LOF135" s="670"/>
      <c r="LOG135" s="670"/>
      <c r="LOH135" s="670"/>
      <c r="LOI135" s="670"/>
      <c r="LOJ135" s="670"/>
      <c r="LOK135" s="670"/>
      <c r="LOL135" s="670"/>
      <c r="LOM135" s="670"/>
      <c r="LON135" s="670"/>
      <c r="LOO135" s="670"/>
      <c r="LOP135" s="670"/>
      <c r="LOQ135" s="670"/>
      <c r="LOR135" s="670"/>
      <c r="LOS135" s="670"/>
      <c r="LOT135" s="670"/>
      <c r="LOU135" s="670"/>
      <c r="LOV135" s="670"/>
      <c r="LOW135" s="670"/>
      <c r="LOX135" s="670"/>
      <c r="LOY135" s="670"/>
      <c r="LOZ135" s="670"/>
      <c r="LPA135" s="670"/>
      <c r="LPB135" s="670"/>
      <c r="LPC135" s="670"/>
      <c r="LPD135" s="670"/>
      <c r="LPE135" s="670"/>
      <c r="LPF135" s="670"/>
      <c r="LPG135" s="670"/>
      <c r="LPH135" s="670"/>
      <c r="LPI135" s="670"/>
      <c r="LPJ135" s="670"/>
      <c r="LPK135" s="670"/>
      <c r="LPL135" s="670"/>
      <c r="LPM135" s="670"/>
      <c r="LPN135" s="670"/>
      <c r="LPO135" s="670"/>
      <c r="LPP135" s="670"/>
      <c r="LPQ135" s="670"/>
      <c r="LPR135" s="670"/>
      <c r="LPS135" s="670"/>
      <c r="LPT135" s="670"/>
      <c r="LPU135" s="670"/>
      <c r="LPV135" s="670"/>
      <c r="LPW135" s="670"/>
      <c r="LPX135" s="670"/>
      <c r="LPY135" s="670"/>
      <c r="LPZ135" s="670"/>
      <c r="LQA135" s="670"/>
      <c r="LQB135" s="670"/>
      <c r="LQC135" s="670"/>
      <c r="LQD135" s="670"/>
      <c r="LQE135" s="670"/>
      <c r="LQF135" s="670"/>
      <c r="LQG135" s="670"/>
      <c r="LQH135" s="670"/>
      <c r="LQI135" s="670"/>
      <c r="LQJ135" s="670"/>
      <c r="LQK135" s="670"/>
      <c r="LQL135" s="670"/>
      <c r="LQM135" s="670"/>
      <c r="LQN135" s="670"/>
      <c r="LQO135" s="670"/>
      <c r="LQP135" s="670"/>
      <c r="LQQ135" s="670"/>
      <c r="LQR135" s="670"/>
      <c r="LQS135" s="670"/>
      <c r="LQT135" s="670"/>
      <c r="LQU135" s="670"/>
      <c r="LQV135" s="670"/>
      <c r="LQW135" s="670"/>
      <c r="LQX135" s="670"/>
      <c r="LQY135" s="670"/>
      <c r="LQZ135" s="670"/>
      <c r="LRA135" s="670"/>
      <c r="LRB135" s="670"/>
      <c r="LRC135" s="670"/>
      <c r="LRD135" s="670"/>
      <c r="LRE135" s="670"/>
      <c r="LRF135" s="670"/>
      <c r="LRG135" s="670"/>
      <c r="LRH135" s="670"/>
      <c r="LRI135" s="670"/>
      <c r="LRJ135" s="670"/>
      <c r="LRK135" s="670"/>
      <c r="LRL135" s="670"/>
      <c r="LRM135" s="670"/>
      <c r="LRN135" s="670"/>
      <c r="LRO135" s="670"/>
      <c r="LRP135" s="670"/>
      <c r="LRQ135" s="670"/>
      <c r="LRR135" s="670"/>
      <c r="LRS135" s="670"/>
      <c r="LRT135" s="670"/>
      <c r="LRU135" s="670"/>
      <c r="LRV135" s="670"/>
      <c r="LRW135" s="670"/>
      <c r="LRX135" s="670"/>
      <c r="LRY135" s="670"/>
      <c r="LRZ135" s="670"/>
      <c r="LSA135" s="670"/>
      <c r="LSB135" s="670"/>
      <c r="LSC135" s="670"/>
      <c r="LSD135" s="670"/>
      <c r="LSE135" s="670"/>
      <c r="LSF135" s="670"/>
      <c r="LSG135" s="670"/>
      <c r="LSH135" s="670"/>
      <c r="LSI135" s="670"/>
      <c r="LSJ135" s="670"/>
      <c r="LSK135" s="670"/>
      <c r="LSL135" s="670"/>
      <c r="LSM135" s="670"/>
      <c r="LSN135" s="670"/>
      <c r="LSO135" s="670"/>
      <c r="LSP135" s="670"/>
      <c r="LSQ135" s="670"/>
      <c r="LSR135" s="670"/>
      <c r="LSS135" s="670"/>
      <c r="LST135" s="670"/>
      <c r="LSU135" s="670"/>
      <c r="LSV135" s="670"/>
      <c r="LSW135" s="670"/>
      <c r="LSX135" s="670"/>
      <c r="LSY135" s="670"/>
      <c r="LSZ135" s="670"/>
      <c r="LTA135" s="670"/>
      <c r="LTB135" s="670"/>
      <c r="LTC135" s="670"/>
      <c r="LTD135" s="670"/>
      <c r="LTE135" s="670"/>
      <c r="LTF135" s="670"/>
      <c r="LTG135" s="670"/>
      <c r="LTH135" s="670"/>
      <c r="LTI135" s="670"/>
      <c r="LTJ135" s="670"/>
      <c r="LTK135" s="670"/>
      <c r="LTL135" s="670"/>
      <c r="LTM135" s="670"/>
      <c r="LTN135" s="670"/>
      <c r="LTO135" s="670"/>
      <c r="LTP135" s="670"/>
      <c r="LTQ135" s="670"/>
      <c r="LTR135" s="670"/>
      <c r="LTS135" s="670"/>
      <c r="LTT135" s="670"/>
      <c r="LTU135" s="670"/>
      <c r="LTV135" s="670"/>
      <c r="LTW135" s="670"/>
      <c r="LTX135" s="670"/>
      <c r="LTY135" s="670"/>
      <c r="LTZ135" s="670"/>
      <c r="LUA135" s="670"/>
      <c r="LUB135" s="670"/>
      <c r="LUC135" s="670"/>
      <c r="LUD135" s="670"/>
      <c r="LUE135" s="670"/>
      <c r="LUF135" s="670"/>
      <c r="LUG135" s="670"/>
      <c r="LUH135" s="670"/>
      <c r="LUI135" s="670"/>
      <c r="LUJ135" s="670"/>
      <c r="LUK135" s="670"/>
      <c r="LUL135" s="670"/>
      <c r="LUM135" s="670"/>
      <c r="LUN135" s="670"/>
      <c r="LUO135" s="670"/>
      <c r="LUP135" s="670"/>
      <c r="LUQ135" s="670"/>
      <c r="LUR135" s="670"/>
      <c r="LUS135" s="670"/>
      <c r="LUT135" s="670"/>
      <c r="LUU135" s="670"/>
      <c r="LUV135" s="670"/>
      <c r="LUW135" s="670"/>
      <c r="LUX135" s="670"/>
      <c r="LUY135" s="670"/>
      <c r="LUZ135" s="670"/>
      <c r="LVA135" s="670"/>
      <c r="LVB135" s="670"/>
      <c r="LVC135" s="670"/>
      <c r="LVD135" s="670"/>
      <c r="LVE135" s="670"/>
      <c r="LVF135" s="670"/>
      <c r="LVG135" s="670"/>
      <c r="LVH135" s="670"/>
      <c r="LVI135" s="670"/>
      <c r="LVJ135" s="670"/>
      <c r="LVK135" s="670"/>
      <c r="LVL135" s="670"/>
      <c r="LVM135" s="670"/>
      <c r="LVN135" s="670"/>
      <c r="LVO135" s="670"/>
      <c r="LVP135" s="670"/>
      <c r="LVQ135" s="670"/>
      <c r="LVR135" s="670"/>
      <c r="LVS135" s="670"/>
      <c r="LVT135" s="670"/>
      <c r="LVU135" s="670"/>
      <c r="LVV135" s="670"/>
      <c r="LVW135" s="670"/>
      <c r="LVX135" s="670"/>
      <c r="LVY135" s="670"/>
      <c r="LVZ135" s="670"/>
      <c r="LWA135" s="670"/>
      <c r="LWB135" s="670"/>
      <c r="LWC135" s="670"/>
      <c r="LWD135" s="670"/>
      <c r="LWE135" s="670"/>
      <c r="LWF135" s="670"/>
      <c r="LWG135" s="670"/>
      <c r="LWH135" s="670"/>
      <c r="LWI135" s="670"/>
      <c r="LWJ135" s="670"/>
      <c r="LWK135" s="670"/>
      <c r="LWL135" s="670"/>
      <c r="LWM135" s="670"/>
      <c r="LWN135" s="670"/>
      <c r="LWO135" s="670"/>
      <c r="LWP135" s="670"/>
      <c r="LWQ135" s="670"/>
      <c r="LWR135" s="670"/>
      <c r="LWS135" s="670"/>
      <c r="LWT135" s="670"/>
      <c r="LWU135" s="670"/>
      <c r="LWV135" s="670"/>
      <c r="LWW135" s="670"/>
      <c r="LWX135" s="670"/>
      <c r="LWY135" s="670"/>
      <c r="LWZ135" s="670"/>
      <c r="LXA135" s="670"/>
      <c r="LXB135" s="670"/>
      <c r="LXC135" s="670"/>
      <c r="LXD135" s="670"/>
      <c r="LXE135" s="670"/>
      <c r="LXF135" s="670"/>
      <c r="LXG135" s="670"/>
      <c r="LXH135" s="670"/>
      <c r="LXI135" s="670"/>
      <c r="LXJ135" s="670"/>
      <c r="LXK135" s="670"/>
      <c r="LXL135" s="670"/>
      <c r="LXM135" s="670"/>
      <c r="LXN135" s="670"/>
      <c r="LXO135" s="670"/>
      <c r="LXP135" s="670"/>
      <c r="LXQ135" s="670"/>
      <c r="LXR135" s="670"/>
      <c r="LXS135" s="670"/>
      <c r="LXT135" s="670"/>
      <c r="LXU135" s="670"/>
      <c r="LXV135" s="670"/>
      <c r="LXW135" s="670"/>
      <c r="LXX135" s="670"/>
      <c r="LXY135" s="670"/>
      <c r="LXZ135" s="670"/>
      <c r="LYA135" s="670"/>
      <c r="LYB135" s="670"/>
      <c r="LYC135" s="670"/>
      <c r="LYD135" s="670"/>
      <c r="LYE135" s="670"/>
      <c r="LYF135" s="670"/>
      <c r="LYG135" s="670"/>
      <c r="LYH135" s="670"/>
      <c r="LYI135" s="670"/>
      <c r="LYJ135" s="670"/>
      <c r="LYK135" s="670"/>
      <c r="LYL135" s="670"/>
      <c r="LYM135" s="670"/>
      <c r="LYN135" s="670"/>
      <c r="LYO135" s="670"/>
      <c r="LYP135" s="670"/>
      <c r="LYQ135" s="670"/>
      <c r="LYR135" s="670"/>
      <c r="LYS135" s="670"/>
      <c r="LYT135" s="670"/>
      <c r="LYU135" s="670"/>
      <c r="LYV135" s="670"/>
      <c r="LYW135" s="670"/>
      <c r="LYX135" s="670"/>
      <c r="LYY135" s="670"/>
      <c r="LYZ135" s="670"/>
      <c r="LZA135" s="670"/>
      <c r="LZB135" s="670"/>
      <c r="LZC135" s="670"/>
      <c r="LZD135" s="670"/>
      <c r="LZE135" s="670"/>
      <c r="LZF135" s="670"/>
      <c r="LZG135" s="670"/>
      <c r="LZH135" s="670"/>
      <c r="LZI135" s="670"/>
      <c r="LZJ135" s="670"/>
      <c r="LZK135" s="670"/>
      <c r="LZL135" s="670"/>
      <c r="LZM135" s="670"/>
      <c r="LZN135" s="670"/>
      <c r="LZO135" s="670"/>
      <c r="LZP135" s="670"/>
      <c r="LZQ135" s="670"/>
      <c r="LZR135" s="670"/>
      <c r="LZS135" s="670"/>
      <c r="LZT135" s="670"/>
      <c r="LZU135" s="670"/>
      <c r="LZV135" s="670"/>
      <c r="LZW135" s="670"/>
      <c r="LZX135" s="670"/>
      <c r="LZY135" s="670"/>
      <c r="LZZ135" s="670"/>
      <c r="MAA135" s="670"/>
      <c r="MAB135" s="670"/>
      <c r="MAC135" s="670"/>
      <c r="MAD135" s="670"/>
      <c r="MAE135" s="670"/>
      <c r="MAF135" s="670"/>
      <c r="MAG135" s="670"/>
      <c r="MAH135" s="670"/>
      <c r="MAI135" s="670"/>
      <c r="MAJ135" s="670"/>
      <c r="MAK135" s="670"/>
      <c r="MAL135" s="670"/>
      <c r="MAM135" s="670"/>
      <c r="MAN135" s="670"/>
      <c r="MAO135" s="670"/>
      <c r="MAP135" s="670"/>
      <c r="MAQ135" s="670"/>
      <c r="MAR135" s="670"/>
      <c r="MAS135" s="670"/>
      <c r="MAT135" s="670"/>
      <c r="MAU135" s="670"/>
      <c r="MAV135" s="670"/>
      <c r="MAW135" s="670"/>
      <c r="MAX135" s="670"/>
      <c r="MAY135" s="670"/>
      <c r="MAZ135" s="670"/>
      <c r="MBA135" s="670"/>
      <c r="MBB135" s="670"/>
      <c r="MBC135" s="670"/>
      <c r="MBD135" s="670"/>
      <c r="MBE135" s="670"/>
      <c r="MBF135" s="670"/>
      <c r="MBG135" s="670"/>
      <c r="MBH135" s="670"/>
      <c r="MBI135" s="670"/>
      <c r="MBJ135" s="670"/>
      <c r="MBK135" s="670"/>
      <c r="MBL135" s="670"/>
      <c r="MBM135" s="670"/>
      <c r="MBN135" s="670"/>
      <c r="MBO135" s="670"/>
      <c r="MBP135" s="670"/>
      <c r="MBQ135" s="670"/>
      <c r="MBR135" s="670"/>
      <c r="MBS135" s="670"/>
      <c r="MBT135" s="670"/>
      <c r="MBU135" s="670"/>
      <c r="MBV135" s="670"/>
      <c r="MBW135" s="670"/>
      <c r="MBX135" s="670"/>
      <c r="MBY135" s="670"/>
      <c r="MBZ135" s="670"/>
      <c r="MCA135" s="670"/>
      <c r="MCB135" s="670"/>
      <c r="MCC135" s="670"/>
      <c r="MCD135" s="670"/>
      <c r="MCE135" s="670"/>
      <c r="MCF135" s="670"/>
      <c r="MCG135" s="670"/>
      <c r="MCH135" s="670"/>
      <c r="MCI135" s="670"/>
      <c r="MCJ135" s="670"/>
      <c r="MCK135" s="670"/>
      <c r="MCL135" s="670"/>
      <c r="MCM135" s="670"/>
      <c r="MCN135" s="670"/>
      <c r="MCO135" s="670"/>
      <c r="MCP135" s="670"/>
      <c r="MCQ135" s="670"/>
      <c r="MCR135" s="670"/>
      <c r="MCS135" s="670"/>
      <c r="MCT135" s="670"/>
      <c r="MCU135" s="670"/>
      <c r="MCV135" s="670"/>
      <c r="MCW135" s="670"/>
      <c r="MCX135" s="670"/>
      <c r="MCY135" s="670"/>
      <c r="MCZ135" s="670"/>
      <c r="MDA135" s="670"/>
      <c r="MDB135" s="670"/>
      <c r="MDC135" s="670"/>
      <c r="MDD135" s="670"/>
      <c r="MDE135" s="670"/>
      <c r="MDF135" s="670"/>
      <c r="MDG135" s="670"/>
      <c r="MDH135" s="670"/>
      <c r="MDI135" s="670"/>
      <c r="MDJ135" s="670"/>
      <c r="MDK135" s="670"/>
      <c r="MDL135" s="670"/>
      <c r="MDM135" s="670"/>
      <c r="MDN135" s="670"/>
      <c r="MDO135" s="670"/>
      <c r="MDP135" s="670"/>
      <c r="MDQ135" s="670"/>
      <c r="MDR135" s="670"/>
      <c r="MDS135" s="670"/>
      <c r="MDT135" s="670"/>
      <c r="MDU135" s="670"/>
      <c r="MDV135" s="670"/>
      <c r="MDW135" s="670"/>
      <c r="MDX135" s="670"/>
      <c r="MDY135" s="670"/>
      <c r="MDZ135" s="670"/>
      <c r="MEA135" s="670"/>
      <c r="MEB135" s="670"/>
      <c r="MEC135" s="670"/>
      <c r="MED135" s="670"/>
      <c r="MEE135" s="670"/>
      <c r="MEF135" s="670"/>
      <c r="MEG135" s="670"/>
      <c r="MEH135" s="670"/>
      <c r="MEI135" s="670"/>
      <c r="MEJ135" s="670"/>
      <c r="MEK135" s="670"/>
      <c r="MEL135" s="670"/>
      <c r="MEM135" s="670"/>
      <c r="MEN135" s="670"/>
      <c r="MEO135" s="670"/>
      <c r="MEP135" s="670"/>
      <c r="MEQ135" s="670"/>
      <c r="MER135" s="670"/>
      <c r="MES135" s="670"/>
      <c r="MET135" s="670"/>
      <c r="MEU135" s="670"/>
      <c r="MEV135" s="670"/>
      <c r="MEW135" s="670"/>
      <c r="MEX135" s="670"/>
      <c r="MEY135" s="670"/>
      <c r="MEZ135" s="670"/>
      <c r="MFA135" s="670"/>
      <c r="MFB135" s="670"/>
      <c r="MFC135" s="670"/>
      <c r="MFD135" s="670"/>
      <c r="MFE135" s="670"/>
      <c r="MFF135" s="670"/>
      <c r="MFG135" s="670"/>
      <c r="MFH135" s="670"/>
      <c r="MFI135" s="670"/>
      <c r="MFJ135" s="670"/>
      <c r="MFK135" s="670"/>
      <c r="MFL135" s="670"/>
      <c r="MFM135" s="670"/>
      <c r="MFN135" s="670"/>
      <c r="MFO135" s="670"/>
      <c r="MFP135" s="670"/>
      <c r="MFQ135" s="670"/>
      <c r="MFR135" s="670"/>
      <c r="MFS135" s="670"/>
      <c r="MFT135" s="670"/>
      <c r="MFU135" s="670"/>
      <c r="MFV135" s="670"/>
      <c r="MFW135" s="670"/>
      <c r="MFX135" s="670"/>
      <c r="MFY135" s="670"/>
      <c r="MFZ135" s="670"/>
      <c r="MGA135" s="670"/>
      <c r="MGB135" s="670"/>
      <c r="MGC135" s="670"/>
      <c r="MGD135" s="670"/>
      <c r="MGE135" s="670"/>
      <c r="MGF135" s="670"/>
      <c r="MGG135" s="670"/>
      <c r="MGH135" s="670"/>
      <c r="MGI135" s="670"/>
      <c r="MGJ135" s="670"/>
      <c r="MGK135" s="670"/>
      <c r="MGL135" s="670"/>
      <c r="MGM135" s="670"/>
      <c r="MGN135" s="670"/>
      <c r="MGO135" s="670"/>
      <c r="MGP135" s="670"/>
      <c r="MGQ135" s="670"/>
      <c r="MGR135" s="670"/>
      <c r="MGS135" s="670"/>
      <c r="MGT135" s="670"/>
      <c r="MGU135" s="670"/>
      <c r="MGV135" s="670"/>
      <c r="MGW135" s="670"/>
      <c r="MGX135" s="670"/>
      <c r="MGY135" s="670"/>
      <c r="MGZ135" s="670"/>
      <c r="MHA135" s="670"/>
      <c r="MHB135" s="670"/>
      <c r="MHC135" s="670"/>
      <c r="MHD135" s="670"/>
      <c r="MHE135" s="670"/>
      <c r="MHF135" s="670"/>
      <c r="MHG135" s="670"/>
      <c r="MHH135" s="670"/>
      <c r="MHI135" s="670"/>
      <c r="MHJ135" s="670"/>
      <c r="MHK135" s="670"/>
      <c r="MHL135" s="670"/>
      <c r="MHM135" s="670"/>
      <c r="MHN135" s="670"/>
      <c r="MHO135" s="670"/>
      <c r="MHP135" s="670"/>
      <c r="MHQ135" s="670"/>
      <c r="MHR135" s="670"/>
      <c r="MHS135" s="670"/>
      <c r="MHT135" s="670"/>
      <c r="MHU135" s="670"/>
      <c r="MHV135" s="670"/>
      <c r="MHW135" s="670"/>
      <c r="MHX135" s="670"/>
      <c r="MHY135" s="670"/>
      <c r="MHZ135" s="670"/>
      <c r="MIA135" s="670"/>
      <c r="MIB135" s="670"/>
      <c r="MIC135" s="670"/>
      <c r="MID135" s="670"/>
      <c r="MIE135" s="670"/>
      <c r="MIF135" s="670"/>
      <c r="MIG135" s="670"/>
      <c r="MIH135" s="670"/>
      <c r="MII135" s="670"/>
      <c r="MIJ135" s="670"/>
      <c r="MIK135" s="670"/>
      <c r="MIL135" s="670"/>
      <c r="MIM135" s="670"/>
      <c r="MIN135" s="670"/>
      <c r="MIO135" s="670"/>
      <c r="MIP135" s="670"/>
      <c r="MIQ135" s="670"/>
      <c r="MIR135" s="670"/>
      <c r="MIS135" s="670"/>
      <c r="MIT135" s="670"/>
      <c r="MIU135" s="670"/>
      <c r="MIV135" s="670"/>
      <c r="MIW135" s="670"/>
      <c r="MIX135" s="670"/>
      <c r="MIY135" s="670"/>
      <c r="MIZ135" s="670"/>
      <c r="MJA135" s="670"/>
      <c r="MJB135" s="670"/>
      <c r="MJC135" s="670"/>
      <c r="MJD135" s="670"/>
      <c r="MJE135" s="670"/>
      <c r="MJF135" s="670"/>
      <c r="MJG135" s="670"/>
      <c r="MJH135" s="670"/>
      <c r="MJI135" s="670"/>
      <c r="MJJ135" s="670"/>
      <c r="MJK135" s="670"/>
      <c r="MJL135" s="670"/>
      <c r="MJM135" s="670"/>
      <c r="MJN135" s="670"/>
      <c r="MJO135" s="670"/>
      <c r="MJP135" s="670"/>
      <c r="MJQ135" s="670"/>
      <c r="MJR135" s="670"/>
      <c r="MJS135" s="670"/>
      <c r="MJT135" s="670"/>
      <c r="MJU135" s="670"/>
      <c r="MJV135" s="670"/>
      <c r="MJW135" s="670"/>
      <c r="MJX135" s="670"/>
      <c r="MJY135" s="670"/>
      <c r="MJZ135" s="670"/>
      <c r="MKA135" s="670"/>
      <c r="MKB135" s="670"/>
      <c r="MKC135" s="670"/>
      <c r="MKD135" s="670"/>
      <c r="MKE135" s="670"/>
      <c r="MKF135" s="670"/>
      <c r="MKG135" s="670"/>
      <c r="MKH135" s="670"/>
      <c r="MKI135" s="670"/>
      <c r="MKJ135" s="670"/>
      <c r="MKK135" s="670"/>
      <c r="MKL135" s="670"/>
      <c r="MKM135" s="670"/>
      <c r="MKN135" s="670"/>
      <c r="MKO135" s="670"/>
      <c r="MKP135" s="670"/>
      <c r="MKQ135" s="670"/>
      <c r="MKR135" s="670"/>
      <c r="MKS135" s="670"/>
      <c r="MKT135" s="670"/>
      <c r="MKU135" s="670"/>
      <c r="MKV135" s="670"/>
      <c r="MKW135" s="670"/>
      <c r="MKX135" s="670"/>
      <c r="MKY135" s="670"/>
      <c r="MKZ135" s="670"/>
      <c r="MLA135" s="670"/>
      <c r="MLB135" s="670"/>
      <c r="MLC135" s="670"/>
      <c r="MLD135" s="670"/>
      <c r="MLE135" s="670"/>
      <c r="MLF135" s="670"/>
      <c r="MLG135" s="670"/>
      <c r="MLH135" s="670"/>
      <c r="MLI135" s="670"/>
      <c r="MLJ135" s="670"/>
      <c r="MLK135" s="670"/>
      <c r="MLL135" s="670"/>
      <c r="MLM135" s="670"/>
      <c r="MLN135" s="670"/>
      <c r="MLO135" s="670"/>
      <c r="MLP135" s="670"/>
      <c r="MLQ135" s="670"/>
      <c r="MLR135" s="670"/>
      <c r="MLS135" s="670"/>
      <c r="MLT135" s="670"/>
      <c r="MLU135" s="670"/>
      <c r="MLV135" s="670"/>
      <c r="MLW135" s="670"/>
      <c r="MLX135" s="670"/>
      <c r="MLY135" s="670"/>
      <c r="MLZ135" s="670"/>
      <c r="MMA135" s="670"/>
      <c r="MMB135" s="670"/>
      <c r="MMC135" s="670"/>
      <c r="MMD135" s="670"/>
      <c r="MME135" s="670"/>
      <c r="MMF135" s="670"/>
      <c r="MMG135" s="670"/>
      <c r="MMH135" s="670"/>
      <c r="MMI135" s="670"/>
      <c r="MMJ135" s="670"/>
      <c r="MMK135" s="670"/>
      <c r="MML135" s="670"/>
      <c r="MMM135" s="670"/>
      <c r="MMN135" s="670"/>
      <c r="MMO135" s="670"/>
      <c r="MMP135" s="670"/>
      <c r="MMQ135" s="670"/>
      <c r="MMR135" s="670"/>
      <c r="MMS135" s="670"/>
      <c r="MMT135" s="670"/>
      <c r="MMU135" s="670"/>
      <c r="MMV135" s="670"/>
      <c r="MMW135" s="670"/>
      <c r="MMX135" s="670"/>
      <c r="MMY135" s="670"/>
      <c r="MMZ135" s="670"/>
      <c r="MNA135" s="670"/>
      <c r="MNB135" s="670"/>
      <c r="MNC135" s="670"/>
      <c r="MND135" s="670"/>
      <c r="MNE135" s="670"/>
      <c r="MNF135" s="670"/>
      <c r="MNG135" s="670"/>
      <c r="MNH135" s="670"/>
      <c r="MNI135" s="670"/>
      <c r="MNJ135" s="670"/>
      <c r="MNK135" s="670"/>
      <c r="MNL135" s="670"/>
      <c r="MNM135" s="670"/>
      <c r="MNN135" s="670"/>
      <c r="MNO135" s="670"/>
      <c r="MNP135" s="670"/>
      <c r="MNQ135" s="670"/>
      <c r="MNR135" s="670"/>
      <c r="MNS135" s="670"/>
      <c r="MNT135" s="670"/>
      <c r="MNU135" s="670"/>
      <c r="MNV135" s="670"/>
      <c r="MNW135" s="670"/>
      <c r="MNX135" s="670"/>
      <c r="MNY135" s="670"/>
      <c r="MNZ135" s="670"/>
      <c r="MOA135" s="670"/>
      <c r="MOB135" s="670"/>
      <c r="MOC135" s="670"/>
      <c r="MOD135" s="670"/>
      <c r="MOE135" s="670"/>
      <c r="MOF135" s="670"/>
      <c r="MOG135" s="670"/>
      <c r="MOH135" s="670"/>
      <c r="MOI135" s="670"/>
      <c r="MOJ135" s="670"/>
      <c r="MOK135" s="670"/>
      <c r="MOL135" s="670"/>
      <c r="MOM135" s="670"/>
      <c r="MON135" s="670"/>
      <c r="MOO135" s="670"/>
      <c r="MOP135" s="670"/>
      <c r="MOQ135" s="670"/>
      <c r="MOR135" s="670"/>
      <c r="MOS135" s="670"/>
      <c r="MOT135" s="670"/>
      <c r="MOU135" s="670"/>
      <c r="MOV135" s="670"/>
      <c r="MOW135" s="670"/>
      <c r="MOX135" s="670"/>
      <c r="MOY135" s="670"/>
      <c r="MOZ135" s="670"/>
      <c r="MPA135" s="670"/>
      <c r="MPB135" s="670"/>
      <c r="MPC135" s="670"/>
      <c r="MPD135" s="670"/>
      <c r="MPE135" s="670"/>
      <c r="MPF135" s="670"/>
      <c r="MPG135" s="670"/>
      <c r="MPH135" s="670"/>
      <c r="MPI135" s="670"/>
      <c r="MPJ135" s="670"/>
      <c r="MPK135" s="670"/>
      <c r="MPL135" s="670"/>
      <c r="MPM135" s="670"/>
      <c r="MPN135" s="670"/>
      <c r="MPO135" s="670"/>
      <c r="MPP135" s="670"/>
      <c r="MPQ135" s="670"/>
      <c r="MPR135" s="670"/>
      <c r="MPS135" s="670"/>
      <c r="MPT135" s="670"/>
      <c r="MPU135" s="670"/>
      <c r="MPV135" s="670"/>
      <c r="MPW135" s="670"/>
      <c r="MPX135" s="670"/>
      <c r="MPY135" s="670"/>
      <c r="MPZ135" s="670"/>
      <c r="MQA135" s="670"/>
      <c r="MQB135" s="670"/>
      <c r="MQC135" s="670"/>
      <c r="MQD135" s="670"/>
      <c r="MQE135" s="670"/>
      <c r="MQF135" s="670"/>
      <c r="MQG135" s="670"/>
      <c r="MQH135" s="670"/>
      <c r="MQI135" s="670"/>
      <c r="MQJ135" s="670"/>
      <c r="MQK135" s="670"/>
      <c r="MQL135" s="670"/>
      <c r="MQM135" s="670"/>
      <c r="MQN135" s="670"/>
      <c r="MQO135" s="670"/>
      <c r="MQP135" s="670"/>
      <c r="MQQ135" s="670"/>
      <c r="MQR135" s="670"/>
      <c r="MQS135" s="670"/>
      <c r="MQT135" s="670"/>
      <c r="MQU135" s="670"/>
      <c r="MQV135" s="670"/>
      <c r="MQW135" s="670"/>
      <c r="MQX135" s="670"/>
      <c r="MQY135" s="670"/>
      <c r="MQZ135" s="670"/>
      <c r="MRA135" s="670"/>
      <c r="MRB135" s="670"/>
      <c r="MRC135" s="670"/>
      <c r="MRD135" s="670"/>
      <c r="MRE135" s="670"/>
      <c r="MRF135" s="670"/>
      <c r="MRG135" s="670"/>
      <c r="MRH135" s="670"/>
      <c r="MRI135" s="670"/>
      <c r="MRJ135" s="670"/>
      <c r="MRK135" s="670"/>
      <c r="MRL135" s="670"/>
      <c r="MRM135" s="670"/>
      <c r="MRN135" s="670"/>
      <c r="MRO135" s="670"/>
      <c r="MRP135" s="670"/>
      <c r="MRQ135" s="670"/>
      <c r="MRR135" s="670"/>
      <c r="MRS135" s="670"/>
      <c r="MRT135" s="670"/>
      <c r="MRU135" s="670"/>
      <c r="MRV135" s="670"/>
      <c r="MRW135" s="670"/>
      <c r="MRX135" s="670"/>
      <c r="MRY135" s="670"/>
      <c r="MRZ135" s="670"/>
      <c r="MSA135" s="670"/>
      <c r="MSB135" s="670"/>
      <c r="MSC135" s="670"/>
      <c r="MSD135" s="670"/>
      <c r="MSE135" s="670"/>
      <c r="MSF135" s="670"/>
      <c r="MSG135" s="670"/>
      <c r="MSH135" s="670"/>
      <c r="MSI135" s="670"/>
      <c r="MSJ135" s="670"/>
      <c r="MSK135" s="670"/>
      <c r="MSL135" s="670"/>
      <c r="MSM135" s="670"/>
      <c r="MSN135" s="670"/>
      <c r="MSO135" s="670"/>
      <c r="MSP135" s="670"/>
      <c r="MSQ135" s="670"/>
      <c r="MSR135" s="670"/>
      <c r="MSS135" s="670"/>
      <c r="MST135" s="670"/>
      <c r="MSU135" s="670"/>
      <c r="MSV135" s="670"/>
      <c r="MSW135" s="670"/>
      <c r="MSX135" s="670"/>
      <c r="MSY135" s="670"/>
      <c r="MSZ135" s="670"/>
      <c r="MTA135" s="670"/>
      <c r="MTB135" s="670"/>
      <c r="MTC135" s="670"/>
      <c r="MTD135" s="670"/>
      <c r="MTE135" s="670"/>
      <c r="MTF135" s="670"/>
      <c r="MTG135" s="670"/>
      <c r="MTH135" s="670"/>
      <c r="MTI135" s="670"/>
      <c r="MTJ135" s="670"/>
      <c r="MTK135" s="670"/>
      <c r="MTL135" s="670"/>
      <c r="MTM135" s="670"/>
      <c r="MTN135" s="670"/>
      <c r="MTO135" s="670"/>
      <c r="MTP135" s="670"/>
      <c r="MTQ135" s="670"/>
      <c r="MTR135" s="670"/>
      <c r="MTS135" s="670"/>
      <c r="MTT135" s="670"/>
      <c r="MTU135" s="670"/>
      <c r="MTV135" s="670"/>
      <c r="MTW135" s="670"/>
      <c r="MTX135" s="670"/>
      <c r="MTY135" s="670"/>
      <c r="MTZ135" s="670"/>
      <c r="MUA135" s="670"/>
      <c r="MUB135" s="670"/>
      <c r="MUC135" s="670"/>
      <c r="MUD135" s="670"/>
      <c r="MUE135" s="670"/>
      <c r="MUF135" s="670"/>
      <c r="MUG135" s="670"/>
      <c r="MUH135" s="670"/>
      <c r="MUI135" s="670"/>
      <c r="MUJ135" s="670"/>
      <c r="MUK135" s="670"/>
      <c r="MUL135" s="670"/>
      <c r="MUM135" s="670"/>
      <c r="MUN135" s="670"/>
      <c r="MUO135" s="670"/>
      <c r="MUP135" s="670"/>
      <c r="MUQ135" s="670"/>
      <c r="MUR135" s="670"/>
      <c r="MUS135" s="670"/>
      <c r="MUT135" s="670"/>
      <c r="MUU135" s="670"/>
      <c r="MUV135" s="670"/>
      <c r="MUW135" s="670"/>
      <c r="MUX135" s="670"/>
      <c r="MUY135" s="670"/>
      <c r="MUZ135" s="670"/>
      <c r="MVA135" s="670"/>
      <c r="MVB135" s="670"/>
      <c r="MVC135" s="670"/>
      <c r="MVD135" s="670"/>
      <c r="MVE135" s="670"/>
      <c r="MVF135" s="670"/>
      <c r="MVG135" s="670"/>
      <c r="MVH135" s="670"/>
      <c r="MVI135" s="670"/>
      <c r="MVJ135" s="670"/>
      <c r="MVK135" s="670"/>
      <c r="MVL135" s="670"/>
      <c r="MVM135" s="670"/>
      <c r="MVN135" s="670"/>
      <c r="MVO135" s="670"/>
      <c r="MVP135" s="670"/>
      <c r="MVQ135" s="670"/>
      <c r="MVR135" s="670"/>
      <c r="MVS135" s="670"/>
      <c r="MVT135" s="670"/>
      <c r="MVU135" s="670"/>
      <c r="MVV135" s="670"/>
      <c r="MVW135" s="670"/>
      <c r="MVX135" s="670"/>
      <c r="MVY135" s="670"/>
      <c r="MVZ135" s="670"/>
      <c r="MWA135" s="670"/>
      <c r="MWB135" s="670"/>
      <c r="MWC135" s="670"/>
      <c r="MWD135" s="670"/>
      <c r="MWE135" s="670"/>
      <c r="MWF135" s="670"/>
      <c r="MWG135" s="670"/>
      <c r="MWH135" s="670"/>
      <c r="MWI135" s="670"/>
      <c r="MWJ135" s="670"/>
      <c r="MWK135" s="670"/>
      <c r="MWL135" s="670"/>
      <c r="MWM135" s="670"/>
      <c r="MWN135" s="670"/>
      <c r="MWO135" s="670"/>
      <c r="MWP135" s="670"/>
      <c r="MWQ135" s="670"/>
      <c r="MWR135" s="670"/>
      <c r="MWS135" s="670"/>
      <c r="MWT135" s="670"/>
      <c r="MWU135" s="670"/>
      <c r="MWV135" s="670"/>
      <c r="MWW135" s="670"/>
      <c r="MWX135" s="670"/>
      <c r="MWY135" s="670"/>
      <c r="MWZ135" s="670"/>
      <c r="MXA135" s="670"/>
      <c r="MXB135" s="670"/>
      <c r="MXC135" s="670"/>
      <c r="MXD135" s="670"/>
      <c r="MXE135" s="670"/>
      <c r="MXF135" s="670"/>
      <c r="MXG135" s="670"/>
      <c r="MXH135" s="670"/>
      <c r="MXI135" s="670"/>
      <c r="MXJ135" s="670"/>
      <c r="MXK135" s="670"/>
      <c r="MXL135" s="670"/>
      <c r="MXM135" s="670"/>
      <c r="MXN135" s="670"/>
      <c r="MXO135" s="670"/>
      <c r="MXP135" s="670"/>
      <c r="MXQ135" s="670"/>
      <c r="MXR135" s="670"/>
      <c r="MXS135" s="670"/>
      <c r="MXT135" s="670"/>
      <c r="MXU135" s="670"/>
      <c r="MXV135" s="670"/>
      <c r="MXW135" s="670"/>
      <c r="MXX135" s="670"/>
      <c r="MXY135" s="670"/>
      <c r="MXZ135" s="670"/>
      <c r="MYA135" s="670"/>
      <c r="MYB135" s="670"/>
      <c r="MYC135" s="670"/>
      <c r="MYD135" s="670"/>
      <c r="MYE135" s="670"/>
      <c r="MYF135" s="670"/>
      <c r="MYG135" s="670"/>
      <c r="MYH135" s="670"/>
      <c r="MYI135" s="670"/>
      <c r="MYJ135" s="670"/>
      <c r="MYK135" s="670"/>
      <c r="MYL135" s="670"/>
      <c r="MYM135" s="670"/>
      <c r="MYN135" s="670"/>
      <c r="MYO135" s="670"/>
      <c r="MYP135" s="670"/>
      <c r="MYQ135" s="670"/>
      <c r="MYR135" s="670"/>
      <c r="MYS135" s="670"/>
      <c r="MYT135" s="670"/>
      <c r="MYU135" s="670"/>
      <c r="MYV135" s="670"/>
      <c r="MYW135" s="670"/>
      <c r="MYX135" s="670"/>
      <c r="MYY135" s="670"/>
      <c r="MYZ135" s="670"/>
      <c r="MZA135" s="670"/>
      <c r="MZB135" s="670"/>
      <c r="MZC135" s="670"/>
      <c r="MZD135" s="670"/>
      <c r="MZE135" s="670"/>
      <c r="MZF135" s="670"/>
      <c r="MZG135" s="670"/>
      <c r="MZH135" s="670"/>
      <c r="MZI135" s="670"/>
      <c r="MZJ135" s="670"/>
      <c r="MZK135" s="670"/>
      <c r="MZL135" s="670"/>
      <c r="MZM135" s="670"/>
      <c r="MZN135" s="670"/>
      <c r="MZO135" s="670"/>
      <c r="MZP135" s="670"/>
      <c r="MZQ135" s="670"/>
      <c r="MZR135" s="670"/>
      <c r="MZS135" s="670"/>
      <c r="MZT135" s="670"/>
      <c r="MZU135" s="670"/>
      <c r="MZV135" s="670"/>
      <c r="MZW135" s="670"/>
      <c r="MZX135" s="670"/>
      <c r="MZY135" s="670"/>
      <c r="MZZ135" s="670"/>
      <c r="NAA135" s="670"/>
      <c r="NAB135" s="670"/>
      <c r="NAC135" s="670"/>
      <c r="NAD135" s="670"/>
      <c r="NAE135" s="670"/>
      <c r="NAF135" s="670"/>
      <c r="NAG135" s="670"/>
      <c r="NAH135" s="670"/>
      <c r="NAI135" s="670"/>
      <c r="NAJ135" s="670"/>
      <c r="NAK135" s="670"/>
      <c r="NAL135" s="670"/>
      <c r="NAM135" s="670"/>
      <c r="NAN135" s="670"/>
      <c r="NAO135" s="670"/>
      <c r="NAP135" s="670"/>
      <c r="NAQ135" s="670"/>
      <c r="NAR135" s="670"/>
      <c r="NAS135" s="670"/>
      <c r="NAT135" s="670"/>
      <c r="NAU135" s="670"/>
      <c r="NAV135" s="670"/>
      <c r="NAW135" s="670"/>
      <c r="NAX135" s="670"/>
      <c r="NAY135" s="670"/>
      <c r="NAZ135" s="670"/>
      <c r="NBA135" s="670"/>
      <c r="NBB135" s="670"/>
      <c r="NBC135" s="670"/>
      <c r="NBD135" s="670"/>
      <c r="NBE135" s="670"/>
      <c r="NBF135" s="670"/>
      <c r="NBG135" s="670"/>
      <c r="NBH135" s="670"/>
      <c r="NBI135" s="670"/>
      <c r="NBJ135" s="670"/>
      <c r="NBK135" s="670"/>
      <c r="NBL135" s="670"/>
      <c r="NBM135" s="670"/>
      <c r="NBN135" s="670"/>
      <c r="NBO135" s="670"/>
      <c r="NBP135" s="670"/>
      <c r="NBQ135" s="670"/>
      <c r="NBR135" s="670"/>
      <c r="NBS135" s="670"/>
      <c r="NBT135" s="670"/>
      <c r="NBU135" s="670"/>
      <c r="NBV135" s="670"/>
      <c r="NBW135" s="670"/>
      <c r="NBX135" s="670"/>
      <c r="NBY135" s="670"/>
      <c r="NBZ135" s="670"/>
      <c r="NCA135" s="670"/>
      <c r="NCB135" s="670"/>
      <c r="NCC135" s="670"/>
      <c r="NCD135" s="670"/>
      <c r="NCE135" s="670"/>
      <c r="NCF135" s="670"/>
      <c r="NCG135" s="670"/>
      <c r="NCH135" s="670"/>
      <c r="NCI135" s="670"/>
      <c r="NCJ135" s="670"/>
      <c r="NCK135" s="670"/>
      <c r="NCL135" s="670"/>
      <c r="NCM135" s="670"/>
      <c r="NCN135" s="670"/>
      <c r="NCO135" s="670"/>
      <c r="NCP135" s="670"/>
      <c r="NCQ135" s="670"/>
      <c r="NCR135" s="670"/>
      <c r="NCS135" s="670"/>
      <c r="NCT135" s="670"/>
      <c r="NCU135" s="670"/>
      <c r="NCV135" s="670"/>
      <c r="NCW135" s="670"/>
      <c r="NCX135" s="670"/>
      <c r="NCY135" s="670"/>
      <c r="NCZ135" s="670"/>
      <c r="NDA135" s="670"/>
      <c r="NDB135" s="670"/>
      <c r="NDC135" s="670"/>
      <c r="NDD135" s="670"/>
      <c r="NDE135" s="670"/>
      <c r="NDF135" s="670"/>
      <c r="NDG135" s="670"/>
      <c r="NDH135" s="670"/>
      <c r="NDI135" s="670"/>
      <c r="NDJ135" s="670"/>
      <c r="NDK135" s="670"/>
      <c r="NDL135" s="670"/>
      <c r="NDM135" s="670"/>
      <c r="NDN135" s="670"/>
      <c r="NDO135" s="670"/>
      <c r="NDP135" s="670"/>
      <c r="NDQ135" s="670"/>
      <c r="NDR135" s="670"/>
      <c r="NDS135" s="670"/>
      <c r="NDT135" s="670"/>
      <c r="NDU135" s="670"/>
      <c r="NDV135" s="670"/>
      <c r="NDW135" s="670"/>
      <c r="NDX135" s="670"/>
      <c r="NDY135" s="670"/>
      <c r="NDZ135" s="670"/>
      <c r="NEA135" s="670"/>
      <c r="NEB135" s="670"/>
      <c r="NEC135" s="670"/>
      <c r="NED135" s="670"/>
      <c r="NEE135" s="670"/>
      <c r="NEF135" s="670"/>
      <c r="NEG135" s="670"/>
      <c r="NEH135" s="670"/>
      <c r="NEI135" s="670"/>
      <c r="NEJ135" s="670"/>
      <c r="NEK135" s="670"/>
      <c r="NEL135" s="670"/>
      <c r="NEM135" s="670"/>
      <c r="NEN135" s="670"/>
      <c r="NEO135" s="670"/>
      <c r="NEP135" s="670"/>
      <c r="NEQ135" s="670"/>
      <c r="NER135" s="670"/>
      <c r="NES135" s="670"/>
      <c r="NET135" s="670"/>
      <c r="NEU135" s="670"/>
      <c r="NEV135" s="670"/>
      <c r="NEW135" s="670"/>
      <c r="NEX135" s="670"/>
      <c r="NEY135" s="670"/>
      <c r="NEZ135" s="670"/>
      <c r="NFA135" s="670"/>
      <c r="NFB135" s="670"/>
      <c r="NFC135" s="670"/>
      <c r="NFD135" s="670"/>
      <c r="NFE135" s="670"/>
      <c r="NFF135" s="670"/>
      <c r="NFG135" s="670"/>
      <c r="NFH135" s="670"/>
      <c r="NFI135" s="670"/>
      <c r="NFJ135" s="670"/>
      <c r="NFK135" s="670"/>
      <c r="NFL135" s="670"/>
      <c r="NFM135" s="670"/>
      <c r="NFN135" s="670"/>
      <c r="NFO135" s="670"/>
      <c r="NFP135" s="670"/>
      <c r="NFQ135" s="670"/>
      <c r="NFR135" s="670"/>
      <c r="NFS135" s="670"/>
      <c r="NFT135" s="670"/>
      <c r="NFU135" s="670"/>
      <c r="NFV135" s="670"/>
      <c r="NFW135" s="670"/>
      <c r="NFX135" s="670"/>
      <c r="NFY135" s="670"/>
      <c r="NFZ135" s="670"/>
      <c r="NGA135" s="670"/>
      <c r="NGB135" s="670"/>
      <c r="NGC135" s="670"/>
      <c r="NGD135" s="670"/>
      <c r="NGE135" s="670"/>
      <c r="NGF135" s="670"/>
      <c r="NGG135" s="670"/>
      <c r="NGH135" s="670"/>
      <c r="NGI135" s="670"/>
      <c r="NGJ135" s="670"/>
      <c r="NGK135" s="670"/>
      <c r="NGL135" s="670"/>
      <c r="NGM135" s="670"/>
      <c r="NGN135" s="670"/>
      <c r="NGO135" s="670"/>
      <c r="NGP135" s="670"/>
      <c r="NGQ135" s="670"/>
      <c r="NGR135" s="670"/>
      <c r="NGS135" s="670"/>
      <c r="NGT135" s="670"/>
      <c r="NGU135" s="670"/>
      <c r="NGV135" s="670"/>
      <c r="NGW135" s="670"/>
      <c r="NGX135" s="670"/>
      <c r="NGY135" s="670"/>
      <c r="NGZ135" s="670"/>
      <c r="NHA135" s="670"/>
      <c r="NHB135" s="670"/>
      <c r="NHC135" s="670"/>
      <c r="NHD135" s="670"/>
      <c r="NHE135" s="670"/>
      <c r="NHF135" s="670"/>
      <c r="NHG135" s="670"/>
      <c r="NHH135" s="670"/>
      <c r="NHI135" s="670"/>
      <c r="NHJ135" s="670"/>
      <c r="NHK135" s="670"/>
      <c r="NHL135" s="670"/>
      <c r="NHM135" s="670"/>
      <c r="NHN135" s="670"/>
      <c r="NHO135" s="670"/>
      <c r="NHP135" s="670"/>
      <c r="NHQ135" s="670"/>
      <c r="NHR135" s="670"/>
      <c r="NHS135" s="670"/>
      <c r="NHT135" s="670"/>
      <c r="NHU135" s="670"/>
      <c r="NHV135" s="670"/>
      <c r="NHW135" s="670"/>
      <c r="NHX135" s="670"/>
      <c r="NHY135" s="670"/>
      <c r="NHZ135" s="670"/>
      <c r="NIA135" s="670"/>
      <c r="NIB135" s="670"/>
      <c r="NIC135" s="670"/>
      <c r="NID135" s="670"/>
      <c r="NIE135" s="670"/>
      <c r="NIF135" s="670"/>
      <c r="NIG135" s="670"/>
      <c r="NIH135" s="670"/>
      <c r="NII135" s="670"/>
      <c r="NIJ135" s="670"/>
      <c r="NIK135" s="670"/>
      <c r="NIL135" s="670"/>
      <c r="NIM135" s="670"/>
      <c r="NIN135" s="670"/>
      <c r="NIO135" s="670"/>
      <c r="NIP135" s="670"/>
      <c r="NIQ135" s="670"/>
      <c r="NIR135" s="670"/>
      <c r="NIS135" s="670"/>
      <c r="NIT135" s="670"/>
      <c r="NIU135" s="670"/>
      <c r="NIV135" s="670"/>
      <c r="NIW135" s="670"/>
      <c r="NIX135" s="670"/>
      <c r="NIY135" s="670"/>
      <c r="NIZ135" s="670"/>
      <c r="NJA135" s="670"/>
      <c r="NJB135" s="670"/>
      <c r="NJC135" s="670"/>
      <c r="NJD135" s="670"/>
      <c r="NJE135" s="670"/>
      <c r="NJF135" s="670"/>
      <c r="NJG135" s="670"/>
      <c r="NJH135" s="670"/>
      <c r="NJI135" s="670"/>
      <c r="NJJ135" s="670"/>
      <c r="NJK135" s="670"/>
      <c r="NJL135" s="670"/>
      <c r="NJM135" s="670"/>
      <c r="NJN135" s="670"/>
      <c r="NJO135" s="670"/>
      <c r="NJP135" s="670"/>
      <c r="NJQ135" s="670"/>
      <c r="NJR135" s="670"/>
      <c r="NJS135" s="670"/>
      <c r="NJT135" s="670"/>
      <c r="NJU135" s="670"/>
      <c r="NJV135" s="670"/>
      <c r="NJW135" s="670"/>
      <c r="NJX135" s="670"/>
      <c r="NJY135" s="670"/>
      <c r="NJZ135" s="670"/>
      <c r="NKA135" s="670"/>
      <c r="NKB135" s="670"/>
      <c r="NKC135" s="670"/>
      <c r="NKD135" s="670"/>
      <c r="NKE135" s="670"/>
      <c r="NKF135" s="670"/>
      <c r="NKG135" s="670"/>
      <c r="NKH135" s="670"/>
      <c r="NKI135" s="670"/>
      <c r="NKJ135" s="670"/>
      <c r="NKK135" s="670"/>
      <c r="NKL135" s="670"/>
      <c r="NKM135" s="670"/>
      <c r="NKN135" s="670"/>
      <c r="NKO135" s="670"/>
      <c r="NKP135" s="670"/>
      <c r="NKQ135" s="670"/>
      <c r="NKR135" s="670"/>
      <c r="NKS135" s="670"/>
      <c r="NKT135" s="670"/>
      <c r="NKU135" s="670"/>
      <c r="NKV135" s="670"/>
      <c r="NKW135" s="670"/>
      <c r="NKX135" s="670"/>
      <c r="NKY135" s="670"/>
      <c r="NKZ135" s="670"/>
      <c r="NLA135" s="670"/>
      <c r="NLB135" s="670"/>
      <c r="NLC135" s="670"/>
      <c r="NLD135" s="670"/>
      <c r="NLE135" s="670"/>
      <c r="NLF135" s="670"/>
      <c r="NLG135" s="670"/>
      <c r="NLH135" s="670"/>
      <c r="NLI135" s="670"/>
      <c r="NLJ135" s="670"/>
      <c r="NLK135" s="670"/>
      <c r="NLL135" s="670"/>
      <c r="NLM135" s="670"/>
      <c r="NLN135" s="670"/>
      <c r="NLO135" s="670"/>
      <c r="NLP135" s="670"/>
      <c r="NLQ135" s="670"/>
      <c r="NLR135" s="670"/>
      <c r="NLS135" s="670"/>
      <c r="NLT135" s="670"/>
      <c r="NLU135" s="670"/>
      <c r="NLV135" s="670"/>
      <c r="NLW135" s="670"/>
      <c r="NLX135" s="670"/>
      <c r="NLY135" s="670"/>
      <c r="NLZ135" s="670"/>
      <c r="NMA135" s="670"/>
      <c r="NMB135" s="670"/>
      <c r="NMC135" s="670"/>
      <c r="NMD135" s="670"/>
      <c r="NME135" s="670"/>
      <c r="NMF135" s="670"/>
      <c r="NMG135" s="670"/>
      <c r="NMH135" s="670"/>
      <c r="NMI135" s="670"/>
      <c r="NMJ135" s="670"/>
      <c r="NMK135" s="670"/>
      <c r="NML135" s="670"/>
      <c r="NMM135" s="670"/>
      <c r="NMN135" s="670"/>
      <c r="NMO135" s="670"/>
      <c r="NMP135" s="670"/>
      <c r="NMQ135" s="670"/>
      <c r="NMR135" s="670"/>
      <c r="NMS135" s="670"/>
      <c r="NMT135" s="670"/>
      <c r="NMU135" s="670"/>
      <c r="NMV135" s="670"/>
      <c r="NMW135" s="670"/>
      <c r="NMX135" s="670"/>
      <c r="NMY135" s="670"/>
      <c r="NMZ135" s="670"/>
      <c r="NNA135" s="670"/>
      <c r="NNB135" s="670"/>
      <c r="NNC135" s="670"/>
      <c r="NND135" s="670"/>
      <c r="NNE135" s="670"/>
      <c r="NNF135" s="670"/>
      <c r="NNG135" s="670"/>
      <c r="NNH135" s="670"/>
      <c r="NNI135" s="670"/>
      <c r="NNJ135" s="670"/>
      <c r="NNK135" s="670"/>
      <c r="NNL135" s="670"/>
      <c r="NNM135" s="670"/>
      <c r="NNN135" s="670"/>
      <c r="NNO135" s="670"/>
      <c r="NNP135" s="670"/>
      <c r="NNQ135" s="670"/>
      <c r="NNR135" s="670"/>
      <c r="NNS135" s="670"/>
      <c r="NNT135" s="670"/>
      <c r="NNU135" s="670"/>
      <c r="NNV135" s="670"/>
      <c r="NNW135" s="670"/>
      <c r="NNX135" s="670"/>
      <c r="NNY135" s="670"/>
      <c r="NNZ135" s="670"/>
      <c r="NOA135" s="670"/>
      <c r="NOB135" s="670"/>
      <c r="NOC135" s="670"/>
      <c r="NOD135" s="670"/>
      <c r="NOE135" s="670"/>
      <c r="NOF135" s="670"/>
      <c r="NOG135" s="670"/>
      <c r="NOH135" s="670"/>
      <c r="NOI135" s="670"/>
      <c r="NOJ135" s="670"/>
      <c r="NOK135" s="670"/>
      <c r="NOL135" s="670"/>
      <c r="NOM135" s="670"/>
      <c r="NON135" s="670"/>
      <c r="NOO135" s="670"/>
      <c r="NOP135" s="670"/>
      <c r="NOQ135" s="670"/>
      <c r="NOR135" s="670"/>
      <c r="NOS135" s="670"/>
      <c r="NOT135" s="670"/>
      <c r="NOU135" s="670"/>
      <c r="NOV135" s="670"/>
      <c r="NOW135" s="670"/>
      <c r="NOX135" s="670"/>
      <c r="NOY135" s="670"/>
      <c r="NOZ135" s="670"/>
      <c r="NPA135" s="670"/>
      <c r="NPB135" s="670"/>
      <c r="NPC135" s="670"/>
      <c r="NPD135" s="670"/>
      <c r="NPE135" s="670"/>
      <c r="NPF135" s="670"/>
      <c r="NPG135" s="670"/>
      <c r="NPH135" s="670"/>
      <c r="NPI135" s="670"/>
      <c r="NPJ135" s="670"/>
      <c r="NPK135" s="670"/>
      <c r="NPL135" s="670"/>
      <c r="NPM135" s="670"/>
      <c r="NPN135" s="670"/>
      <c r="NPO135" s="670"/>
      <c r="NPP135" s="670"/>
      <c r="NPQ135" s="670"/>
      <c r="NPR135" s="670"/>
      <c r="NPS135" s="670"/>
      <c r="NPT135" s="670"/>
      <c r="NPU135" s="670"/>
      <c r="NPV135" s="670"/>
      <c r="NPW135" s="670"/>
      <c r="NPX135" s="670"/>
      <c r="NPY135" s="670"/>
      <c r="NPZ135" s="670"/>
      <c r="NQA135" s="670"/>
      <c r="NQB135" s="670"/>
      <c r="NQC135" s="670"/>
      <c r="NQD135" s="670"/>
      <c r="NQE135" s="670"/>
      <c r="NQF135" s="670"/>
      <c r="NQG135" s="670"/>
      <c r="NQH135" s="670"/>
      <c r="NQI135" s="670"/>
      <c r="NQJ135" s="670"/>
      <c r="NQK135" s="670"/>
      <c r="NQL135" s="670"/>
      <c r="NQM135" s="670"/>
      <c r="NQN135" s="670"/>
      <c r="NQO135" s="670"/>
      <c r="NQP135" s="670"/>
      <c r="NQQ135" s="670"/>
      <c r="NQR135" s="670"/>
      <c r="NQS135" s="670"/>
      <c r="NQT135" s="670"/>
      <c r="NQU135" s="670"/>
      <c r="NQV135" s="670"/>
      <c r="NQW135" s="670"/>
      <c r="NQX135" s="670"/>
      <c r="NQY135" s="670"/>
      <c r="NQZ135" s="670"/>
      <c r="NRA135" s="670"/>
      <c r="NRB135" s="670"/>
      <c r="NRC135" s="670"/>
      <c r="NRD135" s="670"/>
      <c r="NRE135" s="670"/>
      <c r="NRF135" s="670"/>
      <c r="NRG135" s="670"/>
      <c r="NRH135" s="670"/>
      <c r="NRI135" s="670"/>
      <c r="NRJ135" s="670"/>
      <c r="NRK135" s="670"/>
      <c r="NRL135" s="670"/>
      <c r="NRM135" s="670"/>
      <c r="NRN135" s="670"/>
      <c r="NRO135" s="670"/>
      <c r="NRP135" s="670"/>
      <c r="NRQ135" s="670"/>
      <c r="NRR135" s="670"/>
      <c r="NRS135" s="670"/>
      <c r="NRT135" s="670"/>
      <c r="NRU135" s="670"/>
      <c r="NRV135" s="670"/>
      <c r="NRW135" s="670"/>
      <c r="NRX135" s="670"/>
      <c r="NRY135" s="670"/>
      <c r="NRZ135" s="670"/>
      <c r="NSA135" s="670"/>
      <c r="NSB135" s="670"/>
      <c r="NSC135" s="670"/>
      <c r="NSD135" s="670"/>
      <c r="NSE135" s="670"/>
      <c r="NSF135" s="670"/>
      <c r="NSG135" s="670"/>
      <c r="NSH135" s="670"/>
      <c r="NSI135" s="670"/>
      <c r="NSJ135" s="670"/>
      <c r="NSK135" s="670"/>
      <c r="NSL135" s="670"/>
      <c r="NSM135" s="670"/>
      <c r="NSN135" s="670"/>
      <c r="NSO135" s="670"/>
      <c r="NSP135" s="670"/>
      <c r="NSQ135" s="670"/>
      <c r="NSR135" s="670"/>
      <c r="NSS135" s="670"/>
      <c r="NST135" s="670"/>
      <c r="NSU135" s="670"/>
      <c r="NSV135" s="670"/>
      <c r="NSW135" s="670"/>
      <c r="NSX135" s="670"/>
      <c r="NSY135" s="670"/>
      <c r="NSZ135" s="670"/>
      <c r="NTA135" s="670"/>
      <c r="NTB135" s="670"/>
      <c r="NTC135" s="670"/>
      <c r="NTD135" s="670"/>
      <c r="NTE135" s="670"/>
      <c r="NTF135" s="670"/>
      <c r="NTG135" s="670"/>
      <c r="NTH135" s="670"/>
      <c r="NTI135" s="670"/>
      <c r="NTJ135" s="670"/>
      <c r="NTK135" s="670"/>
      <c r="NTL135" s="670"/>
      <c r="NTM135" s="670"/>
      <c r="NTN135" s="670"/>
      <c r="NTO135" s="670"/>
      <c r="NTP135" s="670"/>
      <c r="NTQ135" s="670"/>
      <c r="NTR135" s="670"/>
      <c r="NTS135" s="670"/>
      <c r="NTT135" s="670"/>
      <c r="NTU135" s="670"/>
      <c r="NTV135" s="670"/>
      <c r="NTW135" s="670"/>
      <c r="NTX135" s="670"/>
      <c r="NTY135" s="670"/>
      <c r="NTZ135" s="670"/>
      <c r="NUA135" s="670"/>
      <c r="NUB135" s="670"/>
      <c r="NUC135" s="670"/>
      <c r="NUD135" s="670"/>
      <c r="NUE135" s="670"/>
      <c r="NUF135" s="670"/>
      <c r="NUG135" s="670"/>
      <c r="NUH135" s="670"/>
      <c r="NUI135" s="670"/>
      <c r="NUJ135" s="670"/>
      <c r="NUK135" s="670"/>
      <c r="NUL135" s="670"/>
      <c r="NUM135" s="670"/>
      <c r="NUN135" s="670"/>
      <c r="NUO135" s="670"/>
      <c r="NUP135" s="670"/>
      <c r="NUQ135" s="670"/>
      <c r="NUR135" s="670"/>
      <c r="NUS135" s="670"/>
      <c r="NUT135" s="670"/>
      <c r="NUU135" s="670"/>
      <c r="NUV135" s="670"/>
      <c r="NUW135" s="670"/>
      <c r="NUX135" s="670"/>
      <c r="NUY135" s="670"/>
      <c r="NUZ135" s="670"/>
      <c r="NVA135" s="670"/>
      <c r="NVB135" s="670"/>
      <c r="NVC135" s="670"/>
      <c r="NVD135" s="670"/>
      <c r="NVE135" s="670"/>
      <c r="NVF135" s="670"/>
      <c r="NVG135" s="670"/>
      <c r="NVH135" s="670"/>
      <c r="NVI135" s="670"/>
      <c r="NVJ135" s="670"/>
      <c r="NVK135" s="670"/>
      <c r="NVL135" s="670"/>
      <c r="NVM135" s="670"/>
      <c r="NVN135" s="670"/>
      <c r="NVO135" s="670"/>
      <c r="NVP135" s="670"/>
      <c r="NVQ135" s="670"/>
      <c r="NVR135" s="670"/>
      <c r="NVS135" s="670"/>
      <c r="NVT135" s="670"/>
      <c r="NVU135" s="670"/>
      <c r="NVV135" s="670"/>
      <c r="NVW135" s="670"/>
      <c r="NVX135" s="670"/>
      <c r="NVY135" s="670"/>
      <c r="NVZ135" s="670"/>
      <c r="NWA135" s="670"/>
      <c r="NWB135" s="670"/>
      <c r="NWC135" s="670"/>
      <c r="NWD135" s="670"/>
      <c r="NWE135" s="670"/>
      <c r="NWF135" s="670"/>
      <c r="NWG135" s="670"/>
      <c r="NWH135" s="670"/>
      <c r="NWI135" s="670"/>
      <c r="NWJ135" s="670"/>
      <c r="NWK135" s="670"/>
      <c r="NWL135" s="670"/>
      <c r="NWM135" s="670"/>
      <c r="NWN135" s="670"/>
      <c r="NWO135" s="670"/>
      <c r="NWP135" s="670"/>
      <c r="NWQ135" s="670"/>
      <c r="NWR135" s="670"/>
      <c r="NWS135" s="670"/>
      <c r="NWT135" s="670"/>
      <c r="NWU135" s="670"/>
      <c r="NWV135" s="670"/>
      <c r="NWW135" s="670"/>
      <c r="NWX135" s="670"/>
      <c r="NWY135" s="670"/>
      <c r="NWZ135" s="670"/>
      <c r="NXA135" s="670"/>
      <c r="NXB135" s="670"/>
      <c r="NXC135" s="670"/>
      <c r="NXD135" s="670"/>
      <c r="NXE135" s="670"/>
      <c r="NXF135" s="670"/>
      <c r="NXG135" s="670"/>
      <c r="NXH135" s="670"/>
      <c r="NXI135" s="670"/>
      <c r="NXJ135" s="670"/>
      <c r="NXK135" s="670"/>
      <c r="NXL135" s="670"/>
      <c r="NXM135" s="670"/>
      <c r="NXN135" s="670"/>
      <c r="NXO135" s="670"/>
      <c r="NXP135" s="670"/>
      <c r="NXQ135" s="670"/>
      <c r="NXR135" s="670"/>
      <c r="NXS135" s="670"/>
      <c r="NXT135" s="670"/>
      <c r="NXU135" s="670"/>
      <c r="NXV135" s="670"/>
      <c r="NXW135" s="670"/>
      <c r="NXX135" s="670"/>
      <c r="NXY135" s="670"/>
      <c r="NXZ135" s="670"/>
      <c r="NYA135" s="670"/>
      <c r="NYB135" s="670"/>
      <c r="NYC135" s="670"/>
      <c r="NYD135" s="670"/>
      <c r="NYE135" s="670"/>
      <c r="NYF135" s="670"/>
      <c r="NYG135" s="670"/>
      <c r="NYH135" s="670"/>
      <c r="NYI135" s="670"/>
      <c r="NYJ135" s="670"/>
      <c r="NYK135" s="670"/>
      <c r="NYL135" s="670"/>
      <c r="NYM135" s="670"/>
      <c r="NYN135" s="670"/>
      <c r="NYO135" s="670"/>
      <c r="NYP135" s="670"/>
      <c r="NYQ135" s="670"/>
      <c r="NYR135" s="670"/>
      <c r="NYS135" s="670"/>
      <c r="NYT135" s="670"/>
      <c r="NYU135" s="670"/>
      <c r="NYV135" s="670"/>
      <c r="NYW135" s="670"/>
      <c r="NYX135" s="670"/>
      <c r="NYY135" s="670"/>
      <c r="NYZ135" s="670"/>
      <c r="NZA135" s="670"/>
      <c r="NZB135" s="670"/>
      <c r="NZC135" s="670"/>
      <c r="NZD135" s="670"/>
      <c r="NZE135" s="670"/>
      <c r="NZF135" s="670"/>
      <c r="NZG135" s="670"/>
      <c r="NZH135" s="670"/>
      <c r="NZI135" s="670"/>
      <c r="NZJ135" s="670"/>
      <c r="NZK135" s="670"/>
      <c r="NZL135" s="670"/>
      <c r="NZM135" s="670"/>
      <c r="NZN135" s="670"/>
      <c r="NZO135" s="670"/>
      <c r="NZP135" s="670"/>
      <c r="NZQ135" s="670"/>
      <c r="NZR135" s="670"/>
      <c r="NZS135" s="670"/>
      <c r="NZT135" s="670"/>
      <c r="NZU135" s="670"/>
      <c r="NZV135" s="670"/>
      <c r="NZW135" s="670"/>
      <c r="NZX135" s="670"/>
      <c r="NZY135" s="670"/>
      <c r="NZZ135" s="670"/>
      <c r="OAA135" s="670"/>
      <c r="OAB135" s="670"/>
      <c r="OAC135" s="670"/>
      <c r="OAD135" s="670"/>
      <c r="OAE135" s="670"/>
      <c r="OAF135" s="670"/>
      <c r="OAG135" s="670"/>
      <c r="OAH135" s="670"/>
      <c r="OAI135" s="670"/>
      <c r="OAJ135" s="670"/>
      <c r="OAK135" s="670"/>
      <c r="OAL135" s="670"/>
      <c r="OAM135" s="670"/>
      <c r="OAN135" s="670"/>
      <c r="OAO135" s="670"/>
      <c r="OAP135" s="670"/>
      <c r="OAQ135" s="670"/>
      <c r="OAR135" s="670"/>
      <c r="OAS135" s="670"/>
      <c r="OAT135" s="670"/>
      <c r="OAU135" s="670"/>
      <c r="OAV135" s="670"/>
      <c r="OAW135" s="670"/>
      <c r="OAX135" s="670"/>
      <c r="OAY135" s="670"/>
      <c r="OAZ135" s="670"/>
      <c r="OBA135" s="670"/>
      <c r="OBB135" s="670"/>
      <c r="OBC135" s="670"/>
      <c r="OBD135" s="670"/>
      <c r="OBE135" s="670"/>
      <c r="OBF135" s="670"/>
      <c r="OBG135" s="670"/>
      <c r="OBH135" s="670"/>
      <c r="OBI135" s="670"/>
      <c r="OBJ135" s="670"/>
      <c r="OBK135" s="670"/>
      <c r="OBL135" s="670"/>
      <c r="OBM135" s="670"/>
      <c r="OBN135" s="670"/>
      <c r="OBO135" s="670"/>
      <c r="OBP135" s="670"/>
      <c r="OBQ135" s="670"/>
      <c r="OBR135" s="670"/>
      <c r="OBS135" s="670"/>
      <c r="OBT135" s="670"/>
      <c r="OBU135" s="670"/>
      <c r="OBV135" s="670"/>
      <c r="OBW135" s="670"/>
      <c r="OBX135" s="670"/>
      <c r="OBY135" s="670"/>
      <c r="OBZ135" s="670"/>
      <c r="OCA135" s="670"/>
      <c r="OCB135" s="670"/>
      <c r="OCC135" s="670"/>
      <c r="OCD135" s="670"/>
      <c r="OCE135" s="670"/>
      <c r="OCF135" s="670"/>
      <c r="OCG135" s="670"/>
      <c r="OCH135" s="670"/>
      <c r="OCI135" s="670"/>
      <c r="OCJ135" s="670"/>
      <c r="OCK135" s="670"/>
      <c r="OCL135" s="670"/>
      <c r="OCM135" s="670"/>
      <c r="OCN135" s="670"/>
      <c r="OCO135" s="670"/>
      <c r="OCP135" s="670"/>
      <c r="OCQ135" s="670"/>
      <c r="OCR135" s="670"/>
      <c r="OCS135" s="670"/>
      <c r="OCT135" s="670"/>
      <c r="OCU135" s="670"/>
      <c r="OCV135" s="670"/>
      <c r="OCW135" s="670"/>
      <c r="OCX135" s="670"/>
      <c r="OCY135" s="670"/>
      <c r="OCZ135" s="670"/>
      <c r="ODA135" s="670"/>
      <c r="ODB135" s="670"/>
      <c r="ODC135" s="670"/>
      <c r="ODD135" s="670"/>
      <c r="ODE135" s="670"/>
      <c r="ODF135" s="670"/>
      <c r="ODG135" s="670"/>
      <c r="ODH135" s="670"/>
      <c r="ODI135" s="670"/>
      <c r="ODJ135" s="670"/>
      <c r="ODK135" s="670"/>
      <c r="ODL135" s="670"/>
      <c r="ODM135" s="670"/>
      <c r="ODN135" s="670"/>
      <c r="ODO135" s="670"/>
      <c r="ODP135" s="670"/>
      <c r="ODQ135" s="670"/>
      <c r="ODR135" s="670"/>
      <c r="ODS135" s="670"/>
      <c r="ODT135" s="670"/>
      <c r="ODU135" s="670"/>
      <c r="ODV135" s="670"/>
      <c r="ODW135" s="670"/>
      <c r="ODX135" s="670"/>
      <c r="ODY135" s="670"/>
      <c r="ODZ135" s="670"/>
      <c r="OEA135" s="670"/>
      <c r="OEB135" s="670"/>
      <c r="OEC135" s="670"/>
      <c r="OED135" s="670"/>
      <c r="OEE135" s="670"/>
      <c r="OEF135" s="670"/>
      <c r="OEG135" s="670"/>
      <c r="OEH135" s="670"/>
      <c r="OEI135" s="670"/>
      <c r="OEJ135" s="670"/>
      <c r="OEK135" s="670"/>
      <c r="OEL135" s="670"/>
      <c r="OEM135" s="670"/>
      <c r="OEN135" s="670"/>
      <c r="OEO135" s="670"/>
      <c r="OEP135" s="670"/>
      <c r="OEQ135" s="670"/>
      <c r="OER135" s="670"/>
      <c r="OES135" s="670"/>
      <c r="OET135" s="670"/>
      <c r="OEU135" s="670"/>
      <c r="OEV135" s="670"/>
      <c r="OEW135" s="670"/>
      <c r="OEX135" s="670"/>
      <c r="OEY135" s="670"/>
      <c r="OEZ135" s="670"/>
      <c r="OFA135" s="670"/>
      <c r="OFB135" s="670"/>
      <c r="OFC135" s="670"/>
      <c r="OFD135" s="670"/>
      <c r="OFE135" s="670"/>
      <c r="OFF135" s="670"/>
      <c r="OFG135" s="670"/>
      <c r="OFH135" s="670"/>
      <c r="OFI135" s="670"/>
      <c r="OFJ135" s="670"/>
      <c r="OFK135" s="670"/>
      <c r="OFL135" s="670"/>
      <c r="OFM135" s="670"/>
      <c r="OFN135" s="670"/>
      <c r="OFO135" s="670"/>
      <c r="OFP135" s="670"/>
      <c r="OFQ135" s="670"/>
      <c r="OFR135" s="670"/>
      <c r="OFS135" s="670"/>
      <c r="OFT135" s="670"/>
      <c r="OFU135" s="670"/>
      <c r="OFV135" s="670"/>
      <c r="OFW135" s="670"/>
      <c r="OFX135" s="670"/>
      <c r="OFY135" s="670"/>
      <c r="OFZ135" s="670"/>
      <c r="OGA135" s="670"/>
      <c r="OGB135" s="670"/>
      <c r="OGC135" s="670"/>
      <c r="OGD135" s="670"/>
      <c r="OGE135" s="670"/>
      <c r="OGF135" s="670"/>
      <c r="OGG135" s="670"/>
      <c r="OGH135" s="670"/>
      <c r="OGI135" s="670"/>
      <c r="OGJ135" s="670"/>
      <c r="OGK135" s="670"/>
      <c r="OGL135" s="670"/>
      <c r="OGM135" s="670"/>
      <c r="OGN135" s="670"/>
      <c r="OGO135" s="670"/>
      <c r="OGP135" s="670"/>
      <c r="OGQ135" s="670"/>
      <c r="OGR135" s="670"/>
      <c r="OGS135" s="670"/>
      <c r="OGT135" s="670"/>
      <c r="OGU135" s="670"/>
      <c r="OGV135" s="670"/>
      <c r="OGW135" s="670"/>
      <c r="OGX135" s="670"/>
      <c r="OGY135" s="670"/>
      <c r="OGZ135" s="670"/>
      <c r="OHA135" s="670"/>
      <c r="OHB135" s="670"/>
      <c r="OHC135" s="670"/>
      <c r="OHD135" s="670"/>
      <c r="OHE135" s="670"/>
      <c r="OHF135" s="670"/>
      <c r="OHG135" s="670"/>
      <c r="OHH135" s="670"/>
      <c r="OHI135" s="670"/>
      <c r="OHJ135" s="670"/>
      <c r="OHK135" s="670"/>
      <c r="OHL135" s="670"/>
      <c r="OHM135" s="670"/>
      <c r="OHN135" s="670"/>
      <c r="OHO135" s="670"/>
      <c r="OHP135" s="670"/>
      <c r="OHQ135" s="670"/>
      <c r="OHR135" s="670"/>
      <c r="OHS135" s="670"/>
      <c r="OHT135" s="670"/>
      <c r="OHU135" s="670"/>
      <c r="OHV135" s="670"/>
      <c r="OHW135" s="670"/>
      <c r="OHX135" s="670"/>
      <c r="OHY135" s="670"/>
      <c r="OHZ135" s="670"/>
      <c r="OIA135" s="670"/>
      <c r="OIB135" s="670"/>
      <c r="OIC135" s="670"/>
      <c r="OID135" s="670"/>
      <c r="OIE135" s="670"/>
      <c r="OIF135" s="670"/>
      <c r="OIG135" s="670"/>
      <c r="OIH135" s="670"/>
      <c r="OII135" s="670"/>
      <c r="OIJ135" s="670"/>
      <c r="OIK135" s="670"/>
      <c r="OIL135" s="670"/>
      <c r="OIM135" s="670"/>
      <c r="OIN135" s="670"/>
      <c r="OIO135" s="670"/>
      <c r="OIP135" s="670"/>
      <c r="OIQ135" s="670"/>
      <c r="OIR135" s="670"/>
      <c r="OIS135" s="670"/>
      <c r="OIT135" s="670"/>
      <c r="OIU135" s="670"/>
      <c r="OIV135" s="670"/>
      <c r="OIW135" s="670"/>
      <c r="OIX135" s="670"/>
      <c r="OIY135" s="670"/>
      <c r="OIZ135" s="670"/>
      <c r="OJA135" s="670"/>
      <c r="OJB135" s="670"/>
      <c r="OJC135" s="670"/>
      <c r="OJD135" s="670"/>
      <c r="OJE135" s="670"/>
      <c r="OJF135" s="670"/>
      <c r="OJG135" s="670"/>
      <c r="OJH135" s="670"/>
      <c r="OJI135" s="670"/>
      <c r="OJJ135" s="670"/>
      <c r="OJK135" s="670"/>
      <c r="OJL135" s="670"/>
      <c r="OJM135" s="670"/>
      <c r="OJN135" s="670"/>
      <c r="OJO135" s="670"/>
      <c r="OJP135" s="670"/>
      <c r="OJQ135" s="670"/>
      <c r="OJR135" s="670"/>
      <c r="OJS135" s="670"/>
      <c r="OJT135" s="670"/>
      <c r="OJU135" s="670"/>
      <c r="OJV135" s="670"/>
      <c r="OJW135" s="670"/>
      <c r="OJX135" s="670"/>
      <c r="OJY135" s="670"/>
      <c r="OJZ135" s="670"/>
      <c r="OKA135" s="670"/>
      <c r="OKB135" s="670"/>
      <c r="OKC135" s="670"/>
      <c r="OKD135" s="670"/>
      <c r="OKE135" s="670"/>
      <c r="OKF135" s="670"/>
      <c r="OKG135" s="670"/>
      <c r="OKH135" s="670"/>
      <c r="OKI135" s="670"/>
      <c r="OKJ135" s="670"/>
      <c r="OKK135" s="670"/>
      <c r="OKL135" s="670"/>
      <c r="OKM135" s="670"/>
      <c r="OKN135" s="670"/>
      <c r="OKO135" s="670"/>
      <c r="OKP135" s="670"/>
      <c r="OKQ135" s="670"/>
      <c r="OKR135" s="670"/>
      <c r="OKS135" s="670"/>
      <c r="OKT135" s="670"/>
      <c r="OKU135" s="670"/>
      <c r="OKV135" s="670"/>
      <c r="OKW135" s="670"/>
      <c r="OKX135" s="670"/>
      <c r="OKY135" s="670"/>
      <c r="OKZ135" s="670"/>
      <c r="OLA135" s="670"/>
      <c r="OLB135" s="670"/>
      <c r="OLC135" s="670"/>
      <c r="OLD135" s="670"/>
      <c r="OLE135" s="670"/>
      <c r="OLF135" s="670"/>
      <c r="OLG135" s="670"/>
      <c r="OLH135" s="670"/>
      <c r="OLI135" s="670"/>
      <c r="OLJ135" s="670"/>
      <c r="OLK135" s="670"/>
      <c r="OLL135" s="670"/>
      <c r="OLM135" s="670"/>
      <c r="OLN135" s="670"/>
      <c r="OLO135" s="670"/>
      <c r="OLP135" s="670"/>
      <c r="OLQ135" s="670"/>
      <c r="OLR135" s="670"/>
      <c r="OLS135" s="670"/>
      <c r="OLT135" s="670"/>
      <c r="OLU135" s="670"/>
      <c r="OLV135" s="670"/>
      <c r="OLW135" s="670"/>
      <c r="OLX135" s="670"/>
      <c r="OLY135" s="670"/>
      <c r="OLZ135" s="670"/>
      <c r="OMA135" s="670"/>
      <c r="OMB135" s="670"/>
      <c r="OMC135" s="670"/>
      <c r="OMD135" s="670"/>
      <c r="OME135" s="670"/>
      <c r="OMF135" s="670"/>
      <c r="OMG135" s="670"/>
      <c r="OMH135" s="670"/>
      <c r="OMI135" s="670"/>
      <c r="OMJ135" s="670"/>
      <c r="OMK135" s="670"/>
      <c r="OML135" s="670"/>
      <c r="OMM135" s="670"/>
      <c r="OMN135" s="670"/>
      <c r="OMO135" s="670"/>
      <c r="OMP135" s="670"/>
      <c r="OMQ135" s="670"/>
      <c r="OMR135" s="670"/>
      <c r="OMS135" s="670"/>
      <c r="OMT135" s="670"/>
      <c r="OMU135" s="670"/>
      <c r="OMV135" s="670"/>
      <c r="OMW135" s="670"/>
      <c r="OMX135" s="670"/>
      <c r="OMY135" s="670"/>
      <c r="OMZ135" s="670"/>
      <c r="ONA135" s="670"/>
      <c r="ONB135" s="670"/>
      <c r="ONC135" s="670"/>
      <c r="OND135" s="670"/>
      <c r="ONE135" s="670"/>
      <c r="ONF135" s="670"/>
      <c r="ONG135" s="670"/>
      <c r="ONH135" s="670"/>
      <c r="ONI135" s="670"/>
      <c r="ONJ135" s="670"/>
      <c r="ONK135" s="670"/>
      <c r="ONL135" s="670"/>
      <c r="ONM135" s="670"/>
      <c r="ONN135" s="670"/>
      <c r="ONO135" s="670"/>
      <c r="ONP135" s="670"/>
      <c r="ONQ135" s="670"/>
      <c r="ONR135" s="670"/>
      <c r="ONS135" s="670"/>
      <c r="ONT135" s="670"/>
      <c r="ONU135" s="670"/>
      <c r="ONV135" s="670"/>
      <c r="ONW135" s="670"/>
      <c r="ONX135" s="670"/>
      <c r="ONY135" s="670"/>
      <c r="ONZ135" s="670"/>
      <c r="OOA135" s="670"/>
      <c r="OOB135" s="670"/>
      <c r="OOC135" s="670"/>
      <c r="OOD135" s="670"/>
      <c r="OOE135" s="670"/>
      <c r="OOF135" s="670"/>
      <c r="OOG135" s="670"/>
      <c r="OOH135" s="670"/>
      <c r="OOI135" s="670"/>
      <c r="OOJ135" s="670"/>
      <c r="OOK135" s="670"/>
      <c r="OOL135" s="670"/>
      <c r="OOM135" s="670"/>
      <c r="OON135" s="670"/>
      <c r="OOO135" s="670"/>
      <c r="OOP135" s="670"/>
      <c r="OOQ135" s="670"/>
      <c r="OOR135" s="670"/>
      <c r="OOS135" s="670"/>
      <c r="OOT135" s="670"/>
      <c r="OOU135" s="670"/>
      <c r="OOV135" s="670"/>
      <c r="OOW135" s="670"/>
      <c r="OOX135" s="670"/>
      <c r="OOY135" s="670"/>
      <c r="OOZ135" s="670"/>
      <c r="OPA135" s="670"/>
      <c r="OPB135" s="670"/>
      <c r="OPC135" s="670"/>
      <c r="OPD135" s="670"/>
      <c r="OPE135" s="670"/>
      <c r="OPF135" s="670"/>
      <c r="OPG135" s="670"/>
      <c r="OPH135" s="670"/>
      <c r="OPI135" s="670"/>
      <c r="OPJ135" s="670"/>
      <c r="OPK135" s="670"/>
      <c r="OPL135" s="670"/>
      <c r="OPM135" s="670"/>
      <c r="OPN135" s="670"/>
      <c r="OPO135" s="670"/>
      <c r="OPP135" s="670"/>
      <c r="OPQ135" s="670"/>
      <c r="OPR135" s="670"/>
      <c r="OPS135" s="670"/>
      <c r="OPT135" s="670"/>
      <c r="OPU135" s="670"/>
      <c r="OPV135" s="670"/>
      <c r="OPW135" s="670"/>
      <c r="OPX135" s="670"/>
      <c r="OPY135" s="670"/>
      <c r="OPZ135" s="670"/>
      <c r="OQA135" s="670"/>
      <c r="OQB135" s="670"/>
      <c r="OQC135" s="670"/>
      <c r="OQD135" s="670"/>
      <c r="OQE135" s="670"/>
      <c r="OQF135" s="670"/>
      <c r="OQG135" s="670"/>
      <c r="OQH135" s="670"/>
      <c r="OQI135" s="670"/>
      <c r="OQJ135" s="670"/>
      <c r="OQK135" s="670"/>
      <c r="OQL135" s="670"/>
      <c r="OQM135" s="670"/>
      <c r="OQN135" s="670"/>
      <c r="OQO135" s="670"/>
      <c r="OQP135" s="670"/>
      <c r="OQQ135" s="670"/>
      <c r="OQR135" s="670"/>
      <c r="OQS135" s="670"/>
      <c r="OQT135" s="670"/>
      <c r="OQU135" s="670"/>
      <c r="OQV135" s="670"/>
      <c r="OQW135" s="670"/>
      <c r="OQX135" s="670"/>
      <c r="OQY135" s="670"/>
      <c r="OQZ135" s="670"/>
      <c r="ORA135" s="670"/>
      <c r="ORB135" s="670"/>
      <c r="ORC135" s="670"/>
      <c r="ORD135" s="670"/>
      <c r="ORE135" s="670"/>
      <c r="ORF135" s="670"/>
      <c r="ORG135" s="670"/>
      <c r="ORH135" s="670"/>
      <c r="ORI135" s="670"/>
      <c r="ORJ135" s="670"/>
      <c r="ORK135" s="670"/>
      <c r="ORL135" s="670"/>
      <c r="ORM135" s="670"/>
      <c r="ORN135" s="670"/>
      <c r="ORO135" s="670"/>
      <c r="ORP135" s="670"/>
      <c r="ORQ135" s="670"/>
      <c r="ORR135" s="670"/>
      <c r="ORS135" s="670"/>
      <c r="ORT135" s="670"/>
      <c r="ORU135" s="670"/>
      <c r="ORV135" s="670"/>
      <c r="ORW135" s="670"/>
      <c r="ORX135" s="670"/>
      <c r="ORY135" s="670"/>
      <c r="ORZ135" s="670"/>
      <c r="OSA135" s="670"/>
      <c r="OSB135" s="670"/>
      <c r="OSC135" s="670"/>
      <c r="OSD135" s="670"/>
      <c r="OSE135" s="670"/>
      <c r="OSF135" s="670"/>
      <c r="OSG135" s="670"/>
      <c r="OSH135" s="670"/>
      <c r="OSI135" s="670"/>
      <c r="OSJ135" s="670"/>
      <c r="OSK135" s="670"/>
      <c r="OSL135" s="670"/>
      <c r="OSM135" s="670"/>
      <c r="OSN135" s="670"/>
      <c r="OSO135" s="670"/>
      <c r="OSP135" s="670"/>
      <c r="OSQ135" s="670"/>
      <c r="OSR135" s="670"/>
      <c r="OSS135" s="670"/>
      <c r="OST135" s="670"/>
      <c r="OSU135" s="670"/>
      <c r="OSV135" s="670"/>
      <c r="OSW135" s="670"/>
      <c r="OSX135" s="670"/>
      <c r="OSY135" s="670"/>
      <c r="OSZ135" s="670"/>
      <c r="OTA135" s="670"/>
      <c r="OTB135" s="670"/>
      <c r="OTC135" s="670"/>
      <c r="OTD135" s="670"/>
      <c r="OTE135" s="670"/>
      <c r="OTF135" s="670"/>
      <c r="OTG135" s="670"/>
      <c r="OTH135" s="670"/>
      <c r="OTI135" s="670"/>
      <c r="OTJ135" s="670"/>
      <c r="OTK135" s="670"/>
      <c r="OTL135" s="670"/>
      <c r="OTM135" s="670"/>
      <c r="OTN135" s="670"/>
      <c r="OTO135" s="670"/>
      <c r="OTP135" s="670"/>
      <c r="OTQ135" s="670"/>
      <c r="OTR135" s="670"/>
      <c r="OTS135" s="670"/>
      <c r="OTT135" s="670"/>
      <c r="OTU135" s="670"/>
      <c r="OTV135" s="670"/>
      <c r="OTW135" s="670"/>
      <c r="OTX135" s="670"/>
      <c r="OTY135" s="670"/>
      <c r="OTZ135" s="670"/>
      <c r="OUA135" s="670"/>
      <c r="OUB135" s="670"/>
      <c r="OUC135" s="670"/>
      <c r="OUD135" s="670"/>
      <c r="OUE135" s="670"/>
      <c r="OUF135" s="670"/>
      <c r="OUG135" s="670"/>
      <c r="OUH135" s="670"/>
      <c r="OUI135" s="670"/>
      <c r="OUJ135" s="670"/>
      <c r="OUK135" s="670"/>
      <c r="OUL135" s="670"/>
      <c r="OUM135" s="670"/>
      <c r="OUN135" s="670"/>
      <c r="OUO135" s="670"/>
      <c r="OUP135" s="670"/>
      <c r="OUQ135" s="670"/>
      <c r="OUR135" s="670"/>
      <c r="OUS135" s="670"/>
      <c r="OUT135" s="670"/>
      <c r="OUU135" s="670"/>
      <c r="OUV135" s="670"/>
      <c r="OUW135" s="670"/>
      <c r="OUX135" s="670"/>
      <c r="OUY135" s="670"/>
      <c r="OUZ135" s="670"/>
      <c r="OVA135" s="670"/>
      <c r="OVB135" s="670"/>
      <c r="OVC135" s="670"/>
      <c r="OVD135" s="670"/>
      <c r="OVE135" s="670"/>
      <c r="OVF135" s="670"/>
      <c r="OVG135" s="670"/>
      <c r="OVH135" s="670"/>
      <c r="OVI135" s="670"/>
      <c r="OVJ135" s="670"/>
      <c r="OVK135" s="670"/>
      <c r="OVL135" s="670"/>
      <c r="OVM135" s="670"/>
      <c r="OVN135" s="670"/>
      <c r="OVO135" s="670"/>
      <c r="OVP135" s="670"/>
      <c r="OVQ135" s="670"/>
      <c r="OVR135" s="670"/>
      <c r="OVS135" s="670"/>
      <c r="OVT135" s="670"/>
      <c r="OVU135" s="670"/>
      <c r="OVV135" s="670"/>
      <c r="OVW135" s="670"/>
      <c r="OVX135" s="670"/>
      <c r="OVY135" s="670"/>
      <c r="OVZ135" s="670"/>
      <c r="OWA135" s="670"/>
      <c r="OWB135" s="670"/>
      <c r="OWC135" s="670"/>
      <c r="OWD135" s="670"/>
      <c r="OWE135" s="670"/>
      <c r="OWF135" s="670"/>
      <c r="OWG135" s="670"/>
      <c r="OWH135" s="670"/>
      <c r="OWI135" s="670"/>
      <c r="OWJ135" s="670"/>
      <c r="OWK135" s="670"/>
      <c r="OWL135" s="670"/>
      <c r="OWM135" s="670"/>
      <c r="OWN135" s="670"/>
      <c r="OWO135" s="670"/>
      <c r="OWP135" s="670"/>
      <c r="OWQ135" s="670"/>
      <c r="OWR135" s="670"/>
      <c r="OWS135" s="670"/>
      <c r="OWT135" s="670"/>
      <c r="OWU135" s="670"/>
      <c r="OWV135" s="670"/>
      <c r="OWW135" s="670"/>
      <c r="OWX135" s="670"/>
      <c r="OWY135" s="670"/>
      <c r="OWZ135" s="670"/>
      <c r="OXA135" s="670"/>
      <c r="OXB135" s="670"/>
      <c r="OXC135" s="670"/>
      <c r="OXD135" s="670"/>
      <c r="OXE135" s="670"/>
      <c r="OXF135" s="670"/>
      <c r="OXG135" s="670"/>
      <c r="OXH135" s="670"/>
      <c r="OXI135" s="670"/>
      <c r="OXJ135" s="670"/>
      <c r="OXK135" s="670"/>
      <c r="OXL135" s="670"/>
      <c r="OXM135" s="670"/>
      <c r="OXN135" s="670"/>
      <c r="OXO135" s="670"/>
      <c r="OXP135" s="670"/>
      <c r="OXQ135" s="670"/>
      <c r="OXR135" s="670"/>
      <c r="OXS135" s="670"/>
      <c r="OXT135" s="670"/>
      <c r="OXU135" s="670"/>
      <c r="OXV135" s="670"/>
      <c r="OXW135" s="670"/>
      <c r="OXX135" s="670"/>
      <c r="OXY135" s="670"/>
      <c r="OXZ135" s="670"/>
      <c r="OYA135" s="670"/>
      <c r="OYB135" s="670"/>
      <c r="OYC135" s="670"/>
      <c r="OYD135" s="670"/>
      <c r="OYE135" s="670"/>
      <c r="OYF135" s="670"/>
      <c r="OYG135" s="670"/>
      <c r="OYH135" s="670"/>
      <c r="OYI135" s="670"/>
      <c r="OYJ135" s="670"/>
      <c r="OYK135" s="670"/>
      <c r="OYL135" s="670"/>
      <c r="OYM135" s="670"/>
      <c r="OYN135" s="670"/>
      <c r="OYO135" s="670"/>
      <c r="OYP135" s="670"/>
      <c r="OYQ135" s="670"/>
      <c r="OYR135" s="670"/>
      <c r="OYS135" s="670"/>
      <c r="OYT135" s="670"/>
      <c r="OYU135" s="670"/>
      <c r="OYV135" s="670"/>
      <c r="OYW135" s="670"/>
      <c r="OYX135" s="670"/>
      <c r="OYY135" s="670"/>
      <c r="OYZ135" s="670"/>
      <c r="OZA135" s="670"/>
      <c r="OZB135" s="670"/>
      <c r="OZC135" s="670"/>
      <c r="OZD135" s="670"/>
      <c r="OZE135" s="670"/>
      <c r="OZF135" s="670"/>
      <c r="OZG135" s="670"/>
      <c r="OZH135" s="670"/>
      <c r="OZI135" s="670"/>
      <c r="OZJ135" s="670"/>
      <c r="OZK135" s="670"/>
      <c r="OZL135" s="670"/>
      <c r="OZM135" s="670"/>
      <c r="OZN135" s="670"/>
      <c r="OZO135" s="670"/>
      <c r="OZP135" s="670"/>
      <c r="OZQ135" s="670"/>
      <c r="OZR135" s="670"/>
      <c r="OZS135" s="670"/>
      <c r="OZT135" s="670"/>
      <c r="OZU135" s="670"/>
      <c r="OZV135" s="670"/>
      <c r="OZW135" s="670"/>
      <c r="OZX135" s="670"/>
      <c r="OZY135" s="670"/>
      <c r="OZZ135" s="670"/>
      <c r="PAA135" s="670"/>
      <c r="PAB135" s="670"/>
      <c r="PAC135" s="670"/>
      <c r="PAD135" s="670"/>
      <c r="PAE135" s="670"/>
      <c r="PAF135" s="670"/>
      <c r="PAG135" s="670"/>
      <c r="PAH135" s="670"/>
      <c r="PAI135" s="670"/>
      <c r="PAJ135" s="670"/>
      <c r="PAK135" s="670"/>
      <c r="PAL135" s="670"/>
      <c r="PAM135" s="670"/>
      <c r="PAN135" s="670"/>
      <c r="PAO135" s="670"/>
      <c r="PAP135" s="670"/>
      <c r="PAQ135" s="670"/>
      <c r="PAR135" s="670"/>
      <c r="PAS135" s="670"/>
      <c r="PAT135" s="670"/>
      <c r="PAU135" s="670"/>
      <c r="PAV135" s="670"/>
      <c r="PAW135" s="670"/>
      <c r="PAX135" s="670"/>
      <c r="PAY135" s="670"/>
      <c r="PAZ135" s="670"/>
      <c r="PBA135" s="670"/>
      <c r="PBB135" s="670"/>
      <c r="PBC135" s="670"/>
      <c r="PBD135" s="670"/>
      <c r="PBE135" s="670"/>
      <c r="PBF135" s="670"/>
      <c r="PBG135" s="670"/>
      <c r="PBH135" s="670"/>
      <c r="PBI135" s="670"/>
      <c r="PBJ135" s="670"/>
      <c r="PBK135" s="670"/>
      <c r="PBL135" s="670"/>
      <c r="PBM135" s="670"/>
      <c r="PBN135" s="670"/>
      <c r="PBO135" s="670"/>
      <c r="PBP135" s="670"/>
      <c r="PBQ135" s="670"/>
      <c r="PBR135" s="670"/>
      <c r="PBS135" s="670"/>
      <c r="PBT135" s="670"/>
      <c r="PBU135" s="670"/>
      <c r="PBV135" s="670"/>
      <c r="PBW135" s="670"/>
      <c r="PBX135" s="670"/>
      <c r="PBY135" s="670"/>
      <c r="PBZ135" s="670"/>
      <c r="PCA135" s="670"/>
      <c r="PCB135" s="670"/>
      <c r="PCC135" s="670"/>
      <c r="PCD135" s="670"/>
      <c r="PCE135" s="670"/>
      <c r="PCF135" s="670"/>
      <c r="PCG135" s="670"/>
      <c r="PCH135" s="670"/>
      <c r="PCI135" s="670"/>
      <c r="PCJ135" s="670"/>
      <c r="PCK135" s="670"/>
      <c r="PCL135" s="670"/>
      <c r="PCM135" s="670"/>
      <c r="PCN135" s="670"/>
      <c r="PCO135" s="670"/>
      <c r="PCP135" s="670"/>
      <c r="PCQ135" s="670"/>
      <c r="PCR135" s="670"/>
      <c r="PCS135" s="670"/>
      <c r="PCT135" s="670"/>
      <c r="PCU135" s="670"/>
      <c r="PCV135" s="670"/>
      <c r="PCW135" s="670"/>
      <c r="PCX135" s="670"/>
      <c r="PCY135" s="670"/>
      <c r="PCZ135" s="670"/>
      <c r="PDA135" s="670"/>
      <c r="PDB135" s="670"/>
      <c r="PDC135" s="670"/>
      <c r="PDD135" s="670"/>
      <c r="PDE135" s="670"/>
      <c r="PDF135" s="670"/>
      <c r="PDG135" s="670"/>
      <c r="PDH135" s="670"/>
      <c r="PDI135" s="670"/>
      <c r="PDJ135" s="670"/>
      <c r="PDK135" s="670"/>
      <c r="PDL135" s="670"/>
      <c r="PDM135" s="670"/>
      <c r="PDN135" s="670"/>
      <c r="PDO135" s="670"/>
      <c r="PDP135" s="670"/>
      <c r="PDQ135" s="670"/>
      <c r="PDR135" s="670"/>
      <c r="PDS135" s="670"/>
      <c r="PDT135" s="670"/>
      <c r="PDU135" s="670"/>
      <c r="PDV135" s="670"/>
      <c r="PDW135" s="670"/>
      <c r="PDX135" s="670"/>
      <c r="PDY135" s="670"/>
      <c r="PDZ135" s="670"/>
      <c r="PEA135" s="670"/>
      <c r="PEB135" s="670"/>
      <c r="PEC135" s="670"/>
      <c r="PED135" s="670"/>
      <c r="PEE135" s="670"/>
      <c r="PEF135" s="670"/>
      <c r="PEG135" s="670"/>
      <c r="PEH135" s="670"/>
      <c r="PEI135" s="670"/>
      <c r="PEJ135" s="670"/>
      <c r="PEK135" s="670"/>
      <c r="PEL135" s="670"/>
      <c r="PEM135" s="670"/>
      <c r="PEN135" s="670"/>
      <c r="PEO135" s="670"/>
      <c r="PEP135" s="670"/>
      <c r="PEQ135" s="670"/>
      <c r="PER135" s="670"/>
      <c r="PES135" s="670"/>
      <c r="PET135" s="670"/>
      <c r="PEU135" s="670"/>
      <c r="PEV135" s="670"/>
      <c r="PEW135" s="670"/>
      <c r="PEX135" s="670"/>
      <c r="PEY135" s="670"/>
      <c r="PEZ135" s="670"/>
      <c r="PFA135" s="670"/>
      <c r="PFB135" s="670"/>
      <c r="PFC135" s="670"/>
      <c r="PFD135" s="670"/>
      <c r="PFE135" s="670"/>
      <c r="PFF135" s="670"/>
      <c r="PFG135" s="670"/>
      <c r="PFH135" s="670"/>
      <c r="PFI135" s="670"/>
      <c r="PFJ135" s="670"/>
      <c r="PFK135" s="670"/>
      <c r="PFL135" s="670"/>
      <c r="PFM135" s="670"/>
      <c r="PFN135" s="670"/>
      <c r="PFO135" s="670"/>
      <c r="PFP135" s="670"/>
      <c r="PFQ135" s="670"/>
      <c r="PFR135" s="670"/>
      <c r="PFS135" s="670"/>
      <c r="PFT135" s="670"/>
      <c r="PFU135" s="670"/>
      <c r="PFV135" s="670"/>
      <c r="PFW135" s="670"/>
      <c r="PFX135" s="670"/>
      <c r="PFY135" s="670"/>
      <c r="PFZ135" s="670"/>
      <c r="PGA135" s="670"/>
      <c r="PGB135" s="670"/>
      <c r="PGC135" s="670"/>
      <c r="PGD135" s="670"/>
      <c r="PGE135" s="670"/>
      <c r="PGF135" s="670"/>
      <c r="PGG135" s="670"/>
      <c r="PGH135" s="670"/>
      <c r="PGI135" s="670"/>
      <c r="PGJ135" s="670"/>
      <c r="PGK135" s="670"/>
      <c r="PGL135" s="670"/>
      <c r="PGM135" s="670"/>
      <c r="PGN135" s="670"/>
      <c r="PGO135" s="670"/>
      <c r="PGP135" s="670"/>
      <c r="PGQ135" s="670"/>
      <c r="PGR135" s="670"/>
      <c r="PGS135" s="670"/>
      <c r="PGT135" s="670"/>
      <c r="PGU135" s="670"/>
      <c r="PGV135" s="670"/>
      <c r="PGW135" s="670"/>
      <c r="PGX135" s="670"/>
      <c r="PGY135" s="670"/>
      <c r="PGZ135" s="670"/>
      <c r="PHA135" s="670"/>
      <c r="PHB135" s="670"/>
      <c r="PHC135" s="670"/>
      <c r="PHD135" s="670"/>
      <c r="PHE135" s="670"/>
      <c r="PHF135" s="670"/>
      <c r="PHG135" s="670"/>
      <c r="PHH135" s="670"/>
      <c r="PHI135" s="670"/>
      <c r="PHJ135" s="670"/>
      <c r="PHK135" s="670"/>
      <c r="PHL135" s="670"/>
      <c r="PHM135" s="670"/>
      <c r="PHN135" s="670"/>
      <c r="PHO135" s="670"/>
      <c r="PHP135" s="670"/>
      <c r="PHQ135" s="670"/>
      <c r="PHR135" s="670"/>
      <c r="PHS135" s="670"/>
      <c r="PHT135" s="670"/>
      <c r="PHU135" s="670"/>
      <c r="PHV135" s="670"/>
      <c r="PHW135" s="670"/>
      <c r="PHX135" s="670"/>
      <c r="PHY135" s="670"/>
      <c r="PHZ135" s="670"/>
      <c r="PIA135" s="670"/>
      <c r="PIB135" s="670"/>
      <c r="PIC135" s="670"/>
      <c r="PID135" s="670"/>
      <c r="PIE135" s="670"/>
      <c r="PIF135" s="670"/>
      <c r="PIG135" s="670"/>
      <c r="PIH135" s="670"/>
      <c r="PII135" s="670"/>
      <c r="PIJ135" s="670"/>
      <c r="PIK135" s="670"/>
      <c r="PIL135" s="670"/>
      <c r="PIM135" s="670"/>
      <c r="PIN135" s="670"/>
      <c r="PIO135" s="670"/>
      <c r="PIP135" s="670"/>
      <c r="PIQ135" s="670"/>
      <c r="PIR135" s="670"/>
      <c r="PIS135" s="670"/>
      <c r="PIT135" s="670"/>
      <c r="PIU135" s="670"/>
      <c r="PIV135" s="670"/>
      <c r="PIW135" s="670"/>
      <c r="PIX135" s="670"/>
      <c r="PIY135" s="670"/>
      <c r="PIZ135" s="670"/>
      <c r="PJA135" s="670"/>
      <c r="PJB135" s="670"/>
      <c r="PJC135" s="670"/>
      <c r="PJD135" s="670"/>
      <c r="PJE135" s="670"/>
      <c r="PJF135" s="670"/>
      <c r="PJG135" s="670"/>
      <c r="PJH135" s="670"/>
      <c r="PJI135" s="670"/>
      <c r="PJJ135" s="670"/>
      <c r="PJK135" s="670"/>
      <c r="PJL135" s="670"/>
      <c r="PJM135" s="670"/>
      <c r="PJN135" s="670"/>
      <c r="PJO135" s="670"/>
      <c r="PJP135" s="670"/>
      <c r="PJQ135" s="670"/>
      <c r="PJR135" s="670"/>
      <c r="PJS135" s="670"/>
      <c r="PJT135" s="670"/>
      <c r="PJU135" s="670"/>
      <c r="PJV135" s="670"/>
      <c r="PJW135" s="670"/>
      <c r="PJX135" s="670"/>
      <c r="PJY135" s="670"/>
      <c r="PJZ135" s="670"/>
      <c r="PKA135" s="670"/>
      <c r="PKB135" s="670"/>
      <c r="PKC135" s="670"/>
      <c r="PKD135" s="670"/>
      <c r="PKE135" s="670"/>
      <c r="PKF135" s="670"/>
      <c r="PKG135" s="670"/>
      <c r="PKH135" s="670"/>
      <c r="PKI135" s="670"/>
      <c r="PKJ135" s="670"/>
      <c r="PKK135" s="670"/>
      <c r="PKL135" s="670"/>
      <c r="PKM135" s="670"/>
      <c r="PKN135" s="670"/>
      <c r="PKO135" s="670"/>
      <c r="PKP135" s="670"/>
      <c r="PKQ135" s="670"/>
      <c r="PKR135" s="670"/>
      <c r="PKS135" s="670"/>
      <c r="PKT135" s="670"/>
      <c r="PKU135" s="670"/>
      <c r="PKV135" s="670"/>
      <c r="PKW135" s="670"/>
      <c r="PKX135" s="670"/>
      <c r="PKY135" s="670"/>
      <c r="PKZ135" s="670"/>
      <c r="PLA135" s="670"/>
      <c r="PLB135" s="670"/>
      <c r="PLC135" s="670"/>
      <c r="PLD135" s="670"/>
      <c r="PLE135" s="670"/>
      <c r="PLF135" s="670"/>
      <c r="PLG135" s="670"/>
      <c r="PLH135" s="670"/>
      <c r="PLI135" s="670"/>
      <c r="PLJ135" s="670"/>
      <c r="PLK135" s="670"/>
      <c r="PLL135" s="670"/>
      <c r="PLM135" s="670"/>
      <c r="PLN135" s="670"/>
      <c r="PLO135" s="670"/>
      <c r="PLP135" s="670"/>
      <c r="PLQ135" s="670"/>
      <c r="PLR135" s="670"/>
      <c r="PLS135" s="670"/>
      <c r="PLT135" s="670"/>
      <c r="PLU135" s="670"/>
      <c r="PLV135" s="670"/>
      <c r="PLW135" s="670"/>
      <c r="PLX135" s="670"/>
      <c r="PLY135" s="670"/>
      <c r="PLZ135" s="670"/>
      <c r="PMA135" s="670"/>
      <c r="PMB135" s="670"/>
      <c r="PMC135" s="670"/>
      <c r="PMD135" s="670"/>
      <c r="PME135" s="670"/>
      <c r="PMF135" s="670"/>
      <c r="PMG135" s="670"/>
      <c r="PMH135" s="670"/>
      <c r="PMI135" s="670"/>
      <c r="PMJ135" s="670"/>
      <c r="PMK135" s="670"/>
      <c r="PML135" s="670"/>
      <c r="PMM135" s="670"/>
      <c r="PMN135" s="670"/>
      <c r="PMO135" s="670"/>
      <c r="PMP135" s="670"/>
      <c r="PMQ135" s="670"/>
      <c r="PMR135" s="670"/>
      <c r="PMS135" s="670"/>
      <c r="PMT135" s="670"/>
      <c r="PMU135" s="670"/>
      <c r="PMV135" s="670"/>
      <c r="PMW135" s="670"/>
      <c r="PMX135" s="670"/>
      <c r="PMY135" s="670"/>
      <c r="PMZ135" s="670"/>
      <c r="PNA135" s="670"/>
      <c r="PNB135" s="670"/>
      <c r="PNC135" s="670"/>
      <c r="PND135" s="670"/>
      <c r="PNE135" s="670"/>
      <c r="PNF135" s="670"/>
      <c r="PNG135" s="670"/>
      <c r="PNH135" s="670"/>
      <c r="PNI135" s="670"/>
      <c r="PNJ135" s="670"/>
      <c r="PNK135" s="670"/>
      <c r="PNL135" s="670"/>
      <c r="PNM135" s="670"/>
      <c r="PNN135" s="670"/>
      <c r="PNO135" s="670"/>
      <c r="PNP135" s="670"/>
      <c r="PNQ135" s="670"/>
      <c r="PNR135" s="670"/>
      <c r="PNS135" s="670"/>
      <c r="PNT135" s="670"/>
      <c r="PNU135" s="670"/>
      <c r="PNV135" s="670"/>
      <c r="PNW135" s="670"/>
      <c r="PNX135" s="670"/>
      <c r="PNY135" s="670"/>
      <c r="PNZ135" s="670"/>
      <c r="POA135" s="670"/>
      <c r="POB135" s="670"/>
      <c r="POC135" s="670"/>
      <c r="POD135" s="670"/>
      <c r="POE135" s="670"/>
      <c r="POF135" s="670"/>
      <c r="POG135" s="670"/>
      <c r="POH135" s="670"/>
      <c r="POI135" s="670"/>
      <c r="POJ135" s="670"/>
      <c r="POK135" s="670"/>
      <c r="POL135" s="670"/>
      <c r="POM135" s="670"/>
      <c r="PON135" s="670"/>
      <c r="POO135" s="670"/>
      <c r="POP135" s="670"/>
      <c r="POQ135" s="670"/>
      <c r="POR135" s="670"/>
      <c r="POS135" s="670"/>
      <c r="POT135" s="670"/>
      <c r="POU135" s="670"/>
      <c r="POV135" s="670"/>
      <c r="POW135" s="670"/>
      <c r="POX135" s="670"/>
      <c r="POY135" s="670"/>
      <c r="POZ135" s="670"/>
      <c r="PPA135" s="670"/>
      <c r="PPB135" s="670"/>
      <c r="PPC135" s="670"/>
      <c r="PPD135" s="670"/>
      <c r="PPE135" s="670"/>
      <c r="PPF135" s="670"/>
      <c r="PPG135" s="670"/>
      <c r="PPH135" s="670"/>
      <c r="PPI135" s="670"/>
      <c r="PPJ135" s="670"/>
      <c r="PPK135" s="670"/>
      <c r="PPL135" s="670"/>
      <c r="PPM135" s="670"/>
      <c r="PPN135" s="670"/>
      <c r="PPO135" s="670"/>
      <c r="PPP135" s="670"/>
      <c r="PPQ135" s="670"/>
      <c r="PPR135" s="670"/>
      <c r="PPS135" s="670"/>
      <c r="PPT135" s="670"/>
      <c r="PPU135" s="670"/>
      <c r="PPV135" s="670"/>
      <c r="PPW135" s="670"/>
      <c r="PPX135" s="670"/>
      <c r="PPY135" s="670"/>
      <c r="PPZ135" s="670"/>
      <c r="PQA135" s="670"/>
      <c r="PQB135" s="670"/>
      <c r="PQC135" s="670"/>
      <c r="PQD135" s="670"/>
      <c r="PQE135" s="670"/>
      <c r="PQF135" s="670"/>
      <c r="PQG135" s="670"/>
      <c r="PQH135" s="670"/>
      <c r="PQI135" s="670"/>
      <c r="PQJ135" s="670"/>
      <c r="PQK135" s="670"/>
      <c r="PQL135" s="670"/>
      <c r="PQM135" s="670"/>
      <c r="PQN135" s="670"/>
      <c r="PQO135" s="670"/>
      <c r="PQP135" s="670"/>
      <c r="PQQ135" s="670"/>
      <c r="PQR135" s="670"/>
      <c r="PQS135" s="670"/>
      <c r="PQT135" s="670"/>
      <c r="PQU135" s="670"/>
      <c r="PQV135" s="670"/>
      <c r="PQW135" s="670"/>
      <c r="PQX135" s="670"/>
      <c r="PQY135" s="670"/>
      <c r="PQZ135" s="670"/>
      <c r="PRA135" s="670"/>
      <c r="PRB135" s="670"/>
      <c r="PRC135" s="670"/>
      <c r="PRD135" s="670"/>
      <c r="PRE135" s="670"/>
      <c r="PRF135" s="670"/>
      <c r="PRG135" s="670"/>
      <c r="PRH135" s="670"/>
      <c r="PRI135" s="670"/>
      <c r="PRJ135" s="670"/>
      <c r="PRK135" s="670"/>
      <c r="PRL135" s="670"/>
      <c r="PRM135" s="670"/>
      <c r="PRN135" s="670"/>
      <c r="PRO135" s="670"/>
      <c r="PRP135" s="670"/>
      <c r="PRQ135" s="670"/>
      <c r="PRR135" s="670"/>
      <c r="PRS135" s="670"/>
      <c r="PRT135" s="670"/>
      <c r="PRU135" s="670"/>
      <c r="PRV135" s="670"/>
      <c r="PRW135" s="670"/>
      <c r="PRX135" s="670"/>
      <c r="PRY135" s="670"/>
      <c r="PRZ135" s="670"/>
      <c r="PSA135" s="670"/>
      <c r="PSB135" s="670"/>
      <c r="PSC135" s="670"/>
      <c r="PSD135" s="670"/>
      <c r="PSE135" s="670"/>
      <c r="PSF135" s="670"/>
      <c r="PSG135" s="670"/>
      <c r="PSH135" s="670"/>
      <c r="PSI135" s="670"/>
      <c r="PSJ135" s="670"/>
      <c r="PSK135" s="670"/>
      <c r="PSL135" s="670"/>
      <c r="PSM135" s="670"/>
      <c r="PSN135" s="670"/>
      <c r="PSO135" s="670"/>
      <c r="PSP135" s="670"/>
      <c r="PSQ135" s="670"/>
      <c r="PSR135" s="670"/>
      <c r="PSS135" s="670"/>
      <c r="PST135" s="670"/>
      <c r="PSU135" s="670"/>
      <c r="PSV135" s="670"/>
      <c r="PSW135" s="670"/>
      <c r="PSX135" s="670"/>
      <c r="PSY135" s="670"/>
      <c r="PSZ135" s="670"/>
      <c r="PTA135" s="670"/>
      <c r="PTB135" s="670"/>
      <c r="PTC135" s="670"/>
      <c r="PTD135" s="670"/>
      <c r="PTE135" s="670"/>
      <c r="PTF135" s="670"/>
      <c r="PTG135" s="670"/>
      <c r="PTH135" s="670"/>
      <c r="PTI135" s="670"/>
      <c r="PTJ135" s="670"/>
      <c r="PTK135" s="670"/>
      <c r="PTL135" s="670"/>
      <c r="PTM135" s="670"/>
      <c r="PTN135" s="670"/>
      <c r="PTO135" s="670"/>
      <c r="PTP135" s="670"/>
      <c r="PTQ135" s="670"/>
      <c r="PTR135" s="670"/>
      <c r="PTS135" s="670"/>
      <c r="PTT135" s="670"/>
      <c r="PTU135" s="670"/>
      <c r="PTV135" s="670"/>
      <c r="PTW135" s="670"/>
      <c r="PTX135" s="670"/>
      <c r="PTY135" s="670"/>
      <c r="PTZ135" s="670"/>
      <c r="PUA135" s="670"/>
      <c r="PUB135" s="670"/>
      <c r="PUC135" s="670"/>
      <c r="PUD135" s="670"/>
      <c r="PUE135" s="670"/>
      <c r="PUF135" s="670"/>
      <c r="PUG135" s="670"/>
      <c r="PUH135" s="670"/>
      <c r="PUI135" s="670"/>
      <c r="PUJ135" s="670"/>
      <c r="PUK135" s="670"/>
      <c r="PUL135" s="670"/>
      <c r="PUM135" s="670"/>
      <c r="PUN135" s="670"/>
      <c r="PUO135" s="670"/>
      <c r="PUP135" s="670"/>
      <c r="PUQ135" s="670"/>
      <c r="PUR135" s="670"/>
      <c r="PUS135" s="670"/>
      <c r="PUT135" s="670"/>
      <c r="PUU135" s="670"/>
      <c r="PUV135" s="670"/>
      <c r="PUW135" s="670"/>
      <c r="PUX135" s="670"/>
      <c r="PUY135" s="670"/>
      <c r="PUZ135" s="670"/>
      <c r="PVA135" s="670"/>
      <c r="PVB135" s="670"/>
      <c r="PVC135" s="670"/>
      <c r="PVD135" s="670"/>
      <c r="PVE135" s="670"/>
      <c r="PVF135" s="670"/>
      <c r="PVG135" s="670"/>
      <c r="PVH135" s="670"/>
      <c r="PVI135" s="670"/>
      <c r="PVJ135" s="670"/>
      <c r="PVK135" s="670"/>
      <c r="PVL135" s="670"/>
      <c r="PVM135" s="670"/>
      <c r="PVN135" s="670"/>
      <c r="PVO135" s="670"/>
      <c r="PVP135" s="670"/>
      <c r="PVQ135" s="670"/>
      <c r="PVR135" s="670"/>
      <c r="PVS135" s="670"/>
      <c r="PVT135" s="670"/>
      <c r="PVU135" s="670"/>
      <c r="PVV135" s="670"/>
      <c r="PVW135" s="670"/>
      <c r="PVX135" s="670"/>
      <c r="PVY135" s="670"/>
      <c r="PVZ135" s="670"/>
      <c r="PWA135" s="670"/>
      <c r="PWB135" s="670"/>
      <c r="PWC135" s="670"/>
      <c r="PWD135" s="670"/>
      <c r="PWE135" s="670"/>
      <c r="PWF135" s="670"/>
      <c r="PWG135" s="670"/>
      <c r="PWH135" s="670"/>
      <c r="PWI135" s="670"/>
      <c r="PWJ135" s="670"/>
      <c r="PWK135" s="670"/>
      <c r="PWL135" s="670"/>
      <c r="PWM135" s="670"/>
      <c r="PWN135" s="670"/>
      <c r="PWO135" s="670"/>
      <c r="PWP135" s="670"/>
      <c r="PWQ135" s="670"/>
      <c r="PWR135" s="670"/>
      <c r="PWS135" s="670"/>
      <c r="PWT135" s="670"/>
      <c r="PWU135" s="670"/>
      <c r="PWV135" s="670"/>
      <c r="PWW135" s="670"/>
      <c r="PWX135" s="670"/>
      <c r="PWY135" s="670"/>
      <c r="PWZ135" s="670"/>
      <c r="PXA135" s="670"/>
      <c r="PXB135" s="670"/>
      <c r="PXC135" s="670"/>
      <c r="PXD135" s="670"/>
      <c r="PXE135" s="670"/>
      <c r="PXF135" s="670"/>
      <c r="PXG135" s="670"/>
      <c r="PXH135" s="670"/>
      <c r="PXI135" s="670"/>
      <c r="PXJ135" s="670"/>
      <c r="PXK135" s="670"/>
      <c r="PXL135" s="670"/>
      <c r="PXM135" s="670"/>
      <c r="PXN135" s="670"/>
      <c r="PXO135" s="670"/>
      <c r="PXP135" s="670"/>
      <c r="PXQ135" s="670"/>
      <c r="PXR135" s="670"/>
      <c r="PXS135" s="670"/>
      <c r="PXT135" s="670"/>
      <c r="PXU135" s="670"/>
      <c r="PXV135" s="670"/>
      <c r="PXW135" s="670"/>
      <c r="PXX135" s="670"/>
      <c r="PXY135" s="670"/>
      <c r="PXZ135" s="670"/>
      <c r="PYA135" s="670"/>
      <c r="PYB135" s="670"/>
      <c r="PYC135" s="670"/>
      <c r="PYD135" s="670"/>
      <c r="PYE135" s="670"/>
      <c r="PYF135" s="670"/>
      <c r="PYG135" s="670"/>
      <c r="PYH135" s="670"/>
      <c r="PYI135" s="670"/>
      <c r="PYJ135" s="670"/>
      <c r="PYK135" s="670"/>
      <c r="PYL135" s="670"/>
      <c r="PYM135" s="670"/>
      <c r="PYN135" s="670"/>
      <c r="PYO135" s="670"/>
      <c r="PYP135" s="670"/>
      <c r="PYQ135" s="670"/>
      <c r="PYR135" s="670"/>
      <c r="PYS135" s="670"/>
      <c r="PYT135" s="670"/>
      <c r="PYU135" s="670"/>
      <c r="PYV135" s="670"/>
      <c r="PYW135" s="670"/>
      <c r="PYX135" s="670"/>
      <c r="PYY135" s="670"/>
      <c r="PYZ135" s="670"/>
      <c r="PZA135" s="670"/>
      <c r="PZB135" s="670"/>
      <c r="PZC135" s="670"/>
      <c r="PZD135" s="670"/>
      <c r="PZE135" s="670"/>
      <c r="PZF135" s="670"/>
      <c r="PZG135" s="670"/>
      <c r="PZH135" s="670"/>
      <c r="PZI135" s="670"/>
      <c r="PZJ135" s="670"/>
      <c r="PZK135" s="670"/>
      <c r="PZL135" s="670"/>
      <c r="PZM135" s="670"/>
      <c r="PZN135" s="670"/>
      <c r="PZO135" s="670"/>
      <c r="PZP135" s="670"/>
      <c r="PZQ135" s="670"/>
      <c r="PZR135" s="670"/>
      <c r="PZS135" s="670"/>
      <c r="PZT135" s="670"/>
      <c r="PZU135" s="670"/>
      <c r="PZV135" s="670"/>
      <c r="PZW135" s="670"/>
      <c r="PZX135" s="670"/>
      <c r="PZY135" s="670"/>
      <c r="PZZ135" s="670"/>
      <c r="QAA135" s="670"/>
      <c r="QAB135" s="670"/>
      <c r="QAC135" s="670"/>
      <c r="QAD135" s="670"/>
      <c r="QAE135" s="670"/>
      <c r="QAF135" s="670"/>
      <c r="QAG135" s="670"/>
      <c r="QAH135" s="670"/>
      <c r="QAI135" s="670"/>
      <c r="QAJ135" s="670"/>
      <c r="QAK135" s="670"/>
      <c r="QAL135" s="670"/>
      <c r="QAM135" s="670"/>
      <c r="QAN135" s="670"/>
      <c r="QAO135" s="670"/>
      <c r="QAP135" s="670"/>
      <c r="QAQ135" s="670"/>
      <c r="QAR135" s="670"/>
      <c r="QAS135" s="670"/>
      <c r="QAT135" s="670"/>
      <c r="QAU135" s="670"/>
      <c r="QAV135" s="670"/>
      <c r="QAW135" s="670"/>
      <c r="QAX135" s="670"/>
      <c r="QAY135" s="670"/>
      <c r="QAZ135" s="670"/>
      <c r="QBA135" s="670"/>
      <c r="QBB135" s="670"/>
      <c r="QBC135" s="670"/>
      <c r="QBD135" s="670"/>
      <c r="QBE135" s="670"/>
      <c r="QBF135" s="670"/>
      <c r="QBG135" s="670"/>
      <c r="QBH135" s="670"/>
      <c r="QBI135" s="670"/>
      <c r="QBJ135" s="670"/>
      <c r="QBK135" s="670"/>
      <c r="QBL135" s="670"/>
      <c r="QBM135" s="670"/>
      <c r="QBN135" s="670"/>
      <c r="QBO135" s="670"/>
      <c r="QBP135" s="670"/>
      <c r="QBQ135" s="670"/>
      <c r="QBR135" s="670"/>
      <c r="QBS135" s="670"/>
      <c r="QBT135" s="670"/>
      <c r="QBU135" s="670"/>
      <c r="QBV135" s="670"/>
      <c r="QBW135" s="670"/>
      <c r="QBX135" s="670"/>
      <c r="QBY135" s="670"/>
      <c r="QBZ135" s="670"/>
      <c r="QCA135" s="670"/>
      <c r="QCB135" s="670"/>
      <c r="QCC135" s="670"/>
      <c r="QCD135" s="670"/>
      <c r="QCE135" s="670"/>
      <c r="QCF135" s="670"/>
      <c r="QCG135" s="670"/>
      <c r="QCH135" s="670"/>
      <c r="QCI135" s="670"/>
      <c r="QCJ135" s="670"/>
      <c r="QCK135" s="670"/>
      <c r="QCL135" s="670"/>
      <c r="QCM135" s="670"/>
      <c r="QCN135" s="670"/>
      <c r="QCO135" s="670"/>
      <c r="QCP135" s="670"/>
      <c r="QCQ135" s="670"/>
      <c r="QCR135" s="670"/>
      <c r="QCS135" s="670"/>
      <c r="QCT135" s="670"/>
      <c r="QCU135" s="670"/>
      <c r="QCV135" s="670"/>
      <c r="QCW135" s="670"/>
      <c r="QCX135" s="670"/>
      <c r="QCY135" s="670"/>
      <c r="QCZ135" s="670"/>
      <c r="QDA135" s="670"/>
      <c r="QDB135" s="670"/>
      <c r="QDC135" s="670"/>
      <c r="QDD135" s="670"/>
      <c r="QDE135" s="670"/>
      <c r="QDF135" s="670"/>
      <c r="QDG135" s="670"/>
      <c r="QDH135" s="670"/>
      <c r="QDI135" s="670"/>
      <c r="QDJ135" s="670"/>
      <c r="QDK135" s="670"/>
      <c r="QDL135" s="670"/>
      <c r="QDM135" s="670"/>
      <c r="QDN135" s="670"/>
      <c r="QDO135" s="670"/>
      <c r="QDP135" s="670"/>
      <c r="QDQ135" s="670"/>
      <c r="QDR135" s="670"/>
      <c r="QDS135" s="670"/>
      <c r="QDT135" s="670"/>
      <c r="QDU135" s="670"/>
      <c r="QDV135" s="670"/>
      <c r="QDW135" s="670"/>
      <c r="QDX135" s="670"/>
      <c r="QDY135" s="670"/>
      <c r="QDZ135" s="670"/>
      <c r="QEA135" s="670"/>
      <c r="QEB135" s="670"/>
      <c r="QEC135" s="670"/>
      <c r="QED135" s="670"/>
      <c r="QEE135" s="670"/>
      <c r="QEF135" s="670"/>
      <c r="QEG135" s="670"/>
      <c r="QEH135" s="670"/>
      <c r="QEI135" s="670"/>
      <c r="QEJ135" s="670"/>
      <c r="QEK135" s="670"/>
      <c r="QEL135" s="670"/>
      <c r="QEM135" s="670"/>
      <c r="QEN135" s="670"/>
      <c r="QEO135" s="670"/>
      <c r="QEP135" s="670"/>
      <c r="QEQ135" s="670"/>
      <c r="QER135" s="670"/>
      <c r="QES135" s="670"/>
      <c r="QET135" s="670"/>
      <c r="QEU135" s="670"/>
      <c r="QEV135" s="670"/>
      <c r="QEW135" s="670"/>
      <c r="QEX135" s="670"/>
      <c r="QEY135" s="670"/>
      <c r="QEZ135" s="670"/>
      <c r="QFA135" s="670"/>
      <c r="QFB135" s="670"/>
      <c r="QFC135" s="670"/>
      <c r="QFD135" s="670"/>
      <c r="QFE135" s="670"/>
      <c r="QFF135" s="670"/>
      <c r="QFG135" s="670"/>
      <c r="QFH135" s="670"/>
      <c r="QFI135" s="670"/>
      <c r="QFJ135" s="670"/>
      <c r="QFK135" s="670"/>
      <c r="QFL135" s="670"/>
      <c r="QFM135" s="670"/>
      <c r="QFN135" s="670"/>
      <c r="QFO135" s="670"/>
      <c r="QFP135" s="670"/>
      <c r="QFQ135" s="670"/>
      <c r="QFR135" s="670"/>
      <c r="QFS135" s="670"/>
      <c r="QFT135" s="670"/>
      <c r="QFU135" s="670"/>
      <c r="QFV135" s="670"/>
      <c r="QFW135" s="670"/>
      <c r="QFX135" s="670"/>
      <c r="QFY135" s="670"/>
      <c r="QFZ135" s="670"/>
      <c r="QGA135" s="670"/>
      <c r="QGB135" s="670"/>
      <c r="QGC135" s="670"/>
      <c r="QGD135" s="670"/>
      <c r="QGE135" s="670"/>
      <c r="QGF135" s="670"/>
      <c r="QGG135" s="670"/>
      <c r="QGH135" s="670"/>
      <c r="QGI135" s="670"/>
      <c r="QGJ135" s="670"/>
      <c r="QGK135" s="670"/>
      <c r="QGL135" s="670"/>
      <c r="QGM135" s="670"/>
      <c r="QGN135" s="670"/>
      <c r="QGO135" s="670"/>
      <c r="QGP135" s="670"/>
      <c r="QGQ135" s="670"/>
      <c r="QGR135" s="670"/>
      <c r="QGS135" s="670"/>
      <c r="QGT135" s="670"/>
      <c r="QGU135" s="670"/>
      <c r="QGV135" s="670"/>
      <c r="QGW135" s="670"/>
      <c r="QGX135" s="670"/>
      <c r="QGY135" s="670"/>
      <c r="QGZ135" s="670"/>
      <c r="QHA135" s="670"/>
      <c r="QHB135" s="670"/>
      <c r="QHC135" s="670"/>
      <c r="QHD135" s="670"/>
      <c r="QHE135" s="670"/>
      <c r="QHF135" s="670"/>
      <c r="QHG135" s="670"/>
      <c r="QHH135" s="670"/>
      <c r="QHI135" s="670"/>
      <c r="QHJ135" s="670"/>
      <c r="QHK135" s="670"/>
      <c r="QHL135" s="670"/>
      <c r="QHM135" s="670"/>
      <c r="QHN135" s="670"/>
      <c r="QHO135" s="670"/>
      <c r="QHP135" s="670"/>
      <c r="QHQ135" s="670"/>
      <c r="QHR135" s="670"/>
      <c r="QHS135" s="670"/>
      <c r="QHT135" s="670"/>
      <c r="QHU135" s="670"/>
      <c r="QHV135" s="670"/>
      <c r="QHW135" s="670"/>
      <c r="QHX135" s="670"/>
      <c r="QHY135" s="670"/>
      <c r="QHZ135" s="670"/>
      <c r="QIA135" s="670"/>
      <c r="QIB135" s="670"/>
      <c r="QIC135" s="670"/>
      <c r="QID135" s="670"/>
      <c r="QIE135" s="670"/>
      <c r="QIF135" s="670"/>
      <c r="QIG135" s="670"/>
      <c r="QIH135" s="670"/>
      <c r="QII135" s="670"/>
      <c r="QIJ135" s="670"/>
      <c r="QIK135" s="670"/>
      <c r="QIL135" s="670"/>
      <c r="QIM135" s="670"/>
      <c r="QIN135" s="670"/>
      <c r="QIO135" s="670"/>
      <c r="QIP135" s="670"/>
      <c r="QIQ135" s="670"/>
      <c r="QIR135" s="670"/>
      <c r="QIS135" s="670"/>
      <c r="QIT135" s="670"/>
      <c r="QIU135" s="670"/>
      <c r="QIV135" s="670"/>
      <c r="QIW135" s="670"/>
      <c r="QIX135" s="670"/>
      <c r="QIY135" s="670"/>
      <c r="QIZ135" s="670"/>
      <c r="QJA135" s="670"/>
      <c r="QJB135" s="670"/>
      <c r="QJC135" s="670"/>
      <c r="QJD135" s="670"/>
      <c r="QJE135" s="670"/>
      <c r="QJF135" s="670"/>
      <c r="QJG135" s="670"/>
      <c r="QJH135" s="670"/>
      <c r="QJI135" s="670"/>
      <c r="QJJ135" s="670"/>
      <c r="QJK135" s="670"/>
      <c r="QJL135" s="670"/>
      <c r="QJM135" s="670"/>
      <c r="QJN135" s="670"/>
      <c r="QJO135" s="670"/>
      <c r="QJP135" s="670"/>
      <c r="QJQ135" s="670"/>
      <c r="QJR135" s="670"/>
      <c r="QJS135" s="670"/>
      <c r="QJT135" s="670"/>
      <c r="QJU135" s="670"/>
      <c r="QJV135" s="670"/>
      <c r="QJW135" s="670"/>
      <c r="QJX135" s="670"/>
      <c r="QJY135" s="670"/>
      <c r="QJZ135" s="670"/>
      <c r="QKA135" s="670"/>
      <c r="QKB135" s="670"/>
      <c r="QKC135" s="670"/>
      <c r="QKD135" s="670"/>
      <c r="QKE135" s="670"/>
      <c r="QKF135" s="670"/>
      <c r="QKG135" s="670"/>
      <c r="QKH135" s="670"/>
      <c r="QKI135" s="670"/>
      <c r="QKJ135" s="670"/>
      <c r="QKK135" s="670"/>
      <c r="QKL135" s="670"/>
      <c r="QKM135" s="670"/>
      <c r="QKN135" s="670"/>
      <c r="QKO135" s="670"/>
      <c r="QKP135" s="670"/>
      <c r="QKQ135" s="670"/>
      <c r="QKR135" s="670"/>
      <c r="QKS135" s="670"/>
      <c r="QKT135" s="670"/>
      <c r="QKU135" s="670"/>
      <c r="QKV135" s="670"/>
      <c r="QKW135" s="670"/>
      <c r="QKX135" s="670"/>
      <c r="QKY135" s="670"/>
      <c r="QKZ135" s="670"/>
      <c r="QLA135" s="670"/>
      <c r="QLB135" s="670"/>
      <c r="QLC135" s="670"/>
      <c r="QLD135" s="670"/>
      <c r="QLE135" s="670"/>
      <c r="QLF135" s="670"/>
      <c r="QLG135" s="670"/>
      <c r="QLH135" s="670"/>
      <c r="QLI135" s="670"/>
      <c r="QLJ135" s="670"/>
      <c r="QLK135" s="670"/>
      <c r="QLL135" s="670"/>
      <c r="QLM135" s="670"/>
      <c r="QLN135" s="670"/>
      <c r="QLO135" s="670"/>
      <c r="QLP135" s="670"/>
      <c r="QLQ135" s="670"/>
      <c r="QLR135" s="670"/>
      <c r="QLS135" s="670"/>
      <c r="QLT135" s="670"/>
      <c r="QLU135" s="670"/>
      <c r="QLV135" s="670"/>
      <c r="QLW135" s="670"/>
      <c r="QLX135" s="670"/>
      <c r="QLY135" s="670"/>
      <c r="QLZ135" s="670"/>
      <c r="QMA135" s="670"/>
      <c r="QMB135" s="670"/>
      <c r="QMC135" s="670"/>
      <c r="QMD135" s="670"/>
      <c r="QME135" s="670"/>
      <c r="QMF135" s="670"/>
      <c r="QMG135" s="670"/>
      <c r="QMH135" s="670"/>
      <c r="QMI135" s="670"/>
      <c r="QMJ135" s="670"/>
      <c r="QMK135" s="670"/>
      <c r="QML135" s="670"/>
      <c r="QMM135" s="670"/>
      <c r="QMN135" s="670"/>
      <c r="QMO135" s="670"/>
      <c r="QMP135" s="670"/>
      <c r="QMQ135" s="670"/>
      <c r="QMR135" s="670"/>
      <c r="QMS135" s="670"/>
      <c r="QMT135" s="670"/>
      <c r="QMU135" s="670"/>
      <c r="QMV135" s="670"/>
      <c r="QMW135" s="670"/>
      <c r="QMX135" s="670"/>
      <c r="QMY135" s="670"/>
      <c r="QMZ135" s="670"/>
      <c r="QNA135" s="670"/>
      <c r="QNB135" s="670"/>
      <c r="QNC135" s="670"/>
      <c r="QND135" s="670"/>
      <c r="QNE135" s="670"/>
      <c r="QNF135" s="670"/>
      <c r="QNG135" s="670"/>
      <c r="QNH135" s="670"/>
      <c r="QNI135" s="670"/>
      <c r="QNJ135" s="670"/>
      <c r="QNK135" s="670"/>
      <c r="QNL135" s="670"/>
      <c r="QNM135" s="670"/>
      <c r="QNN135" s="670"/>
      <c r="QNO135" s="670"/>
      <c r="QNP135" s="670"/>
      <c r="QNQ135" s="670"/>
      <c r="QNR135" s="670"/>
      <c r="QNS135" s="670"/>
      <c r="QNT135" s="670"/>
      <c r="QNU135" s="670"/>
      <c r="QNV135" s="670"/>
      <c r="QNW135" s="670"/>
      <c r="QNX135" s="670"/>
      <c r="QNY135" s="670"/>
      <c r="QNZ135" s="670"/>
      <c r="QOA135" s="670"/>
      <c r="QOB135" s="670"/>
      <c r="QOC135" s="670"/>
      <c r="QOD135" s="670"/>
      <c r="QOE135" s="670"/>
      <c r="QOF135" s="670"/>
      <c r="QOG135" s="670"/>
      <c r="QOH135" s="670"/>
      <c r="QOI135" s="670"/>
      <c r="QOJ135" s="670"/>
      <c r="QOK135" s="670"/>
      <c r="QOL135" s="670"/>
      <c r="QOM135" s="670"/>
      <c r="QON135" s="670"/>
      <c r="QOO135" s="670"/>
      <c r="QOP135" s="670"/>
      <c r="QOQ135" s="670"/>
      <c r="QOR135" s="670"/>
      <c r="QOS135" s="670"/>
      <c r="QOT135" s="670"/>
      <c r="QOU135" s="670"/>
      <c r="QOV135" s="670"/>
      <c r="QOW135" s="670"/>
      <c r="QOX135" s="670"/>
      <c r="QOY135" s="670"/>
      <c r="QOZ135" s="670"/>
      <c r="QPA135" s="670"/>
      <c r="QPB135" s="670"/>
      <c r="QPC135" s="670"/>
      <c r="QPD135" s="670"/>
      <c r="QPE135" s="670"/>
      <c r="QPF135" s="670"/>
      <c r="QPG135" s="670"/>
      <c r="QPH135" s="670"/>
      <c r="QPI135" s="670"/>
      <c r="QPJ135" s="670"/>
      <c r="QPK135" s="670"/>
      <c r="QPL135" s="670"/>
      <c r="QPM135" s="670"/>
      <c r="QPN135" s="670"/>
      <c r="QPO135" s="670"/>
      <c r="QPP135" s="670"/>
      <c r="QPQ135" s="670"/>
      <c r="QPR135" s="670"/>
      <c r="QPS135" s="670"/>
      <c r="QPT135" s="670"/>
      <c r="QPU135" s="670"/>
      <c r="QPV135" s="670"/>
      <c r="QPW135" s="670"/>
      <c r="QPX135" s="670"/>
      <c r="QPY135" s="670"/>
      <c r="QPZ135" s="670"/>
      <c r="QQA135" s="670"/>
      <c r="QQB135" s="670"/>
      <c r="QQC135" s="670"/>
      <c r="QQD135" s="670"/>
      <c r="QQE135" s="670"/>
      <c r="QQF135" s="670"/>
      <c r="QQG135" s="670"/>
      <c r="QQH135" s="670"/>
      <c r="QQI135" s="670"/>
      <c r="QQJ135" s="670"/>
      <c r="QQK135" s="670"/>
      <c r="QQL135" s="670"/>
      <c r="QQM135" s="670"/>
      <c r="QQN135" s="670"/>
      <c r="QQO135" s="670"/>
      <c r="QQP135" s="670"/>
      <c r="QQQ135" s="670"/>
      <c r="QQR135" s="670"/>
      <c r="QQS135" s="670"/>
      <c r="QQT135" s="670"/>
      <c r="QQU135" s="670"/>
      <c r="QQV135" s="670"/>
      <c r="QQW135" s="670"/>
      <c r="QQX135" s="670"/>
      <c r="QQY135" s="670"/>
      <c r="QQZ135" s="670"/>
      <c r="QRA135" s="670"/>
      <c r="QRB135" s="670"/>
      <c r="QRC135" s="670"/>
      <c r="QRD135" s="670"/>
      <c r="QRE135" s="670"/>
      <c r="QRF135" s="670"/>
      <c r="QRG135" s="670"/>
      <c r="QRH135" s="670"/>
      <c r="QRI135" s="670"/>
      <c r="QRJ135" s="670"/>
      <c r="QRK135" s="670"/>
      <c r="QRL135" s="670"/>
      <c r="QRM135" s="670"/>
      <c r="QRN135" s="670"/>
      <c r="QRO135" s="670"/>
      <c r="QRP135" s="670"/>
      <c r="QRQ135" s="670"/>
      <c r="QRR135" s="670"/>
      <c r="QRS135" s="670"/>
      <c r="QRT135" s="670"/>
      <c r="QRU135" s="670"/>
      <c r="QRV135" s="670"/>
      <c r="QRW135" s="670"/>
      <c r="QRX135" s="670"/>
      <c r="QRY135" s="670"/>
      <c r="QRZ135" s="670"/>
      <c r="QSA135" s="670"/>
      <c r="QSB135" s="670"/>
      <c r="QSC135" s="670"/>
      <c r="QSD135" s="670"/>
      <c r="QSE135" s="670"/>
      <c r="QSF135" s="670"/>
      <c r="QSG135" s="670"/>
      <c r="QSH135" s="670"/>
      <c r="QSI135" s="670"/>
      <c r="QSJ135" s="670"/>
      <c r="QSK135" s="670"/>
      <c r="QSL135" s="670"/>
      <c r="QSM135" s="670"/>
      <c r="QSN135" s="670"/>
      <c r="QSO135" s="670"/>
      <c r="QSP135" s="670"/>
      <c r="QSQ135" s="670"/>
      <c r="QSR135" s="670"/>
      <c r="QSS135" s="670"/>
      <c r="QST135" s="670"/>
      <c r="QSU135" s="670"/>
      <c r="QSV135" s="670"/>
      <c r="QSW135" s="670"/>
      <c r="QSX135" s="670"/>
      <c r="QSY135" s="670"/>
      <c r="QSZ135" s="670"/>
      <c r="QTA135" s="670"/>
      <c r="QTB135" s="670"/>
      <c r="QTC135" s="670"/>
      <c r="QTD135" s="670"/>
      <c r="QTE135" s="670"/>
      <c r="QTF135" s="670"/>
      <c r="QTG135" s="670"/>
      <c r="QTH135" s="670"/>
      <c r="QTI135" s="670"/>
      <c r="QTJ135" s="670"/>
      <c r="QTK135" s="670"/>
      <c r="QTL135" s="670"/>
      <c r="QTM135" s="670"/>
      <c r="QTN135" s="670"/>
      <c r="QTO135" s="670"/>
      <c r="QTP135" s="670"/>
      <c r="QTQ135" s="670"/>
      <c r="QTR135" s="670"/>
      <c r="QTS135" s="670"/>
      <c r="QTT135" s="670"/>
      <c r="QTU135" s="670"/>
      <c r="QTV135" s="670"/>
      <c r="QTW135" s="670"/>
      <c r="QTX135" s="670"/>
      <c r="QTY135" s="670"/>
      <c r="QTZ135" s="670"/>
      <c r="QUA135" s="670"/>
      <c r="QUB135" s="670"/>
      <c r="QUC135" s="670"/>
      <c r="QUD135" s="670"/>
      <c r="QUE135" s="670"/>
      <c r="QUF135" s="670"/>
      <c r="QUG135" s="670"/>
      <c r="QUH135" s="670"/>
      <c r="QUI135" s="670"/>
      <c r="QUJ135" s="670"/>
      <c r="QUK135" s="670"/>
      <c r="QUL135" s="670"/>
      <c r="QUM135" s="670"/>
      <c r="QUN135" s="670"/>
      <c r="QUO135" s="670"/>
      <c r="QUP135" s="670"/>
      <c r="QUQ135" s="670"/>
      <c r="QUR135" s="670"/>
      <c r="QUS135" s="670"/>
      <c r="QUT135" s="670"/>
      <c r="QUU135" s="670"/>
      <c r="QUV135" s="670"/>
      <c r="QUW135" s="670"/>
      <c r="QUX135" s="670"/>
      <c r="QUY135" s="670"/>
      <c r="QUZ135" s="670"/>
      <c r="QVA135" s="670"/>
      <c r="QVB135" s="670"/>
      <c r="QVC135" s="670"/>
      <c r="QVD135" s="670"/>
      <c r="QVE135" s="670"/>
      <c r="QVF135" s="670"/>
      <c r="QVG135" s="670"/>
      <c r="QVH135" s="670"/>
      <c r="QVI135" s="670"/>
      <c r="QVJ135" s="670"/>
      <c r="QVK135" s="670"/>
      <c r="QVL135" s="670"/>
      <c r="QVM135" s="670"/>
      <c r="QVN135" s="670"/>
      <c r="QVO135" s="670"/>
      <c r="QVP135" s="670"/>
      <c r="QVQ135" s="670"/>
      <c r="QVR135" s="670"/>
      <c r="QVS135" s="670"/>
      <c r="QVT135" s="670"/>
      <c r="QVU135" s="670"/>
      <c r="QVV135" s="670"/>
      <c r="QVW135" s="670"/>
      <c r="QVX135" s="670"/>
      <c r="QVY135" s="670"/>
      <c r="QVZ135" s="670"/>
      <c r="QWA135" s="670"/>
      <c r="QWB135" s="670"/>
      <c r="QWC135" s="670"/>
      <c r="QWD135" s="670"/>
      <c r="QWE135" s="670"/>
      <c r="QWF135" s="670"/>
      <c r="QWG135" s="670"/>
      <c r="QWH135" s="670"/>
      <c r="QWI135" s="670"/>
      <c r="QWJ135" s="670"/>
      <c r="QWK135" s="670"/>
      <c r="QWL135" s="670"/>
      <c r="QWM135" s="670"/>
      <c r="QWN135" s="670"/>
      <c r="QWO135" s="670"/>
      <c r="QWP135" s="670"/>
      <c r="QWQ135" s="670"/>
      <c r="QWR135" s="670"/>
      <c r="QWS135" s="670"/>
      <c r="QWT135" s="670"/>
      <c r="QWU135" s="670"/>
      <c r="QWV135" s="670"/>
      <c r="QWW135" s="670"/>
      <c r="QWX135" s="670"/>
      <c r="QWY135" s="670"/>
      <c r="QWZ135" s="670"/>
      <c r="QXA135" s="670"/>
      <c r="QXB135" s="670"/>
      <c r="QXC135" s="670"/>
      <c r="QXD135" s="670"/>
      <c r="QXE135" s="670"/>
      <c r="QXF135" s="670"/>
      <c r="QXG135" s="670"/>
      <c r="QXH135" s="670"/>
      <c r="QXI135" s="670"/>
      <c r="QXJ135" s="670"/>
      <c r="QXK135" s="670"/>
      <c r="QXL135" s="670"/>
      <c r="QXM135" s="670"/>
      <c r="QXN135" s="670"/>
      <c r="QXO135" s="670"/>
      <c r="QXP135" s="670"/>
      <c r="QXQ135" s="670"/>
      <c r="QXR135" s="670"/>
      <c r="QXS135" s="670"/>
      <c r="QXT135" s="670"/>
      <c r="QXU135" s="670"/>
      <c r="QXV135" s="670"/>
      <c r="QXW135" s="670"/>
      <c r="QXX135" s="670"/>
      <c r="QXY135" s="670"/>
      <c r="QXZ135" s="670"/>
      <c r="QYA135" s="670"/>
      <c r="QYB135" s="670"/>
      <c r="QYC135" s="670"/>
      <c r="QYD135" s="670"/>
      <c r="QYE135" s="670"/>
      <c r="QYF135" s="670"/>
      <c r="QYG135" s="670"/>
      <c r="QYH135" s="670"/>
      <c r="QYI135" s="670"/>
      <c r="QYJ135" s="670"/>
      <c r="QYK135" s="670"/>
      <c r="QYL135" s="670"/>
      <c r="QYM135" s="670"/>
      <c r="QYN135" s="670"/>
      <c r="QYO135" s="670"/>
      <c r="QYP135" s="670"/>
      <c r="QYQ135" s="670"/>
      <c r="QYR135" s="670"/>
      <c r="QYS135" s="670"/>
      <c r="QYT135" s="670"/>
      <c r="QYU135" s="670"/>
      <c r="QYV135" s="670"/>
      <c r="QYW135" s="670"/>
      <c r="QYX135" s="670"/>
      <c r="QYY135" s="670"/>
      <c r="QYZ135" s="670"/>
      <c r="QZA135" s="670"/>
      <c r="QZB135" s="670"/>
      <c r="QZC135" s="670"/>
      <c r="QZD135" s="670"/>
      <c r="QZE135" s="670"/>
      <c r="QZF135" s="670"/>
      <c r="QZG135" s="670"/>
      <c r="QZH135" s="670"/>
      <c r="QZI135" s="670"/>
      <c r="QZJ135" s="670"/>
      <c r="QZK135" s="670"/>
      <c r="QZL135" s="670"/>
      <c r="QZM135" s="670"/>
      <c r="QZN135" s="670"/>
      <c r="QZO135" s="670"/>
      <c r="QZP135" s="670"/>
      <c r="QZQ135" s="670"/>
      <c r="QZR135" s="670"/>
      <c r="QZS135" s="670"/>
      <c r="QZT135" s="670"/>
      <c r="QZU135" s="670"/>
      <c r="QZV135" s="670"/>
      <c r="QZW135" s="670"/>
      <c r="QZX135" s="670"/>
      <c r="QZY135" s="670"/>
      <c r="QZZ135" s="670"/>
      <c r="RAA135" s="670"/>
      <c r="RAB135" s="670"/>
      <c r="RAC135" s="670"/>
      <c r="RAD135" s="670"/>
      <c r="RAE135" s="670"/>
      <c r="RAF135" s="670"/>
      <c r="RAG135" s="670"/>
      <c r="RAH135" s="670"/>
      <c r="RAI135" s="670"/>
      <c r="RAJ135" s="670"/>
      <c r="RAK135" s="670"/>
      <c r="RAL135" s="670"/>
      <c r="RAM135" s="670"/>
      <c r="RAN135" s="670"/>
      <c r="RAO135" s="670"/>
      <c r="RAP135" s="670"/>
      <c r="RAQ135" s="670"/>
      <c r="RAR135" s="670"/>
      <c r="RAS135" s="670"/>
      <c r="RAT135" s="670"/>
      <c r="RAU135" s="670"/>
      <c r="RAV135" s="670"/>
      <c r="RAW135" s="670"/>
      <c r="RAX135" s="670"/>
      <c r="RAY135" s="670"/>
      <c r="RAZ135" s="670"/>
      <c r="RBA135" s="670"/>
      <c r="RBB135" s="670"/>
      <c r="RBC135" s="670"/>
      <c r="RBD135" s="670"/>
      <c r="RBE135" s="670"/>
      <c r="RBF135" s="670"/>
      <c r="RBG135" s="670"/>
      <c r="RBH135" s="670"/>
      <c r="RBI135" s="670"/>
      <c r="RBJ135" s="670"/>
      <c r="RBK135" s="670"/>
      <c r="RBL135" s="670"/>
      <c r="RBM135" s="670"/>
      <c r="RBN135" s="670"/>
      <c r="RBO135" s="670"/>
      <c r="RBP135" s="670"/>
      <c r="RBQ135" s="670"/>
      <c r="RBR135" s="670"/>
      <c r="RBS135" s="670"/>
      <c r="RBT135" s="670"/>
      <c r="RBU135" s="670"/>
      <c r="RBV135" s="670"/>
      <c r="RBW135" s="670"/>
      <c r="RBX135" s="670"/>
      <c r="RBY135" s="670"/>
      <c r="RBZ135" s="670"/>
      <c r="RCA135" s="670"/>
      <c r="RCB135" s="670"/>
      <c r="RCC135" s="670"/>
      <c r="RCD135" s="670"/>
      <c r="RCE135" s="670"/>
      <c r="RCF135" s="670"/>
      <c r="RCG135" s="670"/>
      <c r="RCH135" s="670"/>
      <c r="RCI135" s="670"/>
      <c r="RCJ135" s="670"/>
      <c r="RCK135" s="670"/>
      <c r="RCL135" s="670"/>
      <c r="RCM135" s="670"/>
      <c r="RCN135" s="670"/>
      <c r="RCO135" s="670"/>
      <c r="RCP135" s="670"/>
      <c r="RCQ135" s="670"/>
      <c r="RCR135" s="670"/>
      <c r="RCS135" s="670"/>
      <c r="RCT135" s="670"/>
      <c r="RCU135" s="670"/>
      <c r="RCV135" s="670"/>
      <c r="RCW135" s="670"/>
      <c r="RCX135" s="670"/>
      <c r="RCY135" s="670"/>
      <c r="RCZ135" s="670"/>
      <c r="RDA135" s="670"/>
      <c r="RDB135" s="670"/>
      <c r="RDC135" s="670"/>
      <c r="RDD135" s="670"/>
      <c r="RDE135" s="670"/>
      <c r="RDF135" s="670"/>
      <c r="RDG135" s="670"/>
      <c r="RDH135" s="670"/>
      <c r="RDI135" s="670"/>
      <c r="RDJ135" s="670"/>
      <c r="RDK135" s="670"/>
      <c r="RDL135" s="670"/>
      <c r="RDM135" s="670"/>
      <c r="RDN135" s="670"/>
      <c r="RDO135" s="670"/>
      <c r="RDP135" s="670"/>
      <c r="RDQ135" s="670"/>
      <c r="RDR135" s="670"/>
      <c r="RDS135" s="670"/>
      <c r="RDT135" s="670"/>
      <c r="RDU135" s="670"/>
      <c r="RDV135" s="670"/>
      <c r="RDW135" s="670"/>
      <c r="RDX135" s="670"/>
      <c r="RDY135" s="670"/>
      <c r="RDZ135" s="670"/>
      <c r="REA135" s="670"/>
      <c r="REB135" s="670"/>
      <c r="REC135" s="670"/>
      <c r="RED135" s="670"/>
      <c r="REE135" s="670"/>
      <c r="REF135" s="670"/>
      <c r="REG135" s="670"/>
      <c r="REH135" s="670"/>
      <c r="REI135" s="670"/>
      <c r="REJ135" s="670"/>
      <c r="REK135" s="670"/>
      <c r="REL135" s="670"/>
      <c r="REM135" s="670"/>
      <c r="REN135" s="670"/>
      <c r="REO135" s="670"/>
      <c r="REP135" s="670"/>
      <c r="REQ135" s="670"/>
      <c r="RER135" s="670"/>
      <c r="RES135" s="670"/>
      <c r="RET135" s="670"/>
      <c r="REU135" s="670"/>
      <c r="REV135" s="670"/>
      <c r="REW135" s="670"/>
      <c r="REX135" s="670"/>
      <c r="REY135" s="670"/>
      <c r="REZ135" s="670"/>
      <c r="RFA135" s="670"/>
      <c r="RFB135" s="670"/>
      <c r="RFC135" s="670"/>
      <c r="RFD135" s="670"/>
      <c r="RFE135" s="670"/>
      <c r="RFF135" s="670"/>
      <c r="RFG135" s="670"/>
      <c r="RFH135" s="670"/>
      <c r="RFI135" s="670"/>
      <c r="RFJ135" s="670"/>
      <c r="RFK135" s="670"/>
      <c r="RFL135" s="670"/>
      <c r="RFM135" s="670"/>
      <c r="RFN135" s="670"/>
      <c r="RFO135" s="670"/>
      <c r="RFP135" s="670"/>
      <c r="RFQ135" s="670"/>
      <c r="RFR135" s="670"/>
      <c r="RFS135" s="670"/>
      <c r="RFT135" s="670"/>
      <c r="RFU135" s="670"/>
      <c r="RFV135" s="670"/>
      <c r="RFW135" s="670"/>
      <c r="RFX135" s="670"/>
      <c r="RFY135" s="670"/>
      <c r="RFZ135" s="670"/>
      <c r="RGA135" s="670"/>
      <c r="RGB135" s="670"/>
      <c r="RGC135" s="670"/>
      <c r="RGD135" s="670"/>
      <c r="RGE135" s="670"/>
      <c r="RGF135" s="670"/>
      <c r="RGG135" s="670"/>
      <c r="RGH135" s="670"/>
      <c r="RGI135" s="670"/>
      <c r="RGJ135" s="670"/>
      <c r="RGK135" s="670"/>
      <c r="RGL135" s="670"/>
      <c r="RGM135" s="670"/>
      <c r="RGN135" s="670"/>
      <c r="RGO135" s="670"/>
      <c r="RGP135" s="670"/>
      <c r="RGQ135" s="670"/>
      <c r="RGR135" s="670"/>
      <c r="RGS135" s="670"/>
      <c r="RGT135" s="670"/>
      <c r="RGU135" s="670"/>
      <c r="RGV135" s="670"/>
      <c r="RGW135" s="670"/>
      <c r="RGX135" s="670"/>
      <c r="RGY135" s="670"/>
      <c r="RGZ135" s="670"/>
      <c r="RHA135" s="670"/>
      <c r="RHB135" s="670"/>
      <c r="RHC135" s="670"/>
      <c r="RHD135" s="670"/>
      <c r="RHE135" s="670"/>
      <c r="RHF135" s="670"/>
      <c r="RHG135" s="670"/>
      <c r="RHH135" s="670"/>
      <c r="RHI135" s="670"/>
      <c r="RHJ135" s="670"/>
      <c r="RHK135" s="670"/>
      <c r="RHL135" s="670"/>
      <c r="RHM135" s="670"/>
      <c r="RHN135" s="670"/>
      <c r="RHO135" s="670"/>
      <c r="RHP135" s="670"/>
      <c r="RHQ135" s="670"/>
      <c r="RHR135" s="670"/>
      <c r="RHS135" s="670"/>
      <c r="RHT135" s="670"/>
      <c r="RHU135" s="670"/>
      <c r="RHV135" s="670"/>
      <c r="RHW135" s="670"/>
      <c r="RHX135" s="670"/>
      <c r="RHY135" s="670"/>
      <c r="RHZ135" s="670"/>
      <c r="RIA135" s="670"/>
      <c r="RIB135" s="670"/>
      <c r="RIC135" s="670"/>
      <c r="RID135" s="670"/>
      <c r="RIE135" s="670"/>
      <c r="RIF135" s="670"/>
      <c r="RIG135" s="670"/>
      <c r="RIH135" s="670"/>
      <c r="RII135" s="670"/>
      <c r="RIJ135" s="670"/>
      <c r="RIK135" s="670"/>
      <c r="RIL135" s="670"/>
      <c r="RIM135" s="670"/>
      <c r="RIN135" s="670"/>
      <c r="RIO135" s="670"/>
      <c r="RIP135" s="670"/>
      <c r="RIQ135" s="670"/>
      <c r="RIR135" s="670"/>
      <c r="RIS135" s="670"/>
      <c r="RIT135" s="670"/>
      <c r="RIU135" s="670"/>
      <c r="RIV135" s="670"/>
      <c r="RIW135" s="670"/>
      <c r="RIX135" s="670"/>
      <c r="RIY135" s="670"/>
      <c r="RIZ135" s="670"/>
      <c r="RJA135" s="670"/>
      <c r="RJB135" s="670"/>
      <c r="RJC135" s="670"/>
      <c r="RJD135" s="670"/>
      <c r="RJE135" s="670"/>
      <c r="RJF135" s="670"/>
      <c r="RJG135" s="670"/>
      <c r="RJH135" s="670"/>
      <c r="RJI135" s="670"/>
      <c r="RJJ135" s="670"/>
      <c r="RJK135" s="670"/>
      <c r="RJL135" s="670"/>
      <c r="RJM135" s="670"/>
      <c r="RJN135" s="670"/>
      <c r="RJO135" s="670"/>
      <c r="RJP135" s="670"/>
      <c r="RJQ135" s="670"/>
      <c r="RJR135" s="670"/>
      <c r="RJS135" s="670"/>
      <c r="RJT135" s="670"/>
      <c r="RJU135" s="670"/>
      <c r="RJV135" s="670"/>
      <c r="RJW135" s="670"/>
      <c r="RJX135" s="670"/>
      <c r="RJY135" s="670"/>
      <c r="RJZ135" s="670"/>
      <c r="RKA135" s="670"/>
      <c r="RKB135" s="670"/>
      <c r="RKC135" s="670"/>
      <c r="RKD135" s="670"/>
      <c r="RKE135" s="670"/>
      <c r="RKF135" s="670"/>
      <c r="RKG135" s="670"/>
      <c r="RKH135" s="670"/>
      <c r="RKI135" s="670"/>
      <c r="RKJ135" s="670"/>
      <c r="RKK135" s="670"/>
      <c r="RKL135" s="670"/>
      <c r="RKM135" s="670"/>
      <c r="RKN135" s="670"/>
      <c r="RKO135" s="670"/>
      <c r="RKP135" s="670"/>
      <c r="RKQ135" s="670"/>
      <c r="RKR135" s="670"/>
      <c r="RKS135" s="670"/>
      <c r="RKT135" s="670"/>
      <c r="RKU135" s="670"/>
      <c r="RKV135" s="670"/>
      <c r="RKW135" s="670"/>
      <c r="RKX135" s="670"/>
      <c r="RKY135" s="670"/>
      <c r="RKZ135" s="670"/>
      <c r="RLA135" s="670"/>
      <c r="RLB135" s="670"/>
      <c r="RLC135" s="670"/>
      <c r="RLD135" s="670"/>
      <c r="RLE135" s="670"/>
      <c r="RLF135" s="670"/>
      <c r="RLG135" s="670"/>
      <c r="RLH135" s="670"/>
      <c r="RLI135" s="670"/>
      <c r="RLJ135" s="670"/>
      <c r="RLK135" s="670"/>
      <c r="RLL135" s="670"/>
      <c r="RLM135" s="670"/>
      <c r="RLN135" s="670"/>
      <c r="RLO135" s="670"/>
      <c r="RLP135" s="670"/>
      <c r="RLQ135" s="670"/>
      <c r="RLR135" s="670"/>
      <c r="RLS135" s="670"/>
      <c r="RLT135" s="670"/>
      <c r="RLU135" s="670"/>
      <c r="RLV135" s="670"/>
      <c r="RLW135" s="670"/>
      <c r="RLX135" s="670"/>
      <c r="RLY135" s="670"/>
      <c r="RLZ135" s="670"/>
      <c r="RMA135" s="670"/>
      <c r="RMB135" s="670"/>
      <c r="RMC135" s="670"/>
      <c r="RMD135" s="670"/>
      <c r="RME135" s="670"/>
      <c r="RMF135" s="670"/>
      <c r="RMG135" s="670"/>
      <c r="RMH135" s="670"/>
      <c r="RMI135" s="670"/>
      <c r="RMJ135" s="670"/>
      <c r="RMK135" s="670"/>
      <c r="RML135" s="670"/>
      <c r="RMM135" s="670"/>
      <c r="RMN135" s="670"/>
      <c r="RMO135" s="670"/>
      <c r="RMP135" s="670"/>
      <c r="RMQ135" s="670"/>
      <c r="RMR135" s="670"/>
      <c r="RMS135" s="670"/>
      <c r="RMT135" s="670"/>
      <c r="RMU135" s="670"/>
      <c r="RMV135" s="670"/>
      <c r="RMW135" s="670"/>
      <c r="RMX135" s="670"/>
      <c r="RMY135" s="670"/>
      <c r="RMZ135" s="670"/>
      <c r="RNA135" s="670"/>
      <c r="RNB135" s="670"/>
      <c r="RNC135" s="670"/>
      <c r="RND135" s="670"/>
      <c r="RNE135" s="670"/>
      <c r="RNF135" s="670"/>
      <c r="RNG135" s="670"/>
      <c r="RNH135" s="670"/>
      <c r="RNI135" s="670"/>
      <c r="RNJ135" s="670"/>
      <c r="RNK135" s="670"/>
      <c r="RNL135" s="670"/>
      <c r="RNM135" s="670"/>
      <c r="RNN135" s="670"/>
      <c r="RNO135" s="670"/>
      <c r="RNP135" s="670"/>
      <c r="RNQ135" s="670"/>
      <c r="RNR135" s="670"/>
      <c r="RNS135" s="670"/>
      <c r="RNT135" s="670"/>
      <c r="RNU135" s="670"/>
      <c r="RNV135" s="670"/>
      <c r="RNW135" s="670"/>
      <c r="RNX135" s="670"/>
      <c r="RNY135" s="670"/>
      <c r="RNZ135" s="670"/>
      <c r="ROA135" s="670"/>
      <c r="ROB135" s="670"/>
      <c r="ROC135" s="670"/>
      <c r="ROD135" s="670"/>
      <c r="ROE135" s="670"/>
      <c r="ROF135" s="670"/>
      <c r="ROG135" s="670"/>
      <c r="ROH135" s="670"/>
      <c r="ROI135" s="670"/>
      <c r="ROJ135" s="670"/>
      <c r="ROK135" s="670"/>
      <c r="ROL135" s="670"/>
      <c r="ROM135" s="670"/>
      <c r="RON135" s="670"/>
      <c r="ROO135" s="670"/>
      <c r="ROP135" s="670"/>
      <c r="ROQ135" s="670"/>
      <c r="ROR135" s="670"/>
      <c r="ROS135" s="670"/>
      <c r="ROT135" s="670"/>
      <c r="ROU135" s="670"/>
      <c r="ROV135" s="670"/>
      <c r="ROW135" s="670"/>
      <c r="ROX135" s="670"/>
      <c r="ROY135" s="670"/>
      <c r="ROZ135" s="670"/>
      <c r="RPA135" s="670"/>
      <c r="RPB135" s="670"/>
      <c r="RPC135" s="670"/>
      <c r="RPD135" s="670"/>
      <c r="RPE135" s="670"/>
      <c r="RPF135" s="670"/>
      <c r="RPG135" s="670"/>
      <c r="RPH135" s="670"/>
      <c r="RPI135" s="670"/>
      <c r="RPJ135" s="670"/>
      <c r="RPK135" s="670"/>
      <c r="RPL135" s="670"/>
      <c r="RPM135" s="670"/>
      <c r="RPN135" s="670"/>
      <c r="RPO135" s="670"/>
      <c r="RPP135" s="670"/>
      <c r="RPQ135" s="670"/>
      <c r="RPR135" s="670"/>
      <c r="RPS135" s="670"/>
      <c r="RPT135" s="670"/>
      <c r="RPU135" s="670"/>
      <c r="RPV135" s="670"/>
      <c r="RPW135" s="670"/>
      <c r="RPX135" s="670"/>
      <c r="RPY135" s="670"/>
      <c r="RPZ135" s="670"/>
      <c r="RQA135" s="670"/>
      <c r="RQB135" s="670"/>
      <c r="RQC135" s="670"/>
      <c r="RQD135" s="670"/>
      <c r="RQE135" s="670"/>
      <c r="RQF135" s="670"/>
      <c r="RQG135" s="670"/>
      <c r="RQH135" s="670"/>
      <c r="RQI135" s="670"/>
      <c r="RQJ135" s="670"/>
      <c r="RQK135" s="670"/>
      <c r="RQL135" s="670"/>
      <c r="RQM135" s="670"/>
      <c r="RQN135" s="670"/>
      <c r="RQO135" s="670"/>
      <c r="RQP135" s="670"/>
      <c r="RQQ135" s="670"/>
      <c r="RQR135" s="670"/>
      <c r="RQS135" s="670"/>
      <c r="RQT135" s="670"/>
      <c r="RQU135" s="670"/>
      <c r="RQV135" s="670"/>
      <c r="RQW135" s="670"/>
      <c r="RQX135" s="670"/>
      <c r="RQY135" s="670"/>
      <c r="RQZ135" s="670"/>
      <c r="RRA135" s="670"/>
      <c r="RRB135" s="670"/>
      <c r="RRC135" s="670"/>
      <c r="RRD135" s="670"/>
      <c r="RRE135" s="670"/>
      <c r="RRF135" s="670"/>
      <c r="RRG135" s="670"/>
      <c r="RRH135" s="670"/>
      <c r="RRI135" s="670"/>
      <c r="RRJ135" s="670"/>
      <c r="RRK135" s="670"/>
      <c r="RRL135" s="670"/>
      <c r="RRM135" s="670"/>
      <c r="RRN135" s="670"/>
      <c r="RRO135" s="670"/>
      <c r="RRP135" s="670"/>
      <c r="RRQ135" s="670"/>
      <c r="RRR135" s="670"/>
      <c r="RRS135" s="670"/>
      <c r="RRT135" s="670"/>
      <c r="RRU135" s="670"/>
      <c r="RRV135" s="670"/>
      <c r="RRW135" s="670"/>
      <c r="RRX135" s="670"/>
      <c r="RRY135" s="670"/>
      <c r="RRZ135" s="670"/>
      <c r="RSA135" s="670"/>
      <c r="RSB135" s="670"/>
      <c r="RSC135" s="670"/>
      <c r="RSD135" s="670"/>
      <c r="RSE135" s="670"/>
      <c r="RSF135" s="670"/>
      <c r="RSG135" s="670"/>
      <c r="RSH135" s="670"/>
      <c r="RSI135" s="670"/>
      <c r="RSJ135" s="670"/>
      <c r="RSK135" s="670"/>
      <c r="RSL135" s="670"/>
      <c r="RSM135" s="670"/>
      <c r="RSN135" s="670"/>
      <c r="RSO135" s="670"/>
      <c r="RSP135" s="670"/>
      <c r="RSQ135" s="670"/>
      <c r="RSR135" s="670"/>
      <c r="RSS135" s="670"/>
      <c r="RST135" s="670"/>
      <c r="RSU135" s="670"/>
      <c r="RSV135" s="670"/>
      <c r="RSW135" s="670"/>
      <c r="RSX135" s="670"/>
      <c r="RSY135" s="670"/>
      <c r="RSZ135" s="670"/>
      <c r="RTA135" s="670"/>
      <c r="RTB135" s="670"/>
      <c r="RTC135" s="670"/>
      <c r="RTD135" s="670"/>
      <c r="RTE135" s="670"/>
      <c r="RTF135" s="670"/>
      <c r="RTG135" s="670"/>
      <c r="RTH135" s="670"/>
      <c r="RTI135" s="670"/>
      <c r="RTJ135" s="670"/>
      <c r="RTK135" s="670"/>
      <c r="RTL135" s="670"/>
      <c r="RTM135" s="670"/>
      <c r="RTN135" s="670"/>
      <c r="RTO135" s="670"/>
      <c r="RTP135" s="670"/>
      <c r="RTQ135" s="670"/>
      <c r="RTR135" s="670"/>
      <c r="RTS135" s="670"/>
      <c r="RTT135" s="670"/>
      <c r="RTU135" s="670"/>
      <c r="RTV135" s="670"/>
      <c r="RTW135" s="670"/>
      <c r="RTX135" s="670"/>
      <c r="RTY135" s="670"/>
      <c r="RTZ135" s="670"/>
      <c r="RUA135" s="670"/>
      <c r="RUB135" s="670"/>
      <c r="RUC135" s="670"/>
      <c r="RUD135" s="670"/>
      <c r="RUE135" s="670"/>
      <c r="RUF135" s="670"/>
      <c r="RUG135" s="670"/>
      <c r="RUH135" s="670"/>
      <c r="RUI135" s="670"/>
      <c r="RUJ135" s="670"/>
      <c r="RUK135" s="670"/>
      <c r="RUL135" s="670"/>
      <c r="RUM135" s="670"/>
      <c r="RUN135" s="670"/>
      <c r="RUO135" s="670"/>
      <c r="RUP135" s="670"/>
      <c r="RUQ135" s="670"/>
      <c r="RUR135" s="670"/>
      <c r="RUS135" s="670"/>
      <c r="RUT135" s="670"/>
      <c r="RUU135" s="670"/>
      <c r="RUV135" s="670"/>
      <c r="RUW135" s="670"/>
      <c r="RUX135" s="670"/>
      <c r="RUY135" s="670"/>
      <c r="RUZ135" s="670"/>
      <c r="RVA135" s="670"/>
      <c r="RVB135" s="670"/>
      <c r="RVC135" s="670"/>
      <c r="RVD135" s="670"/>
      <c r="RVE135" s="670"/>
      <c r="RVF135" s="670"/>
      <c r="RVG135" s="670"/>
      <c r="RVH135" s="670"/>
      <c r="RVI135" s="670"/>
      <c r="RVJ135" s="670"/>
      <c r="RVK135" s="670"/>
      <c r="RVL135" s="670"/>
      <c r="RVM135" s="670"/>
      <c r="RVN135" s="670"/>
      <c r="RVO135" s="670"/>
      <c r="RVP135" s="670"/>
      <c r="RVQ135" s="670"/>
      <c r="RVR135" s="670"/>
      <c r="RVS135" s="670"/>
      <c r="RVT135" s="670"/>
      <c r="RVU135" s="670"/>
      <c r="RVV135" s="670"/>
      <c r="RVW135" s="670"/>
      <c r="RVX135" s="670"/>
      <c r="RVY135" s="670"/>
      <c r="RVZ135" s="670"/>
      <c r="RWA135" s="670"/>
      <c r="RWB135" s="670"/>
      <c r="RWC135" s="670"/>
      <c r="RWD135" s="670"/>
      <c r="RWE135" s="670"/>
      <c r="RWF135" s="670"/>
      <c r="RWG135" s="670"/>
      <c r="RWH135" s="670"/>
      <c r="RWI135" s="670"/>
      <c r="RWJ135" s="670"/>
      <c r="RWK135" s="670"/>
      <c r="RWL135" s="670"/>
      <c r="RWM135" s="670"/>
      <c r="RWN135" s="670"/>
      <c r="RWO135" s="670"/>
      <c r="RWP135" s="670"/>
      <c r="RWQ135" s="670"/>
      <c r="RWR135" s="670"/>
      <c r="RWS135" s="670"/>
      <c r="RWT135" s="670"/>
      <c r="RWU135" s="670"/>
      <c r="RWV135" s="670"/>
      <c r="RWW135" s="670"/>
      <c r="RWX135" s="670"/>
      <c r="RWY135" s="670"/>
      <c r="RWZ135" s="670"/>
      <c r="RXA135" s="670"/>
      <c r="RXB135" s="670"/>
      <c r="RXC135" s="670"/>
      <c r="RXD135" s="670"/>
      <c r="RXE135" s="670"/>
      <c r="RXF135" s="670"/>
      <c r="RXG135" s="670"/>
      <c r="RXH135" s="670"/>
      <c r="RXI135" s="670"/>
      <c r="RXJ135" s="670"/>
      <c r="RXK135" s="670"/>
      <c r="RXL135" s="670"/>
      <c r="RXM135" s="670"/>
      <c r="RXN135" s="670"/>
      <c r="RXO135" s="670"/>
      <c r="RXP135" s="670"/>
      <c r="RXQ135" s="670"/>
      <c r="RXR135" s="670"/>
      <c r="RXS135" s="670"/>
      <c r="RXT135" s="670"/>
      <c r="RXU135" s="670"/>
      <c r="RXV135" s="670"/>
      <c r="RXW135" s="670"/>
      <c r="RXX135" s="670"/>
      <c r="RXY135" s="670"/>
      <c r="RXZ135" s="670"/>
      <c r="RYA135" s="670"/>
      <c r="RYB135" s="670"/>
      <c r="RYC135" s="670"/>
      <c r="RYD135" s="670"/>
      <c r="RYE135" s="670"/>
      <c r="RYF135" s="670"/>
      <c r="RYG135" s="670"/>
      <c r="RYH135" s="670"/>
      <c r="RYI135" s="670"/>
      <c r="RYJ135" s="670"/>
      <c r="RYK135" s="670"/>
      <c r="RYL135" s="670"/>
      <c r="RYM135" s="670"/>
      <c r="RYN135" s="670"/>
      <c r="RYO135" s="670"/>
      <c r="RYP135" s="670"/>
      <c r="RYQ135" s="670"/>
      <c r="RYR135" s="670"/>
      <c r="RYS135" s="670"/>
      <c r="RYT135" s="670"/>
      <c r="RYU135" s="670"/>
      <c r="RYV135" s="670"/>
      <c r="RYW135" s="670"/>
      <c r="RYX135" s="670"/>
      <c r="RYY135" s="670"/>
      <c r="RYZ135" s="670"/>
      <c r="RZA135" s="670"/>
      <c r="RZB135" s="670"/>
      <c r="RZC135" s="670"/>
      <c r="RZD135" s="670"/>
      <c r="RZE135" s="670"/>
      <c r="RZF135" s="670"/>
      <c r="RZG135" s="670"/>
      <c r="RZH135" s="670"/>
      <c r="RZI135" s="670"/>
      <c r="RZJ135" s="670"/>
      <c r="RZK135" s="670"/>
      <c r="RZL135" s="670"/>
      <c r="RZM135" s="670"/>
      <c r="RZN135" s="670"/>
      <c r="RZO135" s="670"/>
      <c r="RZP135" s="670"/>
      <c r="RZQ135" s="670"/>
      <c r="RZR135" s="670"/>
      <c r="RZS135" s="670"/>
      <c r="RZT135" s="670"/>
      <c r="RZU135" s="670"/>
      <c r="RZV135" s="670"/>
      <c r="RZW135" s="670"/>
      <c r="RZX135" s="670"/>
      <c r="RZY135" s="670"/>
      <c r="RZZ135" s="670"/>
      <c r="SAA135" s="670"/>
      <c r="SAB135" s="670"/>
      <c r="SAC135" s="670"/>
      <c r="SAD135" s="670"/>
      <c r="SAE135" s="670"/>
      <c r="SAF135" s="670"/>
      <c r="SAG135" s="670"/>
      <c r="SAH135" s="670"/>
      <c r="SAI135" s="670"/>
      <c r="SAJ135" s="670"/>
      <c r="SAK135" s="670"/>
      <c r="SAL135" s="670"/>
      <c r="SAM135" s="670"/>
      <c r="SAN135" s="670"/>
      <c r="SAO135" s="670"/>
      <c r="SAP135" s="670"/>
      <c r="SAQ135" s="670"/>
      <c r="SAR135" s="670"/>
      <c r="SAS135" s="670"/>
      <c r="SAT135" s="670"/>
      <c r="SAU135" s="670"/>
      <c r="SAV135" s="670"/>
      <c r="SAW135" s="670"/>
      <c r="SAX135" s="670"/>
      <c r="SAY135" s="670"/>
      <c r="SAZ135" s="670"/>
      <c r="SBA135" s="670"/>
      <c r="SBB135" s="670"/>
      <c r="SBC135" s="670"/>
      <c r="SBD135" s="670"/>
      <c r="SBE135" s="670"/>
      <c r="SBF135" s="670"/>
      <c r="SBG135" s="670"/>
      <c r="SBH135" s="670"/>
      <c r="SBI135" s="670"/>
      <c r="SBJ135" s="670"/>
      <c r="SBK135" s="670"/>
      <c r="SBL135" s="670"/>
      <c r="SBM135" s="670"/>
      <c r="SBN135" s="670"/>
      <c r="SBO135" s="670"/>
      <c r="SBP135" s="670"/>
      <c r="SBQ135" s="670"/>
      <c r="SBR135" s="670"/>
      <c r="SBS135" s="670"/>
      <c r="SBT135" s="670"/>
      <c r="SBU135" s="670"/>
      <c r="SBV135" s="670"/>
      <c r="SBW135" s="670"/>
      <c r="SBX135" s="670"/>
      <c r="SBY135" s="670"/>
      <c r="SBZ135" s="670"/>
      <c r="SCA135" s="670"/>
      <c r="SCB135" s="670"/>
      <c r="SCC135" s="670"/>
      <c r="SCD135" s="670"/>
      <c r="SCE135" s="670"/>
      <c r="SCF135" s="670"/>
      <c r="SCG135" s="670"/>
      <c r="SCH135" s="670"/>
      <c r="SCI135" s="670"/>
      <c r="SCJ135" s="670"/>
      <c r="SCK135" s="670"/>
      <c r="SCL135" s="670"/>
      <c r="SCM135" s="670"/>
      <c r="SCN135" s="670"/>
      <c r="SCO135" s="670"/>
      <c r="SCP135" s="670"/>
      <c r="SCQ135" s="670"/>
      <c r="SCR135" s="670"/>
      <c r="SCS135" s="670"/>
      <c r="SCT135" s="670"/>
      <c r="SCU135" s="670"/>
      <c r="SCV135" s="670"/>
      <c r="SCW135" s="670"/>
      <c r="SCX135" s="670"/>
      <c r="SCY135" s="670"/>
      <c r="SCZ135" s="670"/>
      <c r="SDA135" s="670"/>
      <c r="SDB135" s="670"/>
      <c r="SDC135" s="670"/>
      <c r="SDD135" s="670"/>
      <c r="SDE135" s="670"/>
      <c r="SDF135" s="670"/>
      <c r="SDG135" s="670"/>
      <c r="SDH135" s="670"/>
      <c r="SDI135" s="670"/>
      <c r="SDJ135" s="670"/>
      <c r="SDK135" s="670"/>
      <c r="SDL135" s="670"/>
      <c r="SDM135" s="670"/>
      <c r="SDN135" s="670"/>
      <c r="SDO135" s="670"/>
      <c r="SDP135" s="670"/>
      <c r="SDQ135" s="670"/>
      <c r="SDR135" s="670"/>
      <c r="SDS135" s="670"/>
      <c r="SDT135" s="670"/>
      <c r="SDU135" s="670"/>
      <c r="SDV135" s="670"/>
      <c r="SDW135" s="670"/>
      <c r="SDX135" s="670"/>
      <c r="SDY135" s="670"/>
      <c r="SDZ135" s="670"/>
      <c r="SEA135" s="670"/>
      <c r="SEB135" s="670"/>
      <c r="SEC135" s="670"/>
      <c r="SED135" s="670"/>
      <c r="SEE135" s="670"/>
      <c r="SEF135" s="670"/>
      <c r="SEG135" s="670"/>
      <c r="SEH135" s="670"/>
      <c r="SEI135" s="670"/>
      <c r="SEJ135" s="670"/>
      <c r="SEK135" s="670"/>
      <c r="SEL135" s="670"/>
      <c r="SEM135" s="670"/>
      <c r="SEN135" s="670"/>
      <c r="SEO135" s="670"/>
      <c r="SEP135" s="670"/>
      <c r="SEQ135" s="670"/>
      <c r="SER135" s="670"/>
      <c r="SES135" s="670"/>
      <c r="SET135" s="670"/>
      <c r="SEU135" s="670"/>
      <c r="SEV135" s="670"/>
      <c r="SEW135" s="670"/>
      <c r="SEX135" s="670"/>
      <c r="SEY135" s="670"/>
      <c r="SEZ135" s="670"/>
      <c r="SFA135" s="670"/>
      <c r="SFB135" s="670"/>
      <c r="SFC135" s="670"/>
      <c r="SFD135" s="670"/>
      <c r="SFE135" s="670"/>
      <c r="SFF135" s="670"/>
      <c r="SFG135" s="670"/>
      <c r="SFH135" s="670"/>
      <c r="SFI135" s="670"/>
      <c r="SFJ135" s="670"/>
      <c r="SFK135" s="670"/>
      <c r="SFL135" s="670"/>
      <c r="SFM135" s="670"/>
      <c r="SFN135" s="670"/>
      <c r="SFO135" s="670"/>
      <c r="SFP135" s="670"/>
      <c r="SFQ135" s="670"/>
      <c r="SFR135" s="670"/>
      <c r="SFS135" s="670"/>
      <c r="SFT135" s="670"/>
      <c r="SFU135" s="670"/>
      <c r="SFV135" s="670"/>
      <c r="SFW135" s="670"/>
      <c r="SFX135" s="670"/>
      <c r="SFY135" s="670"/>
      <c r="SFZ135" s="670"/>
      <c r="SGA135" s="670"/>
      <c r="SGB135" s="670"/>
      <c r="SGC135" s="670"/>
      <c r="SGD135" s="670"/>
      <c r="SGE135" s="670"/>
      <c r="SGF135" s="670"/>
      <c r="SGG135" s="670"/>
      <c r="SGH135" s="670"/>
      <c r="SGI135" s="670"/>
      <c r="SGJ135" s="670"/>
      <c r="SGK135" s="670"/>
      <c r="SGL135" s="670"/>
      <c r="SGM135" s="670"/>
      <c r="SGN135" s="670"/>
      <c r="SGO135" s="670"/>
      <c r="SGP135" s="670"/>
      <c r="SGQ135" s="670"/>
      <c r="SGR135" s="670"/>
      <c r="SGS135" s="670"/>
      <c r="SGT135" s="670"/>
      <c r="SGU135" s="670"/>
      <c r="SGV135" s="670"/>
      <c r="SGW135" s="670"/>
      <c r="SGX135" s="670"/>
      <c r="SGY135" s="670"/>
      <c r="SGZ135" s="670"/>
      <c r="SHA135" s="670"/>
      <c r="SHB135" s="670"/>
      <c r="SHC135" s="670"/>
      <c r="SHD135" s="670"/>
      <c r="SHE135" s="670"/>
      <c r="SHF135" s="670"/>
      <c r="SHG135" s="670"/>
      <c r="SHH135" s="670"/>
      <c r="SHI135" s="670"/>
      <c r="SHJ135" s="670"/>
      <c r="SHK135" s="670"/>
      <c r="SHL135" s="670"/>
      <c r="SHM135" s="670"/>
      <c r="SHN135" s="670"/>
      <c r="SHO135" s="670"/>
      <c r="SHP135" s="670"/>
      <c r="SHQ135" s="670"/>
      <c r="SHR135" s="670"/>
      <c r="SHS135" s="670"/>
      <c r="SHT135" s="670"/>
      <c r="SHU135" s="670"/>
      <c r="SHV135" s="670"/>
      <c r="SHW135" s="670"/>
      <c r="SHX135" s="670"/>
      <c r="SHY135" s="670"/>
      <c r="SHZ135" s="670"/>
      <c r="SIA135" s="670"/>
      <c r="SIB135" s="670"/>
      <c r="SIC135" s="670"/>
      <c r="SID135" s="670"/>
      <c r="SIE135" s="670"/>
      <c r="SIF135" s="670"/>
      <c r="SIG135" s="670"/>
      <c r="SIH135" s="670"/>
      <c r="SII135" s="670"/>
      <c r="SIJ135" s="670"/>
      <c r="SIK135" s="670"/>
      <c r="SIL135" s="670"/>
      <c r="SIM135" s="670"/>
      <c r="SIN135" s="670"/>
      <c r="SIO135" s="670"/>
      <c r="SIP135" s="670"/>
      <c r="SIQ135" s="670"/>
      <c r="SIR135" s="670"/>
      <c r="SIS135" s="670"/>
      <c r="SIT135" s="670"/>
      <c r="SIU135" s="670"/>
      <c r="SIV135" s="670"/>
      <c r="SIW135" s="670"/>
      <c r="SIX135" s="670"/>
      <c r="SIY135" s="670"/>
      <c r="SIZ135" s="670"/>
      <c r="SJA135" s="670"/>
      <c r="SJB135" s="670"/>
      <c r="SJC135" s="670"/>
      <c r="SJD135" s="670"/>
      <c r="SJE135" s="670"/>
      <c r="SJF135" s="670"/>
      <c r="SJG135" s="670"/>
      <c r="SJH135" s="670"/>
      <c r="SJI135" s="670"/>
      <c r="SJJ135" s="670"/>
      <c r="SJK135" s="670"/>
      <c r="SJL135" s="670"/>
      <c r="SJM135" s="670"/>
      <c r="SJN135" s="670"/>
      <c r="SJO135" s="670"/>
      <c r="SJP135" s="670"/>
      <c r="SJQ135" s="670"/>
      <c r="SJR135" s="670"/>
      <c r="SJS135" s="670"/>
      <c r="SJT135" s="670"/>
      <c r="SJU135" s="670"/>
      <c r="SJV135" s="670"/>
      <c r="SJW135" s="670"/>
      <c r="SJX135" s="670"/>
      <c r="SJY135" s="670"/>
      <c r="SJZ135" s="670"/>
      <c r="SKA135" s="670"/>
      <c r="SKB135" s="670"/>
      <c r="SKC135" s="670"/>
      <c r="SKD135" s="670"/>
      <c r="SKE135" s="670"/>
      <c r="SKF135" s="670"/>
      <c r="SKG135" s="670"/>
      <c r="SKH135" s="670"/>
      <c r="SKI135" s="670"/>
      <c r="SKJ135" s="670"/>
      <c r="SKK135" s="670"/>
      <c r="SKL135" s="670"/>
      <c r="SKM135" s="670"/>
      <c r="SKN135" s="670"/>
      <c r="SKO135" s="670"/>
      <c r="SKP135" s="670"/>
      <c r="SKQ135" s="670"/>
      <c r="SKR135" s="670"/>
      <c r="SKS135" s="670"/>
      <c r="SKT135" s="670"/>
      <c r="SKU135" s="670"/>
      <c r="SKV135" s="670"/>
      <c r="SKW135" s="670"/>
      <c r="SKX135" s="670"/>
      <c r="SKY135" s="670"/>
      <c r="SKZ135" s="670"/>
      <c r="SLA135" s="670"/>
      <c r="SLB135" s="670"/>
      <c r="SLC135" s="670"/>
      <c r="SLD135" s="670"/>
      <c r="SLE135" s="670"/>
      <c r="SLF135" s="670"/>
      <c r="SLG135" s="670"/>
      <c r="SLH135" s="670"/>
      <c r="SLI135" s="670"/>
      <c r="SLJ135" s="670"/>
      <c r="SLK135" s="670"/>
      <c r="SLL135" s="670"/>
      <c r="SLM135" s="670"/>
      <c r="SLN135" s="670"/>
      <c r="SLO135" s="670"/>
      <c r="SLP135" s="670"/>
      <c r="SLQ135" s="670"/>
      <c r="SLR135" s="670"/>
      <c r="SLS135" s="670"/>
      <c r="SLT135" s="670"/>
      <c r="SLU135" s="670"/>
      <c r="SLV135" s="670"/>
      <c r="SLW135" s="670"/>
      <c r="SLX135" s="670"/>
      <c r="SLY135" s="670"/>
      <c r="SLZ135" s="670"/>
      <c r="SMA135" s="670"/>
      <c r="SMB135" s="670"/>
      <c r="SMC135" s="670"/>
      <c r="SMD135" s="670"/>
      <c r="SME135" s="670"/>
      <c r="SMF135" s="670"/>
      <c r="SMG135" s="670"/>
      <c r="SMH135" s="670"/>
      <c r="SMI135" s="670"/>
      <c r="SMJ135" s="670"/>
      <c r="SMK135" s="670"/>
      <c r="SML135" s="670"/>
      <c r="SMM135" s="670"/>
      <c r="SMN135" s="670"/>
      <c r="SMO135" s="670"/>
      <c r="SMP135" s="670"/>
      <c r="SMQ135" s="670"/>
      <c r="SMR135" s="670"/>
      <c r="SMS135" s="670"/>
      <c r="SMT135" s="670"/>
      <c r="SMU135" s="670"/>
      <c r="SMV135" s="670"/>
      <c r="SMW135" s="670"/>
      <c r="SMX135" s="670"/>
      <c r="SMY135" s="670"/>
      <c r="SMZ135" s="670"/>
      <c r="SNA135" s="670"/>
      <c r="SNB135" s="670"/>
      <c r="SNC135" s="670"/>
      <c r="SND135" s="670"/>
      <c r="SNE135" s="670"/>
      <c r="SNF135" s="670"/>
      <c r="SNG135" s="670"/>
      <c r="SNH135" s="670"/>
      <c r="SNI135" s="670"/>
      <c r="SNJ135" s="670"/>
      <c r="SNK135" s="670"/>
      <c r="SNL135" s="670"/>
      <c r="SNM135" s="670"/>
      <c r="SNN135" s="670"/>
      <c r="SNO135" s="670"/>
      <c r="SNP135" s="670"/>
      <c r="SNQ135" s="670"/>
      <c r="SNR135" s="670"/>
      <c r="SNS135" s="670"/>
      <c r="SNT135" s="670"/>
      <c r="SNU135" s="670"/>
      <c r="SNV135" s="670"/>
      <c r="SNW135" s="670"/>
      <c r="SNX135" s="670"/>
      <c r="SNY135" s="670"/>
      <c r="SNZ135" s="670"/>
      <c r="SOA135" s="670"/>
      <c r="SOB135" s="670"/>
      <c r="SOC135" s="670"/>
      <c r="SOD135" s="670"/>
      <c r="SOE135" s="670"/>
      <c r="SOF135" s="670"/>
      <c r="SOG135" s="670"/>
      <c r="SOH135" s="670"/>
      <c r="SOI135" s="670"/>
      <c r="SOJ135" s="670"/>
      <c r="SOK135" s="670"/>
      <c r="SOL135" s="670"/>
      <c r="SOM135" s="670"/>
      <c r="SON135" s="670"/>
      <c r="SOO135" s="670"/>
      <c r="SOP135" s="670"/>
      <c r="SOQ135" s="670"/>
      <c r="SOR135" s="670"/>
      <c r="SOS135" s="670"/>
      <c r="SOT135" s="670"/>
      <c r="SOU135" s="670"/>
      <c r="SOV135" s="670"/>
      <c r="SOW135" s="670"/>
      <c r="SOX135" s="670"/>
      <c r="SOY135" s="670"/>
      <c r="SOZ135" s="670"/>
      <c r="SPA135" s="670"/>
      <c r="SPB135" s="670"/>
      <c r="SPC135" s="670"/>
      <c r="SPD135" s="670"/>
      <c r="SPE135" s="670"/>
      <c r="SPF135" s="670"/>
      <c r="SPG135" s="670"/>
      <c r="SPH135" s="670"/>
      <c r="SPI135" s="670"/>
      <c r="SPJ135" s="670"/>
      <c r="SPK135" s="670"/>
      <c r="SPL135" s="670"/>
      <c r="SPM135" s="670"/>
      <c r="SPN135" s="670"/>
      <c r="SPO135" s="670"/>
      <c r="SPP135" s="670"/>
      <c r="SPQ135" s="670"/>
      <c r="SPR135" s="670"/>
      <c r="SPS135" s="670"/>
      <c r="SPT135" s="670"/>
      <c r="SPU135" s="670"/>
      <c r="SPV135" s="670"/>
      <c r="SPW135" s="670"/>
      <c r="SPX135" s="670"/>
      <c r="SPY135" s="670"/>
      <c r="SPZ135" s="670"/>
      <c r="SQA135" s="670"/>
      <c r="SQB135" s="670"/>
      <c r="SQC135" s="670"/>
      <c r="SQD135" s="670"/>
      <c r="SQE135" s="670"/>
      <c r="SQF135" s="670"/>
      <c r="SQG135" s="670"/>
      <c r="SQH135" s="670"/>
      <c r="SQI135" s="670"/>
      <c r="SQJ135" s="670"/>
      <c r="SQK135" s="670"/>
      <c r="SQL135" s="670"/>
      <c r="SQM135" s="670"/>
      <c r="SQN135" s="670"/>
      <c r="SQO135" s="670"/>
      <c r="SQP135" s="670"/>
      <c r="SQQ135" s="670"/>
      <c r="SQR135" s="670"/>
      <c r="SQS135" s="670"/>
      <c r="SQT135" s="670"/>
      <c r="SQU135" s="670"/>
      <c r="SQV135" s="670"/>
      <c r="SQW135" s="670"/>
      <c r="SQX135" s="670"/>
      <c r="SQY135" s="670"/>
      <c r="SQZ135" s="670"/>
      <c r="SRA135" s="670"/>
      <c r="SRB135" s="670"/>
      <c r="SRC135" s="670"/>
      <c r="SRD135" s="670"/>
      <c r="SRE135" s="670"/>
      <c r="SRF135" s="670"/>
      <c r="SRG135" s="670"/>
      <c r="SRH135" s="670"/>
      <c r="SRI135" s="670"/>
      <c r="SRJ135" s="670"/>
      <c r="SRK135" s="670"/>
      <c r="SRL135" s="670"/>
      <c r="SRM135" s="670"/>
      <c r="SRN135" s="670"/>
      <c r="SRO135" s="670"/>
      <c r="SRP135" s="670"/>
      <c r="SRQ135" s="670"/>
      <c r="SRR135" s="670"/>
      <c r="SRS135" s="670"/>
      <c r="SRT135" s="670"/>
      <c r="SRU135" s="670"/>
      <c r="SRV135" s="670"/>
      <c r="SRW135" s="670"/>
      <c r="SRX135" s="670"/>
      <c r="SRY135" s="670"/>
      <c r="SRZ135" s="670"/>
      <c r="SSA135" s="670"/>
      <c r="SSB135" s="670"/>
      <c r="SSC135" s="670"/>
      <c r="SSD135" s="670"/>
      <c r="SSE135" s="670"/>
      <c r="SSF135" s="670"/>
      <c r="SSG135" s="670"/>
      <c r="SSH135" s="670"/>
      <c r="SSI135" s="670"/>
      <c r="SSJ135" s="670"/>
      <c r="SSK135" s="670"/>
      <c r="SSL135" s="670"/>
      <c r="SSM135" s="670"/>
      <c r="SSN135" s="670"/>
      <c r="SSO135" s="670"/>
      <c r="SSP135" s="670"/>
      <c r="SSQ135" s="670"/>
      <c r="SSR135" s="670"/>
      <c r="SSS135" s="670"/>
      <c r="SST135" s="670"/>
      <c r="SSU135" s="670"/>
      <c r="SSV135" s="670"/>
      <c r="SSW135" s="670"/>
      <c r="SSX135" s="670"/>
      <c r="SSY135" s="670"/>
      <c r="SSZ135" s="670"/>
      <c r="STA135" s="670"/>
      <c r="STB135" s="670"/>
      <c r="STC135" s="670"/>
      <c r="STD135" s="670"/>
      <c r="STE135" s="670"/>
      <c r="STF135" s="670"/>
      <c r="STG135" s="670"/>
      <c r="STH135" s="670"/>
      <c r="STI135" s="670"/>
      <c r="STJ135" s="670"/>
      <c r="STK135" s="670"/>
      <c r="STL135" s="670"/>
      <c r="STM135" s="670"/>
      <c r="STN135" s="670"/>
      <c r="STO135" s="670"/>
      <c r="STP135" s="670"/>
      <c r="STQ135" s="670"/>
      <c r="STR135" s="670"/>
      <c r="STS135" s="670"/>
      <c r="STT135" s="670"/>
      <c r="STU135" s="670"/>
      <c r="STV135" s="670"/>
      <c r="STW135" s="670"/>
      <c r="STX135" s="670"/>
      <c r="STY135" s="670"/>
      <c r="STZ135" s="670"/>
      <c r="SUA135" s="670"/>
      <c r="SUB135" s="670"/>
      <c r="SUC135" s="670"/>
      <c r="SUD135" s="670"/>
      <c r="SUE135" s="670"/>
      <c r="SUF135" s="670"/>
      <c r="SUG135" s="670"/>
      <c r="SUH135" s="670"/>
      <c r="SUI135" s="670"/>
      <c r="SUJ135" s="670"/>
      <c r="SUK135" s="670"/>
      <c r="SUL135" s="670"/>
      <c r="SUM135" s="670"/>
      <c r="SUN135" s="670"/>
      <c r="SUO135" s="670"/>
      <c r="SUP135" s="670"/>
      <c r="SUQ135" s="670"/>
      <c r="SUR135" s="670"/>
      <c r="SUS135" s="670"/>
      <c r="SUT135" s="670"/>
      <c r="SUU135" s="670"/>
      <c r="SUV135" s="670"/>
      <c r="SUW135" s="670"/>
      <c r="SUX135" s="670"/>
      <c r="SUY135" s="670"/>
      <c r="SUZ135" s="670"/>
      <c r="SVA135" s="670"/>
      <c r="SVB135" s="670"/>
      <c r="SVC135" s="670"/>
      <c r="SVD135" s="670"/>
      <c r="SVE135" s="670"/>
      <c r="SVF135" s="670"/>
      <c r="SVG135" s="670"/>
      <c r="SVH135" s="670"/>
      <c r="SVI135" s="670"/>
      <c r="SVJ135" s="670"/>
      <c r="SVK135" s="670"/>
      <c r="SVL135" s="670"/>
      <c r="SVM135" s="670"/>
      <c r="SVN135" s="670"/>
      <c r="SVO135" s="670"/>
      <c r="SVP135" s="670"/>
      <c r="SVQ135" s="670"/>
      <c r="SVR135" s="670"/>
      <c r="SVS135" s="670"/>
      <c r="SVT135" s="670"/>
      <c r="SVU135" s="670"/>
      <c r="SVV135" s="670"/>
      <c r="SVW135" s="670"/>
      <c r="SVX135" s="670"/>
      <c r="SVY135" s="670"/>
      <c r="SVZ135" s="670"/>
      <c r="SWA135" s="670"/>
      <c r="SWB135" s="670"/>
      <c r="SWC135" s="670"/>
      <c r="SWD135" s="670"/>
      <c r="SWE135" s="670"/>
      <c r="SWF135" s="670"/>
      <c r="SWG135" s="670"/>
      <c r="SWH135" s="670"/>
      <c r="SWI135" s="670"/>
      <c r="SWJ135" s="670"/>
      <c r="SWK135" s="670"/>
      <c r="SWL135" s="670"/>
      <c r="SWM135" s="670"/>
      <c r="SWN135" s="670"/>
      <c r="SWO135" s="670"/>
      <c r="SWP135" s="670"/>
      <c r="SWQ135" s="670"/>
      <c r="SWR135" s="670"/>
      <c r="SWS135" s="670"/>
      <c r="SWT135" s="670"/>
      <c r="SWU135" s="670"/>
      <c r="SWV135" s="670"/>
      <c r="SWW135" s="670"/>
      <c r="SWX135" s="670"/>
      <c r="SWY135" s="670"/>
      <c r="SWZ135" s="670"/>
      <c r="SXA135" s="670"/>
      <c r="SXB135" s="670"/>
      <c r="SXC135" s="670"/>
      <c r="SXD135" s="670"/>
      <c r="SXE135" s="670"/>
      <c r="SXF135" s="670"/>
      <c r="SXG135" s="670"/>
      <c r="SXH135" s="670"/>
      <c r="SXI135" s="670"/>
      <c r="SXJ135" s="670"/>
      <c r="SXK135" s="670"/>
      <c r="SXL135" s="670"/>
      <c r="SXM135" s="670"/>
      <c r="SXN135" s="670"/>
      <c r="SXO135" s="670"/>
      <c r="SXP135" s="670"/>
      <c r="SXQ135" s="670"/>
      <c r="SXR135" s="670"/>
      <c r="SXS135" s="670"/>
      <c r="SXT135" s="670"/>
      <c r="SXU135" s="670"/>
      <c r="SXV135" s="670"/>
      <c r="SXW135" s="670"/>
      <c r="SXX135" s="670"/>
      <c r="SXY135" s="670"/>
      <c r="SXZ135" s="670"/>
      <c r="SYA135" s="670"/>
      <c r="SYB135" s="670"/>
      <c r="SYC135" s="670"/>
      <c r="SYD135" s="670"/>
      <c r="SYE135" s="670"/>
      <c r="SYF135" s="670"/>
      <c r="SYG135" s="670"/>
      <c r="SYH135" s="670"/>
      <c r="SYI135" s="670"/>
      <c r="SYJ135" s="670"/>
      <c r="SYK135" s="670"/>
      <c r="SYL135" s="670"/>
      <c r="SYM135" s="670"/>
      <c r="SYN135" s="670"/>
      <c r="SYO135" s="670"/>
      <c r="SYP135" s="670"/>
      <c r="SYQ135" s="670"/>
      <c r="SYR135" s="670"/>
      <c r="SYS135" s="670"/>
      <c r="SYT135" s="670"/>
      <c r="SYU135" s="670"/>
      <c r="SYV135" s="670"/>
      <c r="SYW135" s="670"/>
      <c r="SYX135" s="670"/>
      <c r="SYY135" s="670"/>
      <c r="SYZ135" s="670"/>
      <c r="SZA135" s="670"/>
      <c r="SZB135" s="670"/>
      <c r="SZC135" s="670"/>
      <c r="SZD135" s="670"/>
      <c r="SZE135" s="670"/>
      <c r="SZF135" s="670"/>
      <c r="SZG135" s="670"/>
      <c r="SZH135" s="670"/>
      <c r="SZI135" s="670"/>
      <c r="SZJ135" s="670"/>
      <c r="SZK135" s="670"/>
      <c r="SZL135" s="670"/>
      <c r="SZM135" s="670"/>
      <c r="SZN135" s="670"/>
      <c r="SZO135" s="670"/>
      <c r="SZP135" s="670"/>
      <c r="SZQ135" s="670"/>
      <c r="SZR135" s="670"/>
      <c r="SZS135" s="670"/>
      <c r="SZT135" s="670"/>
      <c r="SZU135" s="670"/>
      <c r="SZV135" s="670"/>
      <c r="SZW135" s="670"/>
      <c r="SZX135" s="670"/>
      <c r="SZY135" s="670"/>
      <c r="SZZ135" s="670"/>
      <c r="TAA135" s="670"/>
      <c r="TAB135" s="670"/>
      <c r="TAC135" s="670"/>
      <c r="TAD135" s="670"/>
      <c r="TAE135" s="670"/>
      <c r="TAF135" s="670"/>
      <c r="TAG135" s="670"/>
      <c r="TAH135" s="670"/>
      <c r="TAI135" s="670"/>
      <c r="TAJ135" s="670"/>
      <c r="TAK135" s="670"/>
      <c r="TAL135" s="670"/>
      <c r="TAM135" s="670"/>
      <c r="TAN135" s="670"/>
      <c r="TAO135" s="670"/>
      <c r="TAP135" s="670"/>
      <c r="TAQ135" s="670"/>
      <c r="TAR135" s="670"/>
      <c r="TAS135" s="670"/>
      <c r="TAT135" s="670"/>
      <c r="TAU135" s="670"/>
      <c r="TAV135" s="670"/>
      <c r="TAW135" s="670"/>
      <c r="TAX135" s="670"/>
      <c r="TAY135" s="670"/>
      <c r="TAZ135" s="670"/>
      <c r="TBA135" s="670"/>
      <c r="TBB135" s="670"/>
      <c r="TBC135" s="670"/>
      <c r="TBD135" s="670"/>
      <c r="TBE135" s="670"/>
      <c r="TBF135" s="670"/>
      <c r="TBG135" s="670"/>
      <c r="TBH135" s="670"/>
      <c r="TBI135" s="670"/>
      <c r="TBJ135" s="670"/>
      <c r="TBK135" s="670"/>
      <c r="TBL135" s="670"/>
      <c r="TBM135" s="670"/>
      <c r="TBN135" s="670"/>
      <c r="TBO135" s="670"/>
      <c r="TBP135" s="670"/>
      <c r="TBQ135" s="670"/>
      <c r="TBR135" s="670"/>
      <c r="TBS135" s="670"/>
      <c r="TBT135" s="670"/>
      <c r="TBU135" s="670"/>
      <c r="TBV135" s="670"/>
      <c r="TBW135" s="670"/>
      <c r="TBX135" s="670"/>
      <c r="TBY135" s="670"/>
      <c r="TBZ135" s="670"/>
      <c r="TCA135" s="670"/>
      <c r="TCB135" s="670"/>
      <c r="TCC135" s="670"/>
      <c r="TCD135" s="670"/>
      <c r="TCE135" s="670"/>
      <c r="TCF135" s="670"/>
      <c r="TCG135" s="670"/>
      <c r="TCH135" s="670"/>
      <c r="TCI135" s="670"/>
      <c r="TCJ135" s="670"/>
      <c r="TCK135" s="670"/>
      <c r="TCL135" s="670"/>
      <c r="TCM135" s="670"/>
      <c r="TCN135" s="670"/>
      <c r="TCO135" s="670"/>
      <c r="TCP135" s="670"/>
      <c r="TCQ135" s="670"/>
      <c r="TCR135" s="670"/>
      <c r="TCS135" s="670"/>
      <c r="TCT135" s="670"/>
      <c r="TCU135" s="670"/>
      <c r="TCV135" s="670"/>
      <c r="TCW135" s="670"/>
      <c r="TCX135" s="670"/>
      <c r="TCY135" s="670"/>
      <c r="TCZ135" s="670"/>
      <c r="TDA135" s="670"/>
      <c r="TDB135" s="670"/>
      <c r="TDC135" s="670"/>
      <c r="TDD135" s="670"/>
      <c r="TDE135" s="670"/>
      <c r="TDF135" s="670"/>
      <c r="TDG135" s="670"/>
      <c r="TDH135" s="670"/>
      <c r="TDI135" s="670"/>
      <c r="TDJ135" s="670"/>
      <c r="TDK135" s="670"/>
      <c r="TDL135" s="670"/>
      <c r="TDM135" s="670"/>
      <c r="TDN135" s="670"/>
      <c r="TDO135" s="670"/>
      <c r="TDP135" s="670"/>
      <c r="TDQ135" s="670"/>
      <c r="TDR135" s="670"/>
      <c r="TDS135" s="670"/>
      <c r="TDT135" s="670"/>
      <c r="TDU135" s="670"/>
      <c r="TDV135" s="670"/>
      <c r="TDW135" s="670"/>
      <c r="TDX135" s="670"/>
      <c r="TDY135" s="670"/>
      <c r="TDZ135" s="670"/>
      <c r="TEA135" s="670"/>
      <c r="TEB135" s="670"/>
      <c r="TEC135" s="670"/>
      <c r="TED135" s="670"/>
      <c r="TEE135" s="670"/>
      <c r="TEF135" s="670"/>
      <c r="TEG135" s="670"/>
      <c r="TEH135" s="670"/>
      <c r="TEI135" s="670"/>
      <c r="TEJ135" s="670"/>
      <c r="TEK135" s="670"/>
      <c r="TEL135" s="670"/>
      <c r="TEM135" s="670"/>
      <c r="TEN135" s="670"/>
      <c r="TEO135" s="670"/>
      <c r="TEP135" s="670"/>
      <c r="TEQ135" s="670"/>
      <c r="TER135" s="670"/>
      <c r="TES135" s="670"/>
      <c r="TET135" s="670"/>
      <c r="TEU135" s="670"/>
      <c r="TEV135" s="670"/>
      <c r="TEW135" s="670"/>
      <c r="TEX135" s="670"/>
      <c r="TEY135" s="670"/>
      <c r="TEZ135" s="670"/>
      <c r="TFA135" s="670"/>
      <c r="TFB135" s="670"/>
      <c r="TFC135" s="670"/>
      <c r="TFD135" s="670"/>
      <c r="TFE135" s="670"/>
      <c r="TFF135" s="670"/>
      <c r="TFG135" s="670"/>
      <c r="TFH135" s="670"/>
      <c r="TFI135" s="670"/>
      <c r="TFJ135" s="670"/>
      <c r="TFK135" s="670"/>
      <c r="TFL135" s="670"/>
      <c r="TFM135" s="670"/>
      <c r="TFN135" s="670"/>
      <c r="TFO135" s="670"/>
      <c r="TFP135" s="670"/>
      <c r="TFQ135" s="670"/>
      <c r="TFR135" s="670"/>
      <c r="TFS135" s="670"/>
      <c r="TFT135" s="670"/>
      <c r="TFU135" s="670"/>
      <c r="TFV135" s="670"/>
      <c r="TFW135" s="670"/>
      <c r="TFX135" s="670"/>
      <c r="TFY135" s="670"/>
      <c r="TFZ135" s="670"/>
      <c r="TGA135" s="670"/>
      <c r="TGB135" s="670"/>
      <c r="TGC135" s="670"/>
      <c r="TGD135" s="670"/>
      <c r="TGE135" s="670"/>
      <c r="TGF135" s="670"/>
      <c r="TGG135" s="670"/>
      <c r="TGH135" s="670"/>
      <c r="TGI135" s="670"/>
      <c r="TGJ135" s="670"/>
      <c r="TGK135" s="670"/>
      <c r="TGL135" s="670"/>
      <c r="TGM135" s="670"/>
      <c r="TGN135" s="670"/>
      <c r="TGO135" s="670"/>
      <c r="TGP135" s="670"/>
      <c r="TGQ135" s="670"/>
      <c r="TGR135" s="670"/>
      <c r="TGS135" s="670"/>
      <c r="TGT135" s="670"/>
      <c r="TGU135" s="670"/>
      <c r="TGV135" s="670"/>
      <c r="TGW135" s="670"/>
      <c r="TGX135" s="670"/>
      <c r="TGY135" s="670"/>
      <c r="TGZ135" s="670"/>
      <c r="THA135" s="670"/>
      <c r="THB135" s="670"/>
      <c r="THC135" s="670"/>
      <c r="THD135" s="670"/>
      <c r="THE135" s="670"/>
      <c r="THF135" s="670"/>
      <c r="THG135" s="670"/>
      <c r="THH135" s="670"/>
      <c r="THI135" s="670"/>
      <c r="THJ135" s="670"/>
      <c r="THK135" s="670"/>
      <c r="THL135" s="670"/>
      <c r="THM135" s="670"/>
      <c r="THN135" s="670"/>
      <c r="THO135" s="670"/>
      <c r="THP135" s="670"/>
      <c r="THQ135" s="670"/>
      <c r="THR135" s="670"/>
      <c r="THS135" s="670"/>
      <c r="THT135" s="670"/>
      <c r="THU135" s="670"/>
      <c r="THV135" s="670"/>
      <c r="THW135" s="670"/>
      <c r="THX135" s="670"/>
      <c r="THY135" s="670"/>
      <c r="THZ135" s="670"/>
      <c r="TIA135" s="670"/>
      <c r="TIB135" s="670"/>
      <c r="TIC135" s="670"/>
      <c r="TID135" s="670"/>
      <c r="TIE135" s="670"/>
      <c r="TIF135" s="670"/>
      <c r="TIG135" s="670"/>
      <c r="TIH135" s="670"/>
      <c r="TII135" s="670"/>
      <c r="TIJ135" s="670"/>
      <c r="TIK135" s="670"/>
      <c r="TIL135" s="670"/>
      <c r="TIM135" s="670"/>
      <c r="TIN135" s="670"/>
      <c r="TIO135" s="670"/>
      <c r="TIP135" s="670"/>
      <c r="TIQ135" s="670"/>
      <c r="TIR135" s="670"/>
      <c r="TIS135" s="670"/>
      <c r="TIT135" s="670"/>
      <c r="TIU135" s="670"/>
      <c r="TIV135" s="670"/>
      <c r="TIW135" s="670"/>
      <c r="TIX135" s="670"/>
      <c r="TIY135" s="670"/>
      <c r="TIZ135" s="670"/>
      <c r="TJA135" s="670"/>
      <c r="TJB135" s="670"/>
      <c r="TJC135" s="670"/>
      <c r="TJD135" s="670"/>
      <c r="TJE135" s="670"/>
      <c r="TJF135" s="670"/>
      <c r="TJG135" s="670"/>
      <c r="TJH135" s="670"/>
      <c r="TJI135" s="670"/>
      <c r="TJJ135" s="670"/>
      <c r="TJK135" s="670"/>
      <c r="TJL135" s="670"/>
      <c r="TJM135" s="670"/>
      <c r="TJN135" s="670"/>
      <c r="TJO135" s="670"/>
      <c r="TJP135" s="670"/>
      <c r="TJQ135" s="670"/>
      <c r="TJR135" s="670"/>
      <c r="TJS135" s="670"/>
      <c r="TJT135" s="670"/>
      <c r="TJU135" s="670"/>
      <c r="TJV135" s="670"/>
      <c r="TJW135" s="670"/>
      <c r="TJX135" s="670"/>
      <c r="TJY135" s="670"/>
      <c r="TJZ135" s="670"/>
      <c r="TKA135" s="670"/>
      <c r="TKB135" s="670"/>
      <c r="TKC135" s="670"/>
      <c r="TKD135" s="670"/>
      <c r="TKE135" s="670"/>
      <c r="TKF135" s="670"/>
      <c r="TKG135" s="670"/>
      <c r="TKH135" s="670"/>
      <c r="TKI135" s="670"/>
      <c r="TKJ135" s="670"/>
      <c r="TKK135" s="670"/>
      <c r="TKL135" s="670"/>
      <c r="TKM135" s="670"/>
      <c r="TKN135" s="670"/>
      <c r="TKO135" s="670"/>
      <c r="TKP135" s="670"/>
      <c r="TKQ135" s="670"/>
      <c r="TKR135" s="670"/>
      <c r="TKS135" s="670"/>
      <c r="TKT135" s="670"/>
      <c r="TKU135" s="670"/>
      <c r="TKV135" s="670"/>
      <c r="TKW135" s="670"/>
      <c r="TKX135" s="670"/>
      <c r="TKY135" s="670"/>
      <c r="TKZ135" s="670"/>
      <c r="TLA135" s="670"/>
      <c r="TLB135" s="670"/>
      <c r="TLC135" s="670"/>
      <c r="TLD135" s="670"/>
      <c r="TLE135" s="670"/>
      <c r="TLF135" s="670"/>
      <c r="TLG135" s="670"/>
      <c r="TLH135" s="670"/>
      <c r="TLI135" s="670"/>
      <c r="TLJ135" s="670"/>
      <c r="TLK135" s="670"/>
      <c r="TLL135" s="670"/>
      <c r="TLM135" s="670"/>
      <c r="TLN135" s="670"/>
      <c r="TLO135" s="670"/>
      <c r="TLP135" s="670"/>
      <c r="TLQ135" s="670"/>
      <c r="TLR135" s="670"/>
      <c r="TLS135" s="670"/>
      <c r="TLT135" s="670"/>
      <c r="TLU135" s="670"/>
      <c r="TLV135" s="670"/>
      <c r="TLW135" s="670"/>
      <c r="TLX135" s="670"/>
      <c r="TLY135" s="670"/>
      <c r="TLZ135" s="670"/>
      <c r="TMA135" s="670"/>
      <c r="TMB135" s="670"/>
      <c r="TMC135" s="670"/>
      <c r="TMD135" s="670"/>
      <c r="TME135" s="670"/>
      <c r="TMF135" s="670"/>
      <c r="TMG135" s="670"/>
      <c r="TMH135" s="670"/>
      <c r="TMI135" s="670"/>
      <c r="TMJ135" s="670"/>
      <c r="TMK135" s="670"/>
      <c r="TML135" s="670"/>
      <c r="TMM135" s="670"/>
      <c r="TMN135" s="670"/>
      <c r="TMO135" s="670"/>
      <c r="TMP135" s="670"/>
      <c r="TMQ135" s="670"/>
      <c r="TMR135" s="670"/>
      <c r="TMS135" s="670"/>
      <c r="TMT135" s="670"/>
      <c r="TMU135" s="670"/>
      <c r="TMV135" s="670"/>
      <c r="TMW135" s="670"/>
      <c r="TMX135" s="670"/>
      <c r="TMY135" s="670"/>
      <c r="TMZ135" s="670"/>
      <c r="TNA135" s="670"/>
      <c r="TNB135" s="670"/>
      <c r="TNC135" s="670"/>
      <c r="TND135" s="670"/>
      <c r="TNE135" s="670"/>
      <c r="TNF135" s="670"/>
      <c r="TNG135" s="670"/>
      <c r="TNH135" s="670"/>
      <c r="TNI135" s="670"/>
      <c r="TNJ135" s="670"/>
      <c r="TNK135" s="670"/>
      <c r="TNL135" s="670"/>
      <c r="TNM135" s="670"/>
      <c r="TNN135" s="670"/>
      <c r="TNO135" s="670"/>
      <c r="TNP135" s="670"/>
      <c r="TNQ135" s="670"/>
      <c r="TNR135" s="670"/>
      <c r="TNS135" s="670"/>
      <c r="TNT135" s="670"/>
      <c r="TNU135" s="670"/>
      <c r="TNV135" s="670"/>
      <c r="TNW135" s="670"/>
      <c r="TNX135" s="670"/>
      <c r="TNY135" s="670"/>
      <c r="TNZ135" s="670"/>
      <c r="TOA135" s="670"/>
      <c r="TOB135" s="670"/>
      <c r="TOC135" s="670"/>
      <c r="TOD135" s="670"/>
      <c r="TOE135" s="670"/>
      <c r="TOF135" s="670"/>
      <c r="TOG135" s="670"/>
      <c r="TOH135" s="670"/>
      <c r="TOI135" s="670"/>
      <c r="TOJ135" s="670"/>
      <c r="TOK135" s="670"/>
      <c r="TOL135" s="670"/>
      <c r="TOM135" s="670"/>
      <c r="TON135" s="670"/>
      <c r="TOO135" s="670"/>
      <c r="TOP135" s="670"/>
      <c r="TOQ135" s="670"/>
      <c r="TOR135" s="670"/>
      <c r="TOS135" s="670"/>
      <c r="TOT135" s="670"/>
      <c r="TOU135" s="670"/>
      <c r="TOV135" s="670"/>
      <c r="TOW135" s="670"/>
      <c r="TOX135" s="670"/>
      <c r="TOY135" s="670"/>
      <c r="TOZ135" s="670"/>
      <c r="TPA135" s="670"/>
      <c r="TPB135" s="670"/>
      <c r="TPC135" s="670"/>
      <c r="TPD135" s="670"/>
      <c r="TPE135" s="670"/>
      <c r="TPF135" s="670"/>
      <c r="TPG135" s="670"/>
      <c r="TPH135" s="670"/>
      <c r="TPI135" s="670"/>
      <c r="TPJ135" s="670"/>
      <c r="TPK135" s="670"/>
      <c r="TPL135" s="670"/>
      <c r="TPM135" s="670"/>
      <c r="TPN135" s="670"/>
      <c r="TPO135" s="670"/>
      <c r="TPP135" s="670"/>
      <c r="TPQ135" s="670"/>
      <c r="TPR135" s="670"/>
      <c r="TPS135" s="670"/>
      <c r="TPT135" s="670"/>
      <c r="TPU135" s="670"/>
      <c r="TPV135" s="670"/>
      <c r="TPW135" s="670"/>
      <c r="TPX135" s="670"/>
      <c r="TPY135" s="670"/>
      <c r="TPZ135" s="670"/>
      <c r="TQA135" s="670"/>
      <c r="TQB135" s="670"/>
      <c r="TQC135" s="670"/>
      <c r="TQD135" s="670"/>
      <c r="TQE135" s="670"/>
      <c r="TQF135" s="670"/>
      <c r="TQG135" s="670"/>
      <c r="TQH135" s="670"/>
      <c r="TQI135" s="670"/>
      <c r="TQJ135" s="670"/>
      <c r="TQK135" s="670"/>
      <c r="TQL135" s="670"/>
      <c r="TQM135" s="670"/>
      <c r="TQN135" s="670"/>
      <c r="TQO135" s="670"/>
      <c r="TQP135" s="670"/>
      <c r="TQQ135" s="670"/>
      <c r="TQR135" s="670"/>
      <c r="TQS135" s="670"/>
      <c r="TQT135" s="670"/>
      <c r="TQU135" s="670"/>
      <c r="TQV135" s="670"/>
      <c r="TQW135" s="670"/>
      <c r="TQX135" s="670"/>
      <c r="TQY135" s="670"/>
      <c r="TQZ135" s="670"/>
      <c r="TRA135" s="670"/>
      <c r="TRB135" s="670"/>
      <c r="TRC135" s="670"/>
      <c r="TRD135" s="670"/>
      <c r="TRE135" s="670"/>
      <c r="TRF135" s="670"/>
      <c r="TRG135" s="670"/>
      <c r="TRH135" s="670"/>
      <c r="TRI135" s="670"/>
      <c r="TRJ135" s="670"/>
      <c r="TRK135" s="670"/>
      <c r="TRL135" s="670"/>
      <c r="TRM135" s="670"/>
      <c r="TRN135" s="670"/>
      <c r="TRO135" s="670"/>
      <c r="TRP135" s="670"/>
      <c r="TRQ135" s="670"/>
      <c r="TRR135" s="670"/>
      <c r="TRS135" s="670"/>
      <c r="TRT135" s="670"/>
      <c r="TRU135" s="670"/>
      <c r="TRV135" s="670"/>
      <c r="TRW135" s="670"/>
      <c r="TRX135" s="670"/>
      <c r="TRY135" s="670"/>
      <c r="TRZ135" s="670"/>
      <c r="TSA135" s="670"/>
      <c r="TSB135" s="670"/>
      <c r="TSC135" s="670"/>
      <c r="TSD135" s="670"/>
      <c r="TSE135" s="670"/>
      <c r="TSF135" s="670"/>
      <c r="TSG135" s="670"/>
      <c r="TSH135" s="670"/>
      <c r="TSI135" s="670"/>
      <c r="TSJ135" s="670"/>
      <c r="TSK135" s="670"/>
      <c r="TSL135" s="670"/>
      <c r="TSM135" s="670"/>
      <c r="TSN135" s="670"/>
      <c r="TSO135" s="670"/>
      <c r="TSP135" s="670"/>
      <c r="TSQ135" s="670"/>
      <c r="TSR135" s="670"/>
      <c r="TSS135" s="670"/>
      <c r="TST135" s="670"/>
      <c r="TSU135" s="670"/>
      <c r="TSV135" s="670"/>
      <c r="TSW135" s="670"/>
      <c r="TSX135" s="670"/>
      <c r="TSY135" s="670"/>
      <c r="TSZ135" s="670"/>
      <c r="TTA135" s="670"/>
      <c r="TTB135" s="670"/>
      <c r="TTC135" s="670"/>
      <c r="TTD135" s="670"/>
      <c r="TTE135" s="670"/>
      <c r="TTF135" s="670"/>
      <c r="TTG135" s="670"/>
      <c r="TTH135" s="670"/>
      <c r="TTI135" s="670"/>
      <c r="TTJ135" s="670"/>
      <c r="TTK135" s="670"/>
      <c r="TTL135" s="670"/>
      <c r="TTM135" s="670"/>
      <c r="TTN135" s="670"/>
      <c r="TTO135" s="670"/>
      <c r="TTP135" s="670"/>
      <c r="TTQ135" s="670"/>
      <c r="TTR135" s="670"/>
      <c r="TTS135" s="670"/>
      <c r="TTT135" s="670"/>
      <c r="TTU135" s="670"/>
      <c r="TTV135" s="670"/>
      <c r="TTW135" s="670"/>
      <c r="TTX135" s="670"/>
      <c r="TTY135" s="670"/>
      <c r="TTZ135" s="670"/>
      <c r="TUA135" s="670"/>
      <c r="TUB135" s="670"/>
      <c r="TUC135" s="670"/>
      <c r="TUD135" s="670"/>
      <c r="TUE135" s="670"/>
      <c r="TUF135" s="670"/>
      <c r="TUG135" s="670"/>
      <c r="TUH135" s="670"/>
      <c r="TUI135" s="670"/>
      <c r="TUJ135" s="670"/>
      <c r="TUK135" s="670"/>
      <c r="TUL135" s="670"/>
      <c r="TUM135" s="670"/>
      <c r="TUN135" s="670"/>
      <c r="TUO135" s="670"/>
      <c r="TUP135" s="670"/>
      <c r="TUQ135" s="670"/>
      <c r="TUR135" s="670"/>
      <c r="TUS135" s="670"/>
      <c r="TUT135" s="670"/>
      <c r="TUU135" s="670"/>
      <c r="TUV135" s="670"/>
      <c r="TUW135" s="670"/>
      <c r="TUX135" s="670"/>
      <c r="TUY135" s="670"/>
      <c r="TUZ135" s="670"/>
      <c r="TVA135" s="670"/>
      <c r="TVB135" s="670"/>
      <c r="TVC135" s="670"/>
      <c r="TVD135" s="670"/>
      <c r="TVE135" s="670"/>
      <c r="TVF135" s="670"/>
      <c r="TVG135" s="670"/>
      <c r="TVH135" s="670"/>
      <c r="TVI135" s="670"/>
      <c r="TVJ135" s="670"/>
      <c r="TVK135" s="670"/>
      <c r="TVL135" s="670"/>
      <c r="TVM135" s="670"/>
      <c r="TVN135" s="670"/>
      <c r="TVO135" s="670"/>
      <c r="TVP135" s="670"/>
      <c r="TVQ135" s="670"/>
      <c r="TVR135" s="670"/>
      <c r="TVS135" s="670"/>
      <c r="TVT135" s="670"/>
      <c r="TVU135" s="670"/>
      <c r="TVV135" s="670"/>
      <c r="TVW135" s="670"/>
      <c r="TVX135" s="670"/>
      <c r="TVY135" s="670"/>
      <c r="TVZ135" s="670"/>
      <c r="TWA135" s="670"/>
      <c r="TWB135" s="670"/>
      <c r="TWC135" s="670"/>
      <c r="TWD135" s="670"/>
      <c r="TWE135" s="670"/>
      <c r="TWF135" s="670"/>
      <c r="TWG135" s="670"/>
      <c r="TWH135" s="670"/>
      <c r="TWI135" s="670"/>
      <c r="TWJ135" s="670"/>
      <c r="TWK135" s="670"/>
      <c r="TWL135" s="670"/>
      <c r="TWM135" s="670"/>
      <c r="TWN135" s="670"/>
      <c r="TWO135" s="670"/>
      <c r="TWP135" s="670"/>
      <c r="TWQ135" s="670"/>
      <c r="TWR135" s="670"/>
      <c r="TWS135" s="670"/>
      <c r="TWT135" s="670"/>
      <c r="TWU135" s="670"/>
      <c r="TWV135" s="670"/>
      <c r="TWW135" s="670"/>
      <c r="TWX135" s="670"/>
      <c r="TWY135" s="670"/>
      <c r="TWZ135" s="670"/>
      <c r="TXA135" s="670"/>
      <c r="TXB135" s="670"/>
      <c r="TXC135" s="670"/>
      <c r="TXD135" s="670"/>
      <c r="TXE135" s="670"/>
      <c r="TXF135" s="670"/>
      <c r="TXG135" s="670"/>
      <c r="TXH135" s="670"/>
      <c r="TXI135" s="670"/>
      <c r="TXJ135" s="670"/>
      <c r="TXK135" s="670"/>
      <c r="TXL135" s="670"/>
      <c r="TXM135" s="670"/>
      <c r="TXN135" s="670"/>
      <c r="TXO135" s="670"/>
      <c r="TXP135" s="670"/>
      <c r="TXQ135" s="670"/>
      <c r="TXR135" s="670"/>
      <c r="TXS135" s="670"/>
      <c r="TXT135" s="670"/>
      <c r="TXU135" s="670"/>
      <c r="TXV135" s="670"/>
      <c r="TXW135" s="670"/>
      <c r="TXX135" s="670"/>
      <c r="TXY135" s="670"/>
      <c r="TXZ135" s="670"/>
      <c r="TYA135" s="670"/>
      <c r="TYB135" s="670"/>
      <c r="TYC135" s="670"/>
      <c r="TYD135" s="670"/>
      <c r="TYE135" s="670"/>
      <c r="TYF135" s="670"/>
      <c r="TYG135" s="670"/>
      <c r="TYH135" s="670"/>
      <c r="TYI135" s="670"/>
      <c r="TYJ135" s="670"/>
      <c r="TYK135" s="670"/>
      <c r="TYL135" s="670"/>
      <c r="TYM135" s="670"/>
      <c r="TYN135" s="670"/>
      <c r="TYO135" s="670"/>
      <c r="TYP135" s="670"/>
      <c r="TYQ135" s="670"/>
      <c r="TYR135" s="670"/>
      <c r="TYS135" s="670"/>
      <c r="TYT135" s="670"/>
      <c r="TYU135" s="670"/>
      <c r="TYV135" s="670"/>
      <c r="TYW135" s="670"/>
      <c r="TYX135" s="670"/>
      <c r="TYY135" s="670"/>
      <c r="TYZ135" s="670"/>
      <c r="TZA135" s="670"/>
      <c r="TZB135" s="670"/>
      <c r="TZC135" s="670"/>
      <c r="TZD135" s="670"/>
      <c r="TZE135" s="670"/>
      <c r="TZF135" s="670"/>
      <c r="TZG135" s="670"/>
      <c r="TZH135" s="670"/>
      <c r="TZI135" s="670"/>
      <c r="TZJ135" s="670"/>
      <c r="TZK135" s="670"/>
      <c r="TZL135" s="670"/>
      <c r="TZM135" s="670"/>
      <c r="TZN135" s="670"/>
      <c r="TZO135" s="670"/>
      <c r="TZP135" s="670"/>
      <c r="TZQ135" s="670"/>
      <c r="TZR135" s="670"/>
      <c r="TZS135" s="670"/>
      <c r="TZT135" s="670"/>
      <c r="TZU135" s="670"/>
      <c r="TZV135" s="670"/>
      <c r="TZW135" s="670"/>
      <c r="TZX135" s="670"/>
      <c r="TZY135" s="670"/>
      <c r="TZZ135" s="670"/>
      <c r="UAA135" s="670"/>
      <c r="UAB135" s="670"/>
      <c r="UAC135" s="670"/>
      <c r="UAD135" s="670"/>
      <c r="UAE135" s="670"/>
      <c r="UAF135" s="670"/>
      <c r="UAG135" s="670"/>
      <c r="UAH135" s="670"/>
      <c r="UAI135" s="670"/>
      <c r="UAJ135" s="670"/>
      <c r="UAK135" s="670"/>
      <c r="UAL135" s="670"/>
      <c r="UAM135" s="670"/>
      <c r="UAN135" s="670"/>
      <c r="UAO135" s="670"/>
      <c r="UAP135" s="670"/>
      <c r="UAQ135" s="670"/>
      <c r="UAR135" s="670"/>
      <c r="UAS135" s="670"/>
      <c r="UAT135" s="670"/>
      <c r="UAU135" s="670"/>
      <c r="UAV135" s="670"/>
      <c r="UAW135" s="670"/>
      <c r="UAX135" s="670"/>
      <c r="UAY135" s="670"/>
      <c r="UAZ135" s="670"/>
      <c r="UBA135" s="670"/>
      <c r="UBB135" s="670"/>
      <c r="UBC135" s="670"/>
      <c r="UBD135" s="670"/>
      <c r="UBE135" s="670"/>
      <c r="UBF135" s="670"/>
      <c r="UBG135" s="670"/>
      <c r="UBH135" s="670"/>
      <c r="UBI135" s="670"/>
      <c r="UBJ135" s="670"/>
      <c r="UBK135" s="670"/>
      <c r="UBL135" s="670"/>
      <c r="UBM135" s="670"/>
      <c r="UBN135" s="670"/>
      <c r="UBO135" s="670"/>
      <c r="UBP135" s="670"/>
      <c r="UBQ135" s="670"/>
      <c r="UBR135" s="670"/>
      <c r="UBS135" s="670"/>
      <c r="UBT135" s="670"/>
      <c r="UBU135" s="670"/>
      <c r="UBV135" s="670"/>
      <c r="UBW135" s="670"/>
      <c r="UBX135" s="670"/>
      <c r="UBY135" s="670"/>
      <c r="UBZ135" s="670"/>
      <c r="UCA135" s="670"/>
      <c r="UCB135" s="670"/>
      <c r="UCC135" s="670"/>
      <c r="UCD135" s="670"/>
      <c r="UCE135" s="670"/>
      <c r="UCF135" s="670"/>
      <c r="UCG135" s="670"/>
      <c r="UCH135" s="670"/>
      <c r="UCI135" s="670"/>
      <c r="UCJ135" s="670"/>
      <c r="UCK135" s="670"/>
      <c r="UCL135" s="670"/>
      <c r="UCM135" s="670"/>
      <c r="UCN135" s="670"/>
      <c r="UCO135" s="670"/>
      <c r="UCP135" s="670"/>
      <c r="UCQ135" s="670"/>
      <c r="UCR135" s="670"/>
      <c r="UCS135" s="670"/>
      <c r="UCT135" s="670"/>
      <c r="UCU135" s="670"/>
      <c r="UCV135" s="670"/>
      <c r="UCW135" s="670"/>
      <c r="UCX135" s="670"/>
      <c r="UCY135" s="670"/>
      <c r="UCZ135" s="670"/>
      <c r="UDA135" s="670"/>
      <c r="UDB135" s="670"/>
      <c r="UDC135" s="670"/>
      <c r="UDD135" s="670"/>
      <c r="UDE135" s="670"/>
      <c r="UDF135" s="670"/>
      <c r="UDG135" s="670"/>
      <c r="UDH135" s="670"/>
      <c r="UDI135" s="670"/>
      <c r="UDJ135" s="670"/>
      <c r="UDK135" s="670"/>
      <c r="UDL135" s="670"/>
      <c r="UDM135" s="670"/>
      <c r="UDN135" s="670"/>
      <c r="UDO135" s="670"/>
      <c r="UDP135" s="670"/>
      <c r="UDQ135" s="670"/>
      <c r="UDR135" s="670"/>
      <c r="UDS135" s="670"/>
      <c r="UDT135" s="670"/>
      <c r="UDU135" s="670"/>
      <c r="UDV135" s="670"/>
      <c r="UDW135" s="670"/>
      <c r="UDX135" s="670"/>
      <c r="UDY135" s="670"/>
      <c r="UDZ135" s="670"/>
      <c r="UEA135" s="670"/>
      <c r="UEB135" s="670"/>
      <c r="UEC135" s="670"/>
      <c r="UED135" s="670"/>
      <c r="UEE135" s="670"/>
      <c r="UEF135" s="670"/>
      <c r="UEG135" s="670"/>
      <c r="UEH135" s="670"/>
      <c r="UEI135" s="670"/>
      <c r="UEJ135" s="670"/>
      <c r="UEK135" s="670"/>
      <c r="UEL135" s="670"/>
      <c r="UEM135" s="670"/>
      <c r="UEN135" s="670"/>
      <c r="UEO135" s="670"/>
      <c r="UEP135" s="670"/>
      <c r="UEQ135" s="670"/>
      <c r="UER135" s="670"/>
      <c r="UES135" s="670"/>
      <c r="UET135" s="670"/>
      <c r="UEU135" s="670"/>
      <c r="UEV135" s="670"/>
      <c r="UEW135" s="670"/>
      <c r="UEX135" s="670"/>
      <c r="UEY135" s="670"/>
      <c r="UEZ135" s="670"/>
      <c r="UFA135" s="670"/>
      <c r="UFB135" s="670"/>
      <c r="UFC135" s="670"/>
      <c r="UFD135" s="670"/>
      <c r="UFE135" s="670"/>
      <c r="UFF135" s="670"/>
      <c r="UFG135" s="670"/>
      <c r="UFH135" s="670"/>
      <c r="UFI135" s="670"/>
      <c r="UFJ135" s="670"/>
      <c r="UFK135" s="670"/>
      <c r="UFL135" s="670"/>
      <c r="UFM135" s="670"/>
      <c r="UFN135" s="670"/>
      <c r="UFO135" s="670"/>
      <c r="UFP135" s="670"/>
      <c r="UFQ135" s="670"/>
      <c r="UFR135" s="670"/>
      <c r="UFS135" s="670"/>
      <c r="UFT135" s="670"/>
      <c r="UFU135" s="670"/>
      <c r="UFV135" s="670"/>
      <c r="UFW135" s="670"/>
      <c r="UFX135" s="670"/>
      <c r="UFY135" s="670"/>
      <c r="UFZ135" s="670"/>
      <c r="UGA135" s="670"/>
      <c r="UGB135" s="670"/>
      <c r="UGC135" s="670"/>
      <c r="UGD135" s="670"/>
      <c r="UGE135" s="670"/>
      <c r="UGF135" s="670"/>
      <c r="UGG135" s="670"/>
      <c r="UGH135" s="670"/>
      <c r="UGI135" s="670"/>
      <c r="UGJ135" s="670"/>
      <c r="UGK135" s="670"/>
      <c r="UGL135" s="670"/>
      <c r="UGM135" s="670"/>
      <c r="UGN135" s="670"/>
      <c r="UGO135" s="670"/>
      <c r="UGP135" s="670"/>
      <c r="UGQ135" s="670"/>
      <c r="UGR135" s="670"/>
      <c r="UGS135" s="670"/>
      <c r="UGT135" s="670"/>
      <c r="UGU135" s="670"/>
      <c r="UGV135" s="670"/>
      <c r="UGW135" s="670"/>
      <c r="UGX135" s="670"/>
      <c r="UGY135" s="670"/>
      <c r="UGZ135" s="670"/>
      <c r="UHA135" s="670"/>
      <c r="UHB135" s="670"/>
      <c r="UHC135" s="670"/>
      <c r="UHD135" s="670"/>
      <c r="UHE135" s="670"/>
      <c r="UHF135" s="670"/>
      <c r="UHG135" s="670"/>
      <c r="UHH135" s="670"/>
      <c r="UHI135" s="670"/>
      <c r="UHJ135" s="670"/>
      <c r="UHK135" s="670"/>
      <c r="UHL135" s="670"/>
      <c r="UHM135" s="670"/>
      <c r="UHN135" s="670"/>
      <c r="UHO135" s="670"/>
      <c r="UHP135" s="670"/>
      <c r="UHQ135" s="670"/>
      <c r="UHR135" s="670"/>
      <c r="UHS135" s="670"/>
      <c r="UHT135" s="670"/>
      <c r="UHU135" s="670"/>
      <c r="UHV135" s="670"/>
      <c r="UHW135" s="670"/>
      <c r="UHX135" s="670"/>
      <c r="UHY135" s="670"/>
      <c r="UHZ135" s="670"/>
      <c r="UIA135" s="670"/>
      <c r="UIB135" s="670"/>
      <c r="UIC135" s="670"/>
      <c r="UID135" s="670"/>
      <c r="UIE135" s="670"/>
      <c r="UIF135" s="670"/>
      <c r="UIG135" s="670"/>
      <c r="UIH135" s="670"/>
      <c r="UII135" s="670"/>
      <c r="UIJ135" s="670"/>
      <c r="UIK135" s="670"/>
      <c r="UIL135" s="670"/>
      <c r="UIM135" s="670"/>
      <c r="UIN135" s="670"/>
      <c r="UIO135" s="670"/>
      <c r="UIP135" s="670"/>
      <c r="UIQ135" s="670"/>
      <c r="UIR135" s="670"/>
      <c r="UIS135" s="670"/>
      <c r="UIT135" s="670"/>
      <c r="UIU135" s="670"/>
      <c r="UIV135" s="670"/>
      <c r="UIW135" s="670"/>
      <c r="UIX135" s="670"/>
      <c r="UIY135" s="670"/>
      <c r="UIZ135" s="670"/>
      <c r="UJA135" s="670"/>
      <c r="UJB135" s="670"/>
      <c r="UJC135" s="670"/>
      <c r="UJD135" s="670"/>
      <c r="UJE135" s="670"/>
      <c r="UJF135" s="670"/>
      <c r="UJG135" s="670"/>
      <c r="UJH135" s="670"/>
      <c r="UJI135" s="670"/>
      <c r="UJJ135" s="670"/>
      <c r="UJK135" s="670"/>
      <c r="UJL135" s="670"/>
      <c r="UJM135" s="670"/>
      <c r="UJN135" s="670"/>
      <c r="UJO135" s="670"/>
      <c r="UJP135" s="670"/>
      <c r="UJQ135" s="670"/>
      <c r="UJR135" s="670"/>
      <c r="UJS135" s="670"/>
      <c r="UJT135" s="670"/>
      <c r="UJU135" s="670"/>
      <c r="UJV135" s="670"/>
      <c r="UJW135" s="670"/>
      <c r="UJX135" s="670"/>
      <c r="UJY135" s="670"/>
      <c r="UJZ135" s="670"/>
      <c r="UKA135" s="670"/>
      <c r="UKB135" s="670"/>
      <c r="UKC135" s="670"/>
      <c r="UKD135" s="670"/>
      <c r="UKE135" s="670"/>
      <c r="UKF135" s="670"/>
      <c r="UKG135" s="670"/>
      <c r="UKH135" s="670"/>
      <c r="UKI135" s="670"/>
      <c r="UKJ135" s="670"/>
      <c r="UKK135" s="670"/>
      <c r="UKL135" s="670"/>
      <c r="UKM135" s="670"/>
      <c r="UKN135" s="670"/>
      <c r="UKO135" s="670"/>
      <c r="UKP135" s="670"/>
      <c r="UKQ135" s="670"/>
      <c r="UKR135" s="670"/>
      <c r="UKS135" s="670"/>
      <c r="UKT135" s="670"/>
      <c r="UKU135" s="670"/>
      <c r="UKV135" s="670"/>
      <c r="UKW135" s="670"/>
      <c r="UKX135" s="670"/>
      <c r="UKY135" s="670"/>
      <c r="UKZ135" s="670"/>
      <c r="ULA135" s="670"/>
      <c r="ULB135" s="670"/>
      <c r="ULC135" s="670"/>
      <c r="ULD135" s="670"/>
      <c r="ULE135" s="670"/>
      <c r="ULF135" s="670"/>
      <c r="ULG135" s="670"/>
      <c r="ULH135" s="670"/>
      <c r="ULI135" s="670"/>
      <c r="ULJ135" s="670"/>
      <c r="ULK135" s="670"/>
      <c r="ULL135" s="670"/>
      <c r="ULM135" s="670"/>
      <c r="ULN135" s="670"/>
      <c r="ULO135" s="670"/>
      <c r="ULP135" s="670"/>
      <c r="ULQ135" s="670"/>
      <c r="ULR135" s="670"/>
      <c r="ULS135" s="670"/>
      <c r="ULT135" s="670"/>
      <c r="ULU135" s="670"/>
      <c r="ULV135" s="670"/>
      <c r="ULW135" s="670"/>
      <c r="ULX135" s="670"/>
      <c r="ULY135" s="670"/>
      <c r="ULZ135" s="670"/>
      <c r="UMA135" s="670"/>
      <c r="UMB135" s="670"/>
      <c r="UMC135" s="670"/>
      <c r="UMD135" s="670"/>
      <c r="UME135" s="670"/>
      <c r="UMF135" s="670"/>
      <c r="UMG135" s="670"/>
      <c r="UMH135" s="670"/>
      <c r="UMI135" s="670"/>
      <c r="UMJ135" s="670"/>
      <c r="UMK135" s="670"/>
      <c r="UML135" s="670"/>
      <c r="UMM135" s="670"/>
      <c r="UMN135" s="670"/>
      <c r="UMO135" s="670"/>
      <c r="UMP135" s="670"/>
      <c r="UMQ135" s="670"/>
      <c r="UMR135" s="670"/>
      <c r="UMS135" s="670"/>
      <c r="UMT135" s="670"/>
      <c r="UMU135" s="670"/>
      <c r="UMV135" s="670"/>
      <c r="UMW135" s="670"/>
      <c r="UMX135" s="670"/>
      <c r="UMY135" s="670"/>
      <c r="UMZ135" s="670"/>
      <c r="UNA135" s="670"/>
      <c r="UNB135" s="670"/>
      <c r="UNC135" s="670"/>
      <c r="UND135" s="670"/>
      <c r="UNE135" s="670"/>
      <c r="UNF135" s="670"/>
      <c r="UNG135" s="670"/>
      <c r="UNH135" s="670"/>
      <c r="UNI135" s="670"/>
      <c r="UNJ135" s="670"/>
      <c r="UNK135" s="670"/>
      <c r="UNL135" s="670"/>
      <c r="UNM135" s="670"/>
      <c r="UNN135" s="670"/>
      <c r="UNO135" s="670"/>
      <c r="UNP135" s="670"/>
      <c r="UNQ135" s="670"/>
      <c r="UNR135" s="670"/>
      <c r="UNS135" s="670"/>
      <c r="UNT135" s="670"/>
      <c r="UNU135" s="670"/>
      <c r="UNV135" s="670"/>
      <c r="UNW135" s="670"/>
      <c r="UNX135" s="670"/>
      <c r="UNY135" s="670"/>
      <c r="UNZ135" s="670"/>
      <c r="UOA135" s="670"/>
      <c r="UOB135" s="670"/>
      <c r="UOC135" s="670"/>
      <c r="UOD135" s="670"/>
      <c r="UOE135" s="670"/>
      <c r="UOF135" s="670"/>
      <c r="UOG135" s="670"/>
      <c r="UOH135" s="670"/>
      <c r="UOI135" s="670"/>
      <c r="UOJ135" s="670"/>
      <c r="UOK135" s="670"/>
      <c r="UOL135" s="670"/>
      <c r="UOM135" s="670"/>
      <c r="UON135" s="670"/>
      <c r="UOO135" s="670"/>
      <c r="UOP135" s="670"/>
      <c r="UOQ135" s="670"/>
      <c r="UOR135" s="670"/>
      <c r="UOS135" s="670"/>
      <c r="UOT135" s="670"/>
      <c r="UOU135" s="670"/>
      <c r="UOV135" s="670"/>
      <c r="UOW135" s="670"/>
      <c r="UOX135" s="670"/>
      <c r="UOY135" s="670"/>
      <c r="UOZ135" s="670"/>
      <c r="UPA135" s="670"/>
      <c r="UPB135" s="670"/>
      <c r="UPC135" s="670"/>
      <c r="UPD135" s="670"/>
      <c r="UPE135" s="670"/>
      <c r="UPF135" s="670"/>
      <c r="UPG135" s="670"/>
      <c r="UPH135" s="670"/>
      <c r="UPI135" s="670"/>
      <c r="UPJ135" s="670"/>
      <c r="UPK135" s="670"/>
      <c r="UPL135" s="670"/>
      <c r="UPM135" s="670"/>
      <c r="UPN135" s="670"/>
      <c r="UPO135" s="670"/>
      <c r="UPP135" s="670"/>
      <c r="UPQ135" s="670"/>
      <c r="UPR135" s="670"/>
      <c r="UPS135" s="670"/>
      <c r="UPT135" s="670"/>
      <c r="UPU135" s="670"/>
      <c r="UPV135" s="670"/>
      <c r="UPW135" s="670"/>
      <c r="UPX135" s="670"/>
      <c r="UPY135" s="670"/>
      <c r="UPZ135" s="670"/>
      <c r="UQA135" s="670"/>
      <c r="UQB135" s="670"/>
      <c r="UQC135" s="670"/>
      <c r="UQD135" s="670"/>
      <c r="UQE135" s="670"/>
      <c r="UQF135" s="670"/>
      <c r="UQG135" s="670"/>
      <c r="UQH135" s="670"/>
      <c r="UQI135" s="670"/>
      <c r="UQJ135" s="670"/>
      <c r="UQK135" s="670"/>
      <c r="UQL135" s="670"/>
      <c r="UQM135" s="670"/>
      <c r="UQN135" s="670"/>
      <c r="UQO135" s="670"/>
      <c r="UQP135" s="670"/>
      <c r="UQQ135" s="670"/>
      <c r="UQR135" s="670"/>
      <c r="UQS135" s="670"/>
      <c r="UQT135" s="670"/>
      <c r="UQU135" s="670"/>
      <c r="UQV135" s="670"/>
      <c r="UQW135" s="670"/>
      <c r="UQX135" s="670"/>
      <c r="UQY135" s="670"/>
      <c r="UQZ135" s="670"/>
      <c r="URA135" s="670"/>
      <c r="URB135" s="670"/>
      <c r="URC135" s="670"/>
      <c r="URD135" s="670"/>
      <c r="URE135" s="670"/>
      <c r="URF135" s="670"/>
      <c r="URG135" s="670"/>
      <c r="URH135" s="670"/>
      <c r="URI135" s="670"/>
      <c r="URJ135" s="670"/>
      <c r="URK135" s="670"/>
      <c r="URL135" s="670"/>
      <c r="URM135" s="670"/>
      <c r="URN135" s="670"/>
      <c r="URO135" s="670"/>
      <c r="URP135" s="670"/>
      <c r="URQ135" s="670"/>
      <c r="URR135" s="670"/>
      <c r="URS135" s="670"/>
      <c r="URT135" s="670"/>
      <c r="URU135" s="670"/>
      <c r="URV135" s="670"/>
      <c r="URW135" s="670"/>
      <c r="URX135" s="670"/>
      <c r="URY135" s="670"/>
      <c r="URZ135" s="670"/>
      <c r="USA135" s="670"/>
      <c r="USB135" s="670"/>
      <c r="USC135" s="670"/>
      <c r="USD135" s="670"/>
      <c r="USE135" s="670"/>
      <c r="USF135" s="670"/>
      <c r="USG135" s="670"/>
      <c r="USH135" s="670"/>
      <c r="USI135" s="670"/>
      <c r="USJ135" s="670"/>
      <c r="USK135" s="670"/>
      <c r="USL135" s="670"/>
      <c r="USM135" s="670"/>
      <c r="USN135" s="670"/>
      <c r="USO135" s="670"/>
      <c r="USP135" s="670"/>
      <c r="USQ135" s="670"/>
      <c r="USR135" s="670"/>
      <c r="USS135" s="670"/>
      <c r="UST135" s="670"/>
      <c r="USU135" s="670"/>
      <c r="USV135" s="670"/>
      <c r="USW135" s="670"/>
      <c r="USX135" s="670"/>
      <c r="USY135" s="670"/>
      <c r="USZ135" s="670"/>
      <c r="UTA135" s="670"/>
      <c r="UTB135" s="670"/>
      <c r="UTC135" s="670"/>
      <c r="UTD135" s="670"/>
      <c r="UTE135" s="670"/>
      <c r="UTF135" s="670"/>
      <c r="UTG135" s="670"/>
      <c r="UTH135" s="670"/>
      <c r="UTI135" s="670"/>
      <c r="UTJ135" s="670"/>
      <c r="UTK135" s="670"/>
      <c r="UTL135" s="670"/>
      <c r="UTM135" s="670"/>
      <c r="UTN135" s="670"/>
      <c r="UTO135" s="670"/>
      <c r="UTP135" s="670"/>
      <c r="UTQ135" s="670"/>
      <c r="UTR135" s="670"/>
      <c r="UTS135" s="670"/>
      <c r="UTT135" s="670"/>
      <c r="UTU135" s="670"/>
      <c r="UTV135" s="670"/>
      <c r="UTW135" s="670"/>
      <c r="UTX135" s="670"/>
      <c r="UTY135" s="670"/>
      <c r="UTZ135" s="670"/>
      <c r="UUA135" s="670"/>
      <c r="UUB135" s="670"/>
      <c r="UUC135" s="670"/>
      <c r="UUD135" s="670"/>
      <c r="UUE135" s="670"/>
      <c r="UUF135" s="670"/>
      <c r="UUG135" s="670"/>
      <c r="UUH135" s="670"/>
      <c r="UUI135" s="670"/>
      <c r="UUJ135" s="670"/>
      <c r="UUK135" s="670"/>
      <c r="UUL135" s="670"/>
      <c r="UUM135" s="670"/>
      <c r="UUN135" s="670"/>
      <c r="UUO135" s="670"/>
      <c r="UUP135" s="670"/>
      <c r="UUQ135" s="670"/>
      <c r="UUR135" s="670"/>
      <c r="UUS135" s="670"/>
      <c r="UUT135" s="670"/>
      <c r="UUU135" s="670"/>
      <c r="UUV135" s="670"/>
      <c r="UUW135" s="670"/>
      <c r="UUX135" s="670"/>
      <c r="UUY135" s="670"/>
      <c r="UUZ135" s="670"/>
      <c r="UVA135" s="670"/>
      <c r="UVB135" s="670"/>
      <c r="UVC135" s="670"/>
      <c r="UVD135" s="670"/>
      <c r="UVE135" s="670"/>
      <c r="UVF135" s="670"/>
      <c r="UVG135" s="670"/>
      <c r="UVH135" s="670"/>
      <c r="UVI135" s="670"/>
      <c r="UVJ135" s="670"/>
      <c r="UVK135" s="670"/>
      <c r="UVL135" s="670"/>
      <c r="UVM135" s="670"/>
      <c r="UVN135" s="670"/>
      <c r="UVO135" s="670"/>
      <c r="UVP135" s="670"/>
      <c r="UVQ135" s="670"/>
      <c r="UVR135" s="670"/>
      <c r="UVS135" s="670"/>
      <c r="UVT135" s="670"/>
      <c r="UVU135" s="670"/>
      <c r="UVV135" s="670"/>
      <c r="UVW135" s="670"/>
      <c r="UVX135" s="670"/>
      <c r="UVY135" s="670"/>
      <c r="UVZ135" s="670"/>
      <c r="UWA135" s="670"/>
      <c r="UWB135" s="670"/>
      <c r="UWC135" s="670"/>
      <c r="UWD135" s="670"/>
      <c r="UWE135" s="670"/>
      <c r="UWF135" s="670"/>
      <c r="UWG135" s="670"/>
      <c r="UWH135" s="670"/>
      <c r="UWI135" s="670"/>
      <c r="UWJ135" s="670"/>
      <c r="UWK135" s="670"/>
      <c r="UWL135" s="670"/>
      <c r="UWM135" s="670"/>
      <c r="UWN135" s="670"/>
      <c r="UWO135" s="670"/>
      <c r="UWP135" s="670"/>
      <c r="UWQ135" s="670"/>
      <c r="UWR135" s="670"/>
      <c r="UWS135" s="670"/>
      <c r="UWT135" s="670"/>
      <c r="UWU135" s="670"/>
      <c r="UWV135" s="670"/>
      <c r="UWW135" s="670"/>
      <c r="UWX135" s="670"/>
      <c r="UWY135" s="670"/>
      <c r="UWZ135" s="670"/>
      <c r="UXA135" s="670"/>
      <c r="UXB135" s="670"/>
      <c r="UXC135" s="670"/>
      <c r="UXD135" s="670"/>
      <c r="UXE135" s="670"/>
      <c r="UXF135" s="670"/>
      <c r="UXG135" s="670"/>
      <c r="UXH135" s="670"/>
      <c r="UXI135" s="670"/>
      <c r="UXJ135" s="670"/>
      <c r="UXK135" s="670"/>
      <c r="UXL135" s="670"/>
      <c r="UXM135" s="670"/>
      <c r="UXN135" s="670"/>
      <c r="UXO135" s="670"/>
      <c r="UXP135" s="670"/>
      <c r="UXQ135" s="670"/>
      <c r="UXR135" s="670"/>
      <c r="UXS135" s="670"/>
      <c r="UXT135" s="670"/>
      <c r="UXU135" s="670"/>
      <c r="UXV135" s="670"/>
      <c r="UXW135" s="670"/>
      <c r="UXX135" s="670"/>
      <c r="UXY135" s="670"/>
      <c r="UXZ135" s="670"/>
      <c r="UYA135" s="670"/>
      <c r="UYB135" s="670"/>
      <c r="UYC135" s="670"/>
      <c r="UYD135" s="670"/>
      <c r="UYE135" s="670"/>
      <c r="UYF135" s="670"/>
      <c r="UYG135" s="670"/>
      <c r="UYH135" s="670"/>
      <c r="UYI135" s="670"/>
      <c r="UYJ135" s="670"/>
      <c r="UYK135" s="670"/>
      <c r="UYL135" s="670"/>
      <c r="UYM135" s="670"/>
      <c r="UYN135" s="670"/>
      <c r="UYO135" s="670"/>
      <c r="UYP135" s="670"/>
      <c r="UYQ135" s="670"/>
      <c r="UYR135" s="670"/>
      <c r="UYS135" s="670"/>
      <c r="UYT135" s="670"/>
      <c r="UYU135" s="670"/>
      <c r="UYV135" s="670"/>
      <c r="UYW135" s="670"/>
      <c r="UYX135" s="670"/>
      <c r="UYY135" s="670"/>
      <c r="UYZ135" s="670"/>
      <c r="UZA135" s="670"/>
      <c r="UZB135" s="670"/>
      <c r="UZC135" s="670"/>
      <c r="UZD135" s="670"/>
      <c r="UZE135" s="670"/>
      <c r="UZF135" s="670"/>
      <c r="UZG135" s="670"/>
      <c r="UZH135" s="670"/>
      <c r="UZI135" s="670"/>
      <c r="UZJ135" s="670"/>
      <c r="UZK135" s="670"/>
      <c r="UZL135" s="670"/>
      <c r="UZM135" s="670"/>
      <c r="UZN135" s="670"/>
      <c r="UZO135" s="670"/>
      <c r="UZP135" s="670"/>
      <c r="UZQ135" s="670"/>
      <c r="UZR135" s="670"/>
      <c r="UZS135" s="670"/>
      <c r="UZT135" s="670"/>
      <c r="UZU135" s="670"/>
      <c r="UZV135" s="670"/>
      <c r="UZW135" s="670"/>
      <c r="UZX135" s="670"/>
      <c r="UZY135" s="670"/>
      <c r="UZZ135" s="670"/>
      <c r="VAA135" s="670"/>
      <c r="VAB135" s="670"/>
      <c r="VAC135" s="670"/>
      <c r="VAD135" s="670"/>
      <c r="VAE135" s="670"/>
      <c r="VAF135" s="670"/>
      <c r="VAG135" s="670"/>
      <c r="VAH135" s="670"/>
      <c r="VAI135" s="670"/>
      <c r="VAJ135" s="670"/>
      <c r="VAK135" s="670"/>
      <c r="VAL135" s="670"/>
      <c r="VAM135" s="670"/>
      <c r="VAN135" s="670"/>
      <c r="VAO135" s="670"/>
      <c r="VAP135" s="670"/>
      <c r="VAQ135" s="670"/>
      <c r="VAR135" s="670"/>
      <c r="VAS135" s="670"/>
      <c r="VAT135" s="670"/>
      <c r="VAU135" s="670"/>
      <c r="VAV135" s="670"/>
      <c r="VAW135" s="670"/>
      <c r="VAX135" s="670"/>
      <c r="VAY135" s="670"/>
      <c r="VAZ135" s="670"/>
      <c r="VBA135" s="670"/>
      <c r="VBB135" s="670"/>
      <c r="VBC135" s="670"/>
      <c r="VBD135" s="670"/>
      <c r="VBE135" s="670"/>
      <c r="VBF135" s="670"/>
      <c r="VBG135" s="670"/>
      <c r="VBH135" s="670"/>
      <c r="VBI135" s="670"/>
      <c r="VBJ135" s="670"/>
      <c r="VBK135" s="670"/>
      <c r="VBL135" s="670"/>
      <c r="VBM135" s="670"/>
      <c r="VBN135" s="670"/>
      <c r="VBO135" s="670"/>
      <c r="VBP135" s="670"/>
      <c r="VBQ135" s="670"/>
      <c r="VBR135" s="670"/>
      <c r="VBS135" s="670"/>
      <c r="VBT135" s="670"/>
      <c r="VBU135" s="670"/>
      <c r="VBV135" s="670"/>
      <c r="VBW135" s="670"/>
      <c r="VBX135" s="670"/>
      <c r="VBY135" s="670"/>
      <c r="VBZ135" s="670"/>
      <c r="VCA135" s="670"/>
      <c r="VCB135" s="670"/>
      <c r="VCC135" s="670"/>
      <c r="VCD135" s="670"/>
      <c r="VCE135" s="670"/>
      <c r="VCF135" s="670"/>
      <c r="VCG135" s="670"/>
      <c r="VCH135" s="670"/>
      <c r="VCI135" s="670"/>
      <c r="VCJ135" s="670"/>
      <c r="VCK135" s="670"/>
      <c r="VCL135" s="670"/>
      <c r="VCM135" s="670"/>
      <c r="VCN135" s="670"/>
      <c r="VCO135" s="670"/>
      <c r="VCP135" s="670"/>
      <c r="VCQ135" s="670"/>
      <c r="VCR135" s="670"/>
      <c r="VCS135" s="670"/>
      <c r="VCT135" s="670"/>
      <c r="VCU135" s="670"/>
      <c r="VCV135" s="670"/>
      <c r="VCW135" s="670"/>
      <c r="VCX135" s="670"/>
      <c r="VCY135" s="670"/>
      <c r="VCZ135" s="670"/>
      <c r="VDA135" s="670"/>
      <c r="VDB135" s="670"/>
      <c r="VDC135" s="670"/>
      <c r="VDD135" s="670"/>
      <c r="VDE135" s="670"/>
      <c r="VDF135" s="670"/>
      <c r="VDG135" s="670"/>
      <c r="VDH135" s="670"/>
      <c r="VDI135" s="670"/>
      <c r="VDJ135" s="670"/>
      <c r="VDK135" s="670"/>
      <c r="VDL135" s="670"/>
      <c r="VDM135" s="670"/>
      <c r="VDN135" s="670"/>
      <c r="VDO135" s="670"/>
      <c r="VDP135" s="670"/>
      <c r="VDQ135" s="670"/>
      <c r="VDR135" s="670"/>
      <c r="VDS135" s="670"/>
      <c r="VDT135" s="670"/>
      <c r="VDU135" s="670"/>
      <c r="VDV135" s="670"/>
      <c r="VDW135" s="670"/>
      <c r="VDX135" s="670"/>
      <c r="VDY135" s="670"/>
      <c r="VDZ135" s="670"/>
      <c r="VEA135" s="670"/>
      <c r="VEB135" s="670"/>
      <c r="VEC135" s="670"/>
      <c r="VED135" s="670"/>
      <c r="VEE135" s="670"/>
      <c r="VEF135" s="670"/>
      <c r="VEG135" s="670"/>
      <c r="VEH135" s="670"/>
      <c r="VEI135" s="670"/>
      <c r="VEJ135" s="670"/>
      <c r="VEK135" s="670"/>
      <c r="VEL135" s="670"/>
      <c r="VEM135" s="670"/>
      <c r="VEN135" s="670"/>
      <c r="VEO135" s="670"/>
      <c r="VEP135" s="670"/>
      <c r="VEQ135" s="670"/>
      <c r="VER135" s="670"/>
      <c r="VES135" s="670"/>
      <c r="VET135" s="670"/>
      <c r="VEU135" s="670"/>
      <c r="VEV135" s="670"/>
      <c r="VEW135" s="670"/>
      <c r="VEX135" s="670"/>
      <c r="VEY135" s="670"/>
      <c r="VEZ135" s="670"/>
      <c r="VFA135" s="670"/>
      <c r="VFB135" s="670"/>
      <c r="VFC135" s="670"/>
      <c r="VFD135" s="670"/>
      <c r="VFE135" s="670"/>
      <c r="VFF135" s="670"/>
      <c r="VFG135" s="670"/>
      <c r="VFH135" s="670"/>
      <c r="VFI135" s="670"/>
      <c r="VFJ135" s="670"/>
      <c r="VFK135" s="670"/>
      <c r="VFL135" s="670"/>
      <c r="VFM135" s="670"/>
      <c r="VFN135" s="670"/>
      <c r="VFO135" s="670"/>
      <c r="VFP135" s="670"/>
      <c r="VFQ135" s="670"/>
      <c r="VFR135" s="670"/>
      <c r="VFS135" s="670"/>
      <c r="VFT135" s="670"/>
      <c r="VFU135" s="670"/>
      <c r="VFV135" s="670"/>
      <c r="VFW135" s="670"/>
      <c r="VFX135" s="670"/>
      <c r="VFY135" s="670"/>
      <c r="VFZ135" s="670"/>
      <c r="VGA135" s="670"/>
      <c r="VGB135" s="670"/>
      <c r="VGC135" s="670"/>
      <c r="VGD135" s="670"/>
      <c r="VGE135" s="670"/>
      <c r="VGF135" s="670"/>
      <c r="VGG135" s="670"/>
      <c r="VGH135" s="670"/>
      <c r="VGI135" s="670"/>
      <c r="VGJ135" s="670"/>
      <c r="VGK135" s="670"/>
      <c r="VGL135" s="670"/>
      <c r="VGM135" s="670"/>
      <c r="VGN135" s="670"/>
      <c r="VGO135" s="670"/>
      <c r="VGP135" s="670"/>
      <c r="VGQ135" s="670"/>
      <c r="VGR135" s="670"/>
      <c r="VGS135" s="670"/>
      <c r="VGT135" s="670"/>
      <c r="VGU135" s="670"/>
      <c r="VGV135" s="670"/>
      <c r="VGW135" s="670"/>
      <c r="VGX135" s="670"/>
      <c r="VGY135" s="670"/>
      <c r="VGZ135" s="670"/>
      <c r="VHA135" s="670"/>
      <c r="VHB135" s="670"/>
      <c r="VHC135" s="670"/>
      <c r="VHD135" s="670"/>
      <c r="VHE135" s="670"/>
      <c r="VHF135" s="670"/>
      <c r="VHG135" s="670"/>
      <c r="VHH135" s="670"/>
      <c r="VHI135" s="670"/>
      <c r="VHJ135" s="670"/>
      <c r="VHK135" s="670"/>
      <c r="VHL135" s="670"/>
      <c r="VHM135" s="670"/>
      <c r="VHN135" s="670"/>
      <c r="VHO135" s="670"/>
      <c r="VHP135" s="670"/>
      <c r="VHQ135" s="670"/>
      <c r="VHR135" s="670"/>
      <c r="VHS135" s="670"/>
      <c r="VHT135" s="670"/>
      <c r="VHU135" s="670"/>
      <c r="VHV135" s="670"/>
      <c r="VHW135" s="670"/>
      <c r="VHX135" s="670"/>
      <c r="VHY135" s="670"/>
      <c r="VHZ135" s="670"/>
      <c r="VIA135" s="670"/>
      <c r="VIB135" s="670"/>
      <c r="VIC135" s="670"/>
      <c r="VID135" s="670"/>
      <c r="VIE135" s="670"/>
      <c r="VIF135" s="670"/>
      <c r="VIG135" s="670"/>
      <c r="VIH135" s="670"/>
      <c r="VII135" s="670"/>
      <c r="VIJ135" s="670"/>
      <c r="VIK135" s="670"/>
      <c r="VIL135" s="670"/>
      <c r="VIM135" s="670"/>
      <c r="VIN135" s="670"/>
      <c r="VIO135" s="670"/>
      <c r="VIP135" s="670"/>
      <c r="VIQ135" s="670"/>
      <c r="VIR135" s="670"/>
      <c r="VIS135" s="670"/>
      <c r="VIT135" s="670"/>
      <c r="VIU135" s="670"/>
      <c r="VIV135" s="670"/>
      <c r="VIW135" s="670"/>
      <c r="VIX135" s="670"/>
      <c r="VIY135" s="670"/>
      <c r="VIZ135" s="670"/>
      <c r="VJA135" s="670"/>
      <c r="VJB135" s="670"/>
      <c r="VJC135" s="670"/>
      <c r="VJD135" s="670"/>
      <c r="VJE135" s="670"/>
      <c r="VJF135" s="670"/>
      <c r="VJG135" s="670"/>
      <c r="VJH135" s="670"/>
      <c r="VJI135" s="670"/>
      <c r="VJJ135" s="670"/>
      <c r="VJK135" s="670"/>
      <c r="VJL135" s="670"/>
      <c r="VJM135" s="670"/>
      <c r="VJN135" s="670"/>
      <c r="VJO135" s="670"/>
      <c r="VJP135" s="670"/>
      <c r="VJQ135" s="670"/>
      <c r="VJR135" s="670"/>
      <c r="VJS135" s="670"/>
      <c r="VJT135" s="670"/>
      <c r="VJU135" s="670"/>
      <c r="VJV135" s="670"/>
      <c r="VJW135" s="670"/>
      <c r="VJX135" s="670"/>
      <c r="VJY135" s="670"/>
      <c r="VJZ135" s="670"/>
      <c r="VKA135" s="670"/>
      <c r="VKB135" s="670"/>
      <c r="VKC135" s="670"/>
      <c r="VKD135" s="670"/>
      <c r="VKE135" s="670"/>
      <c r="VKF135" s="670"/>
      <c r="VKG135" s="670"/>
      <c r="VKH135" s="670"/>
      <c r="VKI135" s="670"/>
      <c r="VKJ135" s="670"/>
      <c r="VKK135" s="670"/>
      <c r="VKL135" s="670"/>
      <c r="VKM135" s="670"/>
      <c r="VKN135" s="670"/>
      <c r="VKO135" s="670"/>
      <c r="VKP135" s="670"/>
      <c r="VKQ135" s="670"/>
      <c r="VKR135" s="670"/>
      <c r="VKS135" s="670"/>
      <c r="VKT135" s="670"/>
      <c r="VKU135" s="670"/>
      <c r="VKV135" s="670"/>
      <c r="VKW135" s="670"/>
      <c r="VKX135" s="670"/>
      <c r="VKY135" s="670"/>
      <c r="VKZ135" s="670"/>
      <c r="VLA135" s="670"/>
      <c r="VLB135" s="670"/>
      <c r="VLC135" s="670"/>
      <c r="VLD135" s="670"/>
      <c r="VLE135" s="670"/>
      <c r="VLF135" s="670"/>
      <c r="VLG135" s="670"/>
      <c r="VLH135" s="670"/>
      <c r="VLI135" s="670"/>
      <c r="VLJ135" s="670"/>
      <c r="VLK135" s="670"/>
      <c r="VLL135" s="670"/>
      <c r="VLM135" s="670"/>
      <c r="VLN135" s="670"/>
      <c r="VLO135" s="670"/>
      <c r="VLP135" s="670"/>
      <c r="VLQ135" s="670"/>
      <c r="VLR135" s="670"/>
      <c r="VLS135" s="670"/>
      <c r="VLT135" s="670"/>
      <c r="VLU135" s="670"/>
      <c r="VLV135" s="670"/>
      <c r="VLW135" s="670"/>
      <c r="VLX135" s="670"/>
      <c r="VLY135" s="670"/>
      <c r="VLZ135" s="670"/>
      <c r="VMA135" s="670"/>
      <c r="VMB135" s="670"/>
      <c r="VMC135" s="670"/>
      <c r="VMD135" s="670"/>
      <c r="VME135" s="670"/>
      <c r="VMF135" s="670"/>
      <c r="VMG135" s="670"/>
      <c r="VMH135" s="670"/>
      <c r="VMI135" s="670"/>
      <c r="VMJ135" s="670"/>
      <c r="VMK135" s="670"/>
      <c r="VML135" s="670"/>
      <c r="VMM135" s="670"/>
      <c r="VMN135" s="670"/>
      <c r="VMO135" s="670"/>
      <c r="VMP135" s="670"/>
      <c r="VMQ135" s="670"/>
      <c r="VMR135" s="670"/>
      <c r="VMS135" s="670"/>
      <c r="VMT135" s="670"/>
      <c r="VMU135" s="670"/>
      <c r="VMV135" s="670"/>
      <c r="VMW135" s="670"/>
      <c r="VMX135" s="670"/>
      <c r="VMY135" s="670"/>
      <c r="VMZ135" s="670"/>
      <c r="VNA135" s="670"/>
      <c r="VNB135" s="670"/>
      <c r="VNC135" s="670"/>
      <c r="VND135" s="670"/>
      <c r="VNE135" s="670"/>
      <c r="VNF135" s="670"/>
      <c r="VNG135" s="670"/>
      <c r="VNH135" s="670"/>
      <c r="VNI135" s="670"/>
      <c r="VNJ135" s="670"/>
      <c r="VNK135" s="670"/>
      <c r="VNL135" s="670"/>
      <c r="VNM135" s="670"/>
      <c r="VNN135" s="670"/>
      <c r="VNO135" s="670"/>
      <c r="VNP135" s="670"/>
      <c r="VNQ135" s="670"/>
      <c r="VNR135" s="670"/>
      <c r="VNS135" s="670"/>
      <c r="VNT135" s="670"/>
      <c r="VNU135" s="670"/>
      <c r="VNV135" s="670"/>
      <c r="VNW135" s="670"/>
      <c r="VNX135" s="670"/>
      <c r="VNY135" s="670"/>
      <c r="VNZ135" s="670"/>
      <c r="VOA135" s="670"/>
      <c r="VOB135" s="670"/>
      <c r="VOC135" s="670"/>
      <c r="VOD135" s="670"/>
      <c r="VOE135" s="670"/>
      <c r="VOF135" s="670"/>
      <c r="VOG135" s="670"/>
      <c r="VOH135" s="670"/>
      <c r="VOI135" s="670"/>
      <c r="VOJ135" s="670"/>
      <c r="VOK135" s="670"/>
      <c r="VOL135" s="670"/>
      <c r="VOM135" s="670"/>
      <c r="VON135" s="670"/>
      <c r="VOO135" s="670"/>
      <c r="VOP135" s="670"/>
      <c r="VOQ135" s="670"/>
      <c r="VOR135" s="670"/>
      <c r="VOS135" s="670"/>
      <c r="VOT135" s="670"/>
      <c r="VOU135" s="670"/>
      <c r="VOV135" s="670"/>
      <c r="VOW135" s="670"/>
      <c r="VOX135" s="670"/>
      <c r="VOY135" s="670"/>
      <c r="VOZ135" s="670"/>
      <c r="VPA135" s="670"/>
      <c r="VPB135" s="670"/>
      <c r="VPC135" s="670"/>
      <c r="VPD135" s="670"/>
      <c r="VPE135" s="670"/>
      <c r="VPF135" s="670"/>
      <c r="VPG135" s="670"/>
      <c r="VPH135" s="670"/>
      <c r="VPI135" s="670"/>
      <c r="VPJ135" s="670"/>
      <c r="VPK135" s="670"/>
      <c r="VPL135" s="670"/>
      <c r="VPM135" s="670"/>
      <c r="VPN135" s="670"/>
      <c r="VPO135" s="670"/>
      <c r="VPP135" s="670"/>
      <c r="VPQ135" s="670"/>
      <c r="VPR135" s="670"/>
      <c r="VPS135" s="670"/>
      <c r="VPT135" s="670"/>
      <c r="VPU135" s="670"/>
      <c r="VPV135" s="670"/>
      <c r="VPW135" s="670"/>
      <c r="VPX135" s="670"/>
      <c r="VPY135" s="670"/>
      <c r="VPZ135" s="670"/>
      <c r="VQA135" s="670"/>
      <c r="VQB135" s="670"/>
      <c r="VQC135" s="670"/>
      <c r="VQD135" s="670"/>
      <c r="VQE135" s="670"/>
      <c r="VQF135" s="670"/>
      <c r="VQG135" s="670"/>
      <c r="VQH135" s="670"/>
      <c r="VQI135" s="670"/>
      <c r="VQJ135" s="670"/>
      <c r="VQK135" s="670"/>
      <c r="VQL135" s="670"/>
      <c r="VQM135" s="670"/>
      <c r="VQN135" s="670"/>
      <c r="VQO135" s="670"/>
      <c r="VQP135" s="670"/>
      <c r="VQQ135" s="670"/>
      <c r="VQR135" s="670"/>
      <c r="VQS135" s="670"/>
      <c r="VQT135" s="670"/>
      <c r="VQU135" s="670"/>
      <c r="VQV135" s="670"/>
      <c r="VQW135" s="670"/>
      <c r="VQX135" s="670"/>
      <c r="VQY135" s="670"/>
      <c r="VQZ135" s="670"/>
      <c r="VRA135" s="670"/>
      <c r="VRB135" s="670"/>
      <c r="VRC135" s="670"/>
      <c r="VRD135" s="670"/>
      <c r="VRE135" s="670"/>
      <c r="VRF135" s="670"/>
      <c r="VRG135" s="670"/>
      <c r="VRH135" s="670"/>
      <c r="VRI135" s="670"/>
      <c r="VRJ135" s="670"/>
      <c r="VRK135" s="670"/>
      <c r="VRL135" s="670"/>
      <c r="VRM135" s="670"/>
      <c r="VRN135" s="670"/>
      <c r="VRO135" s="670"/>
      <c r="VRP135" s="670"/>
      <c r="VRQ135" s="670"/>
      <c r="VRR135" s="670"/>
      <c r="VRS135" s="670"/>
      <c r="VRT135" s="670"/>
      <c r="VRU135" s="670"/>
      <c r="VRV135" s="670"/>
      <c r="VRW135" s="670"/>
      <c r="VRX135" s="670"/>
      <c r="VRY135" s="670"/>
      <c r="VRZ135" s="670"/>
      <c r="VSA135" s="670"/>
      <c r="VSB135" s="670"/>
      <c r="VSC135" s="670"/>
      <c r="VSD135" s="670"/>
      <c r="VSE135" s="670"/>
      <c r="VSF135" s="670"/>
      <c r="VSG135" s="670"/>
      <c r="VSH135" s="670"/>
      <c r="VSI135" s="670"/>
      <c r="VSJ135" s="670"/>
      <c r="VSK135" s="670"/>
      <c r="VSL135" s="670"/>
      <c r="VSM135" s="670"/>
      <c r="VSN135" s="670"/>
      <c r="VSO135" s="670"/>
      <c r="VSP135" s="670"/>
      <c r="VSQ135" s="670"/>
      <c r="VSR135" s="670"/>
      <c r="VSS135" s="670"/>
      <c r="VST135" s="670"/>
      <c r="VSU135" s="670"/>
      <c r="VSV135" s="670"/>
      <c r="VSW135" s="670"/>
      <c r="VSX135" s="670"/>
      <c r="VSY135" s="670"/>
      <c r="VSZ135" s="670"/>
      <c r="VTA135" s="670"/>
      <c r="VTB135" s="670"/>
      <c r="VTC135" s="670"/>
      <c r="VTD135" s="670"/>
      <c r="VTE135" s="670"/>
      <c r="VTF135" s="670"/>
      <c r="VTG135" s="670"/>
      <c r="VTH135" s="670"/>
      <c r="VTI135" s="670"/>
      <c r="VTJ135" s="670"/>
      <c r="VTK135" s="670"/>
      <c r="VTL135" s="670"/>
      <c r="VTM135" s="670"/>
      <c r="VTN135" s="670"/>
      <c r="VTO135" s="670"/>
      <c r="VTP135" s="670"/>
      <c r="VTQ135" s="670"/>
      <c r="VTR135" s="670"/>
      <c r="VTS135" s="670"/>
      <c r="VTT135" s="670"/>
      <c r="VTU135" s="670"/>
      <c r="VTV135" s="670"/>
      <c r="VTW135" s="670"/>
      <c r="VTX135" s="670"/>
      <c r="VTY135" s="670"/>
      <c r="VTZ135" s="670"/>
      <c r="VUA135" s="670"/>
      <c r="VUB135" s="670"/>
      <c r="VUC135" s="670"/>
      <c r="VUD135" s="670"/>
      <c r="VUE135" s="670"/>
      <c r="VUF135" s="670"/>
      <c r="VUG135" s="670"/>
      <c r="VUH135" s="670"/>
      <c r="VUI135" s="670"/>
      <c r="VUJ135" s="670"/>
      <c r="VUK135" s="670"/>
      <c r="VUL135" s="670"/>
      <c r="VUM135" s="670"/>
      <c r="VUN135" s="670"/>
      <c r="VUO135" s="670"/>
      <c r="VUP135" s="670"/>
      <c r="VUQ135" s="670"/>
      <c r="VUR135" s="670"/>
      <c r="VUS135" s="670"/>
      <c r="VUT135" s="670"/>
      <c r="VUU135" s="670"/>
      <c r="VUV135" s="670"/>
      <c r="VUW135" s="670"/>
      <c r="VUX135" s="670"/>
      <c r="VUY135" s="670"/>
      <c r="VUZ135" s="670"/>
      <c r="VVA135" s="670"/>
      <c r="VVB135" s="670"/>
      <c r="VVC135" s="670"/>
      <c r="VVD135" s="670"/>
      <c r="VVE135" s="670"/>
      <c r="VVF135" s="670"/>
      <c r="VVG135" s="670"/>
      <c r="VVH135" s="670"/>
      <c r="VVI135" s="670"/>
      <c r="VVJ135" s="670"/>
      <c r="VVK135" s="670"/>
      <c r="VVL135" s="670"/>
      <c r="VVM135" s="670"/>
      <c r="VVN135" s="670"/>
      <c r="VVO135" s="670"/>
      <c r="VVP135" s="670"/>
      <c r="VVQ135" s="670"/>
      <c r="VVR135" s="670"/>
      <c r="VVS135" s="670"/>
      <c r="VVT135" s="670"/>
      <c r="VVU135" s="670"/>
      <c r="VVV135" s="670"/>
      <c r="VVW135" s="670"/>
      <c r="VVX135" s="670"/>
      <c r="VVY135" s="670"/>
      <c r="VVZ135" s="670"/>
      <c r="VWA135" s="670"/>
      <c r="VWB135" s="670"/>
      <c r="VWC135" s="670"/>
      <c r="VWD135" s="670"/>
      <c r="VWE135" s="670"/>
      <c r="VWF135" s="670"/>
      <c r="VWG135" s="670"/>
      <c r="VWH135" s="670"/>
      <c r="VWI135" s="670"/>
      <c r="VWJ135" s="670"/>
      <c r="VWK135" s="670"/>
      <c r="VWL135" s="670"/>
      <c r="VWM135" s="670"/>
      <c r="VWN135" s="670"/>
      <c r="VWO135" s="670"/>
      <c r="VWP135" s="670"/>
      <c r="VWQ135" s="670"/>
      <c r="VWR135" s="670"/>
      <c r="VWS135" s="670"/>
      <c r="VWT135" s="670"/>
      <c r="VWU135" s="670"/>
      <c r="VWV135" s="670"/>
      <c r="VWW135" s="670"/>
      <c r="VWX135" s="670"/>
      <c r="VWY135" s="670"/>
      <c r="VWZ135" s="670"/>
      <c r="VXA135" s="670"/>
      <c r="VXB135" s="670"/>
      <c r="VXC135" s="670"/>
      <c r="VXD135" s="670"/>
      <c r="VXE135" s="670"/>
      <c r="VXF135" s="670"/>
      <c r="VXG135" s="670"/>
      <c r="VXH135" s="670"/>
      <c r="VXI135" s="670"/>
      <c r="VXJ135" s="670"/>
      <c r="VXK135" s="670"/>
      <c r="VXL135" s="670"/>
      <c r="VXM135" s="670"/>
      <c r="VXN135" s="670"/>
      <c r="VXO135" s="670"/>
      <c r="VXP135" s="670"/>
      <c r="VXQ135" s="670"/>
      <c r="VXR135" s="670"/>
      <c r="VXS135" s="670"/>
      <c r="VXT135" s="670"/>
      <c r="VXU135" s="670"/>
      <c r="VXV135" s="670"/>
      <c r="VXW135" s="670"/>
      <c r="VXX135" s="670"/>
      <c r="VXY135" s="670"/>
      <c r="VXZ135" s="670"/>
      <c r="VYA135" s="670"/>
      <c r="VYB135" s="670"/>
      <c r="VYC135" s="670"/>
      <c r="VYD135" s="670"/>
      <c r="VYE135" s="670"/>
      <c r="VYF135" s="670"/>
      <c r="VYG135" s="670"/>
      <c r="VYH135" s="670"/>
      <c r="VYI135" s="670"/>
      <c r="VYJ135" s="670"/>
      <c r="VYK135" s="670"/>
      <c r="VYL135" s="670"/>
      <c r="VYM135" s="670"/>
      <c r="VYN135" s="670"/>
      <c r="VYO135" s="670"/>
      <c r="VYP135" s="670"/>
      <c r="VYQ135" s="670"/>
      <c r="VYR135" s="670"/>
      <c r="VYS135" s="670"/>
      <c r="VYT135" s="670"/>
      <c r="VYU135" s="670"/>
      <c r="VYV135" s="670"/>
      <c r="VYW135" s="670"/>
      <c r="VYX135" s="670"/>
      <c r="VYY135" s="670"/>
      <c r="VYZ135" s="670"/>
      <c r="VZA135" s="670"/>
      <c r="VZB135" s="670"/>
      <c r="VZC135" s="670"/>
      <c r="VZD135" s="670"/>
      <c r="VZE135" s="670"/>
      <c r="VZF135" s="670"/>
      <c r="VZG135" s="670"/>
      <c r="VZH135" s="670"/>
      <c r="VZI135" s="670"/>
      <c r="VZJ135" s="670"/>
      <c r="VZK135" s="670"/>
      <c r="VZL135" s="670"/>
      <c r="VZM135" s="670"/>
      <c r="VZN135" s="670"/>
      <c r="VZO135" s="670"/>
      <c r="VZP135" s="670"/>
      <c r="VZQ135" s="670"/>
      <c r="VZR135" s="670"/>
      <c r="VZS135" s="670"/>
      <c r="VZT135" s="670"/>
      <c r="VZU135" s="670"/>
      <c r="VZV135" s="670"/>
      <c r="VZW135" s="670"/>
      <c r="VZX135" s="670"/>
      <c r="VZY135" s="670"/>
      <c r="VZZ135" s="670"/>
      <c r="WAA135" s="670"/>
      <c r="WAB135" s="670"/>
      <c r="WAC135" s="670"/>
      <c r="WAD135" s="670"/>
      <c r="WAE135" s="670"/>
      <c r="WAF135" s="670"/>
      <c r="WAG135" s="670"/>
      <c r="WAH135" s="670"/>
      <c r="WAI135" s="670"/>
      <c r="WAJ135" s="670"/>
      <c r="WAK135" s="670"/>
      <c r="WAL135" s="670"/>
      <c r="WAM135" s="670"/>
      <c r="WAN135" s="670"/>
      <c r="WAO135" s="670"/>
      <c r="WAP135" s="670"/>
      <c r="WAQ135" s="670"/>
      <c r="WAR135" s="670"/>
      <c r="WAS135" s="670"/>
      <c r="WAT135" s="670"/>
      <c r="WAU135" s="670"/>
      <c r="WAV135" s="670"/>
      <c r="WAW135" s="670"/>
      <c r="WAX135" s="670"/>
      <c r="WAY135" s="670"/>
      <c r="WAZ135" s="670"/>
      <c r="WBA135" s="670"/>
      <c r="WBB135" s="670"/>
      <c r="WBC135" s="670"/>
      <c r="WBD135" s="670"/>
      <c r="WBE135" s="670"/>
      <c r="WBF135" s="670"/>
      <c r="WBG135" s="670"/>
      <c r="WBH135" s="670"/>
      <c r="WBI135" s="670"/>
      <c r="WBJ135" s="670"/>
      <c r="WBK135" s="670"/>
      <c r="WBL135" s="670"/>
      <c r="WBM135" s="670"/>
      <c r="WBN135" s="670"/>
      <c r="WBO135" s="670"/>
      <c r="WBP135" s="670"/>
      <c r="WBQ135" s="670"/>
      <c r="WBR135" s="670"/>
      <c r="WBS135" s="670"/>
      <c r="WBT135" s="670"/>
      <c r="WBU135" s="670"/>
      <c r="WBV135" s="670"/>
      <c r="WBW135" s="670"/>
      <c r="WBX135" s="670"/>
      <c r="WBY135" s="670"/>
      <c r="WBZ135" s="670"/>
      <c r="WCA135" s="670"/>
      <c r="WCB135" s="670"/>
      <c r="WCC135" s="670"/>
      <c r="WCD135" s="670"/>
      <c r="WCE135" s="670"/>
      <c r="WCF135" s="670"/>
      <c r="WCG135" s="670"/>
      <c r="WCH135" s="670"/>
      <c r="WCI135" s="670"/>
      <c r="WCJ135" s="670"/>
      <c r="WCK135" s="670"/>
      <c r="WCL135" s="670"/>
      <c r="WCM135" s="670"/>
      <c r="WCN135" s="670"/>
      <c r="WCO135" s="670"/>
      <c r="WCP135" s="670"/>
      <c r="WCQ135" s="670"/>
      <c r="WCR135" s="670"/>
      <c r="WCS135" s="670"/>
      <c r="WCT135" s="670"/>
      <c r="WCU135" s="670"/>
      <c r="WCV135" s="670"/>
      <c r="WCW135" s="670"/>
      <c r="WCX135" s="670"/>
      <c r="WCY135" s="670"/>
      <c r="WCZ135" s="670"/>
      <c r="WDA135" s="670"/>
      <c r="WDB135" s="670"/>
      <c r="WDC135" s="670"/>
      <c r="WDD135" s="670"/>
      <c r="WDE135" s="670"/>
      <c r="WDF135" s="670"/>
      <c r="WDG135" s="670"/>
      <c r="WDH135" s="670"/>
      <c r="WDI135" s="670"/>
      <c r="WDJ135" s="670"/>
      <c r="WDK135" s="670"/>
      <c r="WDL135" s="670"/>
      <c r="WDM135" s="670"/>
      <c r="WDN135" s="670"/>
      <c r="WDO135" s="670"/>
      <c r="WDP135" s="670"/>
      <c r="WDQ135" s="670"/>
      <c r="WDR135" s="670"/>
      <c r="WDS135" s="670"/>
      <c r="WDT135" s="670"/>
      <c r="WDU135" s="670"/>
      <c r="WDV135" s="670"/>
      <c r="WDW135" s="670"/>
      <c r="WDX135" s="670"/>
      <c r="WDY135" s="670"/>
      <c r="WDZ135" s="670"/>
      <c r="WEA135" s="670"/>
      <c r="WEB135" s="670"/>
      <c r="WEC135" s="670"/>
      <c r="WED135" s="670"/>
      <c r="WEE135" s="670"/>
      <c r="WEF135" s="670"/>
      <c r="WEG135" s="670"/>
      <c r="WEH135" s="670"/>
      <c r="WEI135" s="670"/>
      <c r="WEJ135" s="670"/>
      <c r="WEK135" s="670"/>
      <c r="WEL135" s="670"/>
      <c r="WEM135" s="670"/>
      <c r="WEN135" s="670"/>
      <c r="WEO135" s="670"/>
      <c r="WEP135" s="670"/>
      <c r="WEQ135" s="670"/>
      <c r="WER135" s="670"/>
      <c r="WES135" s="670"/>
      <c r="WET135" s="670"/>
      <c r="WEU135" s="670"/>
      <c r="WEV135" s="670"/>
      <c r="WEW135" s="670"/>
      <c r="WEX135" s="670"/>
      <c r="WEY135" s="670"/>
      <c r="WEZ135" s="670"/>
      <c r="WFA135" s="670"/>
      <c r="WFB135" s="670"/>
      <c r="WFC135" s="670"/>
      <c r="WFD135" s="670"/>
      <c r="WFE135" s="670"/>
      <c r="WFF135" s="670"/>
      <c r="WFG135" s="670"/>
      <c r="WFH135" s="670"/>
      <c r="WFI135" s="670"/>
      <c r="WFJ135" s="670"/>
      <c r="WFK135" s="670"/>
      <c r="WFL135" s="670"/>
      <c r="WFM135" s="670"/>
      <c r="WFN135" s="670"/>
      <c r="WFO135" s="670"/>
      <c r="WFP135" s="670"/>
      <c r="WFQ135" s="670"/>
      <c r="WFR135" s="670"/>
      <c r="WFS135" s="670"/>
      <c r="WFT135" s="670"/>
      <c r="WFU135" s="670"/>
      <c r="WFV135" s="670"/>
      <c r="WFW135" s="670"/>
      <c r="WFX135" s="670"/>
      <c r="WFY135" s="670"/>
      <c r="WFZ135" s="670"/>
      <c r="WGA135" s="670"/>
      <c r="WGB135" s="670"/>
      <c r="WGC135" s="670"/>
      <c r="WGD135" s="670"/>
      <c r="WGE135" s="670"/>
      <c r="WGF135" s="670"/>
      <c r="WGG135" s="670"/>
      <c r="WGH135" s="670"/>
      <c r="WGI135" s="670"/>
      <c r="WGJ135" s="670"/>
      <c r="WGK135" s="670"/>
      <c r="WGL135" s="670"/>
      <c r="WGM135" s="670"/>
      <c r="WGN135" s="670"/>
      <c r="WGO135" s="670"/>
      <c r="WGP135" s="670"/>
      <c r="WGQ135" s="670"/>
      <c r="WGR135" s="670"/>
      <c r="WGS135" s="670"/>
      <c r="WGT135" s="670"/>
      <c r="WGU135" s="670"/>
      <c r="WGV135" s="670"/>
      <c r="WGW135" s="670"/>
      <c r="WGX135" s="670"/>
      <c r="WGY135" s="670"/>
      <c r="WGZ135" s="670"/>
      <c r="WHA135" s="670"/>
      <c r="WHB135" s="670"/>
      <c r="WHC135" s="670"/>
      <c r="WHD135" s="670"/>
      <c r="WHE135" s="670"/>
      <c r="WHF135" s="670"/>
      <c r="WHG135" s="670"/>
      <c r="WHH135" s="670"/>
      <c r="WHI135" s="670"/>
      <c r="WHJ135" s="670"/>
      <c r="WHK135" s="670"/>
      <c r="WHL135" s="670"/>
      <c r="WHM135" s="670"/>
      <c r="WHN135" s="670"/>
      <c r="WHO135" s="670"/>
      <c r="WHP135" s="670"/>
      <c r="WHQ135" s="670"/>
      <c r="WHR135" s="670"/>
      <c r="WHS135" s="670"/>
      <c r="WHT135" s="670"/>
      <c r="WHU135" s="670"/>
      <c r="WHV135" s="670"/>
      <c r="WHW135" s="670"/>
      <c r="WHX135" s="670"/>
      <c r="WHY135" s="670"/>
      <c r="WHZ135" s="670"/>
      <c r="WIA135" s="670"/>
      <c r="WIB135" s="670"/>
      <c r="WIC135" s="670"/>
      <c r="WID135" s="670"/>
      <c r="WIE135" s="670"/>
      <c r="WIF135" s="670"/>
      <c r="WIG135" s="670"/>
      <c r="WIH135" s="670"/>
      <c r="WII135" s="670"/>
      <c r="WIJ135" s="670"/>
      <c r="WIK135" s="670"/>
      <c r="WIL135" s="670"/>
      <c r="WIM135" s="670"/>
      <c r="WIN135" s="670"/>
      <c r="WIO135" s="670"/>
      <c r="WIP135" s="670"/>
      <c r="WIQ135" s="670"/>
      <c r="WIR135" s="670"/>
      <c r="WIS135" s="670"/>
      <c r="WIT135" s="670"/>
      <c r="WIU135" s="670"/>
      <c r="WIV135" s="670"/>
      <c r="WIW135" s="670"/>
      <c r="WIX135" s="670"/>
      <c r="WIY135" s="670"/>
      <c r="WIZ135" s="670"/>
      <c r="WJA135" s="670"/>
      <c r="WJB135" s="670"/>
      <c r="WJC135" s="670"/>
      <c r="WJD135" s="670"/>
      <c r="WJE135" s="670"/>
      <c r="WJF135" s="670"/>
      <c r="WJG135" s="670"/>
      <c r="WJH135" s="670"/>
      <c r="WJI135" s="670"/>
      <c r="WJJ135" s="670"/>
      <c r="WJK135" s="670"/>
      <c r="WJL135" s="670"/>
      <c r="WJM135" s="670"/>
      <c r="WJN135" s="670"/>
      <c r="WJO135" s="670"/>
      <c r="WJP135" s="670"/>
      <c r="WJQ135" s="670"/>
      <c r="WJR135" s="670"/>
      <c r="WJS135" s="670"/>
      <c r="WJT135" s="670"/>
      <c r="WJU135" s="670"/>
      <c r="WJV135" s="670"/>
      <c r="WJW135" s="670"/>
      <c r="WJX135" s="670"/>
      <c r="WJY135" s="670"/>
      <c r="WJZ135" s="670"/>
      <c r="WKA135" s="670"/>
      <c r="WKB135" s="670"/>
      <c r="WKC135" s="670"/>
      <c r="WKD135" s="670"/>
      <c r="WKE135" s="670"/>
      <c r="WKF135" s="670"/>
      <c r="WKG135" s="670"/>
      <c r="WKH135" s="670"/>
      <c r="WKI135" s="670"/>
      <c r="WKJ135" s="670"/>
      <c r="WKK135" s="670"/>
      <c r="WKL135" s="670"/>
      <c r="WKM135" s="670"/>
      <c r="WKN135" s="670"/>
      <c r="WKO135" s="670"/>
      <c r="WKP135" s="670"/>
      <c r="WKQ135" s="670"/>
      <c r="WKR135" s="670"/>
      <c r="WKS135" s="670"/>
      <c r="WKT135" s="670"/>
      <c r="WKU135" s="670"/>
      <c r="WKV135" s="670"/>
      <c r="WKW135" s="670"/>
      <c r="WKX135" s="670"/>
      <c r="WKY135" s="670"/>
      <c r="WKZ135" s="670"/>
      <c r="WLA135" s="670"/>
      <c r="WLB135" s="670"/>
      <c r="WLC135" s="670"/>
      <c r="WLD135" s="670"/>
      <c r="WLE135" s="670"/>
      <c r="WLF135" s="670"/>
      <c r="WLG135" s="670"/>
      <c r="WLH135" s="670"/>
      <c r="WLI135" s="670"/>
      <c r="WLJ135" s="670"/>
      <c r="WLK135" s="670"/>
      <c r="WLL135" s="670"/>
      <c r="WLM135" s="670"/>
      <c r="WLN135" s="670"/>
      <c r="WLO135" s="670"/>
      <c r="WLP135" s="670"/>
      <c r="WLQ135" s="670"/>
      <c r="WLR135" s="670"/>
      <c r="WLS135" s="670"/>
      <c r="WLT135" s="670"/>
      <c r="WLU135" s="670"/>
      <c r="WLV135" s="670"/>
      <c r="WLW135" s="670"/>
      <c r="WLX135" s="670"/>
      <c r="WLY135" s="670"/>
      <c r="WLZ135" s="670"/>
      <c r="WMA135" s="670"/>
      <c r="WMB135" s="670"/>
      <c r="WMC135" s="670"/>
      <c r="WMD135" s="670"/>
      <c r="WME135" s="670"/>
      <c r="WMF135" s="670"/>
      <c r="WMG135" s="670"/>
      <c r="WMH135" s="670"/>
      <c r="WMI135" s="670"/>
      <c r="WMJ135" s="670"/>
      <c r="WMK135" s="670"/>
      <c r="WML135" s="670"/>
      <c r="WMM135" s="670"/>
      <c r="WMN135" s="670"/>
      <c r="WMO135" s="670"/>
      <c r="WMP135" s="670"/>
      <c r="WMQ135" s="670"/>
      <c r="WMR135" s="670"/>
      <c r="WMS135" s="670"/>
      <c r="WMT135" s="670"/>
      <c r="WMU135" s="670"/>
      <c r="WMV135" s="670"/>
      <c r="WMW135" s="670"/>
      <c r="WMX135" s="670"/>
      <c r="WMY135" s="670"/>
      <c r="WMZ135" s="670"/>
      <c r="WNA135" s="670"/>
      <c r="WNB135" s="670"/>
      <c r="WNC135" s="670"/>
      <c r="WND135" s="670"/>
      <c r="WNE135" s="670"/>
      <c r="WNF135" s="670"/>
      <c r="WNG135" s="670"/>
      <c r="WNH135" s="670"/>
      <c r="WNI135" s="670"/>
      <c r="WNJ135" s="670"/>
      <c r="WNK135" s="670"/>
      <c r="WNL135" s="670"/>
      <c r="WNM135" s="670"/>
      <c r="WNN135" s="670"/>
      <c r="WNO135" s="670"/>
      <c r="WNP135" s="670"/>
      <c r="WNQ135" s="670"/>
      <c r="WNR135" s="670"/>
      <c r="WNS135" s="670"/>
      <c r="WNT135" s="670"/>
      <c r="WNU135" s="670"/>
      <c r="WNV135" s="670"/>
      <c r="WNW135" s="670"/>
      <c r="WNX135" s="670"/>
      <c r="WNY135" s="670"/>
      <c r="WNZ135" s="670"/>
      <c r="WOA135" s="670"/>
      <c r="WOB135" s="670"/>
      <c r="WOC135" s="670"/>
      <c r="WOD135" s="670"/>
      <c r="WOE135" s="670"/>
      <c r="WOF135" s="670"/>
      <c r="WOG135" s="670"/>
      <c r="WOH135" s="670"/>
      <c r="WOI135" s="670"/>
      <c r="WOJ135" s="670"/>
      <c r="WOK135" s="670"/>
      <c r="WOL135" s="670"/>
      <c r="WOM135" s="670"/>
      <c r="WON135" s="670"/>
      <c r="WOO135" s="670"/>
      <c r="WOP135" s="670"/>
      <c r="WOQ135" s="670"/>
      <c r="WOR135" s="670"/>
      <c r="WOS135" s="670"/>
      <c r="WOT135" s="670"/>
      <c r="WOU135" s="670"/>
      <c r="WOV135" s="670"/>
      <c r="WOW135" s="670"/>
      <c r="WOX135" s="670"/>
      <c r="WOY135" s="670"/>
      <c r="WOZ135" s="670"/>
      <c r="WPA135" s="670"/>
      <c r="WPB135" s="670"/>
      <c r="WPC135" s="670"/>
      <c r="WPD135" s="670"/>
      <c r="WPE135" s="670"/>
      <c r="WPF135" s="670"/>
      <c r="WPG135" s="670"/>
      <c r="WPH135" s="670"/>
      <c r="WPI135" s="670"/>
      <c r="WPJ135" s="670"/>
      <c r="WPK135" s="670"/>
      <c r="WPL135" s="670"/>
      <c r="WPM135" s="670"/>
      <c r="WPN135" s="670"/>
      <c r="WPO135" s="670"/>
      <c r="WPP135" s="670"/>
      <c r="WPQ135" s="670"/>
      <c r="WPR135" s="670"/>
      <c r="WPS135" s="670"/>
      <c r="WPT135" s="670"/>
      <c r="WPU135" s="670"/>
      <c r="WPV135" s="670"/>
      <c r="WPW135" s="670"/>
      <c r="WPX135" s="670"/>
      <c r="WPY135" s="670"/>
      <c r="WPZ135" s="670"/>
      <c r="WQA135" s="670"/>
      <c r="WQB135" s="670"/>
      <c r="WQC135" s="670"/>
      <c r="WQD135" s="670"/>
      <c r="WQE135" s="670"/>
      <c r="WQF135" s="670"/>
      <c r="WQG135" s="670"/>
      <c r="WQH135" s="670"/>
      <c r="WQI135" s="670"/>
      <c r="WQJ135" s="670"/>
      <c r="WQK135" s="670"/>
      <c r="WQL135" s="670"/>
      <c r="WQM135" s="670"/>
      <c r="WQN135" s="670"/>
      <c r="WQO135" s="670"/>
      <c r="WQP135" s="670"/>
      <c r="WQQ135" s="670"/>
      <c r="WQR135" s="670"/>
      <c r="WQS135" s="670"/>
      <c r="WQT135" s="670"/>
      <c r="WQU135" s="670"/>
      <c r="WQV135" s="670"/>
      <c r="WQW135" s="670"/>
      <c r="WQX135" s="670"/>
      <c r="WQY135" s="670"/>
      <c r="WQZ135" s="670"/>
      <c r="WRA135" s="670"/>
      <c r="WRB135" s="670"/>
      <c r="WRC135" s="670"/>
      <c r="WRD135" s="670"/>
      <c r="WRE135" s="670"/>
      <c r="WRF135" s="670"/>
      <c r="WRG135" s="670"/>
      <c r="WRH135" s="670"/>
      <c r="WRI135" s="670"/>
      <c r="WRJ135" s="670"/>
      <c r="WRK135" s="670"/>
      <c r="WRL135" s="670"/>
      <c r="WRM135" s="670"/>
      <c r="WRN135" s="670"/>
      <c r="WRO135" s="670"/>
      <c r="WRP135" s="670"/>
      <c r="WRQ135" s="670"/>
      <c r="WRR135" s="670"/>
      <c r="WRS135" s="670"/>
      <c r="WRT135" s="670"/>
      <c r="WRU135" s="670"/>
      <c r="WRV135" s="670"/>
      <c r="WRW135" s="670"/>
      <c r="WRX135" s="670"/>
      <c r="WRY135" s="670"/>
      <c r="WRZ135" s="670"/>
      <c r="WSA135" s="670"/>
      <c r="WSB135" s="670"/>
      <c r="WSC135" s="670"/>
      <c r="WSD135" s="670"/>
      <c r="WSE135" s="670"/>
      <c r="WSF135" s="670"/>
      <c r="WSG135" s="670"/>
      <c r="WSH135" s="670"/>
      <c r="WSI135" s="670"/>
      <c r="WSJ135" s="670"/>
      <c r="WSK135" s="670"/>
      <c r="WSL135" s="670"/>
      <c r="WSM135" s="670"/>
      <c r="WSN135" s="670"/>
      <c r="WSO135" s="670"/>
      <c r="WSP135" s="670"/>
      <c r="WSQ135" s="670"/>
      <c r="WSR135" s="670"/>
      <c r="WSS135" s="670"/>
      <c r="WST135" s="670"/>
      <c r="WSU135" s="670"/>
      <c r="WSV135" s="670"/>
      <c r="WSW135" s="670"/>
      <c r="WSX135" s="670"/>
      <c r="WSY135" s="670"/>
      <c r="WSZ135" s="670"/>
      <c r="WTA135" s="670"/>
      <c r="WTB135" s="670"/>
      <c r="WTC135" s="670"/>
      <c r="WTD135" s="670"/>
      <c r="WTE135" s="670"/>
      <c r="WTF135" s="670"/>
      <c r="WTG135" s="670"/>
      <c r="WTH135" s="670"/>
      <c r="WTI135" s="670"/>
      <c r="WTJ135" s="670"/>
      <c r="WTK135" s="670"/>
      <c r="WTL135" s="670"/>
      <c r="WTM135" s="670"/>
      <c r="WTN135" s="670"/>
      <c r="WTO135" s="670"/>
      <c r="WTP135" s="670"/>
      <c r="WTQ135" s="670"/>
      <c r="WTR135" s="670"/>
      <c r="WTS135" s="670"/>
      <c r="WTT135" s="670"/>
      <c r="WTU135" s="670"/>
      <c r="WTV135" s="670"/>
      <c r="WTW135" s="670"/>
      <c r="WTX135" s="670"/>
      <c r="WTY135" s="670"/>
      <c r="WTZ135" s="670"/>
      <c r="WUA135" s="670"/>
      <c r="WUB135" s="670"/>
      <c r="WUC135" s="670"/>
      <c r="WUD135" s="670"/>
      <c r="WUE135" s="670"/>
      <c r="WUF135" s="670"/>
      <c r="WUG135" s="670"/>
      <c r="WUH135" s="670"/>
      <c r="WUI135" s="670"/>
      <c r="WUJ135" s="670"/>
      <c r="WUK135" s="670"/>
      <c r="WUL135" s="670"/>
      <c r="WUM135" s="670"/>
      <c r="WUN135" s="670"/>
      <c r="WUO135" s="670"/>
      <c r="WUP135" s="670"/>
      <c r="WUQ135" s="670"/>
      <c r="WUR135" s="670"/>
      <c r="WUS135" s="670"/>
      <c r="WUT135" s="670"/>
      <c r="WUU135" s="670"/>
      <c r="WUV135" s="670"/>
      <c r="WUW135" s="670"/>
      <c r="WUX135" s="670"/>
      <c r="WUY135" s="670"/>
      <c r="WUZ135" s="670"/>
      <c r="WVA135" s="670"/>
      <c r="WVB135" s="670"/>
      <c r="WVC135" s="670"/>
      <c r="WVD135" s="670"/>
      <c r="WVE135" s="670"/>
      <c r="WVF135" s="670"/>
      <c r="WVG135" s="670"/>
      <c r="WVH135" s="670"/>
      <c r="WVI135" s="670"/>
      <c r="WVJ135" s="670"/>
      <c r="WVK135" s="670"/>
      <c r="WVL135" s="670"/>
      <c r="WVM135" s="670"/>
      <c r="WVN135" s="670"/>
      <c r="WVO135" s="670"/>
      <c r="WVP135" s="670"/>
      <c r="WVQ135" s="670"/>
      <c r="WVR135" s="670"/>
      <c r="WVS135" s="670"/>
      <c r="WVT135" s="670"/>
      <c r="WVU135" s="670"/>
      <c r="WVV135" s="670"/>
      <c r="WVW135" s="670"/>
      <c r="WVX135" s="670"/>
      <c r="WVY135" s="670"/>
      <c r="WVZ135" s="670"/>
      <c r="WWA135" s="670"/>
      <c r="WWB135" s="670"/>
      <c r="WWC135" s="670"/>
      <c r="WWD135" s="670"/>
      <c r="WWE135" s="670"/>
      <c r="WWF135" s="670"/>
      <c r="WWG135" s="670"/>
      <c r="WWH135" s="670"/>
      <c r="WWI135" s="670"/>
      <c r="WWJ135" s="670"/>
      <c r="WWK135" s="670"/>
      <c r="WWL135" s="670"/>
      <c r="WWM135" s="670"/>
      <c r="WWN135" s="670"/>
      <c r="WWO135" s="670"/>
      <c r="WWP135" s="670"/>
      <c r="WWQ135" s="670"/>
      <c r="WWR135" s="670"/>
      <c r="WWS135" s="670"/>
      <c r="WWT135" s="670"/>
      <c r="WWU135" s="670"/>
      <c r="WWV135" s="670"/>
      <c r="WWW135" s="670"/>
      <c r="WWX135" s="670"/>
      <c r="WWY135" s="670"/>
      <c r="WWZ135" s="670"/>
      <c r="WXA135" s="670"/>
      <c r="WXB135" s="670"/>
      <c r="WXC135" s="670"/>
      <c r="WXD135" s="670"/>
      <c r="WXE135" s="670"/>
      <c r="WXF135" s="670"/>
      <c r="WXG135" s="670"/>
      <c r="WXH135" s="670"/>
      <c r="WXI135" s="670"/>
      <c r="WXJ135" s="670"/>
      <c r="WXK135" s="670"/>
      <c r="WXL135" s="670"/>
      <c r="WXM135" s="670"/>
      <c r="WXN135" s="670"/>
      <c r="WXO135" s="670"/>
      <c r="WXP135" s="670"/>
      <c r="WXQ135" s="670"/>
      <c r="WXR135" s="670"/>
      <c r="WXS135" s="670"/>
      <c r="WXT135" s="670"/>
      <c r="WXU135" s="670"/>
      <c r="WXV135" s="670"/>
      <c r="WXW135" s="670"/>
      <c r="WXX135" s="670"/>
      <c r="WXY135" s="670"/>
      <c r="WXZ135" s="670"/>
      <c r="WYA135" s="670"/>
      <c r="WYB135" s="670"/>
      <c r="WYC135" s="670"/>
      <c r="WYD135" s="670"/>
      <c r="WYE135" s="670"/>
      <c r="WYF135" s="670"/>
      <c r="WYG135" s="670"/>
      <c r="WYH135" s="670"/>
      <c r="WYI135" s="670"/>
      <c r="WYJ135" s="670"/>
      <c r="WYK135" s="670"/>
      <c r="WYL135" s="670"/>
      <c r="WYM135" s="670"/>
      <c r="WYN135" s="670"/>
      <c r="WYO135" s="670"/>
      <c r="WYP135" s="670"/>
      <c r="WYQ135" s="670"/>
      <c r="WYR135" s="670"/>
      <c r="WYS135" s="670"/>
      <c r="WYT135" s="670"/>
      <c r="WYU135" s="670"/>
      <c r="WYV135" s="670"/>
      <c r="WYW135" s="670"/>
      <c r="WYX135" s="670"/>
      <c r="WYY135" s="670"/>
      <c r="WYZ135" s="670"/>
      <c r="WZA135" s="670"/>
      <c r="WZB135" s="670"/>
      <c r="WZC135" s="670"/>
      <c r="WZD135" s="670"/>
      <c r="WZE135" s="670"/>
      <c r="WZF135" s="670"/>
      <c r="WZG135" s="670"/>
      <c r="WZH135" s="670"/>
      <c r="WZI135" s="670"/>
      <c r="WZJ135" s="670"/>
      <c r="WZK135" s="670"/>
      <c r="WZL135" s="670"/>
      <c r="WZM135" s="670"/>
      <c r="WZN135" s="670"/>
      <c r="WZO135" s="670"/>
      <c r="WZP135" s="670"/>
      <c r="WZQ135" s="670"/>
      <c r="WZR135" s="670"/>
      <c r="WZS135" s="670"/>
      <c r="WZT135" s="670"/>
      <c r="WZU135" s="670"/>
      <c r="WZV135" s="670"/>
      <c r="WZW135" s="670"/>
      <c r="WZX135" s="670"/>
      <c r="WZY135" s="670"/>
      <c r="WZZ135" s="670"/>
      <c r="XAA135" s="670"/>
      <c r="XAB135" s="670"/>
      <c r="XAC135" s="670"/>
      <c r="XAD135" s="670"/>
      <c r="XAE135" s="670"/>
      <c r="XAF135" s="670"/>
      <c r="XAG135" s="670"/>
      <c r="XAH135" s="670"/>
      <c r="XAI135" s="670"/>
      <c r="XAJ135" s="670"/>
      <c r="XAK135" s="670"/>
      <c r="XAL135" s="670"/>
      <c r="XAM135" s="670"/>
      <c r="XAN135" s="670"/>
      <c r="XAO135" s="670"/>
      <c r="XAP135" s="670"/>
      <c r="XAQ135" s="670"/>
      <c r="XAR135" s="670"/>
      <c r="XAS135" s="670"/>
      <c r="XAT135" s="670"/>
      <c r="XAU135" s="670"/>
      <c r="XAV135" s="670"/>
      <c r="XAW135" s="670"/>
      <c r="XAX135" s="670"/>
      <c r="XAY135" s="670"/>
      <c r="XAZ135" s="670"/>
      <c r="XBA135" s="670"/>
      <c r="XBB135" s="670"/>
      <c r="XBC135" s="670"/>
      <c r="XBD135" s="670"/>
      <c r="XBE135" s="670"/>
      <c r="XBF135" s="670"/>
      <c r="XBG135" s="670"/>
      <c r="XBH135" s="670"/>
      <c r="XBI135" s="670"/>
      <c r="XBJ135" s="670"/>
      <c r="XBK135" s="670"/>
      <c r="XBL135" s="670"/>
      <c r="XBM135" s="670"/>
      <c r="XBN135" s="670"/>
      <c r="XBO135" s="670"/>
      <c r="XBP135" s="670"/>
      <c r="XBQ135" s="670"/>
      <c r="XBR135" s="670"/>
      <c r="XBS135" s="670"/>
      <c r="XBT135" s="670"/>
      <c r="XBU135" s="670"/>
      <c r="XBV135" s="670"/>
      <c r="XBW135" s="670"/>
      <c r="XBX135" s="670"/>
      <c r="XBY135" s="670"/>
      <c r="XBZ135" s="670"/>
      <c r="XCA135" s="670"/>
      <c r="XCB135" s="670"/>
      <c r="XCC135" s="670"/>
      <c r="XCD135" s="670"/>
      <c r="XCE135" s="670"/>
      <c r="XCF135" s="670"/>
      <c r="XCG135" s="670"/>
      <c r="XCH135" s="670"/>
      <c r="XCI135" s="670"/>
      <c r="XCJ135" s="670"/>
      <c r="XCK135" s="670"/>
      <c r="XCL135" s="670"/>
      <c r="XCM135" s="670"/>
      <c r="XCN135" s="670"/>
      <c r="XCO135" s="670"/>
      <c r="XCP135" s="670"/>
      <c r="XCQ135" s="670"/>
      <c r="XCR135" s="670"/>
      <c r="XCS135" s="670"/>
      <c r="XCT135" s="670"/>
      <c r="XCU135" s="670"/>
      <c r="XCV135" s="670"/>
      <c r="XCW135" s="670"/>
      <c r="XCX135" s="670"/>
      <c r="XCY135" s="670"/>
      <c r="XCZ135" s="670"/>
      <c r="XDA135" s="670"/>
      <c r="XDB135" s="670"/>
      <c r="XDC135" s="670"/>
      <c r="XDD135" s="670"/>
      <c r="XDE135" s="670"/>
      <c r="XDF135" s="670"/>
      <c r="XDG135" s="670"/>
      <c r="XDH135" s="670"/>
      <c r="XDI135" s="670"/>
      <c r="XDJ135" s="670"/>
      <c r="XDK135" s="670"/>
      <c r="XDL135" s="670"/>
      <c r="XDM135" s="670"/>
      <c r="XDN135" s="670"/>
      <c r="XDO135" s="670"/>
      <c r="XDP135" s="670"/>
      <c r="XDQ135" s="670"/>
      <c r="XDR135" s="670"/>
      <c r="XDS135" s="670"/>
      <c r="XDT135" s="670"/>
      <c r="XDU135" s="670"/>
      <c r="XDV135" s="670"/>
      <c r="XDW135" s="670"/>
      <c r="XDX135" s="670"/>
      <c r="XDY135" s="670"/>
      <c r="XDZ135" s="670"/>
      <c r="XEA135" s="670"/>
      <c r="XEB135" s="670"/>
      <c r="XEC135" s="670"/>
      <c r="XED135" s="670"/>
      <c r="XEE135" s="670"/>
      <c r="XEF135" s="670"/>
      <c r="XEG135" s="670"/>
      <c r="XEH135" s="670"/>
      <c r="XEI135" s="670"/>
      <c r="XEJ135" s="670"/>
      <c r="XEK135" s="670"/>
      <c r="XEL135" s="670"/>
      <c r="XEM135" s="670"/>
      <c r="XEN135" s="670"/>
      <c r="XEO135" s="670"/>
      <c r="XEP135" s="670"/>
      <c r="XEQ135" s="670"/>
      <c r="XER135" s="670"/>
      <c r="XES135" s="670"/>
      <c r="XET135" s="670"/>
      <c r="XEU135" s="670"/>
      <c r="XEV135" s="670"/>
      <c r="XEW135" s="670"/>
      <c r="XEX135" s="670"/>
      <c r="XEY135" s="670"/>
      <c r="XEZ135" s="670"/>
      <c r="XFA135" s="670"/>
      <c r="XFB135" s="670"/>
    </row>
    <row r="136" spans="1:16382" ht="57" customHeight="1">
      <c r="A136" s="1942"/>
      <c r="B136" s="1941"/>
      <c r="C136" s="1941"/>
      <c r="D136" s="1869" t="s">
        <v>1172</v>
      </c>
      <c r="E136" s="1869"/>
      <c r="F136" s="1870" t="s">
        <v>1173</v>
      </c>
      <c r="G136" s="1870"/>
      <c r="H136" s="1870"/>
    </row>
    <row r="137" spans="1:16382" ht="57" customHeight="1">
      <c r="A137" s="1942"/>
      <c r="B137" s="1941"/>
      <c r="C137" s="1941"/>
      <c r="D137" s="1869" t="s">
        <v>930</v>
      </c>
      <c r="E137" s="1869"/>
      <c r="F137" s="1870" t="s">
        <v>1174</v>
      </c>
      <c r="G137" s="1870"/>
      <c r="H137" s="1870"/>
    </row>
    <row r="138" spans="1:16382" ht="57" customHeight="1">
      <c r="A138" s="1943"/>
      <c r="B138" s="1941"/>
      <c r="C138" s="1941"/>
      <c r="D138" s="1869" t="s">
        <v>1175</v>
      </c>
      <c r="E138" s="1869"/>
      <c r="F138" s="1870" t="s">
        <v>1176</v>
      </c>
      <c r="G138" s="1870"/>
      <c r="H138" s="1870"/>
    </row>
    <row r="139" spans="1:16382" ht="57" customHeight="1">
      <c r="A139" s="1943"/>
      <c r="B139" s="1941"/>
      <c r="C139" s="1941"/>
      <c r="D139" s="1869" t="s">
        <v>112</v>
      </c>
      <c r="E139" s="1869"/>
      <c r="F139" s="1870" t="s">
        <v>1177</v>
      </c>
      <c r="G139" s="1870"/>
      <c r="H139" s="1870"/>
    </row>
    <row r="140" spans="1:16382" ht="57" customHeight="1">
      <c r="A140" s="1943"/>
      <c r="B140" s="1941"/>
      <c r="C140" s="1941"/>
      <c r="D140" s="1869" t="s">
        <v>442</v>
      </c>
      <c r="E140" s="1869"/>
      <c r="F140" s="1870" t="s">
        <v>1178</v>
      </c>
      <c r="G140" s="1870"/>
      <c r="H140" s="1870"/>
    </row>
    <row r="141" spans="1:16382" ht="57" customHeight="1">
      <c r="A141" s="1943"/>
      <c r="B141" s="1941"/>
      <c r="C141" s="1941"/>
      <c r="D141" s="1869" t="s">
        <v>1179</v>
      </c>
      <c r="E141" s="1869"/>
      <c r="F141" s="1870" t="s">
        <v>1180</v>
      </c>
      <c r="G141" s="1870"/>
      <c r="H141" s="1870"/>
    </row>
    <row r="142" spans="1:16382" ht="57" customHeight="1">
      <c r="A142" s="1943"/>
      <c r="B142" s="1941"/>
      <c r="C142" s="1941"/>
      <c r="D142" s="1869" t="s">
        <v>40</v>
      </c>
      <c r="E142" s="1869"/>
      <c r="F142" s="1870" t="s">
        <v>1181</v>
      </c>
      <c r="G142" s="1870"/>
      <c r="H142" s="1870"/>
    </row>
    <row r="143" spans="1:16382" ht="57" customHeight="1">
      <c r="A143" s="1943"/>
      <c r="B143" s="1941"/>
      <c r="C143" s="1941"/>
      <c r="D143" s="1869" t="s">
        <v>892</v>
      </c>
      <c r="E143" s="1869"/>
      <c r="F143" s="1870" t="s">
        <v>1182</v>
      </c>
      <c r="G143" s="1870"/>
      <c r="H143" s="1870"/>
    </row>
    <row r="144" spans="1:16382" ht="57" customHeight="1">
      <c r="A144" s="1943"/>
      <c r="B144" s="1941"/>
      <c r="C144" s="1941"/>
      <c r="D144" s="1869" t="s">
        <v>285</v>
      </c>
      <c r="E144" s="1869"/>
      <c r="F144" s="1870" t="s">
        <v>1183</v>
      </c>
      <c r="G144" s="1870"/>
      <c r="H144" s="1870"/>
    </row>
    <row r="145" spans="1:8" ht="57" customHeight="1">
      <c r="A145" s="1943"/>
      <c r="B145" s="1941"/>
      <c r="C145" s="1941"/>
      <c r="D145" s="1869" t="s">
        <v>136</v>
      </c>
      <c r="E145" s="1869"/>
      <c r="F145" s="1870" t="s">
        <v>1184</v>
      </c>
      <c r="G145" s="1870"/>
      <c r="H145" s="1870"/>
    </row>
    <row r="146" spans="1:8" ht="57" customHeight="1">
      <c r="A146" s="1943"/>
      <c r="B146" s="1941"/>
      <c r="C146" s="1941"/>
      <c r="D146" s="1869" t="s">
        <v>1559</v>
      </c>
      <c r="E146" s="1869"/>
      <c r="F146" s="1870" t="s">
        <v>1185</v>
      </c>
      <c r="G146" s="1870"/>
      <c r="H146" s="1870"/>
    </row>
    <row r="147" spans="1:8" ht="57" customHeight="1">
      <c r="A147" s="1943"/>
      <c r="B147" s="1941"/>
      <c r="C147" s="1941"/>
      <c r="D147" s="1869" t="s">
        <v>1560</v>
      </c>
      <c r="E147" s="1869"/>
      <c r="F147" s="1870" t="s">
        <v>1591</v>
      </c>
      <c r="G147" s="1870"/>
      <c r="H147" s="1870"/>
    </row>
    <row r="148" spans="1:8" ht="57" customHeight="1">
      <c r="A148" s="1943"/>
      <c r="B148" s="1941"/>
      <c r="C148" s="1941"/>
      <c r="D148" s="1869" t="s">
        <v>1561</v>
      </c>
      <c r="E148" s="1869"/>
      <c r="F148" s="1870" t="s">
        <v>1592</v>
      </c>
      <c r="G148" s="1870"/>
      <c r="H148" s="1870"/>
    </row>
    <row r="149" spans="1:8" ht="57" customHeight="1">
      <c r="A149" s="1943"/>
      <c r="B149" s="1941"/>
      <c r="C149" s="1941"/>
      <c r="D149" s="1869" t="s">
        <v>1562</v>
      </c>
      <c r="E149" s="1869"/>
      <c r="F149" s="1870" t="s">
        <v>1563</v>
      </c>
      <c r="G149" s="1870"/>
      <c r="H149" s="1870"/>
    </row>
    <row r="150" spans="1:8" ht="57" customHeight="1">
      <c r="A150" s="1943"/>
      <c r="B150" s="1941"/>
      <c r="C150" s="1941"/>
      <c r="D150" s="1869" t="s">
        <v>1564</v>
      </c>
      <c r="E150" s="1869"/>
      <c r="F150" s="1870" t="s">
        <v>1593</v>
      </c>
      <c r="G150" s="1870"/>
      <c r="H150" s="1870"/>
    </row>
    <row r="151" spans="1:8" ht="57" customHeight="1">
      <c r="A151" s="1943"/>
      <c r="B151" s="1941"/>
      <c r="C151" s="1941"/>
      <c r="D151" s="1869" t="s">
        <v>1565</v>
      </c>
      <c r="E151" s="1869"/>
      <c r="F151" s="1870" t="s">
        <v>1566</v>
      </c>
      <c r="G151" s="1870"/>
      <c r="H151" s="1870"/>
    </row>
    <row r="152" spans="1:8" ht="57" customHeight="1">
      <c r="A152" s="1943"/>
      <c r="B152" s="1941"/>
      <c r="C152" s="1941"/>
      <c r="D152" s="1869" t="s">
        <v>1567</v>
      </c>
      <c r="E152" s="1869"/>
      <c r="F152" s="1870" t="s">
        <v>1594</v>
      </c>
      <c r="G152" s="1870"/>
      <c r="H152" s="1870"/>
    </row>
    <row r="153" spans="1:8" ht="57" customHeight="1">
      <c r="A153" s="1943"/>
      <c r="B153" s="1941"/>
      <c r="C153" s="1941"/>
      <c r="D153" s="1869" t="s">
        <v>201</v>
      </c>
      <c r="E153" s="1869"/>
      <c r="F153" s="1870" t="s">
        <v>1568</v>
      </c>
      <c r="G153" s="1870"/>
      <c r="H153" s="1870"/>
    </row>
    <row r="154" spans="1:8" ht="57" customHeight="1">
      <c r="A154" s="1943"/>
      <c r="B154" s="1941"/>
      <c r="C154" s="1941"/>
      <c r="D154" s="1869" t="s">
        <v>1569</v>
      </c>
      <c r="E154" s="1869"/>
      <c r="F154" s="1870" t="s">
        <v>1570</v>
      </c>
      <c r="G154" s="1870"/>
      <c r="H154" s="1870"/>
    </row>
    <row r="155" spans="1:8" ht="57" customHeight="1">
      <c r="A155" s="1943"/>
      <c r="B155" s="1941"/>
      <c r="C155" s="1941"/>
      <c r="D155" s="1869" t="s">
        <v>221</v>
      </c>
      <c r="E155" s="1869"/>
      <c r="F155" s="1870" t="s">
        <v>1571</v>
      </c>
      <c r="G155" s="1870"/>
      <c r="H155" s="1870"/>
    </row>
    <row r="156" spans="1:8" ht="57" customHeight="1">
      <c r="A156" s="1943"/>
      <c r="B156" s="1941"/>
      <c r="C156" s="1941"/>
      <c r="D156" s="1869" t="s">
        <v>1572</v>
      </c>
      <c r="E156" s="1869"/>
      <c r="F156" s="1870" t="s">
        <v>1595</v>
      </c>
      <c r="G156" s="1870"/>
      <c r="H156" s="1870"/>
    </row>
    <row r="157" spans="1:8" ht="57" customHeight="1">
      <c r="A157" s="1943"/>
      <c r="B157" s="1941"/>
      <c r="C157" s="1941"/>
      <c r="D157" s="1869" t="s">
        <v>1573</v>
      </c>
      <c r="E157" s="1869"/>
      <c r="F157" s="1870" t="s">
        <v>1574</v>
      </c>
      <c r="G157" s="1870"/>
      <c r="H157" s="1870"/>
    </row>
    <row r="158" spans="1:8" ht="57" customHeight="1">
      <c r="A158" s="1943"/>
      <c r="B158" s="1941"/>
      <c r="C158" s="1941"/>
      <c r="D158" s="1869" t="s">
        <v>1575</v>
      </c>
      <c r="E158" s="1869"/>
      <c r="F158" s="1870" t="s">
        <v>1596</v>
      </c>
      <c r="G158" s="1870"/>
      <c r="H158" s="1870"/>
    </row>
    <row r="159" spans="1:8" ht="57" customHeight="1">
      <c r="A159" s="1943"/>
      <c r="B159" s="1941"/>
      <c r="C159" s="1941"/>
      <c r="D159" s="1869" t="s">
        <v>1576</v>
      </c>
      <c r="E159" s="1869"/>
      <c r="F159" s="1870" t="s">
        <v>1577</v>
      </c>
      <c r="G159" s="1870"/>
      <c r="H159" s="1870"/>
    </row>
    <row r="160" spans="1:8" ht="57" customHeight="1">
      <c r="A160" s="1943"/>
      <c r="B160" s="1941"/>
      <c r="C160" s="1941"/>
      <c r="D160" s="1869" t="s">
        <v>1578</v>
      </c>
      <c r="E160" s="1869"/>
      <c r="F160" s="1870" t="s">
        <v>1579</v>
      </c>
      <c r="G160" s="1870"/>
      <c r="H160" s="1870"/>
    </row>
    <row r="161" spans="1:8" ht="57" customHeight="1">
      <c r="A161" s="1943"/>
      <c r="B161" s="1941"/>
      <c r="C161" s="1941"/>
      <c r="D161" s="1869" t="s">
        <v>1123</v>
      </c>
      <c r="E161" s="1869"/>
      <c r="F161" s="1870" t="s">
        <v>1580</v>
      </c>
      <c r="G161" s="1870"/>
      <c r="H161" s="1870"/>
    </row>
    <row r="162" spans="1:8" ht="57" customHeight="1">
      <c r="A162" s="1943"/>
      <c r="B162" s="1941"/>
      <c r="C162" s="1941"/>
      <c r="D162" s="1869" t="s">
        <v>816</v>
      </c>
      <c r="E162" s="1869"/>
      <c r="F162" s="1870" t="s">
        <v>1581</v>
      </c>
      <c r="G162" s="1870"/>
      <c r="H162" s="1870"/>
    </row>
    <row r="163" spans="1:8" ht="57" customHeight="1">
      <c r="A163" s="1943"/>
      <c r="B163" s="1941"/>
      <c r="C163" s="1941"/>
      <c r="D163" s="1869" t="s">
        <v>814</v>
      </c>
      <c r="E163" s="1869"/>
      <c r="F163" s="1870" t="s">
        <v>1582</v>
      </c>
      <c r="G163" s="1870"/>
      <c r="H163" s="1870"/>
    </row>
    <row r="164" spans="1:8" ht="57" customHeight="1">
      <c r="A164" s="1943"/>
      <c r="B164" s="1941"/>
      <c r="C164" s="1941"/>
      <c r="D164" s="1869" t="s">
        <v>815</v>
      </c>
      <c r="E164" s="1869"/>
      <c r="F164" s="1870" t="s">
        <v>1583</v>
      </c>
      <c r="G164" s="1870"/>
      <c r="H164" s="1870"/>
    </row>
    <row r="165" spans="1:8" ht="57" customHeight="1">
      <c r="A165" s="1943"/>
      <c r="B165" s="1941"/>
      <c r="C165" s="1941"/>
      <c r="D165" s="1869" t="s">
        <v>796</v>
      </c>
      <c r="E165" s="1869"/>
      <c r="F165" s="1870" t="s">
        <v>1584</v>
      </c>
      <c r="G165" s="1870"/>
      <c r="H165" s="1870"/>
    </row>
    <row r="166" spans="1:8" ht="57" customHeight="1">
      <c r="A166" s="1943"/>
      <c r="B166" s="1941"/>
      <c r="C166" s="1941"/>
      <c r="D166" s="1869" t="s">
        <v>800</v>
      </c>
      <c r="E166" s="1869"/>
      <c r="F166" s="1870" t="s">
        <v>1585</v>
      </c>
      <c r="G166" s="1870"/>
      <c r="H166" s="1870"/>
    </row>
    <row r="167" spans="1:8">
      <c r="A167" s="1943"/>
      <c r="B167" s="1941"/>
      <c r="C167" s="1941"/>
      <c r="D167" s="1869" t="s">
        <v>992</v>
      </c>
      <c r="E167" s="1869"/>
      <c r="F167" s="1870" t="s">
        <v>1597</v>
      </c>
      <c r="G167" s="1870"/>
      <c r="H167" s="1870"/>
    </row>
    <row r="168" spans="1:8" ht="57" customHeight="1">
      <c r="A168" s="1943"/>
      <c r="B168" s="1941"/>
      <c r="C168" s="1941"/>
      <c r="D168" s="1869" t="s">
        <v>1586</v>
      </c>
      <c r="E168" s="1869"/>
      <c r="F168" s="1870" t="s">
        <v>1598</v>
      </c>
      <c r="G168" s="1870"/>
      <c r="H168" s="1870"/>
    </row>
    <row r="169" spans="1:8" ht="57" customHeight="1">
      <c r="A169" s="1943"/>
      <c r="B169" s="1941"/>
      <c r="C169" s="1941"/>
      <c r="D169" s="1869" t="s">
        <v>1587</v>
      </c>
      <c r="E169" s="1869"/>
      <c r="F169" s="1870" t="s">
        <v>1588</v>
      </c>
      <c r="G169" s="1870"/>
      <c r="H169" s="1870"/>
    </row>
    <row r="170" spans="1:8" ht="57" customHeight="1">
      <c r="A170" s="1943"/>
      <c r="B170" s="1941"/>
      <c r="C170" s="1941"/>
      <c r="D170" s="1869" t="s">
        <v>1600</v>
      </c>
      <c r="E170" s="1869"/>
      <c r="F170" s="1870" t="s">
        <v>1589</v>
      </c>
      <c r="G170" s="1870"/>
      <c r="H170" s="1870"/>
    </row>
    <row r="171" spans="1:8" ht="57" customHeight="1">
      <c r="A171" s="1943"/>
      <c r="B171" s="1941"/>
      <c r="C171" s="1941"/>
      <c r="D171" s="1869" t="s">
        <v>674</v>
      </c>
      <c r="E171" s="1869"/>
      <c r="F171" s="1870" t="s">
        <v>1590</v>
      </c>
      <c r="G171" s="1870"/>
      <c r="H171" s="1870"/>
    </row>
  </sheetData>
  <sheetProtection formatCells="0" formatColumns="0" formatRows="0" insertColumns="0" insertRows="0" insertHyperlinks="0" deleteColumns="0" deleteRows="0" sort="0" autoFilter="0" pivotTables="0"/>
  <mergeCells count="326">
    <mergeCell ref="B136:B171"/>
    <mergeCell ref="C136:C171"/>
    <mergeCell ref="A136:A171"/>
    <mergeCell ref="A119:H120"/>
    <mergeCell ref="A1:H6"/>
    <mergeCell ref="A8:E9"/>
    <mergeCell ref="F8:H9"/>
    <mergeCell ref="A10:H10"/>
    <mergeCell ref="B11:H11"/>
    <mergeCell ref="A12:A70"/>
    <mergeCell ref="B12:B13"/>
    <mergeCell ref="C12:E12"/>
    <mergeCell ref="F12:H12"/>
    <mergeCell ref="C13:E13"/>
    <mergeCell ref="F13:H13"/>
    <mergeCell ref="B14:B29"/>
    <mergeCell ref="C14:H14"/>
    <mergeCell ref="C15:C24"/>
    <mergeCell ref="D15:D18"/>
    <mergeCell ref="D20:E20"/>
    <mergeCell ref="F20:H20"/>
    <mergeCell ref="D21:E21"/>
    <mergeCell ref="F21:H21"/>
    <mergeCell ref="D22:E22"/>
    <mergeCell ref="F22:H22"/>
    <mergeCell ref="F15:H15"/>
    <mergeCell ref="F16:H16"/>
    <mergeCell ref="F17:H17"/>
    <mergeCell ref="F18:H18"/>
    <mergeCell ref="D19:E19"/>
    <mergeCell ref="F19:H19"/>
    <mergeCell ref="D23:E23"/>
    <mergeCell ref="F23:H23"/>
    <mergeCell ref="D24:E24"/>
    <mergeCell ref="F24:H24"/>
    <mergeCell ref="C25:H25"/>
    <mergeCell ref="F28:H28"/>
    <mergeCell ref="D29:E29"/>
    <mergeCell ref="F29:H29"/>
    <mergeCell ref="C30:H30"/>
    <mergeCell ref="C31:C35"/>
    <mergeCell ref="D31:E31"/>
    <mergeCell ref="F31:H31"/>
    <mergeCell ref="D32:E32"/>
    <mergeCell ref="F32:H32"/>
    <mergeCell ref="C26:C29"/>
    <mergeCell ref="D26:D27"/>
    <mergeCell ref="F26:H26"/>
    <mergeCell ref="F27:H27"/>
    <mergeCell ref="D28:E28"/>
    <mergeCell ref="D33:E33"/>
    <mergeCell ref="F33:H33"/>
    <mergeCell ref="D34:E34"/>
    <mergeCell ref="F34:H34"/>
    <mergeCell ref="C41:E41"/>
    <mergeCell ref="F41:H41"/>
    <mergeCell ref="C42:E42"/>
    <mergeCell ref="F42:H42"/>
    <mergeCell ref="C43:E43"/>
    <mergeCell ref="F43:H43"/>
    <mergeCell ref="C36:H36"/>
    <mergeCell ref="D37:E37"/>
    <mergeCell ref="F37:H37"/>
    <mergeCell ref="B38:E38"/>
    <mergeCell ref="F38:H38"/>
    <mergeCell ref="B39:B43"/>
    <mergeCell ref="C39:E39"/>
    <mergeCell ref="F39:H39"/>
    <mergeCell ref="C40:E40"/>
    <mergeCell ref="F40:H40"/>
    <mergeCell ref="B30:B37"/>
    <mergeCell ref="D35:E35"/>
    <mergeCell ref="F35:H35"/>
    <mergeCell ref="F49:H49"/>
    <mergeCell ref="F50:H50"/>
    <mergeCell ref="C51:E51"/>
    <mergeCell ref="F51:H51"/>
    <mergeCell ref="C52:E52"/>
    <mergeCell ref="F52:H52"/>
    <mergeCell ref="B44:H44"/>
    <mergeCell ref="B45:E45"/>
    <mergeCell ref="F45:H45"/>
    <mergeCell ref="B46:E46"/>
    <mergeCell ref="F46:H46"/>
    <mergeCell ref="B47:B52"/>
    <mergeCell ref="C47:D48"/>
    <mergeCell ref="F47:H47"/>
    <mergeCell ref="F48:H48"/>
    <mergeCell ref="C49:D50"/>
    <mergeCell ref="B53:B57"/>
    <mergeCell ref="C53:H53"/>
    <mergeCell ref="C54:C57"/>
    <mergeCell ref="D54:D55"/>
    <mergeCell ref="F54:H54"/>
    <mergeCell ref="F55:H55"/>
    <mergeCell ref="D56:E56"/>
    <mergeCell ref="F56:H56"/>
    <mergeCell ref="D57:E57"/>
    <mergeCell ref="F57:H57"/>
    <mergeCell ref="B58:H58"/>
    <mergeCell ref="B59:B62"/>
    <mergeCell ref="C59:D60"/>
    <mergeCell ref="F59:H59"/>
    <mergeCell ref="F60:H60"/>
    <mergeCell ref="C61:E61"/>
    <mergeCell ref="F61:H61"/>
    <mergeCell ref="C62:E62"/>
    <mergeCell ref="F62:H62"/>
    <mergeCell ref="D69:E69"/>
    <mergeCell ref="F69:H69"/>
    <mergeCell ref="D70:E70"/>
    <mergeCell ref="B63:H63"/>
    <mergeCell ref="B64:B65"/>
    <mergeCell ref="C64:E64"/>
    <mergeCell ref="F64:H64"/>
    <mergeCell ref="C65:E65"/>
    <mergeCell ref="F65:H65"/>
    <mergeCell ref="F75:H75"/>
    <mergeCell ref="C76:E76"/>
    <mergeCell ref="F76:H76"/>
    <mergeCell ref="C77:E77"/>
    <mergeCell ref="F77:H77"/>
    <mergeCell ref="C78:E78"/>
    <mergeCell ref="F78:H78"/>
    <mergeCell ref="F70:H70"/>
    <mergeCell ref="A71:H71"/>
    <mergeCell ref="A72:A97"/>
    <mergeCell ref="B72:H72"/>
    <mergeCell ref="B73:B78"/>
    <mergeCell ref="C73:E73"/>
    <mergeCell ref="F73:H73"/>
    <mergeCell ref="C74:E74"/>
    <mergeCell ref="F74:H74"/>
    <mergeCell ref="C75:E75"/>
    <mergeCell ref="B66:B70"/>
    <mergeCell ref="C66:H66"/>
    <mergeCell ref="C67:C70"/>
    <mergeCell ref="D67:E67"/>
    <mergeCell ref="F67:H67"/>
    <mergeCell ref="D68:E68"/>
    <mergeCell ref="F68:H68"/>
    <mergeCell ref="B83:H83"/>
    <mergeCell ref="C84:E84"/>
    <mergeCell ref="F84:H84"/>
    <mergeCell ref="B85:H85"/>
    <mergeCell ref="B86:E86"/>
    <mergeCell ref="F86:H86"/>
    <mergeCell ref="B79:H79"/>
    <mergeCell ref="B80:B82"/>
    <mergeCell ref="C80:E80"/>
    <mergeCell ref="F80:H80"/>
    <mergeCell ref="C81:E81"/>
    <mergeCell ref="F81:H81"/>
    <mergeCell ref="C82:E82"/>
    <mergeCell ref="F82:H82"/>
    <mergeCell ref="B87:H87"/>
    <mergeCell ref="B88:B91"/>
    <mergeCell ref="C88:E88"/>
    <mergeCell ref="F88:H88"/>
    <mergeCell ref="C89:E89"/>
    <mergeCell ref="F89:H89"/>
    <mergeCell ref="C90:E90"/>
    <mergeCell ref="F90:H90"/>
    <mergeCell ref="C91:E91"/>
    <mergeCell ref="F91:H91"/>
    <mergeCell ref="B95:E95"/>
    <mergeCell ref="F95:H95"/>
    <mergeCell ref="B96:B97"/>
    <mergeCell ref="C96:E96"/>
    <mergeCell ref="F96:H96"/>
    <mergeCell ref="C97:E97"/>
    <mergeCell ref="F97:H97"/>
    <mergeCell ref="B92:H92"/>
    <mergeCell ref="B93:B94"/>
    <mergeCell ref="C93:E93"/>
    <mergeCell ref="F93:H93"/>
    <mergeCell ref="C94:E94"/>
    <mergeCell ref="F94:H94"/>
    <mergeCell ref="F103:H103"/>
    <mergeCell ref="B104:E104"/>
    <mergeCell ref="F104:H104"/>
    <mergeCell ref="B105:B106"/>
    <mergeCell ref="C105:E105"/>
    <mergeCell ref="F105:H105"/>
    <mergeCell ref="C106:E106"/>
    <mergeCell ref="F106:H106"/>
    <mergeCell ref="A98:H99"/>
    <mergeCell ref="A100:A117"/>
    <mergeCell ref="B100:E100"/>
    <mergeCell ref="F100:H100"/>
    <mergeCell ref="B101:B103"/>
    <mergeCell ref="C101:E101"/>
    <mergeCell ref="F101:H101"/>
    <mergeCell ref="C102:E102"/>
    <mergeCell ref="F102:H102"/>
    <mergeCell ref="C103:E103"/>
    <mergeCell ref="F111:H111"/>
    <mergeCell ref="B112:E112"/>
    <mergeCell ref="F112:H112"/>
    <mergeCell ref="B113:B114"/>
    <mergeCell ref="C113:E113"/>
    <mergeCell ref="F113:H113"/>
    <mergeCell ref="C114:E114"/>
    <mergeCell ref="F114:H114"/>
    <mergeCell ref="B107:E107"/>
    <mergeCell ref="F107:H107"/>
    <mergeCell ref="B108:B111"/>
    <mergeCell ref="C108:E108"/>
    <mergeCell ref="F108:H108"/>
    <mergeCell ref="C109:E109"/>
    <mergeCell ref="F109:H109"/>
    <mergeCell ref="C110:E110"/>
    <mergeCell ref="F110:H110"/>
    <mergeCell ref="C111:E111"/>
    <mergeCell ref="A121:E121"/>
    <mergeCell ref="F121:H121"/>
    <mergeCell ref="A122:A135"/>
    <mergeCell ref="B122:B135"/>
    <mergeCell ref="F122:H122"/>
    <mergeCell ref="F134:H134"/>
    <mergeCell ref="B115:E115"/>
    <mergeCell ref="F115:H115"/>
    <mergeCell ref="B116:B117"/>
    <mergeCell ref="C116:E116"/>
    <mergeCell ref="F116:H116"/>
    <mergeCell ref="C117:E117"/>
    <mergeCell ref="F117:H117"/>
    <mergeCell ref="C122:E122"/>
    <mergeCell ref="D128:E128"/>
    <mergeCell ref="D129:E129"/>
    <mergeCell ref="D130:E130"/>
    <mergeCell ref="D131:E131"/>
    <mergeCell ref="D132:E132"/>
    <mergeCell ref="D133:E133"/>
    <mergeCell ref="F135:H135"/>
    <mergeCell ref="D123:E123"/>
    <mergeCell ref="F123:H123"/>
    <mergeCell ref="D138:E138"/>
    <mergeCell ref="F138:H138"/>
    <mergeCell ref="C123:C133"/>
    <mergeCell ref="F128:H128"/>
    <mergeCell ref="F129:H129"/>
    <mergeCell ref="F130:H130"/>
    <mergeCell ref="F131:H131"/>
    <mergeCell ref="F132:H132"/>
    <mergeCell ref="F133:H133"/>
    <mergeCell ref="C134:E134"/>
    <mergeCell ref="C135:E135"/>
    <mergeCell ref="F126:H126"/>
    <mergeCell ref="F127:H127"/>
    <mergeCell ref="D124:E124"/>
    <mergeCell ref="D125:E125"/>
    <mergeCell ref="D126:E126"/>
    <mergeCell ref="D127:E127"/>
    <mergeCell ref="F124:H124"/>
    <mergeCell ref="F125:H125"/>
    <mergeCell ref="D136:E136"/>
    <mergeCell ref="F136:H136"/>
    <mergeCell ref="D137:E137"/>
    <mergeCell ref="F137:H137"/>
    <mergeCell ref="D165:E165"/>
    <mergeCell ref="F165:H165"/>
    <mergeCell ref="D142:E142"/>
    <mergeCell ref="F142:H142"/>
    <mergeCell ref="D143:E143"/>
    <mergeCell ref="F143:H143"/>
    <mergeCell ref="D144:E144"/>
    <mergeCell ref="F144:H144"/>
    <mergeCell ref="D139:E139"/>
    <mergeCell ref="F139:H139"/>
    <mergeCell ref="D140:E140"/>
    <mergeCell ref="F140:H140"/>
    <mergeCell ref="D141:E141"/>
    <mergeCell ref="F141:H141"/>
    <mergeCell ref="D158:E158"/>
    <mergeCell ref="F158:H158"/>
    <mergeCell ref="D159:E159"/>
    <mergeCell ref="F159:H159"/>
    <mergeCell ref="D160:E160"/>
    <mergeCell ref="F160:H160"/>
    <mergeCell ref="D161:E161"/>
    <mergeCell ref="F161:H161"/>
    <mergeCell ref="D162:E162"/>
    <mergeCell ref="F162:H162"/>
    <mergeCell ref="D145:E145"/>
    <mergeCell ref="F145:H145"/>
    <mergeCell ref="D146:E146"/>
    <mergeCell ref="F146:H146"/>
    <mergeCell ref="D156:E156"/>
    <mergeCell ref="F156:H156"/>
    <mergeCell ref="D148:E148"/>
    <mergeCell ref="F148:H148"/>
    <mergeCell ref="D149:E149"/>
    <mergeCell ref="F149:H149"/>
    <mergeCell ref="D150:E150"/>
    <mergeCell ref="F150:H150"/>
    <mergeCell ref="D155:E155"/>
    <mergeCell ref="F155:H155"/>
    <mergeCell ref="D152:E152"/>
    <mergeCell ref="F152:H152"/>
    <mergeCell ref="D153:E153"/>
    <mergeCell ref="F153:H153"/>
    <mergeCell ref="D171:E171"/>
    <mergeCell ref="F171:H171"/>
    <mergeCell ref="D147:E147"/>
    <mergeCell ref="F147:H147"/>
    <mergeCell ref="D169:E169"/>
    <mergeCell ref="F169:H169"/>
    <mergeCell ref="D157:E157"/>
    <mergeCell ref="F157:H157"/>
    <mergeCell ref="D166:E166"/>
    <mergeCell ref="F166:H166"/>
    <mergeCell ref="D167:E167"/>
    <mergeCell ref="F167:H167"/>
    <mergeCell ref="D168:E168"/>
    <mergeCell ref="F168:H168"/>
    <mergeCell ref="D163:E163"/>
    <mergeCell ref="F163:H163"/>
    <mergeCell ref="D164:E164"/>
    <mergeCell ref="F164:H164"/>
    <mergeCell ref="D151:E151"/>
    <mergeCell ref="F151:H151"/>
    <mergeCell ref="D154:E154"/>
    <mergeCell ref="F154:H154"/>
    <mergeCell ref="D170:E170"/>
    <mergeCell ref="F170:H170"/>
  </mergeCells>
  <dataValidations count="19">
    <dataValidation type="decimal" operator="greaterThanOrEqual" allowBlank="1" showInputMessage="1" showErrorMessage="1" error="Valor debe ser mayor o igual que 0" promptTitle="Diferencia contable Vs fiscal" prompt="Si existe una diferencia en el  momento del reconocimiento contable a 31/12/2015 y la elaboracion de la declaracion de renta que modifique el impuesto a las ganancias corrientes, registre el ajuste respectivo" sqref="IP64737:IQ64741 SL64737:SM64741 ACH64737:ACI64741 AMD64737:AME64741 AVZ64737:AWA64741 BFV64737:BFW64741 BPR64737:BPS64741 BZN64737:BZO64741 CJJ64737:CJK64741 CTF64737:CTG64741 DDB64737:DDC64741 DMX64737:DMY64741 DWT64737:DWU64741 EGP64737:EGQ64741 EQL64737:EQM64741 FAH64737:FAI64741 FKD64737:FKE64741 FTZ64737:FUA64741 GDV64737:GDW64741 GNR64737:GNS64741 GXN64737:GXO64741 HHJ64737:HHK64741 HRF64737:HRG64741 IBB64737:IBC64741 IKX64737:IKY64741 IUT64737:IUU64741 JEP64737:JEQ64741 JOL64737:JOM64741 JYH64737:JYI64741 KID64737:KIE64741 KRZ64737:KSA64741 LBV64737:LBW64741 LLR64737:LLS64741 LVN64737:LVO64741 MFJ64737:MFK64741 MPF64737:MPG64741 MZB64737:MZC64741 NIX64737:NIY64741 NST64737:NSU64741 OCP64737:OCQ64741 OML64737:OMM64741 OWH64737:OWI64741 PGD64737:PGE64741 PPZ64737:PQA64741 PZV64737:PZW64741 QJR64737:QJS64741 QTN64737:QTO64741 RDJ64737:RDK64741 RNF64737:RNG64741 RXB64737:RXC64741 SGX64737:SGY64741 SQT64737:SQU64741 TAP64737:TAQ64741 TKL64737:TKM64741 TUH64737:TUI64741 UED64737:UEE64741 UNZ64737:UOA64741 UXV64737:UXW64741 VHR64737:VHS64741 VRN64737:VRO64741 WBJ64737:WBK64741 WLF64737:WLG64741 WVB64737:WVC64741 IP130273:IQ130277 SL130273:SM130277 ACH130273:ACI130277 AMD130273:AME130277 AVZ130273:AWA130277 BFV130273:BFW130277 BPR130273:BPS130277 BZN130273:BZO130277 CJJ130273:CJK130277 CTF130273:CTG130277 DDB130273:DDC130277 DMX130273:DMY130277 DWT130273:DWU130277 EGP130273:EGQ130277 EQL130273:EQM130277 FAH130273:FAI130277 FKD130273:FKE130277 FTZ130273:FUA130277 GDV130273:GDW130277 GNR130273:GNS130277 GXN130273:GXO130277 HHJ130273:HHK130277 HRF130273:HRG130277 IBB130273:IBC130277 IKX130273:IKY130277 IUT130273:IUU130277 JEP130273:JEQ130277 JOL130273:JOM130277 JYH130273:JYI130277 KID130273:KIE130277 KRZ130273:KSA130277 LBV130273:LBW130277 LLR130273:LLS130277 LVN130273:LVO130277 MFJ130273:MFK130277 MPF130273:MPG130277 MZB130273:MZC130277 NIX130273:NIY130277 NST130273:NSU130277 OCP130273:OCQ130277 OML130273:OMM130277 OWH130273:OWI130277 PGD130273:PGE130277 PPZ130273:PQA130277 PZV130273:PZW130277 QJR130273:QJS130277 QTN130273:QTO130277 RDJ130273:RDK130277 RNF130273:RNG130277 RXB130273:RXC130277 SGX130273:SGY130277 SQT130273:SQU130277 TAP130273:TAQ130277 TKL130273:TKM130277 TUH130273:TUI130277 UED130273:UEE130277 UNZ130273:UOA130277 UXV130273:UXW130277 VHR130273:VHS130277 VRN130273:VRO130277 WBJ130273:WBK130277 WLF130273:WLG130277 WVB130273:WVC130277 IP195809:IQ195813 SL195809:SM195813 ACH195809:ACI195813 AMD195809:AME195813 AVZ195809:AWA195813 BFV195809:BFW195813 BPR195809:BPS195813 BZN195809:BZO195813 CJJ195809:CJK195813 CTF195809:CTG195813 DDB195809:DDC195813 DMX195809:DMY195813 DWT195809:DWU195813 EGP195809:EGQ195813 EQL195809:EQM195813 FAH195809:FAI195813 FKD195809:FKE195813 FTZ195809:FUA195813 GDV195809:GDW195813 GNR195809:GNS195813 GXN195809:GXO195813 HHJ195809:HHK195813 HRF195809:HRG195813 IBB195809:IBC195813 IKX195809:IKY195813 IUT195809:IUU195813 JEP195809:JEQ195813 JOL195809:JOM195813 JYH195809:JYI195813 KID195809:KIE195813 KRZ195809:KSA195813 LBV195809:LBW195813 LLR195809:LLS195813 LVN195809:LVO195813 MFJ195809:MFK195813 MPF195809:MPG195813 MZB195809:MZC195813 NIX195809:NIY195813 NST195809:NSU195813 OCP195809:OCQ195813 OML195809:OMM195813 OWH195809:OWI195813 PGD195809:PGE195813 PPZ195809:PQA195813 PZV195809:PZW195813 QJR195809:QJS195813 QTN195809:QTO195813 RDJ195809:RDK195813 RNF195809:RNG195813 RXB195809:RXC195813 SGX195809:SGY195813 SQT195809:SQU195813 TAP195809:TAQ195813 TKL195809:TKM195813 TUH195809:TUI195813 UED195809:UEE195813 UNZ195809:UOA195813 UXV195809:UXW195813 VHR195809:VHS195813 VRN195809:VRO195813 WBJ195809:WBK195813 WLF195809:WLG195813 WVB195809:WVC195813 IP261345:IQ261349 SL261345:SM261349 ACH261345:ACI261349 AMD261345:AME261349 AVZ261345:AWA261349 BFV261345:BFW261349 BPR261345:BPS261349 BZN261345:BZO261349 CJJ261345:CJK261349 CTF261345:CTG261349 DDB261345:DDC261349 DMX261345:DMY261349 DWT261345:DWU261349 EGP261345:EGQ261349 EQL261345:EQM261349 FAH261345:FAI261349 FKD261345:FKE261349 FTZ261345:FUA261349 GDV261345:GDW261349 GNR261345:GNS261349 GXN261345:GXO261349 HHJ261345:HHK261349 HRF261345:HRG261349 IBB261345:IBC261349 IKX261345:IKY261349 IUT261345:IUU261349 JEP261345:JEQ261349 JOL261345:JOM261349 JYH261345:JYI261349 KID261345:KIE261349 KRZ261345:KSA261349 LBV261345:LBW261349 LLR261345:LLS261349 LVN261345:LVO261349 MFJ261345:MFK261349 MPF261345:MPG261349 MZB261345:MZC261349 NIX261345:NIY261349 NST261345:NSU261349 OCP261345:OCQ261349 OML261345:OMM261349 OWH261345:OWI261349 PGD261345:PGE261349 PPZ261345:PQA261349 PZV261345:PZW261349 QJR261345:QJS261349 QTN261345:QTO261349 RDJ261345:RDK261349 RNF261345:RNG261349 RXB261345:RXC261349 SGX261345:SGY261349 SQT261345:SQU261349 TAP261345:TAQ261349 TKL261345:TKM261349 TUH261345:TUI261349 UED261345:UEE261349 UNZ261345:UOA261349 UXV261345:UXW261349 VHR261345:VHS261349 VRN261345:VRO261349 WBJ261345:WBK261349 WLF261345:WLG261349 WVB261345:WVC261349 IP326881:IQ326885 SL326881:SM326885 ACH326881:ACI326885 AMD326881:AME326885 AVZ326881:AWA326885 BFV326881:BFW326885 BPR326881:BPS326885 BZN326881:BZO326885 CJJ326881:CJK326885 CTF326881:CTG326885 DDB326881:DDC326885 DMX326881:DMY326885 DWT326881:DWU326885 EGP326881:EGQ326885 EQL326881:EQM326885 FAH326881:FAI326885 FKD326881:FKE326885 FTZ326881:FUA326885 GDV326881:GDW326885 GNR326881:GNS326885 GXN326881:GXO326885 HHJ326881:HHK326885 HRF326881:HRG326885 IBB326881:IBC326885 IKX326881:IKY326885 IUT326881:IUU326885 JEP326881:JEQ326885 JOL326881:JOM326885 JYH326881:JYI326885 KID326881:KIE326885 KRZ326881:KSA326885 LBV326881:LBW326885 LLR326881:LLS326885 LVN326881:LVO326885 MFJ326881:MFK326885 MPF326881:MPG326885 MZB326881:MZC326885 NIX326881:NIY326885 NST326881:NSU326885 OCP326881:OCQ326885 OML326881:OMM326885 OWH326881:OWI326885 PGD326881:PGE326885 PPZ326881:PQA326885 PZV326881:PZW326885 QJR326881:QJS326885 QTN326881:QTO326885 RDJ326881:RDK326885 RNF326881:RNG326885 RXB326881:RXC326885 SGX326881:SGY326885 SQT326881:SQU326885 TAP326881:TAQ326885 TKL326881:TKM326885 TUH326881:TUI326885 UED326881:UEE326885 UNZ326881:UOA326885 UXV326881:UXW326885 VHR326881:VHS326885 VRN326881:VRO326885 WBJ326881:WBK326885 WLF326881:WLG326885 WVB326881:WVC326885 IP392417:IQ392421 SL392417:SM392421 ACH392417:ACI392421 AMD392417:AME392421 AVZ392417:AWA392421 BFV392417:BFW392421 BPR392417:BPS392421 BZN392417:BZO392421 CJJ392417:CJK392421 CTF392417:CTG392421 DDB392417:DDC392421 DMX392417:DMY392421 DWT392417:DWU392421 EGP392417:EGQ392421 EQL392417:EQM392421 FAH392417:FAI392421 FKD392417:FKE392421 FTZ392417:FUA392421 GDV392417:GDW392421 GNR392417:GNS392421 GXN392417:GXO392421 HHJ392417:HHK392421 HRF392417:HRG392421 IBB392417:IBC392421 IKX392417:IKY392421 IUT392417:IUU392421 JEP392417:JEQ392421 JOL392417:JOM392421 JYH392417:JYI392421 KID392417:KIE392421 KRZ392417:KSA392421 LBV392417:LBW392421 LLR392417:LLS392421 LVN392417:LVO392421 MFJ392417:MFK392421 MPF392417:MPG392421 MZB392417:MZC392421 NIX392417:NIY392421 NST392417:NSU392421 OCP392417:OCQ392421 OML392417:OMM392421 OWH392417:OWI392421 PGD392417:PGE392421 PPZ392417:PQA392421 PZV392417:PZW392421 QJR392417:QJS392421 QTN392417:QTO392421 RDJ392417:RDK392421 RNF392417:RNG392421 RXB392417:RXC392421 SGX392417:SGY392421 SQT392417:SQU392421 TAP392417:TAQ392421 TKL392417:TKM392421 TUH392417:TUI392421 UED392417:UEE392421 UNZ392417:UOA392421 UXV392417:UXW392421 VHR392417:VHS392421 VRN392417:VRO392421 WBJ392417:WBK392421 WLF392417:WLG392421 WVB392417:WVC392421 IP457953:IQ457957 SL457953:SM457957 ACH457953:ACI457957 AMD457953:AME457957 AVZ457953:AWA457957 BFV457953:BFW457957 BPR457953:BPS457957 BZN457953:BZO457957 CJJ457953:CJK457957 CTF457953:CTG457957 DDB457953:DDC457957 DMX457953:DMY457957 DWT457953:DWU457957 EGP457953:EGQ457957 EQL457953:EQM457957 FAH457953:FAI457957 FKD457953:FKE457957 FTZ457953:FUA457957 GDV457953:GDW457957 GNR457953:GNS457957 GXN457953:GXO457957 HHJ457953:HHK457957 HRF457953:HRG457957 IBB457953:IBC457957 IKX457953:IKY457957 IUT457953:IUU457957 JEP457953:JEQ457957 JOL457953:JOM457957 JYH457953:JYI457957 KID457953:KIE457957 KRZ457953:KSA457957 LBV457953:LBW457957 LLR457953:LLS457957 LVN457953:LVO457957 MFJ457953:MFK457957 MPF457953:MPG457957 MZB457953:MZC457957 NIX457953:NIY457957 NST457953:NSU457957 OCP457953:OCQ457957 OML457953:OMM457957 OWH457953:OWI457957 PGD457953:PGE457957 PPZ457953:PQA457957 PZV457953:PZW457957 QJR457953:QJS457957 QTN457953:QTO457957 RDJ457953:RDK457957 RNF457953:RNG457957 RXB457953:RXC457957 SGX457953:SGY457957 SQT457953:SQU457957 TAP457953:TAQ457957 TKL457953:TKM457957 TUH457953:TUI457957 UED457953:UEE457957 UNZ457953:UOA457957 UXV457953:UXW457957 VHR457953:VHS457957 VRN457953:VRO457957 WBJ457953:WBK457957 WLF457953:WLG457957 WVB457953:WVC457957 IP523489:IQ523493 SL523489:SM523493 ACH523489:ACI523493 AMD523489:AME523493 AVZ523489:AWA523493 BFV523489:BFW523493 BPR523489:BPS523493 BZN523489:BZO523493 CJJ523489:CJK523493 CTF523489:CTG523493 DDB523489:DDC523493 DMX523489:DMY523493 DWT523489:DWU523493 EGP523489:EGQ523493 EQL523489:EQM523493 FAH523489:FAI523493 FKD523489:FKE523493 FTZ523489:FUA523493 GDV523489:GDW523493 GNR523489:GNS523493 GXN523489:GXO523493 HHJ523489:HHK523493 HRF523489:HRG523493 IBB523489:IBC523493 IKX523489:IKY523493 IUT523489:IUU523493 JEP523489:JEQ523493 JOL523489:JOM523493 JYH523489:JYI523493 KID523489:KIE523493 KRZ523489:KSA523493 LBV523489:LBW523493 LLR523489:LLS523493 LVN523489:LVO523493 MFJ523489:MFK523493 MPF523489:MPG523493 MZB523489:MZC523493 NIX523489:NIY523493 NST523489:NSU523493 OCP523489:OCQ523493 OML523489:OMM523493 OWH523489:OWI523493 PGD523489:PGE523493 PPZ523489:PQA523493 PZV523489:PZW523493 QJR523489:QJS523493 QTN523489:QTO523493 RDJ523489:RDK523493 RNF523489:RNG523493 RXB523489:RXC523493 SGX523489:SGY523493 SQT523489:SQU523493 TAP523489:TAQ523493 TKL523489:TKM523493 TUH523489:TUI523493 UED523489:UEE523493 UNZ523489:UOA523493 UXV523489:UXW523493 VHR523489:VHS523493 VRN523489:VRO523493 WBJ523489:WBK523493 WLF523489:WLG523493 WVB523489:WVC523493 IP589025:IQ589029 SL589025:SM589029 ACH589025:ACI589029 AMD589025:AME589029 AVZ589025:AWA589029 BFV589025:BFW589029 BPR589025:BPS589029 BZN589025:BZO589029 CJJ589025:CJK589029 CTF589025:CTG589029 DDB589025:DDC589029 DMX589025:DMY589029 DWT589025:DWU589029 EGP589025:EGQ589029 EQL589025:EQM589029 FAH589025:FAI589029 FKD589025:FKE589029 FTZ589025:FUA589029 GDV589025:GDW589029 GNR589025:GNS589029 GXN589025:GXO589029 HHJ589025:HHK589029 HRF589025:HRG589029 IBB589025:IBC589029 IKX589025:IKY589029 IUT589025:IUU589029 JEP589025:JEQ589029 JOL589025:JOM589029 JYH589025:JYI589029 KID589025:KIE589029 KRZ589025:KSA589029 LBV589025:LBW589029 LLR589025:LLS589029 LVN589025:LVO589029 MFJ589025:MFK589029 MPF589025:MPG589029 MZB589025:MZC589029 NIX589025:NIY589029 NST589025:NSU589029 OCP589025:OCQ589029 OML589025:OMM589029 OWH589025:OWI589029 PGD589025:PGE589029 PPZ589025:PQA589029 PZV589025:PZW589029 QJR589025:QJS589029 QTN589025:QTO589029 RDJ589025:RDK589029 RNF589025:RNG589029 RXB589025:RXC589029 SGX589025:SGY589029 SQT589025:SQU589029 TAP589025:TAQ589029 TKL589025:TKM589029 TUH589025:TUI589029 UED589025:UEE589029 UNZ589025:UOA589029 UXV589025:UXW589029 VHR589025:VHS589029 VRN589025:VRO589029 WBJ589025:WBK589029 WLF589025:WLG589029 WVB589025:WVC589029 IP654561:IQ654565 SL654561:SM654565 ACH654561:ACI654565 AMD654561:AME654565 AVZ654561:AWA654565 BFV654561:BFW654565 BPR654561:BPS654565 BZN654561:BZO654565 CJJ654561:CJK654565 CTF654561:CTG654565 DDB654561:DDC654565 DMX654561:DMY654565 DWT654561:DWU654565 EGP654561:EGQ654565 EQL654561:EQM654565 FAH654561:FAI654565 FKD654561:FKE654565 FTZ654561:FUA654565 GDV654561:GDW654565 GNR654561:GNS654565 GXN654561:GXO654565 HHJ654561:HHK654565 HRF654561:HRG654565 IBB654561:IBC654565 IKX654561:IKY654565 IUT654561:IUU654565 JEP654561:JEQ654565 JOL654561:JOM654565 JYH654561:JYI654565 KID654561:KIE654565 KRZ654561:KSA654565 LBV654561:LBW654565 LLR654561:LLS654565 LVN654561:LVO654565 MFJ654561:MFK654565 MPF654561:MPG654565 MZB654561:MZC654565 NIX654561:NIY654565 NST654561:NSU654565 OCP654561:OCQ654565 OML654561:OMM654565 OWH654561:OWI654565 PGD654561:PGE654565 PPZ654561:PQA654565 PZV654561:PZW654565 QJR654561:QJS654565 QTN654561:QTO654565 RDJ654561:RDK654565 RNF654561:RNG654565 RXB654561:RXC654565 SGX654561:SGY654565 SQT654561:SQU654565 TAP654561:TAQ654565 TKL654561:TKM654565 TUH654561:TUI654565 UED654561:UEE654565 UNZ654561:UOA654565 UXV654561:UXW654565 VHR654561:VHS654565 VRN654561:VRO654565 WBJ654561:WBK654565 WLF654561:WLG654565 WVB654561:WVC654565 IP720097:IQ720101 SL720097:SM720101 ACH720097:ACI720101 AMD720097:AME720101 AVZ720097:AWA720101 BFV720097:BFW720101 BPR720097:BPS720101 BZN720097:BZO720101 CJJ720097:CJK720101 CTF720097:CTG720101 DDB720097:DDC720101 DMX720097:DMY720101 DWT720097:DWU720101 EGP720097:EGQ720101 EQL720097:EQM720101 FAH720097:FAI720101 FKD720097:FKE720101 FTZ720097:FUA720101 GDV720097:GDW720101 GNR720097:GNS720101 GXN720097:GXO720101 HHJ720097:HHK720101 HRF720097:HRG720101 IBB720097:IBC720101 IKX720097:IKY720101 IUT720097:IUU720101 JEP720097:JEQ720101 JOL720097:JOM720101 JYH720097:JYI720101 KID720097:KIE720101 KRZ720097:KSA720101 LBV720097:LBW720101 LLR720097:LLS720101 LVN720097:LVO720101 MFJ720097:MFK720101 MPF720097:MPG720101 MZB720097:MZC720101 NIX720097:NIY720101 NST720097:NSU720101 OCP720097:OCQ720101 OML720097:OMM720101 OWH720097:OWI720101 PGD720097:PGE720101 PPZ720097:PQA720101 PZV720097:PZW720101 QJR720097:QJS720101 QTN720097:QTO720101 RDJ720097:RDK720101 RNF720097:RNG720101 RXB720097:RXC720101 SGX720097:SGY720101 SQT720097:SQU720101 TAP720097:TAQ720101 TKL720097:TKM720101 TUH720097:TUI720101 UED720097:UEE720101 UNZ720097:UOA720101 UXV720097:UXW720101 VHR720097:VHS720101 VRN720097:VRO720101 WBJ720097:WBK720101 WLF720097:WLG720101 WVB720097:WVC720101 IP785633:IQ785637 SL785633:SM785637 ACH785633:ACI785637 AMD785633:AME785637 AVZ785633:AWA785637 BFV785633:BFW785637 BPR785633:BPS785637 BZN785633:BZO785637 CJJ785633:CJK785637 CTF785633:CTG785637 DDB785633:DDC785637 DMX785633:DMY785637 DWT785633:DWU785637 EGP785633:EGQ785637 EQL785633:EQM785637 FAH785633:FAI785637 FKD785633:FKE785637 FTZ785633:FUA785637 GDV785633:GDW785637 GNR785633:GNS785637 GXN785633:GXO785637 HHJ785633:HHK785637 HRF785633:HRG785637 IBB785633:IBC785637 IKX785633:IKY785637 IUT785633:IUU785637 JEP785633:JEQ785637 JOL785633:JOM785637 JYH785633:JYI785637 KID785633:KIE785637 KRZ785633:KSA785637 LBV785633:LBW785637 LLR785633:LLS785637 LVN785633:LVO785637 MFJ785633:MFK785637 MPF785633:MPG785637 MZB785633:MZC785637 NIX785633:NIY785637 NST785633:NSU785637 OCP785633:OCQ785637 OML785633:OMM785637 OWH785633:OWI785637 PGD785633:PGE785637 PPZ785633:PQA785637 PZV785633:PZW785637 QJR785633:QJS785637 QTN785633:QTO785637 RDJ785633:RDK785637 RNF785633:RNG785637 RXB785633:RXC785637 SGX785633:SGY785637 SQT785633:SQU785637 TAP785633:TAQ785637 TKL785633:TKM785637 TUH785633:TUI785637 UED785633:UEE785637 UNZ785633:UOA785637 UXV785633:UXW785637 VHR785633:VHS785637 VRN785633:VRO785637 WBJ785633:WBK785637 WLF785633:WLG785637 WVB785633:WVC785637 IP851169:IQ851173 SL851169:SM851173 ACH851169:ACI851173 AMD851169:AME851173 AVZ851169:AWA851173 BFV851169:BFW851173 BPR851169:BPS851173 BZN851169:BZO851173 CJJ851169:CJK851173 CTF851169:CTG851173 DDB851169:DDC851173 DMX851169:DMY851173 DWT851169:DWU851173 EGP851169:EGQ851173 EQL851169:EQM851173 FAH851169:FAI851173 FKD851169:FKE851173 FTZ851169:FUA851173 GDV851169:GDW851173 GNR851169:GNS851173 GXN851169:GXO851173 HHJ851169:HHK851173 HRF851169:HRG851173 IBB851169:IBC851173 IKX851169:IKY851173 IUT851169:IUU851173 JEP851169:JEQ851173 JOL851169:JOM851173 JYH851169:JYI851173 KID851169:KIE851173 KRZ851169:KSA851173 LBV851169:LBW851173 LLR851169:LLS851173 LVN851169:LVO851173 MFJ851169:MFK851173 MPF851169:MPG851173 MZB851169:MZC851173 NIX851169:NIY851173 NST851169:NSU851173 OCP851169:OCQ851173 OML851169:OMM851173 OWH851169:OWI851173 PGD851169:PGE851173 PPZ851169:PQA851173 PZV851169:PZW851173 QJR851169:QJS851173 QTN851169:QTO851173 RDJ851169:RDK851173 RNF851169:RNG851173 RXB851169:RXC851173 SGX851169:SGY851173 SQT851169:SQU851173 TAP851169:TAQ851173 TKL851169:TKM851173 TUH851169:TUI851173 UED851169:UEE851173 UNZ851169:UOA851173 UXV851169:UXW851173 VHR851169:VHS851173 VRN851169:VRO851173 WBJ851169:WBK851173 WLF851169:WLG851173 WVB851169:WVC851173 IP916705:IQ916709 SL916705:SM916709 ACH916705:ACI916709 AMD916705:AME916709 AVZ916705:AWA916709 BFV916705:BFW916709 BPR916705:BPS916709 BZN916705:BZO916709 CJJ916705:CJK916709 CTF916705:CTG916709 DDB916705:DDC916709 DMX916705:DMY916709 DWT916705:DWU916709 EGP916705:EGQ916709 EQL916705:EQM916709 FAH916705:FAI916709 FKD916705:FKE916709 FTZ916705:FUA916709 GDV916705:GDW916709 GNR916705:GNS916709 GXN916705:GXO916709 HHJ916705:HHK916709 HRF916705:HRG916709 IBB916705:IBC916709 IKX916705:IKY916709 IUT916705:IUU916709 JEP916705:JEQ916709 JOL916705:JOM916709 JYH916705:JYI916709 KID916705:KIE916709 KRZ916705:KSA916709 LBV916705:LBW916709 LLR916705:LLS916709 LVN916705:LVO916709 MFJ916705:MFK916709 MPF916705:MPG916709 MZB916705:MZC916709 NIX916705:NIY916709 NST916705:NSU916709 OCP916705:OCQ916709 OML916705:OMM916709 OWH916705:OWI916709 PGD916705:PGE916709 PPZ916705:PQA916709 PZV916705:PZW916709 QJR916705:QJS916709 QTN916705:QTO916709 RDJ916705:RDK916709 RNF916705:RNG916709 RXB916705:RXC916709 SGX916705:SGY916709 SQT916705:SQU916709 TAP916705:TAQ916709 TKL916705:TKM916709 TUH916705:TUI916709 UED916705:UEE916709 UNZ916705:UOA916709 UXV916705:UXW916709 VHR916705:VHS916709 VRN916705:VRO916709 WBJ916705:WBK916709 WLF916705:WLG916709 WVB916705:WVC916709 IP982241:IQ982245 SL982241:SM982245 ACH982241:ACI982245 AMD982241:AME982245 AVZ982241:AWA982245 BFV982241:BFW982245 BPR982241:BPS982245 BZN982241:BZO982245 CJJ982241:CJK982245 CTF982241:CTG982245 DDB982241:DDC982245 DMX982241:DMY982245 DWT982241:DWU982245 EGP982241:EGQ982245 EQL982241:EQM982245 FAH982241:FAI982245 FKD982241:FKE982245 FTZ982241:FUA982245 GDV982241:GDW982245 GNR982241:GNS982245 GXN982241:GXO982245 HHJ982241:HHK982245 HRF982241:HRG982245 IBB982241:IBC982245 IKX982241:IKY982245 IUT982241:IUU982245 JEP982241:JEQ982245 JOL982241:JOM982245 JYH982241:JYI982245 KID982241:KIE982245 KRZ982241:KSA982245 LBV982241:LBW982245 LLR982241:LLS982245 LVN982241:LVO982245 MFJ982241:MFK982245 MPF982241:MPG982245 MZB982241:MZC982245 NIX982241:NIY982245 NST982241:NSU982245 OCP982241:OCQ982245 OML982241:OMM982245 OWH982241:OWI982245 PGD982241:PGE982245 PPZ982241:PQA982245 PZV982241:PZW982245 QJR982241:QJS982245 QTN982241:QTO982245 RDJ982241:RDK982245 RNF982241:RNG982245 RXB982241:RXC982245 SGX982241:SGY982245 SQT982241:SQU982245 TAP982241:TAQ982245 TKL982241:TKM982245 TUH982241:TUI982245 UED982241:UEE982245 UNZ982241:UOA982245 UXV982241:UXW982245 VHR982241:VHS982245 VRN982241:VRO982245 WBJ982241:WBK982245 WLF982241:WLG982245 WVB982241:WVC982245" xr:uid="{A8BBCB43-1209-7743-9F74-025FF81C5980}">
      <formula1>0</formula1>
    </dataValidation>
    <dataValidation type="decimal" operator="greaterThanOrEqual" allowBlank="1" showInputMessage="1" showErrorMessage="1" error="Valor debe ser mayor o igual que 0" promptTitle="Diferencia contable Vs fiscal" prompt="Si existe una diferencia en el  momento del reconocimiento contable a 31/12/2015 y la elaboracion de la declaracion de renta que modifiique el impuesto a las ganancias corrientes, registre el ajuste respectivo" sqref="IP64736 SL64736 ACH64736 AMD64736 AVZ64736 BFV64736 BPR64736 BZN64736 CJJ64736 CTF64736 DDB64736 DMX64736 DWT64736 EGP64736 EQL64736 FAH64736 FKD64736 FTZ64736 GDV64736 GNR64736 GXN64736 HHJ64736 HRF64736 IBB64736 IKX64736 IUT64736 JEP64736 JOL64736 JYH64736 KID64736 KRZ64736 LBV64736 LLR64736 LVN64736 MFJ64736 MPF64736 MZB64736 NIX64736 NST64736 OCP64736 OML64736 OWH64736 PGD64736 PPZ64736 PZV64736 QJR64736 QTN64736 RDJ64736 RNF64736 RXB64736 SGX64736 SQT64736 TAP64736 TKL64736 TUH64736 UED64736 UNZ64736 UXV64736 VHR64736 VRN64736 WBJ64736 WLF64736 WVB64736 IP130272 SL130272 ACH130272 AMD130272 AVZ130272 BFV130272 BPR130272 BZN130272 CJJ130272 CTF130272 DDB130272 DMX130272 DWT130272 EGP130272 EQL130272 FAH130272 FKD130272 FTZ130272 GDV130272 GNR130272 GXN130272 HHJ130272 HRF130272 IBB130272 IKX130272 IUT130272 JEP130272 JOL130272 JYH130272 KID130272 KRZ130272 LBV130272 LLR130272 LVN130272 MFJ130272 MPF130272 MZB130272 NIX130272 NST130272 OCP130272 OML130272 OWH130272 PGD130272 PPZ130272 PZV130272 QJR130272 QTN130272 RDJ130272 RNF130272 RXB130272 SGX130272 SQT130272 TAP130272 TKL130272 TUH130272 UED130272 UNZ130272 UXV130272 VHR130272 VRN130272 WBJ130272 WLF130272 WVB130272 IP195808 SL195808 ACH195808 AMD195808 AVZ195808 BFV195808 BPR195808 BZN195808 CJJ195808 CTF195808 DDB195808 DMX195808 DWT195808 EGP195808 EQL195808 FAH195808 FKD195808 FTZ195808 GDV195808 GNR195808 GXN195808 HHJ195808 HRF195808 IBB195808 IKX195808 IUT195808 JEP195808 JOL195808 JYH195808 KID195808 KRZ195808 LBV195808 LLR195808 LVN195808 MFJ195808 MPF195808 MZB195808 NIX195808 NST195808 OCP195808 OML195808 OWH195808 PGD195808 PPZ195808 PZV195808 QJR195808 QTN195808 RDJ195808 RNF195808 RXB195808 SGX195808 SQT195808 TAP195808 TKL195808 TUH195808 UED195808 UNZ195808 UXV195808 VHR195808 VRN195808 WBJ195808 WLF195808 WVB195808 IP261344 SL261344 ACH261344 AMD261344 AVZ261344 BFV261344 BPR261344 BZN261344 CJJ261344 CTF261344 DDB261344 DMX261344 DWT261344 EGP261344 EQL261344 FAH261344 FKD261344 FTZ261344 GDV261344 GNR261344 GXN261344 HHJ261344 HRF261344 IBB261344 IKX261344 IUT261344 JEP261344 JOL261344 JYH261344 KID261344 KRZ261344 LBV261344 LLR261344 LVN261344 MFJ261344 MPF261344 MZB261344 NIX261344 NST261344 OCP261344 OML261344 OWH261344 PGD261344 PPZ261344 PZV261344 QJR261344 QTN261344 RDJ261344 RNF261344 RXB261344 SGX261344 SQT261344 TAP261344 TKL261344 TUH261344 UED261344 UNZ261344 UXV261344 VHR261344 VRN261344 WBJ261344 WLF261344 WVB261344 IP326880 SL326880 ACH326880 AMD326880 AVZ326880 BFV326880 BPR326880 BZN326880 CJJ326880 CTF326880 DDB326880 DMX326880 DWT326880 EGP326880 EQL326880 FAH326880 FKD326880 FTZ326880 GDV326880 GNR326880 GXN326880 HHJ326880 HRF326880 IBB326880 IKX326880 IUT326880 JEP326880 JOL326880 JYH326880 KID326880 KRZ326880 LBV326880 LLR326880 LVN326880 MFJ326880 MPF326880 MZB326880 NIX326880 NST326880 OCP326880 OML326880 OWH326880 PGD326880 PPZ326880 PZV326880 QJR326880 QTN326880 RDJ326880 RNF326880 RXB326880 SGX326880 SQT326880 TAP326880 TKL326880 TUH326880 UED326880 UNZ326880 UXV326880 VHR326880 VRN326880 WBJ326880 WLF326880 WVB326880 IP392416 SL392416 ACH392416 AMD392416 AVZ392416 BFV392416 BPR392416 BZN392416 CJJ392416 CTF392416 DDB392416 DMX392416 DWT392416 EGP392416 EQL392416 FAH392416 FKD392416 FTZ392416 GDV392416 GNR392416 GXN392416 HHJ392416 HRF392416 IBB392416 IKX392416 IUT392416 JEP392416 JOL392416 JYH392416 KID392416 KRZ392416 LBV392416 LLR392416 LVN392416 MFJ392416 MPF392416 MZB392416 NIX392416 NST392416 OCP392416 OML392416 OWH392416 PGD392416 PPZ392416 PZV392416 QJR392416 QTN392416 RDJ392416 RNF392416 RXB392416 SGX392416 SQT392416 TAP392416 TKL392416 TUH392416 UED392416 UNZ392416 UXV392416 VHR392416 VRN392416 WBJ392416 WLF392416 WVB392416 IP457952 SL457952 ACH457952 AMD457952 AVZ457952 BFV457952 BPR457952 BZN457952 CJJ457952 CTF457952 DDB457952 DMX457952 DWT457952 EGP457952 EQL457952 FAH457952 FKD457952 FTZ457952 GDV457952 GNR457952 GXN457952 HHJ457952 HRF457952 IBB457952 IKX457952 IUT457952 JEP457952 JOL457952 JYH457952 KID457952 KRZ457952 LBV457952 LLR457952 LVN457952 MFJ457952 MPF457952 MZB457952 NIX457952 NST457952 OCP457952 OML457952 OWH457952 PGD457952 PPZ457952 PZV457952 QJR457952 QTN457952 RDJ457952 RNF457952 RXB457952 SGX457952 SQT457952 TAP457952 TKL457952 TUH457952 UED457952 UNZ457952 UXV457952 VHR457952 VRN457952 WBJ457952 WLF457952 WVB457952 IP523488 SL523488 ACH523488 AMD523488 AVZ523488 BFV523488 BPR523488 BZN523488 CJJ523488 CTF523488 DDB523488 DMX523488 DWT523488 EGP523488 EQL523488 FAH523488 FKD523488 FTZ523488 GDV523488 GNR523488 GXN523488 HHJ523488 HRF523488 IBB523488 IKX523488 IUT523488 JEP523488 JOL523488 JYH523488 KID523488 KRZ523488 LBV523488 LLR523488 LVN523488 MFJ523488 MPF523488 MZB523488 NIX523488 NST523488 OCP523488 OML523488 OWH523488 PGD523488 PPZ523488 PZV523488 QJR523488 QTN523488 RDJ523488 RNF523488 RXB523488 SGX523488 SQT523488 TAP523488 TKL523488 TUH523488 UED523488 UNZ523488 UXV523488 VHR523488 VRN523488 WBJ523488 WLF523488 WVB523488 IP589024 SL589024 ACH589024 AMD589024 AVZ589024 BFV589024 BPR589024 BZN589024 CJJ589024 CTF589024 DDB589024 DMX589024 DWT589024 EGP589024 EQL589024 FAH589024 FKD589024 FTZ589024 GDV589024 GNR589024 GXN589024 HHJ589024 HRF589024 IBB589024 IKX589024 IUT589024 JEP589024 JOL589024 JYH589024 KID589024 KRZ589024 LBV589024 LLR589024 LVN589024 MFJ589024 MPF589024 MZB589024 NIX589024 NST589024 OCP589024 OML589024 OWH589024 PGD589024 PPZ589024 PZV589024 QJR589024 QTN589024 RDJ589024 RNF589024 RXB589024 SGX589024 SQT589024 TAP589024 TKL589024 TUH589024 UED589024 UNZ589024 UXV589024 VHR589024 VRN589024 WBJ589024 WLF589024 WVB589024 IP654560 SL654560 ACH654560 AMD654560 AVZ654560 BFV654560 BPR654560 BZN654560 CJJ654560 CTF654560 DDB654560 DMX654560 DWT654560 EGP654560 EQL654560 FAH654560 FKD654560 FTZ654560 GDV654560 GNR654560 GXN654560 HHJ654560 HRF654560 IBB654560 IKX654560 IUT654560 JEP654560 JOL654560 JYH654560 KID654560 KRZ654560 LBV654560 LLR654560 LVN654560 MFJ654560 MPF654560 MZB654560 NIX654560 NST654560 OCP654560 OML654560 OWH654560 PGD654560 PPZ654560 PZV654560 QJR654560 QTN654560 RDJ654560 RNF654560 RXB654560 SGX654560 SQT654560 TAP654560 TKL654560 TUH654560 UED654560 UNZ654560 UXV654560 VHR654560 VRN654560 WBJ654560 WLF654560 WVB654560 IP720096 SL720096 ACH720096 AMD720096 AVZ720096 BFV720096 BPR720096 BZN720096 CJJ720096 CTF720096 DDB720096 DMX720096 DWT720096 EGP720096 EQL720096 FAH720096 FKD720096 FTZ720096 GDV720096 GNR720096 GXN720096 HHJ720096 HRF720096 IBB720096 IKX720096 IUT720096 JEP720096 JOL720096 JYH720096 KID720096 KRZ720096 LBV720096 LLR720096 LVN720096 MFJ720096 MPF720096 MZB720096 NIX720096 NST720096 OCP720096 OML720096 OWH720096 PGD720096 PPZ720096 PZV720096 QJR720096 QTN720096 RDJ720096 RNF720096 RXB720096 SGX720096 SQT720096 TAP720096 TKL720096 TUH720096 UED720096 UNZ720096 UXV720096 VHR720096 VRN720096 WBJ720096 WLF720096 WVB720096 IP785632 SL785632 ACH785632 AMD785632 AVZ785632 BFV785632 BPR785632 BZN785632 CJJ785632 CTF785632 DDB785632 DMX785632 DWT785632 EGP785632 EQL785632 FAH785632 FKD785632 FTZ785632 GDV785632 GNR785632 GXN785632 HHJ785632 HRF785632 IBB785632 IKX785632 IUT785632 JEP785632 JOL785632 JYH785632 KID785632 KRZ785632 LBV785632 LLR785632 LVN785632 MFJ785632 MPF785632 MZB785632 NIX785632 NST785632 OCP785632 OML785632 OWH785632 PGD785632 PPZ785632 PZV785632 QJR785632 QTN785632 RDJ785632 RNF785632 RXB785632 SGX785632 SQT785632 TAP785632 TKL785632 TUH785632 UED785632 UNZ785632 UXV785632 VHR785632 VRN785632 WBJ785632 WLF785632 WVB785632 IP851168 SL851168 ACH851168 AMD851168 AVZ851168 BFV851168 BPR851168 BZN851168 CJJ851168 CTF851168 DDB851168 DMX851168 DWT851168 EGP851168 EQL851168 FAH851168 FKD851168 FTZ851168 GDV851168 GNR851168 GXN851168 HHJ851168 HRF851168 IBB851168 IKX851168 IUT851168 JEP851168 JOL851168 JYH851168 KID851168 KRZ851168 LBV851168 LLR851168 LVN851168 MFJ851168 MPF851168 MZB851168 NIX851168 NST851168 OCP851168 OML851168 OWH851168 PGD851168 PPZ851168 PZV851168 QJR851168 QTN851168 RDJ851168 RNF851168 RXB851168 SGX851168 SQT851168 TAP851168 TKL851168 TUH851168 UED851168 UNZ851168 UXV851168 VHR851168 VRN851168 WBJ851168 WLF851168 WVB851168 IP916704 SL916704 ACH916704 AMD916704 AVZ916704 BFV916704 BPR916704 BZN916704 CJJ916704 CTF916704 DDB916704 DMX916704 DWT916704 EGP916704 EQL916704 FAH916704 FKD916704 FTZ916704 GDV916704 GNR916704 GXN916704 HHJ916704 HRF916704 IBB916704 IKX916704 IUT916704 JEP916704 JOL916704 JYH916704 KID916704 KRZ916704 LBV916704 LLR916704 LVN916704 MFJ916704 MPF916704 MZB916704 NIX916704 NST916704 OCP916704 OML916704 OWH916704 PGD916704 PPZ916704 PZV916704 QJR916704 QTN916704 RDJ916704 RNF916704 RXB916704 SGX916704 SQT916704 TAP916704 TKL916704 TUH916704 UED916704 UNZ916704 UXV916704 VHR916704 VRN916704 WBJ916704 WLF916704 WVB916704 IP982240 SL982240 ACH982240 AMD982240 AVZ982240 BFV982240 BPR982240 BZN982240 CJJ982240 CTF982240 DDB982240 DMX982240 DWT982240 EGP982240 EQL982240 FAH982240 FKD982240 FTZ982240 GDV982240 GNR982240 GXN982240 HHJ982240 HRF982240 IBB982240 IKX982240 IUT982240 JEP982240 JOL982240 JYH982240 KID982240 KRZ982240 LBV982240 LLR982240 LVN982240 MFJ982240 MPF982240 MZB982240 NIX982240 NST982240 OCP982240 OML982240 OWH982240 PGD982240 PPZ982240 PZV982240 QJR982240 QTN982240 RDJ982240 RNF982240 RXB982240 SGX982240 SQT982240 TAP982240 TKL982240 TUH982240 UED982240 UNZ982240 UXV982240 VHR982240 VRN982240 WBJ982240 WLF982240 WVB982240" xr:uid="{EF47F947-3455-F445-B809-E97C81C76186}">
      <formula1>0</formula1>
    </dataValidation>
    <dataValidation type="decimal" operator="greaterThanOrEqual" allowBlank="1" showInputMessage="1" showErrorMessage="1" error="Valor debe ser mayor o igual que 0" promptTitle="Diferncia contable Vs fiscal" prompt="Si existe una diferencia en el  momento del reconocimiento contable a 31/12/2015 y la elaboracion de la declaracion de renta que altere el impuesto a las ganancias corrientes, registre el ajuste respectivo" sqref="IQ64736 SM64736 ACI64736 AME64736 AWA64736 BFW64736 BPS64736 BZO64736 CJK64736 CTG64736 DDC64736 DMY64736 DWU64736 EGQ64736 EQM64736 FAI64736 FKE64736 FUA64736 GDW64736 GNS64736 GXO64736 HHK64736 HRG64736 IBC64736 IKY64736 IUU64736 JEQ64736 JOM64736 JYI64736 KIE64736 KSA64736 LBW64736 LLS64736 LVO64736 MFK64736 MPG64736 MZC64736 NIY64736 NSU64736 OCQ64736 OMM64736 OWI64736 PGE64736 PQA64736 PZW64736 QJS64736 QTO64736 RDK64736 RNG64736 RXC64736 SGY64736 SQU64736 TAQ64736 TKM64736 TUI64736 UEE64736 UOA64736 UXW64736 VHS64736 VRO64736 WBK64736 WLG64736 WVC64736 IQ130272 SM130272 ACI130272 AME130272 AWA130272 BFW130272 BPS130272 BZO130272 CJK130272 CTG130272 DDC130272 DMY130272 DWU130272 EGQ130272 EQM130272 FAI130272 FKE130272 FUA130272 GDW130272 GNS130272 GXO130272 HHK130272 HRG130272 IBC130272 IKY130272 IUU130272 JEQ130272 JOM130272 JYI130272 KIE130272 KSA130272 LBW130272 LLS130272 LVO130272 MFK130272 MPG130272 MZC130272 NIY130272 NSU130272 OCQ130272 OMM130272 OWI130272 PGE130272 PQA130272 PZW130272 QJS130272 QTO130272 RDK130272 RNG130272 RXC130272 SGY130272 SQU130272 TAQ130272 TKM130272 TUI130272 UEE130272 UOA130272 UXW130272 VHS130272 VRO130272 WBK130272 WLG130272 WVC130272 IQ195808 SM195808 ACI195808 AME195808 AWA195808 BFW195808 BPS195808 BZO195808 CJK195808 CTG195808 DDC195808 DMY195808 DWU195808 EGQ195808 EQM195808 FAI195808 FKE195808 FUA195808 GDW195808 GNS195808 GXO195808 HHK195808 HRG195808 IBC195808 IKY195808 IUU195808 JEQ195808 JOM195808 JYI195808 KIE195808 KSA195808 LBW195808 LLS195808 LVO195808 MFK195808 MPG195808 MZC195808 NIY195808 NSU195808 OCQ195808 OMM195808 OWI195808 PGE195808 PQA195808 PZW195808 QJS195808 QTO195808 RDK195808 RNG195808 RXC195808 SGY195808 SQU195808 TAQ195808 TKM195808 TUI195808 UEE195808 UOA195808 UXW195808 VHS195808 VRO195808 WBK195808 WLG195808 WVC195808 IQ261344 SM261344 ACI261344 AME261344 AWA261344 BFW261344 BPS261344 BZO261344 CJK261344 CTG261344 DDC261344 DMY261344 DWU261344 EGQ261344 EQM261344 FAI261344 FKE261344 FUA261344 GDW261344 GNS261344 GXO261344 HHK261344 HRG261344 IBC261344 IKY261344 IUU261344 JEQ261344 JOM261344 JYI261344 KIE261344 KSA261344 LBW261344 LLS261344 LVO261344 MFK261344 MPG261344 MZC261344 NIY261344 NSU261344 OCQ261344 OMM261344 OWI261344 PGE261344 PQA261344 PZW261344 QJS261344 QTO261344 RDK261344 RNG261344 RXC261344 SGY261344 SQU261344 TAQ261344 TKM261344 TUI261344 UEE261344 UOA261344 UXW261344 VHS261344 VRO261344 WBK261344 WLG261344 WVC261344 IQ326880 SM326880 ACI326880 AME326880 AWA326880 BFW326880 BPS326880 BZO326880 CJK326880 CTG326880 DDC326880 DMY326880 DWU326880 EGQ326880 EQM326880 FAI326880 FKE326880 FUA326880 GDW326880 GNS326880 GXO326880 HHK326880 HRG326880 IBC326880 IKY326880 IUU326880 JEQ326880 JOM326880 JYI326880 KIE326880 KSA326880 LBW326880 LLS326880 LVO326880 MFK326880 MPG326880 MZC326880 NIY326880 NSU326880 OCQ326880 OMM326880 OWI326880 PGE326880 PQA326880 PZW326880 QJS326880 QTO326880 RDK326880 RNG326880 RXC326880 SGY326880 SQU326880 TAQ326880 TKM326880 TUI326880 UEE326880 UOA326880 UXW326880 VHS326880 VRO326880 WBK326880 WLG326880 WVC326880 IQ392416 SM392416 ACI392416 AME392416 AWA392416 BFW392416 BPS392416 BZO392416 CJK392416 CTG392416 DDC392416 DMY392416 DWU392416 EGQ392416 EQM392416 FAI392416 FKE392416 FUA392416 GDW392416 GNS392416 GXO392416 HHK392416 HRG392416 IBC392416 IKY392416 IUU392416 JEQ392416 JOM392416 JYI392416 KIE392416 KSA392416 LBW392416 LLS392416 LVO392416 MFK392416 MPG392416 MZC392416 NIY392416 NSU392416 OCQ392416 OMM392416 OWI392416 PGE392416 PQA392416 PZW392416 QJS392416 QTO392416 RDK392416 RNG392416 RXC392416 SGY392416 SQU392416 TAQ392416 TKM392416 TUI392416 UEE392416 UOA392416 UXW392416 VHS392416 VRO392416 WBK392416 WLG392416 WVC392416 IQ457952 SM457952 ACI457952 AME457952 AWA457952 BFW457952 BPS457952 BZO457952 CJK457952 CTG457952 DDC457952 DMY457952 DWU457952 EGQ457952 EQM457952 FAI457952 FKE457952 FUA457952 GDW457952 GNS457952 GXO457952 HHK457952 HRG457952 IBC457952 IKY457952 IUU457952 JEQ457952 JOM457952 JYI457952 KIE457952 KSA457952 LBW457952 LLS457952 LVO457952 MFK457952 MPG457952 MZC457952 NIY457952 NSU457952 OCQ457952 OMM457952 OWI457952 PGE457952 PQA457952 PZW457952 QJS457952 QTO457952 RDK457952 RNG457952 RXC457952 SGY457952 SQU457952 TAQ457952 TKM457952 TUI457952 UEE457952 UOA457952 UXW457952 VHS457952 VRO457952 WBK457952 WLG457952 WVC457952 IQ523488 SM523488 ACI523488 AME523488 AWA523488 BFW523488 BPS523488 BZO523488 CJK523488 CTG523488 DDC523488 DMY523488 DWU523488 EGQ523488 EQM523488 FAI523488 FKE523488 FUA523488 GDW523488 GNS523488 GXO523488 HHK523488 HRG523488 IBC523488 IKY523488 IUU523488 JEQ523488 JOM523488 JYI523488 KIE523488 KSA523488 LBW523488 LLS523488 LVO523488 MFK523488 MPG523488 MZC523488 NIY523488 NSU523488 OCQ523488 OMM523488 OWI523488 PGE523488 PQA523488 PZW523488 QJS523488 QTO523488 RDK523488 RNG523488 RXC523488 SGY523488 SQU523488 TAQ523488 TKM523488 TUI523488 UEE523488 UOA523488 UXW523488 VHS523488 VRO523488 WBK523488 WLG523488 WVC523488 IQ589024 SM589024 ACI589024 AME589024 AWA589024 BFW589024 BPS589024 BZO589024 CJK589024 CTG589024 DDC589024 DMY589024 DWU589024 EGQ589024 EQM589024 FAI589024 FKE589024 FUA589024 GDW589024 GNS589024 GXO589024 HHK589024 HRG589024 IBC589024 IKY589024 IUU589024 JEQ589024 JOM589024 JYI589024 KIE589024 KSA589024 LBW589024 LLS589024 LVO589024 MFK589024 MPG589024 MZC589024 NIY589024 NSU589024 OCQ589024 OMM589024 OWI589024 PGE589024 PQA589024 PZW589024 QJS589024 QTO589024 RDK589024 RNG589024 RXC589024 SGY589024 SQU589024 TAQ589024 TKM589024 TUI589024 UEE589024 UOA589024 UXW589024 VHS589024 VRO589024 WBK589024 WLG589024 WVC589024 IQ654560 SM654560 ACI654560 AME654560 AWA654560 BFW654560 BPS654560 BZO654560 CJK654560 CTG654560 DDC654560 DMY654560 DWU654560 EGQ654560 EQM654560 FAI654560 FKE654560 FUA654560 GDW654560 GNS654560 GXO654560 HHK654560 HRG654560 IBC654560 IKY654560 IUU654560 JEQ654560 JOM654560 JYI654560 KIE654560 KSA654560 LBW654560 LLS654560 LVO654560 MFK654560 MPG654560 MZC654560 NIY654560 NSU654560 OCQ654560 OMM654560 OWI654560 PGE654560 PQA654560 PZW654560 QJS654560 QTO654560 RDK654560 RNG654560 RXC654560 SGY654560 SQU654560 TAQ654560 TKM654560 TUI654560 UEE654560 UOA654560 UXW654560 VHS654560 VRO654560 WBK654560 WLG654560 WVC654560 IQ720096 SM720096 ACI720096 AME720096 AWA720096 BFW720096 BPS720096 BZO720096 CJK720096 CTG720096 DDC720096 DMY720096 DWU720096 EGQ720096 EQM720096 FAI720096 FKE720096 FUA720096 GDW720096 GNS720096 GXO720096 HHK720096 HRG720096 IBC720096 IKY720096 IUU720096 JEQ720096 JOM720096 JYI720096 KIE720096 KSA720096 LBW720096 LLS720096 LVO720096 MFK720096 MPG720096 MZC720096 NIY720096 NSU720096 OCQ720096 OMM720096 OWI720096 PGE720096 PQA720096 PZW720096 QJS720096 QTO720096 RDK720096 RNG720096 RXC720096 SGY720096 SQU720096 TAQ720096 TKM720096 TUI720096 UEE720096 UOA720096 UXW720096 VHS720096 VRO720096 WBK720096 WLG720096 WVC720096 IQ785632 SM785632 ACI785632 AME785632 AWA785632 BFW785632 BPS785632 BZO785632 CJK785632 CTG785632 DDC785632 DMY785632 DWU785632 EGQ785632 EQM785632 FAI785632 FKE785632 FUA785632 GDW785632 GNS785632 GXO785632 HHK785632 HRG785632 IBC785632 IKY785632 IUU785632 JEQ785632 JOM785632 JYI785632 KIE785632 KSA785632 LBW785632 LLS785632 LVO785632 MFK785632 MPG785632 MZC785632 NIY785632 NSU785632 OCQ785632 OMM785632 OWI785632 PGE785632 PQA785632 PZW785632 QJS785632 QTO785632 RDK785632 RNG785632 RXC785632 SGY785632 SQU785632 TAQ785632 TKM785632 TUI785632 UEE785632 UOA785632 UXW785632 VHS785632 VRO785632 WBK785632 WLG785632 WVC785632 IQ851168 SM851168 ACI851168 AME851168 AWA851168 BFW851168 BPS851168 BZO851168 CJK851168 CTG851168 DDC851168 DMY851168 DWU851168 EGQ851168 EQM851168 FAI851168 FKE851168 FUA851168 GDW851168 GNS851168 GXO851168 HHK851168 HRG851168 IBC851168 IKY851168 IUU851168 JEQ851168 JOM851168 JYI851168 KIE851168 KSA851168 LBW851168 LLS851168 LVO851168 MFK851168 MPG851168 MZC851168 NIY851168 NSU851168 OCQ851168 OMM851168 OWI851168 PGE851168 PQA851168 PZW851168 QJS851168 QTO851168 RDK851168 RNG851168 RXC851168 SGY851168 SQU851168 TAQ851168 TKM851168 TUI851168 UEE851168 UOA851168 UXW851168 VHS851168 VRO851168 WBK851168 WLG851168 WVC851168 IQ916704 SM916704 ACI916704 AME916704 AWA916704 BFW916704 BPS916704 BZO916704 CJK916704 CTG916704 DDC916704 DMY916704 DWU916704 EGQ916704 EQM916704 FAI916704 FKE916704 FUA916704 GDW916704 GNS916704 GXO916704 HHK916704 HRG916704 IBC916704 IKY916704 IUU916704 JEQ916704 JOM916704 JYI916704 KIE916704 KSA916704 LBW916704 LLS916704 LVO916704 MFK916704 MPG916704 MZC916704 NIY916704 NSU916704 OCQ916704 OMM916704 OWI916704 PGE916704 PQA916704 PZW916704 QJS916704 QTO916704 RDK916704 RNG916704 RXC916704 SGY916704 SQU916704 TAQ916704 TKM916704 TUI916704 UEE916704 UOA916704 UXW916704 VHS916704 VRO916704 WBK916704 WLG916704 WVC916704 IQ982240 SM982240 ACI982240 AME982240 AWA982240 BFW982240 BPS982240 BZO982240 CJK982240 CTG982240 DDC982240 DMY982240 DWU982240 EGQ982240 EQM982240 FAI982240 FKE982240 FUA982240 GDW982240 GNS982240 GXO982240 HHK982240 HRG982240 IBC982240 IKY982240 IUU982240 JEQ982240 JOM982240 JYI982240 KIE982240 KSA982240 LBW982240 LLS982240 LVO982240 MFK982240 MPG982240 MZC982240 NIY982240 NSU982240 OCQ982240 OMM982240 OWI982240 PGE982240 PQA982240 PZW982240 QJS982240 QTO982240 RDK982240 RNG982240 RXC982240 SGY982240 SQU982240 TAQ982240 TKM982240 TUI982240 UEE982240 UOA982240 UXW982240 VHS982240 VRO982240 WBK982240 WLG982240 WVC982240" xr:uid="{581958A4-551D-D94B-9409-2859E773263E}">
      <formula1>0</formula1>
    </dataValidation>
    <dataValidation type="decimal" operator="greaterThanOrEqual" allowBlank="1" showInputMessage="1" showErrorMessage="1" error="Valor debe ser mayor o igual que 0" promptTitle="Diferencia contable Vs fiscal" prompt="Si existe una diferencia en el  momento del reconocimiento contable a 31/12/2015 y la elaboracion de la declaracion de renta que modifique el impuesto a las ganancias diferido, registre el ajuste respectivo" sqref="IP64742:IQ64760 SL64742:SM64760 ACH64742:ACI64760 AMD64742:AME64760 AVZ64742:AWA64760 BFV64742:BFW64760 BPR64742:BPS64760 BZN64742:BZO64760 CJJ64742:CJK64760 CTF64742:CTG64760 DDB64742:DDC64760 DMX64742:DMY64760 DWT64742:DWU64760 EGP64742:EGQ64760 EQL64742:EQM64760 FAH64742:FAI64760 FKD64742:FKE64760 FTZ64742:FUA64760 GDV64742:GDW64760 GNR64742:GNS64760 GXN64742:GXO64760 HHJ64742:HHK64760 HRF64742:HRG64760 IBB64742:IBC64760 IKX64742:IKY64760 IUT64742:IUU64760 JEP64742:JEQ64760 JOL64742:JOM64760 JYH64742:JYI64760 KID64742:KIE64760 KRZ64742:KSA64760 LBV64742:LBW64760 LLR64742:LLS64760 LVN64742:LVO64760 MFJ64742:MFK64760 MPF64742:MPG64760 MZB64742:MZC64760 NIX64742:NIY64760 NST64742:NSU64760 OCP64742:OCQ64760 OML64742:OMM64760 OWH64742:OWI64760 PGD64742:PGE64760 PPZ64742:PQA64760 PZV64742:PZW64760 QJR64742:QJS64760 QTN64742:QTO64760 RDJ64742:RDK64760 RNF64742:RNG64760 RXB64742:RXC64760 SGX64742:SGY64760 SQT64742:SQU64760 TAP64742:TAQ64760 TKL64742:TKM64760 TUH64742:TUI64760 UED64742:UEE64760 UNZ64742:UOA64760 UXV64742:UXW64760 VHR64742:VHS64760 VRN64742:VRO64760 WBJ64742:WBK64760 WLF64742:WLG64760 WVB64742:WVC64760 IP130278:IQ130296 SL130278:SM130296 ACH130278:ACI130296 AMD130278:AME130296 AVZ130278:AWA130296 BFV130278:BFW130296 BPR130278:BPS130296 BZN130278:BZO130296 CJJ130278:CJK130296 CTF130278:CTG130296 DDB130278:DDC130296 DMX130278:DMY130296 DWT130278:DWU130296 EGP130278:EGQ130296 EQL130278:EQM130296 FAH130278:FAI130296 FKD130278:FKE130296 FTZ130278:FUA130296 GDV130278:GDW130296 GNR130278:GNS130296 GXN130278:GXO130296 HHJ130278:HHK130296 HRF130278:HRG130296 IBB130278:IBC130296 IKX130278:IKY130296 IUT130278:IUU130296 JEP130278:JEQ130296 JOL130278:JOM130296 JYH130278:JYI130296 KID130278:KIE130296 KRZ130278:KSA130296 LBV130278:LBW130296 LLR130278:LLS130296 LVN130278:LVO130296 MFJ130278:MFK130296 MPF130278:MPG130296 MZB130278:MZC130296 NIX130278:NIY130296 NST130278:NSU130296 OCP130278:OCQ130296 OML130278:OMM130296 OWH130278:OWI130296 PGD130278:PGE130296 PPZ130278:PQA130296 PZV130278:PZW130296 QJR130278:QJS130296 QTN130278:QTO130296 RDJ130278:RDK130296 RNF130278:RNG130296 RXB130278:RXC130296 SGX130278:SGY130296 SQT130278:SQU130296 TAP130278:TAQ130296 TKL130278:TKM130296 TUH130278:TUI130296 UED130278:UEE130296 UNZ130278:UOA130296 UXV130278:UXW130296 VHR130278:VHS130296 VRN130278:VRO130296 WBJ130278:WBK130296 WLF130278:WLG130296 WVB130278:WVC130296 IP195814:IQ195832 SL195814:SM195832 ACH195814:ACI195832 AMD195814:AME195832 AVZ195814:AWA195832 BFV195814:BFW195832 BPR195814:BPS195832 BZN195814:BZO195832 CJJ195814:CJK195832 CTF195814:CTG195832 DDB195814:DDC195832 DMX195814:DMY195832 DWT195814:DWU195832 EGP195814:EGQ195832 EQL195814:EQM195832 FAH195814:FAI195832 FKD195814:FKE195832 FTZ195814:FUA195832 GDV195814:GDW195832 GNR195814:GNS195832 GXN195814:GXO195832 HHJ195814:HHK195832 HRF195814:HRG195832 IBB195814:IBC195832 IKX195814:IKY195832 IUT195814:IUU195832 JEP195814:JEQ195832 JOL195814:JOM195832 JYH195814:JYI195832 KID195814:KIE195832 KRZ195814:KSA195832 LBV195814:LBW195832 LLR195814:LLS195832 LVN195814:LVO195832 MFJ195814:MFK195832 MPF195814:MPG195832 MZB195814:MZC195832 NIX195814:NIY195832 NST195814:NSU195832 OCP195814:OCQ195832 OML195814:OMM195832 OWH195814:OWI195832 PGD195814:PGE195832 PPZ195814:PQA195832 PZV195814:PZW195832 QJR195814:QJS195832 QTN195814:QTO195832 RDJ195814:RDK195832 RNF195814:RNG195832 RXB195814:RXC195832 SGX195814:SGY195832 SQT195814:SQU195832 TAP195814:TAQ195832 TKL195814:TKM195832 TUH195814:TUI195832 UED195814:UEE195832 UNZ195814:UOA195832 UXV195814:UXW195832 VHR195814:VHS195832 VRN195814:VRO195832 WBJ195814:WBK195832 WLF195814:WLG195832 WVB195814:WVC195832 IP261350:IQ261368 SL261350:SM261368 ACH261350:ACI261368 AMD261350:AME261368 AVZ261350:AWA261368 BFV261350:BFW261368 BPR261350:BPS261368 BZN261350:BZO261368 CJJ261350:CJK261368 CTF261350:CTG261368 DDB261350:DDC261368 DMX261350:DMY261368 DWT261350:DWU261368 EGP261350:EGQ261368 EQL261350:EQM261368 FAH261350:FAI261368 FKD261350:FKE261368 FTZ261350:FUA261368 GDV261350:GDW261368 GNR261350:GNS261368 GXN261350:GXO261368 HHJ261350:HHK261368 HRF261350:HRG261368 IBB261350:IBC261368 IKX261350:IKY261368 IUT261350:IUU261368 JEP261350:JEQ261368 JOL261350:JOM261368 JYH261350:JYI261368 KID261350:KIE261368 KRZ261350:KSA261368 LBV261350:LBW261368 LLR261350:LLS261368 LVN261350:LVO261368 MFJ261350:MFK261368 MPF261350:MPG261368 MZB261350:MZC261368 NIX261350:NIY261368 NST261350:NSU261368 OCP261350:OCQ261368 OML261350:OMM261368 OWH261350:OWI261368 PGD261350:PGE261368 PPZ261350:PQA261368 PZV261350:PZW261368 QJR261350:QJS261368 QTN261350:QTO261368 RDJ261350:RDK261368 RNF261350:RNG261368 RXB261350:RXC261368 SGX261350:SGY261368 SQT261350:SQU261368 TAP261350:TAQ261368 TKL261350:TKM261368 TUH261350:TUI261368 UED261350:UEE261368 UNZ261350:UOA261368 UXV261350:UXW261368 VHR261350:VHS261368 VRN261350:VRO261368 WBJ261350:WBK261368 WLF261350:WLG261368 WVB261350:WVC261368 IP326886:IQ326904 SL326886:SM326904 ACH326886:ACI326904 AMD326886:AME326904 AVZ326886:AWA326904 BFV326886:BFW326904 BPR326886:BPS326904 BZN326886:BZO326904 CJJ326886:CJK326904 CTF326886:CTG326904 DDB326886:DDC326904 DMX326886:DMY326904 DWT326886:DWU326904 EGP326886:EGQ326904 EQL326886:EQM326904 FAH326886:FAI326904 FKD326886:FKE326904 FTZ326886:FUA326904 GDV326886:GDW326904 GNR326886:GNS326904 GXN326886:GXO326904 HHJ326886:HHK326904 HRF326886:HRG326904 IBB326886:IBC326904 IKX326886:IKY326904 IUT326886:IUU326904 JEP326886:JEQ326904 JOL326886:JOM326904 JYH326886:JYI326904 KID326886:KIE326904 KRZ326886:KSA326904 LBV326886:LBW326904 LLR326886:LLS326904 LVN326886:LVO326904 MFJ326886:MFK326904 MPF326886:MPG326904 MZB326886:MZC326904 NIX326886:NIY326904 NST326886:NSU326904 OCP326886:OCQ326904 OML326886:OMM326904 OWH326886:OWI326904 PGD326886:PGE326904 PPZ326886:PQA326904 PZV326886:PZW326904 QJR326886:QJS326904 QTN326886:QTO326904 RDJ326886:RDK326904 RNF326886:RNG326904 RXB326886:RXC326904 SGX326886:SGY326904 SQT326886:SQU326904 TAP326886:TAQ326904 TKL326886:TKM326904 TUH326886:TUI326904 UED326886:UEE326904 UNZ326886:UOA326904 UXV326886:UXW326904 VHR326886:VHS326904 VRN326886:VRO326904 WBJ326886:WBK326904 WLF326886:WLG326904 WVB326886:WVC326904 IP392422:IQ392440 SL392422:SM392440 ACH392422:ACI392440 AMD392422:AME392440 AVZ392422:AWA392440 BFV392422:BFW392440 BPR392422:BPS392440 BZN392422:BZO392440 CJJ392422:CJK392440 CTF392422:CTG392440 DDB392422:DDC392440 DMX392422:DMY392440 DWT392422:DWU392440 EGP392422:EGQ392440 EQL392422:EQM392440 FAH392422:FAI392440 FKD392422:FKE392440 FTZ392422:FUA392440 GDV392422:GDW392440 GNR392422:GNS392440 GXN392422:GXO392440 HHJ392422:HHK392440 HRF392422:HRG392440 IBB392422:IBC392440 IKX392422:IKY392440 IUT392422:IUU392440 JEP392422:JEQ392440 JOL392422:JOM392440 JYH392422:JYI392440 KID392422:KIE392440 KRZ392422:KSA392440 LBV392422:LBW392440 LLR392422:LLS392440 LVN392422:LVO392440 MFJ392422:MFK392440 MPF392422:MPG392440 MZB392422:MZC392440 NIX392422:NIY392440 NST392422:NSU392440 OCP392422:OCQ392440 OML392422:OMM392440 OWH392422:OWI392440 PGD392422:PGE392440 PPZ392422:PQA392440 PZV392422:PZW392440 QJR392422:QJS392440 QTN392422:QTO392440 RDJ392422:RDK392440 RNF392422:RNG392440 RXB392422:RXC392440 SGX392422:SGY392440 SQT392422:SQU392440 TAP392422:TAQ392440 TKL392422:TKM392440 TUH392422:TUI392440 UED392422:UEE392440 UNZ392422:UOA392440 UXV392422:UXW392440 VHR392422:VHS392440 VRN392422:VRO392440 WBJ392422:WBK392440 WLF392422:WLG392440 WVB392422:WVC392440 IP457958:IQ457976 SL457958:SM457976 ACH457958:ACI457976 AMD457958:AME457976 AVZ457958:AWA457976 BFV457958:BFW457976 BPR457958:BPS457976 BZN457958:BZO457976 CJJ457958:CJK457976 CTF457958:CTG457976 DDB457958:DDC457976 DMX457958:DMY457976 DWT457958:DWU457976 EGP457958:EGQ457976 EQL457958:EQM457976 FAH457958:FAI457976 FKD457958:FKE457976 FTZ457958:FUA457976 GDV457958:GDW457976 GNR457958:GNS457976 GXN457958:GXO457976 HHJ457958:HHK457976 HRF457958:HRG457976 IBB457958:IBC457976 IKX457958:IKY457976 IUT457958:IUU457976 JEP457958:JEQ457976 JOL457958:JOM457976 JYH457958:JYI457976 KID457958:KIE457976 KRZ457958:KSA457976 LBV457958:LBW457976 LLR457958:LLS457976 LVN457958:LVO457976 MFJ457958:MFK457976 MPF457958:MPG457976 MZB457958:MZC457976 NIX457958:NIY457976 NST457958:NSU457976 OCP457958:OCQ457976 OML457958:OMM457976 OWH457958:OWI457976 PGD457958:PGE457976 PPZ457958:PQA457976 PZV457958:PZW457976 QJR457958:QJS457976 QTN457958:QTO457976 RDJ457958:RDK457976 RNF457958:RNG457976 RXB457958:RXC457976 SGX457958:SGY457976 SQT457958:SQU457976 TAP457958:TAQ457976 TKL457958:TKM457976 TUH457958:TUI457976 UED457958:UEE457976 UNZ457958:UOA457976 UXV457958:UXW457976 VHR457958:VHS457976 VRN457958:VRO457976 WBJ457958:WBK457976 WLF457958:WLG457976 WVB457958:WVC457976 IP523494:IQ523512 SL523494:SM523512 ACH523494:ACI523512 AMD523494:AME523512 AVZ523494:AWA523512 BFV523494:BFW523512 BPR523494:BPS523512 BZN523494:BZO523512 CJJ523494:CJK523512 CTF523494:CTG523512 DDB523494:DDC523512 DMX523494:DMY523512 DWT523494:DWU523512 EGP523494:EGQ523512 EQL523494:EQM523512 FAH523494:FAI523512 FKD523494:FKE523512 FTZ523494:FUA523512 GDV523494:GDW523512 GNR523494:GNS523512 GXN523494:GXO523512 HHJ523494:HHK523512 HRF523494:HRG523512 IBB523494:IBC523512 IKX523494:IKY523512 IUT523494:IUU523512 JEP523494:JEQ523512 JOL523494:JOM523512 JYH523494:JYI523512 KID523494:KIE523512 KRZ523494:KSA523512 LBV523494:LBW523512 LLR523494:LLS523512 LVN523494:LVO523512 MFJ523494:MFK523512 MPF523494:MPG523512 MZB523494:MZC523512 NIX523494:NIY523512 NST523494:NSU523512 OCP523494:OCQ523512 OML523494:OMM523512 OWH523494:OWI523512 PGD523494:PGE523512 PPZ523494:PQA523512 PZV523494:PZW523512 QJR523494:QJS523512 QTN523494:QTO523512 RDJ523494:RDK523512 RNF523494:RNG523512 RXB523494:RXC523512 SGX523494:SGY523512 SQT523494:SQU523512 TAP523494:TAQ523512 TKL523494:TKM523512 TUH523494:TUI523512 UED523494:UEE523512 UNZ523494:UOA523512 UXV523494:UXW523512 VHR523494:VHS523512 VRN523494:VRO523512 WBJ523494:WBK523512 WLF523494:WLG523512 WVB523494:WVC523512 IP589030:IQ589048 SL589030:SM589048 ACH589030:ACI589048 AMD589030:AME589048 AVZ589030:AWA589048 BFV589030:BFW589048 BPR589030:BPS589048 BZN589030:BZO589048 CJJ589030:CJK589048 CTF589030:CTG589048 DDB589030:DDC589048 DMX589030:DMY589048 DWT589030:DWU589048 EGP589030:EGQ589048 EQL589030:EQM589048 FAH589030:FAI589048 FKD589030:FKE589048 FTZ589030:FUA589048 GDV589030:GDW589048 GNR589030:GNS589048 GXN589030:GXO589048 HHJ589030:HHK589048 HRF589030:HRG589048 IBB589030:IBC589048 IKX589030:IKY589048 IUT589030:IUU589048 JEP589030:JEQ589048 JOL589030:JOM589048 JYH589030:JYI589048 KID589030:KIE589048 KRZ589030:KSA589048 LBV589030:LBW589048 LLR589030:LLS589048 LVN589030:LVO589048 MFJ589030:MFK589048 MPF589030:MPG589048 MZB589030:MZC589048 NIX589030:NIY589048 NST589030:NSU589048 OCP589030:OCQ589048 OML589030:OMM589048 OWH589030:OWI589048 PGD589030:PGE589048 PPZ589030:PQA589048 PZV589030:PZW589048 QJR589030:QJS589048 QTN589030:QTO589048 RDJ589030:RDK589048 RNF589030:RNG589048 RXB589030:RXC589048 SGX589030:SGY589048 SQT589030:SQU589048 TAP589030:TAQ589048 TKL589030:TKM589048 TUH589030:TUI589048 UED589030:UEE589048 UNZ589030:UOA589048 UXV589030:UXW589048 VHR589030:VHS589048 VRN589030:VRO589048 WBJ589030:WBK589048 WLF589030:WLG589048 WVB589030:WVC589048 IP654566:IQ654584 SL654566:SM654584 ACH654566:ACI654584 AMD654566:AME654584 AVZ654566:AWA654584 BFV654566:BFW654584 BPR654566:BPS654584 BZN654566:BZO654584 CJJ654566:CJK654584 CTF654566:CTG654584 DDB654566:DDC654584 DMX654566:DMY654584 DWT654566:DWU654584 EGP654566:EGQ654584 EQL654566:EQM654584 FAH654566:FAI654584 FKD654566:FKE654584 FTZ654566:FUA654584 GDV654566:GDW654584 GNR654566:GNS654584 GXN654566:GXO654584 HHJ654566:HHK654584 HRF654566:HRG654584 IBB654566:IBC654584 IKX654566:IKY654584 IUT654566:IUU654584 JEP654566:JEQ654584 JOL654566:JOM654584 JYH654566:JYI654584 KID654566:KIE654584 KRZ654566:KSA654584 LBV654566:LBW654584 LLR654566:LLS654584 LVN654566:LVO654584 MFJ654566:MFK654584 MPF654566:MPG654584 MZB654566:MZC654584 NIX654566:NIY654584 NST654566:NSU654584 OCP654566:OCQ654584 OML654566:OMM654584 OWH654566:OWI654584 PGD654566:PGE654584 PPZ654566:PQA654584 PZV654566:PZW654584 QJR654566:QJS654584 QTN654566:QTO654584 RDJ654566:RDK654584 RNF654566:RNG654584 RXB654566:RXC654584 SGX654566:SGY654584 SQT654566:SQU654584 TAP654566:TAQ654584 TKL654566:TKM654584 TUH654566:TUI654584 UED654566:UEE654584 UNZ654566:UOA654584 UXV654566:UXW654584 VHR654566:VHS654584 VRN654566:VRO654584 WBJ654566:WBK654584 WLF654566:WLG654584 WVB654566:WVC654584 IP720102:IQ720120 SL720102:SM720120 ACH720102:ACI720120 AMD720102:AME720120 AVZ720102:AWA720120 BFV720102:BFW720120 BPR720102:BPS720120 BZN720102:BZO720120 CJJ720102:CJK720120 CTF720102:CTG720120 DDB720102:DDC720120 DMX720102:DMY720120 DWT720102:DWU720120 EGP720102:EGQ720120 EQL720102:EQM720120 FAH720102:FAI720120 FKD720102:FKE720120 FTZ720102:FUA720120 GDV720102:GDW720120 GNR720102:GNS720120 GXN720102:GXO720120 HHJ720102:HHK720120 HRF720102:HRG720120 IBB720102:IBC720120 IKX720102:IKY720120 IUT720102:IUU720120 JEP720102:JEQ720120 JOL720102:JOM720120 JYH720102:JYI720120 KID720102:KIE720120 KRZ720102:KSA720120 LBV720102:LBW720120 LLR720102:LLS720120 LVN720102:LVO720120 MFJ720102:MFK720120 MPF720102:MPG720120 MZB720102:MZC720120 NIX720102:NIY720120 NST720102:NSU720120 OCP720102:OCQ720120 OML720102:OMM720120 OWH720102:OWI720120 PGD720102:PGE720120 PPZ720102:PQA720120 PZV720102:PZW720120 QJR720102:QJS720120 QTN720102:QTO720120 RDJ720102:RDK720120 RNF720102:RNG720120 RXB720102:RXC720120 SGX720102:SGY720120 SQT720102:SQU720120 TAP720102:TAQ720120 TKL720102:TKM720120 TUH720102:TUI720120 UED720102:UEE720120 UNZ720102:UOA720120 UXV720102:UXW720120 VHR720102:VHS720120 VRN720102:VRO720120 WBJ720102:WBK720120 WLF720102:WLG720120 WVB720102:WVC720120 IP785638:IQ785656 SL785638:SM785656 ACH785638:ACI785656 AMD785638:AME785656 AVZ785638:AWA785656 BFV785638:BFW785656 BPR785638:BPS785656 BZN785638:BZO785656 CJJ785638:CJK785656 CTF785638:CTG785656 DDB785638:DDC785656 DMX785638:DMY785656 DWT785638:DWU785656 EGP785638:EGQ785656 EQL785638:EQM785656 FAH785638:FAI785656 FKD785638:FKE785656 FTZ785638:FUA785656 GDV785638:GDW785656 GNR785638:GNS785656 GXN785638:GXO785656 HHJ785638:HHK785656 HRF785638:HRG785656 IBB785638:IBC785656 IKX785638:IKY785656 IUT785638:IUU785656 JEP785638:JEQ785656 JOL785638:JOM785656 JYH785638:JYI785656 KID785638:KIE785656 KRZ785638:KSA785656 LBV785638:LBW785656 LLR785638:LLS785656 LVN785638:LVO785656 MFJ785638:MFK785656 MPF785638:MPG785656 MZB785638:MZC785656 NIX785638:NIY785656 NST785638:NSU785656 OCP785638:OCQ785656 OML785638:OMM785656 OWH785638:OWI785656 PGD785638:PGE785656 PPZ785638:PQA785656 PZV785638:PZW785656 QJR785638:QJS785656 QTN785638:QTO785656 RDJ785638:RDK785656 RNF785638:RNG785656 RXB785638:RXC785656 SGX785638:SGY785656 SQT785638:SQU785656 TAP785638:TAQ785656 TKL785638:TKM785656 TUH785638:TUI785656 UED785638:UEE785656 UNZ785638:UOA785656 UXV785638:UXW785656 VHR785638:VHS785656 VRN785638:VRO785656 WBJ785638:WBK785656 WLF785638:WLG785656 WVB785638:WVC785656 IP851174:IQ851192 SL851174:SM851192 ACH851174:ACI851192 AMD851174:AME851192 AVZ851174:AWA851192 BFV851174:BFW851192 BPR851174:BPS851192 BZN851174:BZO851192 CJJ851174:CJK851192 CTF851174:CTG851192 DDB851174:DDC851192 DMX851174:DMY851192 DWT851174:DWU851192 EGP851174:EGQ851192 EQL851174:EQM851192 FAH851174:FAI851192 FKD851174:FKE851192 FTZ851174:FUA851192 GDV851174:GDW851192 GNR851174:GNS851192 GXN851174:GXO851192 HHJ851174:HHK851192 HRF851174:HRG851192 IBB851174:IBC851192 IKX851174:IKY851192 IUT851174:IUU851192 JEP851174:JEQ851192 JOL851174:JOM851192 JYH851174:JYI851192 KID851174:KIE851192 KRZ851174:KSA851192 LBV851174:LBW851192 LLR851174:LLS851192 LVN851174:LVO851192 MFJ851174:MFK851192 MPF851174:MPG851192 MZB851174:MZC851192 NIX851174:NIY851192 NST851174:NSU851192 OCP851174:OCQ851192 OML851174:OMM851192 OWH851174:OWI851192 PGD851174:PGE851192 PPZ851174:PQA851192 PZV851174:PZW851192 QJR851174:QJS851192 QTN851174:QTO851192 RDJ851174:RDK851192 RNF851174:RNG851192 RXB851174:RXC851192 SGX851174:SGY851192 SQT851174:SQU851192 TAP851174:TAQ851192 TKL851174:TKM851192 TUH851174:TUI851192 UED851174:UEE851192 UNZ851174:UOA851192 UXV851174:UXW851192 VHR851174:VHS851192 VRN851174:VRO851192 WBJ851174:WBK851192 WLF851174:WLG851192 WVB851174:WVC851192 IP916710:IQ916728 SL916710:SM916728 ACH916710:ACI916728 AMD916710:AME916728 AVZ916710:AWA916728 BFV916710:BFW916728 BPR916710:BPS916728 BZN916710:BZO916728 CJJ916710:CJK916728 CTF916710:CTG916728 DDB916710:DDC916728 DMX916710:DMY916728 DWT916710:DWU916728 EGP916710:EGQ916728 EQL916710:EQM916728 FAH916710:FAI916728 FKD916710:FKE916728 FTZ916710:FUA916728 GDV916710:GDW916728 GNR916710:GNS916728 GXN916710:GXO916728 HHJ916710:HHK916728 HRF916710:HRG916728 IBB916710:IBC916728 IKX916710:IKY916728 IUT916710:IUU916728 JEP916710:JEQ916728 JOL916710:JOM916728 JYH916710:JYI916728 KID916710:KIE916728 KRZ916710:KSA916728 LBV916710:LBW916728 LLR916710:LLS916728 LVN916710:LVO916728 MFJ916710:MFK916728 MPF916710:MPG916728 MZB916710:MZC916728 NIX916710:NIY916728 NST916710:NSU916728 OCP916710:OCQ916728 OML916710:OMM916728 OWH916710:OWI916728 PGD916710:PGE916728 PPZ916710:PQA916728 PZV916710:PZW916728 QJR916710:QJS916728 QTN916710:QTO916728 RDJ916710:RDK916728 RNF916710:RNG916728 RXB916710:RXC916728 SGX916710:SGY916728 SQT916710:SQU916728 TAP916710:TAQ916728 TKL916710:TKM916728 TUH916710:TUI916728 UED916710:UEE916728 UNZ916710:UOA916728 UXV916710:UXW916728 VHR916710:VHS916728 VRN916710:VRO916728 WBJ916710:WBK916728 WLF916710:WLG916728 WVB916710:WVC916728 IP982246:IQ982264 SL982246:SM982264 ACH982246:ACI982264 AMD982246:AME982264 AVZ982246:AWA982264 BFV982246:BFW982264 BPR982246:BPS982264 BZN982246:BZO982264 CJJ982246:CJK982264 CTF982246:CTG982264 DDB982246:DDC982264 DMX982246:DMY982264 DWT982246:DWU982264 EGP982246:EGQ982264 EQL982246:EQM982264 FAH982246:FAI982264 FKD982246:FKE982264 FTZ982246:FUA982264 GDV982246:GDW982264 GNR982246:GNS982264 GXN982246:GXO982264 HHJ982246:HHK982264 HRF982246:HRG982264 IBB982246:IBC982264 IKX982246:IKY982264 IUT982246:IUU982264 JEP982246:JEQ982264 JOL982246:JOM982264 JYH982246:JYI982264 KID982246:KIE982264 KRZ982246:KSA982264 LBV982246:LBW982264 LLR982246:LLS982264 LVN982246:LVO982264 MFJ982246:MFK982264 MPF982246:MPG982264 MZB982246:MZC982264 NIX982246:NIY982264 NST982246:NSU982264 OCP982246:OCQ982264 OML982246:OMM982264 OWH982246:OWI982264 PGD982246:PGE982264 PPZ982246:PQA982264 PZV982246:PZW982264 QJR982246:QJS982264 QTN982246:QTO982264 RDJ982246:RDK982264 RNF982246:RNG982264 RXB982246:RXC982264 SGX982246:SGY982264 SQT982246:SQU982264 TAP982246:TAQ982264 TKL982246:TKM982264 TUH982246:TUI982264 UED982246:UEE982264 UNZ982246:UOA982264 UXV982246:UXW982264 VHR982246:VHS982264 VRN982246:VRO982264 WBJ982246:WBK982264 WLF982246:WLG982264 WVB982246:WVC982264" xr:uid="{D213D46F-5E0D-7148-BA86-C5BC20173780}">
      <formula1>0</formula1>
    </dataValidation>
    <dataValidation type="decimal" operator="greaterThanOrEqual" allowBlank="1" showInputMessage="1" showErrorMessage="1" error="Valor debe ser mayor o igual 0" prompt="En caso que no haya reclasificado estas partidas a propiedad planta y equipo diligencie los valores para efectos fiscales asociando los conceptos a la renta" sqref="IS64391:IT64391 SO64391:SP64391 ACK64391:ACL64391 AMG64391:AMH64391 AWC64391:AWD64391 BFY64391:BFZ64391 BPU64391:BPV64391 BZQ64391:BZR64391 CJM64391:CJN64391 CTI64391:CTJ64391 DDE64391:DDF64391 DNA64391:DNB64391 DWW64391:DWX64391 EGS64391:EGT64391 EQO64391:EQP64391 FAK64391:FAL64391 FKG64391:FKH64391 FUC64391:FUD64391 GDY64391:GDZ64391 GNU64391:GNV64391 GXQ64391:GXR64391 HHM64391:HHN64391 HRI64391:HRJ64391 IBE64391:IBF64391 ILA64391:ILB64391 IUW64391:IUX64391 JES64391:JET64391 JOO64391:JOP64391 JYK64391:JYL64391 KIG64391:KIH64391 KSC64391:KSD64391 LBY64391:LBZ64391 LLU64391:LLV64391 LVQ64391:LVR64391 MFM64391:MFN64391 MPI64391:MPJ64391 MZE64391:MZF64391 NJA64391:NJB64391 NSW64391:NSX64391 OCS64391:OCT64391 OMO64391:OMP64391 OWK64391:OWL64391 PGG64391:PGH64391 PQC64391:PQD64391 PZY64391:PZZ64391 QJU64391:QJV64391 QTQ64391:QTR64391 RDM64391:RDN64391 RNI64391:RNJ64391 RXE64391:RXF64391 SHA64391:SHB64391 SQW64391:SQX64391 TAS64391:TAT64391 TKO64391:TKP64391 TUK64391:TUL64391 UEG64391:UEH64391 UOC64391:UOD64391 UXY64391:UXZ64391 VHU64391:VHV64391 VRQ64391:VRR64391 WBM64391:WBN64391 WLI64391:WLJ64391 WVE64391:WVF64391 IS129927:IT129927 SO129927:SP129927 ACK129927:ACL129927 AMG129927:AMH129927 AWC129927:AWD129927 BFY129927:BFZ129927 BPU129927:BPV129927 BZQ129927:BZR129927 CJM129927:CJN129927 CTI129927:CTJ129927 DDE129927:DDF129927 DNA129927:DNB129927 DWW129927:DWX129927 EGS129927:EGT129927 EQO129927:EQP129927 FAK129927:FAL129927 FKG129927:FKH129927 FUC129927:FUD129927 GDY129927:GDZ129927 GNU129927:GNV129927 GXQ129927:GXR129927 HHM129927:HHN129927 HRI129927:HRJ129927 IBE129927:IBF129927 ILA129927:ILB129927 IUW129927:IUX129927 JES129927:JET129927 JOO129927:JOP129927 JYK129927:JYL129927 KIG129927:KIH129927 KSC129927:KSD129927 LBY129927:LBZ129927 LLU129927:LLV129927 LVQ129927:LVR129927 MFM129927:MFN129927 MPI129927:MPJ129927 MZE129927:MZF129927 NJA129927:NJB129927 NSW129927:NSX129927 OCS129927:OCT129927 OMO129927:OMP129927 OWK129927:OWL129927 PGG129927:PGH129927 PQC129927:PQD129927 PZY129927:PZZ129927 QJU129927:QJV129927 QTQ129927:QTR129927 RDM129927:RDN129927 RNI129927:RNJ129927 RXE129927:RXF129927 SHA129927:SHB129927 SQW129927:SQX129927 TAS129927:TAT129927 TKO129927:TKP129927 TUK129927:TUL129927 UEG129927:UEH129927 UOC129927:UOD129927 UXY129927:UXZ129927 VHU129927:VHV129927 VRQ129927:VRR129927 WBM129927:WBN129927 WLI129927:WLJ129927 WVE129927:WVF129927 IS195463:IT195463 SO195463:SP195463 ACK195463:ACL195463 AMG195463:AMH195463 AWC195463:AWD195463 BFY195463:BFZ195463 BPU195463:BPV195463 BZQ195463:BZR195463 CJM195463:CJN195463 CTI195463:CTJ195463 DDE195463:DDF195463 DNA195463:DNB195463 DWW195463:DWX195463 EGS195463:EGT195463 EQO195463:EQP195463 FAK195463:FAL195463 FKG195463:FKH195463 FUC195463:FUD195463 GDY195463:GDZ195463 GNU195463:GNV195463 GXQ195463:GXR195463 HHM195463:HHN195463 HRI195463:HRJ195463 IBE195463:IBF195463 ILA195463:ILB195463 IUW195463:IUX195463 JES195463:JET195463 JOO195463:JOP195463 JYK195463:JYL195463 KIG195463:KIH195463 KSC195463:KSD195463 LBY195463:LBZ195463 LLU195463:LLV195463 LVQ195463:LVR195463 MFM195463:MFN195463 MPI195463:MPJ195463 MZE195463:MZF195463 NJA195463:NJB195463 NSW195463:NSX195463 OCS195463:OCT195463 OMO195463:OMP195463 OWK195463:OWL195463 PGG195463:PGH195463 PQC195463:PQD195463 PZY195463:PZZ195463 QJU195463:QJV195463 QTQ195463:QTR195463 RDM195463:RDN195463 RNI195463:RNJ195463 RXE195463:RXF195463 SHA195463:SHB195463 SQW195463:SQX195463 TAS195463:TAT195463 TKO195463:TKP195463 TUK195463:TUL195463 UEG195463:UEH195463 UOC195463:UOD195463 UXY195463:UXZ195463 VHU195463:VHV195463 VRQ195463:VRR195463 WBM195463:WBN195463 WLI195463:WLJ195463 WVE195463:WVF195463 IS260999:IT260999 SO260999:SP260999 ACK260999:ACL260999 AMG260999:AMH260999 AWC260999:AWD260999 BFY260999:BFZ260999 BPU260999:BPV260999 BZQ260999:BZR260999 CJM260999:CJN260999 CTI260999:CTJ260999 DDE260999:DDF260999 DNA260999:DNB260999 DWW260999:DWX260999 EGS260999:EGT260999 EQO260999:EQP260999 FAK260999:FAL260999 FKG260999:FKH260999 FUC260999:FUD260999 GDY260999:GDZ260999 GNU260999:GNV260999 GXQ260999:GXR260999 HHM260999:HHN260999 HRI260999:HRJ260999 IBE260999:IBF260999 ILA260999:ILB260999 IUW260999:IUX260999 JES260999:JET260999 JOO260999:JOP260999 JYK260999:JYL260999 KIG260999:KIH260999 KSC260999:KSD260999 LBY260999:LBZ260999 LLU260999:LLV260999 LVQ260999:LVR260999 MFM260999:MFN260999 MPI260999:MPJ260999 MZE260999:MZF260999 NJA260999:NJB260999 NSW260999:NSX260999 OCS260999:OCT260999 OMO260999:OMP260999 OWK260999:OWL260999 PGG260999:PGH260999 PQC260999:PQD260999 PZY260999:PZZ260999 QJU260999:QJV260999 QTQ260999:QTR260999 RDM260999:RDN260999 RNI260999:RNJ260999 RXE260999:RXF260999 SHA260999:SHB260999 SQW260999:SQX260999 TAS260999:TAT260999 TKO260999:TKP260999 TUK260999:TUL260999 UEG260999:UEH260999 UOC260999:UOD260999 UXY260999:UXZ260999 VHU260999:VHV260999 VRQ260999:VRR260999 WBM260999:WBN260999 WLI260999:WLJ260999 WVE260999:WVF260999 IS326535:IT326535 SO326535:SP326535 ACK326535:ACL326535 AMG326535:AMH326535 AWC326535:AWD326535 BFY326535:BFZ326535 BPU326535:BPV326535 BZQ326535:BZR326535 CJM326535:CJN326535 CTI326535:CTJ326535 DDE326535:DDF326535 DNA326535:DNB326535 DWW326535:DWX326535 EGS326535:EGT326535 EQO326535:EQP326535 FAK326535:FAL326535 FKG326535:FKH326535 FUC326535:FUD326535 GDY326535:GDZ326535 GNU326535:GNV326535 GXQ326535:GXR326535 HHM326535:HHN326535 HRI326535:HRJ326535 IBE326535:IBF326535 ILA326535:ILB326535 IUW326535:IUX326535 JES326535:JET326535 JOO326535:JOP326535 JYK326535:JYL326535 KIG326535:KIH326535 KSC326535:KSD326535 LBY326535:LBZ326535 LLU326535:LLV326535 LVQ326535:LVR326535 MFM326535:MFN326535 MPI326535:MPJ326535 MZE326535:MZF326535 NJA326535:NJB326535 NSW326535:NSX326535 OCS326535:OCT326535 OMO326535:OMP326535 OWK326535:OWL326535 PGG326535:PGH326535 PQC326535:PQD326535 PZY326535:PZZ326535 QJU326535:QJV326535 QTQ326535:QTR326535 RDM326535:RDN326535 RNI326535:RNJ326535 RXE326535:RXF326535 SHA326535:SHB326535 SQW326535:SQX326535 TAS326535:TAT326535 TKO326535:TKP326535 TUK326535:TUL326535 UEG326535:UEH326535 UOC326535:UOD326535 UXY326535:UXZ326535 VHU326535:VHV326535 VRQ326535:VRR326535 WBM326535:WBN326535 WLI326535:WLJ326535 WVE326535:WVF326535 IS392071:IT392071 SO392071:SP392071 ACK392071:ACL392071 AMG392071:AMH392071 AWC392071:AWD392071 BFY392071:BFZ392071 BPU392071:BPV392071 BZQ392071:BZR392071 CJM392071:CJN392071 CTI392071:CTJ392071 DDE392071:DDF392071 DNA392071:DNB392071 DWW392071:DWX392071 EGS392071:EGT392071 EQO392071:EQP392071 FAK392071:FAL392071 FKG392071:FKH392071 FUC392071:FUD392071 GDY392071:GDZ392071 GNU392071:GNV392071 GXQ392071:GXR392071 HHM392071:HHN392071 HRI392071:HRJ392071 IBE392071:IBF392071 ILA392071:ILB392071 IUW392071:IUX392071 JES392071:JET392071 JOO392071:JOP392071 JYK392071:JYL392071 KIG392071:KIH392071 KSC392071:KSD392071 LBY392071:LBZ392071 LLU392071:LLV392071 LVQ392071:LVR392071 MFM392071:MFN392071 MPI392071:MPJ392071 MZE392071:MZF392071 NJA392071:NJB392071 NSW392071:NSX392071 OCS392071:OCT392071 OMO392071:OMP392071 OWK392071:OWL392071 PGG392071:PGH392071 PQC392071:PQD392071 PZY392071:PZZ392071 QJU392071:QJV392071 QTQ392071:QTR392071 RDM392071:RDN392071 RNI392071:RNJ392071 RXE392071:RXF392071 SHA392071:SHB392071 SQW392071:SQX392071 TAS392071:TAT392071 TKO392071:TKP392071 TUK392071:TUL392071 UEG392071:UEH392071 UOC392071:UOD392071 UXY392071:UXZ392071 VHU392071:VHV392071 VRQ392071:VRR392071 WBM392071:WBN392071 WLI392071:WLJ392071 WVE392071:WVF392071 IS457607:IT457607 SO457607:SP457607 ACK457607:ACL457607 AMG457607:AMH457607 AWC457607:AWD457607 BFY457607:BFZ457607 BPU457607:BPV457607 BZQ457607:BZR457607 CJM457607:CJN457607 CTI457607:CTJ457607 DDE457607:DDF457607 DNA457607:DNB457607 DWW457607:DWX457607 EGS457607:EGT457607 EQO457607:EQP457607 FAK457607:FAL457607 FKG457607:FKH457607 FUC457607:FUD457607 GDY457607:GDZ457607 GNU457607:GNV457607 GXQ457607:GXR457607 HHM457607:HHN457607 HRI457607:HRJ457607 IBE457607:IBF457607 ILA457607:ILB457607 IUW457607:IUX457607 JES457607:JET457607 JOO457607:JOP457607 JYK457607:JYL457607 KIG457607:KIH457607 KSC457607:KSD457607 LBY457607:LBZ457607 LLU457607:LLV457607 LVQ457607:LVR457607 MFM457607:MFN457607 MPI457607:MPJ457607 MZE457607:MZF457607 NJA457607:NJB457607 NSW457607:NSX457607 OCS457607:OCT457607 OMO457607:OMP457607 OWK457607:OWL457607 PGG457607:PGH457607 PQC457607:PQD457607 PZY457607:PZZ457607 QJU457607:QJV457607 QTQ457607:QTR457607 RDM457607:RDN457607 RNI457607:RNJ457607 RXE457607:RXF457607 SHA457607:SHB457607 SQW457607:SQX457607 TAS457607:TAT457607 TKO457607:TKP457607 TUK457607:TUL457607 UEG457607:UEH457607 UOC457607:UOD457607 UXY457607:UXZ457607 VHU457607:VHV457607 VRQ457607:VRR457607 WBM457607:WBN457607 WLI457607:WLJ457607 WVE457607:WVF457607 IS523143:IT523143 SO523143:SP523143 ACK523143:ACL523143 AMG523143:AMH523143 AWC523143:AWD523143 BFY523143:BFZ523143 BPU523143:BPV523143 BZQ523143:BZR523143 CJM523143:CJN523143 CTI523143:CTJ523143 DDE523143:DDF523143 DNA523143:DNB523143 DWW523143:DWX523143 EGS523143:EGT523143 EQO523143:EQP523143 FAK523143:FAL523143 FKG523143:FKH523143 FUC523143:FUD523143 GDY523143:GDZ523143 GNU523143:GNV523143 GXQ523143:GXR523143 HHM523143:HHN523143 HRI523143:HRJ523143 IBE523143:IBF523143 ILA523143:ILB523143 IUW523143:IUX523143 JES523143:JET523143 JOO523143:JOP523143 JYK523143:JYL523143 KIG523143:KIH523143 KSC523143:KSD523143 LBY523143:LBZ523143 LLU523143:LLV523143 LVQ523143:LVR523143 MFM523143:MFN523143 MPI523143:MPJ523143 MZE523143:MZF523143 NJA523143:NJB523143 NSW523143:NSX523143 OCS523143:OCT523143 OMO523143:OMP523143 OWK523143:OWL523143 PGG523143:PGH523143 PQC523143:PQD523143 PZY523143:PZZ523143 QJU523143:QJV523143 QTQ523143:QTR523143 RDM523143:RDN523143 RNI523143:RNJ523143 RXE523143:RXF523143 SHA523143:SHB523143 SQW523143:SQX523143 TAS523143:TAT523143 TKO523143:TKP523143 TUK523143:TUL523143 UEG523143:UEH523143 UOC523143:UOD523143 UXY523143:UXZ523143 VHU523143:VHV523143 VRQ523143:VRR523143 WBM523143:WBN523143 WLI523143:WLJ523143 WVE523143:WVF523143 IS588679:IT588679 SO588679:SP588679 ACK588679:ACL588679 AMG588679:AMH588679 AWC588679:AWD588679 BFY588679:BFZ588679 BPU588679:BPV588679 BZQ588679:BZR588679 CJM588679:CJN588679 CTI588679:CTJ588679 DDE588679:DDF588679 DNA588679:DNB588679 DWW588679:DWX588679 EGS588679:EGT588679 EQO588679:EQP588679 FAK588679:FAL588679 FKG588679:FKH588679 FUC588679:FUD588679 GDY588679:GDZ588679 GNU588679:GNV588679 GXQ588679:GXR588679 HHM588679:HHN588679 HRI588679:HRJ588679 IBE588679:IBF588679 ILA588679:ILB588679 IUW588679:IUX588679 JES588679:JET588679 JOO588679:JOP588679 JYK588679:JYL588679 KIG588679:KIH588679 KSC588679:KSD588679 LBY588679:LBZ588679 LLU588679:LLV588679 LVQ588679:LVR588679 MFM588679:MFN588679 MPI588679:MPJ588679 MZE588679:MZF588679 NJA588679:NJB588679 NSW588679:NSX588679 OCS588679:OCT588679 OMO588679:OMP588679 OWK588679:OWL588679 PGG588679:PGH588679 PQC588679:PQD588679 PZY588679:PZZ588679 QJU588679:QJV588679 QTQ588679:QTR588679 RDM588679:RDN588679 RNI588679:RNJ588679 RXE588679:RXF588679 SHA588679:SHB588679 SQW588679:SQX588679 TAS588679:TAT588679 TKO588679:TKP588679 TUK588679:TUL588679 UEG588679:UEH588679 UOC588679:UOD588679 UXY588679:UXZ588679 VHU588679:VHV588679 VRQ588679:VRR588679 WBM588679:WBN588679 WLI588679:WLJ588679 WVE588679:WVF588679 IS654215:IT654215 SO654215:SP654215 ACK654215:ACL654215 AMG654215:AMH654215 AWC654215:AWD654215 BFY654215:BFZ654215 BPU654215:BPV654215 BZQ654215:BZR654215 CJM654215:CJN654215 CTI654215:CTJ654215 DDE654215:DDF654215 DNA654215:DNB654215 DWW654215:DWX654215 EGS654215:EGT654215 EQO654215:EQP654215 FAK654215:FAL654215 FKG654215:FKH654215 FUC654215:FUD654215 GDY654215:GDZ654215 GNU654215:GNV654215 GXQ654215:GXR654215 HHM654215:HHN654215 HRI654215:HRJ654215 IBE654215:IBF654215 ILA654215:ILB654215 IUW654215:IUX654215 JES654215:JET654215 JOO654215:JOP654215 JYK654215:JYL654215 KIG654215:KIH654215 KSC654215:KSD654215 LBY654215:LBZ654215 LLU654215:LLV654215 LVQ654215:LVR654215 MFM654215:MFN654215 MPI654215:MPJ654215 MZE654215:MZF654215 NJA654215:NJB654215 NSW654215:NSX654215 OCS654215:OCT654215 OMO654215:OMP654215 OWK654215:OWL654215 PGG654215:PGH654215 PQC654215:PQD654215 PZY654215:PZZ654215 QJU654215:QJV654215 QTQ654215:QTR654215 RDM654215:RDN654215 RNI654215:RNJ654215 RXE654215:RXF654215 SHA654215:SHB654215 SQW654215:SQX654215 TAS654215:TAT654215 TKO654215:TKP654215 TUK654215:TUL654215 UEG654215:UEH654215 UOC654215:UOD654215 UXY654215:UXZ654215 VHU654215:VHV654215 VRQ654215:VRR654215 WBM654215:WBN654215 WLI654215:WLJ654215 WVE654215:WVF654215 IS719751:IT719751 SO719751:SP719751 ACK719751:ACL719751 AMG719751:AMH719751 AWC719751:AWD719751 BFY719751:BFZ719751 BPU719751:BPV719751 BZQ719751:BZR719751 CJM719751:CJN719751 CTI719751:CTJ719751 DDE719751:DDF719751 DNA719751:DNB719751 DWW719751:DWX719751 EGS719751:EGT719751 EQO719751:EQP719751 FAK719751:FAL719751 FKG719751:FKH719751 FUC719751:FUD719751 GDY719751:GDZ719751 GNU719751:GNV719751 GXQ719751:GXR719751 HHM719751:HHN719751 HRI719751:HRJ719751 IBE719751:IBF719751 ILA719751:ILB719751 IUW719751:IUX719751 JES719751:JET719751 JOO719751:JOP719751 JYK719751:JYL719751 KIG719751:KIH719751 KSC719751:KSD719751 LBY719751:LBZ719751 LLU719751:LLV719751 LVQ719751:LVR719751 MFM719751:MFN719751 MPI719751:MPJ719751 MZE719751:MZF719751 NJA719751:NJB719751 NSW719751:NSX719751 OCS719751:OCT719751 OMO719751:OMP719751 OWK719751:OWL719751 PGG719751:PGH719751 PQC719751:PQD719751 PZY719751:PZZ719751 QJU719751:QJV719751 QTQ719751:QTR719751 RDM719751:RDN719751 RNI719751:RNJ719751 RXE719751:RXF719751 SHA719751:SHB719751 SQW719751:SQX719751 TAS719751:TAT719751 TKO719751:TKP719751 TUK719751:TUL719751 UEG719751:UEH719751 UOC719751:UOD719751 UXY719751:UXZ719751 VHU719751:VHV719751 VRQ719751:VRR719751 WBM719751:WBN719751 WLI719751:WLJ719751 WVE719751:WVF719751 IS785287:IT785287 SO785287:SP785287 ACK785287:ACL785287 AMG785287:AMH785287 AWC785287:AWD785287 BFY785287:BFZ785287 BPU785287:BPV785287 BZQ785287:BZR785287 CJM785287:CJN785287 CTI785287:CTJ785287 DDE785287:DDF785287 DNA785287:DNB785287 DWW785287:DWX785287 EGS785287:EGT785287 EQO785287:EQP785287 FAK785287:FAL785287 FKG785287:FKH785287 FUC785287:FUD785287 GDY785287:GDZ785287 GNU785287:GNV785287 GXQ785287:GXR785287 HHM785287:HHN785287 HRI785287:HRJ785287 IBE785287:IBF785287 ILA785287:ILB785287 IUW785287:IUX785287 JES785287:JET785287 JOO785287:JOP785287 JYK785287:JYL785287 KIG785287:KIH785287 KSC785287:KSD785287 LBY785287:LBZ785287 LLU785287:LLV785287 LVQ785287:LVR785287 MFM785287:MFN785287 MPI785287:MPJ785287 MZE785287:MZF785287 NJA785287:NJB785287 NSW785287:NSX785287 OCS785287:OCT785287 OMO785287:OMP785287 OWK785287:OWL785287 PGG785287:PGH785287 PQC785287:PQD785287 PZY785287:PZZ785287 QJU785287:QJV785287 QTQ785287:QTR785287 RDM785287:RDN785287 RNI785287:RNJ785287 RXE785287:RXF785287 SHA785287:SHB785287 SQW785287:SQX785287 TAS785287:TAT785287 TKO785287:TKP785287 TUK785287:TUL785287 UEG785287:UEH785287 UOC785287:UOD785287 UXY785287:UXZ785287 VHU785287:VHV785287 VRQ785287:VRR785287 WBM785287:WBN785287 WLI785287:WLJ785287 WVE785287:WVF785287 IS850823:IT850823 SO850823:SP850823 ACK850823:ACL850823 AMG850823:AMH850823 AWC850823:AWD850823 BFY850823:BFZ850823 BPU850823:BPV850823 BZQ850823:BZR850823 CJM850823:CJN850823 CTI850823:CTJ850823 DDE850823:DDF850823 DNA850823:DNB850823 DWW850823:DWX850823 EGS850823:EGT850823 EQO850823:EQP850823 FAK850823:FAL850823 FKG850823:FKH850823 FUC850823:FUD850823 GDY850823:GDZ850823 GNU850823:GNV850823 GXQ850823:GXR850823 HHM850823:HHN850823 HRI850823:HRJ850823 IBE850823:IBF850823 ILA850823:ILB850823 IUW850823:IUX850823 JES850823:JET850823 JOO850823:JOP850823 JYK850823:JYL850823 KIG850823:KIH850823 KSC850823:KSD850823 LBY850823:LBZ850823 LLU850823:LLV850823 LVQ850823:LVR850823 MFM850823:MFN850823 MPI850823:MPJ850823 MZE850823:MZF850823 NJA850823:NJB850823 NSW850823:NSX850823 OCS850823:OCT850823 OMO850823:OMP850823 OWK850823:OWL850823 PGG850823:PGH850823 PQC850823:PQD850823 PZY850823:PZZ850823 QJU850823:QJV850823 QTQ850823:QTR850823 RDM850823:RDN850823 RNI850823:RNJ850823 RXE850823:RXF850823 SHA850823:SHB850823 SQW850823:SQX850823 TAS850823:TAT850823 TKO850823:TKP850823 TUK850823:TUL850823 UEG850823:UEH850823 UOC850823:UOD850823 UXY850823:UXZ850823 VHU850823:VHV850823 VRQ850823:VRR850823 WBM850823:WBN850823 WLI850823:WLJ850823 WVE850823:WVF850823 IS916359:IT916359 SO916359:SP916359 ACK916359:ACL916359 AMG916359:AMH916359 AWC916359:AWD916359 BFY916359:BFZ916359 BPU916359:BPV916359 BZQ916359:BZR916359 CJM916359:CJN916359 CTI916359:CTJ916359 DDE916359:DDF916359 DNA916359:DNB916359 DWW916359:DWX916359 EGS916359:EGT916359 EQO916359:EQP916359 FAK916359:FAL916359 FKG916359:FKH916359 FUC916359:FUD916359 GDY916359:GDZ916359 GNU916359:GNV916359 GXQ916359:GXR916359 HHM916359:HHN916359 HRI916359:HRJ916359 IBE916359:IBF916359 ILA916359:ILB916359 IUW916359:IUX916359 JES916359:JET916359 JOO916359:JOP916359 JYK916359:JYL916359 KIG916359:KIH916359 KSC916359:KSD916359 LBY916359:LBZ916359 LLU916359:LLV916359 LVQ916359:LVR916359 MFM916359:MFN916359 MPI916359:MPJ916359 MZE916359:MZF916359 NJA916359:NJB916359 NSW916359:NSX916359 OCS916359:OCT916359 OMO916359:OMP916359 OWK916359:OWL916359 PGG916359:PGH916359 PQC916359:PQD916359 PZY916359:PZZ916359 QJU916359:QJV916359 QTQ916359:QTR916359 RDM916359:RDN916359 RNI916359:RNJ916359 RXE916359:RXF916359 SHA916359:SHB916359 SQW916359:SQX916359 TAS916359:TAT916359 TKO916359:TKP916359 TUK916359:TUL916359 UEG916359:UEH916359 UOC916359:UOD916359 UXY916359:UXZ916359 VHU916359:VHV916359 VRQ916359:VRR916359 WBM916359:WBN916359 WLI916359:WLJ916359 WVE916359:WVF916359 IS981895:IT981895 SO981895:SP981895 ACK981895:ACL981895 AMG981895:AMH981895 AWC981895:AWD981895 BFY981895:BFZ981895 BPU981895:BPV981895 BZQ981895:BZR981895 CJM981895:CJN981895 CTI981895:CTJ981895 DDE981895:DDF981895 DNA981895:DNB981895 DWW981895:DWX981895 EGS981895:EGT981895 EQO981895:EQP981895 FAK981895:FAL981895 FKG981895:FKH981895 FUC981895:FUD981895 GDY981895:GDZ981895 GNU981895:GNV981895 GXQ981895:GXR981895 HHM981895:HHN981895 HRI981895:HRJ981895 IBE981895:IBF981895 ILA981895:ILB981895 IUW981895:IUX981895 JES981895:JET981895 JOO981895:JOP981895 JYK981895:JYL981895 KIG981895:KIH981895 KSC981895:KSD981895 LBY981895:LBZ981895 LLU981895:LLV981895 LVQ981895:LVR981895 MFM981895:MFN981895 MPI981895:MPJ981895 MZE981895:MZF981895 NJA981895:NJB981895 NSW981895:NSX981895 OCS981895:OCT981895 OMO981895:OMP981895 OWK981895:OWL981895 PGG981895:PGH981895 PQC981895:PQD981895 PZY981895:PZZ981895 QJU981895:QJV981895 QTQ981895:QTR981895 RDM981895:RDN981895 RNI981895:RNJ981895 RXE981895:RXF981895 SHA981895:SHB981895 SQW981895:SQX981895 TAS981895:TAT981895 TKO981895:TKP981895 TUK981895:TUL981895 UEG981895:UEH981895 UOC981895:UOD981895 UXY981895:UXZ981895 VHU981895:VHV981895 VRQ981895:VRR981895 WBM981895:WBN981895 WLI981895:WLJ981895 WVE981895:WVF981895" xr:uid="{688FCB59-6D01-9242-AEBD-8AA4E71BEC3E}">
      <formula1>0</formula1>
    </dataValidation>
    <dataValidation type="decimal" operator="greaterThanOrEqual" allowBlank="1" showInputMessage="1" showErrorMessage="1" error="Valor debe ser mayor o igual 0" promptTitle="Reclasificacion" prompt="Diligencia estas casillas si reclasifica estas partidas a propiedad planta y equipo" sqref="WVB981895:WVC981895 IP64391:IQ64391 SL64391:SM64391 ACH64391:ACI64391 AMD64391:AME64391 AVZ64391:AWA64391 BFV64391:BFW64391 BPR64391:BPS64391 BZN64391:BZO64391 CJJ64391:CJK64391 CTF64391:CTG64391 DDB64391:DDC64391 DMX64391:DMY64391 DWT64391:DWU64391 EGP64391:EGQ64391 EQL64391:EQM64391 FAH64391:FAI64391 FKD64391:FKE64391 FTZ64391:FUA64391 GDV64391:GDW64391 GNR64391:GNS64391 GXN64391:GXO64391 HHJ64391:HHK64391 HRF64391:HRG64391 IBB64391:IBC64391 IKX64391:IKY64391 IUT64391:IUU64391 JEP64391:JEQ64391 JOL64391:JOM64391 JYH64391:JYI64391 KID64391:KIE64391 KRZ64391:KSA64391 LBV64391:LBW64391 LLR64391:LLS64391 LVN64391:LVO64391 MFJ64391:MFK64391 MPF64391:MPG64391 MZB64391:MZC64391 NIX64391:NIY64391 NST64391:NSU64391 OCP64391:OCQ64391 OML64391:OMM64391 OWH64391:OWI64391 PGD64391:PGE64391 PPZ64391:PQA64391 PZV64391:PZW64391 QJR64391:QJS64391 QTN64391:QTO64391 RDJ64391:RDK64391 RNF64391:RNG64391 RXB64391:RXC64391 SGX64391:SGY64391 SQT64391:SQU64391 TAP64391:TAQ64391 TKL64391:TKM64391 TUH64391:TUI64391 UED64391:UEE64391 UNZ64391:UOA64391 UXV64391:UXW64391 VHR64391:VHS64391 VRN64391:VRO64391 WBJ64391:WBK64391 WLF64391:WLG64391 WVB64391:WVC64391 IP129927:IQ129927 SL129927:SM129927 ACH129927:ACI129927 AMD129927:AME129927 AVZ129927:AWA129927 BFV129927:BFW129927 BPR129927:BPS129927 BZN129927:BZO129927 CJJ129927:CJK129927 CTF129927:CTG129927 DDB129927:DDC129927 DMX129927:DMY129927 DWT129927:DWU129927 EGP129927:EGQ129927 EQL129927:EQM129927 FAH129927:FAI129927 FKD129927:FKE129927 FTZ129927:FUA129927 GDV129927:GDW129927 GNR129927:GNS129927 GXN129927:GXO129927 HHJ129927:HHK129927 HRF129927:HRG129927 IBB129927:IBC129927 IKX129927:IKY129927 IUT129927:IUU129927 JEP129927:JEQ129927 JOL129927:JOM129927 JYH129927:JYI129927 KID129927:KIE129927 KRZ129927:KSA129927 LBV129927:LBW129927 LLR129927:LLS129927 LVN129927:LVO129927 MFJ129927:MFK129927 MPF129927:MPG129927 MZB129927:MZC129927 NIX129927:NIY129927 NST129927:NSU129927 OCP129927:OCQ129927 OML129927:OMM129927 OWH129927:OWI129927 PGD129927:PGE129927 PPZ129927:PQA129927 PZV129927:PZW129927 QJR129927:QJS129927 QTN129927:QTO129927 RDJ129927:RDK129927 RNF129927:RNG129927 RXB129927:RXC129927 SGX129927:SGY129927 SQT129927:SQU129927 TAP129927:TAQ129927 TKL129927:TKM129927 TUH129927:TUI129927 UED129927:UEE129927 UNZ129927:UOA129927 UXV129927:UXW129927 VHR129927:VHS129927 VRN129927:VRO129927 WBJ129927:WBK129927 WLF129927:WLG129927 WVB129927:WVC129927 IP195463:IQ195463 SL195463:SM195463 ACH195463:ACI195463 AMD195463:AME195463 AVZ195463:AWA195463 BFV195463:BFW195463 BPR195463:BPS195463 BZN195463:BZO195463 CJJ195463:CJK195463 CTF195463:CTG195463 DDB195463:DDC195463 DMX195463:DMY195463 DWT195463:DWU195463 EGP195463:EGQ195463 EQL195463:EQM195463 FAH195463:FAI195463 FKD195463:FKE195463 FTZ195463:FUA195463 GDV195463:GDW195463 GNR195463:GNS195463 GXN195463:GXO195463 HHJ195463:HHK195463 HRF195463:HRG195463 IBB195463:IBC195463 IKX195463:IKY195463 IUT195463:IUU195463 JEP195463:JEQ195463 JOL195463:JOM195463 JYH195463:JYI195463 KID195463:KIE195463 KRZ195463:KSA195463 LBV195463:LBW195463 LLR195463:LLS195463 LVN195463:LVO195463 MFJ195463:MFK195463 MPF195463:MPG195463 MZB195463:MZC195463 NIX195463:NIY195463 NST195463:NSU195463 OCP195463:OCQ195463 OML195463:OMM195463 OWH195463:OWI195463 PGD195463:PGE195463 PPZ195463:PQA195463 PZV195463:PZW195463 QJR195463:QJS195463 QTN195463:QTO195463 RDJ195463:RDK195463 RNF195463:RNG195463 RXB195463:RXC195463 SGX195463:SGY195463 SQT195463:SQU195463 TAP195463:TAQ195463 TKL195463:TKM195463 TUH195463:TUI195463 UED195463:UEE195463 UNZ195463:UOA195463 UXV195463:UXW195463 VHR195463:VHS195463 VRN195463:VRO195463 WBJ195463:WBK195463 WLF195463:WLG195463 WVB195463:WVC195463 IP260999:IQ260999 SL260999:SM260999 ACH260999:ACI260999 AMD260999:AME260999 AVZ260999:AWA260999 BFV260999:BFW260999 BPR260999:BPS260999 BZN260999:BZO260999 CJJ260999:CJK260999 CTF260999:CTG260999 DDB260999:DDC260999 DMX260999:DMY260999 DWT260999:DWU260999 EGP260999:EGQ260999 EQL260999:EQM260999 FAH260999:FAI260999 FKD260999:FKE260999 FTZ260999:FUA260999 GDV260999:GDW260999 GNR260999:GNS260999 GXN260999:GXO260999 HHJ260999:HHK260999 HRF260999:HRG260999 IBB260999:IBC260999 IKX260999:IKY260999 IUT260999:IUU260999 JEP260999:JEQ260999 JOL260999:JOM260999 JYH260999:JYI260999 KID260999:KIE260999 KRZ260999:KSA260999 LBV260999:LBW260999 LLR260999:LLS260999 LVN260999:LVO260999 MFJ260999:MFK260999 MPF260999:MPG260999 MZB260999:MZC260999 NIX260999:NIY260999 NST260999:NSU260999 OCP260999:OCQ260999 OML260999:OMM260999 OWH260999:OWI260999 PGD260999:PGE260999 PPZ260999:PQA260999 PZV260999:PZW260999 QJR260999:QJS260999 QTN260999:QTO260999 RDJ260999:RDK260999 RNF260999:RNG260999 RXB260999:RXC260999 SGX260999:SGY260999 SQT260999:SQU260999 TAP260999:TAQ260999 TKL260999:TKM260999 TUH260999:TUI260999 UED260999:UEE260999 UNZ260999:UOA260999 UXV260999:UXW260999 VHR260999:VHS260999 VRN260999:VRO260999 WBJ260999:WBK260999 WLF260999:WLG260999 WVB260999:WVC260999 IP326535:IQ326535 SL326535:SM326535 ACH326535:ACI326535 AMD326535:AME326535 AVZ326535:AWA326535 BFV326535:BFW326535 BPR326535:BPS326535 BZN326535:BZO326535 CJJ326535:CJK326535 CTF326535:CTG326535 DDB326535:DDC326535 DMX326535:DMY326535 DWT326535:DWU326535 EGP326535:EGQ326535 EQL326535:EQM326535 FAH326535:FAI326535 FKD326535:FKE326535 FTZ326535:FUA326535 GDV326535:GDW326535 GNR326535:GNS326535 GXN326535:GXO326535 HHJ326535:HHK326535 HRF326535:HRG326535 IBB326535:IBC326535 IKX326535:IKY326535 IUT326535:IUU326535 JEP326535:JEQ326535 JOL326535:JOM326535 JYH326535:JYI326535 KID326535:KIE326535 KRZ326535:KSA326535 LBV326535:LBW326535 LLR326535:LLS326535 LVN326535:LVO326535 MFJ326535:MFK326535 MPF326535:MPG326535 MZB326535:MZC326535 NIX326535:NIY326535 NST326535:NSU326535 OCP326535:OCQ326535 OML326535:OMM326535 OWH326535:OWI326535 PGD326535:PGE326535 PPZ326535:PQA326535 PZV326535:PZW326535 QJR326535:QJS326535 QTN326535:QTO326535 RDJ326535:RDK326535 RNF326535:RNG326535 RXB326535:RXC326535 SGX326535:SGY326535 SQT326535:SQU326535 TAP326535:TAQ326535 TKL326535:TKM326535 TUH326535:TUI326535 UED326535:UEE326535 UNZ326535:UOA326535 UXV326535:UXW326535 VHR326535:VHS326535 VRN326535:VRO326535 WBJ326535:WBK326535 WLF326535:WLG326535 WVB326535:WVC326535 IP392071:IQ392071 SL392071:SM392071 ACH392071:ACI392071 AMD392071:AME392071 AVZ392071:AWA392071 BFV392071:BFW392071 BPR392071:BPS392071 BZN392071:BZO392071 CJJ392071:CJK392071 CTF392071:CTG392071 DDB392071:DDC392071 DMX392071:DMY392071 DWT392071:DWU392071 EGP392071:EGQ392071 EQL392071:EQM392071 FAH392071:FAI392071 FKD392071:FKE392071 FTZ392071:FUA392071 GDV392071:GDW392071 GNR392071:GNS392071 GXN392071:GXO392071 HHJ392071:HHK392071 HRF392071:HRG392071 IBB392071:IBC392071 IKX392071:IKY392071 IUT392071:IUU392071 JEP392071:JEQ392071 JOL392071:JOM392071 JYH392071:JYI392071 KID392071:KIE392071 KRZ392071:KSA392071 LBV392071:LBW392071 LLR392071:LLS392071 LVN392071:LVO392071 MFJ392071:MFK392071 MPF392071:MPG392071 MZB392071:MZC392071 NIX392071:NIY392071 NST392071:NSU392071 OCP392071:OCQ392071 OML392071:OMM392071 OWH392071:OWI392071 PGD392071:PGE392071 PPZ392071:PQA392071 PZV392071:PZW392071 QJR392071:QJS392071 QTN392071:QTO392071 RDJ392071:RDK392071 RNF392071:RNG392071 RXB392071:RXC392071 SGX392071:SGY392071 SQT392071:SQU392071 TAP392071:TAQ392071 TKL392071:TKM392071 TUH392071:TUI392071 UED392071:UEE392071 UNZ392071:UOA392071 UXV392071:UXW392071 VHR392071:VHS392071 VRN392071:VRO392071 WBJ392071:WBK392071 WLF392071:WLG392071 WVB392071:WVC392071 IP457607:IQ457607 SL457607:SM457607 ACH457607:ACI457607 AMD457607:AME457607 AVZ457607:AWA457607 BFV457607:BFW457607 BPR457607:BPS457607 BZN457607:BZO457607 CJJ457607:CJK457607 CTF457607:CTG457607 DDB457607:DDC457607 DMX457607:DMY457607 DWT457607:DWU457607 EGP457607:EGQ457607 EQL457607:EQM457607 FAH457607:FAI457607 FKD457607:FKE457607 FTZ457607:FUA457607 GDV457607:GDW457607 GNR457607:GNS457607 GXN457607:GXO457607 HHJ457607:HHK457607 HRF457607:HRG457607 IBB457607:IBC457607 IKX457607:IKY457607 IUT457607:IUU457607 JEP457607:JEQ457607 JOL457607:JOM457607 JYH457607:JYI457607 KID457607:KIE457607 KRZ457607:KSA457607 LBV457607:LBW457607 LLR457607:LLS457607 LVN457607:LVO457607 MFJ457607:MFK457607 MPF457607:MPG457607 MZB457607:MZC457607 NIX457607:NIY457607 NST457607:NSU457607 OCP457607:OCQ457607 OML457607:OMM457607 OWH457607:OWI457607 PGD457607:PGE457607 PPZ457607:PQA457607 PZV457607:PZW457607 QJR457607:QJS457607 QTN457607:QTO457607 RDJ457607:RDK457607 RNF457607:RNG457607 RXB457607:RXC457607 SGX457607:SGY457607 SQT457607:SQU457607 TAP457607:TAQ457607 TKL457607:TKM457607 TUH457607:TUI457607 UED457607:UEE457607 UNZ457607:UOA457607 UXV457607:UXW457607 VHR457607:VHS457607 VRN457607:VRO457607 WBJ457607:WBK457607 WLF457607:WLG457607 WVB457607:WVC457607 IP523143:IQ523143 SL523143:SM523143 ACH523143:ACI523143 AMD523143:AME523143 AVZ523143:AWA523143 BFV523143:BFW523143 BPR523143:BPS523143 BZN523143:BZO523143 CJJ523143:CJK523143 CTF523143:CTG523143 DDB523143:DDC523143 DMX523143:DMY523143 DWT523143:DWU523143 EGP523143:EGQ523143 EQL523143:EQM523143 FAH523143:FAI523143 FKD523143:FKE523143 FTZ523143:FUA523143 GDV523143:GDW523143 GNR523143:GNS523143 GXN523143:GXO523143 HHJ523143:HHK523143 HRF523143:HRG523143 IBB523143:IBC523143 IKX523143:IKY523143 IUT523143:IUU523143 JEP523143:JEQ523143 JOL523143:JOM523143 JYH523143:JYI523143 KID523143:KIE523143 KRZ523143:KSA523143 LBV523143:LBW523143 LLR523143:LLS523143 LVN523143:LVO523143 MFJ523143:MFK523143 MPF523143:MPG523143 MZB523143:MZC523143 NIX523143:NIY523143 NST523143:NSU523143 OCP523143:OCQ523143 OML523143:OMM523143 OWH523143:OWI523143 PGD523143:PGE523143 PPZ523143:PQA523143 PZV523143:PZW523143 QJR523143:QJS523143 QTN523143:QTO523143 RDJ523143:RDK523143 RNF523143:RNG523143 RXB523143:RXC523143 SGX523143:SGY523143 SQT523143:SQU523143 TAP523143:TAQ523143 TKL523143:TKM523143 TUH523143:TUI523143 UED523143:UEE523143 UNZ523143:UOA523143 UXV523143:UXW523143 VHR523143:VHS523143 VRN523143:VRO523143 WBJ523143:WBK523143 WLF523143:WLG523143 WVB523143:WVC523143 IP588679:IQ588679 SL588679:SM588679 ACH588679:ACI588679 AMD588679:AME588679 AVZ588679:AWA588679 BFV588679:BFW588679 BPR588679:BPS588679 BZN588679:BZO588679 CJJ588679:CJK588679 CTF588679:CTG588679 DDB588679:DDC588679 DMX588679:DMY588679 DWT588679:DWU588679 EGP588679:EGQ588679 EQL588679:EQM588679 FAH588679:FAI588679 FKD588679:FKE588679 FTZ588679:FUA588679 GDV588679:GDW588679 GNR588679:GNS588679 GXN588679:GXO588679 HHJ588679:HHK588679 HRF588679:HRG588679 IBB588679:IBC588679 IKX588679:IKY588679 IUT588679:IUU588679 JEP588679:JEQ588679 JOL588679:JOM588679 JYH588679:JYI588679 KID588679:KIE588679 KRZ588679:KSA588679 LBV588679:LBW588679 LLR588679:LLS588679 LVN588679:LVO588679 MFJ588679:MFK588679 MPF588679:MPG588679 MZB588679:MZC588679 NIX588679:NIY588679 NST588679:NSU588679 OCP588679:OCQ588679 OML588679:OMM588679 OWH588679:OWI588679 PGD588679:PGE588679 PPZ588679:PQA588679 PZV588679:PZW588679 QJR588679:QJS588679 QTN588679:QTO588679 RDJ588679:RDK588679 RNF588679:RNG588679 RXB588679:RXC588679 SGX588679:SGY588679 SQT588679:SQU588679 TAP588679:TAQ588679 TKL588679:TKM588679 TUH588679:TUI588679 UED588679:UEE588679 UNZ588679:UOA588679 UXV588679:UXW588679 VHR588679:VHS588679 VRN588679:VRO588679 WBJ588679:WBK588679 WLF588679:WLG588679 WVB588679:WVC588679 IP654215:IQ654215 SL654215:SM654215 ACH654215:ACI654215 AMD654215:AME654215 AVZ654215:AWA654215 BFV654215:BFW654215 BPR654215:BPS654215 BZN654215:BZO654215 CJJ654215:CJK654215 CTF654215:CTG654215 DDB654215:DDC654215 DMX654215:DMY654215 DWT654215:DWU654215 EGP654215:EGQ654215 EQL654215:EQM654215 FAH654215:FAI654215 FKD654215:FKE654215 FTZ654215:FUA654215 GDV654215:GDW654215 GNR654215:GNS654215 GXN654215:GXO654215 HHJ654215:HHK654215 HRF654215:HRG654215 IBB654215:IBC654215 IKX654215:IKY654215 IUT654215:IUU654215 JEP654215:JEQ654215 JOL654215:JOM654215 JYH654215:JYI654215 KID654215:KIE654215 KRZ654215:KSA654215 LBV654215:LBW654215 LLR654215:LLS654215 LVN654215:LVO654215 MFJ654215:MFK654215 MPF654215:MPG654215 MZB654215:MZC654215 NIX654215:NIY654215 NST654215:NSU654215 OCP654215:OCQ654215 OML654215:OMM654215 OWH654215:OWI654215 PGD654215:PGE654215 PPZ654215:PQA654215 PZV654215:PZW654215 QJR654215:QJS654215 QTN654215:QTO654215 RDJ654215:RDK654215 RNF654215:RNG654215 RXB654215:RXC654215 SGX654215:SGY654215 SQT654215:SQU654215 TAP654215:TAQ654215 TKL654215:TKM654215 TUH654215:TUI654215 UED654215:UEE654215 UNZ654215:UOA654215 UXV654215:UXW654215 VHR654215:VHS654215 VRN654215:VRO654215 WBJ654215:WBK654215 WLF654215:WLG654215 WVB654215:WVC654215 IP719751:IQ719751 SL719751:SM719751 ACH719751:ACI719751 AMD719751:AME719751 AVZ719751:AWA719751 BFV719751:BFW719751 BPR719751:BPS719751 BZN719751:BZO719751 CJJ719751:CJK719751 CTF719751:CTG719751 DDB719751:DDC719751 DMX719751:DMY719751 DWT719751:DWU719751 EGP719751:EGQ719751 EQL719751:EQM719751 FAH719751:FAI719751 FKD719751:FKE719751 FTZ719751:FUA719751 GDV719751:GDW719751 GNR719751:GNS719751 GXN719751:GXO719751 HHJ719751:HHK719751 HRF719751:HRG719751 IBB719751:IBC719751 IKX719751:IKY719751 IUT719751:IUU719751 JEP719751:JEQ719751 JOL719751:JOM719751 JYH719751:JYI719751 KID719751:KIE719751 KRZ719751:KSA719751 LBV719751:LBW719751 LLR719751:LLS719751 LVN719751:LVO719751 MFJ719751:MFK719751 MPF719751:MPG719751 MZB719751:MZC719751 NIX719751:NIY719751 NST719751:NSU719751 OCP719751:OCQ719751 OML719751:OMM719751 OWH719751:OWI719751 PGD719751:PGE719751 PPZ719751:PQA719751 PZV719751:PZW719751 QJR719751:QJS719751 QTN719751:QTO719751 RDJ719751:RDK719751 RNF719751:RNG719751 RXB719751:RXC719751 SGX719751:SGY719751 SQT719751:SQU719751 TAP719751:TAQ719751 TKL719751:TKM719751 TUH719751:TUI719751 UED719751:UEE719751 UNZ719751:UOA719751 UXV719751:UXW719751 VHR719751:VHS719751 VRN719751:VRO719751 WBJ719751:WBK719751 WLF719751:WLG719751 WVB719751:WVC719751 IP785287:IQ785287 SL785287:SM785287 ACH785287:ACI785287 AMD785287:AME785287 AVZ785287:AWA785287 BFV785287:BFW785287 BPR785287:BPS785287 BZN785287:BZO785287 CJJ785287:CJK785287 CTF785287:CTG785287 DDB785287:DDC785287 DMX785287:DMY785287 DWT785287:DWU785287 EGP785287:EGQ785287 EQL785287:EQM785287 FAH785287:FAI785287 FKD785287:FKE785287 FTZ785287:FUA785287 GDV785287:GDW785287 GNR785287:GNS785287 GXN785287:GXO785287 HHJ785287:HHK785287 HRF785287:HRG785287 IBB785287:IBC785287 IKX785287:IKY785287 IUT785287:IUU785287 JEP785287:JEQ785287 JOL785287:JOM785287 JYH785287:JYI785287 KID785287:KIE785287 KRZ785287:KSA785287 LBV785287:LBW785287 LLR785287:LLS785287 LVN785287:LVO785287 MFJ785287:MFK785287 MPF785287:MPG785287 MZB785287:MZC785287 NIX785287:NIY785287 NST785287:NSU785287 OCP785287:OCQ785287 OML785287:OMM785287 OWH785287:OWI785287 PGD785287:PGE785287 PPZ785287:PQA785287 PZV785287:PZW785287 QJR785287:QJS785287 QTN785287:QTO785287 RDJ785287:RDK785287 RNF785287:RNG785287 RXB785287:RXC785287 SGX785287:SGY785287 SQT785287:SQU785287 TAP785287:TAQ785287 TKL785287:TKM785287 TUH785287:TUI785287 UED785287:UEE785287 UNZ785287:UOA785287 UXV785287:UXW785287 VHR785287:VHS785287 VRN785287:VRO785287 WBJ785287:WBK785287 WLF785287:WLG785287 WVB785287:WVC785287 IP850823:IQ850823 SL850823:SM850823 ACH850823:ACI850823 AMD850823:AME850823 AVZ850823:AWA850823 BFV850823:BFW850823 BPR850823:BPS850823 BZN850823:BZO850823 CJJ850823:CJK850823 CTF850823:CTG850823 DDB850823:DDC850823 DMX850823:DMY850823 DWT850823:DWU850823 EGP850823:EGQ850823 EQL850823:EQM850823 FAH850823:FAI850823 FKD850823:FKE850823 FTZ850823:FUA850823 GDV850823:GDW850823 GNR850823:GNS850823 GXN850823:GXO850823 HHJ850823:HHK850823 HRF850823:HRG850823 IBB850823:IBC850823 IKX850823:IKY850823 IUT850823:IUU850823 JEP850823:JEQ850823 JOL850823:JOM850823 JYH850823:JYI850823 KID850823:KIE850823 KRZ850823:KSA850823 LBV850823:LBW850823 LLR850823:LLS850823 LVN850823:LVO850823 MFJ850823:MFK850823 MPF850823:MPG850823 MZB850823:MZC850823 NIX850823:NIY850823 NST850823:NSU850823 OCP850823:OCQ850823 OML850823:OMM850823 OWH850823:OWI850823 PGD850823:PGE850823 PPZ850823:PQA850823 PZV850823:PZW850823 QJR850823:QJS850823 QTN850823:QTO850823 RDJ850823:RDK850823 RNF850823:RNG850823 RXB850823:RXC850823 SGX850823:SGY850823 SQT850823:SQU850823 TAP850823:TAQ850823 TKL850823:TKM850823 TUH850823:TUI850823 UED850823:UEE850823 UNZ850823:UOA850823 UXV850823:UXW850823 VHR850823:VHS850823 VRN850823:VRO850823 WBJ850823:WBK850823 WLF850823:WLG850823 WVB850823:WVC850823 IP916359:IQ916359 SL916359:SM916359 ACH916359:ACI916359 AMD916359:AME916359 AVZ916359:AWA916359 BFV916359:BFW916359 BPR916359:BPS916359 BZN916359:BZO916359 CJJ916359:CJK916359 CTF916359:CTG916359 DDB916359:DDC916359 DMX916359:DMY916359 DWT916359:DWU916359 EGP916359:EGQ916359 EQL916359:EQM916359 FAH916359:FAI916359 FKD916359:FKE916359 FTZ916359:FUA916359 GDV916359:GDW916359 GNR916359:GNS916359 GXN916359:GXO916359 HHJ916359:HHK916359 HRF916359:HRG916359 IBB916359:IBC916359 IKX916359:IKY916359 IUT916359:IUU916359 JEP916359:JEQ916359 JOL916359:JOM916359 JYH916359:JYI916359 KID916359:KIE916359 KRZ916359:KSA916359 LBV916359:LBW916359 LLR916359:LLS916359 LVN916359:LVO916359 MFJ916359:MFK916359 MPF916359:MPG916359 MZB916359:MZC916359 NIX916359:NIY916359 NST916359:NSU916359 OCP916359:OCQ916359 OML916359:OMM916359 OWH916359:OWI916359 PGD916359:PGE916359 PPZ916359:PQA916359 PZV916359:PZW916359 QJR916359:QJS916359 QTN916359:QTO916359 RDJ916359:RDK916359 RNF916359:RNG916359 RXB916359:RXC916359 SGX916359:SGY916359 SQT916359:SQU916359 TAP916359:TAQ916359 TKL916359:TKM916359 TUH916359:TUI916359 UED916359:UEE916359 UNZ916359:UOA916359 UXV916359:UXW916359 VHR916359:VHS916359 VRN916359:VRO916359 WBJ916359:WBK916359 WLF916359:WLG916359 WVB916359:WVC916359 IP981895:IQ981895 SL981895:SM981895 ACH981895:ACI981895 AMD981895:AME981895 AVZ981895:AWA981895 BFV981895:BFW981895 BPR981895:BPS981895 BZN981895:BZO981895 CJJ981895:CJK981895 CTF981895:CTG981895 DDB981895:DDC981895 DMX981895:DMY981895 DWT981895:DWU981895 EGP981895:EGQ981895 EQL981895:EQM981895 FAH981895:FAI981895 FKD981895:FKE981895 FTZ981895:FUA981895 GDV981895:GDW981895 GNR981895:GNS981895 GXN981895:GXO981895 HHJ981895:HHK981895 HRF981895:HRG981895 IBB981895:IBC981895 IKX981895:IKY981895 IUT981895:IUU981895 JEP981895:JEQ981895 JOL981895:JOM981895 JYH981895:JYI981895 KID981895:KIE981895 KRZ981895:KSA981895 LBV981895:LBW981895 LLR981895:LLS981895 LVN981895:LVO981895 MFJ981895:MFK981895 MPF981895:MPG981895 MZB981895:MZC981895 NIX981895:NIY981895 NST981895:NSU981895 OCP981895:OCQ981895 OML981895:OMM981895 OWH981895:OWI981895 PGD981895:PGE981895 PPZ981895:PQA981895 PZV981895:PZW981895 QJR981895:QJS981895 QTN981895:QTO981895 RDJ981895:RDK981895 RNF981895:RNG981895 RXB981895:RXC981895 SGX981895:SGY981895 SQT981895:SQU981895 TAP981895:TAQ981895 TKL981895:TKM981895 TUH981895:TUI981895 UED981895:UEE981895 UNZ981895:UOA981895 UXV981895:UXW981895 VHR981895:VHS981895 VRN981895:VRO981895 WBJ981895:WBK981895 WLF981895:WLG981895" xr:uid="{21747D7B-44D8-9748-B05E-E1A0AD37BDDB}">
      <formula1>0</formula1>
    </dataValidation>
    <dataValidation type="decimal" operator="greaterThanOrEqual" allowBlank="1" showInputMessage="1" showErrorMessage="1" error="Valor debe ser mayor o igual que 0" promptTitle="Reclasificacion" prompt="Si no  va a reclasificar la partida a gasto por depreciacion a PPYE, registre el movimiento en esta celda." sqref="IS64628:IT64629 SO64628:SP64629 ACK64628:ACL64629 AMG64628:AMH64629 AWC64628:AWD64629 BFY64628:BFZ64629 BPU64628:BPV64629 BZQ64628:BZR64629 CJM64628:CJN64629 CTI64628:CTJ64629 DDE64628:DDF64629 DNA64628:DNB64629 DWW64628:DWX64629 EGS64628:EGT64629 EQO64628:EQP64629 FAK64628:FAL64629 FKG64628:FKH64629 FUC64628:FUD64629 GDY64628:GDZ64629 GNU64628:GNV64629 GXQ64628:GXR64629 HHM64628:HHN64629 HRI64628:HRJ64629 IBE64628:IBF64629 ILA64628:ILB64629 IUW64628:IUX64629 JES64628:JET64629 JOO64628:JOP64629 JYK64628:JYL64629 KIG64628:KIH64629 KSC64628:KSD64629 LBY64628:LBZ64629 LLU64628:LLV64629 LVQ64628:LVR64629 MFM64628:MFN64629 MPI64628:MPJ64629 MZE64628:MZF64629 NJA64628:NJB64629 NSW64628:NSX64629 OCS64628:OCT64629 OMO64628:OMP64629 OWK64628:OWL64629 PGG64628:PGH64629 PQC64628:PQD64629 PZY64628:PZZ64629 QJU64628:QJV64629 QTQ64628:QTR64629 RDM64628:RDN64629 RNI64628:RNJ64629 RXE64628:RXF64629 SHA64628:SHB64629 SQW64628:SQX64629 TAS64628:TAT64629 TKO64628:TKP64629 TUK64628:TUL64629 UEG64628:UEH64629 UOC64628:UOD64629 UXY64628:UXZ64629 VHU64628:VHV64629 VRQ64628:VRR64629 WBM64628:WBN64629 WLI64628:WLJ64629 WVE64628:WVF64629 IS130164:IT130165 SO130164:SP130165 ACK130164:ACL130165 AMG130164:AMH130165 AWC130164:AWD130165 BFY130164:BFZ130165 BPU130164:BPV130165 BZQ130164:BZR130165 CJM130164:CJN130165 CTI130164:CTJ130165 DDE130164:DDF130165 DNA130164:DNB130165 DWW130164:DWX130165 EGS130164:EGT130165 EQO130164:EQP130165 FAK130164:FAL130165 FKG130164:FKH130165 FUC130164:FUD130165 GDY130164:GDZ130165 GNU130164:GNV130165 GXQ130164:GXR130165 HHM130164:HHN130165 HRI130164:HRJ130165 IBE130164:IBF130165 ILA130164:ILB130165 IUW130164:IUX130165 JES130164:JET130165 JOO130164:JOP130165 JYK130164:JYL130165 KIG130164:KIH130165 KSC130164:KSD130165 LBY130164:LBZ130165 LLU130164:LLV130165 LVQ130164:LVR130165 MFM130164:MFN130165 MPI130164:MPJ130165 MZE130164:MZF130165 NJA130164:NJB130165 NSW130164:NSX130165 OCS130164:OCT130165 OMO130164:OMP130165 OWK130164:OWL130165 PGG130164:PGH130165 PQC130164:PQD130165 PZY130164:PZZ130165 QJU130164:QJV130165 QTQ130164:QTR130165 RDM130164:RDN130165 RNI130164:RNJ130165 RXE130164:RXF130165 SHA130164:SHB130165 SQW130164:SQX130165 TAS130164:TAT130165 TKO130164:TKP130165 TUK130164:TUL130165 UEG130164:UEH130165 UOC130164:UOD130165 UXY130164:UXZ130165 VHU130164:VHV130165 VRQ130164:VRR130165 WBM130164:WBN130165 WLI130164:WLJ130165 WVE130164:WVF130165 IS195700:IT195701 SO195700:SP195701 ACK195700:ACL195701 AMG195700:AMH195701 AWC195700:AWD195701 BFY195700:BFZ195701 BPU195700:BPV195701 BZQ195700:BZR195701 CJM195700:CJN195701 CTI195700:CTJ195701 DDE195700:DDF195701 DNA195700:DNB195701 DWW195700:DWX195701 EGS195700:EGT195701 EQO195700:EQP195701 FAK195700:FAL195701 FKG195700:FKH195701 FUC195700:FUD195701 GDY195700:GDZ195701 GNU195700:GNV195701 GXQ195700:GXR195701 HHM195700:HHN195701 HRI195700:HRJ195701 IBE195700:IBF195701 ILA195700:ILB195701 IUW195700:IUX195701 JES195700:JET195701 JOO195700:JOP195701 JYK195700:JYL195701 KIG195700:KIH195701 KSC195700:KSD195701 LBY195700:LBZ195701 LLU195700:LLV195701 LVQ195700:LVR195701 MFM195700:MFN195701 MPI195700:MPJ195701 MZE195700:MZF195701 NJA195700:NJB195701 NSW195700:NSX195701 OCS195700:OCT195701 OMO195700:OMP195701 OWK195700:OWL195701 PGG195700:PGH195701 PQC195700:PQD195701 PZY195700:PZZ195701 QJU195700:QJV195701 QTQ195700:QTR195701 RDM195700:RDN195701 RNI195700:RNJ195701 RXE195700:RXF195701 SHA195700:SHB195701 SQW195700:SQX195701 TAS195700:TAT195701 TKO195700:TKP195701 TUK195700:TUL195701 UEG195700:UEH195701 UOC195700:UOD195701 UXY195700:UXZ195701 VHU195700:VHV195701 VRQ195700:VRR195701 WBM195700:WBN195701 WLI195700:WLJ195701 WVE195700:WVF195701 IS261236:IT261237 SO261236:SP261237 ACK261236:ACL261237 AMG261236:AMH261237 AWC261236:AWD261237 BFY261236:BFZ261237 BPU261236:BPV261237 BZQ261236:BZR261237 CJM261236:CJN261237 CTI261236:CTJ261237 DDE261236:DDF261237 DNA261236:DNB261237 DWW261236:DWX261237 EGS261236:EGT261237 EQO261236:EQP261237 FAK261236:FAL261237 FKG261236:FKH261237 FUC261236:FUD261237 GDY261236:GDZ261237 GNU261236:GNV261237 GXQ261236:GXR261237 HHM261236:HHN261237 HRI261236:HRJ261237 IBE261236:IBF261237 ILA261236:ILB261237 IUW261236:IUX261237 JES261236:JET261237 JOO261236:JOP261237 JYK261236:JYL261237 KIG261236:KIH261237 KSC261236:KSD261237 LBY261236:LBZ261237 LLU261236:LLV261237 LVQ261236:LVR261237 MFM261236:MFN261237 MPI261236:MPJ261237 MZE261236:MZF261237 NJA261236:NJB261237 NSW261236:NSX261237 OCS261236:OCT261237 OMO261236:OMP261237 OWK261236:OWL261237 PGG261236:PGH261237 PQC261236:PQD261237 PZY261236:PZZ261237 QJU261236:QJV261237 QTQ261236:QTR261237 RDM261236:RDN261237 RNI261236:RNJ261237 RXE261236:RXF261237 SHA261236:SHB261237 SQW261236:SQX261237 TAS261236:TAT261237 TKO261236:TKP261237 TUK261236:TUL261237 UEG261236:UEH261237 UOC261236:UOD261237 UXY261236:UXZ261237 VHU261236:VHV261237 VRQ261236:VRR261237 WBM261236:WBN261237 WLI261236:WLJ261237 WVE261236:WVF261237 IS326772:IT326773 SO326772:SP326773 ACK326772:ACL326773 AMG326772:AMH326773 AWC326772:AWD326773 BFY326772:BFZ326773 BPU326772:BPV326773 BZQ326772:BZR326773 CJM326772:CJN326773 CTI326772:CTJ326773 DDE326772:DDF326773 DNA326772:DNB326773 DWW326772:DWX326773 EGS326772:EGT326773 EQO326772:EQP326773 FAK326772:FAL326773 FKG326772:FKH326773 FUC326772:FUD326773 GDY326772:GDZ326773 GNU326772:GNV326773 GXQ326772:GXR326773 HHM326772:HHN326773 HRI326772:HRJ326773 IBE326772:IBF326773 ILA326772:ILB326773 IUW326772:IUX326773 JES326772:JET326773 JOO326772:JOP326773 JYK326772:JYL326773 KIG326772:KIH326773 KSC326772:KSD326773 LBY326772:LBZ326773 LLU326772:LLV326773 LVQ326772:LVR326773 MFM326772:MFN326773 MPI326772:MPJ326773 MZE326772:MZF326773 NJA326772:NJB326773 NSW326772:NSX326773 OCS326772:OCT326773 OMO326772:OMP326773 OWK326772:OWL326773 PGG326772:PGH326773 PQC326772:PQD326773 PZY326772:PZZ326773 QJU326772:QJV326773 QTQ326772:QTR326773 RDM326772:RDN326773 RNI326772:RNJ326773 RXE326772:RXF326773 SHA326772:SHB326773 SQW326772:SQX326773 TAS326772:TAT326773 TKO326772:TKP326773 TUK326772:TUL326773 UEG326772:UEH326773 UOC326772:UOD326773 UXY326772:UXZ326773 VHU326772:VHV326773 VRQ326772:VRR326773 WBM326772:WBN326773 WLI326772:WLJ326773 WVE326772:WVF326773 IS392308:IT392309 SO392308:SP392309 ACK392308:ACL392309 AMG392308:AMH392309 AWC392308:AWD392309 BFY392308:BFZ392309 BPU392308:BPV392309 BZQ392308:BZR392309 CJM392308:CJN392309 CTI392308:CTJ392309 DDE392308:DDF392309 DNA392308:DNB392309 DWW392308:DWX392309 EGS392308:EGT392309 EQO392308:EQP392309 FAK392308:FAL392309 FKG392308:FKH392309 FUC392308:FUD392309 GDY392308:GDZ392309 GNU392308:GNV392309 GXQ392308:GXR392309 HHM392308:HHN392309 HRI392308:HRJ392309 IBE392308:IBF392309 ILA392308:ILB392309 IUW392308:IUX392309 JES392308:JET392309 JOO392308:JOP392309 JYK392308:JYL392309 KIG392308:KIH392309 KSC392308:KSD392309 LBY392308:LBZ392309 LLU392308:LLV392309 LVQ392308:LVR392309 MFM392308:MFN392309 MPI392308:MPJ392309 MZE392308:MZF392309 NJA392308:NJB392309 NSW392308:NSX392309 OCS392308:OCT392309 OMO392308:OMP392309 OWK392308:OWL392309 PGG392308:PGH392309 PQC392308:PQD392309 PZY392308:PZZ392309 QJU392308:QJV392309 QTQ392308:QTR392309 RDM392308:RDN392309 RNI392308:RNJ392309 RXE392308:RXF392309 SHA392308:SHB392309 SQW392308:SQX392309 TAS392308:TAT392309 TKO392308:TKP392309 TUK392308:TUL392309 UEG392308:UEH392309 UOC392308:UOD392309 UXY392308:UXZ392309 VHU392308:VHV392309 VRQ392308:VRR392309 WBM392308:WBN392309 WLI392308:WLJ392309 WVE392308:WVF392309 IS457844:IT457845 SO457844:SP457845 ACK457844:ACL457845 AMG457844:AMH457845 AWC457844:AWD457845 BFY457844:BFZ457845 BPU457844:BPV457845 BZQ457844:BZR457845 CJM457844:CJN457845 CTI457844:CTJ457845 DDE457844:DDF457845 DNA457844:DNB457845 DWW457844:DWX457845 EGS457844:EGT457845 EQO457844:EQP457845 FAK457844:FAL457845 FKG457844:FKH457845 FUC457844:FUD457845 GDY457844:GDZ457845 GNU457844:GNV457845 GXQ457844:GXR457845 HHM457844:HHN457845 HRI457844:HRJ457845 IBE457844:IBF457845 ILA457844:ILB457845 IUW457844:IUX457845 JES457844:JET457845 JOO457844:JOP457845 JYK457844:JYL457845 KIG457844:KIH457845 KSC457844:KSD457845 LBY457844:LBZ457845 LLU457844:LLV457845 LVQ457844:LVR457845 MFM457844:MFN457845 MPI457844:MPJ457845 MZE457844:MZF457845 NJA457844:NJB457845 NSW457844:NSX457845 OCS457844:OCT457845 OMO457844:OMP457845 OWK457844:OWL457845 PGG457844:PGH457845 PQC457844:PQD457845 PZY457844:PZZ457845 QJU457844:QJV457845 QTQ457844:QTR457845 RDM457844:RDN457845 RNI457844:RNJ457845 RXE457844:RXF457845 SHA457844:SHB457845 SQW457844:SQX457845 TAS457844:TAT457845 TKO457844:TKP457845 TUK457844:TUL457845 UEG457844:UEH457845 UOC457844:UOD457845 UXY457844:UXZ457845 VHU457844:VHV457845 VRQ457844:VRR457845 WBM457844:WBN457845 WLI457844:WLJ457845 WVE457844:WVF457845 IS523380:IT523381 SO523380:SP523381 ACK523380:ACL523381 AMG523380:AMH523381 AWC523380:AWD523381 BFY523380:BFZ523381 BPU523380:BPV523381 BZQ523380:BZR523381 CJM523380:CJN523381 CTI523380:CTJ523381 DDE523380:DDF523381 DNA523380:DNB523381 DWW523380:DWX523381 EGS523380:EGT523381 EQO523380:EQP523381 FAK523380:FAL523381 FKG523380:FKH523381 FUC523380:FUD523381 GDY523380:GDZ523381 GNU523380:GNV523381 GXQ523380:GXR523381 HHM523380:HHN523381 HRI523380:HRJ523381 IBE523380:IBF523381 ILA523380:ILB523381 IUW523380:IUX523381 JES523380:JET523381 JOO523380:JOP523381 JYK523380:JYL523381 KIG523380:KIH523381 KSC523380:KSD523381 LBY523380:LBZ523381 LLU523380:LLV523381 LVQ523380:LVR523381 MFM523380:MFN523381 MPI523380:MPJ523381 MZE523380:MZF523381 NJA523380:NJB523381 NSW523380:NSX523381 OCS523380:OCT523381 OMO523380:OMP523381 OWK523380:OWL523381 PGG523380:PGH523381 PQC523380:PQD523381 PZY523380:PZZ523381 QJU523380:QJV523381 QTQ523380:QTR523381 RDM523380:RDN523381 RNI523380:RNJ523381 RXE523380:RXF523381 SHA523380:SHB523381 SQW523380:SQX523381 TAS523380:TAT523381 TKO523380:TKP523381 TUK523380:TUL523381 UEG523380:UEH523381 UOC523380:UOD523381 UXY523380:UXZ523381 VHU523380:VHV523381 VRQ523380:VRR523381 WBM523380:WBN523381 WLI523380:WLJ523381 WVE523380:WVF523381 IS588916:IT588917 SO588916:SP588917 ACK588916:ACL588917 AMG588916:AMH588917 AWC588916:AWD588917 BFY588916:BFZ588917 BPU588916:BPV588917 BZQ588916:BZR588917 CJM588916:CJN588917 CTI588916:CTJ588917 DDE588916:DDF588917 DNA588916:DNB588917 DWW588916:DWX588917 EGS588916:EGT588917 EQO588916:EQP588917 FAK588916:FAL588917 FKG588916:FKH588917 FUC588916:FUD588917 GDY588916:GDZ588917 GNU588916:GNV588917 GXQ588916:GXR588917 HHM588916:HHN588917 HRI588916:HRJ588917 IBE588916:IBF588917 ILA588916:ILB588917 IUW588916:IUX588917 JES588916:JET588917 JOO588916:JOP588917 JYK588916:JYL588917 KIG588916:KIH588917 KSC588916:KSD588917 LBY588916:LBZ588917 LLU588916:LLV588917 LVQ588916:LVR588917 MFM588916:MFN588917 MPI588916:MPJ588917 MZE588916:MZF588917 NJA588916:NJB588917 NSW588916:NSX588917 OCS588916:OCT588917 OMO588916:OMP588917 OWK588916:OWL588917 PGG588916:PGH588917 PQC588916:PQD588917 PZY588916:PZZ588917 QJU588916:QJV588917 QTQ588916:QTR588917 RDM588916:RDN588917 RNI588916:RNJ588917 RXE588916:RXF588917 SHA588916:SHB588917 SQW588916:SQX588917 TAS588916:TAT588917 TKO588916:TKP588917 TUK588916:TUL588917 UEG588916:UEH588917 UOC588916:UOD588917 UXY588916:UXZ588917 VHU588916:VHV588917 VRQ588916:VRR588917 WBM588916:WBN588917 WLI588916:WLJ588917 WVE588916:WVF588917 IS654452:IT654453 SO654452:SP654453 ACK654452:ACL654453 AMG654452:AMH654453 AWC654452:AWD654453 BFY654452:BFZ654453 BPU654452:BPV654453 BZQ654452:BZR654453 CJM654452:CJN654453 CTI654452:CTJ654453 DDE654452:DDF654453 DNA654452:DNB654453 DWW654452:DWX654453 EGS654452:EGT654453 EQO654452:EQP654453 FAK654452:FAL654453 FKG654452:FKH654453 FUC654452:FUD654453 GDY654452:GDZ654453 GNU654452:GNV654453 GXQ654452:GXR654453 HHM654452:HHN654453 HRI654452:HRJ654453 IBE654452:IBF654453 ILA654452:ILB654453 IUW654452:IUX654453 JES654452:JET654453 JOO654452:JOP654453 JYK654452:JYL654453 KIG654452:KIH654453 KSC654452:KSD654453 LBY654452:LBZ654453 LLU654452:LLV654453 LVQ654452:LVR654453 MFM654452:MFN654453 MPI654452:MPJ654453 MZE654452:MZF654453 NJA654452:NJB654453 NSW654452:NSX654453 OCS654452:OCT654453 OMO654452:OMP654453 OWK654452:OWL654453 PGG654452:PGH654453 PQC654452:PQD654453 PZY654452:PZZ654453 QJU654452:QJV654453 QTQ654452:QTR654453 RDM654452:RDN654453 RNI654452:RNJ654453 RXE654452:RXF654453 SHA654452:SHB654453 SQW654452:SQX654453 TAS654452:TAT654453 TKO654452:TKP654453 TUK654452:TUL654453 UEG654452:UEH654453 UOC654452:UOD654453 UXY654452:UXZ654453 VHU654452:VHV654453 VRQ654452:VRR654453 WBM654452:WBN654453 WLI654452:WLJ654453 WVE654452:WVF654453 IS719988:IT719989 SO719988:SP719989 ACK719988:ACL719989 AMG719988:AMH719989 AWC719988:AWD719989 BFY719988:BFZ719989 BPU719988:BPV719989 BZQ719988:BZR719989 CJM719988:CJN719989 CTI719988:CTJ719989 DDE719988:DDF719989 DNA719988:DNB719989 DWW719988:DWX719989 EGS719988:EGT719989 EQO719988:EQP719989 FAK719988:FAL719989 FKG719988:FKH719989 FUC719988:FUD719989 GDY719988:GDZ719989 GNU719988:GNV719989 GXQ719988:GXR719989 HHM719988:HHN719989 HRI719988:HRJ719989 IBE719988:IBF719989 ILA719988:ILB719989 IUW719988:IUX719989 JES719988:JET719989 JOO719988:JOP719989 JYK719988:JYL719989 KIG719988:KIH719989 KSC719988:KSD719989 LBY719988:LBZ719989 LLU719988:LLV719989 LVQ719988:LVR719989 MFM719988:MFN719989 MPI719988:MPJ719989 MZE719988:MZF719989 NJA719988:NJB719989 NSW719988:NSX719989 OCS719988:OCT719989 OMO719988:OMP719989 OWK719988:OWL719989 PGG719988:PGH719989 PQC719988:PQD719989 PZY719988:PZZ719989 QJU719988:QJV719989 QTQ719988:QTR719989 RDM719988:RDN719989 RNI719988:RNJ719989 RXE719988:RXF719989 SHA719988:SHB719989 SQW719988:SQX719989 TAS719988:TAT719989 TKO719988:TKP719989 TUK719988:TUL719989 UEG719988:UEH719989 UOC719988:UOD719989 UXY719988:UXZ719989 VHU719988:VHV719989 VRQ719988:VRR719989 WBM719988:WBN719989 WLI719988:WLJ719989 WVE719988:WVF719989 IS785524:IT785525 SO785524:SP785525 ACK785524:ACL785525 AMG785524:AMH785525 AWC785524:AWD785525 BFY785524:BFZ785525 BPU785524:BPV785525 BZQ785524:BZR785525 CJM785524:CJN785525 CTI785524:CTJ785525 DDE785524:DDF785525 DNA785524:DNB785525 DWW785524:DWX785525 EGS785524:EGT785525 EQO785524:EQP785525 FAK785524:FAL785525 FKG785524:FKH785525 FUC785524:FUD785525 GDY785524:GDZ785525 GNU785524:GNV785525 GXQ785524:GXR785525 HHM785524:HHN785525 HRI785524:HRJ785525 IBE785524:IBF785525 ILA785524:ILB785525 IUW785524:IUX785525 JES785524:JET785525 JOO785524:JOP785525 JYK785524:JYL785525 KIG785524:KIH785525 KSC785524:KSD785525 LBY785524:LBZ785525 LLU785524:LLV785525 LVQ785524:LVR785525 MFM785524:MFN785525 MPI785524:MPJ785525 MZE785524:MZF785525 NJA785524:NJB785525 NSW785524:NSX785525 OCS785524:OCT785525 OMO785524:OMP785525 OWK785524:OWL785525 PGG785524:PGH785525 PQC785524:PQD785525 PZY785524:PZZ785525 QJU785524:QJV785525 QTQ785524:QTR785525 RDM785524:RDN785525 RNI785524:RNJ785525 RXE785524:RXF785525 SHA785524:SHB785525 SQW785524:SQX785525 TAS785524:TAT785525 TKO785524:TKP785525 TUK785524:TUL785525 UEG785524:UEH785525 UOC785524:UOD785525 UXY785524:UXZ785525 VHU785524:VHV785525 VRQ785524:VRR785525 WBM785524:WBN785525 WLI785524:WLJ785525 WVE785524:WVF785525 IS851060:IT851061 SO851060:SP851061 ACK851060:ACL851061 AMG851060:AMH851061 AWC851060:AWD851061 BFY851060:BFZ851061 BPU851060:BPV851061 BZQ851060:BZR851061 CJM851060:CJN851061 CTI851060:CTJ851061 DDE851060:DDF851061 DNA851060:DNB851061 DWW851060:DWX851061 EGS851060:EGT851061 EQO851060:EQP851061 FAK851060:FAL851061 FKG851060:FKH851061 FUC851060:FUD851061 GDY851060:GDZ851061 GNU851060:GNV851061 GXQ851060:GXR851061 HHM851060:HHN851061 HRI851060:HRJ851061 IBE851060:IBF851061 ILA851060:ILB851061 IUW851060:IUX851061 JES851060:JET851061 JOO851060:JOP851061 JYK851060:JYL851061 KIG851060:KIH851061 KSC851060:KSD851061 LBY851060:LBZ851061 LLU851060:LLV851061 LVQ851060:LVR851061 MFM851060:MFN851061 MPI851060:MPJ851061 MZE851060:MZF851061 NJA851060:NJB851061 NSW851060:NSX851061 OCS851060:OCT851061 OMO851060:OMP851061 OWK851060:OWL851061 PGG851060:PGH851061 PQC851060:PQD851061 PZY851060:PZZ851061 QJU851060:QJV851061 QTQ851060:QTR851061 RDM851060:RDN851061 RNI851060:RNJ851061 RXE851060:RXF851061 SHA851060:SHB851061 SQW851060:SQX851061 TAS851060:TAT851061 TKO851060:TKP851061 TUK851060:TUL851061 UEG851060:UEH851061 UOC851060:UOD851061 UXY851060:UXZ851061 VHU851060:VHV851061 VRQ851060:VRR851061 WBM851060:WBN851061 WLI851060:WLJ851061 WVE851060:WVF851061 IS916596:IT916597 SO916596:SP916597 ACK916596:ACL916597 AMG916596:AMH916597 AWC916596:AWD916597 BFY916596:BFZ916597 BPU916596:BPV916597 BZQ916596:BZR916597 CJM916596:CJN916597 CTI916596:CTJ916597 DDE916596:DDF916597 DNA916596:DNB916597 DWW916596:DWX916597 EGS916596:EGT916597 EQO916596:EQP916597 FAK916596:FAL916597 FKG916596:FKH916597 FUC916596:FUD916597 GDY916596:GDZ916597 GNU916596:GNV916597 GXQ916596:GXR916597 HHM916596:HHN916597 HRI916596:HRJ916597 IBE916596:IBF916597 ILA916596:ILB916597 IUW916596:IUX916597 JES916596:JET916597 JOO916596:JOP916597 JYK916596:JYL916597 KIG916596:KIH916597 KSC916596:KSD916597 LBY916596:LBZ916597 LLU916596:LLV916597 LVQ916596:LVR916597 MFM916596:MFN916597 MPI916596:MPJ916597 MZE916596:MZF916597 NJA916596:NJB916597 NSW916596:NSX916597 OCS916596:OCT916597 OMO916596:OMP916597 OWK916596:OWL916597 PGG916596:PGH916597 PQC916596:PQD916597 PZY916596:PZZ916597 QJU916596:QJV916597 QTQ916596:QTR916597 RDM916596:RDN916597 RNI916596:RNJ916597 RXE916596:RXF916597 SHA916596:SHB916597 SQW916596:SQX916597 TAS916596:TAT916597 TKO916596:TKP916597 TUK916596:TUL916597 UEG916596:UEH916597 UOC916596:UOD916597 UXY916596:UXZ916597 VHU916596:VHV916597 VRQ916596:VRR916597 WBM916596:WBN916597 WLI916596:WLJ916597 WVE916596:WVF916597 IS982132:IT982133 SO982132:SP982133 ACK982132:ACL982133 AMG982132:AMH982133 AWC982132:AWD982133 BFY982132:BFZ982133 BPU982132:BPV982133 BZQ982132:BZR982133 CJM982132:CJN982133 CTI982132:CTJ982133 DDE982132:DDF982133 DNA982132:DNB982133 DWW982132:DWX982133 EGS982132:EGT982133 EQO982132:EQP982133 FAK982132:FAL982133 FKG982132:FKH982133 FUC982132:FUD982133 GDY982132:GDZ982133 GNU982132:GNV982133 GXQ982132:GXR982133 HHM982132:HHN982133 HRI982132:HRJ982133 IBE982132:IBF982133 ILA982132:ILB982133 IUW982132:IUX982133 JES982132:JET982133 JOO982132:JOP982133 JYK982132:JYL982133 KIG982132:KIH982133 KSC982132:KSD982133 LBY982132:LBZ982133 LLU982132:LLV982133 LVQ982132:LVR982133 MFM982132:MFN982133 MPI982132:MPJ982133 MZE982132:MZF982133 NJA982132:NJB982133 NSW982132:NSX982133 OCS982132:OCT982133 OMO982132:OMP982133 OWK982132:OWL982133 PGG982132:PGH982133 PQC982132:PQD982133 PZY982132:PZZ982133 QJU982132:QJV982133 QTQ982132:QTR982133 RDM982132:RDN982133 RNI982132:RNJ982133 RXE982132:RXF982133 SHA982132:SHB982133 SQW982132:SQX982133 TAS982132:TAT982133 TKO982132:TKP982133 TUK982132:TUL982133 UEG982132:UEH982133 UOC982132:UOD982133 UXY982132:UXZ982133 VHU982132:VHV982133 VRQ982132:VRR982133 WBM982132:WBN982133 WLI982132:WLJ982133 WVE982132:WVF982133 IS64670:IT64671 SO64670:SP64671 ACK64670:ACL64671 AMG64670:AMH64671 AWC64670:AWD64671 BFY64670:BFZ64671 BPU64670:BPV64671 BZQ64670:BZR64671 CJM64670:CJN64671 CTI64670:CTJ64671 DDE64670:DDF64671 DNA64670:DNB64671 DWW64670:DWX64671 EGS64670:EGT64671 EQO64670:EQP64671 FAK64670:FAL64671 FKG64670:FKH64671 FUC64670:FUD64671 GDY64670:GDZ64671 GNU64670:GNV64671 GXQ64670:GXR64671 HHM64670:HHN64671 HRI64670:HRJ64671 IBE64670:IBF64671 ILA64670:ILB64671 IUW64670:IUX64671 JES64670:JET64671 JOO64670:JOP64671 JYK64670:JYL64671 KIG64670:KIH64671 KSC64670:KSD64671 LBY64670:LBZ64671 LLU64670:LLV64671 LVQ64670:LVR64671 MFM64670:MFN64671 MPI64670:MPJ64671 MZE64670:MZF64671 NJA64670:NJB64671 NSW64670:NSX64671 OCS64670:OCT64671 OMO64670:OMP64671 OWK64670:OWL64671 PGG64670:PGH64671 PQC64670:PQD64671 PZY64670:PZZ64671 QJU64670:QJV64671 QTQ64670:QTR64671 RDM64670:RDN64671 RNI64670:RNJ64671 RXE64670:RXF64671 SHA64670:SHB64671 SQW64670:SQX64671 TAS64670:TAT64671 TKO64670:TKP64671 TUK64670:TUL64671 UEG64670:UEH64671 UOC64670:UOD64671 UXY64670:UXZ64671 VHU64670:VHV64671 VRQ64670:VRR64671 WBM64670:WBN64671 WLI64670:WLJ64671 WVE64670:WVF64671 IS130206:IT130207 SO130206:SP130207 ACK130206:ACL130207 AMG130206:AMH130207 AWC130206:AWD130207 BFY130206:BFZ130207 BPU130206:BPV130207 BZQ130206:BZR130207 CJM130206:CJN130207 CTI130206:CTJ130207 DDE130206:DDF130207 DNA130206:DNB130207 DWW130206:DWX130207 EGS130206:EGT130207 EQO130206:EQP130207 FAK130206:FAL130207 FKG130206:FKH130207 FUC130206:FUD130207 GDY130206:GDZ130207 GNU130206:GNV130207 GXQ130206:GXR130207 HHM130206:HHN130207 HRI130206:HRJ130207 IBE130206:IBF130207 ILA130206:ILB130207 IUW130206:IUX130207 JES130206:JET130207 JOO130206:JOP130207 JYK130206:JYL130207 KIG130206:KIH130207 KSC130206:KSD130207 LBY130206:LBZ130207 LLU130206:LLV130207 LVQ130206:LVR130207 MFM130206:MFN130207 MPI130206:MPJ130207 MZE130206:MZF130207 NJA130206:NJB130207 NSW130206:NSX130207 OCS130206:OCT130207 OMO130206:OMP130207 OWK130206:OWL130207 PGG130206:PGH130207 PQC130206:PQD130207 PZY130206:PZZ130207 QJU130206:QJV130207 QTQ130206:QTR130207 RDM130206:RDN130207 RNI130206:RNJ130207 RXE130206:RXF130207 SHA130206:SHB130207 SQW130206:SQX130207 TAS130206:TAT130207 TKO130206:TKP130207 TUK130206:TUL130207 UEG130206:UEH130207 UOC130206:UOD130207 UXY130206:UXZ130207 VHU130206:VHV130207 VRQ130206:VRR130207 WBM130206:WBN130207 WLI130206:WLJ130207 WVE130206:WVF130207 IS195742:IT195743 SO195742:SP195743 ACK195742:ACL195743 AMG195742:AMH195743 AWC195742:AWD195743 BFY195742:BFZ195743 BPU195742:BPV195743 BZQ195742:BZR195743 CJM195742:CJN195743 CTI195742:CTJ195743 DDE195742:DDF195743 DNA195742:DNB195743 DWW195742:DWX195743 EGS195742:EGT195743 EQO195742:EQP195743 FAK195742:FAL195743 FKG195742:FKH195743 FUC195742:FUD195743 GDY195742:GDZ195743 GNU195742:GNV195743 GXQ195742:GXR195743 HHM195742:HHN195743 HRI195742:HRJ195743 IBE195742:IBF195743 ILA195742:ILB195743 IUW195742:IUX195743 JES195742:JET195743 JOO195742:JOP195743 JYK195742:JYL195743 KIG195742:KIH195743 KSC195742:KSD195743 LBY195742:LBZ195743 LLU195742:LLV195743 LVQ195742:LVR195743 MFM195742:MFN195743 MPI195742:MPJ195743 MZE195742:MZF195743 NJA195742:NJB195743 NSW195742:NSX195743 OCS195742:OCT195743 OMO195742:OMP195743 OWK195742:OWL195743 PGG195742:PGH195743 PQC195742:PQD195743 PZY195742:PZZ195743 QJU195742:QJV195743 QTQ195742:QTR195743 RDM195742:RDN195743 RNI195742:RNJ195743 RXE195742:RXF195743 SHA195742:SHB195743 SQW195742:SQX195743 TAS195742:TAT195743 TKO195742:TKP195743 TUK195742:TUL195743 UEG195742:UEH195743 UOC195742:UOD195743 UXY195742:UXZ195743 VHU195742:VHV195743 VRQ195742:VRR195743 WBM195742:WBN195743 WLI195742:WLJ195743 WVE195742:WVF195743 IS261278:IT261279 SO261278:SP261279 ACK261278:ACL261279 AMG261278:AMH261279 AWC261278:AWD261279 BFY261278:BFZ261279 BPU261278:BPV261279 BZQ261278:BZR261279 CJM261278:CJN261279 CTI261278:CTJ261279 DDE261278:DDF261279 DNA261278:DNB261279 DWW261278:DWX261279 EGS261278:EGT261279 EQO261278:EQP261279 FAK261278:FAL261279 FKG261278:FKH261279 FUC261278:FUD261279 GDY261278:GDZ261279 GNU261278:GNV261279 GXQ261278:GXR261279 HHM261278:HHN261279 HRI261278:HRJ261279 IBE261278:IBF261279 ILA261278:ILB261279 IUW261278:IUX261279 JES261278:JET261279 JOO261278:JOP261279 JYK261278:JYL261279 KIG261278:KIH261279 KSC261278:KSD261279 LBY261278:LBZ261279 LLU261278:LLV261279 LVQ261278:LVR261279 MFM261278:MFN261279 MPI261278:MPJ261279 MZE261278:MZF261279 NJA261278:NJB261279 NSW261278:NSX261279 OCS261278:OCT261279 OMO261278:OMP261279 OWK261278:OWL261279 PGG261278:PGH261279 PQC261278:PQD261279 PZY261278:PZZ261279 QJU261278:QJV261279 QTQ261278:QTR261279 RDM261278:RDN261279 RNI261278:RNJ261279 RXE261278:RXF261279 SHA261278:SHB261279 SQW261278:SQX261279 TAS261278:TAT261279 TKO261278:TKP261279 TUK261278:TUL261279 UEG261278:UEH261279 UOC261278:UOD261279 UXY261278:UXZ261279 VHU261278:VHV261279 VRQ261278:VRR261279 WBM261278:WBN261279 WLI261278:WLJ261279 WVE261278:WVF261279 IS326814:IT326815 SO326814:SP326815 ACK326814:ACL326815 AMG326814:AMH326815 AWC326814:AWD326815 BFY326814:BFZ326815 BPU326814:BPV326815 BZQ326814:BZR326815 CJM326814:CJN326815 CTI326814:CTJ326815 DDE326814:DDF326815 DNA326814:DNB326815 DWW326814:DWX326815 EGS326814:EGT326815 EQO326814:EQP326815 FAK326814:FAL326815 FKG326814:FKH326815 FUC326814:FUD326815 GDY326814:GDZ326815 GNU326814:GNV326815 GXQ326814:GXR326815 HHM326814:HHN326815 HRI326814:HRJ326815 IBE326814:IBF326815 ILA326814:ILB326815 IUW326814:IUX326815 JES326814:JET326815 JOO326814:JOP326815 JYK326814:JYL326815 KIG326814:KIH326815 KSC326814:KSD326815 LBY326814:LBZ326815 LLU326814:LLV326815 LVQ326814:LVR326815 MFM326814:MFN326815 MPI326814:MPJ326815 MZE326814:MZF326815 NJA326814:NJB326815 NSW326814:NSX326815 OCS326814:OCT326815 OMO326814:OMP326815 OWK326814:OWL326815 PGG326814:PGH326815 PQC326814:PQD326815 PZY326814:PZZ326815 QJU326814:QJV326815 QTQ326814:QTR326815 RDM326814:RDN326815 RNI326814:RNJ326815 RXE326814:RXF326815 SHA326814:SHB326815 SQW326814:SQX326815 TAS326814:TAT326815 TKO326814:TKP326815 TUK326814:TUL326815 UEG326814:UEH326815 UOC326814:UOD326815 UXY326814:UXZ326815 VHU326814:VHV326815 VRQ326814:VRR326815 WBM326814:WBN326815 WLI326814:WLJ326815 WVE326814:WVF326815 IS392350:IT392351 SO392350:SP392351 ACK392350:ACL392351 AMG392350:AMH392351 AWC392350:AWD392351 BFY392350:BFZ392351 BPU392350:BPV392351 BZQ392350:BZR392351 CJM392350:CJN392351 CTI392350:CTJ392351 DDE392350:DDF392351 DNA392350:DNB392351 DWW392350:DWX392351 EGS392350:EGT392351 EQO392350:EQP392351 FAK392350:FAL392351 FKG392350:FKH392351 FUC392350:FUD392351 GDY392350:GDZ392351 GNU392350:GNV392351 GXQ392350:GXR392351 HHM392350:HHN392351 HRI392350:HRJ392351 IBE392350:IBF392351 ILA392350:ILB392351 IUW392350:IUX392351 JES392350:JET392351 JOO392350:JOP392351 JYK392350:JYL392351 KIG392350:KIH392351 KSC392350:KSD392351 LBY392350:LBZ392351 LLU392350:LLV392351 LVQ392350:LVR392351 MFM392350:MFN392351 MPI392350:MPJ392351 MZE392350:MZF392351 NJA392350:NJB392351 NSW392350:NSX392351 OCS392350:OCT392351 OMO392350:OMP392351 OWK392350:OWL392351 PGG392350:PGH392351 PQC392350:PQD392351 PZY392350:PZZ392351 QJU392350:QJV392351 QTQ392350:QTR392351 RDM392350:RDN392351 RNI392350:RNJ392351 RXE392350:RXF392351 SHA392350:SHB392351 SQW392350:SQX392351 TAS392350:TAT392351 TKO392350:TKP392351 TUK392350:TUL392351 UEG392350:UEH392351 UOC392350:UOD392351 UXY392350:UXZ392351 VHU392350:VHV392351 VRQ392350:VRR392351 WBM392350:WBN392351 WLI392350:WLJ392351 WVE392350:WVF392351 IS457886:IT457887 SO457886:SP457887 ACK457886:ACL457887 AMG457886:AMH457887 AWC457886:AWD457887 BFY457886:BFZ457887 BPU457886:BPV457887 BZQ457886:BZR457887 CJM457886:CJN457887 CTI457886:CTJ457887 DDE457886:DDF457887 DNA457886:DNB457887 DWW457886:DWX457887 EGS457886:EGT457887 EQO457886:EQP457887 FAK457886:FAL457887 FKG457886:FKH457887 FUC457886:FUD457887 GDY457886:GDZ457887 GNU457886:GNV457887 GXQ457886:GXR457887 HHM457886:HHN457887 HRI457886:HRJ457887 IBE457886:IBF457887 ILA457886:ILB457887 IUW457886:IUX457887 JES457886:JET457887 JOO457886:JOP457887 JYK457886:JYL457887 KIG457886:KIH457887 KSC457886:KSD457887 LBY457886:LBZ457887 LLU457886:LLV457887 LVQ457886:LVR457887 MFM457886:MFN457887 MPI457886:MPJ457887 MZE457886:MZF457887 NJA457886:NJB457887 NSW457886:NSX457887 OCS457886:OCT457887 OMO457886:OMP457887 OWK457886:OWL457887 PGG457886:PGH457887 PQC457886:PQD457887 PZY457886:PZZ457887 QJU457886:QJV457887 QTQ457886:QTR457887 RDM457886:RDN457887 RNI457886:RNJ457887 RXE457886:RXF457887 SHA457886:SHB457887 SQW457886:SQX457887 TAS457886:TAT457887 TKO457886:TKP457887 TUK457886:TUL457887 UEG457886:UEH457887 UOC457886:UOD457887 UXY457886:UXZ457887 VHU457886:VHV457887 VRQ457886:VRR457887 WBM457886:WBN457887 WLI457886:WLJ457887 WVE457886:WVF457887 IS523422:IT523423 SO523422:SP523423 ACK523422:ACL523423 AMG523422:AMH523423 AWC523422:AWD523423 BFY523422:BFZ523423 BPU523422:BPV523423 BZQ523422:BZR523423 CJM523422:CJN523423 CTI523422:CTJ523423 DDE523422:DDF523423 DNA523422:DNB523423 DWW523422:DWX523423 EGS523422:EGT523423 EQO523422:EQP523423 FAK523422:FAL523423 FKG523422:FKH523423 FUC523422:FUD523423 GDY523422:GDZ523423 GNU523422:GNV523423 GXQ523422:GXR523423 HHM523422:HHN523423 HRI523422:HRJ523423 IBE523422:IBF523423 ILA523422:ILB523423 IUW523422:IUX523423 JES523422:JET523423 JOO523422:JOP523423 JYK523422:JYL523423 KIG523422:KIH523423 KSC523422:KSD523423 LBY523422:LBZ523423 LLU523422:LLV523423 LVQ523422:LVR523423 MFM523422:MFN523423 MPI523422:MPJ523423 MZE523422:MZF523423 NJA523422:NJB523423 NSW523422:NSX523423 OCS523422:OCT523423 OMO523422:OMP523423 OWK523422:OWL523423 PGG523422:PGH523423 PQC523422:PQD523423 PZY523422:PZZ523423 QJU523422:QJV523423 QTQ523422:QTR523423 RDM523422:RDN523423 RNI523422:RNJ523423 RXE523422:RXF523423 SHA523422:SHB523423 SQW523422:SQX523423 TAS523422:TAT523423 TKO523422:TKP523423 TUK523422:TUL523423 UEG523422:UEH523423 UOC523422:UOD523423 UXY523422:UXZ523423 VHU523422:VHV523423 VRQ523422:VRR523423 WBM523422:WBN523423 WLI523422:WLJ523423 WVE523422:WVF523423 IS588958:IT588959 SO588958:SP588959 ACK588958:ACL588959 AMG588958:AMH588959 AWC588958:AWD588959 BFY588958:BFZ588959 BPU588958:BPV588959 BZQ588958:BZR588959 CJM588958:CJN588959 CTI588958:CTJ588959 DDE588958:DDF588959 DNA588958:DNB588959 DWW588958:DWX588959 EGS588958:EGT588959 EQO588958:EQP588959 FAK588958:FAL588959 FKG588958:FKH588959 FUC588958:FUD588959 GDY588958:GDZ588959 GNU588958:GNV588959 GXQ588958:GXR588959 HHM588958:HHN588959 HRI588958:HRJ588959 IBE588958:IBF588959 ILA588958:ILB588959 IUW588958:IUX588959 JES588958:JET588959 JOO588958:JOP588959 JYK588958:JYL588959 KIG588958:KIH588959 KSC588958:KSD588959 LBY588958:LBZ588959 LLU588958:LLV588959 LVQ588958:LVR588959 MFM588958:MFN588959 MPI588958:MPJ588959 MZE588958:MZF588959 NJA588958:NJB588959 NSW588958:NSX588959 OCS588958:OCT588959 OMO588958:OMP588959 OWK588958:OWL588959 PGG588958:PGH588959 PQC588958:PQD588959 PZY588958:PZZ588959 QJU588958:QJV588959 QTQ588958:QTR588959 RDM588958:RDN588959 RNI588958:RNJ588959 RXE588958:RXF588959 SHA588958:SHB588959 SQW588958:SQX588959 TAS588958:TAT588959 TKO588958:TKP588959 TUK588958:TUL588959 UEG588958:UEH588959 UOC588958:UOD588959 UXY588958:UXZ588959 VHU588958:VHV588959 VRQ588958:VRR588959 WBM588958:WBN588959 WLI588958:WLJ588959 WVE588958:WVF588959 IS654494:IT654495 SO654494:SP654495 ACK654494:ACL654495 AMG654494:AMH654495 AWC654494:AWD654495 BFY654494:BFZ654495 BPU654494:BPV654495 BZQ654494:BZR654495 CJM654494:CJN654495 CTI654494:CTJ654495 DDE654494:DDF654495 DNA654494:DNB654495 DWW654494:DWX654495 EGS654494:EGT654495 EQO654494:EQP654495 FAK654494:FAL654495 FKG654494:FKH654495 FUC654494:FUD654495 GDY654494:GDZ654495 GNU654494:GNV654495 GXQ654494:GXR654495 HHM654494:HHN654495 HRI654494:HRJ654495 IBE654494:IBF654495 ILA654494:ILB654495 IUW654494:IUX654495 JES654494:JET654495 JOO654494:JOP654495 JYK654494:JYL654495 KIG654494:KIH654495 KSC654494:KSD654495 LBY654494:LBZ654495 LLU654494:LLV654495 LVQ654494:LVR654495 MFM654494:MFN654495 MPI654494:MPJ654495 MZE654494:MZF654495 NJA654494:NJB654495 NSW654494:NSX654495 OCS654494:OCT654495 OMO654494:OMP654495 OWK654494:OWL654495 PGG654494:PGH654495 PQC654494:PQD654495 PZY654494:PZZ654495 QJU654494:QJV654495 QTQ654494:QTR654495 RDM654494:RDN654495 RNI654494:RNJ654495 RXE654494:RXF654495 SHA654494:SHB654495 SQW654494:SQX654495 TAS654494:TAT654495 TKO654494:TKP654495 TUK654494:TUL654495 UEG654494:UEH654495 UOC654494:UOD654495 UXY654494:UXZ654495 VHU654494:VHV654495 VRQ654494:VRR654495 WBM654494:WBN654495 WLI654494:WLJ654495 WVE654494:WVF654495 IS720030:IT720031 SO720030:SP720031 ACK720030:ACL720031 AMG720030:AMH720031 AWC720030:AWD720031 BFY720030:BFZ720031 BPU720030:BPV720031 BZQ720030:BZR720031 CJM720030:CJN720031 CTI720030:CTJ720031 DDE720030:DDF720031 DNA720030:DNB720031 DWW720030:DWX720031 EGS720030:EGT720031 EQO720030:EQP720031 FAK720030:FAL720031 FKG720030:FKH720031 FUC720030:FUD720031 GDY720030:GDZ720031 GNU720030:GNV720031 GXQ720030:GXR720031 HHM720030:HHN720031 HRI720030:HRJ720031 IBE720030:IBF720031 ILA720030:ILB720031 IUW720030:IUX720031 JES720030:JET720031 JOO720030:JOP720031 JYK720030:JYL720031 KIG720030:KIH720031 KSC720030:KSD720031 LBY720030:LBZ720031 LLU720030:LLV720031 LVQ720030:LVR720031 MFM720030:MFN720031 MPI720030:MPJ720031 MZE720030:MZF720031 NJA720030:NJB720031 NSW720030:NSX720031 OCS720030:OCT720031 OMO720030:OMP720031 OWK720030:OWL720031 PGG720030:PGH720031 PQC720030:PQD720031 PZY720030:PZZ720031 QJU720030:QJV720031 QTQ720030:QTR720031 RDM720030:RDN720031 RNI720030:RNJ720031 RXE720030:RXF720031 SHA720030:SHB720031 SQW720030:SQX720031 TAS720030:TAT720031 TKO720030:TKP720031 TUK720030:TUL720031 UEG720030:UEH720031 UOC720030:UOD720031 UXY720030:UXZ720031 VHU720030:VHV720031 VRQ720030:VRR720031 WBM720030:WBN720031 WLI720030:WLJ720031 WVE720030:WVF720031 IS785566:IT785567 SO785566:SP785567 ACK785566:ACL785567 AMG785566:AMH785567 AWC785566:AWD785567 BFY785566:BFZ785567 BPU785566:BPV785567 BZQ785566:BZR785567 CJM785566:CJN785567 CTI785566:CTJ785567 DDE785566:DDF785567 DNA785566:DNB785567 DWW785566:DWX785567 EGS785566:EGT785567 EQO785566:EQP785567 FAK785566:FAL785567 FKG785566:FKH785567 FUC785566:FUD785567 GDY785566:GDZ785567 GNU785566:GNV785567 GXQ785566:GXR785567 HHM785566:HHN785567 HRI785566:HRJ785567 IBE785566:IBF785567 ILA785566:ILB785567 IUW785566:IUX785567 JES785566:JET785567 JOO785566:JOP785567 JYK785566:JYL785567 KIG785566:KIH785567 KSC785566:KSD785567 LBY785566:LBZ785567 LLU785566:LLV785567 LVQ785566:LVR785567 MFM785566:MFN785567 MPI785566:MPJ785567 MZE785566:MZF785567 NJA785566:NJB785567 NSW785566:NSX785567 OCS785566:OCT785567 OMO785566:OMP785567 OWK785566:OWL785567 PGG785566:PGH785567 PQC785566:PQD785567 PZY785566:PZZ785567 QJU785566:QJV785567 QTQ785566:QTR785567 RDM785566:RDN785567 RNI785566:RNJ785567 RXE785566:RXF785567 SHA785566:SHB785567 SQW785566:SQX785567 TAS785566:TAT785567 TKO785566:TKP785567 TUK785566:TUL785567 UEG785566:UEH785567 UOC785566:UOD785567 UXY785566:UXZ785567 VHU785566:VHV785567 VRQ785566:VRR785567 WBM785566:WBN785567 WLI785566:WLJ785567 WVE785566:WVF785567 IS851102:IT851103 SO851102:SP851103 ACK851102:ACL851103 AMG851102:AMH851103 AWC851102:AWD851103 BFY851102:BFZ851103 BPU851102:BPV851103 BZQ851102:BZR851103 CJM851102:CJN851103 CTI851102:CTJ851103 DDE851102:DDF851103 DNA851102:DNB851103 DWW851102:DWX851103 EGS851102:EGT851103 EQO851102:EQP851103 FAK851102:FAL851103 FKG851102:FKH851103 FUC851102:FUD851103 GDY851102:GDZ851103 GNU851102:GNV851103 GXQ851102:GXR851103 HHM851102:HHN851103 HRI851102:HRJ851103 IBE851102:IBF851103 ILA851102:ILB851103 IUW851102:IUX851103 JES851102:JET851103 JOO851102:JOP851103 JYK851102:JYL851103 KIG851102:KIH851103 KSC851102:KSD851103 LBY851102:LBZ851103 LLU851102:LLV851103 LVQ851102:LVR851103 MFM851102:MFN851103 MPI851102:MPJ851103 MZE851102:MZF851103 NJA851102:NJB851103 NSW851102:NSX851103 OCS851102:OCT851103 OMO851102:OMP851103 OWK851102:OWL851103 PGG851102:PGH851103 PQC851102:PQD851103 PZY851102:PZZ851103 QJU851102:QJV851103 QTQ851102:QTR851103 RDM851102:RDN851103 RNI851102:RNJ851103 RXE851102:RXF851103 SHA851102:SHB851103 SQW851102:SQX851103 TAS851102:TAT851103 TKO851102:TKP851103 TUK851102:TUL851103 UEG851102:UEH851103 UOC851102:UOD851103 UXY851102:UXZ851103 VHU851102:VHV851103 VRQ851102:VRR851103 WBM851102:WBN851103 WLI851102:WLJ851103 WVE851102:WVF851103 IS916638:IT916639 SO916638:SP916639 ACK916638:ACL916639 AMG916638:AMH916639 AWC916638:AWD916639 BFY916638:BFZ916639 BPU916638:BPV916639 BZQ916638:BZR916639 CJM916638:CJN916639 CTI916638:CTJ916639 DDE916638:DDF916639 DNA916638:DNB916639 DWW916638:DWX916639 EGS916638:EGT916639 EQO916638:EQP916639 FAK916638:FAL916639 FKG916638:FKH916639 FUC916638:FUD916639 GDY916638:GDZ916639 GNU916638:GNV916639 GXQ916638:GXR916639 HHM916638:HHN916639 HRI916638:HRJ916639 IBE916638:IBF916639 ILA916638:ILB916639 IUW916638:IUX916639 JES916638:JET916639 JOO916638:JOP916639 JYK916638:JYL916639 KIG916638:KIH916639 KSC916638:KSD916639 LBY916638:LBZ916639 LLU916638:LLV916639 LVQ916638:LVR916639 MFM916638:MFN916639 MPI916638:MPJ916639 MZE916638:MZF916639 NJA916638:NJB916639 NSW916638:NSX916639 OCS916638:OCT916639 OMO916638:OMP916639 OWK916638:OWL916639 PGG916638:PGH916639 PQC916638:PQD916639 PZY916638:PZZ916639 QJU916638:QJV916639 QTQ916638:QTR916639 RDM916638:RDN916639 RNI916638:RNJ916639 RXE916638:RXF916639 SHA916638:SHB916639 SQW916638:SQX916639 TAS916638:TAT916639 TKO916638:TKP916639 TUK916638:TUL916639 UEG916638:UEH916639 UOC916638:UOD916639 UXY916638:UXZ916639 VHU916638:VHV916639 VRQ916638:VRR916639 WBM916638:WBN916639 WLI916638:WLJ916639 WVE916638:WVF916639 IS982174:IT982175 SO982174:SP982175 ACK982174:ACL982175 AMG982174:AMH982175 AWC982174:AWD982175 BFY982174:BFZ982175 BPU982174:BPV982175 BZQ982174:BZR982175 CJM982174:CJN982175 CTI982174:CTJ982175 DDE982174:DDF982175 DNA982174:DNB982175 DWW982174:DWX982175 EGS982174:EGT982175 EQO982174:EQP982175 FAK982174:FAL982175 FKG982174:FKH982175 FUC982174:FUD982175 GDY982174:GDZ982175 GNU982174:GNV982175 GXQ982174:GXR982175 HHM982174:HHN982175 HRI982174:HRJ982175 IBE982174:IBF982175 ILA982174:ILB982175 IUW982174:IUX982175 JES982174:JET982175 JOO982174:JOP982175 JYK982174:JYL982175 KIG982174:KIH982175 KSC982174:KSD982175 LBY982174:LBZ982175 LLU982174:LLV982175 LVQ982174:LVR982175 MFM982174:MFN982175 MPI982174:MPJ982175 MZE982174:MZF982175 NJA982174:NJB982175 NSW982174:NSX982175 OCS982174:OCT982175 OMO982174:OMP982175 OWK982174:OWL982175 PGG982174:PGH982175 PQC982174:PQD982175 PZY982174:PZZ982175 QJU982174:QJV982175 QTQ982174:QTR982175 RDM982174:RDN982175 RNI982174:RNJ982175 RXE982174:RXF982175 SHA982174:SHB982175 SQW982174:SQX982175 TAS982174:TAT982175 TKO982174:TKP982175 TUK982174:TUL982175 UEG982174:UEH982175 UOC982174:UOD982175 UXY982174:UXZ982175 VHU982174:VHV982175 VRQ982174:VRR982175 WBM982174:WBN982175 WLI982174:WLJ982175 WVE982174:WVF982175" xr:uid="{824D15BE-64E2-DF40-B561-6D6CD229B6C0}">
      <formula1>0</formula1>
    </dataValidation>
    <dataValidation type="decimal" operator="greaterThanOrEqual" allowBlank="1" showInputMessage="1" showErrorMessage="1" error="Valor debe ser mayor o igual que 0" promptTitle="Reclasificacion" prompt="Si va a reclasificar la partida a gasto por depreciacion a PPYE, registre el movimiento en esta celda" sqref="IQ64628:IQ64629 SM64628:SM64629 ACI64628:ACI64629 AME64628:AME64629 AWA64628:AWA64629 BFW64628:BFW64629 BPS64628:BPS64629 BZO64628:BZO64629 CJK64628:CJK64629 CTG64628:CTG64629 DDC64628:DDC64629 DMY64628:DMY64629 DWU64628:DWU64629 EGQ64628:EGQ64629 EQM64628:EQM64629 FAI64628:FAI64629 FKE64628:FKE64629 FUA64628:FUA64629 GDW64628:GDW64629 GNS64628:GNS64629 GXO64628:GXO64629 HHK64628:HHK64629 HRG64628:HRG64629 IBC64628:IBC64629 IKY64628:IKY64629 IUU64628:IUU64629 JEQ64628:JEQ64629 JOM64628:JOM64629 JYI64628:JYI64629 KIE64628:KIE64629 KSA64628:KSA64629 LBW64628:LBW64629 LLS64628:LLS64629 LVO64628:LVO64629 MFK64628:MFK64629 MPG64628:MPG64629 MZC64628:MZC64629 NIY64628:NIY64629 NSU64628:NSU64629 OCQ64628:OCQ64629 OMM64628:OMM64629 OWI64628:OWI64629 PGE64628:PGE64629 PQA64628:PQA64629 PZW64628:PZW64629 QJS64628:QJS64629 QTO64628:QTO64629 RDK64628:RDK64629 RNG64628:RNG64629 RXC64628:RXC64629 SGY64628:SGY64629 SQU64628:SQU64629 TAQ64628:TAQ64629 TKM64628:TKM64629 TUI64628:TUI64629 UEE64628:UEE64629 UOA64628:UOA64629 UXW64628:UXW64629 VHS64628:VHS64629 VRO64628:VRO64629 WBK64628:WBK64629 WLG64628:WLG64629 WVC64628:WVC64629 IQ130164:IQ130165 SM130164:SM130165 ACI130164:ACI130165 AME130164:AME130165 AWA130164:AWA130165 BFW130164:BFW130165 BPS130164:BPS130165 BZO130164:BZO130165 CJK130164:CJK130165 CTG130164:CTG130165 DDC130164:DDC130165 DMY130164:DMY130165 DWU130164:DWU130165 EGQ130164:EGQ130165 EQM130164:EQM130165 FAI130164:FAI130165 FKE130164:FKE130165 FUA130164:FUA130165 GDW130164:GDW130165 GNS130164:GNS130165 GXO130164:GXO130165 HHK130164:HHK130165 HRG130164:HRG130165 IBC130164:IBC130165 IKY130164:IKY130165 IUU130164:IUU130165 JEQ130164:JEQ130165 JOM130164:JOM130165 JYI130164:JYI130165 KIE130164:KIE130165 KSA130164:KSA130165 LBW130164:LBW130165 LLS130164:LLS130165 LVO130164:LVO130165 MFK130164:MFK130165 MPG130164:MPG130165 MZC130164:MZC130165 NIY130164:NIY130165 NSU130164:NSU130165 OCQ130164:OCQ130165 OMM130164:OMM130165 OWI130164:OWI130165 PGE130164:PGE130165 PQA130164:PQA130165 PZW130164:PZW130165 QJS130164:QJS130165 QTO130164:QTO130165 RDK130164:RDK130165 RNG130164:RNG130165 RXC130164:RXC130165 SGY130164:SGY130165 SQU130164:SQU130165 TAQ130164:TAQ130165 TKM130164:TKM130165 TUI130164:TUI130165 UEE130164:UEE130165 UOA130164:UOA130165 UXW130164:UXW130165 VHS130164:VHS130165 VRO130164:VRO130165 WBK130164:WBK130165 WLG130164:WLG130165 WVC130164:WVC130165 IQ195700:IQ195701 SM195700:SM195701 ACI195700:ACI195701 AME195700:AME195701 AWA195700:AWA195701 BFW195700:BFW195701 BPS195700:BPS195701 BZO195700:BZO195701 CJK195700:CJK195701 CTG195700:CTG195701 DDC195700:DDC195701 DMY195700:DMY195701 DWU195700:DWU195701 EGQ195700:EGQ195701 EQM195700:EQM195701 FAI195700:FAI195701 FKE195700:FKE195701 FUA195700:FUA195701 GDW195700:GDW195701 GNS195700:GNS195701 GXO195700:GXO195701 HHK195700:HHK195701 HRG195700:HRG195701 IBC195700:IBC195701 IKY195700:IKY195701 IUU195700:IUU195701 JEQ195700:JEQ195701 JOM195700:JOM195701 JYI195700:JYI195701 KIE195700:KIE195701 KSA195700:KSA195701 LBW195700:LBW195701 LLS195700:LLS195701 LVO195700:LVO195701 MFK195700:MFK195701 MPG195700:MPG195701 MZC195700:MZC195701 NIY195700:NIY195701 NSU195700:NSU195701 OCQ195700:OCQ195701 OMM195700:OMM195701 OWI195700:OWI195701 PGE195700:PGE195701 PQA195700:PQA195701 PZW195700:PZW195701 QJS195700:QJS195701 QTO195700:QTO195701 RDK195700:RDK195701 RNG195700:RNG195701 RXC195700:RXC195701 SGY195700:SGY195701 SQU195700:SQU195701 TAQ195700:TAQ195701 TKM195700:TKM195701 TUI195700:TUI195701 UEE195700:UEE195701 UOA195700:UOA195701 UXW195700:UXW195701 VHS195700:VHS195701 VRO195700:VRO195701 WBK195700:WBK195701 WLG195700:WLG195701 WVC195700:WVC195701 IQ261236:IQ261237 SM261236:SM261237 ACI261236:ACI261237 AME261236:AME261237 AWA261236:AWA261237 BFW261236:BFW261237 BPS261236:BPS261237 BZO261236:BZO261237 CJK261236:CJK261237 CTG261236:CTG261237 DDC261236:DDC261237 DMY261236:DMY261237 DWU261236:DWU261237 EGQ261236:EGQ261237 EQM261236:EQM261237 FAI261236:FAI261237 FKE261236:FKE261237 FUA261236:FUA261237 GDW261236:GDW261237 GNS261236:GNS261237 GXO261236:GXO261237 HHK261236:HHK261237 HRG261236:HRG261237 IBC261236:IBC261237 IKY261236:IKY261237 IUU261236:IUU261237 JEQ261236:JEQ261237 JOM261236:JOM261237 JYI261236:JYI261237 KIE261236:KIE261237 KSA261236:KSA261237 LBW261236:LBW261237 LLS261236:LLS261237 LVO261236:LVO261237 MFK261236:MFK261237 MPG261236:MPG261237 MZC261236:MZC261237 NIY261236:NIY261237 NSU261236:NSU261237 OCQ261236:OCQ261237 OMM261236:OMM261237 OWI261236:OWI261237 PGE261236:PGE261237 PQA261236:PQA261237 PZW261236:PZW261237 QJS261236:QJS261237 QTO261236:QTO261237 RDK261236:RDK261237 RNG261236:RNG261237 RXC261236:RXC261237 SGY261236:SGY261237 SQU261236:SQU261237 TAQ261236:TAQ261237 TKM261236:TKM261237 TUI261236:TUI261237 UEE261236:UEE261237 UOA261236:UOA261237 UXW261236:UXW261237 VHS261236:VHS261237 VRO261236:VRO261237 WBK261236:WBK261237 WLG261236:WLG261237 WVC261236:WVC261237 IQ326772:IQ326773 SM326772:SM326773 ACI326772:ACI326773 AME326772:AME326773 AWA326772:AWA326773 BFW326772:BFW326773 BPS326772:BPS326773 BZO326772:BZO326773 CJK326772:CJK326773 CTG326772:CTG326773 DDC326772:DDC326773 DMY326772:DMY326773 DWU326772:DWU326773 EGQ326772:EGQ326773 EQM326772:EQM326773 FAI326772:FAI326773 FKE326772:FKE326773 FUA326772:FUA326773 GDW326772:GDW326773 GNS326772:GNS326773 GXO326772:GXO326773 HHK326772:HHK326773 HRG326772:HRG326773 IBC326772:IBC326773 IKY326772:IKY326773 IUU326772:IUU326773 JEQ326772:JEQ326773 JOM326772:JOM326773 JYI326772:JYI326773 KIE326772:KIE326773 KSA326772:KSA326773 LBW326772:LBW326773 LLS326772:LLS326773 LVO326772:LVO326773 MFK326772:MFK326773 MPG326772:MPG326773 MZC326772:MZC326773 NIY326772:NIY326773 NSU326772:NSU326773 OCQ326772:OCQ326773 OMM326772:OMM326773 OWI326772:OWI326773 PGE326772:PGE326773 PQA326772:PQA326773 PZW326772:PZW326773 QJS326772:QJS326773 QTO326772:QTO326773 RDK326772:RDK326773 RNG326772:RNG326773 RXC326772:RXC326773 SGY326772:SGY326773 SQU326772:SQU326773 TAQ326772:TAQ326773 TKM326772:TKM326773 TUI326772:TUI326773 UEE326772:UEE326773 UOA326772:UOA326773 UXW326772:UXW326773 VHS326772:VHS326773 VRO326772:VRO326773 WBK326772:WBK326773 WLG326772:WLG326773 WVC326772:WVC326773 IQ392308:IQ392309 SM392308:SM392309 ACI392308:ACI392309 AME392308:AME392309 AWA392308:AWA392309 BFW392308:BFW392309 BPS392308:BPS392309 BZO392308:BZO392309 CJK392308:CJK392309 CTG392308:CTG392309 DDC392308:DDC392309 DMY392308:DMY392309 DWU392308:DWU392309 EGQ392308:EGQ392309 EQM392308:EQM392309 FAI392308:FAI392309 FKE392308:FKE392309 FUA392308:FUA392309 GDW392308:GDW392309 GNS392308:GNS392309 GXO392308:GXO392309 HHK392308:HHK392309 HRG392308:HRG392309 IBC392308:IBC392309 IKY392308:IKY392309 IUU392308:IUU392309 JEQ392308:JEQ392309 JOM392308:JOM392309 JYI392308:JYI392309 KIE392308:KIE392309 KSA392308:KSA392309 LBW392308:LBW392309 LLS392308:LLS392309 LVO392308:LVO392309 MFK392308:MFK392309 MPG392308:MPG392309 MZC392308:MZC392309 NIY392308:NIY392309 NSU392308:NSU392309 OCQ392308:OCQ392309 OMM392308:OMM392309 OWI392308:OWI392309 PGE392308:PGE392309 PQA392308:PQA392309 PZW392308:PZW392309 QJS392308:QJS392309 QTO392308:QTO392309 RDK392308:RDK392309 RNG392308:RNG392309 RXC392308:RXC392309 SGY392308:SGY392309 SQU392308:SQU392309 TAQ392308:TAQ392309 TKM392308:TKM392309 TUI392308:TUI392309 UEE392308:UEE392309 UOA392308:UOA392309 UXW392308:UXW392309 VHS392308:VHS392309 VRO392308:VRO392309 WBK392308:WBK392309 WLG392308:WLG392309 WVC392308:WVC392309 IQ457844:IQ457845 SM457844:SM457845 ACI457844:ACI457845 AME457844:AME457845 AWA457844:AWA457845 BFW457844:BFW457845 BPS457844:BPS457845 BZO457844:BZO457845 CJK457844:CJK457845 CTG457844:CTG457845 DDC457844:DDC457845 DMY457844:DMY457845 DWU457844:DWU457845 EGQ457844:EGQ457845 EQM457844:EQM457845 FAI457844:FAI457845 FKE457844:FKE457845 FUA457844:FUA457845 GDW457844:GDW457845 GNS457844:GNS457845 GXO457844:GXO457845 HHK457844:HHK457845 HRG457844:HRG457845 IBC457844:IBC457845 IKY457844:IKY457845 IUU457844:IUU457845 JEQ457844:JEQ457845 JOM457844:JOM457845 JYI457844:JYI457845 KIE457844:KIE457845 KSA457844:KSA457845 LBW457844:LBW457845 LLS457844:LLS457845 LVO457844:LVO457845 MFK457844:MFK457845 MPG457844:MPG457845 MZC457844:MZC457845 NIY457844:NIY457845 NSU457844:NSU457845 OCQ457844:OCQ457845 OMM457844:OMM457845 OWI457844:OWI457845 PGE457844:PGE457845 PQA457844:PQA457845 PZW457844:PZW457845 QJS457844:QJS457845 QTO457844:QTO457845 RDK457844:RDK457845 RNG457844:RNG457845 RXC457844:RXC457845 SGY457844:SGY457845 SQU457844:SQU457845 TAQ457844:TAQ457845 TKM457844:TKM457845 TUI457844:TUI457845 UEE457844:UEE457845 UOA457844:UOA457845 UXW457844:UXW457845 VHS457844:VHS457845 VRO457844:VRO457845 WBK457844:WBK457845 WLG457844:WLG457845 WVC457844:WVC457845 IQ523380:IQ523381 SM523380:SM523381 ACI523380:ACI523381 AME523380:AME523381 AWA523380:AWA523381 BFW523380:BFW523381 BPS523380:BPS523381 BZO523380:BZO523381 CJK523380:CJK523381 CTG523380:CTG523381 DDC523380:DDC523381 DMY523380:DMY523381 DWU523380:DWU523381 EGQ523380:EGQ523381 EQM523380:EQM523381 FAI523380:FAI523381 FKE523380:FKE523381 FUA523380:FUA523381 GDW523380:GDW523381 GNS523380:GNS523381 GXO523380:GXO523381 HHK523380:HHK523381 HRG523380:HRG523381 IBC523380:IBC523381 IKY523380:IKY523381 IUU523380:IUU523381 JEQ523380:JEQ523381 JOM523380:JOM523381 JYI523380:JYI523381 KIE523380:KIE523381 KSA523380:KSA523381 LBW523380:LBW523381 LLS523380:LLS523381 LVO523380:LVO523381 MFK523380:MFK523381 MPG523380:MPG523381 MZC523380:MZC523381 NIY523380:NIY523381 NSU523380:NSU523381 OCQ523380:OCQ523381 OMM523380:OMM523381 OWI523380:OWI523381 PGE523380:PGE523381 PQA523380:PQA523381 PZW523380:PZW523381 QJS523380:QJS523381 QTO523380:QTO523381 RDK523380:RDK523381 RNG523380:RNG523381 RXC523380:RXC523381 SGY523380:SGY523381 SQU523380:SQU523381 TAQ523380:TAQ523381 TKM523380:TKM523381 TUI523380:TUI523381 UEE523380:UEE523381 UOA523380:UOA523381 UXW523380:UXW523381 VHS523380:VHS523381 VRO523380:VRO523381 WBK523380:WBK523381 WLG523380:WLG523381 WVC523380:WVC523381 IQ588916:IQ588917 SM588916:SM588917 ACI588916:ACI588917 AME588916:AME588917 AWA588916:AWA588917 BFW588916:BFW588917 BPS588916:BPS588917 BZO588916:BZO588917 CJK588916:CJK588917 CTG588916:CTG588917 DDC588916:DDC588917 DMY588916:DMY588917 DWU588916:DWU588917 EGQ588916:EGQ588917 EQM588916:EQM588917 FAI588916:FAI588917 FKE588916:FKE588917 FUA588916:FUA588917 GDW588916:GDW588917 GNS588916:GNS588917 GXO588916:GXO588917 HHK588916:HHK588917 HRG588916:HRG588917 IBC588916:IBC588917 IKY588916:IKY588917 IUU588916:IUU588917 JEQ588916:JEQ588917 JOM588916:JOM588917 JYI588916:JYI588917 KIE588916:KIE588917 KSA588916:KSA588917 LBW588916:LBW588917 LLS588916:LLS588917 LVO588916:LVO588917 MFK588916:MFK588917 MPG588916:MPG588917 MZC588916:MZC588917 NIY588916:NIY588917 NSU588916:NSU588917 OCQ588916:OCQ588917 OMM588916:OMM588917 OWI588916:OWI588917 PGE588916:PGE588917 PQA588916:PQA588917 PZW588916:PZW588917 QJS588916:QJS588917 QTO588916:QTO588917 RDK588916:RDK588917 RNG588916:RNG588917 RXC588916:RXC588917 SGY588916:SGY588917 SQU588916:SQU588917 TAQ588916:TAQ588917 TKM588916:TKM588917 TUI588916:TUI588917 UEE588916:UEE588917 UOA588916:UOA588917 UXW588916:UXW588917 VHS588916:VHS588917 VRO588916:VRO588917 WBK588916:WBK588917 WLG588916:WLG588917 WVC588916:WVC588917 IQ654452:IQ654453 SM654452:SM654453 ACI654452:ACI654453 AME654452:AME654453 AWA654452:AWA654453 BFW654452:BFW654453 BPS654452:BPS654453 BZO654452:BZO654453 CJK654452:CJK654453 CTG654452:CTG654453 DDC654452:DDC654453 DMY654452:DMY654453 DWU654452:DWU654453 EGQ654452:EGQ654453 EQM654452:EQM654453 FAI654452:FAI654453 FKE654452:FKE654453 FUA654452:FUA654453 GDW654452:GDW654453 GNS654452:GNS654453 GXO654452:GXO654453 HHK654452:HHK654453 HRG654452:HRG654453 IBC654452:IBC654453 IKY654452:IKY654453 IUU654452:IUU654453 JEQ654452:JEQ654453 JOM654452:JOM654453 JYI654452:JYI654453 KIE654452:KIE654453 KSA654452:KSA654453 LBW654452:LBW654453 LLS654452:LLS654453 LVO654452:LVO654453 MFK654452:MFK654453 MPG654452:MPG654453 MZC654452:MZC654453 NIY654452:NIY654453 NSU654452:NSU654453 OCQ654452:OCQ654453 OMM654452:OMM654453 OWI654452:OWI654453 PGE654452:PGE654453 PQA654452:PQA654453 PZW654452:PZW654453 QJS654452:QJS654453 QTO654452:QTO654453 RDK654452:RDK654453 RNG654452:RNG654453 RXC654452:RXC654453 SGY654452:SGY654453 SQU654452:SQU654453 TAQ654452:TAQ654453 TKM654452:TKM654453 TUI654452:TUI654453 UEE654452:UEE654453 UOA654452:UOA654453 UXW654452:UXW654453 VHS654452:VHS654453 VRO654452:VRO654453 WBK654452:WBK654453 WLG654452:WLG654453 WVC654452:WVC654453 IQ719988:IQ719989 SM719988:SM719989 ACI719988:ACI719989 AME719988:AME719989 AWA719988:AWA719989 BFW719988:BFW719989 BPS719988:BPS719989 BZO719988:BZO719989 CJK719988:CJK719989 CTG719988:CTG719989 DDC719988:DDC719989 DMY719988:DMY719989 DWU719988:DWU719989 EGQ719988:EGQ719989 EQM719988:EQM719989 FAI719988:FAI719989 FKE719988:FKE719989 FUA719988:FUA719989 GDW719988:GDW719989 GNS719988:GNS719989 GXO719988:GXO719989 HHK719988:HHK719989 HRG719988:HRG719989 IBC719988:IBC719989 IKY719988:IKY719989 IUU719988:IUU719989 JEQ719988:JEQ719989 JOM719988:JOM719989 JYI719988:JYI719989 KIE719988:KIE719989 KSA719988:KSA719989 LBW719988:LBW719989 LLS719988:LLS719989 LVO719988:LVO719989 MFK719988:MFK719989 MPG719988:MPG719989 MZC719988:MZC719989 NIY719988:NIY719989 NSU719988:NSU719989 OCQ719988:OCQ719989 OMM719988:OMM719989 OWI719988:OWI719989 PGE719988:PGE719989 PQA719988:PQA719989 PZW719988:PZW719989 QJS719988:QJS719989 QTO719988:QTO719989 RDK719988:RDK719989 RNG719988:RNG719989 RXC719988:RXC719989 SGY719988:SGY719989 SQU719988:SQU719989 TAQ719988:TAQ719989 TKM719988:TKM719989 TUI719988:TUI719989 UEE719988:UEE719989 UOA719988:UOA719989 UXW719988:UXW719989 VHS719988:VHS719989 VRO719988:VRO719989 WBK719988:WBK719989 WLG719988:WLG719989 WVC719988:WVC719989 IQ785524:IQ785525 SM785524:SM785525 ACI785524:ACI785525 AME785524:AME785525 AWA785524:AWA785525 BFW785524:BFW785525 BPS785524:BPS785525 BZO785524:BZO785525 CJK785524:CJK785525 CTG785524:CTG785525 DDC785524:DDC785525 DMY785524:DMY785525 DWU785524:DWU785525 EGQ785524:EGQ785525 EQM785524:EQM785525 FAI785524:FAI785525 FKE785524:FKE785525 FUA785524:FUA785525 GDW785524:GDW785525 GNS785524:GNS785525 GXO785524:GXO785525 HHK785524:HHK785525 HRG785524:HRG785525 IBC785524:IBC785525 IKY785524:IKY785525 IUU785524:IUU785525 JEQ785524:JEQ785525 JOM785524:JOM785525 JYI785524:JYI785525 KIE785524:KIE785525 KSA785524:KSA785525 LBW785524:LBW785525 LLS785524:LLS785525 LVO785524:LVO785525 MFK785524:MFK785525 MPG785524:MPG785525 MZC785524:MZC785525 NIY785524:NIY785525 NSU785524:NSU785525 OCQ785524:OCQ785525 OMM785524:OMM785525 OWI785524:OWI785525 PGE785524:PGE785525 PQA785524:PQA785525 PZW785524:PZW785525 QJS785524:QJS785525 QTO785524:QTO785525 RDK785524:RDK785525 RNG785524:RNG785525 RXC785524:RXC785525 SGY785524:SGY785525 SQU785524:SQU785525 TAQ785524:TAQ785525 TKM785524:TKM785525 TUI785524:TUI785525 UEE785524:UEE785525 UOA785524:UOA785525 UXW785524:UXW785525 VHS785524:VHS785525 VRO785524:VRO785525 WBK785524:WBK785525 WLG785524:WLG785525 WVC785524:WVC785525 IQ851060:IQ851061 SM851060:SM851061 ACI851060:ACI851061 AME851060:AME851061 AWA851060:AWA851061 BFW851060:BFW851061 BPS851060:BPS851061 BZO851060:BZO851061 CJK851060:CJK851061 CTG851060:CTG851061 DDC851060:DDC851061 DMY851060:DMY851061 DWU851060:DWU851061 EGQ851060:EGQ851061 EQM851060:EQM851061 FAI851060:FAI851061 FKE851060:FKE851061 FUA851060:FUA851061 GDW851060:GDW851061 GNS851060:GNS851061 GXO851060:GXO851061 HHK851060:HHK851061 HRG851060:HRG851061 IBC851060:IBC851061 IKY851060:IKY851061 IUU851060:IUU851061 JEQ851060:JEQ851061 JOM851060:JOM851061 JYI851060:JYI851061 KIE851060:KIE851061 KSA851060:KSA851061 LBW851060:LBW851061 LLS851060:LLS851061 LVO851060:LVO851061 MFK851060:MFK851061 MPG851060:MPG851061 MZC851060:MZC851061 NIY851060:NIY851061 NSU851060:NSU851061 OCQ851060:OCQ851061 OMM851060:OMM851061 OWI851060:OWI851061 PGE851060:PGE851061 PQA851060:PQA851061 PZW851060:PZW851061 QJS851060:QJS851061 QTO851060:QTO851061 RDK851060:RDK851061 RNG851060:RNG851061 RXC851060:RXC851061 SGY851060:SGY851061 SQU851060:SQU851061 TAQ851060:TAQ851061 TKM851060:TKM851061 TUI851060:TUI851061 UEE851060:UEE851061 UOA851060:UOA851061 UXW851060:UXW851061 VHS851060:VHS851061 VRO851060:VRO851061 WBK851060:WBK851061 WLG851060:WLG851061 WVC851060:WVC851061 IQ916596:IQ916597 SM916596:SM916597 ACI916596:ACI916597 AME916596:AME916597 AWA916596:AWA916597 BFW916596:BFW916597 BPS916596:BPS916597 BZO916596:BZO916597 CJK916596:CJK916597 CTG916596:CTG916597 DDC916596:DDC916597 DMY916596:DMY916597 DWU916596:DWU916597 EGQ916596:EGQ916597 EQM916596:EQM916597 FAI916596:FAI916597 FKE916596:FKE916597 FUA916596:FUA916597 GDW916596:GDW916597 GNS916596:GNS916597 GXO916596:GXO916597 HHK916596:HHK916597 HRG916596:HRG916597 IBC916596:IBC916597 IKY916596:IKY916597 IUU916596:IUU916597 JEQ916596:JEQ916597 JOM916596:JOM916597 JYI916596:JYI916597 KIE916596:KIE916597 KSA916596:KSA916597 LBW916596:LBW916597 LLS916596:LLS916597 LVO916596:LVO916597 MFK916596:MFK916597 MPG916596:MPG916597 MZC916596:MZC916597 NIY916596:NIY916597 NSU916596:NSU916597 OCQ916596:OCQ916597 OMM916596:OMM916597 OWI916596:OWI916597 PGE916596:PGE916597 PQA916596:PQA916597 PZW916596:PZW916597 QJS916596:QJS916597 QTO916596:QTO916597 RDK916596:RDK916597 RNG916596:RNG916597 RXC916596:RXC916597 SGY916596:SGY916597 SQU916596:SQU916597 TAQ916596:TAQ916597 TKM916596:TKM916597 TUI916596:TUI916597 UEE916596:UEE916597 UOA916596:UOA916597 UXW916596:UXW916597 VHS916596:VHS916597 VRO916596:VRO916597 WBK916596:WBK916597 WLG916596:WLG916597 WVC916596:WVC916597 IQ982132:IQ982133 SM982132:SM982133 ACI982132:ACI982133 AME982132:AME982133 AWA982132:AWA982133 BFW982132:BFW982133 BPS982132:BPS982133 BZO982132:BZO982133 CJK982132:CJK982133 CTG982132:CTG982133 DDC982132:DDC982133 DMY982132:DMY982133 DWU982132:DWU982133 EGQ982132:EGQ982133 EQM982132:EQM982133 FAI982132:FAI982133 FKE982132:FKE982133 FUA982132:FUA982133 GDW982132:GDW982133 GNS982132:GNS982133 GXO982132:GXO982133 HHK982132:HHK982133 HRG982132:HRG982133 IBC982132:IBC982133 IKY982132:IKY982133 IUU982132:IUU982133 JEQ982132:JEQ982133 JOM982132:JOM982133 JYI982132:JYI982133 KIE982132:KIE982133 KSA982132:KSA982133 LBW982132:LBW982133 LLS982132:LLS982133 LVO982132:LVO982133 MFK982132:MFK982133 MPG982132:MPG982133 MZC982132:MZC982133 NIY982132:NIY982133 NSU982132:NSU982133 OCQ982132:OCQ982133 OMM982132:OMM982133 OWI982132:OWI982133 PGE982132:PGE982133 PQA982132:PQA982133 PZW982132:PZW982133 QJS982132:QJS982133 QTO982132:QTO982133 RDK982132:RDK982133 RNG982132:RNG982133 RXC982132:RXC982133 SGY982132:SGY982133 SQU982132:SQU982133 TAQ982132:TAQ982133 TKM982132:TKM982133 TUI982132:TUI982133 UEE982132:UEE982133 UOA982132:UOA982133 UXW982132:UXW982133 VHS982132:VHS982133 VRO982132:VRO982133 WBK982132:WBK982133 WLG982132:WLG982133 WVC982132:WVC982133 IQ64670:IQ64671 SM64670:SM64671 ACI64670:ACI64671 AME64670:AME64671 AWA64670:AWA64671 BFW64670:BFW64671 BPS64670:BPS64671 BZO64670:BZO64671 CJK64670:CJK64671 CTG64670:CTG64671 DDC64670:DDC64671 DMY64670:DMY64671 DWU64670:DWU64671 EGQ64670:EGQ64671 EQM64670:EQM64671 FAI64670:FAI64671 FKE64670:FKE64671 FUA64670:FUA64671 GDW64670:GDW64671 GNS64670:GNS64671 GXO64670:GXO64671 HHK64670:HHK64671 HRG64670:HRG64671 IBC64670:IBC64671 IKY64670:IKY64671 IUU64670:IUU64671 JEQ64670:JEQ64671 JOM64670:JOM64671 JYI64670:JYI64671 KIE64670:KIE64671 KSA64670:KSA64671 LBW64670:LBW64671 LLS64670:LLS64671 LVO64670:LVO64671 MFK64670:MFK64671 MPG64670:MPG64671 MZC64670:MZC64671 NIY64670:NIY64671 NSU64670:NSU64671 OCQ64670:OCQ64671 OMM64670:OMM64671 OWI64670:OWI64671 PGE64670:PGE64671 PQA64670:PQA64671 PZW64670:PZW64671 QJS64670:QJS64671 QTO64670:QTO64671 RDK64670:RDK64671 RNG64670:RNG64671 RXC64670:RXC64671 SGY64670:SGY64671 SQU64670:SQU64671 TAQ64670:TAQ64671 TKM64670:TKM64671 TUI64670:TUI64671 UEE64670:UEE64671 UOA64670:UOA64671 UXW64670:UXW64671 VHS64670:VHS64671 VRO64670:VRO64671 WBK64670:WBK64671 WLG64670:WLG64671 WVC64670:WVC64671 IQ130206:IQ130207 SM130206:SM130207 ACI130206:ACI130207 AME130206:AME130207 AWA130206:AWA130207 BFW130206:BFW130207 BPS130206:BPS130207 BZO130206:BZO130207 CJK130206:CJK130207 CTG130206:CTG130207 DDC130206:DDC130207 DMY130206:DMY130207 DWU130206:DWU130207 EGQ130206:EGQ130207 EQM130206:EQM130207 FAI130206:FAI130207 FKE130206:FKE130207 FUA130206:FUA130207 GDW130206:GDW130207 GNS130206:GNS130207 GXO130206:GXO130207 HHK130206:HHK130207 HRG130206:HRG130207 IBC130206:IBC130207 IKY130206:IKY130207 IUU130206:IUU130207 JEQ130206:JEQ130207 JOM130206:JOM130207 JYI130206:JYI130207 KIE130206:KIE130207 KSA130206:KSA130207 LBW130206:LBW130207 LLS130206:LLS130207 LVO130206:LVO130207 MFK130206:MFK130207 MPG130206:MPG130207 MZC130206:MZC130207 NIY130206:NIY130207 NSU130206:NSU130207 OCQ130206:OCQ130207 OMM130206:OMM130207 OWI130206:OWI130207 PGE130206:PGE130207 PQA130206:PQA130207 PZW130206:PZW130207 QJS130206:QJS130207 QTO130206:QTO130207 RDK130206:RDK130207 RNG130206:RNG130207 RXC130206:RXC130207 SGY130206:SGY130207 SQU130206:SQU130207 TAQ130206:TAQ130207 TKM130206:TKM130207 TUI130206:TUI130207 UEE130206:UEE130207 UOA130206:UOA130207 UXW130206:UXW130207 VHS130206:VHS130207 VRO130206:VRO130207 WBK130206:WBK130207 WLG130206:WLG130207 WVC130206:WVC130207 IQ195742:IQ195743 SM195742:SM195743 ACI195742:ACI195743 AME195742:AME195743 AWA195742:AWA195743 BFW195742:BFW195743 BPS195742:BPS195743 BZO195742:BZO195743 CJK195742:CJK195743 CTG195742:CTG195743 DDC195742:DDC195743 DMY195742:DMY195743 DWU195742:DWU195743 EGQ195742:EGQ195743 EQM195742:EQM195743 FAI195742:FAI195743 FKE195742:FKE195743 FUA195742:FUA195743 GDW195742:GDW195743 GNS195742:GNS195743 GXO195742:GXO195743 HHK195742:HHK195743 HRG195742:HRG195743 IBC195742:IBC195743 IKY195742:IKY195743 IUU195742:IUU195743 JEQ195742:JEQ195743 JOM195742:JOM195743 JYI195742:JYI195743 KIE195742:KIE195743 KSA195742:KSA195743 LBW195742:LBW195743 LLS195742:LLS195743 LVO195742:LVO195743 MFK195742:MFK195743 MPG195742:MPG195743 MZC195742:MZC195743 NIY195742:NIY195743 NSU195742:NSU195743 OCQ195742:OCQ195743 OMM195742:OMM195743 OWI195742:OWI195743 PGE195742:PGE195743 PQA195742:PQA195743 PZW195742:PZW195743 QJS195742:QJS195743 QTO195742:QTO195743 RDK195742:RDK195743 RNG195742:RNG195743 RXC195742:RXC195743 SGY195742:SGY195743 SQU195742:SQU195743 TAQ195742:TAQ195743 TKM195742:TKM195743 TUI195742:TUI195743 UEE195742:UEE195743 UOA195742:UOA195743 UXW195742:UXW195743 VHS195742:VHS195743 VRO195742:VRO195743 WBK195742:WBK195743 WLG195742:WLG195743 WVC195742:WVC195743 IQ261278:IQ261279 SM261278:SM261279 ACI261278:ACI261279 AME261278:AME261279 AWA261278:AWA261279 BFW261278:BFW261279 BPS261278:BPS261279 BZO261278:BZO261279 CJK261278:CJK261279 CTG261278:CTG261279 DDC261278:DDC261279 DMY261278:DMY261279 DWU261278:DWU261279 EGQ261278:EGQ261279 EQM261278:EQM261279 FAI261278:FAI261279 FKE261278:FKE261279 FUA261278:FUA261279 GDW261278:GDW261279 GNS261278:GNS261279 GXO261278:GXO261279 HHK261278:HHK261279 HRG261278:HRG261279 IBC261278:IBC261279 IKY261278:IKY261279 IUU261278:IUU261279 JEQ261278:JEQ261279 JOM261278:JOM261279 JYI261278:JYI261279 KIE261278:KIE261279 KSA261278:KSA261279 LBW261278:LBW261279 LLS261278:LLS261279 LVO261278:LVO261279 MFK261278:MFK261279 MPG261278:MPG261279 MZC261278:MZC261279 NIY261278:NIY261279 NSU261278:NSU261279 OCQ261278:OCQ261279 OMM261278:OMM261279 OWI261278:OWI261279 PGE261278:PGE261279 PQA261278:PQA261279 PZW261278:PZW261279 QJS261278:QJS261279 QTO261278:QTO261279 RDK261278:RDK261279 RNG261278:RNG261279 RXC261278:RXC261279 SGY261278:SGY261279 SQU261278:SQU261279 TAQ261278:TAQ261279 TKM261278:TKM261279 TUI261278:TUI261279 UEE261278:UEE261279 UOA261278:UOA261279 UXW261278:UXW261279 VHS261278:VHS261279 VRO261278:VRO261279 WBK261278:WBK261279 WLG261278:WLG261279 WVC261278:WVC261279 IQ326814:IQ326815 SM326814:SM326815 ACI326814:ACI326815 AME326814:AME326815 AWA326814:AWA326815 BFW326814:BFW326815 BPS326814:BPS326815 BZO326814:BZO326815 CJK326814:CJK326815 CTG326814:CTG326815 DDC326814:DDC326815 DMY326814:DMY326815 DWU326814:DWU326815 EGQ326814:EGQ326815 EQM326814:EQM326815 FAI326814:FAI326815 FKE326814:FKE326815 FUA326814:FUA326815 GDW326814:GDW326815 GNS326814:GNS326815 GXO326814:GXO326815 HHK326814:HHK326815 HRG326814:HRG326815 IBC326814:IBC326815 IKY326814:IKY326815 IUU326814:IUU326815 JEQ326814:JEQ326815 JOM326814:JOM326815 JYI326814:JYI326815 KIE326814:KIE326815 KSA326814:KSA326815 LBW326814:LBW326815 LLS326814:LLS326815 LVO326814:LVO326815 MFK326814:MFK326815 MPG326814:MPG326815 MZC326814:MZC326815 NIY326814:NIY326815 NSU326814:NSU326815 OCQ326814:OCQ326815 OMM326814:OMM326815 OWI326814:OWI326815 PGE326814:PGE326815 PQA326814:PQA326815 PZW326814:PZW326815 QJS326814:QJS326815 QTO326814:QTO326815 RDK326814:RDK326815 RNG326814:RNG326815 RXC326814:RXC326815 SGY326814:SGY326815 SQU326814:SQU326815 TAQ326814:TAQ326815 TKM326814:TKM326815 TUI326814:TUI326815 UEE326814:UEE326815 UOA326814:UOA326815 UXW326814:UXW326815 VHS326814:VHS326815 VRO326814:VRO326815 WBK326814:WBK326815 WLG326814:WLG326815 WVC326814:WVC326815 IQ392350:IQ392351 SM392350:SM392351 ACI392350:ACI392351 AME392350:AME392351 AWA392350:AWA392351 BFW392350:BFW392351 BPS392350:BPS392351 BZO392350:BZO392351 CJK392350:CJK392351 CTG392350:CTG392351 DDC392350:DDC392351 DMY392350:DMY392351 DWU392350:DWU392351 EGQ392350:EGQ392351 EQM392350:EQM392351 FAI392350:FAI392351 FKE392350:FKE392351 FUA392350:FUA392351 GDW392350:GDW392351 GNS392350:GNS392351 GXO392350:GXO392351 HHK392350:HHK392351 HRG392350:HRG392351 IBC392350:IBC392351 IKY392350:IKY392351 IUU392350:IUU392351 JEQ392350:JEQ392351 JOM392350:JOM392351 JYI392350:JYI392351 KIE392350:KIE392351 KSA392350:KSA392351 LBW392350:LBW392351 LLS392350:LLS392351 LVO392350:LVO392351 MFK392350:MFK392351 MPG392350:MPG392351 MZC392350:MZC392351 NIY392350:NIY392351 NSU392350:NSU392351 OCQ392350:OCQ392351 OMM392350:OMM392351 OWI392350:OWI392351 PGE392350:PGE392351 PQA392350:PQA392351 PZW392350:PZW392351 QJS392350:QJS392351 QTO392350:QTO392351 RDK392350:RDK392351 RNG392350:RNG392351 RXC392350:RXC392351 SGY392350:SGY392351 SQU392350:SQU392351 TAQ392350:TAQ392351 TKM392350:TKM392351 TUI392350:TUI392351 UEE392350:UEE392351 UOA392350:UOA392351 UXW392350:UXW392351 VHS392350:VHS392351 VRO392350:VRO392351 WBK392350:WBK392351 WLG392350:WLG392351 WVC392350:WVC392351 IQ457886:IQ457887 SM457886:SM457887 ACI457886:ACI457887 AME457886:AME457887 AWA457886:AWA457887 BFW457886:BFW457887 BPS457886:BPS457887 BZO457886:BZO457887 CJK457886:CJK457887 CTG457886:CTG457887 DDC457886:DDC457887 DMY457886:DMY457887 DWU457886:DWU457887 EGQ457886:EGQ457887 EQM457886:EQM457887 FAI457886:FAI457887 FKE457886:FKE457887 FUA457886:FUA457887 GDW457886:GDW457887 GNS457886:GNS457887 GXO457886:GXO457887 HHK457886:HHK457887 HRG457886:HRG457887 IBC457886:IBC457887 IKY457886:IKY457887 IUU457886:IUU457887 JEQ457886:JEQ457887 JOM457886:JOM457887 JYI457886:JYI457887 KIE457886:KIE457887 KSA457886:KSA457887 LBW457886:LBW457887 LLS457886:LLS457887 LVO457886:LVO457887 MFK457886:MFK457887 MPG457886:MPG457887 MZC457886:MZC457887 NIY457886:NIY457887 NSU457886:NSU457887 OCQ457886:OCQ457887 OMM457886:OMM457887 OWI457886:OWI457887 PGE457886:PGE457887 PQA457886:PQA457887 PZW457886:PZW457887 QJS457886:QJS457887 QTO457886:QTO457887 RDK457886:RDK457887 RNG457886:RNG457887 RXC457886:RXC457887 SGY457886:SGY457887 SQU457886:SQU457887 TAQ457886:TAQ457887 TKM457886:TKM457887 TUI457886:TUI457887 UEE457886:UEE457887 UOA457886:UOA457887 UXW457886:UXW457887 VHS457886:VHS457887 VRO457886:VRO457887 WBK457886:WBK457887 WLG457886:WLG457887 WVC457886:WVC457887 IQ523422:IQ523423 SM523422:SM523423 ACI523422:ACI523423 AME523422:AME523423 AWA523422:AWA523423 BFW523422:BFW523423 BPS523422:BPS523423 BZO523422:BZO523423 CJK523422:CJK523423 CTG523422:CTG523423 DDC523422:DDC523423 DMY523422:DMY523423 DWU523422:DWU523423 EGQ523422:EGQ523423 EQM523422:EQM523423 FAI523422:FAI523423 FKE523422:FKE523423 FUA523422:FUA523423 GDW523422:GDW523423 GNS523422:GNS523423 GXO523422:GXO523423 HHK523422:HHK523423 HRG523422:HRG523423 IBC523422:IBC523423 IKY523422:IKY523423 IUU523422:IUU523423 JEQ523422:JEQ523423 JOM523422:JOM523423 JYI523422:JYI523423 KIE523422:KIE523423 KSA523422:KSA523423 LBW523422:LBW523423 LLS523422:LLS523423 LVO523422:LVO523423 MFK523422:MFK523423 MPG523422:MPG523423 MZC523422:MZC523423 NIY523422:NIY523423 NSU523422:NSU523423 OCQ523422:OCQ523423 OMM523422:OMM523423 OWI523422:OWI523423 PGE523422:PGE523423 PQA523422:PQA523423 PZW523422:PZW523423 QJS523422:QJS523423 QTO523422:QTO523423 RDK523422:RDK523423 RNG523422:RNG523423 RXC523422:RXC523423 SGY523422:SGY523423 SQU523422:SQU523423 TAQ523422:TAQ523423 TKM523422:TKM523423 TUI523422:TUI523423 UEE523422:UEE523423 UOA523422:UOA523423 UXW523422:UXW523423 VHS523422:VHS523423 VRO523422:VRO523423 WBK523422:WBK523423 WLG523422:WLG523423 WVC523422:WVC523423 IQ588958:IQ588959 SM588958:SM588959 ACI588958:ACI588959 AME588958:AME588959 AWA588958:AWA588959 BFW588958:BFW588959 BPS588958:BPS588959 BZO588958:BZO588959 CJK588958:CJK588959 CTG588958:CTG588959 DDC588958:DDC588959 DMY588958:DMY588959 DWU588958:DWU588959 EGQ588958:EGQ588959 EQM588958:EQM588959 FAI588958:FAI588959 FKE588958:FKE588959 FUA588958:FUA588959 GDW588958:GDW588959 GNS588958:GNS588959 GXO588958:GXO588959 HHK588958:HHK588959 HRG588958:HRG588959 IBC588958:IBC588959 IKY588958:IKY588959 IUU588958:IUU588959 JEQ588958:JEQ588959 JOM588958:JOM588959 JYI588958:JYI588959 KIE588958:KIE588959 KSA588958:KSA588959 LBW588958:LBW588959 LLS588958:LLS588959 LVO588958:LVO588959 MFK588958:MFK588959 MPG588958:MPG588959 MZC588958:MZC588959 NIY588958:NIY588959 NSU588958:NSU588959 OCQ588958:OCQ588959 OMM588958:OMM588959 OWI588958:OWI588959 PGE588958:PGE588959 PQA588958:PQA588959 PZW588958:PZW588959 QJS588958:QJS588959 QTO588958:QTO588959 RDK588958:RDK588959 RNG588958:RNG588959 RXC588958:RXC588959 SGY588958:SGY588959 SQU588958:SQU588959 TAQ588958:TAQ588959 TKM588958:TKM588959 TUI588958:TUI588959 UEE588958:UEE588959 UOA588958:UOA588959 UXW588958:UXW588959 VHS588958:VHS588959 VRO588958:VRO588959 WBK588958:WBK588959 WLG588958:WLG588959 WVC588958:WVC588959 IQ654494:IQ654495 SM654494:SM654495 ACI654494:ACI654495 AME654494:AME654495 AWA654494:AWA654495 BFW654494:BFW654495 BPS654494:BPS654495 BZO654494:BZO654495 CJK654494:CJK654495 CTG654494:CTG654495 DDC654494:DDC654495 DMY654494:DMY654495 DWU654494:DWU654495 EGQ654494:EGQ654495 EQM654494:EQM654495 FAI654494:FAI654495 FKE654494:FKE654495 FUA654494:FUA654495 GDW654494:GDW654495 GNS654494:GNS654495 GXO654494:GXO654495 HHK654494:HHK654495 HRG654494:HRG654495 IBC654494:IBC654495 IKY654494:IKY654495 IUU654494:IUU654495 JEQ654494:JEQ654495 JOM654494:JOM654495 JYI654494:JYI654495 KIE654494:KIE654495 KSA654494:KSA654495 LBW654494:LBW654495 LLS654494:LLS654495 LVO654494:LVO654495 MFK654494:MFK654495 MPG654494:MPG654495 MZC654494:MZC654495 NIY654494:NIY654495 NSU654494:NSU654495 OCQ654494:OCQ654495 OMM654494:OMM654495 OWI654494:OWI654495 PGE654494:PGE654495 PQA654494:PQA654495 PZW654494:PZW654495 QJS654494:QJS654495 QTO654494:QTO654495 RDK654494:RDK654495 RNG654494:RNG654495 RXC654494:RXC654495 SGY654494:SGY654495 SQU654494:SQU654495 TAQ654494:TAQ654495 TKM654494:TKM654495 TUI654494:TUI654495 UEE654494:UEE654495 UOA654494:UOA654495 UXW654494:UXW654495 VHS654494:VHS654495 VRO654494:VRO654495 WBK654494:WBK654495 WLG654494:WLG654495 WVC654494:WVC654495 IQ720030:IQ720031 SM720030:SM720031 ACI720030:ACI720031 AME720030:AME720031 AWA720030:AWA720031 BFW720030:BFW720031 BPS720030:BPS720031 BZO720030:BZO720031 CJK720030:CJK720031 CTG720030:CTG720031 DDC720030:DDC720031 DMY720030:DMY720031 DWU720030:DWU720031 EGQ720030:EGQ720031 EQM720030:EQM720031 FAI720030:FAI720031 FKE720030:FKE720031 FUA720030:FUA720031 GDW720030:GDW720031 GNS720030:GNS720031 GXO720030:GXO720031 HHK720030:HHK720031 HRG720030:HRG720031 IBC720030:IBC720031 IKY720030:IKY720031 IUU720030:IUU720031 JEQ720030:JEQ720031 JOM720030:JOM720031 JYI720030:JYI720031 KIE720030:KIE720031 KSA720030:KSA720031 LBW720030:LBW720031 LLS720030:LLS720031 LVO720030:LVO720031 MFK720030:MFK720031 MPG720030:MPG720031 MZC720030:MZC720031 NIY720030:NIY720031 NSU720030:NSU720031 OCQ720030:OCQ720031 OMM720030:OMM720031 OWI720030:OWI720031 PGE720030:PGE720031 PQA720030:PQA720031 PZW720030:PZW720031 QJS720030:QJS720031 QTO720030:QTO720031 RDK720030:RDK720031 RNG720030:RNG720031 RXC720030:RXC720031 SGY720030:SGY720031 SQU720030:SQU720031 TAQ720030:TAQ720031 TKM720030:TKM720031 TUI720030:TUI720031 UEE720030:UEE720031 UOA720030:UOA720031 UXW720030:UXW720031 VHS720030:VHS720031 VRO720030:VRO720031 WBK720030:WBK720031 WLG720030:WLG720031 WVC720030:WVC720031 IQ785566:IQ785567 SM785566:SM785567 ACI785566:ACI785567 AME785566:AME785567 AWA785566:AWA785567 BFW785566:BFW785567 BPS785566:BPS785567 BZO785566:BZO785567 CJK785566:CJK785567 CTG785566:CTG785567 DDC785566:DDC785567 DMY785566:DMY785567 DWU785566:DWU785567 EGQ785566:EGQ785567 EQM785566:EQM785567 FAI785566:FAI785567 FKE785566:FKE785567 FUA785566:FUA785567 GDW785566:GDW785567 GNS785566:GNS785567 GXO785566:GXO785567 HHK785566:HHK785567 HRG785566:HRG785567 IBC785566:IBC785567 IKY785566:IKY785567 IUU785566:IUU785567 JEQ785566:JEQ785567 JOM785566:JOM785567 JYI785566:JYI785567 KIE785566:KIE785567 KSA785566:KSA785567 LBW785566:LBW785567 LLS785566:LLS785567 LVO785566:LVO785567 MFK785566:MFK785567 MPG785566:MPG785567 MZC785566:MZC785567 NIY785566:NIY785567 NSU785566:NSU785567 OCQ785566:OCQ785567 OMM785566:OMM785567 OWI785566:OWI785567 PGE785566:PGE785567 PQA785566:PQA785567 PZW785566:PZW785567 QJS785566:QJS785567 QTO785566:QTO785567 RDK785566:RDK785567 RNG785566:RNG785567 RXC785566:RXC785567 SGY785566:SGY785567 SQU785566:SQU785567 TAQ785566:TAQ785567 TKM785566:TKM785567 TUI785566:TUI785567 UEE785566:UEE785567 UOA785566:UOA785567 UXW785566:UXW785567 VHS785566:VHS785567 VRO785566:VRO785567 WBK785566:WBK785567 WLG785566:WLG785567 WVC785566:WVC785567 IQ851102:IQ851103 SM851102:SM851103 ACI851102:ACI851103 AME851102:AME851103 AWA851102:AWA851103 BFW851102:BFW851103 BPS851102:BPS851103 BZO851102:BZO851103 CJK851102:CJK851103 CTG851102:CTG851103 DDC851102:DDC851103 DMY851102:DMY851103 DWU851102:DWU851103 EGQ851102:EGQ851103 EQM851102:EQM851103 FAI851102:FAI851103 FKE851102:FKE851103 FUA851102:FUA851103 GDW851102:GDW851103 GNS851102:GNS851103 GXO851102:GXO851103 HHK851102:HHK851103 HRG851102:HRG851103 IBC851102:IBC851103 IKY851102:IKY851103 IUU851102:IUU851103 JEQ851102:JEQ851103 JOM851102:JOM851103 JYI851102:JYI851103 KIE851102:KIE851103 KSA851102:KSA851103 LBW851102:LBW851103 LLS851102:LLS851103 LVO851102:LVO851103 MFK851102:MFK851103 MPG851102:MPG851103 MZC851102:MZC851103 NIY851102:NIY851103 NSU851102:NSU851103 OCQ851102:OCQ851103 OMM851102:OMM851103 OWI851102:OWI851103 PGE851102:PGE851103 PQA851102:PQA851103 PZW851102:PZW851103 QJS851102:QJS851103 QTO851102:QTO851103 RDK851102:RDK851103 RNG851102:RNG851103 RXC851102:RXC851103 SGY851102:SGY851103 SQU851102:SQU851103 TAQ851102:TAQ851103 TKM851102:TKM851103 TUI851102:TUI851103 UEE851102:UEE851103 UOA851102:UOA851103 UXW851102:UXW851103 VHS851102:VHS851103 VRO851102:VRO851103 WBK851102:WBK851103 WLG851102:WLG851103 WVC851102:WVC851103 IQ916638:IQ916639 SM916638:SM916639 ACI916638:ACI916639 AME916638:AME916639 AWA916638:AWA916639 BFW916638:BFW916639 BPS916638:BPS916639 BZO916638:BZO916639 CJK916638:CJK916639 CTG916638:CTG916639 DDC916638:DDC916639 DMY916638:DMY916639 DWU916638:DWU916639 EGQ916638:EGQ916639 EQM916638:EQM916639 FAI916638:FAI916639 FKE916638:FKE916639 FUA916638:FUA916639 GDW916638:GDW916639 GNS916638:GNS916639 GXO916638:GXO916639 HHK916638:HHK916639 HRG916638:HRG916639 IBC916638:IBC916639 IKY916638:IKY916639 IUU916638:IUU916639 JEQ916638:JEQ916639 JOM916638:JOM916639 JYI916638:JYI916639 KIE916638:KIE916639 KSA916638:KSA916639 LBW916638:LBW916639 LLS916638:LLS916639 LVO916638:LVO916639 MFK916638:MFK916639 MPG916638:MPG916639 MZC916638:MZC916639 NIY916638:NIY916639 NSU916638:NSU916639 OCQ916638:OCQ916639 OMM916638:OMM916639 OWI916638:OWI916639 PGE916638:PGE916639 PQA916638:PQA916639 PZW916638:PZW916639 QJS916638:QJS916639 QTO916638:QTO916639 RDK916638:RDK916639 RNG916638:RNG916639 RXC916638:RXC916639 SGY916638:SGY916639 SQU916638:SQU916639 TAQ916638:TAQ916639 TKM916638:TKM916639 TUI916638:TUI916639 UEE916638:UEE916639 UOA916638:UOA916639 UXW916638:UXW916639 VHS916638:VHS916639 VRO916638:VRO916639 WBK916638:WBK916639 WLG916638:WLG916639 WVC916638:WVC916639 IQ982174:IQ982175 SM982174:SM982175 ACI982174:ACI982175 AME982174:AME982175 AWA982174:AWA982175 BFW982174:BFW982175 BPS982174:BPS982175 BZO982174:BZO982175 CJK982174:CJK982175 CTG982174:CTG982175 DDC982174:DDC982175 DMY982174:DMY982175 DWU982174:DWU982175 EGQ982174:EGQ982175 EQM982174:EQM982175 FAI982174:FAI982175 FKE982174:FKE982175 FUA982174:FUA982175 GDW982174:GDW982175 GNS982174:GNS982175 GXO982174:GXO982175 HHK982174:HHK982175 HRG982174:HRG982175 IBC982174:IBC982175 IKY982174:IKY982175 IUU982174:IUU982175 JEQ982174:JEQ982175 JOM982174:JOM982175 JYI982174:JYI982175 KIE982174:KIE982175 KSA982174:KSA982175 LBW982174:LBW982175 LLS982174:LLS982175 LVO982174:LVO982175 MFK982174:MFK982175 MPG982174:MPG982175 MZC982174:MZC982175 NIY982174:NIY982175 NSU982174:NSU982175 OCQ982174:OCQ982175 OMM982174:OMM982175 OWI982174:OWI982175 PGE982174:PGE982175 PQA982174:PQA982175 PZW982174:PZW982175 QJS982174:QJS982175 QTO982174:QTO982175 RDK982174:RDK982175 RNG982174:RNG982175 RXC982174:RXC982175 SGY982174:SGY982175 SQU982174:SQU982175 TAQ982174:TAQ982175 TKM982174:TKM982175 TUI982174:TUI982175 UEE982174:UEE982175 UOA982174:UOA982175 UXW982174:UXW982175 VHS982174:VHS982175 VRO982174:VRO982175 WBK982174:WBK982175 WLG982174:WLG982175 WVC982174:WVC982175" xr:uid="{2D47ADAE-2959-3249-9D55-926FA5165E40}">
      <formula1>0</formula1>
    </dataValidation>
    <dataValidation operator="greaterThanOrEqual" allowBlank="1" showInputMessage="1" showErrorMessage="1" error="Valor debe ser mayor o igual que 0" sqref="IO64732:IU64732 SK64732:SQ64732 ACG64732:ACM64732 AMC64732:AMI64732 AVY64732:AWE64732 BFU64732:BGA64732 BPQ64732:BPW64732 BZM64732:BZS64732 CJI64732:CJO64732 CTE64732:CTK64732 DDA64732:DDG64732 DMW64732:DNC64732 DWS64732:DWY64732 EGO64732:EGU64732 EQK64732:EQQ64732 FAG64732:FAM64732 FKC64732:FKI64732 FTY64732:FUE64732 GDU64732:GEA64732 GNQ64732:GNW64732 GXM64732:GXS64732 HHI64732:HHO64732 HRE64732:HRK64732 IBA64732:IBG64732 IKW64732:ILC64732 IUS64732:IUY64732 JEO64732:JEU64732 JOK64732:JOQ64732 JYG64732:JYM64732 KIC64732:KII64732 KRY64732:KSE64732 LBU64732:LCA64732 LLQ64732:LLW64732 LVM64732:LVS64732 MFI64732:MFO64732 MPE64732:MPK64732 MZA64732:MZG64732 NIW64732:NJC64732 NSS64732:NSY64732 OCO64732:OCU64732 OMK64732:OMQ64732 OWG64732:OWM64732 PGC64732:PGI64732 PPY64732:PQE64732 PZU64732:QAA64732 QJQ64732:QJW64732 QTM64732:QTS64732 RDI64732:RDO64732 RNE64732:RNK64732 RXA64732:RXG64732 SGW64732:SHC64732 SQS64732:SQY64732 TAO64732:TAU64732 TKK64732:TKQ64732 TUG64732:TUM64732 UEC64732:UEI64732 UNY64732:UOE64732 UXU64732:UYA64732 VHQ64732:VHW64732 VRM64732:VRS64732 WBI64732:WBO64732 WLE64732:WLK64732 WVA64732:WVG64732 IO130268:IU130268 SK130268:SQ130268 ACG130268:ACM130268 AMC130268:AMI130268 AVY130268:AWE130268 BFU130268:BGA130268 BPQ130268:BPW130268 BZM130268:BZS130268 CJI130268:CJO130268 CTE130268:CTK130268 DDA130268:DDG130268 DMW130268:DNC130268 DWS130268:DWY130268 EGO130268:EGU130268 EQK130268:EQQ130268 FAG130268:FAM130268 FKC130268:FKI130268 FTY130268:FUE130268 GDU130268:GEA130268 GNQ130268:GNW130268 GXM130268:GXS130268 HHI130268:HHO130268 HRE130268:HRK130268 IBA130268:IBG130268 IKW130268:ILC130268 IUS130268:IUY130268 JEO130268:JEU130268 JOK130268:JOQ130268 JYG130268:JYM130268 KIC130268:KII130268 KRY130268:KSE130268 LBU130268:LCA130268 LLQ130268:LLW130268 LVM130268:LVS130268 MFI130268:MFO130268 MPE130268:MPK130268 MZA130268:MZG130268 NIW130268:NJC130268 NSS130268:NSY130268 OCO130268:OCU130268 OMK130268:OMQ130268 OWG130268:OWM130268 PGC130268:PGI130268 PPY130268:PQE130268 PZU130268:QAA130268 QJQ130268:QJW130268 QTM130268:QTS130268 RDI130268:RDO130268 RNE130268:RNK130268 RXA130268:RXG130268 SGW130268:SHC130268 SQS130268:SQY130268 TAO130268:TAU130268 TKK130268:TKQ130268 TUG130268:TUM130268 UEC130268:UEI130268 UNY130268:UOE130268 UXU130268:UYA130268 VHQ130268:VHW130268 VRM130268:VRS130268 WBI130268:WBO130268 WLE130268:WLK130268 WVA130268:WVG130268 IO195804:IU195804 SK195804:SQ195804 ACG195804:ACM195804 AMC195804:AMI195804 AVY195804:AWE195804 BFU195804:BGA195804 BPQ195804:BPW195804 BZM195804:BZS195804 CJI195804:CJO195804 CTE195804:CTK195804 DDA195804:DDG195804 DMW195804:DNC195804 DWS195804:DWY195804 EGO195804:EGU195804 EQK195804:EQQ195804 FAG195804:FAM195804 FKC195804:FKI195804 FTY195804:FUE195804 GDU195804:GEA195804 GNQ195804:GNW195804 GXM195804:GXS195804 HHI195804:HHO195804 HRE195804:HRK195804 IBA195804:IBG195804 IKW195804:ILC195804 IUS195804:IUY195804 JEO195804:JEU195804 JOK195804:JOQ195804 JYG195804:JYM195804 KIC195804:KII195804 KRY195804:KSE195804 LBU195804:LCA195804 LLQ195804:LLW195804 LVM195804:LVS195804 MFI195804:MFO195804 MPE195804:MPK195804 MZA195804:MZG195804 NIW195804:NJC195804 NSS195804:NSY195804 OCO195804:OCU195804 OMK195804:OMQ195804 OWG195804:OWM195804 PGC195804:PGI195804 PPY195804:PQE195804 PZU195804:QAA195804 QJQ195804:QJW195804 QTM195804:QTS195804 RDI195804:RDO195804 RNE195804:RNK195804 RXA195804:RXG195804 SGW195804:SHC195804 SQS195804:SQY195804 TAO195804:TAU195804 TKK195804:TKQ195804 TUG195804:TUM195804 UEC195804:UEI195804 UNY195804:UOE195804 UXU195804:UYA195804 VHQ195804:VHW195804 VRM195804:VRS195804 WBI195804:WBO195804 WLE195804:WLK195804 WVA195804:WVG195804 IO261340:IU261340 SK261340:SQ261340 ACG261340:ACM261340 AMC261340:AMI261340 AVY261340:AWE261340 BFU261340:BGA261340 BPQ261340:BPW261340 BZM261340:BZS261340 CJI261340:CJO261340 CTE261340:CTK261340 DDA261340:DDG261340 DMW261340:DNC261340 DWS261340:DWY261340 EGO261340:EGU261340 EQK261340:EQQ261340 FAG261340:FAM261340 FKC261340:FKI261340 FTY261340:FUE261340 GDU261340:GEA261340 GNQ261340:GNW261340 GXM261340:GXS261340 HHI261340:HHO261340 HRE261340:HRK261340 IBA261340:IBG261340 IKW261340:ILC261340 IUS261340:IUY261340 JEO261340:JEU261340 JOK261340:JOQ261340 JYG261340:JYM261340 KIC261340:KII261340 KRY261340:KSE261340 LBU261340:LCA261340 LLQ261340:LLW261340 LVM261340:LVS261340 MFI261340:MFO261340 MPE261340:MPK261340 MZA261340:MZG261340 NIW261340:NJC261340 NSS261340:NSY261340 OCO261340:OCU261340 OMK261340:OMQ261340 OWG261340:OWM261340 PGC261340:PGI261340 PPY261340:PQE261340 PZU261340:QAA261340 QJQ261340:QJW261340 QTM261340:QTS261340 RDI261340:RDO261340 RNE261340:RNK261340 RXA261340:RXG261340 SGW261340:SHC261340 SQS261340:SQY261340 TAO261340:TAU261340 TKK261340:TKQ261340 TUG261340:TUM261340 UEC261340:UEI261340 UNY261340:UOE261340 UXU261340:UYA261340 VHQ261340:VHW261340 VRM261340:VRS261340 WBI261340:WBO261340 WLE261340:WLK261340 WVA261340:WVG261340 IO326876:IU326876 SK326876:SQ326876 ACG326876:ACM326876 AMC326876:AMI326876 AVY326876:AWE326876 BFU326876:BGA326876 BPQ326876:BPW326876 BZM326876:BZS326876 CJI326876:CJO326876 CTE326876:CTK326876 DDA326876:DDG326876 DMW326876:DNC326876 DWS326876:DWY326876 EGO326876:EGU326876 EQK326876:EQQ326876 FAG326876:FAM326876 FKC326876:FKI326876 FTY326876:FUE326876 GDU326876:GEA326876 GNQ326876:GNW326876 GXM326876:GXS326876 HHI326876:HHO326876 HRE326876:HRK326876 IBA326876:IBG326876 IKW326876:ILC326876 IUS326876:IUY326876 JEO326876:JEU326876 JOK326876:JOQ326876 JYG326876:JYM326876 KIC326876:KII326876 KRY326876:KSE326876 LBU326876:LCA326876 LLQ326876:LLW326876 LVM326876:LVS326876 MFI326876:MFO326876 MPE326876:MPK326876 MZA326876:MZG326876 NIW326876:NJC326876 NSS326876:NSY326876 OCO326876:OCU326876 OMK326876:OMQ326876 OWG326876:OWM326876 PGC326876:PGI326876 PPY326876:PQE326876 PZU326876:QAA326876 QJQ326876:QJW326876 QTM326876:QTS326876 RDI326876:RDO326876 RNE326876:RNK326876 RXA326876:RXG326876 SGW326876:SHC326876 SQS326876:SQY326876 TAO326876:TAU326876 TKK326876:TKQ326876 TUG326876:TUM326876 UEC326876:UEI326876 UNY326876:UOE326876 UXU326876:UYA326876 VHQ326876:VHW326876 VRM326876:VRS326876 WBI326876:WBO326876 WLE326876:WLK326876 WVA326876:WVG326876 IO392412:IU392412 SK392412:SQ392412 ACG392412:ACM392412 AMC392412:AMI392412 AVY392412:AWE392412 BFU392412:BGA392412 BPQ392412:BPW392412 BZM392412:BZS392412 CJI392412:CJO392412 CTE392412:CTK392412 DDA392412:DDG392412 DMW392412:DNC392412 DWS392412:DWY392412 EGO392412:EGU392412 EQK392412:EQQ392412 FAG392412:FAM392412 FKC392412:FKI392412 FTY392412:FUE392412 GDU392412:GEA392412 GNQ392412:GNW392412 GXM392412:GXS392412 HHI392412:HHO392412 HRE392412:HRK392412 IBA392412:IBG392412 IKW392412:ILC392412 IUS392412:IUY392412 JEO392412:JEU392412 JOK392412:JOQ392412 JYG392412:JYM392412 KIC392412:KII392412 KRY392412:KSE392412 LBU392412:LCA392412 LLQ392412:LLW392412 LVM392412:LVS392412 MFI392412:MFO392412 MPE392412:MPK392412 MZA392412:MZG392412 NIW392412:NJC392412 NSS392412:NSY392412 OCO392412:OCU392412 OMK392412:OMQ392412 OWG392412:OWM392412 PGC392412:PGI392412 PPY392412:PQE392412 PZU392412:QAA392412 QJQ392412:QJW392412 QTM392412:QTS392412 RDI392412:RDO392412 RNE392412:RNK392412 RXA392412:RXG392412 SGW392412:SHC392412 SQS392412:SQY392412 TAO392412:TAU392412 TKK392412:TKQ392412 TUG392412:TUM392412 UEC392412:UEI392412 UNY392412:UOE392412 UXU392412:UYA392412 VHQ392412:VHW392412 VRM392412:VRS392412 WBI392412:WBO392412 WLE392412:WLK392412 WVA392412:WVG392412 IO457948:IU457948 SK457948:SQ457948 ACG457948:ACM457948 AMC457948:AMI457948 AVY457948:AWE457948 BFU457948:BGA457948 BPQ457948:BPW457948 BZM457948:BZS457948 CJI457948:CJO457948 CTE457948:CTK457948 DDA457948:DDG457948 DMW457948:DNC457948 DWS457948:DWY457948 EGO457948:EGU457948 EQK457948:EQQ457948 FAG457948:FAM457948 FKC457948:FKI457948 FTY457948:FUE457948 GDU457948:GEA457948 GNQ457948:GNW457948 GXM457948:GXS457948 HHI457948:HHO457948 HRE457948:HRK457948 IBA457948:IBG457948 IKW457948:ILC457948 IUS457948:IUY457948 JEO457948:JEU457948 JOK457948:JOQ457948 JYG457948:JYM457948 KIC457948:KII457948 KRY457948:KSE457948 LBU457948:LCA457948 LLQ457948:LLW457948 LVM457948:LVS457948 MFI457948:MFO457948 MPE457948:MPK457948 MZA457948:MZG457948 NIW457948:NJC457948 NSS457948:NSY457948 OCO457948:OCU457948 OMK457948:OMQ457948 OWG457948:OWM457948 PGC457948:PGI457948 PPY457948:PQE457948 PZU457948:QAA457948 QJQ457948:QJW457948 QTM457948:QTS457948 RDI457948:RDO457948 RNE457948:RNK457948 RXA457948:RXG457948 SGW457948:SHC457948 SQS457948:SQY457948 TAO457948:TAU457948 TKK457948:TKQ457948 TUG457948:TUM457948 UEC457948:UEI457948 UNY457948:UOE457948 UXU457948:UYA457948 VHQ457948:VHW457948 VRM457948:VRS457948 WBI457948:WBO457948 WLE457948:WLK457948 WVA457948:WVG457948 IO523484:IU523484 SK523484:SQ523484 ACG523484:ACM523484 AMC523484:AMI523484 AVY523484:AWE523484 BFU523484:BGA523484 BPQ523484:BPW523484 BZM523484:BZS523484 CJI523484:CJO523484 CTE523484:CTK523484 DDA523484:DDG523484 DMW523484:DNC523484 DWS523484:DWY523484 EGO523484:EGU523484 EQK523484:EQQ523484 FAG523484:FAM523484 FKC523484:FKI523484 FTY523484:FUE523484 GDU523484:GEA523484 GNQ523484:GNW523484 GXM523484:GXS523484 HHI523484:HHO523484 HRE523484:HRK523484 IBA523484:IBG523484 IKW523484:ILC523484 IUS523484:IUY523484 JEO523484:JEU523484 JOK523484:JOQ523484 JYG523484:JYM523484 KIC523484:KII523484 KRY523484:KSE523484 LBU523484:LCA523484 LLQ523484:LLW523484 LVM523484:LVS523484 MFI523484:MFO523484 MPE523484:MPK523484 MZA523484:MZG523484 NIW523484:NJC523484 NSS523484:NSY523484 OCO523484:OCU523484 OMK523484:OMQ523484 OWG523484:OWM523484 PGC523484:PGI523484 PPY523484:PQE523484 PZU523484:QAA523484 QJQ523484:QJW523484 QTM523484:QTS523484 RDI523484:RDO523484 RNE523484:RNK523484 RXA523484:RXG523484 SGW523484:SHC523484 SQS523484:SQY523484 TAO523484:TAU523484 TKK523484:TKQ523484 TUG523484:TUM523484 UEC523484:UEI523484 UNY523484:UOE523484 UXU523484:UYA523484 VHQ523484:VHW523484 VRM523484:VRS523484 WBI523484:WBO523484 WLE523484:WLK523484 WVA523484:WVG523484 IO589020:IU589020 SK589020:SQ589020 ACG589020:ACM589020 AMC589020:AMI589020 AVY589020:AWE589020 BFU589020:BGA589020 BPQ589020:BPW589020 BZM589020:BZS589020 CJI589020:CJO589020 CTE589020:CTK589020 DDA589020:DDG589020 DMW589020:DNC589020 DWS589020:DWY589020 EGO589020:EGU589020 EQK589020:EQQ589020 FAG589020:FAM589020 FKC589020:FKI589020 FTY589020:FUE589020 GDU589020:GEA589020 GNQ589020:GNW589020 GXM589020:GXS589020 HHI589020:HHO589020 HRE589020:HRK589020 IBA589020:IBG589020 IKW589020:ILC589020 IUS589020:IUY589020 JEO589020:JEU589020 JOK589020:JOQ589020 JYG589020:JYM589020 KIC589020:KII589020 KRY589020:KSE589020 LBU589020:LCA589020 LLQ589020:LLW589020 LVM589020:LVS589020 MFI589020:MFO589020 MPE589020:MPK589020 MZA589020:MZG589020 NIW589020:NJC589020 NSS589020:NSY589020 OCO589020:OCU589020 OMK589020:OMQ589020 OWG589020:OWM589020 PGC589020:PGI589020 PPY589020:PQE589020 PZU589020:QAA589020 QJQ589020:QJW589020 QTM589020:QTS589020 RDI589020:RDO589020 RNE589020:RNK589020 RXA589020:RXG589020 SGW589020:SHC589020 SQS589020:SQY589020 TAO589020:TAU589020 TKK589020:TKQ589020 TUG589020:TUM589020 UEC589020:UEI589020 UNY589020:UOE589020 UXU589020:UYA589020 VHQ589020:VHW589020 VRM589020:VRS589020 WBI589020:WBO589020 WLE589020:WLK589020 WVA589020:WVG589020 IO654556:IU654556 SK654556:SQ654556 ACG654556:ACM654556 AMC654556:AMI654556 AVY654556:AWE654556 BFU654556:BGA654556 BPQ654556:BPW654556 BZM654556:BZS654556 CJI654556:CJO654556 CTE654556:CTK654556 DDA654556:DDG654556 DMW654556:DNC654556 DWS654556:DWY654556 EGO654556:EGU654556 EQK654556:EQQ654556 FAG654556:FAM654556 FKC654556:FKI654556 FTY654556:FUE654556 GDU654556:GEA654556 GNQ654556:GNW654556 GXM654556:GXS654556 HHI654556:HHO654556 HRE654556:HRK654556 IBA654556:IBG654556 IKW654556:ILC654556 IUS654556:IUY654556 JEO654556:JEU654556 JOK654556:JOQ654556 JYG654556:JYM654556 KIC654556:KII654556 KRY654556:KSE654556 LBU654556:LCA654556 LLQ654556:LLW654556 LVM654556:LVS654556 MFI654556:MFO654556 MPE654556:MPK654556 MZA654556:MZG654556 NIW654556:NJC654556 NSS654556:NSY654556 OCO654556:OCU654556 OMK654556:OMQ654556 OWG654556:OWM654556 PGC654556:PGI654556 PPY654556:PQE654556 PZU654556:QAA654556 QJQ654556:QJW654556 QTM654556:QTS654556 RDI654556:RDO654556 RNE654556:RNK654556 RXA654556:RXG654556 SGW654556:SHC654556 SQS654556:SQY654556 TAO654556:TAU654556 TKK654556:TKQ654556 TUG654556:TUM654556 UEC654556:UEI654556 UNY654556:UOE654556 UXU654556:UYA654556 VHQ654556:VHW654556 VRM654556:VRS654556 WBI654556:WBO654556 WLE654556:WLK654556 WVA654556:WVG654556 IO720092:IU720092 SK720092:SQ720092 ACG720092:ACM720092 AMC720092:AMI720092 AVY720092:AWE720092 BFU720092:BGA720092 BPQ720092:BPW720092 BZM720092:BZS720092 CJI720092:CJO720092 CTE720092:CTK720092 DDA720092:DDG720092 DMW720092:DNC720092 DWS720092:DWY720092 EGO720092:EGU720092 EQK720092:EQQ720092 FAG720092:FAM720092 FKC720092:FKI720092 FTY720092:FUE720092 GDU720092:GEA720092 GNQ720092:GNW720092 GXM720092:GXS720092 HHI720092:HHO720092 HRE720092:HRK720092 IBA720092:IBG720092 IKW720092:ILC720092 IUS720092:IUY720092 JEO720092:JEU720092 JOK720092:JOQ720092 JYG720092:JYM720092 KIC720092:KII720092 KRY720092:KSE720092 LBU720092:LCA720092 LLQ720092:LLW720092 LVM720092:LVS720092 MFI720092:MFO720092 MPE720092:MPK720092 MZA720092:MZG720092 NIW720092:NJC720092 NSS720092:NSY720092 OCO720092:OCU720092 OMK720092:OMQ720092 OWG720092:OWM720092 PGC720092:PGI720092 PPY720092:PQE720092 PZU720092:QAA720092 QJQ720092:QJW720092 QTM720092:QTS720092 RDI720092:RDO720092 RNE720092:RNK720092 RXA720092:RXG720092 SGW720092:SHC720092 SQS720092:SQY720092 TAO720092:TAU720092 TKK720092:TKQ720092 TUG720092:TUM720092 UEC720092:UEI720092 UNY720092:UOE720092 UXU720092:UYA720092 VHQ720092:VHW720092 VRM720092:VRS720092 WBI720092:WBO720092 WLE720092:WLK720092 WVA720092:WVG720092 IO785628:IU785628 SK785628:SQ785628 ACG785628:ACM785628 AMC785628:AMI785628 AVY785628:AWE785628 BFU785628:BGA785628 BPQ785628:BPW785628 BZM785628:BZS785628 CJI785628:CJO785628 CTE785628:CTK785628 DDA785628:DDG785628 DMW785628:DNC785628 DWS785628:DWY785628 EGO785628:EGU785628 EQK785628:EQQ785628 FAG785628:FAM785628 FKC785628:FKI785628 FTY785628:FUE785628 GDU785628:GEA785628 GNQ785628:GNW785628 GXM785628:GXS785628 HHI785628:HHO785628 HRE785628:HRK785628 IBA785628:IBG785628 IKW785628:ILC785628 IUS785628:IUY785628 JEO785628:JEU785628 JOK785628:JOQ785628 JYG785628:JYM785628 KIC785628:KII785628 KRY785628:KSE785628 LBU785628:LCA785628 LLQ785628:LLW785628 LVM785628:LVS785628 MFI785628:MFO785628 MPE785628:MPK785628 MZA785628:MZG785628 NIW785628:NJC785628 NSS785628:NSY785628 OCO785628:OCU785628 OMK785628:OMQ785628 OWG785628:OWM785628 PGC785628:PGI785628 PPY785628:PQE785628 PZU785628:QAA785628 QJQ785628:QJW785628 QTM785628:QTS785628 RDI785628:RDO785628 RNE785628:RNK785628 RXA785628:RXG785628 SGW785628:SHC785628 SQS785628:SQY785628 TAO785628:TAU785628 TKK785628:TKQ785628 TUG785628:TUM785628 UEC785628:UEI785628 UNY785628:UOE785628 UXU785628:UYA785628 VHQ785628:VHW785628 VRM785628:VRS785628 WBI785628:WBO785628 WLE785628:WLK785628 WVA785628:WVG785628 IO851164:IU851164 SK851164:SQ851164 ACG851164:ACM851164 AMC851164:AMI851164 AVY851164:AWE851164 BFU851164:BGA851164 BPQ851164:BPW851164 BZM851164:BZS851164 CJI851164:CJO851164 CTE851164:CTK851164 DDA851164:DDG851164 DMW851164:DNC851164 DWS851164:DWY851164 EGO851164:EGU851164 EQK851164:EQQ851164 FAG851164:FAM851164 FKC851164:FKI851164 FTY851164:FUE851164 GDU851164:GEA851164 GNQ851164:GNW851164 GXM851164:GXS851164 HHI851164:HHO851164 HRE851164:HRK851164 IBA851164:IBG851164 IKW851164:ILC851164 IUS851164:IUY851164 JEO851164:JEU851164 JOK851164:JOQ851164 JYG851164:JYM851164 KIC851164:KII851164 KRY851164:KSE851164 LBU851164:LCA851164 LLQ851164:LLW851164 LVM851164:LVS851164 MFI851164:MFO851164 MPE851164:MPK851164 MZA851164:MZG851164 NIW851164:NJC851164 NSS851164:NSY851164 OCO851164:OCU851164 OMK851164:OMQ851164 OWG851164:OWM851164 PGC851164:PGI851164 PPY851164:PQE851164 PZU851164:QAA851164 QJQ851164:QJW851164 QTM851164:QTS851164 RDI851164:RDO851164 RNE851164:RNK851164 RXA851164:RXG851164 SGW851164:SHC851164 SQS851164:SQY851164 TAO851164:TAU851164 TKK851164:TKQ851164 TUG851164:TUM851164 UEC851164:UEI851164 UNY851164:UOE851164 UXU851164:UYA851164 VHQ851164:VHW851164 VRM851164:VRS851164 WBI851164:WBO851164 WLE851164:WLK851164 WVA851164:WVG851164 IO916700:IU916700 SK916700:SQ916700 ACG916700:ACM916700 AMC916700:AMI916700 AVY916700:AWE916700 BFU916700:BGA916700 BPQ916700:BPW916700 BZM916700:BZS916700 CJI916700:CJO916700 CTE916700:CTK916700 DDA916700:DDG916700 DMW916700:DNC916700 DWS916700:DWY916700 EGO916700:EGU916700 EQK916700:EQQ916700 FAG916700:FAM916700 FKC916700:FKI916700 FTY916700:FUE916700 GDU916700:GEA916700 GNQ916700:GNW916700 GXM916700:GXS916700 HHI916700:HHO916700 HRE916700:HRK916700 IBA916700:IBG916700 IKW916700:ILC916700 IUS916700:IUY916700 JEO916700:JEU916700 JOK916700:JOQ916700 JYG916700:JYM916700 KIC916700:KII916700 KRY916700:KSE916700 LBU916700:LCA916700 LLQ916700:LLW916700 LVM916700:LVS916700 MFI916700:MFO916700 MPE916700:MPK916700 MZA916700:MZG916700 NIW916700:NJC916700 NSS916700:NSY916700 OCO916700:OCU916700 OMK916700:OMQ916700 OWG916700:OWM916700 PGC916700:PGI916700 PPY916700:PQE916700 PZU916700:QAA916700 QJQ916700:QJW916700 QTM916700:QTS916700 RDI916700:RDO916700 RNE916700:RNK916700 RXA916700:RXG916700 SGW916700:SHC916700 SQS916700:SQY916700 TAO916700:TAU916700 TKK916700:TKQ916700 TUG916700:TUM916700 UEC916700:UEI916700 UNY916700:UOE916700 UXU916700:UYA916700 VHQ916700:VHW916700 VRM916700:VRS916700 WBI916700:WBO916700 WLE916700:WLK916700 WVA916700:WVG916700 IO982236:IU982236 SK982236:SQ982236 ACG982236:ACM982236 AMC982236:AMI982236 AVY982236:AWE982236 BFU982236:BGA982236 BPQ982236:BPW982236 BZM982236:BZS982236 CJI982236:CJO982236 CTE982236:CTK982236 DDA982236:DDG982236 DMW982236:DNC982236 DWS982236:DWY982236 EGO982236:EGU982236 EQK982236:EQQ982236 FAG982236:FAM982236 FKC982236:FKI982236 FTY982236:FUE982236 GDU982236:GEA982236 GNQ982236:GNW982236 GXM982236:GXS982236 HHI982236:HHO982236 HRE982236:HRK982236 IBA982236:IBG982236 IKW982236:ILC982236 IUS982236:IUY982236 JEO982236:JEU982236 JOK982236:JOQ982236 JYG982236:JYM982236 KIC982236:KII982236 KRY982236:KSE982236 LBU982236:LCA982236 LLQ982236:LLW982236 LVM982236:LVS982236 MFI982236:MFO982236 MPE982236:MPK982236 MZA982236:MZG982236 NIW982236:NJC982236 NSS982236:NSY982236 OCO982236:OCU982236 OMK982236:OMQ982236 OWG982236:OWM982236 PGC982236:PGI982236 PPY982236:PQE982236 PZU982236:QAA982236 QJQ982236:QJW982236 QTM982236:QTS982236 RDI982236:RDO982236 RNE982236:RNK982236 RXA982236:RXG982236 SGW982236:SHC982236 SQS982236:SQY982236 TAO982236:TAU982236 TKK982236:TKQ982236 TUG982236:TUM982236 UEC982236:UEI982236 UNY982236:UOE982236 UXU982236:UYA982236 VHQ982236:VHW982236 VRM982236:VRS982236 WBI982236:WBO982236 WLE982236:WLK982236 WVA982236:WVG982236 IO64734:IU64734 SK64734:SQ64734 ACG64734:ACM64734 AMC64734:AMI64734 AVY64734:AWE64734 BFU64734:BGA64734 BPQ64734:BPW64734 BZM64734:BZS64734 CJI64734:CJO64734 CTE64734:CTK64734 DDA64734:DDG64734 DMW64734:DNC64734 DWS64734:DWY64734 EGO64734:EGU64734 EQK64734:EQQ64734 FAG64734:FAM64734 FKC64734:FKI64734 FTY64734:FUE64734 GDU64734:GEA64734 GNQ64734:GNW64734 GXM64734:GXS64734 HHI64734:HHO64734 HRE64734:HRK64734 IBA64734:IBG64734 IKW64734:ILC64734 IUS64734:IUY64734 JEO64734:JEU64734 JOK64734:JOQ64734 JYG64734:JYM64734 KIC64734:KII64734 KRY64734:KSE64734 LBU64734:LCA64734 LLQ64734:LLW64734 LVM64734:LVS64734 MFI64734:MFO64734 MPE64734:MPK64734 MZA64734:MZG64734 NIW64734:NJC64734 NSS64734:NSY64734 OCO64734:OCU64734 OMK64734:OMQ64734 OWG64734:OWM64734 PGC64734:PGI64734 PPY64734:PQE64734 PZU64734:QAA64734 QJQ64734:QJW64734 QTM64734:QTS64734 RDI64734:RDO64734 RNE64734:RNK64734 RXA64734:RXG64734 SGW64734:SHC64734 SQS64734:SQY64734 TAO64734:TAU64734 TKK64734:TKQ64734 TUG64734:TUM64734 UEC64734:UEI64734 UNY64734:UOE64734 UXU64734:UYA64734 VHQ64734:VHW64734 VRM64734:VRS64734 WBI64734:WBO64734 WLE64734:WLK64734 WVA64734:WVG64734 IO130270:IU130270 SK130270:SQ130270 ACG130270:ACM130270 AMC130270:AMI130270 AVY130270:AWE130270 BFU130270:BGA130270 BPQ130270:BPW130270 BZM130270:BZS130270 CJI130270:CJO130270 CTE130270:CTK130270 DDA130270:DDG130270 DMW130270:DNC130270 DWS130270:DWY130270 EGO130270:EGU130270 EQK130270:EQQ130270 FAG130270:FAM130270 FKC130270:FKI130270 FTY130270:FUE130270 GDU130270:GEA130270 GNQ130270:GNW130270 GXM130270:GXS130270 HHI130270:HHO130270 HRE130270:HRK130270 IBA130270:IBG130270 IKW130270:ILC130270 IUS130270:IUY130270 JEO130270:JEU130270 JOK130270:JOQ130270 JYG130270:JYM130270 KIC130270:KII130270 KRY130270:KSE130270 LBU130270:LCA130270 LLQ130270:LLW130270 LVM130270:LVS130270 MFI130270:MFO130270 MPE130270:MPK130270 MZA130270:MZG130270 NIW130270:NJC130270 NSS130270:NSY130270 OCO130270:OCU130270 OMK130270:OMQ130270 OWG130270:OWM130270 PGC130270:PGI130270 PPY130270:PQE130270 PZU130270:QAA130270 QJQ130270:QJW130270 QTM130270:QTS130270 RDI130270:RDO130270 RNE130270:RNK130270 RXA130270:RXG130270 SGW130270:SHC130270 SQS130270:SQY130270 TAO130270:TAU130270 TKK130270:TKQ130270 TUG130270:TUM130270 UEC130270:UEI130270 UNY130270:UOE130270 UXU130270:UYA130270 VHQ130270:VHW130270 VRM130270:VRS130270 WBI130270:WBO130270 WLE130270:WLK130270 WVA130270:WVG130270 IO195806:IU195806 SK195806:SQ195806 ACG195806:ACM195806 AMC195806:AMI195806 AVY195806:AWE195806 BFU195806:BGA195806 BPQ195806:BPW195806 BZM195806:BZS195806 CJI195806:CJO195806 CTE195806:CTK195806 DDA195806:DDG195806 DMW195806:DNC195806 DWS195806:DWY195806 EGO195806:EGU195806 EQK195806:EQQ195806 FAG195806:FAM195806 FKC195806:FKI195806 FTY195806:FUE195806 GDU195806:GEA195806 GNQ195806:GNW195806 GXM195806:GXS195806 HHI195806:HHO195806 HRE195806:HRK195806 IBA195806:IBG195806 IKW195806:ILC195806 IUS195806:IUY195806 JEO195806:JEU195806 JOK195806:JOQ195806 JYG195806:JYM195806 KIC195806:KII195806 KRY195806:KSE195806 LBU195806:LCA195806 LLQ195806:LLW195806 LVM195806:LVS195806 MFI195806:MFO195806 MPE195806:MPK195806 MZA195806:MZG195806 NIW195806:NJC195806 NSS195806:NSY195806 OCO195806:OCU195806 OMK195806:OMQ195806 OWG195806:OWM195806 PGC195806:PGI195806 PPY195806:PQE195806 PZU195806:QAA195806 QJQ195806:QJW195806 QTM195806:QTS195806 RDI195806:RDO195806 RNE195806:RNK195806 RXA195806:RXG195806 SGW195806:SHC195806 SQS195806:SQY195806 TAO195806:TAU195806 TKK195806:TKQ195806 TUG195806:TUM195806 UEC195806:UEI195806 UNY195806:UOE195806 UXU195806:UYA195806 VHQ195806:VHW195806 VRM195806:VRS195806 WBI195806:WBO195806 WLE195806:WLK195806 WVA195806:WVG195806 IO261342:IU261342 SK261342:SQ261342 ACG261342:ACM261342 AMC261342:AMI261342 AVY261342:AWE261342 BFU261342:BGA261342 BPQ261342:BPW261342 BZM261342:BZS261342 CJI261342:CJO261342 CTE261342:CTK261342 DDA261342:DDG261342 DMW261342:DNC261342 DWS261342:DWY261342 EGO261342:EGU261342 EQK261342:EQQ261342 FAG261342:FAM261342 FKC261342:FKI261342 FTY261342:FUE261342 GDU261342:GEA261342 GNQ261342:GNW261342 GXM261342:GXS261342 HHI261342:HHO261342 HRE261342:HRK261342 IBA261342:IBG261342 IKW261342:ILC261342 IUS261342:IUY261342 JEO261342:JEU261342 JOK261342:JOQ261342 JYG261342:JYM261342 KIC261342:KII261342 KRY261342:KSE261342 LBU261342:LCA261342 LLQ261342:LLW261342 LVM261342:LVS261342 MFI261342:MFO261342 MPE261342:MPK261342 MZA261342:MZG261342 NIW261342:NJC261342 NSS261342:NSY261342 OCO261342:OCU261342 OMK261342:OMQ261342 OWG261342:OWM261342 PGC261342:PGI261342 PPY261342:PQE261342 PZU261342:QAA261342 QJQ261342:QJW261342 QTM261342:QTS261342 RDI261342:RDO261342 RNE261342:RNK261342 RXA261342:RXG261342 SGW261342:SHC261342 SQS261342:SQY261342 TAO261342:TAU261342 TKK261342:TKQ261342 TUG261342:TUM261342 UEC261342:UEI261342 UNY261342:UOE261342 UXU261342:UYA261342 VHQ261342:VHW261342 VRM261342:VRS261342 WBI261342:WBO261342 WLE261342:WLK261342 WVA261342:WVG261342 IO326878:IU326878 SK326878:SQ326878 ACG326878:ACM326878 AMC326878:AMI326878 AVY326878:AWE326878 BFU326878:BGA326878 BPQ326878:BPW326878 BZM326878:BZS326878 CJI326878:CJO326878 CTE326878:CTK326878 DDA326878:DDG326878 DMW326878:DNC326878 DWS326878:DWY326878 EGO326878:EGU326878 EQK326878:EQQ326878 FAG326878:FAM326878 FKC326878:FKI326878 FTY326878:FUE326878 GDU326878:GEA326878 GNQ326878:GNW326878 GXM326878:GXS326878 HHI326878:HHO326878 HRE326878:HRK326878 IBA326878:IBG326878 IKW326878:ILC326878 IUS326878:IUY326878 JEO326878:JEU326878 JOK326878:JOQ326878 JYG326878:JYM326878 KIC326878:KII326878 KRY326878:KSE326878 LBU326878:LCA326878 LLQ326878:LLW326878 LVM326878:LVS326878 MFI326878:MFO326878 MPE326878:MPK326878 MZA326878:MZG326878 NIW326878:NJC326878 NSS326878:NSY326878 OCO326878:OCU326878 OMK326878:OMQ326878 OWG326878:OWM326878 PGC326878:PGI326878 PPY326878:PQE326878 PZU326878:QAA326878 QJQ326878:QJW326878 QTM326878:QTS326878 RDI326878:RDO326878 RNE326878:RNK326878 RXA326878:RXG326878 SGW326878:SHC326878 SQS326878:SQY326878 TAO326878:TAU326878 TKK326878:TKQ326878 TUG326878:TUM326878 UEC326878:UEI326878 UNY326878:UOE326878 UXU326878:UYA326878 VHQ326878:VHW326878 VRM326878:VRS326878 WBI326878:WBO326878 WLE326878:WLK326878 WVA326878:WVG326878 IO392414:IU392414 SK392414:SQ392414 ACG392414:ACM392414 AMC392414:AMI392414 AVY392414:AWE392414 BFU392414:BGA392414 BPQ392414:BPW392414 BZM392414:BZS392414 CJI392414:CJO392414 CTE392414:CTK392414 DDA392414:DDG392414 DMW392414:DNC392414 DWS392414:DWY392414 EGO392414:EGU392414 EQK392414:EQQ392414 FAG392414:FAM392414 FKC392414:FKI392414 FTY392414:FUE392414 GDU392414:GEA392414 GNQ392414:GNW392414 GXM392414:GXS392414 HHI392414:HHO392414 HRE392414:HRK392414 IBA392414:IBG392414 IKW392414:ILC392414 IUS392414:IUY392414 JEO392414:JEU392414 JOK392414:JOQ392414 JYG392414:JYM392414 KIC392414:KII392414 KRY392414:KSE392414 LBU392414:LCA392414 LLQ392414:LLW392414 LVM392414:LVS392414 MFI392414:MFO392414 MPE392414:MPK392414 MZA392414:MZG392414 NIW392414:NJC392414 NSS392414:NSY392414 OCO392414:OCU392414 OMK392414:OMQ392414 OWG392414:OWM392414 PGC392414:PGI392414 PPY392414:PQE392414 PZU392414:QAA392414 QJQ392414:QJW392414 QTM392414:QTS392414 RDI392414:RDO392414 RNE392414:RNK392414 RXA392414:RXG392414 SGW392414:SHC392414 SQS392414:SQY392414 TAO392414:TAU392414 TKK392414:TKQ392414 TUG392414:TUM392414 UEC392414:UEI392414 UNY392414:UOE392414 UXU392414:UYA392414 VHQ392414:VHW392414 VRM392414:VRS392414 WBI392414:WBO392414 WLE392414:WLK392414 WVA392414:WVG392414 IO457950:IU457950 SK457950:SQ457950 ACG457950:ACM457950 AMC457950:AMI457950 AVY457950:AWE457950 BFU457950:BGA457950 BPQ457950:BPW457950 BZM457950:BZS457950 CJI457950:CJO457950 CTE457950:CTK457950 DDA457950:DDG457950 DMW457950:DNC457950 DWS457950:DWY457950 EGO457950:EGU457950 EQK457950:EQQ457950 FAG457950:FAM457950 FKC457950:FKI457950 FTY457950:FUE457950 GDU457950:GEA457950 GNQ457950:GNW457950 GXM457950:GXS457950 HHI457950:HHO457950 HRE457950:HRK457950 IBA457950:IBG457950 IKW457950:ILC457950 IUS457950:IUY457950 JEO457950:JEU457950 JOK457950:JOQ457950 JYG457950:JYM457950 KIC457950:KII457950 KRY457950:KSE457950 LBU457950:LCA457950 LLQ457950:LLW457950 LVM457950:LVS457950 MFI457950:MFO457950 MPE457950:MPK457950 MZA457950:MZG457950 NIW457950:NJC457950 NSS457950:NSY457950 OCO457950:OCU457950 OMK457950:OMQ457950 OWG457950:OWM457950 PGC457950:PGI457950 PPY457950:PQE457950 PZU457950:QAA457950 QJQ457950:QJW457950 QTM457950:QTS457950 RDI457950:RDO457950 RNE457950:RNK457950 RXA457950:RXG457950 SGW457950:SHC457950 SQS457950:SQY457950 TAO457950:TAU457950 TKK457950:TKQ457950 TUG457950:TUM457950 UEC457950:UEI457950 UNY457950:UOE457950 UXU457950:UYA457950 VHQ457950:VHW457950 VRM457950:VRS457950 WBI457950:WBO457950 WLE457950:WLK457950 WVA457950:WVG457950 IO523486:IU523486 SK523486:SQ523486 ACG523486:ACM523486 AMC523486:AMI523486 AVY523486:AWE523486 BFU523486:BGA523486 BPQ523486:BPW523486 BZM523486:BZS523486 CJI523486:CJO523486 CTE523486:CTK523486 DDA523486:DDG523486 DMW523486:DNC523486 DWS523486:DWY523486 EGO523486:EGU523486 EQK523486:EQQ523486 FAG523486:FAM523486 FKC523486:FKI523486 FTY523486:FUE523486 GDU523486:GEA523486 GNQ523486:GNW523486 GXM523486:GXS523486 HHI523486:HHO523486 HRE523486:HRK523486 IBA523486:IBG523486 IKW523486:ILC523486 IUS523486:IUY523486 JEO523486:JEU523486 JOK523486:JOQ523486 JYG523486:JYM523486 KIC523486:KII523486 KRY523486:KSE523486 LBU523486:LCA523486 LLQ523486:LLW523486 LVM523486:LVS523486 MFI523486:MFO523486 MPE523486:MPK523486 MZA523486:MZG523486 NIW523486:NJC523486 NSS523486:NSY523486 OCO523486:OCU523486 OMK523486:OMQ523486 OWG523486:OWM523486 PGC523486:PGI523486 PPY523486:PQE523486 PZU523486:QAA523486 QJQ523486:QJW523486 QTM523486:QTS523486 RDI523486:RDO523486 RNE523486:RNK523486 RXA523486:RXG523486 SGW523486:SHC523486 SQS523486:SQY523486 TAO523486:TAU523486 TKK523486:TKQ523486 TUG523486:TUM523486 UEC523486:UEI523486 UNY523486:UOE523486 UXU523486:UYA523486 VHQ523486:VHW523486 VRM523486:VRS523486 WBI523486:WBO523486 WLE523486:WLK523486 WVA523486:WVG523486 IO589022:IU589022 SK589022:SQ589022 ACG589022:ACM589022 AMC589022:AMI589022 AVY589022:AWE589022 BFU589022:BGA589022 BPQ589022:BPW589022 BZM589022:BZS589022 CJI589022:CJO589022 CTE589022:CTK589022 DDA589022:DDG589022 DMW589022:DNC589022 DWS589022:DWY589022 EGO589022:EGU589022 EQK589022:EQQ589022 FAG589022:FAM589022 FKC589022:FKI589022 FTY589022:FUE589022 GDU589022:GEA589022 GNQ589022:GNW589022 GXM589022:GXS589022 HHI589022:HHO589022 HRE589022:HRK589022 IBA589022:IBG589022 IKW589022:ILC589022 IUS589022:IUY589022 JEO589022:JEU589022 JOK589022:JOQ589022 JYG589022:JYM589022 KIC589022:KII589022 KRY589022:KSE589022 LBU589022:LCA589022 LLQ589022:LLW589022 LVM589022:LVS589022 MFI589022:MFO589022 MPE589022:MPK589022 MZA589022:MZG589022 NIW589022:NJC589022 NSS589022:NSY589022 OCO589022:OCU589022 OMK589022:OMQ589022 OWG589022:OWM589022 PGC589022:PGI589022 PPY589022:PQE589022 PZU589022:QAA589022 QJQ589022:QJW589022 QTM589022:QTS589022 RDI589022:RDO589022 RNE589022:RNK589022 RXA589022:RXG589022 SGW589022:SHC589022 SQS589022:SQY589022 TAO589022:TAU589022 TKK589022:TKQ589022 TUG589022:TUM589022 UEC589022:UEI589022 UNY589022:UOE589022 UXU589022:UYA589022 VHQ589022:VHW589022 VRM589022:VRS589022 WBI589022:WBO589022 WLE589022:WLK589022 WVA589022:WVG589022 IO654558:IU654558 SK654558:SQ654558 ACG654558:ACM654558 AMC654558:AMI654558 AVY654558:AWE654558 BFU654558:BGA654558 BPQ654558:BPW654558 BZM654558:BZS654558 CJI654558:CJO654558 CTE654558:CTK654558 DDA654558:DDG654558 DMW654558:DNC654558 DWS654558:DWY654558 EGO654558:EGU654558 EQK654558:EQQ654558 FAG654558:FAM654558 FKC654558:FKI654558 FTY654558:FUE654558 GDU654558:GEA654558 GNQ654558:GNW654558 GXM654558:GXS654558 HHI654558:HHO654558 HRE654558:HRK654558 IBA654558:IBG654558 IKW654558:ILC654558 IUS654558:IUY654558 JEO654558:JEU654558 JOK654558:JOQ654558 JYG654558:JYM654558 KIC654558:KII654558 KRY654558:KSE654558 LBU654558:LCA654558 LLQ654558:LLW654558 LVM654558:LVS654558 MFI654558:MFO654558 MPE654558:MPK654558 MZA654558:MZG654558 NIW654558:NJC654558 NSS654558:NSY654558 OCO654558:OCU654558 OMK654558:OMQ654558 OWG654558:OWM654558 PGC654558:PGI654558 PPY654558:PQE654558 PZU654558:QAA654558 QJQ654558:QJW654558 QTM654558:QTS654558 RDI654558:RDO654558 RNE654558:RNK654558 RXA654558:RXG654558 SGW654558:SHC654558 SQS654558:SQY654558 TAO654558:TAU654558 TKK654558:TKQ654558 TUG654558:TUM654558 UEC654558:UEI654558 UNY654558:UOE654558 UXU654558:UYA654558 VHQ654558:VHW654558 VRM654558:VRS654558 WBI654558:WBO654558 WLE654558:WLK654558 WVA654558:WVG654558 IO720094:IU720094 SK720094:SQ720094 ACG720094:ACM720094 AMC720094:AMI720094 AVY720094:AWE720094 BFU720094:BGA720094 BPQ720094:BPW720094 BZM720094:BZS720094 CJI720094:CJO720094 CTE720094:CTK720094 DDA720094:DDG720094 DMW720094:DNC720094 DWS720094:DWY720094 EGO720094:EGU720094 EQK720094:EQQ720094 FAG720094:FAM720094 FKC720094:FKI720094 FTY720094:FUE720094 GDU720094:GEA720094 GNQ720094:GNW720094 GXM720094:GXS720094 HHI720094:HHO720094 HRE720094:HRK720094 IBA720094:IBG720094 IKW720094:ILC720094 IUS720094:IUY720094 JEO720094:JEU720094 JOK720094:JOQ720094 JYG720094:JYM720094 KIC720094:KII720094 KRY720094:KSE720094 LBU720094:LCA720094 LLQ720094:LLW720094 LVM720094:LVS720094 MFI720094:MFO720094 MPE720094:MPK720094 MZA720094:MZG720094 NIW720094:NJC720094 NSS720094:NSY720094 OCO720094:OCU720094 OMK720094:OMQ720094 OWG720094:OWM720094 PGC720094:PGI720094 PPY720094:PQE720094 PZU720094:QAA720094 QJQ720094:QJW720094 QTM720094:QTS720094 RDI720094:RDO720094 RNE720094:RNK720094 RXA720094:RXG720094 SGW720094:SHC720094 SQS720094:SQY720094 TAO720094:TAU720094 TKK720094:TKQ720094 TUG720094:TUM720094 UEC720094:UEI720094 UNY720094:UOE720094 UXU720094:UYA720094 VHQ720094:VHW720094 VRM720094:VRS720094 WBI720094:WBO720094 WLE720094:WLK720094 WVA720094:WVG720094 IO785630:IU785630 SK785630:SQ785630 ACG785630:ACM785630 AMC785630:AMI785630 AVY785630:AWE785630 BFU785630:BGA785630 BPQ785630:BPW785630 BZM785630:BZS785630 CJI785630:CJO785630 CTE785630:CTK785630 DDA785630:DDG785630 DMW785630:DNC785630 DWS785630:DWY785630 EGO785630:EGU785630 EQK785630:EQQ785630 FAG785630:FAM785630 FKC785630:FKI785630 FTY785630:FUE785630 GDU785630:GEA785630 GNQ785630:GNW785630 GXM785630:GXS785630 HHI785630:HHO785630 HRE785630:HRK785630 IBA785630:IBG785630 IKW785630:ILC785630 IUS785630:IUY785630 JEO785630:JEU785630 JOK785630:JOQ785630 JYG785630:JYM785630 KIC785630:KII785630 KRY785630:KSE785630 LBU785630:LCA785630 LLQ785630:LLW785630 LVM785630:LVS785630 MFI785630:MFO785630 MPE785630:MPK785630 MZA785630:MZG785630 NIW785630:NJC785630 NSS785630:NSY785630 OCO785630:OCU785630 OMK785630:OMQ785630 OWG785630:OWM785630 PGC785630:PGI785630 PPY785630:PQE785630 PZU785630:QAA785630 QJQ785630:QJW785630 QTM785630:QTS785630 RDI785630:RDO785630 RNE785630:RNK785630 RXA785630:RXG785630 SGW785630:SHC785630 SQS785630:SQY785630 TAO785630:TAU785630 TKK785630:TKQ785630 TUG785630:TUM785630 UEC785630:UEI785630 UNY785630:UOE785630 UXU785630:UYA785630 VHQ785630:VHW785630 VRM785630:VRS785630 WBI785630:WBO785630 WLE785630:WLK785630 WVA785630:WVG785630 IO851166:IU851166 SK851166:SQ851166 ACG851166:ACM851166 AMC851166:AMI851166 AVY851166:AWE851166 BFU851166:BGA851166 BPQ851166:BPW851166 BZM851166:BZS851166 CJI851166:CJO851166 CTE851166:CTK851166 DDA851166:DDG851166 DMW851166:DNC851166 DWS851166:DWY851166 EGO851166:EGU851166 EQK851166:EQQ851166 FAG851166:FAM851166 FKC851166:FKI851166 FTY851166:FUE851166 GDU851166:GEA851166 GNQ851166:GNW851166 GXM851166:GXS851166 HHI851166:HHO851166 HRE851166:HRK851166 IBA851166:IBG851166 IKW851166:ILC851166 IUS851166:IUY851166 JEO851166:JEU851166 JOK851166:JOQ851166 JYG851166:JYM851166 KIC851166:KII851166 KRY851166:KSE851166 LBU851166:LCA851166 LLQ851166:LLW851166 LVM851166:LVS851166 MFI851166:MFO851166 MPE851166:MPK851166 MZA851166:MZG851166 NIW851166:NJC851166 NSS851166:NSY851166 OCO851166:OCU851166 OMK851166:OMQ851166 OWG851166:OWM851166 PGC851166:PGI851166 PPY851166:PQE851166 PZU851166:QAA851166 QJQ851166:QJW851166 QTM851166:QTS851166 RDI851166:RDO851166 RNE851166:RNK851166 RXA851166:RXG851166 SGW851166:SHC851166 SQS851166:SQY851166 TAO851166:TAU851166 TKK851166:TKQ851166 TUG851166:TUM851166 UEC851166:UEI851166 UNY851166:UOE851166 UXU851166:UYA851166 VHQ851166:VHW851166 VRM851166:VRS851166 WBI851166:WBO851166 WLE851166:WLK851166 WVA851166:WVG851166 IO916702:IU916702 SK916702:SQ916702 ACG916702:ACM916702 AMC916702:AMI916702 AVY916702:AWE916702 BFU916702:BGA916702 BPQ916702:BPW916702 BZM916702:BZS916702 CJI916702:CJO916702 CTE916702:CTK916702 DDA916702:DDG916702 DMW916702:DNC916702 DWS916702:DWY916702 EGO916702:EGU916702 EQK916702:EQQ916702 FAG916702:FAM916702 FKC916702:FKI916702 FTY916702:FUE916702 GDU916702:GEA916702 GNQ916702:GNW916702 GXM916702:GXS916702 HHI916702:HHO916702 HRE916702:HRK916702 IBA916702:IBG916702 IKW916702:ILC916702 IUS916702:IUY916702 JEO916702:JEU916702 JOK916702:JOQ916702 JYG916702:JYM916702 KIC916702:KII916702 KRY916702:KSE916702 LBU916702:LCA916702 LLQ916702:LLW916702 LVM916702:LVS916702 MFI916702:MFO916702 MPE916702:MPK916702 MZA916702:MZG916702 NIW916702:NJC916702 NSS916702:NSY916702 OCO916702:OCU916702 OMK916702:OMQ916702 OWG916702:OWM916702 PGC916702:PGI916702 PPY916702:PQE916702 PZU916702:QAA916702 QJQ916702:QJW916702 QTM916702:QTS916702 RDI916702:RDO916702 RNE916702:RNK916702 RXA916702:RXG916702 SGW916702:SHC916702 SQS916702:SQY916702 TAO916702:TAU916702 TKK916702:TKQ916702 TUG916702:TUM916702 UEC916702:UEI916702 UNY916702:UOE916702 UXU916702:UYA916702 VHQ916702:VHW916702 VRM916702:VRS916702 WBI916702:WBO916702 WLE916702:WLK916702 WVA916702:WVG916702 IO982238:IU982238 SK982238:SQ982238 ACG982238:ACM982238 AMC982238:AMI982238 AVY982238:AWE982238 BFU982238:BGA982238 BPQ982238:BPW982238 BZM982238:BZS982238 CJI982238:CJO982238 CTE982238:CTK982238 DDA982238:DDG982238 DMW982238:DNC982238 DWS982238:DWY982238 EGO982238:EGU982238 EQK982238:EQQ982238 FAG982238:FAM982238 FKC982238:FKI982238 FTY982238:FUE982238 GDU982238:GEA982238 GNQ982238:GNW982238 GXM982238:GXS982238 HHI982238:HHO982238 HRE982238:HRK982238 IBA982238:IBG982238 IKW982238:ILC982238 IUS982238:IUY982238 JEO982238:JEU982238 JOK982238:JOQ982238 JYG982238:JYM982238 KIC982238:KII982238 KRY982238:KSE982238 LBU982238:LCA982238 LLQ982238:LLW982238 LVM982238:LVS982238 MFI982238:MFO982238 MPE982238:MPK982238 MZA982238:MZG982238 NIW982238:NJC982238 NSS982238:NSY982238 OCO982238:OCU982238 OMK982238:OMQ982238 OWG982238:OWM982238 PGC982238:PGI982238 PPY982238:PQE982238 PZU982238:QAA982238 QJQ982238:QJW982238 QTM982238:QTS982238 RDI982238:RDO982238 RNE982238:RNK982238 RXA982238:RXG982238 SGW982238:SHC982238 SQS982238:SQY982238 TAO982238:TAU982238 TKK982238:TKQ982238 TUG982238:TUM982238 UEC982238:UEI982238 UNY982238:UOE982238 UXU982238:UYA982238 VHQ982238:VHW982238 VRM982238:VRS982238 WBI982238:WBO982238 WLE982238:WLK982238 WVA982238:WVG982238 IO64767:IT64770 SK64767:SP64770 ACG64767:ACL64770 AMC64767:AMH64770 AVY64767:AWD64770 BFU64767:BFZ64770 BPQ64767:BPV64770 BZM64767:BZR64770 CJI64767:CJN64770 CTE64767:CTJ64770 DDA64767:DDF64770 DMW64767:DNB64770 DWS64767:DWX64770 EGO64767:EGT64770 EQK64767:EQP64770 FAG64767:FAL64770 FKC64767:FKH64770 FTY64767:FUD64770 GDU64767:GDZ64770 GNQ64767:GNV64770 GXM64767:GXR64770 HHI64767:HHN64770 HRE64767:HRJ64770 IBA64767:IBF64770 IKW64767:ILB64770 IUS64767:IUX64770 JEO64767:JET64770 JOK64767:JOP64770 JYG64767:JYL64770 KIC64767:KIH64770 KRY64767:KSD64770 LBU64767:LBZ64770 LLQ64767:LLV64770 LVM64767:LVR64770 MFI64767:MFN64770 MPE64767:MPJ64770 MZA64767:MZF64770 NIW64767:NJB64770 NSS64767:NSX64770 OCO64767:OCT64770 OMK64767:OMP64770 OWG64767:OWL64770 PGC64767:PGH64770 PPY64767:PQD64770 PZU64767:PZZ64770 QJQ64767:QJV64770 QTM64767:QTR64770 RDI64767:RDN64770 RNE64767:RNJ64770 RXA64767:RXF64770 SGW64767:SHB64770 SQS64767:SQX64770 TAO64767:TAT64770 TKK64767:TKP64770 TUG64767:TUL64770 UEC64767:UEH64770 UNY64767:UOD64770 UXU64767:UXZ64770 VHQ64767:VHV64770 VRM64767:VRR64770 WBI64767:WBN64770 WLE64767:WLJ64770 WVA64767:WVF64770 IO130303:IT130306 SK130303:SP130306 ACG130303:ACL130306 AMC130303:AMH130306 AVY130303:AWD130306 BFU130303:BFZ130306 BPQ130303:BPV130306 BZM130303:BZR130306 CJI130303:CJN130306 CTE130303:CTJ130306 DDA130303:DDF130306 DMW130303:DNB130306 DWS130303:DWX130306 EGO130303:EGT130306 EQK130303:EQP130306 FAG130303:FAL130306 FKC130303:FKH130306 FTY130303:FUD130306 GDU130303:GDZ130306 GNQ130303:GNV130306 GXM130303:GXR130306 HHI130303:HHN130306 HRE130303:HRJ130306 IBA130303:IBF130306 IKW130303:ILB130306 IUS130303:IUX130306 JEO130303:JET130306 JOK130303:JOP130306 JYG130303:JYL130306 KIC130303:KIH130306 KRY130303:KSD130306 LBU130303:LBZ130306 LLQ130303:LLV130306 LVM130303:LVR130306 MFI130303:MFN130306 MPE130303:MPJ130306 MZA130303:MZF130306 NIW130303:NJB130306 NSS130303:NSX130306 OCO130303:OCT130306 OMK130303:OMP130306 OWG130303:OWL130306 PGC130303:PGH130306 PPY130303:PQD130306 PZU130303:PZZ130306 QJQ130303:QJV130306 QTM130303:QTR130306 RDI130303:RDN130306 RNE130303:RNJ130306 RXA130303:RXF130306 SGW130303:SHB130306 SQS130303:SQX130306 TAO130303:TAT130306 TKK130303:TKP130306 TUG130303:TUL130306 UEC130303:UEH130306 UNY130303:UOD130306 UXU130303:UXZ130306 VHQ130303:VHV130306 VRM130303:VRR130306 WBI130303:WBN130306 WLE130303:WLJ130306 WVA130303:WVF130306 IO195839:IT195842 SK195839:SP195842 ACG195839:ACL195842 AMC195839:AMH195842 AVY195839:AWD195842 BFU195839:BFZ195842 BPQ195839:BPV195842 BZM195839:BZR195842 CJI195839:CJN195842 CTE195839:CTJ195842 DDA195839:DDF195842 DMW195839:DNB195842 DWS195839:DWX195842 EGO195839:EGT195842 EQK195839:EQP195842 FAG195839:FAL195842 FKC195839:FKH195842 FTY195839:FUD195842 GDU195839:GDZ195842 GNQ195839:GNV195842 GXM195839:GXR195842 HHI195839:HHN195842 HRE195839:HRJ195842 IBA195839:IBF195842 IKW195839:ILB195842 IUS195839:IUX195842 JEO195839:JET195842 JOK195839:JOP195842 JYG195839:JYL195842 KIC195839:KIH195842 KRY195839:KSD195842 LBU195839:LBZ195842 LLQ195839:LLV195842 LVM195839:LVR195842 MFI195839:MFN195842 MPE195839:MPJ195842 MZA195839:MZF195842 NIW195839:NJB195842 NSS195839:NSX195842 OCO195839:OCT195842 OMK195839:OMP195842 OWG195839:OWL195842 PGC195839:PGH195842 PPY195839:PQD195842 PZU195839:PZZ195842 QJQ195839:QJV195842 QTM195839:QTR195842 RDI195839:RDN195842 RNE195839:RNJ195842 RXA195839:RXF195842 SGW195839:SHB195842 SQS195839:SQX195842 TAO195839:TAT195842 TKK195839:TKP195842 TUG195839:TUL195842 UEC195839:UEH195842 UNY195839:UOD195842 UXU195839:UXZ195842 VHQ195839:VHV195842 VRM195839:VRR195842 WBI195839:WBN195842 WLE195839:WLJ195842 WVA195839:WVF195842 IO261375:IT261378 SK261375:SP261378 ACG261375:ACL261378 AMC261375:AMH261378 AVY261375:AWD261378 BFU261375:BFZ261378 BPQ261375:BPV261378 BZM261375:BZR261378 CJI261375:CJN261378 CTE261375:CTJ261378 DDA261375:DDF261378 DMW261375:DNB261378 DWS261375:DWX261378 EGO261375:EGT261378 EQK261375:EQP261378 FAG261375:FAL261378 FKC261375:FKH261378 FTY261375:FUD261378 GDU261375:GDZ261378 GNQ261375:GNV261378 GXM261375:GXR261378 HHI261375:HHN261378 HRE261375:HRJ261378 IBA261375:IBF261378 IKW261375:ILB261378 IUS261375:IUX261378 JEO261375:JET261378 JOK261375:JOP261378 JYG261375:JYL261378 KIC261375:KIH261378 KRY261375:KSD261378 LBU261375:LBZ261378 LLQ261375:LLV261378 LVM261375:LVR261378 MFI261375:MFN261378 MPE261375:MPJ261378 MZA261375:MZF261378 NIW261375:NJB261378 NSS261375:NSX261378 OCO261375:OCT261378 OMK261375:OMP261378 OWG261375:OWL261378 PGC261375:PGH261378 PPY261375:PQD261378 PZU261375:PZZ261378 QJQ261375:QJV261378 QTM261375:QTR261378 RDI261375:RDN261378 RNE261375:RNJ261378 RXA261375:RXF261378 SGW261375:SHB261378 SQS261375:SQX261378 TAO261375:TAT261378 TKK261375:TKP261378 TUG261375:TUL261378 UEC261375:UEH261378 UNY261375:UOD261378 UXU261375:UXZ261378 VHQ261375:VHV261378 VRM261375:VRR261378 WBI261375:WBN261378 WLE261375:WLJ261378 WVA261375:WVF261378 IO326911:IT326914 SK326911:SP326914 ACG326911:ACL326914 AMC326911:AMH326914 AVY326911:AWD326914 BFU326911:BFZ326914 BPQ326911:BPV326914 BZM326911:BZR326914 CJI326911:CJN326914 CTE326911:CTJ326914 DDA326911:DDF326914 DMW326911:DNB326914 DWS326911:DWX326914 EGO326911:EGT326914 EQK326911:EQP326914 FAG326911:FAL326914 FKC326911:FKH326914 FTY326911:FUD326914 GDU326911:GDZ326914 GNQ326911:GNV326914 GXM326911:GXR326914 HHI326911:HHN326914 HRE326911:HRJ326914 IBA326911:IBF326914 IKW326911:ILB326914 IUS326911:IUX326914 JEO326911:JET326914 JOK326911:JOP326914 JYG326911:JYL326914 KIC326911:KIH326914 KRY326911:KSD326914 LBU326911:LBZ326914 LLQ326911:LLV326914 LVM326911:LVR326914 MFI326911:MFN326914 MPE326911:MPJ326914 MZA326911:MZF326914 NIW326911:NJB326914 NSS326911:NSX326914 OCO326911:OCT326914 OMK326911:OMP326914 OWG326911:OWL326914 PGC326911:PGH326914 PPY326911:PQD326914 PZU326911:PZZ326914 QJQ326911:QJV326914 QTM326911:QTR326914 RDI326911:RDN326914 RNE326911:RNJ326914 RXA326911:RXF326914 SGW326911:SHB326914 SQS326911:SQX326914 TAO326911:TAT326914 TKK326911:TKP326914 TUG326911:TUL326914 UEC326911:UEH326914 UNY326911:UOD326914 UXU326911:UXZ326914 VHQ326911:VHV326914 VRM326911:VRR326914 WBI326911:WBN326914 WLE326911:WLJ326914 WVA326911:WVF326914 IO392447:IT392450 SK392447:SP392450 ACG392447:ACL392450 AMC392447:AMH392450 AVY392447:AWD392450 BFU392447:BFZ392450 BPQ392447:BPV392450 BZM392447:BZR392450 CJI392447:CJN392450 CTE392447:CTJ392450 DDA392447:DDF392450 DMW392447:DNB392450 DWS392447:DWX392450 EGO392447:EGT392450 EQK392447:EQP392450 FAG392447:FAL392450 FKC392447:FKH392450 FTY392447:FUD392450 GDU392447:GDZ392450 GNQ392447:GNV392450 GXM392447:GXR392450 HHI392447:HHN392450 HRE392447:HRJ392450 IBA392447:IBF392450 IKW392447:ILB392450 IUS392447:IUX392450 JEO392447:JET392450 JOK392447:JOP392450 JYG392447:JYL392450 KIC392447:KIH392450 KRY392447:KSD392450 LBU392447:LBZ392450 LLQ392447:LLV392450 LVM392447:LVR392450 MFI392447:MFN392450 MPE392447:MPJ392450 MZA392447:MZF392450 NIW392447:NJB392450 NSS392447:NSX392450 OCO392447:OCT392450 OMK392447:OMP392450 OWG392447:OWL392450 PGC392447:PGH392450 PPY392447:PQD392450 PZU392447:PZZ392450 QJQ392447:QJV392450 QTM392447:QTR392450 RDI392447:RDN392450 RNE392447:RNJ392450 RXA392447:RXF392450 SGW392447:SHB392450 SQS392447:SQX392450 TAO392447:TAT392450 TKK392447:TKP392450 TUG392447:TUL392450 UEC392447:UEH392450 UNY392447:UOD392450 UXU392447:UXZ392450 VHQ392447:VHV392450 VRM392447:VRR392450 WBI392447:WBN392450 WLE392447:WLJ392450 WVA392447:WVF392450 IO457983:IT457986 SK457983:SP457986 ACG457983:ACL457986 AMC457983:AMH457986 AVY457983:AWD457986 BFU457983:BFZ457986 BPQ457983:BPV457986 BZM457983:BZR457986 CJI457983:CJN457986 CTE457983:CTJ457986 DDA457983:DDF457986 DMW457983:DNB457986 DWS457983:DWX457986 EGO457983:EGT457986 EQK457983:EQP457986 FAG457983:FAL457986 FKC457983:FKH457986 FTY457983:FUD457986 GDU457983:GDZ457986 GNQ457983:GNV457986 GXM457983:GXR457986 HHI457983:HHN457986 HRE457983:HRJ457986 IBA457983:IBF457986 IKW457983:ILB457986 IUS457983:IUX457986 JEO457983:JET457986 JOK457983:JOP457986 JYG457983:JYL457986 KIC457983:KIH457986 KRY457983:KSD457986 LBU457983:LBZ457986 LLQ457983:LLV457986 LVM457983:LVR457986 MFI457983:MFN457986 MPE457983:MPJ457986 MZA457983:MZF457986 NIW457983:NJB457986 NSS457983:NSX457986 OCO457983:OCT457986 OMK457983:OMP457986 OWG457983:OWL457986 PGC457983:PGH457986 PPY457983:PQD457986 PZU457983:PZZ457986 QJQ457983:QJV457986 QTM457983:QTR457986 RDI457983:RDN457986 RNE457983:RNJ457986 RXA457983:RXF457986 SGW457983:SHB457986 SQS457983:SQX457986 TAO457983:TAT457986 TKK457983:TKP457986 TUG457983:TUL457986 UEC457983:UEH457986 UNY457983:UOD457986 UXU457983:UXZ457986 VHQ457983:VHV457986 VRM457983:VRR457986 WBI457983:WBN457986 WLE457983:WLJ457986 WVA457983:WVF457986 IO523519:IT523522 SK523519:SP523522 ACG523519:ACL523522 AMC523519:AMH523522 AVY523519:AWD523522 BFU523519:BFZ523522 BPQ523519:BPV523522 BZM523519:BZR523522 CJI523519:CJN523522 CTE523519:CTJ523522 DDA523519:DDF523522 DMW523519:DNB523522 DWS523519:DWX523522 EGO523519:EGT523522 EQK523519:EQP523522 FAG523519:FAL523522 FKC523519:FKH523522 FTY523519:FUD523522 GDU523519:GDZ523522 GNQ523519:GNV523522 GXM523519:GXR523522 HHI523519:HHN523522 HRE523519:HRJ523522 IBA523519:IBF523522 IKW523519:ILB523522 IUS523519:IUX523522 JEO523519:JET523522 JOK523519:JOP523522 JYG523519:JYL523522 KIC523519:KIH523522 KRY523519:KSD523522 LBU523519:LBZ523522 LLQ523519:LLV523522 LVM523519:LVR523522 MFI523519:MFN523522 MPE523519:MPJ523522 MZA523519:MZF523522 NIW523519:NJB523522 NSS523519:NSX523522 OCO523519:OCT523522 OMK523519:OMP523522 OWG523519:OWL523522 PGC523519:PGH523522 PPY523519:PQD523522 PZU523519:PZZ523522 QJQ523519:QJV523522 QTM523519:QTR523522 RDI523519:RDN523522 RNE523519:RNJ523522 RXA523519:RXF523522 SGW523519:SHB523522 SQS523519:SQX523522 TAO523519:TAT523522 TKK523519:TKP523522 TUG523519:TUL523522 UEC523519:UEH523522 UNY523519:UOD523522 UXU523519:UXZ523522 VHQ523519:VHV523522 VRM523519:VRR523522 WBI523519:WBN523522 WLE523519:WLJ523522 WVA523519:WVF523522 IO589055:IT589058 SK589055:SP589058 ACG589055:ACL589058 AMC589055:AMH589058 AVY589055:AWD589058 BFU589055:BFZ589058 BPQ589055:BPV589058 BZM589055:BZR589058 CJI589055:CJN589058 CTE589055:CTJ589058 DDA589055:DDF589058 DMW589055:DNB589058 DWS589055:DWX589058 EGO589055:EGT589058 EQK589055:EQP589058 FAG589055:FAL589058 FKC589055:FKH589058 FTY589055:FUD589058 GDU589055:GDZ589058 GNQ589055:GNV589058 GXM589055:GXR589058 HHI589055:HHN589058 HRE589055:HRJ589058 IBA589055:IBF589058 IKW589055:ILB589058 IUS589055:IUX589058 JEO589055:JET589058 JOK589055:JOP589058 JYG589055:JYL589058 KIC589055:KIH589058 KRY589055:KSD589058 LBU589055:LBZ589058 LLQ589055:LLV589058 LVM589055:LVR589058 MFI589055:MFN589058 MPE589055:MPJ589058 MZA589055:MZF589058 NIW589055:NJB589058 NSS589055:NSX589058 OCO589055:OCT589058 OMK589055:OMP589058 OWG589055:OWL589058 PGC589055:PGH589058 PPY589055:PQD589058 PZU589055:PZZ589058 QJQ589055:QJV589058 QTM589055:QTR589058 RDI589055:RDN589058 RNE589055:RNJ589058 RXA589055:RXF589058 SGW589055:SHB589058 SQS589055:SQX589058 TAO589055:TAT589058 TKK589055:TKP589058 TUG589055:TUL589058 UEC589055:UEH589058 UNY589055:UOD589058 UXU589055:UXZ589058 VHQ589055:VHV589058 VRM589055:VRR589058 WBI589055:WBN589058 WLE589055:WLJ589058 WVA589055:WVF589058 IO654591:IT654594 SK654591:SP654594 ACG654591:ACL654594 AMC654591:AMH654594 AVY654591:AWD654594 BFU654591:BFZ654594 BPQ654591:BPV654594 BZM654591:BZR654594 CJI654591:CJN654594 CTE654591:CTJ654594 DDA654591:DDF654594 DMW654591:DNB654594 DWS654591:DWX654594 EGO654591:EGT654594 EQK654591:EQP654594 FAG654591:FAL654594 FKC654591:FKH654594 FTY654591:FUD654594 GDU654591:GDZ654594 GNQ654591:GNV654594 GXM654591:GXR654594 HHI654591:HHN654594 HRE654591:HRJ654594 IBA654591:IBF654594 IKW654591:ILB654594 IUS654591:IUX654594 JEO654591:JET654594 JOK654591:JOP654594 JYG654591:JYL654594 KIC654591:KIH654594 KRY654591:KSD654594 LBU654591:LBZ654594 LLQ654591:LLV654594 LVM654591:LVR654594 MFI654591:MFN654594 MPE654591:MPJ654594 MZA654591:MZF654594 NIW654591:NJB654594 NSS654591:NSX654594 OCO654591:OCT654594 OMK654591:OMP654594 OWG654591:OWL654594 PGC654591:PGH654594 PPY654591:PQD654594 PZU654591:PZZ654594 QJQ654591:QJV654594 QTM654591:QTR654594 RDI654591:RDN654594 RNE654591:RNJ654594 RXA654591:RXF654594 SGW654591:SHB654594 SQS654591:SQX654594 TAO654591:TAT654594 TKK654591:TKP654594 TUG654591:TUL654594 UEC654591:UEH654594 UNY654591:UOD654594 UXU654591:UXZ654594 VHQ654591:VHV654594 VRM654591:VRR654594 WBI654591:WBN654594 WLE654591:WLJ654594 WVA654591:WVF654594 IO720127:IT720130 SK720127:SP720130 ACG720127:ACL720130 AMC720127:AMH720130 AVY720127:AWD720130 BFU720127:BFZ720130 BPQ720127:BPV720130 BZM720127:BZR720130 CJI720127:CJN720130 CTE720127:CTJ720130 DDA720127:DDF720130 DMW720127:DNB720130 DWS720127:DWX720130 EGO720127:EGT720130 EQK720127:EQP720130 FAG720127:FAL720130 FKC720127:FKH720130 FTY720127:FUD720130 GDU720127:GDZ720130 GNQ720127:GNV720130 GXM720127:GXR720130 HHI720127:HHN720130 HRE720127:HRJ720130 IBA720127:IBF720130 IKW720127:ILB720130 IUS720127:IUX720130 JEO720127:JET720130 JOK720127:JOP720130 JYG720127:JYL720130 KIC720127:KIH720130 KRY720127:KSD720130 LBU720127:LBZ720130 LLQ720127:LLV720130 LVM720127:LVR720130 MFI720127:MFN720130 MPE720127:MPJ720130 MZA720127:MZF720130 NIW720127:NJB720130 NSS720127:NSX720130 OCO720127:OCT720130 OMK720127:OMP720130 OWG720127:OWL720130 PGC720127:PGH720130 PPY720127:PQD720130 PZU720127:PZZ720130 QJQ720127:QJV720130 QTM720127:QTR720130 RDI720127:RDN720130 RNE720127:RNJ720130 RXA720127:RXF720130 SGW720127:SHB720130 SQS720127:SQX720130 TAO720127:TAT720130 TKK720127:TKP720130 TUG720127:TUL720130 UEC720127:UEH720130 UNY720127:UOD720130 UXU720127:UXZ720130 VHQ720127:VHV720130 VRM720127:VRR720130 WBI720127:WBN720130 WLE720127:WLJ720130 WVA720127:WVF720130 IO785663:IT785666 SK785663:SP785666 ACG785663:ACL785666 AMC785663:AMH785666 AVY785663:AWD785666 BFU785663:BFZ785666 BPQ785663:BPV785666 BZM785663:BZR785666 CJI785663:CJN785666 CTE785663:CTJ785666 DDA785663:DDF785666 DMW785663:DNB785666 DWS785663:DWX785666 EGO785663:EGT785666 EQK785663:EQP785666 FAG785663:FAL785666 FKC785663:FKH785666 FTY785663:FUD785666 GDU785663:GDZ785666 GNQ785663:GNV785666 GXM785663:GXR785666 HHI785663:HHN785666 HRE785663:HRJ785666 IBA785663:IBF785666 IKW785663:ILB785666 IUS785663:IUX785666 JEO785663:JET785666 JOK785663:JOP785666 JYG785663:JYL785666 KIC785663:KIH785666 KRY785663:KSD785666 LBU785663:LBZ785666 LLQ785663:LLV785666 LVM785663:LVR785666 MFI785663:MFN785666 MPE785663:MPJ785666 MZA785663:MZF785666 NIW785663:NJB785666 NSS785663:NSX785666 OCO785663:OCT785666 OMK785663:OMP785666 OWG785663:OWL785666 PGC785663:PGH785666 PPY785663:PQD785666 PZU785663:PZZ785666 QJQ785663:QJV785666 QTM785663:QTR785666 RDI785663:RDN785666 RNE785663:RNJ785666 RXA785663:RXF785666 SGW785663:SHB785666 SQS785663:SQX785666 TAO785663:TAT785666 TKK785663:TKP785666 TUG785663:TUL785666 UEC785663:UEH785666 UNY785663:UOD785666 UXU785663:UXZ785666 VHQ785663:VHV785666 VRM785663:VRR785666 WBI785663:WBN785666 WLE785663:WLJ785666 WVA785663:WVF785666 IO851199:IT851202 SK851199:SP851202 ACG851199:ACL851202 AMC851199:AMH851202 AVY851199:AWD851202 BFU851199:BFZ851202 BPQ851199:BPV851202 BZM851199:BZR851202 CJI851199:CJN851202 CTE851199:CTJ851202 DDA851199:DDF851202 DMW851199:DNB851202 DWS851199:DWX851202 EGO851199:EGT851202 EQK851199:EQP851202 FAG851199:FAL851202 FKC851199:FKH851202 FTY851199:FUD851202 GDU851199:GDZ851202 GNQ851199:GNV851202 GXM851199:GXR851202 HHI851199:HHN851202 HRE851199:HRJ851202 IBA851199:IBF851202 IKW851199:ILB851202 IUS851199:IUX851202 JEO851199:JET851202 JOK851199:JOP851202 JYG851199:JYL851202 KIC851199:KIH851202 KRY851199:KSD851202 LBU851199:LBZ851202 LLQ851199:LLV851202 LVM851199:LVR851202 MFI851199:MFN851202 MPE851199:MPJ851202 MZA851199:MZF851202 NIW851199:NJB851202 NSS851199:NSX851202 OCO851199:OCT851202 OMK851199:OMP851202 OWG851199:OWL851202 PGC851199:PGH851202 PPY851199:PQD851202 PZU851199:PZZ851202 QJQ851199:QJV851202 QTM851199:QTR851202 RDI851199:RDN851202 RNE851199:RNJ851202 RXA851199:RXF851202 SGW851199:SHB851202 SQS851199:SQX851202 TAO851199:TAT851202 TKK851199:TKP851202 TUG851199:TUL851202 UEC851199:UEH851202 UNY851199:UOD851202 UXU851199:UXZ851202 VHQ851199:VHV851202 VRM851199:VRR851202 WBI851199:WBN851202 WLE851199:WLJ851202 WVA851199:WVF851202 IO916735:IT916738 SK916735:SP916738 ACG916735:ACL916738 AMC916735:AMH916738 AVY916735:AWD916738 BFU916735:BFZ916738 BPQ916735:BPV916738 BZM916735:BZR916738 CJI916735:CJN916738 CTE916735:CTJ916738 DDA916735:DDF916738 DMW916735:DNB916738 DWS916735:DWX916738 EGO916735:EGT916738 EQK916735:EQP916738 FAG916735:FAL916738 FKC916735:FKH916738 FTY916735:FUD916738 GDU916735:GDZ916738 GNQ916735:GNV916738 GXM916735:GXR916738 HHI916735:HHN916738 HRE916735:HRJ916738 IBA916735:IBF916738 IKW916735:ILB916738 IUS916735:IUX916738 JEO916735:JET916738 JOK916735:JOP916738 JYG916735:JYL916738 KIC916735:KIH916738 KRY916735:KSD916738 LBU916735:LBZ916738 LLQ916735:LLV916738 LVM916735:LVR916738 MFI916735:MFN916738 MPE916735:MPJ916738 MZA916735:MZF916738 NIW916735:NJB916738 NSS916735:NSX916738 OCO916735:OCT916738 OMK916735:OMP916738 OWG916735:OWL916738 PGC916735:PGH916738 PPY916735:PQD916738 PZU916735:PZZ916738 QJQ916735:QJV916738 QTM916735:QTR916738 RDI916735:RDN916738 RNE916735:RNJ916738 RXA916735:RXF916738 SGW916735:SHB916738 SQS916735:SQX916738 TAO916735:TAT916738 TKK916735:TKP916738 TUG916735:TUL916738 UEC916735:UEH916738 UNY916735:UOD916738 UXU916735:UXZ916738 VHQ916735:VHV916738 VRM916735:VRR916738 WBI916735:WBN916738 WLE916735:WLJ916738 WVA916735:WVF916738 IO982271:IT982274 SK982271:SP982274 ACG982271:ACL982274 AMC982271:AMH982274 AVY982271:AWD982274 BFU982271:BFZ982274 BPQ982271:BPV982274 BZM982271:BZR982274 CJI982271:CJN982274 CTE982271:CTJ982274 DDA982271:DDF982274 DMW982271:DNB982274 DWS982271:DWX982274 EGO982271:EGT982274 EQK982271:EQP982274 FAG982271:FAL982274 FKC982271:FKH982274 FTY982271:FUD982274 GDU982271:GDZ982274 GNQ982271:GNV982274 GXM982271:GXR982274 HHI982271:HHN982274 HRE982271:HRJ982274 IBA982271:IBF982274 IKW982271:ILB982274 IUS982271:IUX982274 JEO982271:JET982274 JOK982271:JOP982274 JYG982271:JYL982274 KIC982271:KIH982274 KRY982271:KSD982274 LBU982271:LBZ982274 LLQ982271:LLV982274 LVM982271:LVR982274 MFI982271:MFN982274 MPE982271:MPJ982274 MZA982271:MZF982274 NIW982271:NJB982274 NSS982271:NSX982274 OCO982271:OCT982274 OMK982271:OMP982274 OWG982271:OWL982274 PGC982271:PGH982274 PPY982271:PQD982274 PZU982271:PZZ982274 QJQ982271:QJV982274 QTM982271:QTR982274 RDI982271:RDN982274 RNE982271:RNJ982274 RXA982271:RXF982274 SGW982271:SHB982274 SQS982271:SQX982274 TAO982271:TAT982274 TKK982271:TKP982274 TUG982271:TUL982274 UEC982271:UEH982274 UNY982271:UOD982274 UXU982271:UXZ982274 VHQ982271:VHV982274 VRM982271:VRR982274 WBI982271:WBN982274 WLE982271:WLJ982274 WVA982271:WVF982274 IU64769:IU64770 SQ64769:SQ64770 ACM64769:ACM64770 AMI64769:AMI64770 AWE64769:AWE64770 BGA64769:BGA64770 BPW64769:BPW64770 BZS64769:BZS64770 CJO64769:CJO64770 CTK64769:CTK64770 DDG64769:DDG64770 DNC64769:DNC64770 DWY64769:DWY64770 EGU64769:EGU64770 EQQ64769:EQQ64770 FAM64769:FAM64770 FKI64769:FKI64770 FUE64769:FUE64770 GEA64769:GEA64770 GNW64769:GNW64770 GXS64769:GXS64770 HHO64769:HHO64770 HRK64769:HRK64770 IBG64769:IBG64770 ILC64769:ILC64770 IUY64769:IUY64770 JEU64769:JEU64770 JOQ64769:JOQ64770 JYM64769:JYM64770 KII64769:KII64770 KSE64769:KSE64770 LCA64769:LCA64770 LLW64769:LLW64770 LVS64769:LVS64770 MFO64769:MFO64770 MPK64769:MPK64770 MZG64769:MZG64770 NJC64769:NJC64770 NSY64769:NSY64770 OCU64769:OCU64770 OMQ64769:OMQ64770 OWM64769:OWM64770 PGI64769:PGI64770 PQE64769:PQE64770 QAA64769:QAA64770 QJW64769:QJW64770 QTS64769:QTS64770 RDO64769:RDO64770 RNK64769:RNK64770 RXG64769:RXG64770 SHC64769:SHC64770 SQY64769:SQY64770 TAU64769:TAU64770 TKQ64769:TKQ64770 TUM64769:TUM64770 UEI64769:UEI64770 UOE64769:UOE64770 UYA64769:UYA64770 VHW64769:VHW64770 VRS64769:VRS64770 WBO64769:WBO64770 WLK64769:WLK64770 WVG64769:WVG64770 IU130305:IU130306 SQ130305:SQ130306 ACM130305:ACM130306 AMI130305:AMI130306 AWE130305:AWE130306 BGA130305:BGA130306 BPW130305:BPW130306 BZS130305:BZS130306 CJO130305:CJO130306 CTK130305:CTK130306 DDG130305:DDG130306 DNC130305:DNC130306 DWY130305:DWY130306 EGU130305:EGU130306 EQQ130305:EQQ130306 FAM130305:FAM130306 FKI130305:FKI130306 FUE130305:FUE130306 GEA130305:GEA130306 GNW130305:GNW130306 GXS130305:GXS130306 HHO130305:HHO130306 HRK130305:HRK130306 IBG130305:IBG130306 ILC130305:ILC130306 IUY130305:IUY130306 JEU130305:JEU130306 JOQ130305:JOQ130306 JYM130305:JYM130306 KII130305:KII130306 KSE130305:KSE130306 LCA130305:LCA130306 LLW130305:LLW130306 LVS130305:LVS130306 MFO130305:MFO130306 MPK130305:MPK130306 MZG130305:MZG130306 NJC130305:NJC130306 NSY130305:NSY130306 OCU130305:OCU130306 OMQ130305:OMQ130306 OWM130305:OWM130306 PGI130305:PGI130306 PQE130305:PQE130306 QAA130305:QAA130306 QJW130305:QJW130306 QTS130305:QTS130306 RDO130305:RDO130306 RNK130305:RNK130306 RXG130305:RXG130306 SHC130305:SHC130306 SQY130305:SQY130306 TAU130305:TAU130306 TKQ130305:TKQ130306 TUM130305:TUM130306 UEI130305:UEI130306 UOE130305:UOE130306 UYA130305:UYA130306 VHW130305:VHW130306 VRS130305:VRS130306 WBO130305:WBO130306 WLK130305:WLK130306 WVG130305:WVG130306 IU195841:IU195842 SQ195841:SQ195842 ACM195841:ACM195842 AMI195841:AMI195842 AWE195841:AWE195842 BGA195841:BGA195842 BPW195841:BPW195842 BZS195841:BZS195842 CJO195841:CJO195842 CTK195841:CTK195842 DDG195841:DDG195842 DNC195841:DNC195842 DWY195841:DWY195842 EGU195841:EGU195842 EQQ195841:EQQ195842 FAM195841:FAM195842 FKI195841:FKI195842 FUE195841:FUE195842 GEA195841:GEA195842 GNW195841:GNW195842 GXS195841:GXS195842 HHO195841:HHO195842 HRK195841:HRK195842 IBG195841:IBG195842 ILC195841:ILC195842 IUY195841:IUY195842 JEU195841:JEU195842 JOQ195841:JOQ195842 JYM195841:JYM195842 KII195841:KII195842 KSE195841:KSE195842 LCA195841:LCA195842 LLW195841:LLW195842 LVS195841:LVS195842 MFO195841:MFO195842 MPK195841:MPK195842 MZG195841:MZG195842 NJC195841:NJC195842 NSY195841:NSY195842 OCU195841:OCU195842 OMQ195841:OMQ195842 OWM195841:OWM195842 PGI195841:PGI195842 PQE195841:PQE195842 QAA195841:QAA195842 QJW195841:QJW195842 QTS195841:QTS195842 RDO195841:RDO195842 RNK195841:RNK195842 RXG195841:RXG195842 SHC195841:SHC195842 SQY195841:SQY195842 TAU195841:TAU195842 TKQ195841:TKQ195842 TUM195841:TUM195842 UEI195841:UEI195842 UOE195841:UOE195842 UYA195841:UYA195842 VHW195841:VHW195842 VRS195841:VRS195842 WBO195841:WBO195842 WLK195841:WLK195842 WVG195841:WVG195842 IU261377:IU261378 SQ261377:SQ261378 ACM261377:ACM261378 AMI261377:AMI261378 AWE261377:AWE261378 BGA261377:BGA261378 BPW261377:BPW261378 BZS261377:BZS261378 CJO261377:CJO261378 CTK261377:CTK261378 DDG261377:DDG261378 DNC261377:DNC261378 DWY261377:DWY261378 EGU261377:EGU261378 EQQ261377:EQQ261378 FAM261377:FAM261378 FKI261377:FKI261378 FUE261377:FUE261378 GEA261377:GEA261378 GNW261377:GNW261378 GXS261377:GXS261378 HHO261377:HHO261378 HRK261377:HRK261378 IBG261377:IBG261378 ILC261377:ILC261378 IUY261377:IUY261378 JEU261377:JEU261378 JOQ261377:JOQ261378 JYM261377:JYM261378 KII261377:KII261378 KSE261377:KSE261378 LCA261377:LCA261378 LLW261377:LLW261378 LVS261377:LVS261378 MFO261377:MFO261378 MPK261377:MPK261378 MZG261377:MZG261378 NJC261377:NJC261378 NSY261377:NSY261378 OCU261377:OCU261378 OMQ261377:OMQ261378 OWM261377:OWM261378 PGI261377:PGI261378 PQE261377:PQE261378 QAA261377:QAA261378 QJW261377:QJW261378 QTS261377:QTS261378 RDO261377:RDO261378 RNK261377:RNK261378 RXG261377:RXG261378 SHC261377:SHC261378 SQY261377:SQY261378 TAU261377:TAU261378 TKQ261377:TKQ261378 TUM261377:TUM261378 UEI261377:UEI261378 UOE261377:UOE261378 UYA261377:UYA261378 VHW261377:VHW261378 VRS261377:VRS261378 WBO261377:WBO261378 WLK261377:WLK261378 WVG261377:WVG261378 IU326913:IU326914 SQ326913:SQ326914 ACM326913:ACM326914 AMI326913:AMI326914 AWE326913:AWE326914 BGA326913:BGA326914 BPW326913:BPW326914 BZS326913:BZS326914 CJO326913:CJO326914 CTK326913:CTK326914 DDG326913:DDG326914 DNC326913:DNC326914 DWY326913:DWY326914 EGU326913:EGU326914 EQQ326913:EQQ326914 FAM326913:FAM326914 FKI326913:FKI326914 FUE326913:FUE326914 GEA326913:GEA326914 GNW326913:GNW326914 GXS326913:GXS326914 HHO326913:HHO326914 HRK326913:HRK326914 IBG326913:IBG326914 ILC326913:ILC326914 IUY326913:IUY326914 JEU326913:JEU326914 JOQ326913:JOQ326914 JYM326913:JYM326914 KII326913:KII326914 KSE326913:KSE326914 LCA326913:LCA326914 LLW326913:LLW326914 LVS326913:LVS326914 MFO326913:MFO326914 MPK326913:MPK326914 MZG326913:MZG326914 NJC326913:NJC326914 NSY326913:NSY326914 OCU326913:OCU326914 OMQ326913:OMQ326914 OWM326913:OWM326914 PGI326913:PGI326914 PQE326913:PQE326914 QAA326913:QAA326914 QJW326913:QJW326914 QTS326913:QTS326914 RDO326913:RDO326914 RNK326913:RNK326914 RXG326913:RXG326914 SHC326913:SHC326914 SQY326913:SQY326914 TAU326913:TAU326914 TKQ326913:TKQ326914 TUM326913:TUM326914 UEI326913:UEI326914 UOE326913:UOE326914 UYA326913:UYA326914 VHW326913:VHW326914 VRS326913:VRS326914 WBO326913:WBO326914 WLK326913:WLK326914 WVG326913:WVG326914 IU392449:IU392450 SQ392449:SQ392450 ACM392449:ACM392450 AMI392449:AMI392450 AWE392449:AWE392450 BGA392449:BGA392450 BPW392449:BPW392450 BZS392449:BZS392450 CJO392449:CJO392450 CTK392449:CTK392450 DDG392449:DDG392450 DNC392449:DNC392450 DWY392449:DWY392450 EGU392449:EGU392450 EQQ392449:EQQ392450 FAM392449:FAM392450 FKI392449:FKI392450 FUE392449:FUE392450 GEA392449:GEA392450 GNW392449:GNW392450 GXS392449:GXS392450 HHO392449:HHO392450 HRK392449:HRK392450 IBG392449:IBG392450 ILC392449:ILC392450 IUY392449:IUY392450 JEU392449:JEU392450 JOQ392449:JOQ392450 JYM392449:JYM392450 KII392449:KII392450 KSE392449:KSE392450 LCA392449:LCA392450 LLW392449:LLW392450 LVS392449:LVS392450 MFO392449:MFO392450 MPK392449:MPK392450 MZG392449:MZG392450 NJC392449:NJC392450 NSY392449:NSY392450 OCU392449:OCU392450 OMQ392449:OMQ392450 OWM392449:OWM392450 PGI392449:PGI392450 PQE392449:PQE392450 QAA392449:QAA392450 QJW392449:QJW392450 QTS392449:QTS392450 RDO392449:RDO392450 RNK392449:RNK392450 RXG392449:RXG392450 SHC392449:SHC392450 SQY392449:SQY392450 TAU392449:TAU392450 TKQ392449:TKQ392450 TUM392449:TUM392450 UEI392449:UEI392450 UOE392449:UOE392450 UYA392449:UYA392450 VHW392449:VHW392450 VRS392449:VRS392450 WBO392449:WBO392450 WLK392449:WLK392450 WVG392449:WVG392450 IU457985:IU457986 SQ457985:SQ457986 ACM457985:ACM457986 AMI457985:AMI457986 AWE457985:AWE457986 BGA457985:BGA457986 BPW457985:BPW457986 BZS457985:BZS457986 CJO457985:CJO457986 CTK457985:CTK457986 DDG457985:DDG457986 DNC457985:DNC457986 DWY457985:DWY457986 EGU457985:EGU457986 EQQ457985:EQQ457986 FAM457985:FAM457986 FKI457985:FKI457986 FUE457985:FUE457986 GEA457985:GEA457986 GNW457985:GNW457986 GXS457985:GXS457986 HHO457985:HHO457986 HRK457985:HRK457986 IBG457985:IBG457986 ILC457985:ILC457986 IUY457985:IUY457986 JEU457985:JEU457986 JOQ457985:JOQ457986 JYM457985:JYM457986 KII457985:KII457986 KSE457985:KSE457986 LCA457985:LCA457986 LLW457985:LLW457986 LVS457985:LVS457986 MFO457985:MFO457986 MPK457985:MPK457986 MZG457985:MZG457986 NJC457985:NJC457986 NSY457985:NSY457986 OCU457985:OCU457986 OMQ457985:OMQ457986 OWM457985:OWM457986 PGI457985:PGI457986 PQE457985:PQE457986 QAA457985:QAA457986 QJW457985:QJW457986 QTS457985:QTS457986 RDO457985:RDO457986 RNK457985:RNK457986 RXG457985:RXG457986 SHC457985:SHC457986 SQY457985:SQY457986 TAU457985:TAU457986 TKQ457985:TKQ457986 TUM457985:TUM457986 UEI457985:UEI457986 UOE457985:UOE457986 UYA457985:UYA457986 VHW457985:VHW457986 VRS457985:VRS457986 WBO457985:WBO457986 WLK457985:WLK457986 WVG457985:WVG457986 IU523521:IU523522 SQ523521:SQ523522 ACM523521:ACM523522 AMI523521:AMI523522 AWE523521:AWE523522 BGA523521:BGA523522 BPW523521:BPW523522 BZS523521:BZS523522 CJO523521:CJO523522 CTK523521:CTK523522 DDG523521:DDG523522 DNC523521:DNC523522 DWY523521:DWY523522 EGU523521:EGU523522 EQQ523521:EQQ523522 FAM523521:FAM523522 FKI523521:FKI523522 FUE523521:FUE523522 GEA523521:GEA523522 GNW523521:GNW523522 GXS523521:GXS523522 HHO523521:HHO523522 HRK523521:HRK523522 IBG523521:IBG523522 ILC523521:ILC523522 IUY523521:IUY523522 JEU523521:JEU523522 JOQ523521:JOQ523522 JYM523521:JYM523522 KII523521:KII523522 KSE523521:KSE523522 LCA523521:LCA523522 LLW523521:LLW523522 LVS523521:LVS523522 MFO523521:MFO523522 MPK523521:MPK523522 MZG523521:MZG523522 NJC523521:NJC523522 NSY523521:NSY523522 OCU523521:OCU523522 OMQ523521:OMQ523522 OWM523521:OWM523522 PGI523521:PGI523522 PQE523521:PQE523522 QAA523521:QAA523522 QJW523521:QJW523522 QTS523521:QTS523522 RDO523521:RDO523522 RNK523521:RNK523522 RXG523521:RXG523522 SHC523521:SHC523522 SQY523521:SQY523522 TAU523521:TAU523522 TKQ523521:TKQ523522 TUM523521:TUM523522 UEI523521:UEI523522 UOE523521:UOE523522 UYA523521:UYA523522 VHW523521:VHW523522 VRS523521:VRS523522 WBO523521:WBO523522 WLK523521:WLK523522 WVG523521:WVG523522 IU589057:IU589058 SQ589057:SQ589058 ACM589057:ACM589058 AMI589057:AMI589058 AWE589057:AWE589058 BGA589057:BGA589058 BPW589057:BPW589058 BZS589057:BZS589058 CJO589057:CJO589058 CTK589057:CTK589058 DDG589057:DDG589058 DNC589057:DNC589058 DWY589057:DWY589058 EGU589057:EGU589058 EQQ589057:EQQ589058 FAM589057:FAM589058 FKI589057:FKI589058 FUE589057:FUE589058 GEA589057:GEA589058 GNW589057:GNW589058 GXS589057:GXS589058 HHO589057:HHO589058 HRK589057:HRK589058 IBG589057:IBG589058 ILC589057:ILC589058 IUY589057:IUY589058 JEU589057:JEU589058 JOQ589057:JOQ589058 JYM589057:JYM589058 KII589057:KII589058 KSE589057:KSE589058 LCA589057:LCA589058 LLW589057:LLW589058 LVS589057:LVS589058 MFO589057:MFO589058 MPK589057:MPK589058 MZG589057:MZG589058 NJC589057:NJC589058 NSY589057:NSY589058 OCU589057:OCU589058 OMQ589057:OMQ589058 OWM589057:OWM589058 PGI589057:PGI589058 PQE589057:PQE589058 QAA589057:QAA589058 QJW589057:QJW589058 QTS589057:QTS589058 RDO589057:RDO589058 RNK589057:RNK589058 RXG589057:RXG589058 SHC589057:SHC589058 SQY589057:SQY589058 TAU589057:TAU589058 TKQ589057:TKQ589058 TUM589057:TUM589058 UEI589057:UEI589058 UOE589057:UOE589058 UYA589057:UYA589058 VHW589057:VHW589058 VRS589057:VRS589058 WBO589057:WBO589058 WLK589057:WLK589058 WVG589057:WVG589058 IU654593:IU654594 SQ654593:SQ654594 ACM654593:ACM654594 AMI654593:AMI654594 AWE654593:AWE654594 BGA654593:BGA654594 BPW654593:BPW654594 BZS654593:BZS654594 CJO654593:CJO654594 CTK654593:CTK654594 DDG654593:DDG654594 DNC654593:DNC654594 DWY654593:DWY654594 EGU654593:EGU654594 EQQ654593:EQQ654594 FAM654593:FAM654594 FKI654593:FKI654594 FUE654593:FUE654594 GEA654593:GEA654594 GNW654593:GNW654594 GXS654593:GXS654594 HHO654593:HHO654594 HRK654593:HRK654594 IBG654593:IBG654594 ILC654593:ILC654594 IUY654593:IUY654594 JEU654593:JEU654594 JOQ654593:JOQ654594 JYM654593:JYM654594 KII654593:KII654594 KSE654593:KSE654594 LCA654593:LCA654594 LLW654593:LLW654594 LVS654593:LVS654594 MFO654593:MFO654594 MPK654593:MPK654594 MZG654593:MZG654594 NJC654593:NJC654594 NSY654593:NSY654594 OCU654593:OCU654594 OMQ654593:OMQ654594 OWM654593:OWM654594 PGI654593:PGI654594 PQE654593:PQE654594 QAA654593:QAA654594 QJW654593:QJW654594 QTS654593:QTS654594 RDO654593:RDO654594 RNK654593:RNK654594 RXG654593:RXG654594 SHC654593:SHC654594 SQY654593:SQY654594 TAU654593:TAU654594 TKQ654593:TKQ654594 TUM654593:TUM654594 UEI654593:UEI654594 UOE654593:UOE654594 UYA654593:UYA654594 VHW654593:VHW654594 VRS654593:VRS654594 WBO654593:WBO654594 WLK654593:WLK654594 WVG654593:WVG654594 IU720129:IU720130 SQ720129:SQ720130 ACM720129:ACM720130 AMI720129:AMI720130 AWE720129:AWE720130 BGA720129:BGA720130 BPW720129:BPW720130 BZS720129:BZS720130 CJO720129:CJO720130 CTK720129:CTK720130 DDG720129:DDG720130 DNC720129:DNC720130 DWY720129:DWY720130 EGU720129:EGU720130 EQQ720129:EQQ720130 FAM720129:FAM720130 FKI720129:FKI720130 FUE720129:FUE720130 GEA720129:GEA720130 GNW720129:GNW720130 GXS720129:GXS720130 HHO720129:HHO720130 HRK720129:HRK720130 IBG720129:IBG720130 ILC720129:ILC720130 IUY720129:IUY720130 JEU720129:JEU720130 JOQ720129:JOQ720130 JYM720129:JYM720130 KII720129:KII720130 KSE720129:KSE720130 LCA720129:LCA720130 LLW720129:LLW720130 LVS720129:LVS720130 MFO720129:MFO720130 MPK720129:MPK720130 MZG720129:MZG720130 NJC720129:NJC720130 NSY720129:NSY720130 OCU720129:OCU720130 OMQ720129:OMQ720130 OWM720129:OWM720130 PGI720129:PGI720130 PQE720129:PQE720130 QAA720129:QAA720130 QJW720129:QJW720130 QTS720129:QTS720130 RDO720129:RDO720130 RNK720129:RNK720130 RXG720129:RXG720130 SHC720129:SHC720130 SQY720129:SQY720130 TAU720129:TAU720130 TKQ720129:TKQ720130 TUM720129:TUM720130 UEI720129:UEI720130 UOE720129:UOE720130 UYA720129:UYA720130 VHW720129:VHW720130 VRS720129:VRS720130 WBO720129:WBO720130 WLK720129:WLK720130 WVG720129:WVG720130 IU785665:IU785666 SQ785665:SQ785666 ACM785665:ACM785666 AMI785665:AMI785666 AWE785665:AWE785666 BGA785665:BGA785666 BPW785665:BPW785666 BZS785665:BZS785666 CJO785665:CJO785666 CTK785665:CTK785666 DDG785665:DDG785666 DNC785665:DNC785666 DWY785665:DWY785666 EGU785665:EGU785666 EQQ785665:EQQ785666 FAM785665:FAM785666 FKI785665:FKI785666 FUE785665:FUE785666 GEA785665:GEA785666 GNW785665:GNW785666 GXS785665:GXS785666 HHO785665:HHO785666 HRK785665:HRK785666 IBG785665:IBG785666 ILC785665:ILC785666 IUY785665:IUY785666 JEU785665:JEU785666 JOQ785665:JOQ785666 JYM785665:JYM785666 KII785665:KII785666 KSE785665:KSE785666 LCA785665:LCA785666 LLW785665:LLW785666 LVS785665:LVS785666 MFO785665:MFO785666 MPK785665:MPK785666 MZG785665:MZG785666 NJC785665:NJC785666 NSY785665:NSY785666 OCU785665:OCU785666 OMQ785665:OMQ785666 OWM785665:OWM785666 PGI785665:PGI785666 PQE785665:PQE785666 QAA785665:QAA785666 QJW785665:QJW785666 QTS785665:QTS785666 RDO785665:RDO785666 RNK785665:RNK785666 RXG785665:RXG785666 SHC785665:SHC785666 SQY785665:SQY785666 TAU785665:TAU785666 TKQ785665:TKQ785666 TUM785665:TUM785666 UEI785665:UEI785666 UOE785665:UOE785666 UYA785665:UYA785666 VHW785665:VHW785666 VRS785665:VRS785666 WBO785665:WBO785666 WLK785665:WLK785666 WVG785665:WVG785666 IU851201:IU851202 SQ851201:SQ851202 ACM851201:ACM851202 AMI851201:AMI851202 AWE851201:AWE851202 BGA851201:BGA851202 BPW851201:BPW851202 BZS851201:BZS851202 CJO851201:CJO851202 CTK851201:CTK851202 DDG851201:DDG851202 DNC851201:DNC851202 DWY851201:DWY851202 EGU851201:EGU851202 EQQ851201:EQQ851202 FAM851201:FAM851202 FKI851201:FKI851202 FUE851201:FUE851202 GEA851201:GEA851202 GNW851201:GNW851202 GXS851201:GXS851202 HHO851201:HHO851202 HRK851201:HRK851202 IBG851201:IBG851202 ILC851201:ILC851202 IUY851201:IUY851202 JEU851201:JEU851202 JOQ851201:JOQ851202 JYM851201:JYM851202 KII851201:KII851202 KSE851201:KSE851202 LCA851201:LCA851202 LLW851201:LLW851202 LVS851201:LVS851202 MFO851201:MFO851202 MPK851201:MPK851202 MZG851201:MZG851202 NJC851201:NJC851202 NSY851201:NSY851202 OCU851201:OCU851202 OMQ851201:OMQ851202 OWM851201:OWM851202 PGI851201:PGI851202 PQE851201:PQE851202 QAA851201:QAA851202 QJW851201:QJW851202 QTS851201:QTS851202 RDO851201:RDO851202 RNK851201:RNK851202 RXG851201:RXG851202 SHC851201:SHC851202 SQY851201:SQY851202 TAU851201:TAU851202 TKQ851201:TKQ851202 TUM851201:TUM851202 UEI851201:UEI851202 UOE851201:UOE851202 UYA851201:UYA851202 VHW851201:VHW851202 VRS851201:VRS851202 WBO851201:WBO851202 WLK851201:WLK851202 WVG851201:WVG851202 IU916737:IU916738 SQ916737:SQ916738 ACM916737:ACM916738 AMI916737:AMI916738 AWE916737:AWE916738 BGA916737:BGA916738 BPW916737:BPW916738 BZS916737:BZS916738 CJO916737:CJO916738 CTK916737:CTK916738 DDG916737:DDG916738 DNC916737:DNC916738 DWY916737:DWY916738 EGU916737:EGU916738 EQQ916737:EQQ916738 FAM916737:FAM916738 FKI916737:FKI916738 FUE916737:FUE916738 GEA916737:GEA916738 GNW916737:GNW916738 GXS916737:GXS916738 HHO916737:HHO916738 HRK916737:HRK916738 IBG916737:IBG916738 ILC916737:ILC916738 IUY916737:IUY916738 JEU916737:JEU916738 JOQ916737:JOQ916738 JYM916737:JYM916738 KII916737:KII916738 KSE916737:KSE916738 LCA916737:LCA916738 LLW916737:LLW916738 LVS916737:LVS916738 MFO916737:MFO916738 MPK916737:MPK916738 MZG916737:MZG916738 NJC916737:NJC916738 NSY916737:NSY916738 OCU916737:OCU916738 OMQ916737:OMQ916738 OWM916737:OWM916738 PGI916737:PGI916738 PQE916737:PQE916738 QAA916737:QAA916738 QJW916737:QJW916738 QTS916737:QTS916738 RDO916737:RDO916738 RNK916737:RNK916738 RXG916737:RXG916738 SHC916737:SHC916738 SQY916737:SQY916738 TAU916737:TAU916738 TKQ916737:TKQ916738 TUM916737:TUM916738 UEI916737:UEI916738 UOE916737:UOE916738 UYA916737:UYA916738 VHW916737:VHW916738 VRS916737:VRS916738 WBO916737:WBO916738 WLK916737:WLK916738 WVG916737:WVG916738 IU982273:IU982274 SQ982273:SQ982274 ACM982273:ACM982274 AMI982273:AMI982274 AWE982273:AWE982274 BGA982273:BGA982274 BPW982273:BPW982274 BZS982273:BZS982274 CJO982273:CJO982274 CTK982273:CTK982274 DDG982273:DDG982274 DNC982273:DNC982274 DWY982273:DWY982274 EGU982273:EGU982274 EQQ982273:EQQ982274 FAM982273:FAM982274 FKI982273:FKI982274 FUE982273:FUE982274 GEA982273:GEA982274 GNW982273:GNW982274 GXS982273:GXS982274 HHO982273:HHO982274 HRK982273:HRK982274 IBG982273:IBG982274 ILC982273:ILC982274 IUY982273:IUY982274 JEU982273:JEU982274 JOQ982273:JOQ982274 JYM982273:JYM982274 KII982273:KII982274 KSE982273:KSE982274 LCA982273:LCA982274 LLW982273:LLW982274 LVS982273:LVS982274 MFO982273:MFO982274 MPK982273:MPK982274 MZG982273:MZG982274 NJC982273:NJC982274 NSY982273:NSY982274 OCU982273:OCU982274 OMQ982273:OMQ982274 OWM982273:OWM982274 PGI982273:PGI982274 PQE982273:PQE982274 QAA982273:QAA982274 QJW982273:QJW982274 QTS982273:QTS982274 RDO982273:RDO982274 RNK982273:RNK982274 RXG982273:RXG982274 SHC982273:SHC982274 SQY982273:SQY982274 TAU982273:TAU982274 TKQ982273:TKQ982274 TUM982273:TUM982274 UEI982273:UEI982274 UOE982273:UOE982274 UYA982273:UYA982274 VHW982273:VHW982274 VRS982273:VRS982274 WBO982273:WBO982274 WLK982273:WLK982274 WVG982273:WVG982274 IS64765:IU64765 SO64765:SQ64765 ACK64765:ACM64765 AMG64765:AMI64765 AWC64765:AWE64765 BFY64765:BGA64765 BPU64765:BPW64765 BZQ64765:BZS64765 CJM64765:CJO64765 CTI64765:CTK64765 DDE64765:DDG64765 DNA64765:DNC64765 DWW64765:DWY64765 EGS64765:EGU64765 EQO64765:EQQ64765 FAK64765:FAM64765 FKG64765:FKI64765 FUC64765:FUE64765 GDY64765:GEA64765 GNU64765:GNW64765 GXQ64765:GXS64765 HHM64765:HHO64765 HRI64765:HRK64765 IBE64765:IBG64765 ILA64765:ILC64765 IUW64765:IUY64765 JES64765:JEU64765 JOO64765:JOQ64765 JYK64765:JYM64765 KIG64765:KII64765 KSC64765:KSE64765 LBY64765:LCA64765 LLU64765:LLW64765 LVQ64765:LVS64765 MFM64765:MFO64765 MPI64765:MPK64765 MZE64765:MZG64765 NJA64765:NJC64765 NSW64765:NSY64765 OCS64765:OCU64765 OMO64765:OMQ64765 OWK64765:OWM64765 PGG64765:PGI64765 PQC64765:PQE64765 PZY64765:QAA64765 QJU64765:QJW64765 QTQ64765:QTS64765 RDM64765:RDO64765 RNI64765:RNK64765 RXE64765:RXG64765 SHA64765:SHC64765 SQW64765:SQY64765 TAS64765:TAU64765 TKO64765:TKQ64765 TUK64765:TUM64765 UEG64765:UEI64765 UOC64765:UOE64765 UXY64765:UYA64765 VHU64765:VHW64765 VRQ64765:VRS64765 WBM64765:WBO64765 WLI64765:WLK64765 WVE64765:WVG64765 IS130301:IU130301 SO130301:SQ130301 ACK130301:ACM130301 AMG130301:AMI130301 AWC130301:AWE130301 BFY130301:BGA130301 BPU130301:BPW130301 BZQ130301:BZS130301 CJM130301:CJO130301 CTI130301:CTK130301 DDE130301:DDG130301 DNA130301:DNC130301 DWW130301:DWY130301 EGS130301:EGU130301 EQO130301:EQQ130301 FAK130301:FAM130301 FKG130301:FKI130301 FUC130301:FUE130301 GDY130301:GEA130301 GNU130301:GNW130301 GXQ130301:GXS130301 HHM130301:HHO130301 HRI130301:HRK130301 IBE130301:IBG130301 ILA130301:ILC130301 IUW130301:IUY130301 JES130301:JEU130301 JOO130301:JOQ130301 JYK130301:JYM130301 KIG130301:KII130301 KSC130301:KSE130301 LBY130301:LCA130301 LLU130301:LLW130301 LVQ130301:LVS130301 MFM130301:MFO130301 MPI130301:MPK130301 MZE130301:MZG130301 NJA130301:NJC130301 NSW130301:NSY130301 OCS130301:OCU130301 OMO130301:OMQ130301 OWK130301:OWM130301 PGG130301:PGI130301 PQC130301:PQE130301 PZY130301:QAA130301 QJU130301:QJW130301 QTQ130301:QTS130301 RDM130301:RDO130301 RNI130301:RNK130301 RXE130301:RXG130301 SHA130301:SHC130301 SQW130301:SQY130301 TAS130301:TAU130301 TKO130301:TKQ130301 TUK130301:TUM130301 UEG130301:UEI130301 UOC130301:UOE130301 UXY130301:UYA130301 VHU130301:VHW130301 VRQ130301:VRS130301 WBM130301:WBO130301 WLI130301:WLK130301 WVE130301:WVG130301 IS195837:IU195837 SO195837:SQ195837 ACK195837:ACM195837 AMG195837:AMI195837 AWC195837:AWE195837 BFY195837:BGA195837 BPU195837:BPW195837 BZQ195837:BZS195837 CJM195837:CJO195837 CTI195837:CTK195837 DDE195837:DDG195837 DNA195837:DNC195837 DWW195837:DWY195837 EGS195837:EGU195837 EQO195837:EQQ195837 FAK195837:FAM195837 FKG195837:FKI195837 FUC195837:FUE195837 GDY195837:GEA195837 GNU195837:GNW195837 GXQ195837:GXS195837 HHM195837:HHO195837 HRI195837:HRK195837 IBE195837:IBG195837 ILA195837:ILC195837 IUW195837:IUY195837 JES195837:JEU195837 JOO195837:JOQ195837 JYK195837:JYM195837 KIG195837:KII195837 KSC195837:KSE195837 LBY195837:LCA195837 LLU195837:LLW195837 LVQ195837:LVS195837 MFM195837:MFO195837 MPI195837:MPK195837 MZE195837:MZG195837 NJA195837:NJC195837 NSW195837:NSY195837 OCS195837:OCU195837 OMO195837:OMQ195837 OWK195837:OWM195837 PGG195837:PGI195837 PQC195837:PQE195837 PZY195837:QAA195837 QJU195837:QJW195837 QTQ195837:QTS195837 RDM195837:RDO195837 RNI195837:RNK195837 RXE195837:RXG195837 SHA195837:SHC195837 SQW195837:SQY195837 TAS195837:TAU195837 TKO195837:TKQ195837 TUK195837:TUM195837 UEG195837:UEI195837 UOC195837:UOE195837 UXY195837:UYA195837 VHU195837:VHW195837 VRQ195837:VRS195837 WBM195837:WBO195837 WLI195837:WLK195837 WVE195837:WVG195837 IS261373:IU261373 SO261373:SQ261373 ACK261373:ACM261373 AMG261373:AMI261373 AWC261373:AWE261373 BFY261373:BGA261373 BPU261373:BPW261373 BZQ261373:BZS261373 CJM261373:CJO261373 CTI261373:CTK261373 DDE261373:DDG261373 DNA261373:DNC261373 DWW261373:DWY261373 EGS261373:EGU261373 EQO261373:EQQ261373 FAK261373:FAM261373 FKG261373:FKI261373 FUC261373:FUE261373 GDY261373:GEA261373 GNU261373:GNW261373 GXQ261373:GXS261373 HHM261373:HHO261373 HRI261373:HRK261373 IBE261373:IBG261373 ILA261373:ILC261373 IUW261373:IUY261373 JES261373:JEU261373 JOO261373:JOQ261373 JYK261373:JYM261373 KIG261373:KII261373 KSC261373:KSE261373 LBY261373:LCA261373 LLU261373:LLW261373 LVQ261373:LVS261373 MFM261373:MFO261373 MPI261373:MPK261373 MZE261373:MZG261373 NJA261373:NJC261373 NSW261373:NSY261373 OCS261373:OCU261373 OMO261373:OMQ261373 OWK261373:OWM261373 PGG261373:PGI261373 PQC261373:PQE261373 PZY261373:QAA261373 QJU261373:QJW261373 QTQ261373:QTS261373 RDM261373:RDO261373 RNI261373:RNK261373 RXE261373:RXG261373 SHA261373:SHC261373 SQW261373:SQY261373 TAS261373:TAU261373 TKO261373:TKQ261373 TUK261373:TUM261373 UEG261373:UEI261373 UOC261373:UOE261373 UXY261373:UYA261373 VHU261373:VHW261373 VRQ261373:VRS261373 WBM261373:WBO261373 WLI261373:WLK261373 WVE261373:WVG261373 IS326909:IU326909 SO326909:SQ326909 ACK326909:ACM326909 AMG326909:AMI326909 AWC326909:AWE326909 BFY326909:BGA326909 BPU326909:BPW326909 BZQ326909:BZS326909 CJM326909:CJO326909 CTI326909:CTK326909 DDE326909:DDG326909 DNA326909:DNC326909 DWW326909:DWY326909 EGS326909:EGU326909 EQO326909:EQQ326909 FAK326909:FAM326909 FKG326909:FKI326909 FUC326909:FUE326909 GDY326909:GEA326909 GNU326909:GNW326909 GXQ326909:GXS326909 HHM326909:HHO326909 HRI326909:HRK326909 IBE326909:IBG326909 ILA326909:ILC326909 IUW326909:IUY326909 JES326909:JEU326909 JOO326909:JOQ326909 JYK326909:JYM326909 KIG326909:KII326909 KSC326909:KSE326909 LBY326909:LCA326909 LLU326909:LLW326909 LVQ326909:LVS326909 MFM326909:MFO326909 MPI326909:MPK326909 MZE326909:MZG326909 NJA326909:NJC326909 NSW326909:NSY326909 OCS326909:OCU326909 OMO326909:OMQ326909 OWK326909:OWM326909 PGG326909:PGI326909 PQC326909:PQE326909 PZY326909:QAA326909 QJU326909:QJW326909 QTQ326909:QTS326909 RDM326909:RDO326909 RNI326909:RNK326909 RXE326909:RXG326909 SHA326909:SHC326909 SQW326909:SQY326909 TAS326909:TAU326909 TKO326909:TKQ326909 TUK326909:TUM326909 UEG326909:UEI326909 UOC326909:UOE326909 UXY326909:UYA326909 VHU326909:VHW326909 VRQ326909:VRS326909 WBM326909:WBO326909 WLI326909:WLK326909 WVE326909:WVG326909 IS392445:IU392445 SO392445:SQ392445 ACK392445:ACM392445 AMG392445:AMI392445 AWC392445:AWE392445 BFY392445:BGA392445 BPU392445:BPW392445 BZQ392445:BZS392445 CJM392445:CJO392445 CTI392445:CTK392445 DDE392445:DDG392445 DNA392445:DNC392445 DWW392445:DWY392445 EGS392445:EGU392445 EQO392445:EQQ392445 FAK392445:FAM392445 FKG392445:FKI392445 FUC392445:FUE392445 GDY392445:GEA392445 GNU392445:GNW392445 GXQ392445:GXS392445 HHM392445:HHO392445 HRI392445:HRK392445 IBE392445:IBG392445 ILA392445:ILC392445 IUW392445:IUY392445 JES392445:JEU392445 JOO392445:JOQ392445 JYK392445:JYM392445 KIG392445:KII392445 KSC392445:KSE392445 LBY392445:LCA392445 LLU392445:LLW392445 LVQ392445:LVS392445 MFM392445:MFO392445 MPI392445:MPK392445 MZE392445:MZG392445 NJA392445:NJC392445 NSW392445:NSY392445 OCS392445:OCU392445 OMO392445:OMQ392445 OWK392445:OWM392445 PGG392445:PGI392445 PQC392445:PQE392445 PZY392445:QAA392445 QJU392445:QJW392445 QTQ392445:QTS392445 RDM392445:RDO392445 RNI392445:RNK392445 RXE392445:RXG392445 SHA392445:SHC392445 SQW392445:SQY392445 TAS392445:TAU392445 TKO392445:TKQ392445 TUK392445:TUM392445 UEG392445:UEI392445 UOC392445:UOE392445 UXY392445:UYA392445 VHU392445:VHW392445 VRQ392445:VRS392445 WBM392445:WBO392445 WLI392445:WLK392445 WVE392445:WVG392445 IS457981:IU457981 SO457981:SQ457981 ACK457981:ACM457981 AMG457981:AMI457981 AWC457981:AWE457981 BFY457981:BGA457981 BPU457981:BPW457981 BZQ457981:BZS457981 CJM457981:CJO457981 CTI457981:CTK457981 DDE457981:DDG457981 DNA457981:DNC457981 DWW457981:DWY457981 EGS457981:EGU457981 EQO457981:EQQ457981 FAK457981:FAM457981 FKG457981:FKI457981 FUC457981:FUE457981 GDY457981:GEA457981 GNU457981:GNW457981 GXQ457981:GXS457981 HHM457981:HHO457981 HRI457981:HRK457981 IBE457981:IBG457981 ILA457981:ILC457981 IUW457981:IUY457981 JES457981:JEU457981 JOO457981:JOQ457981 JYK457981:JYM457981 KIG457981:KII457981 KSC457981:KSE457981 LBY457981:LCA457981 LLU457981:LLW457981 LVQ457981:LVS457981 MFM457981:MFO457981 MPI457981:MPK457981 MZE457981:MZG457981 NJA457981:NJC457981 NSW457981:NSY457981 OCS457981:OCU457981 OMO457981:OMQ457981 OWK457981:OWM457981 PGG457981:PGI457981 PQC457981:PQE457981 PZY457981:QAA457981 QJU457981:QJW457981 QTQ457981:QTS457981 RDM457981:RDO457981 RNI457981:RNK457981 RXE457981:RXG457981 SHA457981:SHC457981 SQW457981:SQY457981 TAS457981:TAU457981 TKO457981:TKQ457981 TUK457981:TUM457981 UEG457981:UEI457981 UOC457981:UOE457981 UXY457981:UYA457981 VHU457981:VHW457981 VRQ457981:VRS457981 WBM457981:WBO457981 WLI457981:WLK457981 WVE457981:WVG457981 IS523517:IU523517 SO523517:SQ523517 ACK523517:ACM523517 AMG523517:AMI523517 AWC523517:AWE523517 BFY523517:BGA523517 BPU523517:BPW523517 BZQ523517:BZS523517 CJM523517:CJO523517 CTI523517:CTK523517 DDE523517:DDG523517 DNA523517:DNC523517 DWW523517:DWY523517 EGS523517:EGU523517 EQO523517:EQQ523517 FAK523517:FAM523517 FKG523517:FKI523517 FUC523517:FUE523517 GDY523517:GEA523517 GNU523517:GNW523517 GXQ523517:GXS523517 HHM523517:HHO523517 HRI523517:HRK523517 IBE523517:IBG523517 ILA523517:ILC523517 IUW523517:IUY523517 JES523517:JEU523517 JOO523517:JOQ523517 JYK523517:JYM523517 KIG523517:KII523517 KSC523517:KSE523517 LBY523517:LCA523517 LLU523517:LLW523517 LVQ523517:LVS523517 MFM523517:MFO523517 MPI523517:MPK523517 MZE523517:MZG523517 NJA523517:NJC523517 NSW523517:NSY523517 OCS523517:OCU523517 OMO523517:OMQ523517 OWK523517:OWM523517 PGG523517:PGI523517 PQC523517:PQE523517 PZY523517:QAA523517 QJU523517:QJW523517 QTQ523517:QTS523517 RDM523517:RDO523517 RNI523517:RNK523517 RXE523517:RXG523517 SHA523517:SHC523517 SQW523517:SQY523517 TAS523517:TAU523517 TKO523517:TKQ523517 TUK523517:TUM523517 UEG523517:UEI523517 UOC523517:UOE523517 UXY523517:UYA523517 VHU523517:VHW523517 VRQ523517:VRS523517 WBM523517:WBO523517 WLI523517:WLK523517 WVE523517:WVG523517 IS589053:IU589053 SO589053:SQ589053 ACK589053:ACM589053 AMG589053:AMI589053 AWC589053:AWE589053 BFY589053:BGA589053 BPU589053:BPW589053 BZQ589053:BZS589053 CJM589053:CJO589053 CTI589053:CTK589053 DDE589053:DDG589053 DNA589053:DNC589053 DWW589053:DWY589053 EGS589053:EGU589053 EQO589053:EQQ589053 FAK589053:FAM589053 FKG589053:FKI589053 FUC589053:FUE589053 GDY589053:GEA589053 GNU589053:GNW589053 GXQ589053:GXS589053 HHM589053:HHO589053 HRI589053:HRK589053 IBE589053:IBG589053 ILA589053:ILC589053 IUW589053:IUY589053 JES589053:JEU589053 JOO589053:JOQ589053 JYK589053:JYM589053 KIG589053:KII589053 KSC589053:KSE589053 LBY589053:LCA589053 LLU589053:LLW589053 LVQ589053:LVS589053 MFM589053:MFO589053 MPI589053:MPK589053 MZE589053:MZG589053 NJA589053:NJC589053 NSW589053:NSY589053 OCS589053:OCU589053 OMO589053:OMQ589053 OWK589053:OWM589053 PGG589053:PGI589053 PQC589053:PQE589053 PZY589053:QAA589053 QJU589053:QJW589053 QTQ589053:QTS589053 RDM589053:RDO589053 RNI589053:RNK589053 RXE589053:RXG589053 SHA589053:SHC589053 SQW589053:SQY589053 TAS589053:TAU589053 TKO589053:TKQ589053 TUK589053:TUM589053 UEG589053:UEI589053 UOC589053:UOE589053 UXY589053:UYA589053 VHU589053:VHW589053 VRQ589053:VRS589053 WBM589053:WBO589053 WLI589053:WLK589053 WVE589053:WVG589053 IS654589:IU654589 SO654589:SQ654589 ACK654589:ACM654589 AMG654589:AMI654589 AWC654589:AWE654589 BFY654589:BGA654589 BPU654589:BPW654589 BZQ654589:BZS654589 CJM654589:CJO654589 CTI654589:CTK654589 DDE654589:DDG654589 DNA654589:DNC654589 DWW654589:DWY654589 EGS654589:EGU654589 EQO654589:EQQ654589 FAK654589:FAM654589 FKG654589:FKI654589 FUC654589:FUE654589 GDY654589:GEA654589 GNU654589:GNW654589 GXQ654589:GXS654589 HHM654589:HHO654589 HRI654589:HRK654589 IBE654589:IBG654589 ILA654589:ILC654589 IUW654589:IUY654589 JES654589:JEU654589 JOO654589:JOQ654589 JYK654589:JYM654589 KIG654589:KII654589 KSC654589:KSE654589 LBY654589:LCA654589 LLU654589:LLW654589 LVQ654589:LVS654589 MFM654589:MFO654589 MPI654589:MPK654589 MZE654589:MZG654589 NJA654589:NJC654589 NSW654589:NSY654589 OCS654589:OCU654589 OMO654589:OMQ654589 OWK654589:OWM654589 PGG654589:PGI654589 PQC654589:PQE654589 PZY654589:QAA654589 QJU654589:QJW654589 QTQ654589:QTS654589 RDM654589:RDO654589 RNI654589:RNK654589 RXE654589:RXG654589 SHA654589:SHC654589 SQW654589:SQY654589 TAS654589:TAU654589 TKO654589:TKQ654589 TUK654589:TUM654589 UEG654589:UEI654589 UOC654589:UOE654589 UXY654589:UYA654589 VHU654589:VHW654589 VRQ654589:VRS654589 WBM654589:WBO654589 WLI654589:WLK654589 WVE654589:WVG654589 IS720125:IU720125 SO720125:SQ720125 ACK720125:ACM720125 AMG720125:AMI720125 AWC720125:AWE720125 BFY720125:BGA720125 BPU720125:BPW720125 BZQ720125:BZS720125 CJM720125:CJO720125 CTI720125:CTK720125 DDE720125:DDG720125 DNA720125:DNC720125 DWW720125:DWY720125 EGS720125:EGU720125 EQO720125:EQQ720125 FAK720125:FAM720125 FKG720125:FKI720125 FUC720125:FUE720125 GDY720125:GEA720125 GNU720125:GNW720125 GXQ720125:GXS720125 HHM720125:HHO720125 HRI720125:HRK720125 IBE720125:IBG720125 ILA720125:ILC720125 IUW720125:IUY720125 JES720125:JEU720125 JOO720125:JOQ720125 JYK720125:JYM720125 KIG720125:KII720125 KSC720125:KSE720125 LBY720125:LCA720125 LLU720125:LLW720125 LVQ720125:LVS720125 MFM720125:MFO720125 MPI720125:MPK720125 MZE720125:MZG720125 NJA720125:NJC720125 NSW720125:NSY720125 OCS720125:OCU720125 OMO720125:OMQ720125 OWK720125:OWM720125 PGG720125:PGI720125 PQC720125:PQE720125 PZY720125:QAA720125 QJU720125:QJW720125 QTQ720125:QTS720125 RDM720125:RDO720125 RNI720125:RNK720125 RXE720125:RXG720125 SHA720125:SHC720125 SQW720125:SQY720125 TAS720125:TAU720125 TKO720125:TKQ720125 TUK720125:TUM720125 UEG720125:UEI720125 UOC720125:UOE720125 UXY720125:UYA720125 VHU720125:VHW720125 VRQ720125:VRS720125 WBM720125:WBO720125 WLI720125:WLK720125 WVE720125:WVG720125 IS785661:IU785661 SO785661:SQ785661 ACK785661:ACM785661 AMG785661:AMI785661 AWC785661:AWE785661 BFY785661:BGA785661 BPU785661:BPW785661 BZQ785661:BZS785661 CJM785661:CJO785661 CTI785661:CTK785661 DDE785661:DDG785661 DNA785661:DNC785661 DWW785661:DWY785661 EGS785661:EGU785661 EQO785661:EQQ785661 FAK785661:FAM785661 FKG785661:FKI785661 FUC785661:FUE785661 GDY785661:GEA785661 GNU785661:GNW785661 GXQ785661:GXS785661 HHM785661:HHO785661 HRI785661:HRK785661 IBE785661:IBG785661 ILA785661:ILC785661 IUW785661:IUY785661 JES785661:JEU785661 JOO785661:JOQ785661 JYK785661:JYM785661 KIG785661:KII785661 KSC785661:KSE785661 LBY785661:LCA785661 LLU785661:LLW785661 LVQ785661:LVS785661 MFM785661:MFO785661 MPI785661:MPK785661 MZE785661:MZG785661 NJA785661:NJC785661 NSW785661:NSY785661 OCS785661:OCU785661 OMO785661:OMQ785661 OWK785661:OWM785661 PGG785661:PGI785661 PQC785661:PQE785661 PZY785661:QAA785661 QJU785661:QJW785661 QTQ785661:QTS785661 RDM785661:RDO785661 RNI785661:RNK785661 RXE785661:RXG785661 SHA785661:SHC785661 SQW785661:SQY785661 TAS785661:TAU785661 TKO785661:TKQ785661 TUK785661:TUM785661 UEG785661:UEI785661 UOC785661:UOE785661 UXY785661:UYA785661 VHU785661:VHW785661 VRQ785661:VRS785661 WBM785661:WBO785661 WLI785661:WLK785661 WVE785661:WVG785661 IS851197:IU851197 SO851197:SQ851197 ACK851197:ACM851197 AMG851197:AMI851197 AWC851197:AWE851197 BFY851197:BGA851197 BPU851197:BPW851197 BZQ851197:BZS851197 CJM851197:CJO851197 CTI851197:CTK851197 DDE851197:DDG851197 DNA851197:DNC851197 DWW851197:DWY851197 EGS851197:EGU851197 EQO851197:EQQ851197 FAK851197:FAM851197 FKG851197:FKI851197 FUC851197:FUE851197 GDY851197:GEA851197 GNU851197:GNW851197 GXQ851197:GXS851197 HHM851197:HHO851197 HRI851197:HRK851197 IBE851197:IBG851197 ILA851197:ILC851197 IUW851197:IUY851197 JES851197:JEU851197 JOO851197:JOQ851197 JYK851197:JYM851197 KIG851197:KII851197 KSC851197:KSE851197 LBY851197:LCA851197 LLU851197:LLW851197 LVQ851197:LVS851197 MFM851197:MFO851197 MPI851197:MPK851197 MZE851197:MZG851197 NJA851197:NJC851197 NSW851197:NSY851197 OCS851197:OCU851197 OMO851197:OMQ851197 OWK851197:OWM851197 PGG851197:PGI851197 PQC851197:PQE851197 PZY851197:QAA851197 QJU851197:QJW851197 QTQ851197:QTS851197 RDM851197:RDO851197 RNI851197:RNK851197 RXE851197:RXG851197 SHA851197:SHC851197 SQW851197:SQY851197 TAS851197:TAU851197 TKO851197:TKQ851197 TUK851197:TUM851197 UEG851197:UEI851197 UOC851197:UOE851197 UXY851197:UYA851197 VHU851197:VHW851197 VRQ851197:VRS851197 WBM851197:WBO851197 WLI851197:WLK851197 WVE851197:WVG851197 IS916733:IU916733 SO916733:SQ916733 ACK916733:ACM916733 AMG916733:AMI916733 AWC916733:AWE916733 BFY916733:BGA916733 BPU916733:BPW916733 BZQ916733:BZS916733 CJM916733:CJO916733 CTI916733:CTK916733 DDE916733:DDG916733 DNA916733:DNC916733 DWW916733:DWY916733 EGS916733:EGU916733 EQO916733:EQQ916733 FAK916733:FAM916733 FKG916733:FKI916733 FUC916733:FUE916733 GDY916733:GEA916733 GNU916733:GNW916733 GXQ916733:GXS916733 HHM916733:HHO916733 HRI916733:HRK916733 IBE916733:IBG916733 ILA916733:ILC916733 IUW916733:IUY916733 JES916733:JEU916733 JOO916733:JOQ916733 JYK916733:JYM916733 KIG916733:KII916733 KSC916733:KSE916733 LBY916733:LCA916733 LLU916733:LLW916733 LVQ916733:LVS916733 MFM916733:MFO916733 MPI916733:MPK916733 MZE916733:MZG916733 NJA916733:NJC916733 NSW916733:NSY916733 OCS916733:OCU916733 OMO916733:OMQ916733 OWK916733:OWM916733 PGG916733:PGI916733 PQC916733:PQE916733 PZY916733:QAA916733 QJU916733:QJW916733 QTQ916733:QTS916733 RDM916733:RDO916733 RNI916733:RNK916733 RXE916733:RXG916733 SHA916733:SHC916733 SQW916733:SQY916733 TAS916733:TAU916733 TKO916733:TKQ916733 TUK916733:TUM916733 UEG916733:UEI916733 UOC916733:UOE916733 UXY916733:UYA916733 VHU916733:VHW916733 VRQ916733:VRS916733 WBM916733:WBO916733 WLI916733:WLK916733 WVE916733:WVG916733 IS982269:IU982269 SO982269:SQ982269 ACK982269:ACM982269 AMG982269:AMI982269 AWC982269:AWE982269 BFY982269:BGA982269 BPU982269:BPW982269 BZQ982269:BZS982269 CJM982269:CJO982269 CTI982269:CTK982269 DDE982269:DDG982269 DNA982269:DNC982269 DWW982269:DWY982269 EGS982269:EGU982269 EQO982269:EQQ982269 FAK982269:FAM982269 FKG982269:FKI982269 FUC982269:FUE982269 GDY982269:GEA982269 GNU982269:GNW982269 GXQ982269:GXS982269 HHM982269:HHO982269 HRI982269:HRK982269 IBE982269:IBG982269 ILA982269:ILC982269 IUW982269:IUY982269 JES982269:JEU982269 JOO982269:JOQ982269 JYK982269:JYM982269 KIG982269:KII982269 KSC982269:KSE982269 LBY982269:LCA982269 LLU982269:LLW982269 LVQ982269:LVS982269 MFM982269:MFO982269 MPI982269:MPK982269 MZE982269:MZG982269 NJA982269:NJC982269 NSW982269:NSY982269 OCS982269:OCU982269 OMO982269:OMQ982269 OWK982269:OWM982269 PGG982269:PGI982269 PQC982269:PQE982269 PZY982269:QAA982269 QJU982269:QJW982269 QTQ982269:QTS982269 RDM982269:RDO982269 RNI982269:RNK982269 RXE982269:RXG982269 SHA982269:SHC982269 SQW982269:SQY982269 TAS982269:TAU982269 TKO982269:TKQ982269 TUK982269:TUM982269 UEG982269:UEI982269 UOC982269:UOE982269 UXY982269:UYA982269 VHU982269:VHW982269 VRQ982269:VRS982269 WBM982269:WBO982269 WLI982269:WLK982269 WVE982269:WVG982269" xr:uid="{7D58508E-63BC-F04D-8D69-04BDFBFEF3A0}"/>
    <dataValidation operator="greaterThanOrEqual" allowBlank="1" showInputMessage="1" showErrorMessage="1" error="Valor debe ser mayor o igual 0" sqref="IO104 SK104 ACG104 AMC104 AVY104 BFU104 BPQ104 BZM104 CJI104 CTE104 DDA104 DMW104 DWS104 EGO104 EQK104 FAG104 FKC104 FTY104 GDU104 GNQ104 GXM104 HHI104 HRE104 IBA104 IKW104 IUS104 JEO104 JOK104 JYG104 KIC104 KRY104 LBU104 LLQ104 LVM104 MFI104 MPE104 MZA104 NIW104 NSS104 OCO104 OMK104 OWG104 PGC104 PPY104 PZU104 QJQ104 QTM104 RDI104 RNE104 RXA104 SGW104 SQS104 TAO104 TKK104 TUG104 UEC104 UNY104 UXU104 VHQ104 VRM104 WBI104 WLE104 WVA104 IO64490 SK64490 ACG64490 AMC64490 AVY64490 BFU64490 BPQ64490 BZM64490 CJI64490 CTE64490 DDA64490 DMW64490 DWS64490 EGO64490 EQK64490 FAG64490 FKC64490 FTY64490 GDU64490 GNQ64490 GXM64490 HHI64490 HRE64490 IBA64490 IKW64490 IUS64490 JEO64490 JOK64490 JYG64490 KIC64490 KRY64490 LBU64490 LLQ64490 LVM64490 MFI64490 MPE64490 MZA64490 NIW64490 NSS64490 OCO64490 OMK64490 OWG64490 PGC64490 PPY64490 PZU64490 QJQ64490 QTM64490 RDI64490 RNE64490 RXA64490 SGW64490 SQS64490 TAO64490 TKK64490 TUG64490 UEC64490 UNY64490 UXU64490 VHQ64490 VRM64490 WBI64490 WLE64490 WVA64490 IO130026 SK130026 ACG130026 AMC130026 AVY130026 BFU130026 BPQ130026 BZM130026 CJI130026 CTE130026 DDA130026 DMW130026 DWS130026 EGO130026 EQK130026 FAG130026 FKC130026 FTY130026 GDU130026 GNQ130026 GXM130026 HHI130026 HRE130026 IBA130026 IKW130026 IUS130026 JEO130026 JOK130026 JYG130026 KIC130026 KRY130026 LBU130026 LLQ130026 LVM130026 MFI130026 MPE130026 MZA130026 NIW130026 NSS130026 OCO130026 OMK130026 OWG130026 PGC130026 PPY130026 PZU130026 QJQ130026 QTM130026 RDI130026 RNE130026 RXA130026 SGW130026 SQS130026 TAO130026 TKK130026 TUG130026 UEC130026 UNY130026 UXU130026 VHQ130026 VRM130026 WBI130026 WLE130026 WVA130026 IO195562 SK195562 ACG195562 AMC195562 AVY195562 BFU195562 BPQ195562 BZM195562 CJI195562 CTE195562 DDA195562 DMW195562 DWS195562 EGO195562 EQK195562 FAG195562 FKC195562 FTY195562 GDU195562 GNQ195562 GXM195562 HHI195562 HRE195562 IBA195562 IKW195562 IUS195562 JEO195562 JOK195562 JYG195562 KIC195562 KRY195562 LBU195562 LLQ195562 LVM195562 MFI195562 MPE195562 MZA195562 NIW195562 NSS195562 OCO195562 OMK195562 OWG195562 PGC195562 PPY195562 PZU195562 QJQ195562 QTM195562 RDI195562 RNE195562 RXA195562 SGW195562 SQS195562 TAO195562 TKK195562 TUG195562 UEC195562 UNY195562 UXU195562 VHQ195562 VRM195562 WBI195562 WLE195562 WVA195562 IO261098 SK261098 ACG261098 AMC261098 AVY261098 BFU261098 BPQ261098 BZM261098 CJI261098 CTE261098 DDA261098 DMW261098 DWS261098 EGO261098 EQK261098 FAG261098 FKC261098 FTY261098 GDU261098 GNQ261098 GXM261098 HHI261098 HRE261098 IBA261098 IKW261098 IUS261098 JEO261098 JOK261098 JYG261098 KIC261098 KRY261098 LBU261098 LLQ261098 LVM261098 MFI261098 MPE261098 MZA261098 NIW261098 NSS261098 OCO261098 OMK261098 OWG261098 PGC261098 PPY261098 PZU261098 QJQ261098 QTM261098 RDI261098 RNE261098 RXA261098 SGW261098 SQS261098 TAO261098 TKK261098 TUG261098 UEC261098 UNY261098 UXU261098 VHQ261098 VRM261098 WBI261098 WLE261098 WVA261098 IO326634 SK326634 ACG326634 AMC326634 AVY326634 BFU326634 BPQ326634 BZM326634 CJI326634 CTE326634 DDA326634 DMW326634 DWS326634 EGO326634 EQK326634 FAG326634 FKC326634 FTY326634 GDU326634 GNQ326634 GXM326634 HHI326634 HRE326634 IBA326634 IKW326634 IUS326634 JEO326634 JOK326634 JYG326634 KIC326634 KRY326634 LBU326634 LLQ326634 LVM326634 MFI326634 MPE326634 MZA326634 NIW326634 NSS326634 OCO326634 OMK326634 OWG326634 PGC326634 PPY326634 PZU326634 QJQ326634 QTM326634 RDI326634 RNE326634 RXA326634 SGW326634 SQS326634 TAO326634 TKK326634 TUG326634 UEC326634 UNY326634 UXU326634 VHQ326634 VRM326634 WBI326634 WLE326634 WVA326634 IO392170 SK392170 ACG392170 AMC392170 AVY392170 BFU392170 BPQ392170 BZM392170 CJI392170 CTE392170 DDA392170 DMW392170 DWS392170 EGO392170 EQK392170 FAG392170 FKC392170 FTY392170 GDU392170 GNQ392170 GXM392170 HHI392170 HRE392170 IBA392170 IKW392170 IUS392170 JEO392170 JOK392170 JYG392170 KIC392170 KRY392170 LBU392170 LLQ392170 LVM392170 MFI392170 MPE392170 MZA392170 NIW392170 NSS392170 OCO392170 OMK392170 OWG392170 PGC392170 PPY392170 PZU392170 QJQ392170 QTM392170 RDI392170 RNE392170 RXA392170 SGW392170 SQS392170 TAO392170 TKK392170 TUG392170 UEC392170 UNY392170 UXU392170 VHQ392170 VRM392170 WBI392170 WLE392170 WVA392170 IO457706 SK457706 ACG457706 AMC457706 AVY457706 BFU457706 BPQ457706 BZM457706 CJI457706 CTE457706 DDA457706 DMW457706 DWS457706 EGO457706 EQK457706 FAG457706 FKC457706 FTY457706 GDU457706 GNQ457706 GXM457706 HHI457706 HRE457706 IBA457706 IKW457706 IUS457706 JEO457706 JOK457706 JYG457706 KIC457706 KRY457706 LBU457706 LLQ457706 LVM457706 MFI457706 MPE457706 MZA457706 NIW457706 NSS457706 OCO457706 OMK457706 OWG457706 PGC457706 PPY457706 PZU457706 QJQ457706 QTM457706 RDI457706 RNE457706 RXA457706 SGW457706 SQS457706 TAO457706 TKK457706 TUG457706 UEC457706 UNY457706 UXU457706 VHQ457706 VRM457706 WBI457706 WLE457706 WVA457706 IO523242 SK523242 ACG523242 AMC523242 AVY523242 BFU523242 BPQ523242 BZM523242 CJI523242 CTE523242 DDA523242 DMW523242 DWS523242 EGO523242 EQK523242 FAG523242 FKC523242 FTY523242 GDU523242 GNQ523242 GXM523242 HHI523242 HRE523242 IBA523242 IKW523242 IUS523242 JEO523242 JOK523242 JYG523242 KIC523242 KRY523242 LBU523242 LLQ523242 LVM523242 MFI523242 MPE523242 MZA523242 NIW523242 NSS523242 OCO523242 OMK523242 OWG523242 PGC523242 PPY523242 PZU523242 QJQ523242 QTM523242 RDI523242 RNE523242 RXA523242 SGW523242 SQS523242 TAO523242 TKK523242 TUG523242 UEC523242 UNY523242 UXU523242 VHQ523242 VRM523242 WBI523242 WLE523242 WVA523242 IO588778 SK588778 ACG588778 AMC588778 AVY588778 BFU588778 BPQ588778 BZM588778 CJI588778 CTE588778 DDA588778 DMW588778 DWS588778 EGO588778 EQK588778 FAG588778 FKC588778 FTY588778 GDU588778 GNQ588778 GXM588778 HHI588778 HRE588778 IBA588778 IKW588778 IUS588778 JEO588778 JOK588778 JYG588778 KIC588778 KRY588778 LBU588778 LLQ588778 LVM588778 MFI588778 MPE588778 MZA588778 NIW588778 NSS588778 OCO588778 OMK588778 OWG588778 PGC588778 PPY588778 PZU588778 QJQ588778 QTM588778 RDI588778 RNE588778 RXA588778 SGW588778 SQS588778 TAO588778 TKK588778 TUG588778 UEC588778 UNY588778 UXU588778 VHQ588778 VRM588778 WBI588778 WLE588778 WVA588778 IO654314 SK654314 ACG654314 AMC654314 AVY654314 BFU654314 BPQ654314 BZM654314 CJI654314 CTE654314 DDA654314 DMW654314 DWS654314 EGO654314 EQK654314 FAG654314 FKC654314 FTY654314 GDU654314 GNQ654314 GXM654314 HHI654314 HRE654314 IBA654314 IKW654314 IUS654314 JEO654314 JOK654314 JYG654314 KIC654314 KRY654314 LBU654314 LLQ654314 LVM654314 MFI654314 MPE654314 MZA654314 NIW654314 NSS654314 OCO654314 OMK654314 OWG654314 PGC654314 PPY654314 PZU654314 QJQ654314 QTM654314 RDI654314 RNE654314 RXA654314 SGW654314 SQS654314 TAO654314 TKK654314 TUG654314 UEC654314 UNY654314 UXU654314 VHQ654314 VRM654314 WBI654314 WLE654314 WVA654314 IO719850 SK719850 ACG719850 AMC719850 AVY719850 BFU719850 BPQ719850 BZM719850 CJI719850 CTE719850 DDA719850 DMW719850 DWS719850 EGO719850 EQK719850 FAG719850 FKC719850 FTY719850 GDU719850 GNQ719850 GXM719850 HHI719850 HRE719850 IBA719850 IKW719850 IUS719850 JEO719850 JOK719850 JYG719850 KIC719850 KRY719850 LBU719850 LLQ719850 LVM719850 MFI719850 MPE719850 MZA719850 NIW719850 NSS719850 OCO719850 OMK719850 OWG719850 PGC719850 PPY719850 PZU719850 QJQ719850 QTM719850 RDI719850 RNE719850 RXA719850 SGW719850 SQS719850 TAO719850 TKK719850 TUG719850 UEC719850 UNY719850 UXU719850 VHQ719850 VRM719850 WBI719850 WLE719850 WVA719850 IO785386 SK785386 ACG785386 AMC785386 AVY785386 BFU785386 BPQ785386 BZM785386 CJI785386 CTE785386 DDA785386 DMW785386 DWS785386 EGO785386 EQK785386 FAG785386 FKC785386 FTY785386 GDU785386 GNQ785386 GXM785386 HHI785386 HRE785386 IBA785386 IKW785386 IUS785386 JEO785386 JOK785386 JYG785386 KIC785386 KRY785386 LBU785386 LLQ785386 LVM785386 MFI785386 MPE785386 MZA785386 NIW785386 NSS785386 OCO785386 OMK785386 OWG785386 PGC785386 PPY785386 PZU785386 QJQ785386 QTM785386 RDI785386 RNE785386 RXA785386 SGW785386 SQS785386 TAO785386 TKK785386 TUG785386 UEC785386 UNY785386 UXU785386 VHQ785386 VRM785386 WBI785386 WLE785386 WVA785386 IO850922 SK850922 ACG850922 AMC850922 AVY850922 BFU850922 BPQ850922 BZM850922 CJI850922 CTE850922 DDA850922 DMW850922 DWS850922 EGO850922 EQK850922 FAG850922 FKC850922 FTY850922 GDU850922 GNQ850922 GXM850922 HHI850922 HRE850922 IBA850922 IKW850922 IUS850922 JEO850922 JOK850922 JYG850922 KIC850922 KRY850922 LBU850922 LLQ850922 LVM850922 MFI850922 MPE850922 MZA850922 NIW850922 NSS850922 OCO850922 OMK850922 OWG850922 PGC850922 PPY850922 PZU850922 QJQ850922 QTM850922 RDI850922 RNE850922 RXA850922 SGW850922 SQS850922 TAO850922 TKK850922 TUG850922 UEC850922 UNY850922 UXU850922 VHQ850922 VRM850922 WBI850922 WLE850922 WVA850922 IO916458 SK916458 ACG916458 AMC916458 AVY916458 BFU916458 BPQ916458 BZM916458 CJI916458 CTE916458 DDA916458 DMW916458 DWS916458 EGO916458 EQK916458 FAG916458 FKC916458 FTY916458 GDU916458 GNQ916458 GXM916458 HHI916458 HRE916458 IBA916458 IKW916458 IUS916458 JEO916458 JOK916458 JYG916458 KIC916458 KRY916458 LBU916458 LLQ916458 LVM916458 MFI916458 MPE916458 MZA916458 NIW916458 NSS916458 OCO916458 OMK916458 OWG916458 PGC916458 PPY916458 PZU916458 QJQ916458 QTM916458 RDI916458 RNE916458 RXA916458 SGW916458 SQS916458 TAO916458 TKK916458 TUG916458 UEC916458 UNY916458 UXU916458 VHQ916458 VRM916458 WBI916458 WLE916458 WVA916458 IO981994 SK981994 ACG981994 AMC981994 AVY981994 BFU981994 BPQ981994 BZM981994 CJI981994 CTE981994 DDA981994 DMW981994 DWS981994 EGO981994 EQK981994 FAG981994 FKC981994 FTY981994 GDU981994 GNQ981994 GXM981994 HHI981994 HRE981994 IBA981994 IKW981994 IUS981994 JEO981994 JOK981994 JYG981994 KIC981994 KRY981994 LBU981994 LLQ981994 LVM981994 MFI981994 MPE981994 MZA981994 NIW981994 NSS981994 OCO981994 OMK981994 OWG981994 PGC981994 PPY981994 PZU981994 QJQ981994 QTM981994 RDI981994 RNE981994 RXA981994 SGW981994 SQS981994 TAO981994 TKK981994 TUG981994 UEC981994 UNY981994 UXU981994 VHQ981994 VRM981994 WBI981994 WLE981994 WVA981994 WVA981981 IO98 SK98 ACG98 AMC98 AVY98 BFU98 BPQ98 BZM98 CJI98 CTE98 DDA98 DMW98 DWS98 EGO98 EQK98 FAG98 FKC98 FTY98 GDU98 GNQ98 GXM98 HHI98 HRE98 IBA98 IKW98 IUS98 JEO98 JOK98 JYG98 KIC98 KRY98 LBU98 LLQ98 LVM98 MFI98 MPE98 MZA98 NIW98 NSS98 OCO98 OMK98 OWG98 PGC98 PPY98 PZU98 QJQ98 QTM98 RDI98 RNE98 RXA98 SGW98 SQS98 TAO98 TKK98 TUG98 UEC98 UNY98 UXU98 VHQ98 VRM98 WBI98 WLE98 WVA98 IO64477 SK64477 ACG64477 AMC64477 AVY64477 BFU64477 BPQ64477 BZM64477 CJI64477 CTE64477 DDA64477 DMW64477 DWS64477 EGO64477 EQK64477 FAG64477 FKC64477 FTY64477 GDU64477 GNQ64477 GXM64477 HHI64477 HRE64477 IBA64477 IKW64477 IUS64477 JEO64477 JOK64477 JYG64477 KIC64477 KRY64477 LBU64477 LLQ64477 LVM64477 MFI64477 MPE64477 MZA64477 NIW64477 NSS64477 OCO64477 OMK64477 OWG64477 PGC64477 PPY64477 PZU64477 QJQ64477 QTM64477 RDI64477 RNE64477 RXA64477 SGW64477 SQS64477 TAO64477 TKK64477 TUG64477 UEC64477 UNY64477 UXU64477 VHQ64477 VRM64477 WBI64477 WLE64477 WVA64477 IO130013 SK130013 ACG130013 AMC130013 AVY130013 BFU130013 BPQ130013 BZM130013 CJI130013 CTE130013 DDA130013 DMW130013 DWS130013 EGO130013 EQK130013 FAG130013 FKC130013 FTY130013 GDU130013 GNQ130013 GXM130013 HHI130013 HRE130013 IBA130013 IKW130013 IUS130013 JEO130013 JOK130013 JYG130013 KIC130013 KRY130013 LBU130013 LLQ130013 LVM130013 MFI130013 MPE130013 MZA130013 NIW130013 NSS130013 OCO130013 OMK130013 OWG130013 PGC130013 PPY130013 PZU130013 QJQ130013 QTM130013 RDI130013 RNE130013 RXA130013 SGW130013 SQS130013 TAO130013 TKK130013 TUG130013 UEC130013 UNY130013 UXU130013 VHQ130013 VRM130013 WBI130013 WLE130013 WVA130013 IO195549 SK195549 ACG195549 AMC195549 AVY195549 BFU195549 BPQ195549 BZM195549 CJI195549 CTE195549 DDA195549 DMW195549 DWS195549 EGO195549 EQK195549 FAG195549 FKC195549 FTY195549 GDU195549 GNQ195549 GXM195549 HHI195549 HRE195549 IBA195549 IKW195549 IUS195549 JEO195549 JOK195549 JYG195549 KIC195549 KRY195549 LBU195549 LLQ195549 LVM195549 MFI195549 MPE195549 MZA195549 NIW195549 NSS195549 OCO195549 OMK195549 OWG195549 PGC195549 PPY195549 PZU195549 QJQ195549 QTM195549 RDI195549 RNE195549 RXA195549 SGW195549 SQS195549 TAO195549 TKK195549 TUG195549 UEC195549 UNY195549 UXU195549 VHQ195549 VRM195549 WBI195549 WLE195549 WVA195549 IO261085 SK261085 ACG261085 AMC261085 AVY261085 BFU261085 BPQ261085 BZM261085 CJI261085 CTE261085 DDA261085 DMW261085 DWS261085 EGO261085 EQK261085 FAG261085 FKC261085 FTY261085 GDU261085 GNQ261085 GXM261085 HHI261085 HRE261085 IBA261085 IKW261085 IUS261085 JEO261085 JOK261085 JYG261085 KIC261085 KRY261085 LBU261085 LLQ261085 LVM261085 MFI261085 MPE261085 MZA261085 NIW261085 NSS261085 OCO261085 OMK261085 OWG261085 PGC261085 PPY261085 PZU261085 QJQ261085 QTM261085 RDI261085 RNE261085 RXA261085 SGW261085 SQS261085 TAO261085 TKK261085 TUG261085 UEC261085 UNY261085 UXU261085 VHQ261085 VRM261085 WBI261085 WLE261085 WVA261085 IO326621 SK326621 ACG326621 AMC326621 AVY326621 BFU326621 BPQ326621 BZM326621 CJI326621 CTE326621 DDA326621 DMW326621 DWS326621 EGO326621 EQK326621 FAG326621 FKC326621 FTY326621 GDU326621 GNQ326621 GXM326621 HHI326621 HRE326621 IBA326621 IKW326621 IUS326621 JEO326621 JOK326621 JYG326621 KIC326621 KRY326621 LBU326621 LLQ326621 LVM326621 MFI326621 MPE326621 MZA326621 NIW326621 NSS326621 OCO326621 OMK326621 OWG326621 PGC326621 PPY326621 PZU326621 QJQ326621 QTM326621 RDI326621 RNE326621 RXA326621 SGW326621 SQS326621 TAO326621 TKK326621 TUG326621 UEC326621 UNY326621 UXU326621 VHQ326621 VRM326621 WBI326621 WLE326621 WVA326621 IO392157 SK392157 ACG392157 AMC392157 AVY392157 BFU392157 BPQ392157 BZM392157 CJI392157 CTE392157 DDA392157 DMW392157 DWS392157 EGO392157 EQK392157 FAG392157 FKC392157 FTY392157 GDU392157 GNQ392157 GXM392157 HHI392157 HRE392157 IBA392157 IKW392157 IUS392157 JEO392157 JOK392157 JYG392157 KIC392157 KRY392157 LBU392157 LLQ392157 LVM392157 MFI392157 MPE392157 MZA392157 NIW392157 NSS392157 OCO392157 OMK392157 OWG392157 PGC392157 PPY392157 PZU392157 QJQ392157 QTM392157 RDI392157 RNE392157 RXA392157 SGW392157 SQS392157 TAO392157 TKK392157 TUG392157 UEC392157 UNY392157 UXU392157 VHQ392157 VRM392157 WBI392157 WLE392157 WVA392157 IO457693 SK457693 ACG457693 AMC457693 AVY457693 BFU457693 BPQ457693 BZM457693 CJI457693 CTE457693 DDA457693 DMW457693 DWS457693 EGO457693 EQK457693 FAG457693 FKC457693 FTY457693 GDU457693 GNQ457693 GXM457693 HHI457693 HRE457693 IBA457693 IKW457693 IUS457693 JEO457693 JOK457693 JYG457693 KIC457693 KRY457693 LBU457693 LLQ457693 LVM457693 MFI457693 MPE457693 MZA457693 NIW457693 NSS457693 OCO457693 OMK457693 OWG457693 PGC457693 PPY457693 PZU457693 QJQ457693 QTM457693 RDI457693 RNE457693 RXA457693 SGW457693 SQS457693 TAO457693 TKK457693 TUG457693 UEC457693 UNY457693 UXU457693 VHQ457693 VRM457693 WBI457693 WLE457693 WVA457693 IO523229 SK523229 ACG523229 AMC523229 AVY523229 BFU523229 BPQ523229 BZM523229 CJI523229 CTE523229 DDA523229 DMW523229 DWS523229 EGO523229 EQK523229 FAG523229 FKC523229 FTY523229 GDU523229 GNQ523229 GXM523229 HHI523229 HRE523229 IBA523229 IKW523229 IUS523229 JEO523229 JOK523229 JYG523229 KIC523229 KRY523229 LBU523229 LLQ523229 LVM523229 MFI523229 MPE523229 MZA523229 NIW523229 NSS523229 OCO523229 OMK523229 OWG523229 PGC523229 PPY523229 PZU523229 QJQ523229 QTM523229 RDI523229 RNE523229 RXA523229 SGW523229 SQS523229 TAO523229 TKK523229 TUG523229 UEC523229 UNY523229 UXU523229 VHQ523229 VRM523229 WBI523229 WLE523229 WVA523229 IO588765 SK588765 ACG588765 AMC588765 AVY588765 BFU588765 BPQ588765 BZM588765 CJI588765 CTE588765 DDA588765 DMW588765 DWS588765 EGO588765 EQK588765 FAG588765 FKC588765 FTY588765 GDU588765 GNQ588765 GXM588765 HHI588765 HRE588765 IBA588765 IKW588765 IUS588765 JEO588765 JOK588765 JYG588765 KIC588765 KRY588765 LBU588765 LLQ588765 LVM588765 MFI588765 MPE588765 MZA588765 NIW588765 NSS588765 OCO588765 OMK588765 OWG588765 PGC588765 PPY588765 PZU588765 QJQ588765 QTM588765 RDI588765 RNE588765 RXA588765 SGW588765 SQS588765 TAO588765 TKK588765 TUG588765 UEC588765 UNY588765 UXU588765 VHQ588765 VRM588765 WBI588765 WLE588765 WVA588765 IO654301 SK654301 ACG654301 AMC654301 AVY654301 BFU654301 BPQ654301 BZM654301 CJI654301 CTE654301 DDA654301 DMW654301 DWS654301 EGO654301 EQK654301 FAG654301 FKC654301 FTY654301 GDU654301 GNQ654301 GXM654301 HHI654301 HRE654301 IBA654301 IKW654301 IUS654301 JEO654301 JOK654301 JYG654301 KIC654301 KRY654301 LBU654301 LLQ654301 LVM654301 MFI654301 MPE654301 MZA654301 NIW654301 NSS654301 OCO654301 OMK654301 OWG654301 PGC654301 PPY654301 PZU654301 QJQ654301 QTM654301 RDI654301 RNE654301 RXA654301 SGW654301 SQS654301 TAO654301 TKK654301 TUG654301 UEC654301 UNY654301 UXU654301 VHQ654301 VRM654301 WBI654301 WLE654301 WVA654301 IO719837 SK719837 ACG719837 AMC719837 AVY719837 BFU719837 BPQ719837 BZM719837 CJI719837 CTE719837 DDA719837 DMW719837 DWS719837 EGO719837 EQK719837 FAG719837 FKC719837 FTY719837 GDU719837 GNQ719837 GXM719837 HHI719837 HRE719837 IBA719837 IKW719837 IUS719837 JEO719837 JOK719837 JYG719837 KIC719837 KRY719837 LBU719837 LLQ719837 LVM719837 MFI719837 MPE719837 MZA719837 NIW719837 NSS719837 OCO719837 OMK719837 OWG719837 PGC719837 PPY719837 PZU719837 QJQ719837 QTM719837 RDI719837 RNE719837 RXA719837 SGW719837 SQS719837 TAO719837 TKK719837 TUG719837 UEC719837 UNY719837 UXU719837 VHQ719837 VRM719837 WBI719837 WLE719837 WVA719837 IO785373 SK785373 ACG785373 AMC785373 AVY785373 BFU785373 BPQ785373 BZM785373 CJI785373 CTE785373 DDA785373 DMW785373 DWS785373 EGO785373 EQK785373 FAG785373 FKC785373 FTY785373 GDU785373 GNQ785373 GXM785373 HHI785373 HRE785373 IBA785373 IKW785373 IUS785373 JEO785373 JOK785373 JYG785373 KIC785373 KRY785373 LBU785373 LLQ785373 LVM785373 MFI785373 MPE785373 MZA785373 NIW785373 NSS785373 OCO785373 OMK785373 OWG785373 PGC785373 PPY785373 PZU785373 QJQ785373 QTM785373 RDI785373 RNE785373 RXA785373 SGW785373 SQS785373 TAO785373 TKK785373 TUG785373 UEC785373 UNY785373 UXU785373 VHQ785373 VRM785373 WBI785373 WLE785373 WVA785373 IO850909 SK850909 ACG850909 AMC850909 AVY850909 BFU850909 BPQ850909 BZM850909 CJI850909 CTE850909 DDA850909 DMW850909 DWS850909 EGO850909 EQK850909 FAG850909 FKC850909 FTY850909 GDU850909 GNQ850909 GXM850909 HHI850909 HRE850909 IBA850909 IKW850909 IUS850909 JEO850909 JOK850909 JYG850909 KIC850909 KRY850909 LBU850909 LLQ850909 LVM850909 MFI850909 MPE850909 MZA850909 NIW850909 NSS850909 OCO850909 OMK850909 OWG850909 PGC850909 PPY850909 PZU850909 QJQ850909 QTM850909 RDI850909 RNE850909 RXA850909 SGW850909 SQS850909 TAO850909 TKK850909 TUG850909 UEC850909 UNY850909 UXU850909 VHQ850909 VRM850909 WBI850909 WLE850909 WVA850909 IO916445 SK916445 ACG916445 AMC916445 AVY916445 BFU916445 BPQ916445 BZM916445 CJI916445 CTE916445 DDA916445 DMW916445 DWS916445 EGO916445 EQK916445 FAG916445 FKC916445 FTY916445 GDU916445 GNQ916445 GXM916445 HHI916445 HRE916445 IBA916445 IKW916445 IUS916445 JEO916445 JOK916445 JYG916445 KIC916445 KRY916445 LBU916445 LLQ916445 LVM916445 MFI916445 MPE916445 MZA916445 NIW916445 NSS916445 OCO916445 OMK916445 OWG916445 PGC916445 PPY916445 PZU916445 QJQ916445 QTM916445 RDI916445 RNE916445 RXA916445 SGW916445 SQS916445 TAO916445 TKK916445 TUG916445 UEC916445 UNY916445 UXU916445 VHQ916445 VRM916445 WBI916445 WLE916445 WVA916445 IO981981 SK981981 ACG981981 AMC981981 AVY981981 BFU981981 BPQ981981 BZM981981 CJI981981 CTE981981 DDA981981 DMW981981 DWS981981 EGO981981 EQK981981 FAG981981 FKC981981 FTY981981 GDU981981 GNQ981981 GXM981981 HHI981981 HRE981981 IBA981981 IKW981981 IUS981981 JEO981981 JOK981981 JYG981981 KIC981981 KRY981981 LBU981981 LLQ981981 LVM981981 MFI981981 MPE981981 MZA981981 NIW981981 NSS981981 OCO981981 OMK981981 OWG981981 PGC981981 PPY981981 PZU981981 QJQ981981 QTM981981 RDI981981 RNE981981 RXA981981 SGW981981 SQS981981 TAO981981 TKK981981 TUG981981 UEC981981 UNY981981 UXU981981 VHQ981981 VRM981981 WBI981981 WLE981981" xr:uid="{56F504CE-EFA2-7340-A1AE-3B8F41D12008}"/>
    <dataValidation allowBlank="1" showInputMessage="1" showErrorMessage="1" prompt="Razón Social" sqref="D64274:E64274 IN64274 SJ64274 ACF64274 AMB64274 AVX64274 BFT64274 BPP64274 BZL64274 CJH64274 CTD64274 DCZ64274 DMV64274 DWR64274 EGN64274 EQJ64274 FAF64274 FKB64274 FTX64274 GDT64274 GNP64274 GXL64274 HHH64274 HRD64274 IAZ64274 IKV64274 IUR64274 JEN64274 JOJ64274 JYF64274 KIB64274 KRX64274 LBT64274 LLP64274 LVL64274 MFH64274 MPD64274 MYZ64274 NIV64274 NSR64274 OCN64274 OMJ64274 OWF64274 PGB64274 PPX64274 PZT64274 QJP64274 QTL64274 RDH64274 RND64274 RWZ64274 SGV64274 SQR64274 TAN64274 TKJ64274 TUF64274 UEB64274 UNX64274 UXT64274 VHP64274 VRL64274 WBH64274 WLD64274 WUZ64274 D129810:E129810 IN129810 SJ129810 ACF129810 AMB129810 AVX129810 BFT129810 BPP129810 BZL129810 CJH129810 CTD129810 DCZ129810 DMV129810 DWR129810 EGN129810 EQJ129810 FAF129810 FKB129810 FTX129810 GDT129810 GNP129810 GXL129810 HHH129810 HRD129810 IAZ129810 IKV129810 IUR129810 JEN129810 JOJ129810 JYF129810 KIB129810 KRX129810 LBT129810 LLP129810 LVL129810 MFH129810 MPD129810 MYZ129810 NIV129810 NSR129810 OCN129810 OMJ129810 OWF129810 PGB129810 PPX129810 PZT129810 QJP129810 QTL129810 RDH129810 RND129810 RWZ129810 SGV129810 SQR129810 TAN129810 TKJ129810 TUF129810 UEB129810 UNX129810 UXT129810 VHP129810 VRL129810 WBH129810 WLD129810 WUZ129810 D195346:E195346 IN195346 SJ195346 ACF195346 AMB195346 AVX195346 BFT195346 BPP195346 BZL195346 CJH195346 CTD195346 DCZ195346 DMV195346 DWR195346 EGN195346 EQJ195346 FAF195346 FKB195346 FTX195346 GDT195346 GNP195346 GXL195346 HHH195346 HRD195346 IAZ195346 IKV195346 IUR195346 JEN195346 JOJ195346 JYF195346 KIB195346 KRX195346 LBT195346 LLP195346 LVL195346 MFH195346 MPD195346 MYZ195346 NIV195346 NSR195346 OCN195346 OMJ195346 OWF195346 PGB195346 PPX195346 PZT195346 QJP195346 QTL195346 RDH195346 RND195346 RWZ195346 SGV195346 SQR195346 TAN195346 TKJ195346 TUF195346 UEB195346 UNX195346 UXT195346 VHP195346 VRL195346 WBH195346 WLD195346 WUZ195346 D260882:E260882 IN260882 SJ260882 ACF260882 AMB260882 AVX260882 BFT260882 BPP260882 BZL260882 CJH260882 CTD260882 DCZ260882 DMV260882 DWR260882 EGN260882 EQJ260882 FAF260882 FKB260882 FTX260882 GDT260882 GNP260882 GXL260882 HHH260882 HRD260882 IAZ260882 IKV260882 IUR260882 JEN260882 JOJ260882 JYF260882 KIB260882 KRX260882 LBT260882 LLP260882 LVL260882 MFH260882 MPD260882 MYZ260882 NIV260882 NSR260882 OCN260882 OMJ260882 OWF260882 PGB260882 PPX260882 PZT260882 QJP260882 QTL260882 RDH260882 RND260882 RWZ260882 SGV260882 SQR260882 TAN260882 TKJ260882 TUF260882 UEB260882 UNX260882 UXT260882 VHP260882 VRL260882 WBH260882 WLD260882 WUZ260882 D326418:E326418 IN326418 SJ326418 ACF326418 AMB326418 AVX326418 BFT326418 BPP326418 BZL326418 CJH326418 CTD326418 DCZ326418 DMV326418 DWR326418 EGN326418 EQJ326418 FAF326418 FKB326418 FTX326418 GDT326418 GNP326418 GXL326418 HHH326418 HRD326418 IAZ326418 IKV326418 IUR326418 JEN326418 JOJ326418 JYF326418 KIB326418 KRX326418 LBT326418 LLP326418 LVL326418 MFH326418 MPD326418 MYZ326418 NIV326418 NSR326418 OCN326418 OMJ326418 OWF326418 PGB326418 PPX326418 PZT326418 QJP326418 QTL326418 RDH326418 RND326418 RWZ326418 SGV326418 SQR326418 TAN326418 TKJ326418 TUF326418 UEB326418 UNX326418 UXT326418 VHP326418 VRL326418 WBH326418 WLD326418 WUZ326418 D391954:E391954 IN391954 SJ391954 ACF391954 AMB391954 AVX391954 BFT391954 BPP391954 BZL391954 CJH391954 CTD391954 DCZ391954 DMV391954 DWR391954 EGN391954 EQJ391954 FAF391954 FKB391954 FTX391954 GDT391954 GNP391954 GXL391954 HHH391954 HRD391954 IAZ391954 IKV391954 IUR391954 JEN391954 JOJ391954 JYF391954 KIB391954 KRX391954 LBT391954 LLP391954 LVL391954 MFH391954 MPD391954 MYZ391954 NIV391954 NSR391954 OCN391954 OMJ391954 OWF391954 PGB391954 PPX391954 PZT391954 QJP391954 QTL391954 RDH391954 RND391954 RWZ391954 SGV391954 SQR391954 TAN391954 TKJ391954 TUF391954 UEB391954 UNX391954 UXT391954 VHP391954 VRL391954 WBH391954 WLD391954 WUZ391954 D457490:E457490 IN457490 SJ457490 ACF457490 AMB457490 AVX457490 BFT457490 BPP457490 BZL457490 CJH457490 CTD457490 DCZ457490 DMV457490 DWR457490 EGN457490 EQJ457490 FAF457490 FKB457490 FTX457490 GDT457490 GNP457490 GXL457490 HHH457490 HRD457490 IAZ457490 IKV457490 IUR457490 JEN457490 JOJ457490 JYF457490 KIB457490 KRX457490 LBT457490 LLP457490 LVL457490 MFH457490 MPD457490 MYZ457490 NIV457490 NSR457490 OCN457490 OMJ457490 OWF457490 PGB457490 PPX457490 PZT457490 QJP457490 QTL457490 RDH457490 RND457490 RWZ457490 SGV457490 SQR457490 TAN457490 TKJ457490 TUF457490 UEB457490 UNX457490 UXT457490 VHP457490 VRL457490 WBH457490 WLD457490 WUZ457490 D523026:E523026 IN523026 SJ523026 ACF523026 AMB523026 AVX523026 BFT523026 BPP523026 BZL523026 CJH523026 CTD523026 DCZ523026 DMV523026 DWR523026 EGN523026 EQJ523026 FAF523026 FKB523026 FTX523026 GDT523026 GNP523026 GXL523026 HHH523026 HRD523026 IAZ523026 IKV523026 IUR523026 JEN523026 JOJ523026 JYF523026 KIB523026 KRX523026 LBT523026 LLP523026 LVL523026 MFH523026 MPD523026 MYZ523026 NIV523026 NSR523026 OCN523026 OMJ523026 OWF523026 PGB523026 PPX523026 PZT523026 QJP523026 QTL523026 RDH523026 RND523026 RWZ523026 SGV523026 SQR523026 TAN523026 TKJ523026 TUF523026 UEB523026 UNX523026 UXT523026 VHP523026 VRL523026 WBH523026 WLD523026 WUZ523026 D588562:E588562 IN588562 SJ588562 ACF588562 AMB588562 AVX588562 BFT588562 BPP588562 BZL588562 CJH588562 CTD588562 DCZ588562 DMV588562 DWR588562 EGN588562 EQJ588562 FAF588562 FKB588562 FTX588562 GDT588562 GNP588562 GXL588562 HHH588562 HRD588562 IAZ588562 IKV588562 IUR588562 JEN588562 JOJ588562 JYF588562 KIB588562 KRX588562 LBT588562 LLP588562 LVL588562 MFH588562 MPD588562 MYZ588562 NIV588562 NSR588562 OCN588562 OMJ588562 OWF588562 PGB588562 PPX588562 PZT588562 QJP588562 QTL588562 RDH588562 RND588562 RWZ588562 SGV588562 SQR588562 TAN588562 TKJ588562 TUF588562 UEB588562 UNX588562 UXT588562 VHP588562 VRL588562 WBH588562 WLD588562 WUZ588562 D654098:E654098 IN654098 SJ654098 ACF654098 AMB654098 AVX654098 BFT654098 BPP654098 BZL654098 CJH654098 CTD654098 DCZ654098 DMV654098 DWR654098 EGN654098 EQJ654098 FAF654098 FKB654098 FTX654098 GDT654098 GNP654098 GXL654098 HHH654098 HRD654098 IAZ654098 IKV654098 IUR654098 JEN654098 JOJ654098 JYF654098 KIB654098 KRX654098 LBT654098 LLP654098 LVL654098 MFH654098 MPD654098 MYZ654098 NIV654098 NSR654098 OCN654098 OMJ654098 OWF654098 PGB654098 PPX654098 PZT654098 QJP654098 QTL654098 RDH654098 RND654098 RWZ654098 SGV654098 SQR654098 TAN654098 TKJ654098 TUF654098 UEB654098 UNX654098 UXT654098 VHP654098 VRL654098 WBH654098 WLD654098 WUZ654098 D719634:E719634 IN719634 SJ719634 ACF719634 AMB719634 AVX719634 BFT719634 BPP719634 BZL719634 CJH719634 CTD719634 DCZ719634 DMV719634 DWR719634 EGN719634 EQJ719634 FAF719634 FKB719634 FTX719634 GDT719634 GNP719634 GXL719634 HHH719634 HRD719634 IAZ719634 IKV719634 IUR719634 JEN719634 JOJ719634 JYF719634 KIB719634 KRX719634 LBT719634 LLP719634 LVL719634 MFH719634 MPD719634 MYZ719634 NIV719634 NSR719634 OCN719634 OMJ719634 OWF719634 PGB719634 PPX719634 PZT719634 QJP719634 QTL719634 RDH719634 RND719634 RWZ719634 SGV719634 SQR719634 TAN719634 TKJ719634 TUF719634 UEB719634 UNX719634 UXT719634 VHP719634 VRL719634 WBH719634 WLD719634 WUZ719634 D785170:E785170 IN785170 SJ785170 ACF785170 AMB785170 AVX785170 BFT785170 BPP785170 BZL785170 CJH785170 CTD785170 DCZ785170 DMV785170 DWR785170 EGN785170 EQJ785170 FAF785170 FKB785170 FTX785170 GDT785170 GNP785170 GXL785170 HHH785170 HRD785170 IAZ785170 IKV785170 IUR785170 JEN785170 JOJ785170 JYF785170 KIB785170 KRX785170 LBT785170 LLP785170 LVL785170 MFH785170 MPD785170 MYZ785170 NIV785170 NSR785170 OCN785170 OMJ785170 OWF785170 PGB785170 PPX785170 PZT785170 QJP785170 QTL785170 RDH785170 RND785170 RWZ785170 SGV785170 SQR785170 TAN785170 TKJ785170 TUF785170 UEB785170 UNX785170 UXT785170 VHP785170 VRL785170 WBH785170 WLD785170 WUZ785170 D850706:E850706 IN850706 SJ850706 ACF850706 AMB850706 AVX850706 BFT850706 BPP850706 BZL850706 CJH850706 CTD850706 DCZ850706 DMV850706 DWR850706 EGN850706 EQJ850706 FAF850706 FKB850706 FTX850706 GDT850706 GNP850706 GXL850706 HHH850706 HRD850706 IAZ850706 IKV850706 IUR850706 JEN850706 JOJ850706 JYF850706 KIB850706 KRX850706 LBT850706 LLP850706 LVL850706 MFH850706 MPD850706 MYZ850706 NIV850706 NSR850706 OCN850706 OMJ850706 OWF850706 PGB850706 PPX850706 PZT850706 QJP850706 QTL850706 RDH850706 RND850706 RWZ850706 SGV850706 SQR850706 TAN850706 TKJ850706 TUF850706 UEB850706 UNX850706 UXT850706 VHP850706 VRL850706 WBH850706 WLD850706 WUZ850706 D916242:E916242 IN916242 SJ916242 ACF916242 AMB916242 AVX916242 BFT916242 BPP916242 BZL916242 CJH916242 CTD916242 DCZ916242 DMV916242 DWR916242 EGN916242 EQJ916242 FAF916242 FKB916242 FTX916242 GDT916242 GNP916242 GXL916242 HHH916242 HRD916242 IAZ916242 IKV916242 IUR916242 JEN916242 JOJ916242 JYF916242 KIB916242 KRX916242 LBT916242 LLP916242 LVL916242 MFH916242 MPD916242 MYZ916242 NIV916242 NSR916242 OCN916242 OMJ916242 OWF916242 PGB916242 PPX916242 PZT916242 QJP916242 QTL916242 RDH916242 RND916242 RWZ916242 SGV916242 SQR916242 TAN916242 TKJ916242 TUF916242 UEB916242 UNX916242 UXT916242 VHP916242 VRL916242 WBH916242 WLD916242 WUZ916242 D981778:E981778 IN981778 SJ981778 ACF981778 AMB981778 AVX981778 BFT981778 BPP981778 BZL981778 CJH981778 CTD981778 DCZ981778 DMV981778 DWR981778 EGN981778 EQJ981778 FAF981778 FKB981778 FTX981778 GDT981778 GNP981778 GXL981778 HHH981778 HRD981778 IAZ981778 IKV981778 IUR981778 JEN981778 JOJ981778 JYF981778 KIB981778 KRX981778 LBT981778 LLP981778 LVL981778 MFH981778 MPD981778 MYZ981778 NIV981778 NSR981778 OCN981778 OMJ981778 OWF981778 PGB981778 PPX981778 PZT981778 QJP981778 QTL981778 RDH981778 RND981778 RWZ981778 SGV981778 SQR981778 TAN981778 TKJ981778 TUF981778 UEB981778 UNX981778 UXT981778 VHP981778 VRL981778 WBH981778 WLD981778 WUZ981778" xr:uid="{3D3C6C5D-28C7-1341-ADB7-5AFD133C9E15}"/>
    <dataValidation allowBlank="1" showInputMessage="1" showErrorMessage="1" prompt="NIT" sqref="D64275:E64275 IN64275 SJ64275 ACF64275 AMB64275 AVX64275 BFT64275 BPP64275 BZL64275 CJH64275 CTD64275 DCZ64275 DMV64275 DWR64275 EGN64275 EQJ64275 FAF64275 FKB64275 FTX64275 GDT64275 GNP64275 GXL64275 HHH64275 HRD64275 IAZ64275 IKV64275 IUR64275 JEN64275 JOJ64275 JYF64275 KIB64275 KRX64275 LBT64275 LLP64275 LVL64275 MFH64275 MPD64275 MYZ64275 NIV64275 NSR64275 OCN64275 OMJ64275 OWF64275 PGB64275 PPX64275 PZT64275 QJP64275 QTL64275 RDH64275 RND64275 RWZ64275 SGV64275 SQR64275 TAN64275 TKJ64275 TUF64275 UEB64275 UNX64275 UXT64275 VHP64275 VRL64275 WBH64275 WLD64275 WUZ64275 D129811:E129811 IN129811 SJ129811 ACF129811 AMB129811 AVX129811 BFT129811 BPP129811 BZL129811 CJH129811 CTD129811 DCZ129811 DMV129811 DWR129811 EGN129811 EQJ129811 FAF129811 FKB129811 FTX129811 GDT129811 GNP129811 GXL129811 HHH129811 HRD129811 IAZ129811 IKV129811 IUR129811 JEN129811 JOJ129811 JYF129811 KIB129811 KRX129811 LBT129811 LLP129811 LVL129811 MFH129811 MPD129811 MYZ129811 NIV129811 NSR129811 OCN129811 OMJ129811 OWF129811 PGB129811 PPX129811 PZT129811 QJP129811 QTL129811 RDH129811 RND129811 RWZ129811 SGV129811 SQR129811 TAN129811 TKJ129811 TUF129811 UEB129811 UNX129811 UXT129811 VHP129811 VRL129811 WBH129811 WLD129811 WUZ129811 D195347:E195347 IN195347 SJ195347 ACF195347 AMB195347 AVX195347 BFT195347 BPP195347 BZL195347 CJH195347 CTD195347 DCZ195347 DMV195347 DWR195347 EGN195347 EQJ195347 FAF195347 FKB195347 FTX195347 GDT195347 GNP195347 GXL195347 HHH195347 HRD195347 IAZ195347 IKV195347 IUR195347 JEN195347 JOJ195347 JYF195347 KIB195347 KRX195347 LBT195347 LLP195347 LVL195347 MFH195347 MPD195347 MYZ195347 NIV195347 NSR195347 OCN195347 OMJ195347 OWF195347 PGB195347 PPX195347 PZT195347 QJP195347 QTL195347 RDH195347 RND195347 RWZ195347 SGV195347 SQR195347 TAN195347 TKJ195347 TUF195347 UEB195347 UNX195347 UXT195347 VHP195347 VRL195347 WBH195347 WLD195347 WUZ195347 D260883:E260883 IN260883 SJ260883 ACF260883 AMB260883 AVX260883 BFT260883 BPP260883 BZL260883 CJH260883 CTD260883 DCZ260883 DMV260883 DWR260883 EGN260883 EQJ260883 FAF260883 FKB260883 FTX260883 GDT260883 GNP260883 GXL260883 HHH260883 HRD260883 IAZ260883 IKV260883 IUR260883 JEN260883 JOJ260883 JYF260883 KIB260883 KRX260883 LBT260883 LLP260883 LVL260883 MFH260883 MPD260883 MYZ260883 NIV260883 NSR260883 OCN260883 OMJ260883 OWF260883 PGB260883 PPX260883 PZT260883 QJP260883 QTL260883 RDH260883 RND260883 RWZ260883 SGV260883 SQR260883 TAN260883 TKJ260883 TUF260883 UEB260883 UNX260883 UXT260883 VHP260883 VRL260883 WBH260883 WLD260883 WUZ260883 D326419:E326419 IN326419 SJ326419 ACF326419 AMB326419 AVX326419 BFT326419 BPP326419 BZL326419 CJH326419 CTD326419 DCZ326419 DMV326419 DWR326419 EGN326419 EQJ326419 FAF326419 FKB326419 FTX326419 GDT326419 GNP326419 GXL326419 HHH326419 HRD326419 IAZ326419 IKV326419 IUR326419 JEN326419 JOJ326419 JYF326419 KIB326419 KRX326419 LBT326419 LLP326419 LVL326419 MFH326419 MPD326419 MYZ326419 NIV326419 NSR326419 OCN326419 OMJ326419 OWF326419 PGB326419 PPX326419 PZT326419 QJP326419 QTL326419 RDH326419 RND326419 RWZ326419 SGV326419 SQR326419 TAN326419 TKJ326419 TUF326419 UEB326419 UNX326419 UXT326419 VHP326419 VRL326419 WBH326419 WLD326419 WUZ326419 D391955:E391955 IN391955 SJ391955 ACF391955 AMB391955 AVX391955 BFT391955 BPP391955 BZL391955 CJH391955 CTD391955 DCZ391955 DMV391955 DWR391955 EGN391955 EQJ391955 FAF391955 FKB391955 FTX391955 GDT391955 GNP391955 GXL391955 HHH391955 HRD391955 IAZ391955 IKV391955 IUR391955 JEN391955 JOJ391955 JYF391955 KIB391955 KRX391955 LBT391955 LLP391955 LVL391955 MFH391955 MPD391955 MYZ391955 NIV391955 NSR391955 OCN391955 OMJ391955 OWF391955 PGB391955 PPX391955 PZT391955 QJP391955 QTL391955 RDH391955 RND391955 RWZ391955 SGV391955 SQR391955 TAN391955 TKJ391955 TUF391955 UEB391955 UNX391955 UXT391955 VHP391955 VRL391955 WBH391955 WLD391955 WUZ391955 D457491:E457491 IN457491 SJ457491 ACF457491 AMB457491 AVX457491 BFT457491 BPP457491 BZL457491 CJH457491 CTD457491 DCZ457491 DMV457491 DWR457491 EGN457491 EQJ457491 FAF457491 FKB457491 FTX457491 GDT457491 GNP457491 GXL457491 HHH457491 HRD457491 IAZ457491 IKV457491 IUR457491 JEN457491 JOJ457491 JYF457491 KIB457491 KRX457491 LBT457491 LLP457491 LVL457491 MFH457491 MPD457491 MYZ457491 NIV457491 NSR457491 OCN457491 OMJ457491 OWF457491 PGB457491 PPX457491 PZT457491 QJP457491 QTL457491 RDH457491 RND457491 RWZ457491 SGV457491 SQR457491 TAN457491 TKJ457491 TUF457491 UEB457491 UNX457491 UXT457491 VHP457491 VRL457491 WBH457491 WLD457491 WUZ457491 D523027:E523027 IN523027 SJ523027 ACF523027 AMB523027 AVX523027 BFT523027 BPP523027 BZL523027 CJH523027 CTD523027 DCZ523027 DMV523027 DWR523027 EGN523027 EQJ523027 FAF523027 FKB523027 FTX523027 GDT523027 GNP523027 GXL523027 HHH523027 HRD523027 IAZ523027 IKV523027 IUR523027 JEN523027 JOJ523027 JYF523027 KIB523027 KRX523027 LBT523027 LLP523027 LVL523027 MFH523027 MPD523027 MYZ523027 NIV523027 NSR523027 OCN523027 OMJ523027 OWF523027 PGB523027 PPX523027 PZT523027 QJP523027 QTL523027 RDH523027 RND523027 RWZ523027 SGV523027 SQR523027 TAN523027 TKJ523027 TUF523027 UEB523027 UNX523027 UXT523027 VHP523027 VRL523027 WBH523027 WLD523027 WUZ523027 D588563:E588563 IN588563 SJ588563 ACF588563 AMB588563 AVX588563 BFT588563 BPP588563 BZL588563 CJH588563 CTD588563 DCZ588563 DMV588563 DWR588563 EGN588563 EQJ588563 FAF588563 FKB588563 FTX588563 GDT588563 GNP588563 GXL588563 HHH588563 HRD588563 IAZ588563 IKV588563 IUR588563 JEN588563 JOJ588563 JYF588563 KIB588563 KRX588563 LBT588563 LLP588563 LVL588563 MFH588563 MPD588563 MYZ588563 NIV588563 NSR588563 OCN588563 OMJ588563 OWF588563 PGB588563 PPX588563 PZT588563 QJP588563 QTL588563 RDH588563 RND588563 RWZ588563 SGV588563 SQR588563 TAN588563 TKJ588563 TUF588563 UEB588563 UNX588563 UXT588563 VHP588563 VRL588563 WBH588563 WLD588563 WUZ588563 D654099:E654099 IN654099 SJ654099 ACF654099 AMB654099 AVX654099 BFT654099 BPP654099 BZL654099 CJH654099 CTD654099 DCZ654099 DMV654099 DWR654099 EGN654099 EQJ654099 FAF654099 FKB654099 FTX654099 GDT654099 GNP654099 GXL654099 HHH654099 HRD654099 IAZ654099 IKV654099 IUR654099 JEN654099 JOJ654099 JYF654099 KIB654099 KRX654099 LBT654099 LLP654099 LVL654099 MFH654099 MPD654099 MYZ654099 NIV654099 NSR654099 OCN654099 OMJ654099 OWF654099 PGB654099 PPX654099 PZT654099 QJP654099 QTL654099 RDH654099 RND654099 RWZ654099 SGV654099 SQR654099 TAN654099 TKJ654099 TUF654099 UEB654099 UNX654099 UXT654099 VHP654099 VRL654099 WBH654099 WLD654099 WUZ654099 D719635:E719635 IN719635 SJ719635 ACF719635 AMB719635 AVX719635 BFT719635 BPP719635 BZL719635 CJH719635 CTD719635 DCZ719635 DMV719635 DWR719635 EGN719635 EQJ719635 FAF719635 FKB719635 FTX719635 GDT719635 GNP719635 GXL719635 HHH719635 HRD719635 IAZ719635 IKV719635 IUR719635 JEN719635 JOJ719635 JYF719635 KIB719635 KRX719635 LBT719635 LLP719635 LVL719635 MFH719635 MPD719635 MYZ719635 NIV719635 NSR719635 OCN719635 OMJ719635 OWF719635 PGB719635 PPX719635 PZT719635 QJP719635 QTL719635 RDH719635 RND719635 RWZ719635 SGV719635 SQR719635 TAN719635 TKJ719635 TUF719635 UEB719635 UNX719635 UXT719635 VHP719635 VRL719635 WBH719635 WLD719635 WUZ719635 D785171:E785171 IN785171 SJ785171 ACF785171 AMB785171 AVX785171 BFT785171 BPP785171 BZL785171 CJH785171 CTD785171 DCZ785171 DMV785171 DWR785171 EGN785171 EQJ785171 FAF785171 FKB785171 FTX785171 GDT785171 GNP785171 GXL785171 HHH785171 HRD785171 IAZ785171 IKV785171 IUR785171 JEN785171 JOJ785171 JYF785171 KIB785171 KRX785171 LBT785171 LLP785171 LVL785171 MFH785171 MPD785171 MYZ785171 NIV785171 NSR785171 OCN785171 OMJ785171 OWF785171 PGB785171 PPX785171 PZT785171 QJP785171 QTL785171 RDH785171 RND785171 RWZ785171 SGV785171 SQR785171 TAN785171 TKJ785171 TUF785171 UEB785171 UNX785171 UXT785171 VHP785171 VRL785171 WBH785171 WLD785171 WUZ785171 D850707:E850707 IN850707 SJ850707 ACF850707 AMB850707 AVX850707 BFT850707 BPP850707 BZL850707 CJH850707 CTD850707 DCZ850707 DMV850707 DWR850707 EGN850707 EQJ850707 FAF850707 FKB850707 FTX850707 GDT850707 GNP850707 GXL850707 HHH850707 HRD850707 IAZ850707 IKV850707 IUR850707 JEN850707 JOJ850707 JYF850707 KIB850707 KRX850707 LBT850707 LLP850707 LVL850707 MFH850707 MPD850707 MYZ850707 NIV850707 NSR850707 OCN850707 OMJ850707 OWF850707 PGB850707 PPX850707 PZT850707 QJP850707 QTL850707 RDH850707 RND850707 RWZ850707 SGV850707 SQR850707 TAN850707 TKJ850707 TUF850707 UEB850707 UNX850707 UXT850707 VHP850707 VRL850707 WBH850707 WLD850707 WUZ850707 D916243:E916243 IN916243 SJ916243 ACF916243 AMB916243 AVX916243 BFT916243 BPP916243 BZL916243 CJH916243 CTD916243 DCZ916243 DMV916243 DWR916243 EGN916243 EQJ916243 FAF916243 FKB916243 FTX916243 GDT916243 GNP916243 GXL916243 HHH916243 HRD916243 IAZ916243 IKV916243 IUR916243 JEN916243 JOJ916243 JYF916243 KIB916243 KRX916243 LBT916243 LLP916243 LVL916243 MFH916243 MPD916243 MYZ916243 NIV916243 NSR916243 OCN916243 OMJ916243 OWF916243 PGB916243 PPX916243 PZT916243 QJP916243 QTL916243 RDH916243 RND916243 RWZ916243 SGV916243 SQR916243 TAN916243 TKJ916243 TUF916243 UEB916243 UNX916243 UXT916243 VHP916243 VRL916243 WBH916243 WLD916243 WUZ916243 D981779:E981779 IN981779 SJ981779 ACF981779 AMB981779 AVX981779 BFT981779 BPP981779 BZL981779 CJH981779 CTD981779 DCZ981779 DMV981779 DWR981779 EGN981779 EQJ981779 FAF981779 FKB981779 FTX981779 GDT981779 GNP981779 GXL981779 HHH981779 HRD981779 IAZ981779 IKV981779 IUR981779 JEN981779 JOJ981779 JYF981779 KIB981779 KRX981779 LBT981779 LLP981779 LVL981779 MFH981779 MPD981779 MYZ981779 NIV981779 NSR981779 OCN981779 OMJ981779 OWF981779 PGB981779 PPX981779 PZT981779 QJP981779 QTL981779 RDH981779 RND981779 RWZ981779 SGV981779 SQR981779 TAN981779 TKJ981779 TUF981779 UEB981779 UNX981779 UXT981779 VHP981779 VRL981779 WBH981779 WLD981779 WUZ981779" xr:uid="{3848F884-1BAE-AE48-80A1-6B8D743291D5}"/>
    <dataValidation allowBlank="1" showInputMessage="1" showErrorMessage="1" prompt="Fecha de corte del Estado Financiero" sqref="D64276:E64276 IN64276 SJ64276 ACF64276 AMB64276 AVX64276 BFT64276 BPP64276 BZL64276 CJH64276 CTD64276 DCZ64276 DMV64276 DWR64276 EGN64276 EQJ64276 FAF64276 FKB64276 FTX64276 GDT64276 GNP64276 GXL64276 HHH64276 HRD64276 IAZ64276 IKV64276 IUR64276 JEN64276 JOJ64276 JYF64276 KIB64276 KRX64276 LBT64276 LLP64276 LVL64276 MFH64276 MPD64276 MYZ64276 NIV64276 NSR64276 OCN64276 OMJ64276 OWF64276 PGB64276 PPX64276 PZT64276 QJP64276 QTL64276 RDH64276 RND64276 RWZ64276 SGV64276 SQR64276 TAN64276 TKJ64276 TUF64276 UEB64276 UNX64276 UXT64276 VHP64276 VRL64276 WBH64276 WLD64276 WUZ64276 D129812:E129812 IN129812 SJ129812 ACF129812 AMB129812 AVX129812 BFT129812 BPP129812 BZL129812 CJH129812 CTD129812 DCZ129812 DMV129812 DWR129812 EGN129812 EQJ129812 FAF129812 FKB129812 FTX129812 GDT129812 GNP129812 GXL129812 HHH129812 HRD129812 IAZ129812 IKV129812 IUR129812 JEN129812 JOJ129812 JYF129812 KIB129812 KRX129812 LBT129812 LLP129812 LVL129812 MFH129812 MPD129812 MYZ129812 NIV129812 NSR129812 OCN129812 OMJ129812 OWF129812 PGB129812 PPX129812 PZT129812 QJP129812 QTL129812 RDH129812 RND129812 RWZ129812 SGV129812 SQR129812 TAN129812 TKJ129812 TUF129812 UEB129812 UNX129812 UXT129812 VHP129812 VRL129812 WBH129812 WLD129812 WUZ129812 D195348:E195348 IN195348 SJ195348 ACF195348 AMB195348 AVX195348 BFT195348 BPP195348 BZL195348 CJH195348 CTD195348 DCZ195348 DMV195348 DWR195348 EGN195348 EQJ195348 FAF195348 FKB195348 FTX195348 GDT195348 GNP195348 GXL195348 HHH195348 HRD195348 IAZ195348 IKV195348 IUR195348 JEN195348 JOJ195348 JYF195348 KIB195348 KRX195348 LBT195348 LLP195348 LVL195348 MFH195348 MPD195348 MYZ195348 NIV195348 NSR195348 OCN195348 OMJ195348 OWF195348 PGB195348 PPX195348 PZT195348 QJP195348 QTL195348 RDH195348 RND195348 RWZ195348 SGV195348 SQR195348 TAN195348 TKJ195348 TUF195348 UEB195348 UNX195348 UXT195348 VHP195348 VRL195348 WBH195348 WLD195348 WUZ195348 D260884:E260884 IN260884 SJ260884 ACF260884 AMB260884 AVX260884 BFT260884 BPP260884 BZL260884 CJH260884 CTD260884 DCZ260884 DMV260884 DWR260884 EGN260884 EQJ260884 FAF260884 FKB260884 FTX260884 GDT260884 GNP260884 GXL260884 HHH260884 HRD260884 IAZ260884 IKV260884 IUR260884 JEN260884 JOJ260884 JYF260884 KIB260884 KRX260884 LBT260884 LLP260884 LVL260884 MFH260884 MPD260884 MYZ260884 NIV260884 NSR260884 OCN260884 OMJ260884 OWF260884 PGB260884 PPX260884 PZT260884 QJP260884 QTL260884 RDH260884 RND260884 RWZ260884 SGV260884 SQR260884 TAN260884 TKJ260884 TUF260884 UEB260884 UNX260884 UXT260884 VHP260884 VRL260884 WBH260884 WLD260884 WUZ260884 D326420:E326420 IN326420 SJ326420 ACF326420 AMB326420 AVX326420 BFT326420 BPP326420 BZL326420 CJH326420 CTD326420 DCZ326420 DMV326420 DWR326420 EGN326420 EQJ326420 FAF326420 FKB326420 FTX326420 GDT326420 GNP326420 GXL326420 HHH326420 HRD326420 IAZ326420 IKV326420 IUR326420 JEN326420 JOJ326420 JYF326420 KIB326420 KRX326420 LBT326420 LLP326420 LVL326420 MFH326420 MPD326420 MYZ326420 NIV326420 NSR326420 OCN326420 OMJ326420 OWF326420 PGB326420 PPX326420 PZT326420 QJP326420 QTL326420 RDH326420 RND326420 RWZ326420 SGV326420 SQR326420 TAN326420 TKJ326420 TUF326420 UEB326420 UNX326420 UXT326420 VHP326420 VRL326420 WBH326420 WLD326420 WUZ326420 D391956:E391956 IN391956 SJ391956 ACF391956 AMB391956 AVX391956 BFT391956 BPP391956 BZL391956 CJH391956 CTD391956 DCZ391956 DMV391956 DWR391956 EGN391956 EQJ391956 FAF391956 FKB391956 FTX391956 GDT391956 GNP391956 GXL391956 HHH391956 HRD391956 IAZ391956 IKV391956 IUR391956 JEN391956 JOJ391956 JYF391956 KIB391956 KRX391956 LBT391956 LLP391956 LVL391956 MFH391956 MPD391956 MYZ391956 NIV391956 NSR391956 OCN391956 OMJ391956 OWF391956 PGB391956 PPX391956 PZT391956 QJP391956 QTL391956 RDH391956 RND391956 RWZ391956 SGV391956 SQR391956 TAN391956 TKJ391956 TUF391956 UEB391956 UNX391956 UXT391956 VHP391956 VRL391956 WBH391956 WLD391956 WUZ391956 D457492:E457492 IN457492 SJ457492 ACF457492 AMB457492 AVX457492 BFT457492 BPP457492 BZL457492 CJH457492 CTD457492 DCZ457492 DMV457492 DWR457492 EGN457492 EQJ457492 FAF457492 FKB457492 FTX457492 GDT457492 GNP457492 GXL457492 HHH457492 HRD457492 IAZ457492 IKV457492 IUR457492 JEN457492 JOJ457492 JYF457492 KIB457492 KRX457492 LBT457492 LLP457492 LVL457492 MFH457492 MPD457492 MYZ457492 NIV457492 NSR457492 OCN457492 OMJ457492 OWF457492 PGB457492 PPX457492 PZT457492 QJP457492 QTL457492 RDH457492 RND457492 RWZ457492 SGV457492 SQR457492 TAN457492 TKJ457492 TUF457492 UEB457492 UNX457492 UXT457492 VHP457492 VRL457492 WBH457492 WLD457492 WUZ457492 D523028:E523028 IN523028 SJ523028 ACF523028 AMB523028 AVX523028 BFT523028 BPP523028 BZL523028 CJH523028 CTD523028 DCZ523028 DMV523028 DWR523028 EGN523028 EQJ523028 FAF523028 FKB523028 FTX523028 GDT523028 GNP523028 GXL523028 HHH523028 HRD523028 IAZ523028 IKV523028 IUR523028 JEN523028 JOJ523028 JYF523028 KIB523028 KRX523028 LBT523028 LLP523028 LVL523028 MFH523028 MPD523028 MYZ523028 NIV523028 NSR523028 OCN523028 OMJ523028 OWF523028 PGB523028 PPX523028 PZT523028 QJP523028 QTL523028 RDH523028 RND523028 RWZ523028 SGV523028 SQR523028 TAN523028 TKJ523028 TUF523028 UEB523028 UNX523028 UXT523028 VHP523028 VRL523028 WBH523028 WLD523028 WUZ523028 D588564:E588564 IN588564 SJ588564 ACF588564 AMB588564 AVX588564 BFT588564 BPP588564 BZL588564 CJH588564 CTD588564 DCZ588564 DMV588564 DWR588564 EGN588564 EQJ588564 FAF588564 FKB588564 FTX588564 GDT588564 GNP588564 GXL588564 HHH588564 HRD588564 IAZ588564 IKV588564 IUR588564 JEN588564 JOJ588564 JYF588564 KIB588564 KRX588564 LBT588564 LLP588564 LVL588564 MFH588564 MPD588564 MYZ588564 NIV588564 NSR588564 OCN588564 OMJ588564 OWF588564 PGB588564 PPX588564 PZT588564 QJP588564 QTL588564 RDH588564 RND588564 RWZ588564 SGV588564 SQR588564 TAN588564 TKJ588564 TUF588564 UEB588564 UNX588564 UXT588564 VHP588564 VRL588564 WBH588564 WLD588564 WUZ588564 D654100:E654100 IN654100 SJ654100 ACF654100 AMB654100 AVX654100 BFT654100 BPP654100 BZL654100 CJH654100 CTD654100 DCZ654100 DMV654100 DWR654100 EGN654100 EQJ654100 FAF654100 FKB654100 FTX654100 GDT654100 GNP654100 GXL654100 HHH654100 HRD654100 IAZ654100 IKV654100 IUR654100 JEN654100 JOJ654100 JYF654100 KIB654100 KRX654100 LBT654100 LLP654100 LVL654100 MFH654100 MPD654100 MYZ654100 NIV654100 NSR654100 OCN654100 OMJ654100 OWF654100 PGB654100 PPX654100 PZT654100 QJP654100 QTL654100 RDH654100 RND654100 RWZ654100 SGV654100 SQR654100 TAN654100 TKJ654100 TUF654100 UEB654100 UNX654100 UXT654100 VHP654100 VRL654100 WBH654100 WLD654100 WUZ654100 D719636:E719636 IN719636 SJ719636 ACF719636 AMB719636 AVX719636 BFT719636 BPP719636 BZL719636 CJH719636 CTD719636 DCZ719636 DMV719636 DWR719636 EGN719636 EQJ719636 FAF719636 FKB719636 FTX719636 GDT719636 GNP719636 GXL719636 HHH719636 HRD719636 IAZ719636 IKV719636 IUR719636 JEN719636 JOJ719636 JYF719636 KIB719636 KRX719636 LBT719636 LLP719636 LVL719636 MFH719636 MPD719636 MYZ719636 NIV719636 NSR719636 OCN719636 OMJ719636 OWF719636 PGB719636 PPX719636 PZT719636 QJP719636 QTL719636 RDH719636 RND719636 RWZ719636 SGV719636 SQR719636 TAN719636 TKJ719636 TUF719636 UEB719636 UNX719636 UXT719636 VHP719636 VRL719636 WBH719636 WLD719636 WUZ719636 D785172:E785172 IN785172 SJ785172 ACF785172 AMB785172 AVX785172 BFT785172 BPP785172 BZL785172 CJH785172 CTD785172 DCZ785172 DMV785172 DWR785172 EGN785172 EQJ785172 FAF785172 FKB785172 FTX785172 GDT785172 GNP785172 GXL785172 HHH785172 HRD785172 IAZ785172 IKV785172 IUR785172 JEN785172 JOJ785172 JYF785172 KIB785172 KRX785172 LBT785172 LLP785172 LVL785172 MFH785172 MPD785172 MYZ785172 NIV785172 NSR785172 OCN785172 OMJ785172 OWF785172 PGB785172 PPX785172 PZT785172 QJP785172 QTL785172 RDH785172 RND785172 RWZ785172 SGV785172 SQR785172 TAN785172 TKJ785172 TUF785172 UEB785172 UNX785172 UXT785172 VHP785172 VRL785172 WBH785172 WLD785172 WUZ785172 D850708:E850708 IN850708 SJ850708 ACF850708 AMB850708 AVX850708 BFT850708 BPP850708 BZL850708 CJH850708 CTD850708 DCZ850708 DMV850708 DWR850708 EGN850708 EQJ850708 FAF850708 FKB850708 FTX850708 GDT850708 GNP850708 GXL850708 HHH850708 HRD850708 IAZ850708 IKV850708 IUR850708 JEN850708 JOJ850708 JYF850708 KIB850708 KRX850708 LBT850708 LLP850708 LVL850708 MFH850708 MPD850708 MYZ850708 NIV850708 NSR850708 OCN850708 OMJ850708 OWF850708 PGB850708 PPX850708 PZT850708 QJP850708 QTL850708 RDH850708 RND850708 RWZ850708 SGV850708 SQR850708 TAN850708 TKJ850708 TUF850708 UEB850708 UNX850708 UXT850708 VHP850708 VRL850708 WBH850708 WLD850708 WUZ850708 D916244:E916244 IN916244 SJ916244 ACF916244 AMB916244 AVX916244 BFT916244 BPP916244 BZL916244 CJH916244 CTD916244 DCZ916244 DMV916244 DWR916244 EGN916244 EQJ916244 FAF916244 FKB916244 FTX916244 GDT916244 GNP916244 GXL916244 HHH916244 HRD916244 IAZ916244 IKV916244 IUR916244 JEN916244 JOJ916244 JYF916244 KIB916244 KRX916244 LBT916244 LLP916244 LVL916244 MFH916244 MPD916244 MYZ916244 NIV916244 NSR916244 OCN916244 OMJ916244 OWF916244 PGB916244 PPX916244 PZT916244 QJP916244 QTL916244 RDH916244 RND916244 RWZ916244 SGV916244 SQR916244 TAN916244 TKJ916244 TUF916244 UEB916244 UNX916244 UXT916244 VHP916244 VRL916244 WBH916244 WLD916244 WUZ916244 D981780:E981780 IN981780 SJ981780 ACF981780 AMB981780 AVX981780 BFT981780 BPP981780 BZL981780 CJH981780 CTD981780 DCZ981780 DMV981780 DWR981780 EGN981780 EQJ981780 FAF981780 FKB981780 FTX981780 GDT981780 GNP981780 GXL981780 HHH981780 HRD981780 IAZ981780 IKV981780 IUR981780 JEN981780 JOJ981780 JYF981780 KIB981780 KRX981780 LBT981780 LLP981780 LVL981780 MFH981780 MPD981780 MYZ981780 NIV981780 NSR981780 OCN981780 OMJ981780 OWF981780 PGB981780 PPX981780 PZT981780 QJP981780 QTL981780 RDH981780 RND981780 RWZ981780 SGV981780 SQR981780 TAN981780 TKJ981780 TUF981780 UEB981780 UNX981780 UXT981780 VHP981780 VRL981780 WBH981780 WLD981780 WUZ981780" xr:uid="{08B47F1B-5FDA-C64A-9E30-F6D3A6189316}"/>
    <dataValidation type="decimal" operator="greaterThanOrEqual" allowBlank="1" showInputMessage="1" showErrorMessage="1" error="Valor debe ser mayor o igual que 0" promptTitle="Actividad financiera y asegurado" prompt="Unicamente registren esta casilla los contribuyentes que realizan la actividad financiera y aseguradora" sqref="IO64549:IQ64550 SK64549:SM64550 ACG64549:ACI64550 AMC64549:AME64550 AVY64549:AWA64550 BFU64549:BFW64550 BPQ64549:BPS64550 BZM64549:BZO64550 CJI64549:CJK64550 CTE64549:CTG64550 DDA64549:DDC64550 DMW64549:DMY64550 DWS64549:DWU64550 EGO64549:EGQ64550 EQK64549:EQM64550 FAG64549:FAI64550 FKC64549:FKE64550 FTY64549:FUA64550 GDU64549:GDW64550 GNQ64549:GNS64550 GXM64549:GXO64550 HHI64549:HHK64550 HRE64549:HRG64550 IBA64549:IBC64550 IKW64549:IKY64550 IUS64549:IUU64550 JEO64549:JEQ64550 JOK64549:JOM64550 JYG64549:JYI64550 KIC64549:KIE64550 KRY64549:KSA64550 LBU64549:LBW64550 LLQ64549:LLS64550 LVM64549:LVO64550 MFI64549:MFK64550 MPE64549:MPG64550 MZA64549:MZC64550 NIW64549:NIY64550 NSS64549:NSU64550 OCO64549:OCQ64550 OMK64549:OMM64550 OWG64549:OWI64550 PGC64549:PGE64550 PPY64549:PQA64550 PZU64549:PZW64550 QJQ64549:QJS64550 QTM64549:QTO64550 RDI64549:RDK64550 RNE64549:RNG64550 RXA64549:RXC64550 SGW64549:SGY64550 SQS64549:SQU64550 TAO64549:TAQ64550 TKK64549:TKM64550 TUG64549:TUI64550 UEC64549:UEE64550 UNY64549:UOA64550 UXU64549:UXW64550 VHQ64549:VHS64550 VRM64549:VRO64550 WBI64549:WBK64550 WLE64549:WLG64550 WVA64549:WVC64550 IO130085:IQ130086 SK130085:SM130086 ACG130085:ACI130086 AMC130085:AME130086 AVY130085:AWA130086 BFU130085:BFW130086 BPQ130085:BPS130086 BZM130085:BZO130086 CJI130085:CJK130086 CTE130085:CTG130086 DDA130085:DDC130086 DMW130085:DMY130086 DWS130085:DWU130086 EGO130085:EGQ130086 EQK130085:EQM130086 FAG130085:FAI130086 FKC130085:FKE130086 FTY130085:FUA130086 GDU130085:GDW130086 GNQ130085:GNS130086 GXM130085:GXO130086 HHI130085:HHK130086 HRE130085:HRG130086 IBA130085:IBC130086 IKW130085:IKY130086 IUS130085:IUU130086 JEO130085:JEQ130086 JOK130085:JOM130086 JYG130085:JYI130086 KIC130085:KIE130086 KRY130085:KSA130086 LBU130085:LBW130086 LLQ130085:LLS130086 LVM130085:LVO130086 MFI130085:MFK130086 MPE130085:MPG130086 MZA130085:MZC130086 NIW130085:NIY130086 NSS130085:NSU130086 OCO130085:OCQ130086 OMK130085:OMM130086 OWG130085:OWI130086 PGC130085:PGE130086 PPY130085:PQA130086 PZU130085:PZW130086 QJQ130085:QJS130086 QTM130085:QTO130086 RDI130085:RDK130086 RNE130085:RNG130086 RXA130085:RXC130086 SGW130085:SGY130086 SQS130085:SQU130086 TAO130085:TAQ130086 TKK130085:TKM130086 TUG130085:TUI130086 UEC130085:UEE130086 UNY130085:UOA130086 UXU130085:UXW130086 VHQ130085:VHS130086 VRM130085:VRO130086 WBI130085:WBK130086 WLE130085:WLG130086 WVA130085:WVC130086 IO195621:IQ195622 SK195621:SM195622 ACG195621:ACI195622 AMC195621:AME195622 AVY195621:AWA195622 BFU195621:BFW195622 BPQ195621:BPS195622 BZM195621:BZO195622 CJI195621:CJK195622 CTE195621:CTG195622 DDA195621:DDC195622 DMW195621:DMY195622 DWS195621:DWU195622 EGO195621:EGQ195622 EQK195621:EQM195622 FAG195621:FAI195622 FKC195621:FKE195622 FTY195621:FUA195622 GDU195621:GDW195622 GNQ195621:GNS195622 GXM195621:GXO195622 HHI195621:HHK195622 HRE195621:HRG195622 IBA195621:IBC195622 IKW195621:IKY195622 IUS195621:IUU195622 JEO195621:JEQ195622 JOK195621:JOM195622 JYG195621:JYI195622 KIC195621:KIE195622 KRY195621:KSA195622 LBU195621:LBW195622 LLQ195621:LLS195622 LVM195621:LVO195622 MFI195621:MFK195622 MPE195621:MPG195622 MZA195621:MZC195622 NIW195621:NIY195622 NSS195621:NSU195622 OCO195621:OCQ195622 OMK195621:OMM195622 OWG195621:OWI195622 PGC195621:PGE195622 PPY195621:PQA195622 PZU195621:PZW195622 QJQ195621:QJS195622 QTM195621:QTO195622 RDI195621:RDK195622 RNE195621:RNG195622 RXA195621:RXC195622 SGW195621:SGY195622 SQS195621:SQU195622 TAO195621:TAQ195622 TKK195621:TKM195622 TUG195621:TUI195622 UEC195621:UEE195622 UNY195621:UOA195622 UXU195621:UXW195622 VHQ195621:VHS195622 VRM195621:VRO195622 WBI195621:WBK195622 WLE195621:WLG195622 WVA195621:WVC195622 IO261157:IQ261158 SK261157:SM261158 ACG261157:ACI261158 AMC261157:AME261158 AVY261157:AWA261158 BFU261157:BFW261158 BPQ261157:BPS261158 BZM261157:BZO261158 CJI261157:CJK261158 CTE261157:CTG261158 DDA261157:DDC261158 DMW261157:DMY261158 DWS261157:DWU261158 EGO261157:EGQ261158 EQK261157:EQM261158 FAG261157:FAI261158 FKC261157:FKE261158 FTY261157:FUA261158 GDU261157:GDW261158 GNQ261157:GNS261158 GXM261157:GXO261158 HHI261157:HHK261158 HRE261157:HRG261158 IBA261157:IBC261158 IKW261157:IKY261158 IUS261157:IUU261158 JEO261157:JEQ261158 JOK261157:JOM261158 JYG261157:JYI261158 KIC261157:KIE261158 KRY261157:KSA261158 LBU261157:LBW261158 LLQ261157:LLS261158 LVM261157:LVO261158 MFI261157:MFK261158 MPE261157:MPG261158 MZA261157:MZC261158 NIW261157:NIY261158 NSS261157:NSU261158 OCO261157:OCQ261158 OMK261157:OMM261158 OWG261157:OWI261158 PGC261157:PGE261158 PPY261157:PQA261158 PZU261157:PZW261158 QJQ261157:QJS261158 QTM261157:QTO261158 RDI261157:RDK261158 RNE261157:RNG261158 RXA261157:RXC261158 SGW261157:SGY261158 SQS261157:SQU261158 TAO261157:TAQ261158 TKK261157:TKM261158 TUG261157:TUI261158 UEC261157:UEE261158 UNY261157:UOA261158 UXU261157:UXW261158 VHQ261157:VHS261158 VRM261157:VRO261158 WBI261157:WBK261158 WLE261157:WLG261158 WVA261157:WVC261158 IO326693:IQ326694 SK326693:SM326694 ACG326693:ACI326694 AMC326693:AME326694 AVY326693:AWA326694 BFU326693:BFW326694 BPQ326693:BPS326694 BZM326693:BZO326694 CJI326693:CJK326694 CTE326693:CTG326694 DDA326693:DDC326694 DMW326693:DMY326694 DWS326693:DWU326694 EGO326693:EGQ326694 EQK326693:EQM326694 FAG326693:FAI326694 FKC326693:FKE326694 FTY326693:FUA326694 GDU326693:GDW326694 GNQ326693:GNS326694 GXM326693:GXO326694 HHI326693:HHK326694 HRE326693:HRG326694 IBA326693:IBC326694 IKW326693:IKY326694 IUS326693:IUU326694 JEO326693:JEQ326694 JOK326693:JOM326694 JYG326693:JYI326694 KIC326693:KIE326694 KRY326693:KSA326694 LBU326693:LBW326694 LLQ326693:LLS326694 LVM326693:LVO326694 MFI326693:MFK326694 MPE326693:MPG326694 MZA326693:MZC326694 NIW326693:NIY326694 NSS326693:NSU326694 OCO326693:OCQ326694 OMK326693:OMM326694 OWG326693:OWI326694 PGC326693:PGE326694 PPY326693:PQA326694 PZU326693:PZW326694 QJQ326693:QJS326694 QTM326693:QTO326694 RDI326693:RDK326694 RNE326693:RNG326694 RXA326693:RXC326694 SGW326693:SGY326694 SQS326693:SQU326694 TAO326693:TAQ326694 TKK326693:TKM326694 TUG326693:TUI326694 UEC326693:UEE326694 UNY326693:UOA326694 UXU326693:UXW326694 VHQ326693:VHS326694 VRM326693:VRO326694 WBI326693:WBK326694 WLE326693:WLG326694 WVA326693:WVC326694 IO392229:IQ392230 SK392229:SM392230 ACG392229:ACI392230 AMC392229:AME392230 AVY392229:AWA392230 BFU392229:BFW392230 BPQ392229:BPS392230 BZM392229:BZO392230 CJI392229:CJK392230 CTE392229:CTG392230 DDA392229:DDC392230 DMW392229:DMY392230 DWS392229:DWU392230 EGO392229:EGQ392230 EQK392229:EQM392230 FAG392229:FAI392230 FKC392229:FKE392230 FTY392229:FUA392230 GDU392229:GDW392230 GNQ392229:GNS392230 GXM392229:GXO392230 HHI392229:HHK392230 HRE392229:HRG392230 IBA392229:IBC392230 IKW392229:IKY392230 IUS392229:IUU392230 JEO392229:JEQ392230 JOK392229:JOM392230 JYG392229:JYI392230 KIC392229:KIE392230 KRY392229:KSA392230 LBU392229:LBW392230 LLQ392229:LLS392230 LVM392229:LVO392230 MFI392229:MFK392230 MPE392229:MPG392230 MZA392229:MZC392230 NIW392229:NIY392230 NSS392229:NSU392230 OCO392229:OCQ392230 OMK392229:OMM392230 OWG392229:OWI392230 PGC392229:PGE392230 PPY392229:PQA392230 PZU392229:PZW392230 QJQ392229:QJS392230 QTM392229:QTO392230 RDI392229:RDK392230 RNE392229:RNG392230 RXA392229:RXC392230 SGW392229:SGY392230 SQS392229:SQU392230 TAO392229:TAQ392230 TKK392229:TKM392230 TUG392229:TUI392230 UEC392229:UEE392230 UNY392229:UOA392230 UXU392229:UXW392230 VHQ392229:VHS392230 VRM392229:VRO392230 WBI392229:WBK392230 WLE392229:WLG392230 WVA392229:WVC392230 IO457765:IQ457766 SK457765:SM457766 ACG457765:ACI457766 AMC457765:AME457766 AVY457765:AWA457766 BFU457765:BFW457766 BPQ457765:BPS457766 BZM457765:BZO457766 CJI457765:CJK457766 CTE457765:CTG457766 DDA457765:DDC457766 DMW457765:DMY457766 DWS457765:DWU457766 EGO457765:EGQ457766 EQK457765:EQM457766 FAG457765:FAI457766 FKC457765:FKE457766 FTY457765:FUA457766 GDU457765:GDW457766 GNQ457765:GNS457766 GXM457765:GXO457766 HHI457765:HHK457766 HRE457765:HRG457766 IBA457765:IBC457766 IKW457765:IKY457766 IUS457765:IUU457766 JEO457765:JEQ457766 JOK457765:JOM457766 JYG457765:JYI457766 KIC457765:KIE457766 KRY457765:KSA457766 LBU457765:LBW457766 LLQ457765:LLS457766 LVM457765:LVO457766 MFI457765:MFK457766 MPE457765:MPG457766 MZA457765:MZC457766 NIW457765:NIY457766 NSS457765:NSU457766 OCO457765:OCQ457766 OMK457765:OMM457766 OWG457765:OWI457766 PGC457765:PGE457766 PPY457765:PQA457766 PZU457765:PZW457766 QJQ457765:QJS457766 QTM457765:QTO457766 RDI457765:RDK457766 RNE457765:RNG457766 RXA457765:RXC457766 SGW457765:SGY457766 SQS457765:SQU457766 TAO457765:TAQ457766 TKK457765:TKM457766 TUG457765:TUI457766 UEC457765:UEE457766 UNY457765:UOA457766 UXU457765:UXW457766 VHQ457765:VHS457766 VRM457765:VRO457766 WBI457765:WBK457766 WLE457765:WLG457766 WVA457765:WVC457766 IO523301:IQ523302 SK523301:SM523302 ACG523301:ACI523302 AMC523301:AME523302 AVY523301:AWA523302 BFU523301:BFW523302 BPQ523301:BPS523302 BZM523301:BZO523302 CJI523301:CJK523302 CTE523301:CTG523302 DDA523301:DDC523302 DMW523301:DMY523302 DWS523301:DWU523302 EGO523301:EGQ523302 EQK523301:EQM523302 FAG523301:FAI523302 FKC523301:FKE523302 FTY523301:FUA523302 GDU523301:GDW523302 GNQ523301:GNS523302 GXM523301:GXO523302 HHI523301:HHK523302 HRE523301:HRG523302 IBA523301:IBC523302 IKW523301:IKY523302 IUS523301:IUU523302 JEO523301:JEQ523302 JOK523301:JOM523302 JYG523301:JYI523302 KIC523301:KIE523302 KRY523301:KSA523302 LBU523301:LBW523302 LLQ523301:LLS523302 LVM523301:LVO523302 MFI523301:MFK523302 MPE523301:MPG523302 MZA523301:MZC523302 NIW523301:NIY523302 NSS523301:NSU523302 OCO523301:OCQ523302 OMK523301:OMM523302 OWG523301:OWI523302 PGC523301:PGE523302 PPY523301:PQA523302 PZU523301:PZW523302 QJQ523301:QJS523302 QTM523301:QTO523302 RDI523301:RDK523302 RNE523301:RNG523302 RXA523301:RXC523302 SGW523301:SGY523302 SQS523301:SQU523302 TAO523301:TAQ523302 TKK523301:TKM523302 TUG523301:TUI523302 UEC523301:UEE523302 UNY523301:UOA523302 UXU523301:UXW523302 VHQ523301:VHS523302 VRM523301:VRO523302 WBI523301:WBK523302 WLE523301:WLG523302 WVA523301:WVC523302 IO588837:IQ588838 SK588837:SM588838 ACG588837:ACI588838 AMC588837:AME588838 AVY588837:AWA588838 BFU588837:BFW588838 BPQ588837:BPS588838 BZM588837:BZO588838 CJI588837:CJK588838 CTE588837:CTG588838 DDA588837:DDC588838 DMW588837:DMY588838 DWS588837:DWU588838 EGO588837:EGQ588838 EQK588837:EQM588838 FAG588837:FAI588838 FKC588837:FKE588838 FTY588837:FUA588838 GDU588837:GDW588838 GNQ588837:GNS588838 GXM588837:GXO588838 HHI588837:HHK588838 HRE588837:HRG588838 IBA588837:IBC588838 IKW588837:IKY588838 IUS588837:IUU588838 JEO588837:JEQ588838 JOK588837:JOM588838 JYG588837:JYI588838 KIC588837:KIE588838 KRY588837:KSA588838 LBU588837:LBW588838 LLQ588837:LLS588838 LVM588837:LVO588838 MFI588837:MFK588838 MPE588837:MPG588838 MZA588837:MZC588838 NIW588837:NIY588838 NSS588837:NSU588838 OCO588837:OCQ588838 OMK588837:OMM588838 OWG588837:OWI588838 PGC588837:PGE588838 PPY588837:PQA588838 PZU588837:PZW588838 QJQ588837:QJS588838 QTM588837:QTO588838 RDI588837:RDK588838 RNE588837:RNG588838 RXA588837:RXC588838 SGW588837:SGY588838 SQS588837:SQU588838 TAO588837:TAQ588838 TKK588837:TKM588838 TUG588837:TUI588838 UEC588837:UEE588838 UNY588837:UOA588838 UXU588837:UXW588838 VHQ588837:VHS588838 VRM588837:VRO588838 WBI588837:WBK588838 WLE588837:WLG588838 WVA588837:WVC588838 IO654373:IQ654374 SK654373:SM654374 ACG654373:ACI654374 AMC654373:AME654374 AVY654373:AWA654374 BFU654373:BFW654374 BPQ654373:BPS654374 BZM654373:BZO654374 CJI654373:CJK654374 CTE654373:CTG654374 DDA654373:DDC654374 DMW654373:DMY654374 DWS654373:DWU654374 EGO654373:EGQ654374 EQK654373:EQM654374 FAG654373:FAI654374 FKC654373:FKE654374 FTY654373:FUA654374 GDU654373:GDW654374 GNQ654373:GNS654374 GXM654373:GXO654374 HHI654373:HHK654374 HRE654373:HRG654374 IBA654373:IBC654374 IKW654373:IKY654374 IUS654373:IUU654374 JEO654373:JEQ654374 JOK654373:JOM654374 JYG654373:JYI654374 KIC654373:KIE654374 KRY654373:KSA654374 LBU654373:LBW654374 LLQ654373:LLS654374 LVM654373:LVO654374 MFI654373:MFK654374 MPE654373:MPG654374 MZA654373:MZC654374 NIW654373:NIY654374 NSS654373:NSU654374 OCO654373:OCQ654374 OMK654373:OMM654374 OWG654373:OWI654374 PGC654373:PGE654374 PPY654373:PQA654374 PZU654373:PZW654374 QJQ654373:QJS654374 QTM654373:QTO654374 RDI654373:RDK654374 RNE654373:RNG654374 RXA654373:RXC654374 SGW654373:SGY654374 SQS654373:SQU654374 TAO654373:TAQ654374 TKK654373:TKM654374 TUG654373:TUI654374 UEC654373:UEE654374 UNY654373:UOA654374 UXU654373:UXW654374 VHQ654373:VHS654374 VRM654373:VRO654374 WBI654373:WBK654374 WLE654373:WLG654374 WVA654373:WVC654374 IO719909:IQ719910 SK719909:SM719910 ACG719909:ACI719910 AMC719909:AME719910 AVY719909:AWA719910 BFU719909:BFW719910 BPQ719909:BPS719910 BZM719909:BZO719910 CJI719909:CJK719910 CTE719909:CTG719910 DDA719909:DDC719910 DMW719909:DMY719910 DWS719909:DWU719910 EGO719909:EGQ719910 EQK719909:EQM719910 FAG719909:FAI719910 FKC719909:FKE719910 FTY719909:FUA719910 GDU719909:GDW719910 GNQ719909:GNS719910 GXM719909:GXO719910 HHI719909:HHK719910 HRE719909:HRG719910 IBA719909:IBC719910 IKW719909:IKY719910 IUS719909:IUU719910 JEO719909:JEQ719910 JOK719909:JOM719910 JYG719909:JYI719910 KIC719909:KIE719910 KRY719909:KSA719910 LBU719909:LBW719910 LLQ719909:LLS719910 LVM719909:LVO719910 MFI719909:MFK719910 MPE719909:MPG719910 MZA719909:MZC719910 NIW719909:NIY719910 NSS719909:NSU719910 OCO719909:OCQ719910 OMK719909:OMM719910 OWG719909:OWI719910 PGC719909:PGE719910 PPY719909:PQA719910 PZU719909:PZW719910 QJQ719909:QJS719910 QTM719909:QTO719910 RDI719909:RDK719910 RNE719909:RNG719910 RXA719909:RXC719910 SGW719909:SGY719910 SQS719909:SQU719910 TAO719909:TAQ719910 TKK719909:TKM719910 TUG719909:TUI719910 UEC719909:UEE719910 UNY719909:UOA719910 UXU719909:UXW719910 VHQ719909:VHS719910 VRM719909:VRO719910 WBI719909:WBK719910 WLE719909:WLG719910 WVA719909:WVC719910 IO785445:IQ785446 SK785445:SM785446 ACG785445:ACI785446 AMC785445:AME785446 AVY785445:AWA785446 BFU785445:BFW785446 BPQ785445:BPS785446 BZM785445:BZO785446 CJI785445:CJK785446 CTE785445:CTG785446 DDA785445:DDC785446 DMW785445:DMY785446 DWS785445:DWU785446 EGO785445:EGQ785446 EQK785445:EQM785446 FAG785445:FAI785446 FKC785445:FKE785446 FTY785445:FUA785446 GDU785445:GDW785446 GNQ785445:GNS785446 GXM785445:GXO785446 HHI785445:HHK785446 HRE785445:HRG785446 IBA785445:IBC785446 IKW785445:IKY785446 IUS785445:IUU785446 JEO785445:JEQ785446 JOK785445:JOM785446 JYG785445:JYI785446 KIC785445:KIE785446 KRY785445:KSA785446 LBU785445:LBW785446 LLQ785445:LLS785446 LVM785445:LVO785446 MFI785445:MFK785446 MPE785445:MPG785446 MZA785445:MZC785446 NIW785445:NIY785446 NSS785445:NSU785446 OCO785445:OCQ785446 OMK785445:OMM785446 OWG785445:OWI785446 PGC785445:PGE785446 PPY785445:PQA785446 PZU785445:PZW785446 QJQ785445:QJS785446 QTM785445:QTO785446 RDI785445:RDK785446 RNE785445:RNG785446 RXA785445:RXC785446 SGW785445:SGY785446 SQS785445:SQU785446 TAO785445:TAQ785446 TKK785445:TKM785446 TUG785445:TUI785446 UEC785445:UEE785446 UNY785445:UOA785446 UXU785445:UXW785446 VHQ785445:VHS785446 VRM785445:VRO785446 WBI785445:WBK785446 WLE785445:WLG785446 WVA785445:WVC785446 IO850981:IQ850982 SK850981:SM850982 ACG850981:ACI850982 AMC850981:AME850982 AVY850981:AWA850982 BFU850981:BFW850982 BPQ850981:BPS850982 BZM850981:BZO850982 CJI850981:CJK850982 CTE850981:CTG850982 DDA850981:DDC850982 DMW850981:DMY850982 DWS850981:DWU850982 EGO850981:EGQ850982 EQK850981:EQM850982 FAG850981:FAI850982 FKC850981:FKE850982 FTY850981:FUA850982 GDU850981:GDW850982 GNQ850981:GNS850982 GXM850981:GXO850982 HHI850981:HHK850982 HRE850981:HRG850982 IBA850981:IBC850982 IKW850981:IKY850982 IUS850981:IUU850982 JEO850981:JEQ850982 JOK850981:JOM850982 JYG850981:JYI850982 KIC850981:KIE850982 KRY850981:KSA850982 LBU850981:LBW850982 LLQ850981:LLS850982 LVM850981:LVO850982 MFI850981:MFK850982 MPE850981:MPG850982 MZA850981:MZC850982 NIW850981:NIY850982 NSS850981:NSU850982 OCO850981:OCQ850982 OMK850981:OMM850982 OWG850981:OWI850982 PGC850981:PGE850982 PPY850981:PQA850982 PZU850981:PZW850982 QJQ850981:QJS850982 QTM850981:QTO850982 RDI850981:RDK850982 RNE850981:RNG850982 RXA850981:RXC850982 SGW850981:SGY850982 SQS850981:SQU850982 TAO850981:TAQ850982 TKK850981:TKM850982 TUG850981:TUI850982 UEC850981:UEE850982 UNY850981:UOA850982 UXU850981:UXW850982 VHQ850981:VHS850982 VRM850981:VRO850982 WBI850981:WBK850982 WLE850981:WLG850982 WVA850981:WVC850982 IO916517:IQ916518 SK916517:SM916518 ACG916517:ACI916518 AMC916517:AME916518 AVY916517:AWA916518 BFU916517:BFW916518 BPQ916517:BPS916518 BZM916517:BZO916518 CJI916517:CJK916518 CTE916517:CTG916518 DDA916517:DDC916518 DMW916517:DMY916518 DWS916517:DWU916518 EGO916517:EGQ916518 EQK916517:EQM916518 FAG916517:FAI916518 FKC916517:FKE916518 FTY916517:FUA916518 GDU916517:GDW916518 GNQ916517:GNS916518 GXM916517:GXO916518 HHI916517:HHK916518 HRE916517:HRG916518 IBA916517:IBC916518 IKW916517:IKY916518 IUS916517:IUU916518 JEO916517:JEQ916518 JOK916517:JOM916518 JYG916517:JYI916518 KIC916517:KIE916518 KRY916517:KSA916518 LBU916517:LBW916518 LLQ916517:LLS916518 LVM916517:LVO916518 MFI916517:MFK916518 MPE916517:MPG916518 MZA916517:MZC916518 NIW916517:NIY916518 NSS916517:NSU916518 OCO916517:OCQ916518 OMK916517:OMM916518 OWG916517:OWI916518 PGC916517:PGE916518 PPY916517:PQA916518 PZU916517:PZW916518 QJQ916517:QJS916518 QTM916517:QTO916518 RDI916517:RDK916518 RNE916517:RNG916518 RXA916517:RXC916518 SGW916517:SGY916518 SQS916517:SQU916518 TAO916517:TAQ916518 TKK916517:TKM916518 TUG916517:TUI916518 UEC916517:UEE916518 UNY916517:UOA916518 UXU916517:UXW916518 VHQ916517:VHS916518 VRM916517:VRO916518 WBI916517:WBK916518 WLE916517:WLG916518 WVA916517:WVC916518 IO982053:IQ982054 SK982053:SM982054 ACG982053:ACI982054 AMC982053:AME982054 AVY982053:AWA982054 BFU982053:BFW982054 BPQ982053:BPS982054 BZM982053:BZO982054 CJI982053:CJK982054 CTE982053:CTG982054 DDA982053:DDC982054 DMW982053:DMY982054 DWS982053:DWU982054 EGO982053:EGQ982054 EQK982053:EQM982054 FAG982053:FAI982054 FKC982053:FKE982054 FTY982053:FUA982054 GDU982053:GDW982054 GNQ982053:GNS982054 GXM982053:GXO982054 HHI982053:HHK982054 HRE982053:HRG982054 IBA982053:IBC982054 IKW982053:IKY982054 IUS982053:IUU982054 JEO982053:JEQ982054 JOK982053:JOM982054 JYG982053:JYI982054 KIC982053:KIE982054 KRY982053:KSA982054 LBU982053:LBW982054 LLQ982053:LLS982054 LVM982053:LVO982054 MFI982053:MFK982054 MPE982053:MPG982054 MZA982053:MZC982054 NIW982053:NIY982054 NSS982053:NSU982054 OCO982053:OCQ982054 OMK982053:OMM982054 OWG982053:OWI982054 PGC982053:PGE982054 PPY982053:PQA982054 PZU982053:PZW982054 QJQ982053:QJS982054 QTM982053:QTO982054 RDI982053:RDK982054 RNE982053:RNG982054 RXA982053:RXC982054 SGW982053:SGY982054 SQS982053:SQU982054 TAO982053:TAQ982054 TKK982053:TKM982054 TUG982053:TUI982054 UEC982053:UEE982054 UNY982053:UOA982054 UXU982053:UXW982054 VHQ982053:VHS982054 VRM982053:VRO982054 WBI982053:WBK982054 WLE982053:WLG982054 WVA982053:WVC982054" xr:uid="{B96B33B8-0D25-4445-BAAD-86FD0FDEA7C1}">
      <formula1>0</formula1>
    </dataValidation>
    <dataValidation allowBlank="1" showInputMessage="1" showErrorMessage="1" prompt="Informacion contable en NIIF y pesos sin incluir decimales" sqref="WVA981781:WVA981783 IO64277:IO64279 SK64277:SK64279 ACG64277:ACG64279 AMC64277:AMC64279 AVY64277:AVY64279 BFU64277:BFU64279 BPQ64277:BPQ64279 BZM64277:BZM64279 CJI64277:CJI64279 CTE64277:CTE64279 DDA64277:DDA64279 DMW64277:DMW64279 DWS64277:DWS64279 EGO64277:EGO64279 EQK64277:EQK64279 FAG64277:FAG64279 FKC64277:FKC64279 FTY64277:FTY64279 GDU64277:GDU64279 GNQ64277:GNQ64279 GXM64277:GXM64279 HHI64277:HHI64279 HRE64277:HRE64279 IBA64277:IBA64279 IKW64277:IKW64279 IUS64277:IUS64279 JEO64277:JEO64279 JOK64277:JOK64279 JYG64277:JYG64279 KIC64277:KIC64279 KRY64277:KRY64279 LBU64277:LBU64279 LLQ64277:LLQ64279 LVM64277:LVM64279 MFI64277:MFI64279 MPE64277:MPE64279 MZA64277:MZA64279 NIW64277:NIW64279 NSS64277:NSS64279 OCO64277:OCO64279 OMK64277:OMK64279 OWG64277:OWG64279 PGC64277:PGC64279 PPY64277:PPY64279 PZU64277:PZU64279 QJQ64277:QJQ64279 QTM64277:QTM64279 RDI64277:RDI64279 RNE64277:RNE64279 RXA64277:RXA64279 SGW64277:SGW64279 SQS64277:SQS64279 TAO64277:TAO64279 TKK64277:TKK64279 TUG64277:TUG64279 UEC64277:UEC64279 UNY64277:UNY64279 UXU64277:UXU64279 VHQ64277:VHQ64279 VRM64277:VRM64279 WBI64277:WBI64279 WLE64277:WLE64279 WVA64277:WVA64279 IO129813:IO129815 SK129813:SK129815 ACG129813:ACG129815 AMC129813:AMC129815 AVY129813:AVY129815 BFU129813:BFU129815 BPQ129813:BPQ129815 BZM129813:BZM129815 CJI129813:CJI129815 CTE129813:CTE129815 DDA129813:DDA129815 DMW129813:DMW129815 DWS129813:DWS129815 EGO129813:EGO129815 EQK129813:EQK129815 FAG129813:FAG129815 FKC129813:FKC129815 FTY129813:FTY129815 GDU129813:GDU129815 GNQ129813:GNQ129815 GXM129813:GXM129815 HHI129813:HHI129815 HRE129813:HRE129815 IBA129813:IBA129815 IKW129813:IKW129815 IUS129813:IUS129815 JEO129813:JEO129815 JOK129813:JOK129815 JYG129813:JYG129815 KIC129813:KIC129815 KRY129813:KRY129815 LBU129813:LBU129815 LLQ129813:LLQ129815 LVM129813:LVM129815 MFI129813:MFI129815 MPE129813:MPE129815 MZA129813:MZA129815 NIW129813:NIW129815 NSS129813:NSS129815 OCO129813:OCO129815 OMK129813:OMK129815 OWG129813:OWG129815 PGC129813:PGC129815 PPY129813:PPY129815 PZU129813:PZU129815 QJQ129813:QJQ129815 QTM129813:QTM129815 RDI129813:RDI129815 RNE129813:RNE129815 RXA129813:RXA129815 SGW129813:SGW129815 SQS129813:SQS129815 TAO129813:TAO129815 TKK129813:TKK129815 TUG129813:TUG129815 UEC129813:UEC129815 UNY129813:UNY129815 UXU129813:UXU129815 VHQ129813:VHQ129815 VRM129813:VRM129815 WBI129813:WBI129815 WLE129813:WLE129815 WVA129813:WVA129815 IO195349:IO195351 SK195349:SK195351 ACG195349:ACG195351 AMC195349:AMC195351 AVY195349:AVY195351 BFU195349:BFU195351 BPQ195349:BPQ195351 BZM195349:BZM195351 CJI195349:CJI195351 CTE195349:CTE195351 DDA195349:DDA195351 DMW195349:DMW195351 DWS195349:DWS195351 EGO195349:EGO195351 EQK195349:EQK195351 FAG195349:FAG195351 FKC195349:FKC195351 FTY195349:FTY195351 GDU195349:GDU195351 GNQ195349:GNQ195351 GXM195349:GXM195351 HHI195349:HHI195351 HRE195349:HRE195351 IBA195349:IBA195351 IKW195349:IKW195351 IUS195349:IUS195351 JEO195349:JEO195351 JOK195349:JOK195351 JYG195349:JYG195351 KIC195349:KIC195351 KRY195349:KRY195351 LBU195349:LBU195351 LLQ195349:LLQ195351 LVM195349:LVM195351 MFI195349:MFI195351 MPE195349:MPE195351 MZA195349:MZA195351 NIW195349:NIW195351 NSS195349:NSS195351 OCO195349:OCO195351 OMK195349:OMK195351 OWG195349:OWG195351 PGC195349:PGC195351 PPY195349:PPY195351 PZU195349:PZU195351 QJQ195349:QJQ195351 QTM195349:QTM195351 RDI195349:RDI195351 RNE195349:RNE195351 RXA195349:RXA195351 SGW195349:SGW195351 SQS195349:SQS195351 TAO195349:TAO195351 TKK195349:TKK195351 TUG195349:TUG195351 UEC195349:UEC195351 UNY195349:UNY195351 UXU195349:UXU195351 VHQ195349:VHQ195351 VRM195349:VRM195351 WBI195349:WBI195351 WLE195349:WLE195351 WVA195349:WVA195351 IO260885:IO260887 SK260885:SK260887 ACG260885:ACG260887 AMC260885:AMC260887 AVY260885:AVY260887 BFU260885:BFU260887 BPQ260885:BPQ260887 BZM260885:BZM260887 CJI260885:CJI260887 CTE260885:CTE260887 DDA260885:DDA260887 DMW260885:DMW260887 DWS260885:DWS260887 EGO260885:EGO260887 EQK260885:EQK260887 FAG260885:FAG260887 FKC260885:FKC260887 FTY260885:FTY260887 GDU260885:GDU260887 GNQ260885:GNQ260887 GXM260885:GXM260887 HHI260885:HHI260887 HRE260885:HRE260887 IBA260885:IBA260887 IKW260885:IKW260887 IUS260885:IUS260887 JEO260885:JEO260887 JOK260885:JOK260887 JYG260885:JYG260887 KIC260885:KIC260887 KRY260885:KRY260887 LBU260885:LBU260887 LLQ260885:LLQ260887 LVM260885:LVM260887 MFI260885:MFI260887 MPE260885:MPE260887 MZA260885:MZA260887 NIW260885:NIW260887 NSS260885:NSS260887 OCO260885:OCO260887 OMK260885:OMK260887 OWG260885:OWG260887 PGC260885:PGC260887 PPY260885:PPY260887 PZU260885:PZU260887 QJQ260885:QJQ260887 QTM260885:QTM260887 RDI260885:RDI260887 RNE260885:RNE260887 RXA260885:RXA260887 SGW260885:SGW260887 SQS260885:SQS260887 TAO260885:TAO260887 TKK260885:TKK260887 TUG260885:TUG260887 UEC260885:UEC260887 UNY260885:UNY260887 UXU260885:UXU260887 VHQ260885:VHQ260887 VRM260885:VRM260887 WBI260885:WBI260887 WLE260885:WLE260887 WVA260885:WVA260887 IO326421:IO326423 SK326421:SK326423 ACG326421:ACG326423 AMC326421:AMC326423 AVY326421:AVY326423 BFU326421:BFU326423 BPQ326421:BPQ326423 BZM326421:BZM326423 CJI326421:CJI326423 CTE326421:CTE326423 DDA326421:DDA326423 DMW326421:DMW326423 DWS326421:DWS326423 EGO326421:EGO326423 EQK326421:EQK326423 FAG326421:FAG326423 FKC326421:FKC326423 FTY326421:FTY326423 GDU326421:GDU326423 GNQ326421:GNQ326423 GXM326421:GXM326423 HHI326421:HHI326423 HRE326421:HRE326423 IBA326421:IBA326423 IKW326421:IKW326423 IUS326421:IUS326423 JEO326421:JEO326423 JOK326421:JOK326423 JYG326421:JYG326423 KIC326421:KIC326423 KRY326421:KRY326423 LBU326421:LBU326423 LLQ326421:LLQ326423 LVM326421:LVM326423 MFI326421:MFI326423 MPE326421:MPE326423 MZA326421:MZA326423 NIW326421:NIW326423 NSS326421:NSS326423 OCO326421:OCO326423 OMK326421:OMK326423 OWG326421:OWG326423 PGC326421:PGC326423 PPY326421:PPY326423 PZU326421:PZU326423 QJQ326421:QJQ326423 QTM326421:QTM326423 RDI326421:RDI326423 RNE326421:RNE326423 RXA326421:RXA326423 SGW326421:SGW326423 SQS326421:SQS326423 TAO326421:TAO326423 TKK326421:TKK326423 TUG326421:TUG326423 UEC326421:UEC326423 UNY326421:UNY326423 UXU326421:UXU326423 VHQ326421:VHQ326423 VRM326421:VRM326423 WBI326421:WBI326423 WLE326421:WLE326423 WVA326421:WVA326423 IO391957:IO391959 SK391957:SK391959 ACG391957:ACG391959 AMC391957:AMC391959 AVY391957:AVY391959 BFU391957:BFU391959 BPQ391957:BPQ391959 BZM391957:BZM391959 CJI391957:CJI391959 CTE391957:CTE391959 DDA391957:DDA391959 DMW391957:DMW391959 DWS391957:DWS391959 EGO391957:EGO391959 EQK391957:EQK391959 FAG391957:FAG391959 FKC391957:FKC391959 FTY391957:FTY391959 GDU391957:GDU391959 GNQ391957:GNQ391959 GXM391957:GXM391959 HHI391957:HHI391959 HRE391957:HRE391959 IBA391957:IBA391959 IKW391957:IKW391959 IUS391957:IUS391959 JEO391957:JEO391959 JOK391957:JOK391959 JYG391957:JYG391959 KIC391957:KIC391959 KRY391957:KRY391959 LBU391957:LBU391959 LLQ391957:LLQ391959 LVM391957:LVM391959 MFI391957:MFI391959 MPE391957:MPE391959 MZA391957:MZA391959 NIW391957:NIW391959 NSS391957:NSS391959 OCO391957:OCO391959 OMK391957:OMK391959 OWG391957:OWG391959 PGC391957:PGC391959 PPY391957:PPY391959 PZU391957:PZU391959 QJQ391957:QJQ391959 QTM391957:QTM391959 RDI391957:RDI391959 RNE391957:RNE391959 RXA391957:RXA391959 SGW391957:SGW391959 SQS391957:SQS391959 TAO391957:TAO391959 TKK391957:TKK391959 TUG391957:TUG391959 UEC391957:UEC391959 UNY391957:UNY391959 UXU391957:UXU391959 VHQ391957:VHQ391959 VRM391957:VRM391959 WBI391957:WBI391959 WLE391957:WLE391959 WVA391957:WVA391959 IO457493:IO457495 SK457493:SK457495 ACG457493:ACG457495 AMC457493:AMC457495 AVY457493:AVY457495 BFU457493:BFU457495 BPQ457493:BPQ457495 BZM457493:BZM457495 CJI457493:CJI457495 CTE457493:CTE457495 DDA457493:DDA457495 DMW457493:DMW457495 DWS457493:DWS457495 EGO457493:EGO457495 EQK457493:EQK457495 FAG457493:FAG457495 FKC457493:FKC457495 FTY457493:FTY457495 GDU457493:GDU457495 GNQ457493:GNQ457495 GXM457493:GXM457495 HHI457493:HHI457495 HRE457493:HRE457495 IBA457493:IBA457495 IKW457493:IKW457495 IUS457493:IUS457495 JEO457493:JEO457495 JOK457493:JOK457495 JYG457493:JYG457495 KIC457493:KIC457495 KRY457493:KRY457495 LBU457493:LBU457495 LLQ457493:LLQ457495 LVM457493:LVM457495 MFI457493:MFI457495 MPE457493:MPE457495 MZA457493:MZA457495 NIW457493:NIW457495 NSS457493:NSS457495 OCO457493:OCO457495 OMK457493:OMK457495 OWG457493:OWG457495 PGC457493:PGC457495 PPY457493:PPY457495 PZU457493:PZU457495 QJQ457493:QJQ457495 QTM457493:QTM457495 RDI457493:RDI457495 RNE457493:RNE457495 RXA457493:RXA457495 SGW457493:SGW457495 SQS457493:SQS457495 TAO457493:TAO457495 TKK457493:TKK457495 TUG457493:TUG457495 UEC457493:UEC457495 UNY457493:UNY457495 UXU457493:UXU457495 VHQ457493:VHQ457495 VRM457493:VRM457495 WBI457493:WBI457495 WLE457493:WLE457495 WVA457493:WVA457495 IO523029:IO523031 SK523029:SK523031 ACG523029:ACG523031 AMC523029:AMC523031 AVY523029:AVY523031 BFU523029:BFU523031 BPQ523029:BPQ523031 BZM523029:BZM523031 CJI523029:CJI523031 CTE523029:CTE523031 DDA523029:DDA523031 DMW523029:DMW523031 DWS523029:DWS523031 EGO523029:EGO523031 EQK523029:EQK523031 FAG523029:FAG523031 FKC523029:FKC523031 FTY523029:FTY523031 GDU523029:GDU523031 GNQ523029:GNQ523031 GXM523029:GXM523031 HHI523029:HHI523031 HRE523029:HRE523031 IBA523029:IBA523031 IKW523029:IKW523031 IUS523029:IUS523031 JEO523029:JEO523031 JOK523029:JOK523031 JYG523029:JYG523031 KIC523029:KIC523031 KRY523029:KRY523031 LBU523029:LBU523031 LLQ523029:LLQ523031 LVM523029:LVM523031 MFI523029:MFI523031 MPE523029:MPE523031 MZA523029:MZA523031 NIW523029:NIW523031 NSS523029:NSS523031 OCO523029:OCO523031 OMK523029:OMK523031 OWG523029:OWG523031 PGC523029:PGC523031 PPY523029:PPY523031 PZU523029:PZU523031 QJQ523029:QJQ523031 QTM523029:QTM523031 RDI523029:RDI523031 RNE523029:RNE523031 RXA523029:RXA523031 SGW523029:SGW523031 SQS523029:SQS523031 TAO523029:TAO523031 TKK523029:TKK523031 TUG523029:TUG523031 UEC523029:UEC523031 UNY523029:UNY523031 UXU523029:UXU523031 VHQ523029:VHQ523031 VRM523029:VRM523031 WBI523029:WBI523031 WLE523029:WLE523031 WVA523029:WVA523031 IO588565:IO588567 SK588565:SK588567 ACG588565:ACG588567 AMC588565:AMC588567 AVY588565:AVY588567 BFU588565:BFU588567 BPQ588565:BPQ588567 BZM588565:BZM588567 CJI588565:CJI588567 CTE588565:CTE588567 DDA588565:DDA588567 DMW588565:DMW588567 DWS588565:DWS588567 EGO588565:EGO588567 EQK588565:EQK588567 FAG588565:FAG588567 FKC588565:FKC588567 FTY588565:FTY588567 GDU588565:GDU588567 GNQ588565:GNQ588567 GXM588565:GXM588567 HHI588565:HHI588567 HRE588565:HRE588567 IBA588565:IBA588567 IKW588565:IKW588567 IUS588565:IUS588567 JEO588565:JEO588567 JOK588565:JOK588567 JYG588565:JYG588567 KIC588565:KIC588567 KRY588565:KRY588567 LBU588565:LBU588567 LLQ588565:LLQ588567 LVM588565:LVM588567 MFI588565:MFI588567 MPE588565:MPE588567 MZA588565:MZA588567 NIW588565:NIW588567 NSS588565:NSS588567 OCO588565:OCO588567 OMK588565:OMK588567 OWG588565:OWG588567 PGC588565:PGC588567 PPY588565:PPY588567 PZU588565:PZU588567 QJQ588565:QJQ588567 QTM588565:QTM588567 RDI588565:RDI588567 RNE588565:RNE588567 RXA588565:RXA588567 SGW588565:SGW588567 SQS588565:SQS588567 TAO588565:TAO588567 TKK588565:TKK588567 TUG588565:TUG588567 UEC588565:UEC588567 UNY588565:UNY588567 UXU588565:UXU588567 VHQ588565:VHQ588567 VRM588565:VRM588567 WBI588565:WBI588567 WLE588565:WLE588567 WVA588565:WVA588567 IO654101:IO654103 SK654101:SK654103 ACG654101:ACG654103 AMC654101:AMC654103 AVY654101:AVY654103 BFU654101:BFU654103 BPQ654101:BPQ654103 BZM654101:BZM654103 CJI654101:CJI654103 CTE654101:CTE654103 DDA654101:DDA654103 DMW654101:DMW654103 DWS654101:DWS654103 EGO654101:EGO654103 EQK654101:EQK654103 FAG654101:FAG654103 FKC654101:FKC654103 FTY654101:FTY654103 GDU654101:GDU654103 GNQ654101:GNQ654103 GXM654101:GXM654103 HHI654101:HHI654103 HRE654101:HRE654103 IBA654101:IBA654103 IKW654101:IKW654103 IUS654101:IUS654103 JEO654101:JEO654103 JOK654101:JOK654103 JYG654101:JYG654103 KIC654101:KIC654103 KRY654101:KRY654103 LBU654101:LBU654103 LLQ654101:LLQ654103 LVM654101:LVM654103 MFI654101:MFI654103 MPE654101:MPE654103 MZA654101:MZA654103 NIW654101:NIW654103 NSS654101:NSS654103 OCO654101:OCO654103 OMK654101:OMK654103 OWG654101:OWG654103 PGC654101:PGC654103 PPY654101:PPY654103 PZU654101:PZU654103 QJQ654101:QJQ654103 QTM654101:QTM654103 RDI654101:RDI654103 RNE654101:RNE654103 RXA654101:RXA654103 SGW654101:SGW654103 SQS654101:SQS654103 TAO654101:TAO654103 TKK654101:TKK654103 TUG654101:TUG654103 UEC654101:UEC654103 UNY654101:UNY654103 UXU654101:UXU654103 VHQ654101:VHQ654103 VRM654101:VRM654103 WBI654101:WBI654103 WLE654101:WLE654103 WVA654101:WVA654103 IO719637:IO719639 SK719637:SK719639 ACG719637:ACG719639 AMC719637:AMC719639 AVY719637:AVY719639 BFU719637:BFU719639 BPQ719637:BPQ719639 BZM719637:BZM719639 CJI719637:CJI719639 CTE719637:CTE719639 DDA719637:DDA719639 DMW719637:DMW719639 DWS719637:DWS719639 EGO719637:EGO719639 EQK719637:EQK719639 FAG719637:FAG719639 FKC719637:FKC719639 FTY719637:FTY719639 GDU719637:GDU719639 GNQ719637:GNQ719639 GXM719637:GXM719639 HHI719637:HHI719639 HRE719637:HRE719639 IBA719637:IBA719639 IKW719637:IKW719639 IUS719637:IUS719639 JEO719637:JEO719639 JOK719637:JOK719639 JYG719637:JYG719639 KIC719637:KIC719639 KRY719637:KRY719639 LBU719637:LBU719639 LLQ719637:LLQ719639 LVM719637:LVM719639 MFI719637:MFI719639 MPE719637:MPE719639 MZA719637:MZA719639 NIW719637:NIW719639 NSS719637:NSS719639 OCO719637:OCO719639 OMK719637:OMK719639 OWG719637:OWG719639 PGC719637:PGC719639 PPY719637:PPY719639 PZU719637:PZU719639 QJQ719637:QJQ719639 QTM719637:QTM719639 RDI719637:RDI719639 RNE719637:RNE719639 RXA719637:RXA719639 SGW719637:SGW719639 SQS719637:SQS719639 TAO719637:TAO719639 TKK719637:TKK719639 TUG719637:TUG719639 UEC719637:UEC719639 UNY719637:UNY719639 UXU719637:UXU719639 VHQ719637:VHQ719639 VRM719637:VRM719639 WBI719637:WBI719639 WLE719637:WLE719639 WVA719637:WVA719639 IO785173:IO785175 SK785173:SK785175 ACG785173:ACG785175 AMC785173:AMC785175 AVY785173:AVY785175 BFU785173:BFU785175 BPQ785173:BPQ785175 BZM785173:BZM785175 CJI785173:CJI785175 CTE785173:CTE785175 DDA785173:DDA785175 DMW785173:DMW785175 DWS785173:DWS785175 EGO785173:EGO785175 EQK785173:EQK785175 FAG785173:FAG785175 FKC785173:FKC785175 FTY785173:FTY785175 GDU785173:GDU785175 GNQ785173:GNQ785175 GXM785173:GXM785175 HHI785173:HHI785175 HRE785173:HRE785175 IBA785173:IBA785175 IKW785173:IKW785175 IUS785173:IUS785175 JEO785173:JEO785175 JOK785173:JOK785175 JYG785173:JYG785175 KIC785173:KIC785175 KRY785173:KRY785175 LBU785173:LBU785175 LLQ785173:LLQ785175 LVM785173:LVM785175 MFI785173:MFI785175 MPE785173:MPE785175 MZA785173:MZA785175 NIW785173:NIW785175 NSS785173:NSS785175 OCO785173:OCO785175 OMK785173:OMK785175 OWG785173:OWG785175 PGC785173:PGC785175 PPY785173:PPY785175 PZU785173:PZU785175 QJQ785173:QJQ785175 QTM785173:QTM785175 RDI785173:RDI785175 RNE785173:RNE785175 RXA785173:RXA785175 SGW785173:SGW785175 SQS785173:SQS785175 TAO785173:TAO785175 TKK785173:TKK785175 TUG785173:TUG785175 UEC785173:UEC785175 UNY785173:UNY785175 UXU785173:UXU785175 VHQ785173:VHQ785175 VRM785173:VRM785175 WBI785173:WBI785175 WLE785173:WLE785175 WVA785173:WVA785175 IO850709:IO850711 SK850709:SK850711 ACG850709:ACG850711 AMC850709:AMC850711 AVY850709:AVY850711 BFU850709:BFU850711 BPQ850709:BPQ850711 BZM850709:BZM850711 CJI850709:CJI850711 CTE850709:CTE850711 DDA850709:DDA850711 DMW850709:DMW850711 DWS850709:DWS850711 EGO850709:EGO850711 EQK850709:EQK850711 FAG850709:FAG850711 FKC850709:FKC850711 FTY850709:FTY850711 GDU850709:GDU850711 GNQ850709:GNQ850711 GXM850709:GXM850711 HHI850709:HHI850711 HRE850709:HRE850711 IBA850709:IBA850711 IKW850709:IKW850711 IUS850709:IUS850711 JEO850709:JEO850711 JOK850709:JOK850711 JYG850709:JYG850711 KIC850709:KIC850711 KRY850709:KRY850711 LBU850709:LBU850711 LLQ850709:LLQ850711 LVM850709:LVM850711 MFI850709:MFI850711 MPE850709:MPE850711 MZA850709:MZA850711 NIW850709:NIW850711 NSS850709:NSS850711 OCO850709:OCO850711 OMK850709:OMK850711 OWG850709:OWG850711 PGC850709:PGC850711 PPY850709:PPY850711 PZU850709:PZU850711 QJQ850709:QJQ850711 QTM850709:QTM850711 RDI850709:RDI850711 RNE850709:RNE850711 RXA850709:RXA850711 SGW850709:SGW850711 SQS850709:SQS850711 TAO850709:TAO850711 TKK850709:TKK850711 TUG850709:TUG850711 UEC850709:UEC850711 UNY850709:UNY850711 UXU850709:UXU850711 VHQ850709:VHQ850711 VRM850709:VRM850711 WBI850709:WBI850711 WLE850709:WLE850711 WVA850709:WVA850711 IO916245:IO916247 SK916245:SK916247 ACG916245:ACG916247 AMC916245:AMC916247 AVY916245:AVY916247 BFU916245:BFU916247 BPQ916245:BPQ916247 BZM916245:BZM916247 CJI916245:CJI916247 CTE916245:CTE916247 DDA916245:DDA916247 DMW916245:DMW916247 DWS916245:DWS916247 EGO916245:EGO916247 EQK916245:EQK916247 FAG916245:FAG916247 FKC916245:FKC916247 FTY916245:FTY916247 GDU916245:GDU916247 GNQ916245:GNQ916247 GXM916245:GXM916247 HHI916245:HHI916247 HRE916245:HRE916247 IBA916245:IBA916247 IKW916245:IKW916247 IUS916245:IUS916247 JEO916245:JEO916247 JOK916245:JOK916247 JYG916245:JYG916247 KIC916245:KIC916247 KRY916245:KRY916247 LBU916245:LBU916247 LLQ916245:LLQ916247 LVM916245:LVM916247 MFI916245:MFI916247 MPE916245:MPE916247 MZA916245:MZA916247 NIW916245:NIW916247 NSS916245:NSS916247 OCO916245:OCO916247 OMK916245:OMK916247 OWG916245:OWG916247 PGC916245:PGC916247 PPY916245:PPY916247 PZU916245:PZU916247 QJQ916245:QJQ916247 QTM916245:QTM916247 RDI916245:RDI916247 RNE916245:RNE916247 RXA916245:RXA916247 SGW916245:SGW916247 SQS916245:SQS916247 TAO916245:TAO916247 TKK916245:TKK916247 TUG916245:TUG916247 UEC916245:UEC916247 UNY916245:UNY916247 UXU916245:UXU916247 VHQ916245:VHQ916247 VRM916245:VRM916247 WBI916245:WBI916247 WLE916245:WLE916247 WVA916245:WVA916247 IO981781:IO981783 SK981781:SK981783 ACG981781:ACG981783 AMC981781:AMC981783 AVY981781:AVY981783 BFU981781:BFU981783 BPQ981781:BPQ981783 BZM981781:BZM981783 CJI981781:CJI981783 CTE981781:CTE981783 DDA981781:DDA981783 DMW981781:DMW981783 DWS981781:DWS981783 EGO981781:EGO981783 EQK981781:EQK981783 FAG981781:FAG981783 FKC981781:FKC981783 FTY981781:FTY981783 GDU981781:GDU981783 GNQ981781:GNQ981783 GXM981781:GXM981783 HHI981781:HHI981783 HRE981781:HRE981783 IBA981781:IBA981783 IKW981781:IKW981783 IUS981781:IUS981783 JEO981781:JEO981783 JOK981781:JOK981783 JYG981781:JYG981783 KIC981781:KIC981783 KRY981781:KRY981783 LBU981781:LBU981783 LLQ981781:LLQ981783 LVM981781:LVM981783 MFI981781:MFI981783 MPE981781:MPE981783 MZA981781:MZA981783 NIW981781:NIW981783 NSS981781:NSS981783 OCO981781:OCO981783 OMK981781:OMK981783 OWG981781:OWG981783 PGC981781:PGC981783 PPY981781:PPY981783 PZU981781:PZU981783 QJQ981781:QJQ981783 QTM981781:QTM981783 RDI981781:RDI981783 RNE981781:RNE981783 RXA981781:RXA981783 SGW981781:SGW981783 SQS981781:SQS981783 TAO981781:TAO981783 TKK981781:TKK981783 TUG981781:TUG981783 UEC981781:UEC981783 UNY981781:UNY981783 UXU981781:UXU981783 VHQ981781:VHQ981783 VRM981781:VRM981783 WBI981781:WBI981783 WLE981781:WLE981783 IO8 SK8 ACG8 AMC8 AVY8 BFU8 BPQ8 BZM8 CJI8 CTE8 DDA8 DMW8 DWS8 EGO8 EQK8 FAG8 FKC8 FTY8 GDU8 GNQ8 GXM8 HHI8 HRE8 IBA8 IKW8 IUS8 JEO8 JOK8 JYG8 KIC8 KRY8 LBU8 LLQ8 LVM8 MFI8 MPE8 MZA8 NIW8 NSS8 OCO8 OMK8 OWG8 PGC8 PPY8 PZU8 QJQ8 QTM8 RDI8 RNE8 RXA8 SGW8 SQS8 TAO8 TKK8 TUG8 UEC8 UNY8 UXU8 VHQ8 VRM8 WBI8 WLE8 WVA8" xr:uid="{2E81BA0B-3E0F-5F4B-B88B-7D5F44C03A93}"/>
    <dataValidation allowBlank="1" showInputMessage="1" showErrorMessage="1" prompt="Corresponde a semoviente diferentes  a los incluidos en activos biológicos" sqref="D64337:E64337 IN64337 SJ64337 ACF64337 AMB64337 AVX64337 BFT64337 BPP64337 BZL64337 CJH64337 CTD64337 DCZ64337 DMV64337 DWR64337 EGN64337 EQJ64337 FAF64337 FKB64337 FTX64337 GDT64337 GNP64337 GXL64337 HHH64337 HRD64337 IAZ64337 IKV64337 IUR64337 JEN64337 JOJ64337 JYF64337 KIB64337 KRX64337 LBT64337 LLP64337 LVL64337 MFH64337 MPD64337 MYZ64337 NIV64337 NSR64337 OCN64337 OMJ64337 OWF64337 PGB64337 PPX64337 PZT64337 QJP64337 QTL64337 RDH64337 RND64337 RWZ64337 SGV64337 SQR64337 TAN64337 TKJ64337 TUF64337 UEB64337 UNX64337 UXT64337 VHP64337 VRL64337 WBH64337 WLD64337 WUZ64337 D129873:E129873 IN129873 SJ129873 ACF129873 AMB129873 AVX129873 BFT129873 BPP129873 BZL129873 CJH129873 CTD129873 DCZ129873 DMV129873 DWR129873 EGN129873 EQJ129873 FAF129873 FKB129873 FTX129873 GDT129873 GNP129873 GXL129873 HHH129873 HRD129873 IAZ129873 IKV129873 IUR129873 JEN129873 JOJ129873 JYF129873 KIB129873 KRX129873 LBT129873 LLP129873 LVL129873 MFH129873 MPD129873 MYZ129873 NIV129873 NSR129873 OCN129873 OMJ129873 OWF129873 PGB129873 PPX129873 PZT129873 QJP129873 QTL129873 RDH129873 RND129873 RWZ129873 SGV129873 SQR129873 TAN129873 TKJ129873 TUF129873 UEB129873 UNX129873 UXT129873 VHP129873 VRL129873 WBH129873 WLD129873 WUZ129873 D195409:E195409 IN195409 SJ195409 ACF195409 AMB195409 AVX195409 BFT195409 BPP195409 BZL195409 CJH195409 CTD195409 DCZ195409 DMV195409 DWR195409 EGN195409 EQJ195409 FAF195409 FKB195409 FTX195409 GDT195409 GNP195409 GXL195409 HHH195409 HRD195409 IAZ195409 IKV195409 IUR195409 JEN195409 JOJ195409 JYF195409 KIB195409 KRX195409 LBT195409 LLP195409 LVL195409 MFH195409 MPD195409 MYZ195409 NIV195409 NSR195409 OCN195409 OMJ195409 OWF195409 PGB195409 PPX195409 PZT195409 QJP195409 QTL195409 RDH195409 RND195409 RWZ195409 SGV195409 SQR195409 TAN195409 TKJ195409 TUF195409 UEB195409 UNX195409 UXT195409 VHP195409 VRL195409 WBH195409 WLD195409 WUZ195409 D260945:E260945 IN260945 SJ260945 ACF260945 AMB260945 AVX260945 BFT260945 BPP260945 BZL260945 CJH260945 CTD260945 DCZ260945 DMV260945 DWR260945 EGN260945 EQJ260945 FAF260945 FKB260945 FTX260945 GDT260945 GNP260945 GXL260945 HHH260945 HRD260945 IAZ260945 IKV260945 IUR260945 JEN260945 JOJ260945 JYF260945 KIB260945 KRX260945 LBT260945 LLP260945 LVL260945 MFH260945 MPD260945 MYZ260945 NIV260945 NSR260945 OCN260945 OMJ260945 OWF260945 PGB260945 PPX260945 PZT260945 QJP260945 QTL260945 RDH260945 RND260945 RWZ260945 SGV260945 SQR260945 TAN260945 TKJ260945 TUF260945 UEB260945 UNX260945 UXT260945 VHP260945 VRL260945 WBH260945 WLD260945 WUZ260945 D326481:E326481 IN326481 SJ326481 ACF326481 AMB326481 AVX326481 BFT326481 BPP326481 BZL326481 CJH326481 CTD326481 DCZ326481 DMV326481 DWR326481 EGN326481 EQJ326481 FAF326481 FKB326481 FTX326481 GDT326481 GNP326481 GXL326481 HHH326481 HRD326481 IAZ326481 IKV326481 IUR326481 JEN326481 JOJ326481 JYF326481 KIB326481 KRX326481 LBT326481 LLP326481 LVL326481 MFH326481 MPD326481 MYZ326481 NIV326481 NSR326481 OCN326481 OMJ326481 OWF326481 PGB326481 PPX326481 PZT326481 QJP326481 QTL326481 RDH326481 RND326481 RWZ326481 SGV326481 SQR326481 TAN326481 TKJ326481 TUF326481 UEB326481 UNX326481 UXT326481 VHP326481 VRL326481 WBH326481 WLD326481 WUZ326481 D392017:E392017 IN392017 SJ392017 ACF392017 AMB392017 AVX392017 BFT392017 BPP392017 BZL392017 CJH392017 CTD392017 DCZ392017 DMV392017 DWR392017 EGN392017 EQJ392017 FAF392017 FKB392017 FTX392017 GDT392017 GNP392017 GXL392017 HHH392017 HRD392017 IAZ392017 IKV392017 IUR392017 JEN392017 JOJ392017 JYF392017 KIB392017 KRX392017 LBT392017 LLP392017 LVL392017 MFH392017 MPD392017 MYZ392017 NIV392017 NSR392017 OCN392017 OMJ392017 OWF392017 PGB392017 PPX392017 PZT392017 QJP392017 QTL392017 RDH392017 RND392017 RWZ392017 SGV392017 SQR392017 TAN392017 TKJ392017 TUF392017 UEB392017 UNX392017 UXT392017 VHP392017 VRL392017 WBH392017 WLD392017 WUZ392017 D457553:E457553 IN457553 SJ457553 ACF457553 AMB457553 AVX457553 BFT457553 BPP457553 BZL457553 CJH457553 CTD457553 DCZ457553 DMV457553 DWR457553 EGN457553 EQJ457553 FAF457553 FKB457553 FTX457553 GDT457553 GNP457553 GXL457553 HHH457553 HRD457553 IAZ457553 IKV457553 IUR457553 JEN457553 JOJ457553 JYF457553 KIB457553 KRX457553 LBT457553 LLP457553 LVL457553 MFH457553 MPD457553 MYZ457553 NIV457553 NSR457553 OCN457553 OMJ457553 OWF457553 PGB457553 PPX457553 PZT457553 QJP457553 QTL457553 RDH457553 RND457553 RWZ457553 SGV457553 SQR457553 TAN457553 TKJ457553 TUF457553 UEB457553 UNX457553 UXT457553 VHP457553 VRL457553 WBH457553 WLD457553 WUZ457553 D523089:E523089 IN523089 SJ523089 ACF523089 AMB523089 AVX523089 BFT523089 BPP523089 BZL523089 CJH523089 CTD523089 DCZ523089 DMV523089 DWR523089 EGN523089 EQJ523089 FAF523089 FKB523089 FTX523089 GDT523089 GNP523089 GXL523089 HHH523089 HRD523089 IAZ523089 IKV523089 IUR523089 JEN523089 JOJ523089 JYF523089 KIB523089 KRX523089 LBT523089 LLP523089 LVL523089 MFH523089 MPD523089 MYZ523089 NIV523089 NSR523089 OCN523089 OMJ523089 OWF523089 PGB523089 PPX523089 PZT523089 QJP523089 QTL523089 RDH523089 RND523089 RWZ523089 SGV523089 SQR523089 TAN523089 TKJ523089 TUF523089 UEB523089 UNX523089 UXT523089 VHP523089 VRL523089 WBH523089 WLD523089 WUZ523089 D588625:E588625 IN588625 SJ588625 ACF588625 AMB588625 AVX588625 BFT588625 BPP588625 BZL588625 CJH588625 CTD588625 DCZ588625 DMV588625 DWR588625 EGN588625 EQJ588625 FAF588625 FKB588625 FTX588625 GDT588625 GNP588625 GXL588625 HHH588625 HRD588625 IAZ588625 IKV588625 IUR588625 JEN588625 JOJ588625 JYF588625 KIB588625 KRX588625 LBT588625 LLP588625 LVL588625 MFH588625 MPD588625 MYZ588625 NIV588625 NSR588625 OCN588625 OMJ588625 OWF588625 PGB588625 PPX588625 PZT588625 QJP588625 QTL588625 RDH588625 RND588625 RWZ588625 SGV588625 SQR588625 TAN588625 TKJ588625 TUF588625 UEB588625 UNX588625 UXT588625 VHP588625 VRL588625 WBH588625 WLD588625 WUZ588625 D654161:E654161 IN654161 SJ654161 ACF654161 AMB654161 AVX654161 BFT654161 BPP654161 BZL654161 CJH654161 CTD654161 DCZ654161 DMV654161 DWR654161 EGN654161 EQJ654161 FAF654161 FKB654161 FTX654161 GDT654161 GNP654161 GXL654161 HHH654161 HRD654161 IAZ654161 IKV654161 IUR654161 JEN654161 JOJ654161 JYF654161 KIB654161 KRX654161 LBT654161 LLP654161 LVL654161 MFH654161 MPD654161 MYZ654161 NIV654161 NSR654161 OCN654161 OMJ654161 OWF654161 PGB654161 PPX654161 PZT654161 QJP654161 QTL654161 RDH654161 RND654161 RWZ654161 SGV654161 SQR654161 TAN654161 TKJ654161 TUF654161 UEB654161 UNX654161 UXT654161 VHP654161 VRL654161 WBH654161 WLD654161 WUZ654161 D719697:E719697 IN719697 SJ719697 ACF719697 AMB719697 AVX719697 BFT719697 BPP719697 BZL719697 CJH719697 CTD719697 DCZ719697 DMV719697 DWR719697 EGN719697 EQJ719697 FAF719697 FKB719697 FTX719697 GDT719697 GNP719697 GXL719697 HHH719697 HRD719697 IAZ719697 IKV719697 IUR719697 JEN719697 JOJ719697 JYF719697 KIB719697 KRX719697 LBT719697 LLP719697 LVL719697 MFH719697 MPD719697 MYZ719697 NIV719697 NSR719697 OCN719697 OMJ719697 OWF719697 PGB719697 PPX719697 PZT719697 QJP719697 QTL719697 RDH719697 RND719697 RWZ719697 SGV719697 SQR719697 TAN719697 TKJ719697 TUF719697 UEB719697 UNX719697 UXT719697 VHP719697 VRL719697 WBH719697 WLD719697 WUZ719697 D785233:E785233 IN785233 SJ785233 ACF785233 AMB785233 AVX785233 BFT785233 BPP785233 BZL785233 CJH785233 CTD785233 DCZ785233 DMV785233 DWR785233 EGN785233 EQJ785233 FAF785233 FKB785233 FTX785233 GDT785233 GNP785233 GXL785233 HHH785233 HRD785233 IAZ785233 IKV785233 IUR785233 JEN785233 JOJ785233 JYF785233 KIB785233 KRX785233 LBT785233 LLP785233 LVL785233 MFH785233 MPD785233 MYZ785233 NIV785233 NSR785233 OCN785233 OMJ785233 OWF785233 PGB785233 PPX785233 PZT785233 QJP785233 QTL785233 RDH785233 RND785233 RWZ785233 SGV785233 SQR785233 TAN785233 TKJ785233 TUF785233 UEB785233 UNX785233 UXT785233 VHP785233 VRL785233 WBH785233 WLD785233 WUZ785233 D850769:E850769 IN850769 SJ850769 ACF850769 AMB850769 AVX850769 BFT850769 BPP850769 BZL850769 CJH850769 CTD850769 DCZ850769 DMV850769 DWR850769 EGN850769 EQJ850769 FAF850769 FKB850769 FTX850769 GDT850769 GNP850769 GXL850769 HHH850769 HRD850769 IAZ850769 IKV850769 IUR850769 JEN850769 JOJ850769 JYF850769 KIB850769 KRX850769 LBT850769 LLP850769 LVL850769 MFH850769 MPD850769 MYZ850769 NIV850769 NSR850769 OCN850769 OMJ850769 OWF850769 PGB850769 PPX850769 PZT850769 QJP850769 QTL850769 RDH850769 RND850769 RWZ850769 SGV850769 SQR850769 TAN850769 TKJ850769 TUF850769 UEB850769 UNX850769 UXT850769 VHP850769 VRL850769 WBH850769 WLD850769 WUZ850769 D916305:E916305 IN916305 SJ916305 ACF916305 AMB916305 AVX916305 BFT916305 BPP916305 BZL916305 CJH916305 CTD916305 DCZ916305 DMV916305 DWR916305 EGN916305 EQJ916305 FAF916305 FKB916305 FTX916305 GDT916305 GNP916305 GXL916305 HHH916305 HRD916305 IAZ916305 IKV916305 IUR916305 JEN916305 JOJ916305 JYF916305 KIB916305 KRX916305 LBT916305 LLP916305 LVL916305 MFH916305 MPD916305 MYZ916305 NIV916305 NSR916305 OCN916305 OMJ916305 OWF916305 PGB916305 PPX916305 PZT916305 QJP916305 QTL916305 RDH916305 RND916305 RWZ916305 SGV916305 SQR916305 TAN916305 TKJ916305 TUF916305 UEB916305 UNX916305 UXT916305 VHP916305 VRL916305 WBH916305 WLD916305 WUZ916305 D981841:E981841 IN981841 SJ981841 ACF981841 AMB981841 AVX981841 BFT981841 BPP981841 BZL981841 CJH981841 CTD981841 DCZ981841 DMV981841 DWR981841 EGN981841 EQJ981841 FAF981841 FKB981841 FTX981841 GDT981841 GNP981841 GXL981841 HHH981841 HRD981841 IAZ981841 IKV981841 IUR981841 JEN981841 JOJ981841 JYF981841 KIB981841 KRX981841 LBT981841 LLP981841 LVL981841 MFH981841 MPD981841 MYZ981841 NIV981841 NSR981841 OCN981841 OMJ981841 OWF981841 PGB981841 PPX981841 PZT981841 QJP981841 QTL981841 RDH981841 RND981841 RWZ981841 SGV981841 SQR981841 TAN981841 TKJ981841 TUF981841 UEB981841 UNX981841 UXT981841 VHP981841 VRL981841 WBH981841 WLD981841 WUZ981841" xr:uid="{DB1673A3-27B0-E945-9F68-74EC3341CF2F}"/>
    <dataValidation type="decimal" allowBlank="1" showInputMessage="1" showErrorMessage="1" error="Digite solo valores" prompt="Digite valor positivo si es Credito_x000a_Digite con signo negavito si es debito" sqref="WVA982007:WVA982023 IO116:IO120 SK116:SK120 ACG116:ACG120 AMC116:AMC120 AVY116:AVY120 BFU116:BFU120 BPQ116:BPQ120 BZM116:BZM120 CJI116:CJI120 CTE116:CTE120 DDA116:DDA120 DMW116:DMW120 DWS116:DWS120 EGO116:EGO120 EQK116:EQK120 FAG116:FAG120 FKC116:FKC120 FTY116:FTY120 GDU116:GDU120 GNQ116:GNQ120 GXM116:GXM120 HHI116:HHI120 HRE116:HRE120 IBA116:IBA120 IKW116:IKW120 IUS116:IUS120 JEO116:JEO120 JOK116:JOK120 JYG116:JYG120 KIC116:KIC120 KRY116:KRY120 LBU116:LBU120 LLQ116:LLQ120 LVM116:LVM120 MFI116:MFI120 MPE116:MPE120 MZA116:MZA120 NIW116:NIW120 NSS116:NSS120 OCO116:OCO120 OMK116:OMK120 OWG116:OWG120 PGC116:PGC120 PPY116:PPY120 PZU116:PZU120 QJQ116:QJQ120 QTM116:QTM120 RDI116:RDI120 RNE116:RNE120 RXA116:RXA120 SGW116:SGW120 SQS116:SQS120 TAO116:TAO120 TKK116:TKK120 TUG116:TUG120 UEC116:UEC120 UNY116:UNY120 UXU116:UXU120 VHQ116:VHQ120 VRM116:VRM120 WBI116:WBI120 WLE116:WLE120 WVA116:WVA120 IO64521:IO64537 SK64521:SK64537 ACG64521:ACG64537 AMC64521:AMC64537 AVY64521:AVY64537 BFU64521:BFU64537 BPQ64521:BPQ64537 BZM64521:BZM64537 CJI64521:CJI64537 CTE64521:CTE64537 DDA64521:DDA64537 DMW64521:DMW64537 DWS64521:DWS64537 EGO64521:EGO64537 EQK64521:EQK64537 FAG64521:FAG64537 FKC64521:FKC64537 FTY64521:FTY64537 GDU64521:GDU64537 GNQ64521:GNQ64537 GXM64521:GXM64537 HHI64521:HHI64537 HRE64521:HRE64537 IBA64521:IBA64537 IKW64521:IKW64537 IUS64521:IUS64537 JEO64521:JEO64537 JOK64521:JOK64537 JYG64521:JYG64537 KIC64521:KIC64537 KRY64521:KRY64537 LBU64521:LBU64537 LLQ64521:LLQ64537 LVM64521:LVM64537 MFI64521:MFI64537 MPE64521:MPE64537 MZA64521:MZA64537 NIW64521:NIW64537 NSS64521:NSS64537 OCO64521:OCO64537 OMK64521:OMK64537 OWG64521:OWG64537 PGC64521:PGC64537 PPY64521:PPY64537 PZU64521:PZU64537 QJQ64521:QJQ64537 QTM64521:QTM64537 RDI64521:RDI64537 RNE64521:RNE64537 RXA64521:RXA64537 SGW64521:SGW64537 SQS64521:SQS64537 TAO64521:TAO64537 TKK64521:TKK64537 TUG64521:TUG64537 UEC64521:UEC64537 UNY64521:UNY64537 UXU64521:UXU64537 VHQ64521:VHQ64537 VRM64521:VRM64537 WBI64521:WBI64537 WLE64521:WLE64537 WVA64521:WVA64537 IO130057:IO130073 SK130057:SK130073 ACG130057:ACG130073 AMC130057:AMC130073 AVY130057:AVY130073 BFU130057:BFU130073 BPQ130057:BPQ130073 BZM130057:BZM130073 CJI130057:CJI130073 CTE130057:CTE130073 DDA130057:DDA130073 DMW130057:DMW130073 DWS130057:DWS130073 EGO130057:EGO130073 EQK130057:EQK130073 FAG130057:FAG130073 FKC130057:FKC130073 FTY130057:FTY130073 GDU130057:GDU130073 GNQ130057:GNQ130073 GXM130057:GXM130073 HHI130057:HHI130073 HRE130057:HRE130073 IBA130057:IBA130073 IKW130057:IKW130073 IUS130057:IUS130073 JEO130057:JEO130073 JOK130057:JOK130073 JYG130057:JYG130073 KIC130057:KIC130073 KRY130057:KRY130073 LBU130057:LBU130073 LLQ130057:LLQ130073 LVM130057:LVM130073 MFI130057:MFI130073 MPE130057:MPE130073 MZA130057:MZA130073 NIW130057:NIW130073 NSS130057:NSS130073 OCO130057:OCO130073 OMK130057:OMK130073 OWG130057:OWG130073 PGC130057:PGC130073 PPY130057:PPY130073 PZU130057:PZU130073 QJQ130057:QJQ130073 QTM130057:QTM130073 RDI130057:RDI130073 RNE130057:RNE130073 RXA130057:RXA130073 SGW130057:SGW130073 SQS130057:SQS130073 TAO130057:TAO130073 TKK130057:TKK130073 TUG130057:TUG130073 UEC130057:UEC130073 UNY130057:UNY130073 UXU130057:UXU130073 VHQ130057:VHQ130073 VRM130057:VRM130073 WBI130057:WBI130073 WLE130057:WLE130073 WVA130057:WVA130073 IO195593:IO195609 SK195593:SK195609 ACG195593:ACG195609 AMC195593:AMC195609 AVY195593:AVY195609 BFU195593:BFU195609 BPQ195593:BPQ195609 BZM195593:BZM195609 CJI195593:CJI195609 CTE195593:CTE195609 DDA195593:DDA195609 DMW195593:DMW195609 DWS195593:DWS195609 EGO195593:EGO195609 EQK195593:EQK195609 FAG195593:FAG195609 FKC195593:FKC195609 FTY195593:FTY195609 GDU195593:GDU195609 GNQ195593:GNQ195609 GXM195593:GXM195609 HHI195593:HHI195609 HRE195593:HRE195609 IBA195593:IBA195609 IKW195593:IKW195609 IUS195593:IUS195609 JEO195593:JEO195609 JOK195593:JOK195609 JYG195593:JYG195609 KIC195593:KIC195609 KRY195593:KRY195609 LBU195593:LBU195609 LLQ195593:LLQ195609 LVM195593:LVM195609 MFI195593:MFI195609 MPE195593:MPE195609 MZA195593:MZA195609 NIW195593:NIW195609 NSS195593:NSS195609 OCO195593:OCO195609 OMK195593:OMK195609 OWG195593:OWG195609 PGC195593:PGC195609 PPY195593:PPY195609 PZU195593:PZU195609 QJQ195593:QJQ195609 QTM195593:QTM195609 RDI195593:RDI195609 RNE195593:RNE195609 RXA195593:RXA195609 SGW195593:SGW195609 SQS195593:SQS195609 TAO195593:TAO195609 TKK195593:TKK195609 TUG195593:TUG195609 UEC195593:UEC195609 UNY195593:UNY195609 UXU195593:UXU195609 VHQ195593:VHQ195609 VRM195593:VRM195609 WBI195593:WBI195609 WLE195593:WLE195609 WVA195593:WVA195609 IO261129:IO261145 SK261129:SK261145 ACG261129:ACG261145 AMC261129:AMC261145 AVY261129:AVY261145 BFU261129:BFU261145 BPQ261129:BPQ261145 BZM261129:BZM261145 CJI261129:CJI261145 CTE261129:CTE261145 DDA261129:DDA261145 DMW261129:DMW261145 DWS261129:DWS261145 EGO261129:EGO261145 EQK261129:EQK261145 FAG261129:FAG261145 FKC261129:FKC261145 FTY261129:FTY261145 GDU261129:GDU261145 GNQ261129:GNQ261145 GXM261129:GXM261145 HHI261129:HHI261145 HRE261129:HRE261145 IBA261129:IBA261145 IKW261129:IKW261145 IUS261129:IUS261145 JEO261129:JEO261145 JOK261129:JOK261145 JYG261129:JYG261145 KIC261129:KIC261145 KRY261129:KRY261145 LBU261129:LBU261145 LLQ261129:LLQ261145 LVM261129:LVM261145 MFI261129:MFI261145 MPE261129:MPE261145 MZA261129:MZA261145 NIW261129:NIW261145 NSS261129:NSS261145 OCO261129:OCO261145 OMK261129:OMK261145 OWG261129:OWG261145 PGC261129:PGC261145 PPY261129:PPY261145 PZU261129:PZU261145 QJQ261129:QJQ261145 QTM261129:QTM261145 RDI261129:RDI261145 RNE261129:RNE261145 RXA261129:RXA261145 SGW261129:SGW261145 SQS261129:SQS261145 TAO261129:TAO261145 TKK261129:TKK261145 TUG261129:TUG261145 UEC261129:UEC261145 UNY261129:UNY261145 UXU261129:UXU261145 VHQ261129:VHQ261145 VRM261129:VRM261145 WBI261129:WBI261145 WLE261129:WLE261145 WVA261129:WVA261145 IO326665:IO326681 SK326665:SK326681 ACG326665:ACG326681 AMC326665:AMC326681 AVY326665:AVY326681 BFU326665:BFU326681 BPQ326665:BPQ326681 BZM326665:BZM326681 CJI326665:CJI326681 CTE326665:CTE326681 DDA326665:DDA326681 DMW326665:DMW326681 DWS326665:DWS326681 EGO326665:EGO326681 EQK326665:EQK326681 FAG326665:FAG326681 FKC326665:FKC326681 FTY326665:FTY326681 GDU326665:GDU326681 GNQ326665:GNQ326681 GXM326665:GXM326681 HHI326665:HHI326681 HRE326665:HRE326681 IBA326665:IBA326681 IKW326665:IKW326681 IUS326665:IUS326681 JEO326665:JEO326681 JOK326665:JOK326681 JYG326665:JYG326681 KIC326665:KIC326681 KRY326665:KRY326681 LBU326665:LBU326681 LLQ326665:LLQ326681 LVM326665:LVM326681 MFI326665:MFI326681 MPE326665:MPE326681 MZA326665:MZA326681 NIW326665:NIW326681 NSS326665:NSS326681 OCO326665:OCO326681 OMK326665:OMK326681 OWG326665:OWG326681 PGC326665:PGC326681 PPY326665:PPY326681 PZU326665:PZU326681 QJQ326665:QJQ326681 QTM326665:QTM326681 RDI326665:RDI326681 RNE326665:RNE326681 RXA326665:RXA326681 SGW326665:SGW326681 SQS326665:SQS326681 TAO326665:TAO326681 TKK326665:TKK326681 TUG326665:TUG326681 UEC326665:UEC326681 UNY326665:UNY326681 UXU326665:UXU326681 VHQ326665:VHQ326681 VRM326665:VRM326681 WBI326665:WBI326681 WLE326665:WLE326681 WVA326665:WVA326681 IO392201:IO392217 SK392201:SK392217 ACG392201:ACG392217 AMC392201:AMC392217 AVY392201:AVY392217 BFU392201:BFU392217 BPQ392201:BPQ392217 BZM392201:BZM392217 CJI392201:CJI392217 CTE392201:CTE392217 DDA392201:DDA392217 DMW392201:DMW392217 DWS392201:DWS392217 EGO392201:EGO392217 EQK392201:EQK392217 FAG392201:FAG392217 FKC392201:FKC392217 FTY392201:FTY392217 GDU392201:GDU392217 GNQ392201:GNQ392217 GXM392201:GXM392217 HHI392201:HHI392217 HRE392201:HRE392217 IBA392201:IBA392217 IKW392201:IKW392217 IUS392201:IUS392217 JEO392201:JEO392217 JOK392201:JOK392217 JYG392201:JYG392217 KIC392201:KIC392217 KRY392201:KRY392217 LBU392201:LBU392217 LLQ392201:LLQ392217 LVM392201:LVM392217 MFI392201:MFI392217 MPE392201:MPE392217 MZA392201:MZA392217 NIW392201:NIW392217 NSS392201:NSS392217 OCO392201:OCO392217 OMK392201:OMK392217 OWG392201:OWG392217 PGC392201:PGC392217 PPY392201:PPY392217 PZU392201:PZU392217 QJQ392201:QJQ392217 QTM392201:QTM392217 RDI392201:RDI392217 RNE392201:RNE392217 RXA392201:RXA392217 SGW392201:SGW392217 SQS392201:SQS392217 TAO392201:TAO392217 TKK392201:TKK392217 TUG392201:TUG392217 UEC392201:UEC392217 UNY392201:UNY392217 UXU392201:UXU392217 VHQ392201:VHQ392217 VRM392201:VRM392217 WBI392201:WBI392217 WLE392201:WLE392217 WVA392201:WVA392217 IO457737:IO457753 SK457737:SK457753 ACG457737:ACG457753 AMC457737:AMC457753 AVY457737:AVY457753 BFU457737:BFU457753 BPQ457737:BPQ457753 BZM457737:BZM457753 CJI457737:CJI457753 CTE457737:CTE457753 DDA457737:DDA457753 DMW457737:DMW457753 DWS457737:DWS457753 EGO457737:EGO457753 EQK457737:EQK457753 FAG457737:FAG457753 FKC457737:FKC457753 FTY457737:FTY457753 GDU457737:GDU457753 GNQ457737:GNQ457753 GXM457737:GXM457753 HHI457737:HHI457753 HRE457737:HRE457753 IBA457737:IBA457753 IKW457737:IKW457753 IUS457737:IUS457753 JEO457737:JEO457753 JOK457737:JOK457753 JYG457737:JYG457753 KIC457737:KIC457753 KRY457737:KRY457753 LBU457737:LBU457753 LLQ457737:LLQ457753 LVM457737:LVM457753 MFI457737:MFI457753 MPE457737:MPE457753 MZA457737:MZA457753 NIW457737:NIW457753 NSS457737:NSS457753 OCO457737:OCO457753 OMK457737:OMK457753 OWG457737:OWG457753 PGC457737:PGC457753 PPY457737:PPY457753 PZU457737:PZU457753 QJQ457737:QJQ457753 QTM457737:QTM457753 RDI457737:RDI457753 RNE457737:RNE457753 RXA457737:RXA457753 SGW457737:SGW457753 SQS457737:SQS457753 TAO457737:TAO457753 TKK457737:TKK457753 TUG457737:TUG457753 UEC457737:UEC457753 UNY457737:UNY457753 UXU457737:UXU457753 VHQ457737:VHQ457753 VRM457737:VRM457753 WBI457737:WBI457753 WLE457737:WLE457753 WVA457737:WVA457753 IO523273:IO523289 SK523273:SK523289 ACG523273:ACG523289 AMC523273:AMC523289 AVY523273:AVY523289 BFU523273:BFU523289 BPQ523273:BPQ523289 BZM523273:BZM523289 CJI523273:CJI523289 CTE523273:CTE523289 DDA523273:DDA523289 DMW523273:DMW523289 DWS523273:DWS523289 EGO523273:EGO523289 EQK523273:EQK523289 FAG523273:FAG523289 FKC523273:FKC523289 FTY523273:FTY523289 GDU523273:GDU523289 GNQ523273:GNQ523289 GXM523273:GXM523289 HHI523273:HHI523289 HRE523273:HRE523289 IBA523273:IBA523289 IKW523273:IKW523289 IUS523273:IUS523289 JEO523273:JEO523289 JOK523273:JOK523289 JYG523273:JYG523289 KIC523273:KIC523289 KRY523273:KRY523289 LBU523273:LBU523289 LLQ523273:LLQ523289 LVM523273:LVM523289 MFI523273:MFI523289 MPE523273:MPE523289 MZA523273:MZA523289 NIW523273:NIW523289 NSS523273:NSS523289 OCO523273:OCO523289 OMK523273:OMK523289 OWG523273:OWG523289 PGC523273:PGC523289 PPY523273:PPY523289 PZU523273:PZU523289 QJQ523273:QJQ523289 QTM523273:QTM523289 RDI523273:RDI523289 RNE523273:RNE523289 RXA523273:RXA523289 SGW523273:SGW523289 SQS523273:SQS523289 TAO523273:TAO523289 TKK523273:TKK523289 TUG523273:TUG523289 UEC523273:UEC523289 UNY523273:UNY523289 UXU523273:UXU523289 VHQ523273:VHQ523289 VRM523273:VRM523289 WBI523273:WBI523289 WLE523273:WLE523289 WVA523273:WVA523289 IO588809:IO588825 SK588809:SK588825 ACG588809:ACG588825 AMC588809:AMC588825 AVY588809:AVY588825 BFU588809:BFU588825 BPQ588809:BPQ588825 BZM588809:BZM588825 CJI588809:CJI588825 CTE588809:CTE588825 DDA588809:DDA588825 DMW588809:DMW588825 DWS588809:DWS588825 EGO588809:EGO588825 EQK588809:EQK588825 FAG588809:FAG588825 FKC588809:FKC588825 FTY588809:FTY588825 GDU588809:GDU588825 GNQ588809:GNQ588825 GXM588809:GXM588825 HHI588809:HHI588825 HRE588809:HRE588825 IBA588809:IBA588825 IKW588809:IKW588825 IUS588809:IUS588825 JEO588809:JEO588825 JOK588809:JOK588825 JYG588809:JYG588825 KIC588809:KIC588825 KRY588809:KRY588825 LBU588809:LBU588825 LLQ588809:LLQ588825 LVM588809:LVM588825 MFI588809:MFI588825 MPE588809:MPE588825 MZA588809:MZA588825 NIW588809:NIW588825 NSS588809:NSS588825 OCO588809:OCO588825 OMK588809:OMK588825 OWG588809:OWG588825 PGC588809:PGC588825 PPY588809:PPY588825 PZU588809:PZU588825 QJQ588809:QJQ588825 QTM588809:QTM588825 RDI588809:RDI588825 RNE588809:RNE588825 RXA588809:RXA588825 SGW588809:SGW588825 SQS588809:SQS588825 TAO588809:TAO588825 TKK588809:TKK588825 TUG588809:TUG588825 UEC588809:UEC588825 UNY588809:UNY588825 UXU588809:UXU588825 VHQ588809:VHQ588825 VRM588809:VRM588825 WBI588809:WBI588825 WLE588809:WLE588825 WVA588809:WVA588825 IO654345:IO654361 SK654345:SK654361 ACG654345:ACG654361 AMC654345:AMC654361 AVY654345:AVY654361 BFU654345:BFU654361 BPQ654345:BPQ654361 BZM654345:BZM654361 CJI654345:CJI654361 CTE654345:CTE654361 DDA654345:DDA654361 DMW654345:DMW654361 DWS654345:DWS654361 EGO654345:EGO654361 EQK654345:EQK654361 FAG654345:FAG654361 FKC654345:FKC654361 FTY654345:FTY654361 GDU654345:GDU654361 GNQ654345:GNQ654361 GXM654345:GXM654361 HHI654345:HHI654361 HRE654345:HRE654361 IBA654345:IBA654361 IKW654345:IKW654361 IUS654345:IUS654361 JEO654345:JEO654361 JOK654345:JOK654361 JYG654345:JYG654361 KIC654345:KIC654361 KRY654345:KRY654361 LBU654345:LBU654361 LLQ654345:LLQ654361 LVM654345:LVM654361 MFI654345:MFI654361 MPE654345:MPE654361 MZA654345:MZA654361 NIW654345:NIW654361 NSS654345:NSS654361 OCO654345:OCO654361 OMK654345:OMK654361 OWG654345:OWG654361 PGC654345:PGC654361 PPY654345:PPY654361 PZU654345:PZU654361 QJQ654345:QJQ654361 QTM654345:QTM654361 RDI654345:RDI654361 RNE654345:RNE654361 RXA654345:RXA654361 SGW654345:SGW654361 SQS654345:SQS654361 TAO654345:TAO654361 TKK654345:TKK654361 TUG654345:TUG654361 UEC654345:UEC654361 UNY654345:UNY654361 UXU654345:UXU654361 VHQ654345:VHQ654361 VRM654345:VRM654361 WBI654345:WBI654361 WLE654345:WLE654361 WVA654345:WVA654361 IO719881:IO719897 SK719881:SK719897 ACG719881:ACG719897 AMC719881:AMC719897 AVY719881:AVY719897 BFU719881:BFU719897 BPQ719881:BPQ719897 BZM719881:BZM719897 CJI719881:CJI719897 CTE719881:CTE719897 DDA719881:DDA719897 DMW719881:DMW719897 DWS719881:DWS719897 EGO719881:EGO719897 EQK719881:EQK719897 FAG719881:FAG719897 FKC719881:FKC719897 FTY719881:FTY719897 GDU719881:GDU719897 GNQ719881:GNQ719897 GXM719881:GXM719897 HHI719881:HHI719897 HRE719881:HRE719897 IBA719881:IBA719897 IKW719881:IKW719897 IUS719881:IUS719897 JEO719881:JEO719897 JOK719881:JOK719897 JYG719881:JYG719897 KIC719881:KIC719897 KRY719881:KRY719897 LBU719881:LBU719897 LLQ719881:LLQ719897 LVM719881:LVM719897 MFI719881:MFI719897 MPE719881:MPE719897 MZA719881:MZA719897 NIW719881:NIW719897 NSS719881:NSS719897 OCO719881:OCO719897 OMK719881:OMK719897 OWG719881:OWG719897 PGC719881:PGC719897 PPY719881:PPY719897 PZU719881:PZU719897 QJQ719881:QJQ719897 QTM719881:QTM719897 RDI719881:RDI719897 RNE719881:RNE719897 RXA719881:RXA719897 SGW719881:SGW719897 SQS719881:SQS719897 TAO719881:TAO719897 TKK719881:TKK719897 TUG719881:TUG719897 UEC719881:UEC719897 UNY719881:UNY719897 UXU719881:UXU719897 VHQ719881:VHQ719897 VRM719881:VRM719897 WBI719881:WBI719897 WLE719881:WLE719897 WVA719881:WVA719897 IO785417:IO785433 SK785417:SK785433 ACG785417:ACG785433 AMC785417:AMC785433 AVY785417:AVY785433 BFU785417:BFU785433 BPQ785417:BPQ785433 BZM785417:BZM785433 CJI785417:CJI785433 CTE785417:CTE785433 DDA785417:DDA785433 DMW785417:DMW785433 DWS785417:DWS785433 EGO785417:EGO785433 EQK785417:EQK785433 FAG785417:FAG785433 FKC785417:FKC785433 FTY785417:FTY785433 GDU785417:GDU785433 GNQ785417:GNQ785433 GXM785417:GXM785433 HHI785417:HHI785433 HRE785417:HRE785433 IBA785417:IBA785433 IKW785417:IKW785433 IUS785417:IUS785433 JEO785417:JEO785433 JOK785417:JOK785433 JYG785417:JYG785433 KIC785417:KIC785433 KRY785417:KRY785433 LBU785417:LBU785433 LLQ785417:LLQ785433 LVM785417:LVM785433 MFI785417:MFI785433 MPE785417:MPE785433 MZA785417:MZA785433 NIW785417:NIW785433 NSS785417:NSS785433 OCO785417:OCO785433 OMK785417:OMK785433 OWG785417:OWG785433 PGC785417:PGC785433 PPY785417:PPY785433 PZU785417:PZU785433 QJQ785417:QJQ785433 QTM785417:QTM785433 RDI785417:RDI785433 RNE785417:RNE785433 RXA785417:RXA785433 SGW785417:SGW785433 SQS785417:SQS785433 TAO785417:TAO785433 TKK785417:TKK785433 TUG785417:TUG785433 UEC785417:UEC785433 UNY785417:UNY785433 UXU785417:UXU785433 VHQ785417:VHQ785433 VRM785417:VRM785433 WBI785417:WBI785433 WLE785417:WLE785433 WVA785417:WVA785433 IO850953:IO850969 SK850953:SK850969 ACG850953:ACG850969 AMC850953:AMC850969 AVY850953:AVY850969 BFU850953:BFU850969 BPQ850953:BPQ850969 BZM850953:BZM850969 CJI850953:CJI850969 CTE850953:CTE850969 DDA850953:DDA850969 DMW850953:DMW850969 DWS850953:DWS850969 EGO850953:EGO850969 EQK850953:EQK850969 FAG850953:FAG850969 FKC850953:FKC850969 FTY850953:FTY850969 GDU850953:GDU850969 GNQ850953:GNQ850969 GXM850953:GXM850969 HHI850953:HHI850969 HRE850953:HRE850969 IBA850953:IBA850969 IKW850953:IKW850969 IUS850953:IUS850969 JEO850953:JEO850969 JOK850953:JOK850969 JYG850953:JYG850969 KIC850953:KIC850969 KRY850953:KRY850969 LBU850953:LBU850969 LLQ850953:LLQ850969 LVM850953:LVM850969 MFI850953:MFI850969 MPE850953:MPE850969 MZA850953:MZA850969 NIW850953:NIW850969 NSS850953:NSS850969 OCO850953:OCO850969 OMK850953:OMK850969 OWG850953:OWG850969 PGC850953:PGC850969 PPY850953:PPY850969 PZU850953:PZU850969 QJQ850953:QJQ850969 QTM850953:QTM850969 RDI850953:RDI850969 RNE850953:RNE850969 RXA850953:RXA850969 SGW850953:SGW850969 SQS850953:SQS850969 TAO850953:TAO850969 TKK850953:TKK850969 TUG850953:TUG850969 UEC850953:UEC850969 UNY850953:UNY850969 UXU850953:UXU850969 VHQ850953:VHQ850969 VRM850953:VRM850969 WBI850953:WBI850969 WLE850953:WLE850969 WVA850953:WVA850969 IO916489:IO916505 SK916489:SK916505 ACG916489:ACG916505 AMC916489:AMC916505 AVY916489:AVY916505 BFU916489:BFU916505 BPQ916489:BPQ916505 BZM916489:BZM916505 CJI916489:CJI916505 CTE916489:CTE916505 DDA916489:DDA916505 DMW916489:DMW916505 DWS916489:DWS916505 EGO916489:EGO916505 EQK916489:EQK916505 FAG916489:FAG916505 FKC916489:FKC916505 FTY916489:FTY916505 GDU916489:GDU916505 GNQ916489:GNQ916505 GXM916489:GXM916505 HHI916489:HHI916505 HRE916489:HRE916505 IBA916489:IBA916505 IKW916489:IKW916505 IUS916489:IUS916505 JEO916489:JEO916505 JOK916489:JOK916505 JYG916489:JYG916505 KIC916489:KIC916505 KRY916489:KRY916505 LBU916489:LBU916505 LLQ916489:LLQ916505 LVM916489:LVM916505 MFI916489:MFI916505 MPE916489:MPE916505 MZA916489:MZA916505 NIW916489:NIW916505 NSS916489:NSS916505 OCO916489:OCO916505 OMK916489:OMK916505 OWG916489:OWG916505 PGC916489:PGC916505 PPY916489:PPY916505 PZU916489:PZU916505 QJQ916489:QJQ916505 QTM916489:QTM916505 RDI916489:RDI916505 RNE916489:RNE916505 RXA916489:RXA916505 SGW916489:SGW916505 SQS916489:SQS916505 TAO916489:TAO916505 TKK916489:TKK916505 TUG916489:TUG916505 UEC916489:UEC916505 UNY916489:UNY916505 UXU916489:UXU916505 VHQ916489:VHQ916505 VRM916489:VRM916505 WBI916489:WBI916505 WLE916489:WLE916505 WVA916489:WVA916505 IO982025:IO982041 SK982025:SK982041 ACG982025:ACG982041 AMC982025:AMC982041 AVY982025:AVY982041 BFU982025:BFU982041 BPQ982025:BPQ982041 BZM982025:BZM982041 CJI982025:CJI982041 CTE982025:CTE982041 DDA982025:DDA982041 DMW982025:DMW982041 DWS982025:DWS982041 EGO982025:EGO982041 EQK982025:EQK982041 FAG982025:FAG982041 FKC982025:FKC982041 FTY982025:FTY982041 GDU982025:GDU982041 GNQ982025:GNQ982041 GXM982025:GXM982041 HHI982025:HHI982041 HRE982025:HRE982041 IBA982025:IBA982041 IKW982025:IKW982041 IUS982025:IUS982041 JEO982025:JEO982041 JOK982025:JOK982041 JYG982025:JYG982041 KIC982025:KIC982041 KRY982025:KRY982041 LBU982025:LBU982041 LLQ982025:LLQ982041 LVM982025:LVM982041 MFI982025:MFI982041 MPE982025:MPE982041 MZA982025:MZA982041 NIW982025:NIW982041 NSS982025:NSS982041 OCO982025:OCO982041 OMK982025:OMK982041 OWG982025:OWG982041 PGC982025:PGC982041 PPY982025:PPY982041 PZU982025:PZU982041 QJQ982025:QJQ982041 QTM982025:QTM982041 RDI982025:RDI982041 RNE982025:RNE982041 RXA982025:RXA982041 SGW982025:SGW982041 SQS982025:SQS982041 TAO982025:TAO982041 TKK982025:TKK982041 TUG982025:TUG982041 UEC982025:UEC982041 UNY982025:UNY982041 UXU982025:UXU982041 VHQ982025:VHQ982041 VRM982025:VRM982041 WBI982025:WBI982041 WLE982025:WLE982041 WVA982025:WVA982041 IO64503:IO64519 SK64503:SK64519 ACG64503:ACG64519 AMC64503:AMC64519 AVY64503:AVY64519 BFU64503:BFU64519 BPQ64503:BPQ64519 BZM64503:BZM64519 CJI64503:CJI64519 CTE64503:CTE64519 DDA64503:DDA64519 DMW64503:DMW64519 DWS64503:DWS64519 EGO64503:EGO64519 EQK64503:EQK64519 FAG64503:FAG64519 FKC64503:FKC64519 FTY64503:FTY64519 GDU64503:GDU64519 GNQ64503:GNQ64519 GXM64503:GXM64519 HHI64503:HHI64519 HRE64503:HRE64519 IBA64503:IBA64519 IKW64503:IKW64519 IUS64503:IUS64519 JEO64503:JEO64519 JOK64503:JOK64519 JYG64503:JYG64519 KIC64503:KIC64519 KRY64503:KRY64519 LBU64503:LBU64519 LLQ64503:LLQ64519 LVM64503:LVM64519 MFI64503:MFI64519 MPE64503:MPE64519 MZA64503:MZA64519 NIW64503:NIW64519 NSS64503:NSS64519 OCO64503:OCO64519 OMK64503:OMK64519 OWG64503:OWG64519 PGC64503:PGC64519 PPY64503:PPY64519 PZU64503:PZU64519 QJQ64503:QJQ64519 QTM64503:QTM64519 RDI64503:RDI64519 RNE64503:RNE64519 RXA64503:RXA64519 SGW64503:SGW64519 SQS64503:SQS64519 TAO64503:TAO64519 TKK64503:TKK64519 TUG64503:TUG64519 UEC64503:UEC64519 UNY64503:UNY64519 UXU64503:UXU64519 VHQ64503:VHQ64519 VRM64503:VRM64519 WBI64503:WBI64519 WLE64503:WLE64519 WVA64503:WVA64519 IO130039:IO130055 SK130039:SK130055 ACG130039:ACG130055 AMC130039:AMC130055 AVY130039:AVY130055 BFU130039:BFU130055 BPQ130039:BPQ130055 BZM130039:BZM130055 CJI130039:CJI130055 CTE130039:CTE130055 DDA130039:DDA130055 DMW130039:DMW130055 DWS130039:DWS130055 EGO130039:EGO130055 EQK130039:EQK130055 FAG130039:FAG130055 FKC130039:FKC130055 FTY130039:FTY130055 GDU130039:GDU130055 GNQ130039:GNQ130055 GXM130039:GXM130055 HHI130039:HHI130055 HRE130039:HRE130055 IBA130039:IBA130055 IKW130039:IKW130055 IUS130039:IUS130055 JEO130039:JEO130055 JOK130039:JOK130055 JYG130039:JYG130055 KIC130039:KIC130055 KRY130039:KRY130055 LBU130039:LBU130055 LLQ130039:LLQ130055 LVM130039:LVM130055 MFI130039:MFI130055 MPE130039:MPE130055 MZA130039:MZA130055 NIW130039:NIW130055 NSS130039:NSS130055 OCO130039:OCO130055 OMK130039:OMK130055 OWG130039:OWG130055 PGC130039:PGC130055 PPY130039:PPY130055 PZU130039:PZU130055 QJQ130039:QJQ130055 QTM130039:QTM130055 RDI130039:RDI130055 RNE130039:RNE130055 RXA130039:RXA130055 SGW130039:SGW130055 SQS130039:SQS130055 TAO130039:TAO130055 TKK130039:TKK130055 TUG130039:TUG130055 UEC130039:UEC130055 UNY130039:UNY130055 UXU130039:UXU130055 VHQ130039:VHQ130055 VRM130039:VRM130055 WBI130039:WBI130055 WLE130039:WLE130055 WVA130039:WVA130055 IO195575:IO195591 SK195575:SK195591 ACG195575:ACG195591 AMC195575:AMC195591 AVY195575:AVY195591 BFU195575:BFU195591 BPQ195575:BPQ195591 BZM195575:BZM195591 CJI195575:CJI195591 CTE195575:CTE195591 DDA195575:DDA195591 DMW195575:DMW195591 DWS195575:DWS195591 EGO195575:EGO195591 EQK195575:EQK195591 FAG195575:FAG195591 FKC195575:FKC195591 FTY195575:FTY195591 GDU195575:GDU195591 GNQ195575:GNQ195591 GXM195575:GXM195591 HHI195575:HHI195591 HRE195575:HRE195591 IBA195575:IBA195591 IKW195575:IKW195591 IUS195575:IUS195591 JEO195575:JEO195591 JOK195575:JOK195591 JYG195575:JYG195591 KIC195575:KIC195591 KRY195575:KRY195591 LBU195575:LBU195591 LLQ195575:LLQ195591 LVM195575:LVM195591 MFI195575:MFI195591 MPE195575:MPE195591 MZA195575:MZA195591 NIW195575:NIW195591 NSS195575:NSS195591 OCO195575:OCO195591 OMK195575:OMK195591 OWG195575:OWG195591 PGC195575:PGC195591 PPY195575:PPY195591 PZU195575:PZU195591 QJQ195575:QJQ195591 QTM195575:QTM195591 RDI195575:RDI195591 RNE195575:RNE195591 RXA195575:RXA195591 SGW195575:SGW195591 SQS195575:SQS195591 TAO195575:TAO195591 TKK195575:TKK195591 TUG195575:TUG195591 UEC195575:UEC195591 UNY195575:UNY195591 UXU195575:UXU195591 VHQ195575:VHQ195591 VRM195575:VRM195591 WBI195575:WBI195591 WLE195575:WLE195591 WVA195575:WVA195591 IO261111:IO261127 SK261111:SK261127 ACG261111:ACG261127 AMC261111:AMC261127 AVY261111:AVY261127 BFU261111:BFU261127 BPQ261111:BPQ261127 BZM261111:BZM261127 CJI261111:CJI261127 CTE261111:CTE261127 DDA261111:DDA261127 DMW261111:DMW261127 DWS261111:DWS261127 EGO261111:EGO261127 EQK261111:EQK261127 FAG261111:FAG261127 FKC261111:FKC261127 FTY261111:FTY261127 GDU261111:GDU261127 GNQ261111:GNQ261127 GXM261111:GXM261127 HHI261111:HHI261127 HRE261111:HRE261127 IBA261111:IBA261127 IKW261111:IKW261127 IUS261111:IUS261127 JEO261111:JEO261127 JOK261111:JOK261127 JYG261111:JYG261127 KIC261111:KIC261127 KRY261111:KRY261127 LBU261111:LBU261127 LLQ261111:LLQ261127 LVM261111:LVM261127 MFI261111:MFI261127 MPE261111:MPE261127 MZA261111:MZA261127 NIW261111:NIW261127 NSS261111:NSS261127 OCO261111:OCO261127 OMK261111:OMK261127 OWG261111:OWG261127 PGC261111:PGC261127 PPY261111:PPY261127 PZU261111:PZU261127 QJQ261111:QJQ261127 QTM261111:QTM261127 RDI261111:RDI261127 RNE261111:RNE261127 RXA261111:RXA261127 SGW261111:SGW261127 SQS261111:SQS261127 TAO261111:TAO261127 TKK261111:TKK261127 TUG261111:TUG261127 UEC261111:UEC261127 UNY261111:UNY261127 UXU261111:UXU261127 VHQ261111:VHQ261127 VRM261111:VRM261127 WBI261111:WBI261127 WLE261111:WLE261127 WVA261111:WVA261127 IO326647:IO326663 SK326647:SK326663 ACG326647:ACG326663 AMC326647:AMC326663 AVY326647:AVY326663 BFU326647:BFU326663 BPQ326647:BPQ326663 BZM326647:BZM326663 CJI326647:CJI326663 CTE326647:CTE326663 DDA326647:DDA326663 DMW326647:DMW326663 DWS326647:DWS326663 EGO326647:EGO326663 EQK326647:EQK326663 FAG326647:FAG326663 FKC326647:FKC326663 FTY326647:FTY326663 GDU326647:GDU326663 GNQ326647:GNQ326663 GXM326647:GXM326663 HHI326647:HHI326663 HRE326647:HRE326663 IBA326647:IBA326663 IKW326647:IKW326663 IUS326647:IUS326663 JEO326647:JEO326663 JOK326647:JOK326663 JYG326647:JYG326663 KIC326647:KIC326663 KRY326647:KRY326663 LBU326647:LBU326663 LLQ326647:LLQ326663 LVM326647:LVM326663 MFI326647:MFI326663 MPE326647:MPE326663 MZA326647:MZA326663 NIW326647:NIW326663 NSS326647:NSS326663 OCO326647:OCO326663 OMK326647:OMK326663 OWG326647:OWG326663 PGC326647:PGC326663 PPY326647:PPY326663 PZU326647:PZU326663 QJQ326647:QJQ326663 QTM326647:QTM326663 RDI326647:RDI326663 RNE326647:RNE326663 RXA326647:RXA326663 SGW326647:SGW326663 SQS326647:SQS326663 TAO326647:TAO326663 TKK326647:TKK326663 TUG326647:TUG326663 UEC326647:UEC326663 UNY326647:UNY326663 UXU326647:UXU326663 VHQ326647:VHQ326663 VRM326647:VRM326663 WBI326647:WBI326663 WLE326647:WLE326663 WVA326647:WVA326663 IO392183:IO392199 SK392183:SK392199 ACG392183:ACG392199 AMC392183:AMC392199 AVY392183:AVY392199 BFU392183:BFU392199 BPQ392183:BPQ392199 BZM392183:BZM392199 CJI392183:CJI392199 CTE392183:CTE392199 DDA392183:DDA392199 DMW392183:DMW392199 DWS392183:DWS392199 EGO392183:EGO392199 EQK392183:EQK392199 FAG392183:FAG392199 FKC392183:FKC392199 FTY392183:FTY392199 GDU392183:GDU392199 GNQ392183:GNQ392199 GXM392183:GXM392199 HHI392183:HHI392199 HRE392183:HRE392199 IBA392183:IBA392199 IKW392183:IKW392199 IUS392183:IUS392199 JEO392183:JEO392199 JOK392183:JOK392199 JYG392183:JYG392199 KIC392183:KIC392199 KRY392183:KRY392199 LBU392183:LBU392199 LLQ392183:LLQ392199 LVM392183:LVM392199 MFI392183:MFI392199 MPE392183:MPE392199 MZA392183:MZA392199 NIW392183:NIW392199 NSS392183:NSS392199 OCO392183:OCO392199 OMK392183:OMK392199 OWG392183:OWG392199 PGC392183:PGC392199 PPY392183:PPY392199 PZU392183:PZU392199 QJQ392183:QJQ392199 QTM392183:QTM392199 RDI392183:RDI392199 RNE392183:RNE392199 RXA392183:RXA392199 SGW392183:SGW392199 SQS392183:SQS392199 TAO392183:TAO392199 TKK392183:TKK392199 TUG392183:TUG392199 UEC392183:UEC392199 UNY392183:UNY392199 UXU392183:UXU392199 VHQ392183:VHQ392199 VRM392183:VRM392199 WBI392183:WBI392199 WLE392183:WLE392199 WVA392183:WVA392199 IO457719:IO457735 SK457719:SK457735 ACG457719:ACG457735 AMC457719:AMC457735 AVY457719:AVY457735 BFU457719:BFU457735 BPQ457719:BPQ457735 BZM457719:BZM457735 CJI457719:CJI457735 CTE457719:CTE457735 DDA457719:DDA457735 DMW457719:DMW457735 DWS457719:DWS457735 EGO457719:EGO457735 EQK457719:EQK457735 FAG457719:FAG457735 FKC457719:FKC457735 FTY457719:FTY457735 GDU457719:GDU457735 GNQ457719:GNQ457735 GXM457719:GXM457735 HHI457719:HHI457735 HRE457719:HRE457735 IBA457719:IBA457735 IKW457719:IKW457735 IUS457719:IUS457735 JEO457719:JEO457735 JOK457719:JOK457735 JYG457719:JYG457735 KIC457719:KIC457735 KRY457719:KRY457735 LBU457719:LBU457735 LLQ457719:LLQ457735 LVM457719:LVM457735 MFI457719:MFI457735 MPE457719:MPE457735 MZA457719:MZA457735 NIW457719:NIW457735 NSS457719:NSS457735 OCO457719:OCO457735 OMK457719:OMK457735 OWG457719:OWG457735 PGC457719:PGC457735 PPY457719:PPY457735 PZU457719:PZU457735 QJQ457719:QJQ457735 QTM457719:QTM457735 RDI457719:RDI457735 RNE457719:RNE457735 RXA457719:RXA457735 SGW457719:SGW457735 SQS457719:SQS457735 TAO457719:TAO457735 TKK457719:TKK457735 TUG457719:TUG457735 UEC457719:UEC457735 UNY457719:UNY457735 UXU457719:UXU457735 VHQ457719:VHQ457735 VRM457719:VRM457735 WBI457719:WBI457735 WLE457719:WLE457735 WVA457719:WVA457735 IO523255:IO523271 SK523255:SK523271 ACG523255:ACG523271 AMC523255:AMC523271 AVY523255:AVY523271 BFU523255:BFU523271 BPQ523255:BPQ523271 BZM523255:BZM523271 CJI523255:CJI523271 CTE523255:CTE523271 DDA523255:DDA523271 DMW523255:DMW523271 DWS523255:DWS523271 EGO523255:EGO523271 EQK523255:EQK523271 FAG523255:FAG523271 FKC523255:FKC523271 FTY523255:FTY523271 GDU523255:GDU523271 GNQ523255:GNQ523271 GXM523255:GXM523271 HHI523255:HHI523271 HRE523255:HRE523271 IBA523255:IBA523271 IKW523255:IKW523271 IUS523255:IUS523271 JEO523255:JEO523271 JOK523255:JOK523271 JYG523255:JYG523271 KIC523255:KIC523271 KRY523255:KRY523271 LBU523255:LBU523271 LLQ523255:LLQ523271 LVM523255:LVM523271 MFI523255:MFI523271 MPE523255:MPE523271 MZA523255:MZA523271 NIW523255:NIW523271 NSS523255:NSS523271 OCO523255:OCO523271 OMK523255:OMK523271 OWG523255:OWG523271 PGC523255:PGC523271 PPY523255:PPY523271 PZU523255:PZU523271 QJQ523255:QJQ523271 QTM523255:QTM523271 RDI523255:RDI523271 RNE523255:RNE523271 RXA523255:RXA523271 SGW523255:SGW523271 SQS523255:SQS523271 TAO523255:TAO523271 TKK523255:TKK523271 TUG523255:TUG523271 UEC523255:UEC523271 UNY523255:UNY523271 UXU523255:UXU523271 VHQ523255:VHQ523271 VRM523255:VRM523271 WBI523255:WBI523271 WLE523255:WLE523271 WVA523255:WVA523271 IO588791:IO588807 SK588791:SK588807 ACG588791:ACG588807 AMC588791:AMC588807 AVY588791:AVY588807 BFU588791:BFU588807 BPQ588791:BPQ588807 BZM588791:BZM588807 CJI588791:CJI588807 CTE588791:CTE588807 DDA588791:DDA588807 DMW588791:DMW588807 DWS588791:DWS588807 EGO588791:EGO588807 EQK588791:EQK588807 FAG588791:FAG588807 FKC588791:FKC588807 FTY588791:FTY588807 GDU588791:GDU588807 GNQ588791:GNQ588807 GXM588791:GXM588807 HHI588791:HHI588807 HRE588791:HRE588807 IBA588791:IBA588807 IKW588791:IKW588807 IUS588791:IUS588807 JEO588791:JEO588807 JOK588791:JOK588807 JYG588791:JYG588807 KIC588791:KIC588807 KRY588791:KRY588807 LBU588791:LBU588807 LLQ588791:LLQ588807 LVM588791:LVM588807 MFI588791:MFI588807 MPE588791:MPE588807 MZA588791:MZA588807 NIW588791:NIW588807 NSS588791:NSS588807 OCO588791:OCO588807 OMK588791:OMK588807 OWG588791:OWG588807 PGC588791:PGC588807 PPY588791:PPY588807 PZU588791:PZU588807 QJQ588791:QJQ588807 QTM588791:QTM588807 RDI588791:RDI588807 RNE588791:RNE588807 RXA588791:RXA588807 SGW588791:SGW588807 SQS588791:SQS588807 TAO588791:TAO588807 TKK588791:TKK588807 TUG588791:TUG588807 UEC588791:UEC588807 UNY588791:UNY588807 UXU588791:UXU588807 VHQ588791:VHQ588807 VRM588791:VRM588807 WBI588791:WBI588807 WLE588791:WLE588807 WVA588791:WVA588807 IO654327:IO654343 SK654327:SK654343 ACG654327:ACG654343 AMC654327:AMC654343 AVY654327:AVY654343 BFU654327:BFU654343 BPQ654327:BPQ654343 BZM654327:BZM654343 CJI654327:CJI654343 CTE654327:CTE654343 DDA654327:DDA654343 DMW654327:DMW654343 DWS654327:DWS654343 EGO654327:EGO654343 EQK654327:EQK654343 FAG654327:FAG654343 FKC654327:FKC654343 FTY654327:FTY654343 GDU654327:GDU654343 GNQ654327:GNQ654343 GXM654327:GXM654343 HHI654327:HHI654343 HRE654327:HRE654343 IBA654327:IBA654343 IKW654327:IKW654343 IUS654327:IUS654343 JEO654327:JEO654343 JOK654327:JOK654343 JYG654327:JYG654343 KIC654327:KIC654343 KRY654327:KRY654343 LBU654327:LBU654343 LLQ654327:LLQ654343 LVM654327:LVM654343 MFI654327:MFI654343 MPE654327:MPE654343 MZA654327:MZA654343 NIW654327:NIW654343 NSS654327:NSS654343 OCO654327:OCO654343 OMK654327:OMK654343 OWG654327:OWG654343 PGC654327:PGC654343 PPY654327:PPY654343 PZU654327:PZU654343 QJQ654327:QJQ654343 QTM654327:QTM654343 RDI654327:RDI654343 RNE654327:RNE654343 RXA654327:RXA654343 SGW654327:SGW654343 SQS654327:SQS654343 TAO654327:TAO654343 TKK654327:TKK654343 TUG654327:TUG654343 UEC654327:UEC654343 UNY654327:UNY654343 UXU654327:UXU654343 VHQ654327:VHQ654343 VRM654327:VRM654343 WBI654327:WBI654343 WLE654327:WLE654343 WVA654327:WVA654343 IO719863:IO719879 SK719863:SK719879 ACG719863:ACG719879 AMC719863:AMC719879 AVY719863:AVY719879 BFU719863:BFU719879 BPQ719863:BPQ719879 BZM719863:BZM719879 CJI719863:CJI719879 CTE719863:CTE719879 DDA719863:DDA719879 DMW719863:DMW719879 DWS719863:DWS719879 EGO719863:EGO719879 EQK719863:EQK719879 FAG719863:FAG719879 FKC719863:FKC719879 FTY719863:FTY719879 GDU719863:GDU719879 GNQ719863:GNQ719879 GXM719863:GXM719879 HHI719863:HHI719879 HRE719863:HRE719879 IBA719863:IBA719879 IKW719863:IKW719879 IUS719863:IUS719879 JEO719863:JEO719879 JOK719863:JOK719879 JYG719863:JYG719879 KIC719863:KIC719879 KRY719863:KRY719879 LBU719863:LBU719879 LLQ719863:LLQ719879 LVM719863:LVM719879 MFI719863:MFI719879 MPE719863:MPE719879 MZA719863:MZA719879 NIW719863:NIW719879 NSS719863:NSS719879 OCO719863:OCO719879 OMK719863:OMK719879 OWG719863:OWG719879 PGC719863:PGC719879 PPY719863:PPY719879 PZU719863:PZU719879 QJQ719863:QJQ719879 QTM719863:QTM719879 RDI719863:RDI719879 RNE719863:RNE719879 RXA719863:RXA719879 SGW719863:SGW719879 SQS719863:SQS719879 TAO719863:TAO719879 TKK719863:TKK719879 TUG719863:TUG719879 UEC719863:UEC719879 UNY719863:UNY719879 UXU719863:UXU719879 VHQ719863:VHQ719879 VRM719863:VRM719879 WBI719863:WBI719879 WLE719863:WLE719879 WVA719863:WVA719879 IO785399:IO785415 SK785399:SK785415 ACG785399:ACG785415 AMC785399:AMC785415 AVY785399:AVY785415 BFU785399:BFU785415 BPQ785399:BPQ785415 BZM785399:BZM785415 CJI785399:CJI785415 CTE785399:CTE785415 DDA785399:DDA785415 DMW785399:DMW785415 DWS785399:DWS785415 EGO785399:EGO785415 EQK785399:EQK785415 FAG785399:FAG785415 FKC785399:FKC785415 FTY785399:FTY785415 GDU785399:GDU785415 GNQ785399:GNQ785415 GXM785399:GXM785415 HHI785399:HHI785415 HRE785399:HRE785415 IBA785399:IBA785415 IKW785399:IKW785415 IUS785399:IUS785415 JEO785399:JEO785415 JOK785399:JOK785415 JYG785399:JYG785415 KIC785399:KIC785415 KRY785399:KRY785415 LBU785399:LBU785415 LLQ785399:LLQ785415 LVM785399:LVM785415 MFI785399:MFI785415 MPE785399:MPE785415 MZA785399:MZA785415 NIW785399:NIW785415 NSS785399:NSS785415 OCO785399:OCO785415 OMK785399:OMK785415 OWG785399:OWG785415 PGC785399:PGC785415 PPY785399:PPY785415 PZU785399:PZU785415 QJQ785399:QJQ785415 QTM785399:QTM785415 RDI785399:RDI785415 RNE785399:RNE785415 RXA785399:RXA785415 SGW785399:SGW785415 SQS785399:SQS785415 TAO785399:TAO785415 TKK785399:TKK785415 TUG785399:TUG785415 UEC785399:UEC785415 UNY785399:UNY785415 UXU785399:UXU785415 VHQ785399:VHQ785415 VRM785399:VRM785415 WBI785399:WBI785415 WLE785399:WLE785415 WVA785399:WVA785415 IO850935:IO850951 SK850935:SK850951 ACG850935:ACG850951 AMC850935:AMC850951 AVY850935:AVY850951 BFU850935:BFU850951 BPQ850935:BPQ850951 BZM850935:BZM850951 CJI850935:CJI850951 CTE850935:CTE850951 DDA850935:DDA850951 DMW850935:DMW850951 DWS850935:DWS850951 EGO850935:EGO850951 EQK850935:EQK850951 FAG850935:FAG850951 FKC850935:FKC850951 FTY850935:FTY850951 GDU850935:GDU850951 GNQ850935:GNQ850951 GXM850935:GXM850951 HHI850935:HHI850951 HRE850935:HRE850951 IBA850935:IBA850951 IKW850935:IKW850951 IUS850935:IUS850951 JEO850935:JEO850951 JOK850935:JOK850951 JYG850935:JYG850951 KIC850935:KIC850951 KRY850935:KRY850951 LBU850935:LBU850951 LLQ850935:LLQ850951 LVM850935:LVM850951 MFI850935:MFI850951 MPE850935:MPE850951 MZA850935:MZA850951 NIW850935:NIW850951 NSS850935:NSS850951 OCO850935:OCO850951 OMK850935:OMK850951 OWG850935:OWG850951 PGC850935:PGC850951 PPY850935:PPY850951 PZU850935:PZU850951 QJQ850935:QJQ850951 QTM850935:QTM850951 RDI850935:RDI850951 RNE850935:RNE850951 RXA850935:RXA850951 SGW850935:SGW850951 SQS850935:SQS850951 TAO850935:TAO850951 TKK850935:TKK850951 TUG850935:TUG850951 UEC850935:UEC850951 UNY850935:UNY850951 UXU850935:UXU850951 VHQ850935:VHQ850951 VRM850935:VRM850951 WBI850935:WBI850951 WLE850935:WLE850951 WVA850935:WVA850951 IO916471:IO916487 SK916471:SK916487 ACG916471:ACG916487 AMC916471:AMC916487 AVY916471:AVY916487 BFU916471:BFU916487 BPQ916471:BPQ916487 BZM916471:BZM916487 CJI916471:CJI916487 CTE916471:CTE916487 DDA916471:DDA916487 DMW916471:DMW916487 DWS916471:DWS916487 EGO916471:EGO916487 EQK916471:EQK916487 FAG916471:FAG916487 FKC916471:FKC916487 FTY916471:FTY916487 GDU916471:GDU916487 GNQ916471:GNQ916487 GXM916471:GXM916487 HHI916471:HHI916487 HRE916471:HRE916487 IBA916471:IBA916487 IKW916471:IKW916487 IUS916471:IUS916487 JEO916471:JEO916487 JOK916471:JOK916487 JYG916471:JYG916487 KIC916471:KIC916487 KRY916471:KRY916487 LBU916471:LBU916487 LLQ916471:LLQ916487 LVM916471:LVM916487 MFI916471:MFI916487 MPE916471:MPE916487 MZA916471:MZA916487 NIW916471:NIW916487 NSS916471:NSS916487 OCO916471:OCO916487 OMK916471:OMK916487 OWG916471:OWG916487 PGC916471:PGC916487 PPY916471:PPY916487 PZU916471:PZU916487 QJQ916471:QJQ916487 QTM916471:QTM916487 RDI916471:RDI916487 RNE916471:RNE916487 RXA916471:RXA916487 SGW916471:SGW916487 SQS916471:SQS916487 TAO916471:TAO916487 TKK916471:TKK916487 TUG916471:TUG916487 UEC916471:UEC916487 UNY916471:UNY916487 UXU916471:UXU916487 VHQ916471:VHQ916487 VRM916471:VRM916487 WBI916471:WBI916487 WLE916471:WLE916487 WVA916471:WVA916487 IO982007:IO982023 SK982007:SK982023 ACG982007:ACG982023 AMC982007:AMC982023 AVY982007:AVY982023 BFU982007:BFU982023 BPQ982007:BPQ982023 BZM982007:BZM982023 CJI982007:CJI982023 CTE982007:CTE982023 DDA982007:DDA982023 DMW982007:DMW982023 DWS982007:DWS982023 EGO982007:EGO982023 EQK982007:EQK982023 FAG982007:FAG982023 FKC982007:FKC982023 FTY982007:FTY982023 GDU982007:GDU982023 GNQ982007:GNQ982023 GXM982007:GXM982023 HHI982007:HHI982023 HRE982007:HRE982023 IBA982007:IBA982023 IKW982007:IKW982023 IUS982007:IUS982023 JEO982007:JEO982023 JOK982007:JOK982023 JYG982007:JYG982023 KIC982007:KIC982023 KRY982007:KRY982023 LBU982007:LBU982023 LLQ982007:LLQ982023 LVM982007:LVM982023 MFI982007:MFI982023 MPE982007:MPE982023 MZA982007:MZA982023 NIW982007:NIW982023 NSS982007:NSS982023 OCO982007:OCO982023 OMK982007:OMK982023 OWG982007:OWG982023 PGC982007:PGC982023 PPY982007:PPY982023 PZU982007:PZU982023 QJQ982007:QJQ982023 QTM982007:QTM982023 RDI982007:RDI982023 RNE982007:RNE982023 RXA982007:RXA982023 SGW982007:SGW982023 SQS982007:SQS982023 TAO982007:TAO982023 TKK982007:TKK982023 TUG982007:TUG982023 UEC982007:UEC982023 UNY982007:UNY982023 UXU982007:UXU982023 VHQ982007:VHQ982023 VRM982007:VRM982023 WBI982007:WBI982023 WLE982007:WLE982023" xr:uid="{6A15F541-ADEA-2D4A-BDAC-79B747951F27}">
      <formula1>-9.99999999999999E+23</formula1>
      <formula2>9.99999999999999E+25</formula2>
    </dataValidation>
    <dataValidation type="decimal" allowBlank="1" showInputMessage="1" showErrorMessage="1" sqref="IO64743:IO64760 SK64743:SK64760 ACG64743:ACG64760 AMC64743:AMC64760 AVY64743:AVY64760 BFU64743:BFU64760 BPQ64743:BPQ64760 BZM64743:BZM64760 CJI64743:CJI64760 CTE64743:CTE64760 DDA64743:DDA64760 DMW64743:DMW64760 DWS64743:DWS64760 EGO64743:EGO64760 EQK64743:EQK64760 FAG64743:FAG64760 FKC64743:FKC64760 FTY64743:FTY64760 GDU64743:GDU64760 GNQ64743:GNQ64760 GXM64743:GXM64760 HHI64743:HHI64760 HRE64743:HRE64760 IBA64743:IBA64760 IKW64743:IKW64760 IUS64743:IUS64760 JEO64743:JEO64760 JOK64743:JOK64760 JYG64743:JYG64760 KIC64743:KIC64760 KRY64743:KRY64760 LBU64743:LBU64760 LLQ64743:LLQ64760 LVM64743:LVM64760 MFI64743:MFI64760 MPE64743:MPE64760 MZA64743:MZA64760 NIW64743:NIW64760 NSS64743:NSS64760 OCO64743:OCO64760 OMK64743:OMK64760 OWG64743:OWG64760 PGC64743:PGC64760 PPY64743:PPY64760 PZU64743:PZU64760 QJQ64743:QJQ64760 QTM64743:QTM64760 RDI64743:RDI64760 RNE64743:RNE64760 RXA64743:RXA64760 SGW64743:SGW64760 SQS64743:SQS64760 TAO64743:TAO64760 TKK64743:TKK64760 TUG64743:TUG64760 UEC64743:UEC64760 UNY64743:UNY64760 UXU64743:UXU64760 VHQ64743:VHQ64760 VRM64743:VRM64760 WBI64743:WBI64760 WLE64743:WLE64760 WVA64743:WVA64760 IO130279:IO130296 SK130279:SK130296 ACG130279:ACG130296 AMC130279:AMC130296 AVY130279:AVY130296 BFU130279:BFU130296 BPQ130279:BPQ130296 BZM130279:BZM130296 CJI130279:CJI130296 CTE130279:CTE130296 DDA130279:DDA130296 DMW130279:DMW130296 DWS130279:DWS130296 EGO130279:EGO130296 EQK130279:EQK130296 FAG130279:FAG130296 FKC130279:FKC130296 FTY130279:FTY130296 GDU130279:GDU130296 GNQ130279:GNQ130296 GXM130279:GXM130296 HHI130279:HHI130296 HRE130279:HRE130296 IBA130279:IBA130296 IKW130279:IKW130296 IUS130279:IUS130296 JEO130279:JEO130296 JOK130279:JOK130296 JYG130279:JYG130296 KIC130279:KIC130296 KRY130279:KRY130296 LBU130279:LBU130296 LLQ130279:LLQ130296 LVM130279:LVM130296 MFI130279:MFI130296 MPE130279:MPE130296 MZA130279:MZA130296 NIW130279:NIW130296 NSS130279:NSS130296 OCO130279:OCO130296 OMK130279:OMK130296 OWG130279:OWG130296 PGC130279:PGC130296 PPY130279:PPY130296 PZU130279:PZU130296 QJQ130279:QJQ130296 QTM130279:QTM130296 RDI130279:RDI130296 RNE130279:RNE130296 RXA130279:RXA130296 SGW130279:SGW130296 SQS130279:SQS130296 TAO130279:TAO130296 TKK130279:TKK130296 TUG130279:TUG130296 UEC130279:UEC130296 UNY130279:UNY130296 UXU130279:UXU130296 VHQ130279:VHQ130296 VRM130279:VRM130296 WBI130279:WBI130296 WLE130279:WLE130296 WVA130279:WVA130296 IO195815:IO195832 SK195815:SK195832 ACG195815:ACG195832 AMC195815:AMC195832 AVY195815:AVY195832 BFU195815:BFU195832 BPQ195815:BPQ195832 BZM195815:BZM195832 CJI195815:CJI195832 CTE195815:CTE195832 DDA195815:DDA195832 DMW195815:DMW195832 DWS195815:DWS195832 EGO195815:EGO195832 EQK195815:EQK195832 FAG195815:FAG195832 FKC195815:FKC195832 FTY195815:FTY195832 GDU195815:GDU195832 GNQ195815:GNQ195832 GXM195815:GXM195832 HHI195815:HHI195832 HRE195815:HRE195832 IBA195815:IBA195832 IKW195815:IKW195832 IUS195815:IUS195832 JEO195815:JEO195832 JOK195815:JOK195832 JYG195815:JYG195832 KIC195815:KIC195832 KRY195815:KRY195832 LBU195815:LBU195832 LLQ195815:LLQ195832 LVM195815:LVM195832 MFI195815:MFI195832 MPE195815:MPE195832 MZA195815:MZA195832 NIW195815:NIW195832 NSS195815:NSS195832 OCO195815:OCO195832 OMK195815:OMK195832 OWG195815:OWG195832 PGC195815:PGC195832 PPY195815:PPY195832 PZU195815:PZU195832 QJQ195815:QJQ195832 QTM195815:QTM195832 RDI195815:RDI195832 RNE195815:RNE195832 RXA195815:RXA195832 SGW195815:SGW195832 SQS195815:SQS195832 TAO195815:TAO195832 TKK195815:TKK195832 TUG195815:TUG195832 UEC195815:UEC195832 UNY195815:UNY195832 UXU195815:UXU195832 VHQ195815:VHQ195832 VRM195815:VRM195832 WBI195815:WBI195832 WLE195815:WLE195832 WVA195815:WVA195832 IO261351:IO261368 SK261351:SK261368 ACG261351:ACG261368 AMC261351:AMC261368 AVY261351:AVY261368 BFU261351:BFU261368 BPQ261351:BPQ261368 BZM261351:BZM261368 CJI261351:CJI261368 CTE261351:CTE261368 DDA261351:DDA261368 DMW261351:DMW261368 DWS261351:DWS261368 EGO261351:EGO261368 EQK261351:EQK261368 FAG261351:FAG261368 FKC261351:FKC261368 FTY261351:FTY261368 GDU261351:GDU261368 GNQ261351:GNQ261368 GXM261351:GXM261368 HHI261351:HHI261368 HRE261351:HRE261368 IBA261351:IBA261368 IKW261351:IKW261368 IUS261351:IUS261368 JEO261351:JEO261368 JOK261351:JOK261368 JYG261351:JYG261368 KIC261351:KIC261368 KRY261351:KRY261368 LBU261351:LBU261368 LLQ261351:LLQ261368 LVM261351:LVM261368 MFI261351:MFI261368 MPE261351:MPE261368 MZA261351:MZA261368 NIW261351:NIW261368 NSS261351:NSS261368 OCO261351:OCO261368 OMK261351:OMK261368 OWG261351:OWG261368 PGC261351:PGC261368 PPY261351:PPY261368 PZU261351:PZU261368 QJQ261351:QJQ261368 QTM261351:QTM261368 RDI261351:RDI261368 RNE261351:RNE261368 RXA261351:RXA261368 SGW261351:SGW261368 SQS261351:SQS261368 TAO261351:TAO261368 TKK261351:TKK261368 TUG261351:TUG261368 UEC261351:UEC261368 UNY261351:UNY261368 UXU261351:UXU261368 VHQ261351:VHQ261368 VRM261351:VRM261368 WBI261351:WBI261368 WLE261351:WLE261368 WVA261351:WVA261368 IO326887:IO326904 SK326887:SK326904 ACG326887:ACG326904 AMC326887:AMC326904 AVY326887:AVY326904 BFU326887:BFU326904 BPQ326887:BPQ326904 BZM326887:BZM326904 CJI326887:CJI326904 CTE326887:CTE326904 DDA326887:DDA326904 DMW326887:DMW326904 DWS326887:DWS326904 EGO326887:EGO326904 EQK326887:EQK326904 FAG326887:FAG326904 FKC326887:FKC326904 FTY326887:FTY326904 GDU326887:GDU326904 GNQ326887:GNQ326904 GXM326887:GXM326904 HHI326887:HHI326904 HRE326887:HRE326904 IBA326887:IBA326904 IKW326887:IKW326904 IUS326887:IUS326904 JEO326887:JEO326904 JOK326887:JOK326904 JYG326887:JYG326904 KIC326887:KIC326904 KRY326887:KRY326904 LBU326887:LBU326904 LLQ326887:LLQ326904 LVM326887:LVM326904 MFI326887:MFI326904 MPE326887:MPE326904 MZA326887:MZA326904 NIW326887:NIW326904 NSS326887:NSS326904 OCO326887:OCO326904 OMK326887:OMK326904 OWG326887:OWG326904 PGC326887:PGC326904 PPY326887:PPY326904 PZU326887:PZU326904 QJQ326887:QJQ326904 QTM326887:QTM326904 RDI326887:RDI326904 RNE326887:RNE326904 RXA326887:RXA326904 SGW326887:SGW326904 SQS326887:SQS326904 TAO326887:TAO326904 TKK326887:TKK326904 TUG326887:TUG326904 UEC326887:UEC326904 UNY326887:UNY326904 UXU326887:UXU326904 VHQ326887:VHQ326904 VRM326887:VRM326904 WBI326887:WBI326904 WLE326887:WLE326904 WVA326887:WVA326904 IO392423:IO392440 SK392423:SK392440 ACG392423:ACG392440 AMC392423:AMC392440 AVY392423:AVY392440 BFU392423:BFU392440 BPQ392423:BPQ392440 BZM392423:BZM392440 CJI392423:CJI392440 CTE392423:CTE392440 DDA392423:DDA392440 DMW392423:DMW392440 DWS392423:DWS392440 EGO392423:EGO392440 EQK392423:EQK392440 FAG392423:FAG392440 FKC392423:FKC392440 FTY392423:FTY392440 GDU392423:GDU392440 GNQ392423:GNQ392440 GXM392423:GXM392440 HHI392423:HHI392440 HRE392423:HRE392440 IBA392423:IBA392440 IKW392423:IKW392440 IUS392423:IUS392440 JEO392423:JEO392440 JOK392423:JOK392440 JYG392423:JYG392440 KIC392423:KIC392440 KRY392423:KRY392440 LBU392423:LBU392440 LLQ392423:LLQ392440 LVM392423:LVM392440 MFI392423:MFI392440 MPE392423:MPE392440 MZA392423:MZA392440 NIW392423:NIW392440 NSS392423:NSS392440 OCO392423:OCO392440 OMK392423:OMK392440 OWG392423:OWG392440 PGC392423:PGC392440 PPY392423:PPY392440 PZU392423:PZU392440 QJQ392423:QJQ392440 QTM392423:QTM392440 RDI392423:RDI392440 RNE392423:RNE392440 RXA392423:RXA392440 SGW392423:SGW392440 SQS392423:SQS392440 TAO392423:TAO392440 TKK392423:TKK392440 TUG392423:TUG392440 UEC392423:UEC392440 UNY392423:UNY392440 UXU392423:UXU392440 VHQ392423:VHQ392440 VRM392423:VRM392440 WBI392423:WBI392440 WLE392423:WLE392440 WVA392423:WVA392440 IO457959:IO457976 SK457959:SK457976 ACG457959:ACG457976 AMC457959:AMC457976 AVY457959:AVY457976 BFU457959:BFU457976 BPQ457959:BPQ457976 BZM457959:BZM457976 CJI457959:CJI457976 CTE457959:CTE457976 DDA457959:DDA457976 DMW457959:DMW457976 DWS457959:DWS457976 EGO457959:EGO457976 EQK457959:EQK457976 FAG457959:FAG457976 FKC457959:FKC457976 FTY457959:FTY457976 GDU457959:GDU457976 GNQ457959:GNQ457976 GXM457959:GXM457976 HHI457959:HHI457976 HRE457959:HRE457976 IBA457959:IBA457976 IKW457959:IKW457976 IUS457959:IUS457976 JEO457959:JEO457976 JOK457959:JOK457976 JYG457959:JYG457976 KIC457959:KIC457976 KRY457959:KRY457976 LBU457959:LBU457976 LLQ457959:LLQ457976 LVM457959:LVM457976 MFI457959:MFI457976 MPE457959:MPE457976 MZA457959:MZA457976 NIW457959:NIW457976 NSS457959:NSS457976 OCO457959:OCO457976 OMK457959:OMK457976 OWG457959:OWG457976 PGC457959:PGC457976 PPY457959:PPY457976 PZU457959:PZU457976 QJQ457959:QJQ457976 QTM457959:QTM457976 RDI457959:RDI457976 RNE457959:RNE457976 RXA457959:RXA457976 SGW457959:SGW457976 SQS457959:SQS457976 TAO457959:TAO457976 TKK457959:TKK457976 TUG457959:TUG457976 UEC457959:UEC457976 UNY457959:UNY457976 UXU457959:UXU457976 VHQ457959:VHQ457976 VRM457959:VRM457976 WBI457959:WBI457976 WLE457959:WLE457976 WVA457959:WVA457976 IO523495:IO523512 SK523495:SK523512 ACG523495:ACG523512 AMC523495:AMC523512 AVY523495:AVY523512 BFU523495:BFU523512 BPQ523495:BPQ523512 BZM523495:BZM523512 CJI523495:CJI523512 CTE523495:CTE523512 DDA523495:DDA523512 DMW523495:DMW523512 DWS523495:DWS523512 EGO523495:EGO523512 EQK523495:EQK523512 FAG523495:FAG523512 FKC523495:FKC523512 FTY523495:FTY523512 GDU523495:GDU523512 GNQ523495:GNQ523512 GXM523495:GXM523512 HHI523495:HHI523512 HRE523495:HRE523512 IBA523495:IBA523512 IKW523495:IKW523512 IUS523495:IUS523512 JEO523495:JEO523512 JOK523495:JOK523512 JYG523495:JYG523512 KIC523495:KIC523512 KRY523495:KRY523512 LBU523495:LBU523512 LLQ523495:LLQ523512 LVM523495:LVM523512 MFI523495:MFI523512 MPE523495:MPE523512 MZA523495:MZA523512 NIW523495:NIW523512 NSS523495:NSS523512 OCO523495:OCO523512 OMK523495:OMK523512 OWG523495:OWG523512 PGC523495:PGC523512 PPY523495:PPY523512 PZU523495:PZU523512 QJQ523495:QJQ523512 QTM523495:QTM523512 RDI523495:RDI523512 RNE523495:RNE523512 RXA523495:RXA523512 SGW523495:SGW523512 SQS523495:SQS523512 TAO523495:TAO523512 TKK523495:TKK523512 TUG523495:TUG523512 UEC523495:UEC523512 UNY523495:UNY523512 UXU523495:UXU523512 VHQ523495:VHQ523512 VRM523495:VRM523512 WBI523495:WBI523512 WLE523495:WLE523512 WVA523495:WVA523512 IO589031:IO589048 SK589031:SK589048 ACG589031:ACG589048 AMC589031:AMC589048 AVY589031:AVY589048 BFU589031:BFU589048 BPQ589031:BPQ589048 BZM589031:BZM589048 CJI589031:CJI589048 CTE589031:CTE589048 DDA589031:DDA589048 DMW589031:DMW589048 DWS589031:DWS589048 EGO589031:EGO589048 EQK589031:EQK589048 FAG589031:FAG589048 FKC589031:FKC589048 FTY589031:FTY589048 GDU589031:GDU589048 GNQ589031:GNQ589048 GXM589031:GXM589048 HHI589031:HHI589048 HRE589031:HRE589048 IBA589031:IBA589048 IKW589031:IKW589048 IUS589031:IUS589048 JEO589031:JEO589048 JOK589031:JOK589048 JYG589031:JYG589048 KIC589031:KIC589048 KRY589031:KRY589048 LBU589031:LBU589048 LLQ589031:LLQ589048 LVM589031:LVM589048 MFI589031:MFI589048 MPE589031:MPE589048 MZA589031:MZA589048 NIW589031:NIW589048 NSS589031:NSS589048 OCO589031:OCO589048 OMK589031:OMK589048 OWG589031:OWG589048 PGC589031:PGC589048 PPY589031:PPY589048 PZU589031:PZU589048 QJQ589031:QJQ589048 QTM589031:QTM589048 RDI589031:RDI589048 RNE589031:RNE589048 RXA589031:RXA589048 SGW589031:SGW589048 SQS589031:SQS589048 TAO589031:TAO589048 TKK589031:TKK589048 TUG589031:TUG589048 UEC589031:UEC589048 UNY589031:UNY589048 UXU589031:UXU589048 VHQ589031:VHQ589048 VRM589031:VRM589048 WBI589031:WBI589048 WLE589031:WLE589048 WVA589031:WVA589048 IO654567:IO654584 SK654567:SK654584 ACG654567:ACG654584 AMC654567:AMC654584 AVY654567:AVY654584 BFU654567:BFU654584 BPQ654567:BPQ654584 BZM654567:BZM654584 CJI654567:CJI654584 CTE654567:CTE654584 DDA654567:DDA654584 DMW654567:DMW654584 DWS654567:DWS654584 EGO654567:EGO654584 EQK654567:EQK654584 FAG654567:FAG654584 FKC654567:FKC654584 FTY654567:FTY654584 GDU654567:GDU654584 GNQ654567:GNQ654584 GXM654567:GXM654584 HHI654567:HHI654584 HRE654567:HRE654584 IBA654567:IBA654584 IKW654567:IKW654584 IUS654567:IUS654584 JEO654567:JEO654584 JOK654567:JOK654584 JYG654567:JYG654584 KIC654567:KIC654584 KRY654567:KRY654584 LBU654567:LBU654584 LLQ654567:LLQ654584 LVM654567:LVM654584 MFI654567:MFI654584 MPE654567:MPE654584 MZA654567:MZA654584 NIW654567:NIW654584 NSS654567:NSS654584 OCO654567:OCO654584 OMK654567:OMK654584 OWG654567:OWG654584 PGC654567:PGC654584 PPY654567:PPY654584 PZU654567:PZU654584 QJQ654567:QJQ654584 QTM654567:QTM654584 RDI654567:RDI654584 RNE654567:RNE654584 RXA654567:RXA654584 SGW654567:SGW654584 SQS654567:SQS654584 TAO654567:TAO654584 TKK654567:TKK654584 TUG654567:TUG654584 UEC654567:UEC654584 UNY654567:UNY654584 UXU654567:UXU654584 VHQ654567:VHQ654584 VRM654567:VRM654584 WBI654567:WBI654584 WLE654567:WLE654584 WVA654567:WVA654584 IO720103:IO720120 SK720103:SK720120 ACG720103:ACG720120 AMC720103:AMC720120 AVY720103:AVY720120 BFU720103:BFU720120 BPQ720103:BPQ720120 BZM720103:BZM720120 CJI720103:CJI720120 CTE720103:CTE720120 DDA720103:DDA720120 DMW720103:DMW720120 DWS720103:DWS720120 EGO720103:EGO720120 EQK720103:EQK720120 FAG720103:FAG720120 FKC720103:FKC720120 FTY720103:FTY720120 GDU720103:GDU720120 GNQ720103:GNQ720120 GXM720103:GXM720120 HHI720103:HHI720120 HRE720103:HRE720120 IBA720103:IBA720120 IKW720103:IKW720120 IUS720103:IUS720120 JEO720103:JEO720120 JOK720103:JOK720120 JYG720103:JYG720120 KIC720103:KIC720120 KRY720103:KRY720120 LBU720103:LBU720120 LLQ720103:LLQ720120 LVM720103:LVM720120 MFI720103:MFI720120 MPE720103:MPE720120 MZA720103:MZA720120 NIW720103:NIW720120 NSS720103:NSS720120 OCO720103:OCO720120 OMK720103:OMK720120 OWG720103:OWG720120 PGC720103:PGC720120 PPY720103:PPY720120 PZU720103:PZU720120 QJQ720103:QJQ720120 QTM720103:QTM720120 RDI720103:RDI720120 RNE720103:RNE720120 RXA720103:RXA720120 SGW720103:SGW720120 SQS720103:SQS720120 TAO720103:TAO720120 TKK720103:TKK720120 TUG720103:TUG720120 UEC720103:UEC720120 UNY720103:UNY720120 UXU720103:UXU720120 VHQ720103:VHQ720120 VRM720103:VRM720120 WBI720103:WBI720120 WLE720103:WLE720120 WVA720103:WVA720120 IO785639:IO785656 SK785639:SK785656 ACG785639:ACG785656 AMC785639:AMC785656 AVY785639:AVY785656 BFU785639:BFU785656 BPQ785639:BPQ785656 BZM785639:BZM785656 CJI785639:CJI785656 CTE785639:CTE785656 DDA785639:DDA785656 DMW785639:DMW785656 DWS785639:DWS785656 EGO785639:EGO785656 EQK785639:EQK785656 FAG785639:FAG785656 FKC785639:FKC785656 FTY785639:FTY785656 GDU785639:GDU785656 GNQ785639:GNQ785656 GXM785639:GXM785656 HHI785639:HHI785656 HRE785639:HRE785656 IBA785639:IBA785656 IKW785639:IKW785656 IUS785639:IUS785656 JEO785639:JEO785656 JOK785639:JOK785656 JYG785639:JYG785656 KIC785639:KIC785656 KRY785639:KRY785656 LBU785639:LBU785656 LLQ785639:LLQ785656 LVM785639:LVM785656 MFI785639:MFI785656 MPE785639:MPE785656 MZA785639:MZA785656 NIW785639:NIW785656 NSS785639:NSS785656 OCO785639:OCO785656 OMK785639:OMK785656 OWG785639:OWG785656 PGC785639:PGC785656 PPY785639:PPY785656 PZU785639:PZU785656 QJQ785639:QJQ785656 QTM785639:QTM785656 RDI785639:RDI785656 RNE785639:RNE785656 RXA785639:RXA785656 SGW785639:SGW785656 SQS785639:SQS785656 TAO785639:TAO785656 TKK785639:TKK785656 TUG785639:TUG785656 UEC785639:UEC785656 UNY785639:UNY785656 UXU785639:UXU785656 VHQ785639:VHQ785656 VRM785639:VRM785656 WBI785639:WBI785656 WLE785639:WLE785656 WVA785639:WVA785656 IO851175:IO851192 SK851175:SK851192 ACG851175:ACG851192 AMC851175:AMC851192 AVY851175:AVY851192 BFU851175:BFU851192 BPQ851175:BPQ851192 BZM851175:BZM851192 CJI851175:CJI851192 CTE851175:CTE851192 DDA851175:DDA851192 DMW851175:DMW851192 DWS851175:DWS851192 EGO851175:EGO851192 EQK851175:EQK851192 FAG851175:FAG851192 FKC851175:FKC851192 FTY851175:FTY851192 GDU851175:GDU851192 GNQ851175:GNQ851192 GXM851175:GXM851192 HHI851175:HHI851192 HRE851175:HRE851192 IBA851175:IBA851192 IKW851175:IKW851192 IUS851175:IUS851192 JEO851175:JEO851192 JOK851175:JOK851192 JYG851175:JYG851192 KIC851175:KIC851192 KRY851175:KRY851192 LBU851175:LBU851192 LLQ851175:LLQ851192 LVM851175:LVM851192 MFI851175:MFI851192 MPE851175:MPE851192 MZA851175:MZA851192 NIW851175:NIW851192 NSS851175:NSS851192 OCO851175:OCO851192 OMK851175:OMK851192 OWG851175:OWG851192 PGC851175:PGC851192 PPY851175:PPY851192 PZU851175:PZU851192 QJQ851175:QJQ851192 QTM851175:QTM851192 RDI851175:RDI851192 RNE851175:RNE851192 RXA851175:RXA851192 SGW851175:SGW851192 SQS851175:SQS851192 TAO851175:TAO851192 TKK851175:TKK851192 TUG851175:TUG851192 UEC851175:UEC851192 UNY851175:UNY851192 UXU851175:UXU851192 VHQ851175:VHQ851192 VRM851175:VRM851192 WBI851175:WBI851192 WLE851175:WLE851192 WVA851175:WVA851192 IO916711:IO916728 SK916711:SK916728 ACG916711:ACG916728 AMC916711:AMC916728 AVY916711:AVY916728 BFU916711:BFU916728 BPQ916711:BPQ916728 BZM916711:BZM916728 CJI916711:CJI916728 CTE916711:CTE916728 DDA916711:DDA916728 DMW916711:DMW916728 DWS916711:DWS916728 EGO916711:EGO916728 EQK916711:EQK916728 FAG916711:FAG916728 FKC916711:FKC916728 FTY916711:FTY916728 GDU916711:GDU916728 GNQ916711:GNQ916728 GXM916711:GXM916728 HHI916711:HHI916728 HRE916711:HRE916728 IBA916711:IBA916728 IKW916711:IKW916728 IUS916711:IUS916728 JEO916711:JEO916728 JOK916711:JOK916728 JYG916711:JYG916728 KIC916711:KIC916728 KRY916711:KRY916728 LBU916711:LBU916728 LLQ916711:LLQ916728 LVM916711:LVM916728 MFI916711:MFI916728 MPE916711:MPE916728 MZA916711:MZA916728 NIW916711:NIW916728 NSS916711:NSS916728 OCO916711:OCO916728 OMK916711:OMK916728 OWG916711:OWG916728 PGC916711:PGC916728 PPY916711:PPY916728 PZU916711:PZU916728 QJQ916711:QJQ916728 QTM916711:QTM916728 RDI916711:RDI916728 RNE916711:RNE916728 RXA916711:RXA916728 SGW916711:SGW916728 SQS916711:SQS916728 TAO916711:TAO916728 TKK916711:TKK916728 TUG916711:TUG916728 UEC916711:UEC916728 UNY916711:UNY916728 UXU916711:UXU916728 VHQ916711:VHQ916728 VRM916711:VRM916728 WBI916711:WBI916728 WLE916711:WLE916728 WVA916711:WVA916728 IO982247:IO982264 SK982247:SK982264 ACG982247:ACG982264 AMC982247:AMC982264 AVY982247:AVY982264 BFU982247:BFU982264 BPQ982247:BPQ982264 BZM982247:BZM982264 CJI982247:CJI982264 CTE982247:CTE982264 DDA982247:DDA982264 DMW982247:DMW982264 DWS982247:DWS982264 EGO982247:EGO982264 EQK982247:EQK982264 FAG982247:FAG982264 FKC982247:FKC982264 FTY982247:FTY982264 GDU982247:GDU982264 GNQ982247:GNQ982264 GXM982247:GXM982264 HHI982247:HHI982264 HRE982247:HRE982264 IBA982247:IBA982264 IKW982247:IKW982264 IUS982247:IUS982264 JEO982247:JEO982264 JOK982247:JOK982264 JYG982247:JYG982264 KIC982247:KIC982264 KRY982247:KRY982264 LBU982247:LBU982264 LLQ982247:LLQ982264 LVM982247:LVM982264 MFI982247:MFI982264 MPE982247:MPE982264 MZA982247:MZA982264 NIW982247:NIW982264 NSS982247:NSS982264 OCO982247:OCO982264 OMK982247:OMK982264 OWG982247:OWG982264 PGC982247:PGC982264 PPY982247:PPY982264 PZU982247:PZU982264 QJQ982247:QJQ982264 QTM982247:QTM982264 RDI982247:RDI982264 RNE982247:RNE982264 RXA982247:RXA982264 SGW982247:SGW982264 SQS982247:SQS982264 TAO982247:TAO982264 TKK982247:TKK982264 TUG982247:TUG982264 UEC982247:UEC982264 UNY982247:UNY982264 UXU982247:UXU982264 VHQ982247:VHQ982264 VRM982247:VRM982264 WBI982247:WBI982264 WLE982247:WLE982264 WVA982247:WVA982264 IO64773:IO64790 SK64773:SK64790 ACG64773:ACG64790 AMC64773:AMC64790 AVY64773:AVY64790 BFU64773:BFU64790 BPQ64773:BPQ64790 BZM64773:BZM64790 CJI64773:CJI64790 CTE64773:CTE64790 DDA64773:DDA64790 DMW64773:DMW64790 DWS64773:DWS64790 EGO64773:EGO64790 EQK64773:EQK64790 FAG64773:FAG64790 FKC64773:FKC64790 FTY64773:FTY64790 GDU64773:GDU64790 GNQ64773:GNQ64790 GXM64773:GXM64790 HHI64773:HHI64790 HRE64773:HRE64790 IBA64773:IBA64790 IKW64773:IKW64790 IUS64773:IUS64790 JEO64773:JEO64790 JOK64773:JOK64790 JYG64773:JYG64790 KIC64773:KIC64790 KRY64773:KRY64790 LBU64773:LBU64790 LLQ64773:LLQ64790 LVM64773:LVM64790 MFI64773:MFI64790 MPE64773:MPE64790 MZA64773:MZA64790 NIW64773:NIW64790 NSS64773:NSS64790 OCO64773:OCO64790 OMK64773:OMK64790 OWG64773:OWG64790 PGC64773:PGC64790 PPY64773:PPY64790 PZU64773:PZU64790 QJQ64773:QJQ64790 QTM64773:QTM64790 RDI64773:RDI64790 RNE64773:RNE64790 RXA64773:RXA64790 SGW64773:SGW64790 SQS64773:SQS64790 TAO64773:TAO64790 TKK64773:TKK64790 TUG64773:TUG64790 UEC64773:UEC64790 UNY64773:UNY64790 UXU64773:UXU64790 VHQ64773:VHQ64790 VRM64773:VRM64790 WBI64773:WBI64790 WLE64773:WLE64790 WVA64773:WVA64790 IO130309:IO130326 SK130309:SK130326 ACG130309:ACG130326 AMC130309:AMC130326 AVY130309:AVY130326 BFU130309:BFU130326 BPQ130309:BPQ130326 BZM130309:BZM130326 CJI130309:CJI130326 CTE130309:CTE130326 DDA130309:DDA130326 DMW130309:DMW130326 DWS130309:DWS130326 EGO130309:EGO130326 EQK130309:EQK130326 FAG130309:FAG130326 FKC130309:FKC130326 FTY130309:FTY130326 GDU130309:GDU130326 GNQ130309:GNQ130326 GXM130309:GXM130326 HHI130309:HHI130326 HRE130309:HRE130326 IBA130309:IBA130326 IKW130309:IKW130326 IUS130309:IUS130326 JEO130309:JEO130326 JOK130309:JOK130326 JYG130309:JYG130326 KIC130309:KIC130326 KRY130309:KRY130326 LBU130309:LBU130326 LLQ130309:LLQ130326 LVM130309:LVM130326 MFI130309:MFI130326 MPE130309:MPE130326 MZA130309:MZA130326 NIW130309:NIW130326 NSS130309:NSS130326 OCO130309:OCO130326 OMK130309:OMK130326 OWG130309:OWG130326 PGC130309:PGC130326 PPY130309:PPY130326 PZU130309:PZU130326 QJQ130309:QJQ130326 QTM130309:QTM130326 RDI130309:RDI130326 RNE130309:RNE130326 RXA130309:RXA130326 SGW130309:SGW130326 SQS130309:SQS130326 TAO130309:TAO130326 TKK130309:TKK130326 TUG130309:TUG130326 UEC130309:UEC130326 UNY130309:UNY130326 UXU130309:UXU130326 VHQ130309:VHQ130326 VRM130309:VRM130326 WBI130309:WBI130326 WLE130309:WLE130326 WVA130309:WVA130326 IO195845:IO195862 SK195845:SK195862 ACG195845:ACG195862 AMC195845:AMC195862 AVY195845:AVY195862 BFU195845:BFU195862 BPQ195845:BPQ195862 BZM195845:BZM195862 CJI195845:CJI195862 CTE195845:CTE195862 DDA195845:DDA195862 DMW195845:DMW195862 DWS195845:DWS195862 EGO195845:EGO195862 EQK195845:EQK195862 FAG195845:FAG195862 FKC195845:FKC195862 FTY195845:FTY195862 GDU195845:GDU195862 GNQ195845:GNQ195862 GXM195845:GXM195862 HHI195845:HHI195862 HRE195845:HRE195862 IBA195845:IBA195862 IKW195845:IKW195862 IUS195845:IUS195862 JEO195845:JEO195862 JOK195845:JOK195862 JYG195845:JYG195862 KIC195845:KIC195862 KRY195845:KRY195862 LBU195845:LBU195862 LLQ195845:LLQ195862 LVM195845:LVM195862 MFI195845:MFI195862 MPE195845:MPE195862 MZA195845:MZA195862 NIW195845:NIW195862 NSS195845:NSS195862 OCO195845:OCO195862 OMK195845:OMK195862 OWG195845:OWG195862 PGC195845:PGC195862 PPY195845:PPY195862 PZU195845:PZU195862 QJQ195845:QJQ195862 QTM195845:QTM195862 RDI195845:RDI195862 RNE195845:RNE195862 RXA195845:RXA195862 SGW195845:SGW195862 SQS195845:SQS195862 TAO195845:TAO195862 TKK195845:TKK195862 TUG195845:TUG195862 UEC195845:UEC195862 UNY195845:UNY195862 UXU195845:UXU195862 VHQ195845:VHQ195862 VRM195845:VRM195862 WBI195845:WBI195862 WLE195845:WLE195862 WVA195845:WVA195862 IO261381:IO261398 SK261381:SK261398 ACG261381:ACG261398 AMC261381:AMC261398 AVY261381:AVY261398 BFU261381:BFU261398 BPQ261381:BPQ261398 BZM261381:BZM261398 CJI261381:CJI261398 CTE261381:CTE261398 DDA261381:DDA261398 DMW261381:DMW261398 DWS261381:DWS261398 EGO261381:EGO261398 EQK261381:EQK261398 FAG261381:FAG261398 FKC261381:FKC261398 FTY261381:FTY261398 GDU261381:GDU261398 GNQ261381:GNQ261398 GXM261381:GXM261398 HHI261381:HHI261398 HRE261381:HRE261398 IBA261381:IBA261398 IKW261381:IKW261398 IUS261381:IUS261398 JEO261381:JEO261398 JOK261381:JOK261398 JYG261381:JYG261398 KIC261381:KIC261398 KRY261381:KRY261398 LBU261381:LBU261398 LLQ261381:LLQ261398 LVM261381:LVM261398 MFI261381:MFI261398 MPE261381:MPE261398 MZA261381:MZA261398 NIW261381:NIW261398 NSS261381:NSS261398 OCO261381:OCO261398 OMK261381:OMK261398 OWG261381:OWG261398 PGC261381:PGC261398 PPY261381:PPY261398 PZU261381:PZU261398 QJQ261381:QJQ261398 QTM261381:QTM261398 RDI261381:RDI261398 RNE261381:RNE261398 RXA261381:RXA261398 SGW261381:SGW261398 SQS261381:SQS261398 TAO261381:TAO261398 TKK261381:TKK261398 TUG261381:TUG261398 UEC261381:UEC261398 UNY261381:UNY261398 UXU261381:UXU261398 VHQ261381:VHQ261398 VRM261381:VRM261398 WBI261381:WBI261398 WLE261381:WLE261398 WVA261381:WVA261398 IO326917:IO326934 SK326917:SK326934 ACG326917:ACG326934 AMC326917:AMC326934 AVY326917:AVY326934 BFU326917:BFU326934 BPQ326917:BPQ326934 BZM326917:BZM326934 CJI326917:CJI326934 CTE326917:CTE326934 DDA326917:DDA326934 DMW326917:DMW326934 DWS326917:DWS326934 EGO326917:EGO326934 EQK326917:EQK326934 FAG326917:FAG326934 FKC326917:FKC326934 FTY326917:FTY326934 GDU326917:GDU326934 GNQ326917:GNQ326934 GXM326917:GXM326934 HHI326917:HHI326934 HRE326917:HRE326934 IBA326917:IBA326934 IKW326917:IKW326934 IUS326917:IUS326934 JEO326917:JEO326934 JOK326917:JOK326934 JYG326917:JYG326934 KIC326917:KIC326934 KRY326917:KRY326934 LBU326917:LBU326934 LLQ326917:LLQ326934 LVM326917:LVM326934 MFI326917:MFI326934 MPE326917:MPE326934 MZA326917:MZA326934 NIW326917:NIW326934 NSS326917:NSS326934 OCO326917:OCO326934 OMK326917:OMK326934 OWG326917:OWG326934 PGC326917:PGC326934 PPY326917:PPY326934 PZU326917:PZU326934 QJQ326917:QJQ326934 QTM326917:QTM326934 RDI326917:RDI326934 RNE326917:RNE326934 RXA326917:RXA326934 SGW326917:SGW326934 SQS326917:SQS326934 TAO326917:TAO326934 TKK326917:TKK326934 TUG326917:TUG326934 UEC326917:UEC326934 UNY326917:UNY326934 UXU326917:UXU326934 VHQ326917:VHQ326934 VRM326917:VRM326934 WBI326917:WBI326934 WLE326917:WLE326934 WVA326917:WVA326934 IO392453:IO392470 SK392453:SK392470 ACG392453:ACG392470 AMC392453:AMC392470 AVY392453:AVY392470 BFU392453:BFU392470 BPQ392453:BPQ392470 BZM392453:BZM392470 CJI392453:CJI392470 CTE392453:CTE392470 DDA392453:DDA392470 DMW392453:DMW392470 DWS392453:DWS392470 EGO392453:EGO392470 EQK392453:EQK392470 FAG392453:FAG392470 FKC392453:FKC392470 FTY392453:FTY392470 GDU392453:GDU392470 GNQ392453:GNQ392470 GXM392453:GXM392470 HHI392453:HHI392470 HRE392453:HRE392470 IBA392453:IBA392470 IKW392453:IKW392470 IUS392453:IUS392470 JEO392453:JEO392470 JOK392453:JOK392470 JYG392453:JYG392470 KIC392453:KIC392470 KRY392453:KRY392470 LBU392453:LBU392470 LLQ392453:LLQ392470 LVM392453:LVM392470 MFI392453:MFI392470 MPE392453:MPE392470 MZA392453:MZA392470 NIW392453:NIW392470 NSS392453:NSS392470 OCO392453:OCO392470 OMK392453:OMK392470 OWG392453:OWG392470 PGC392453:PGC392470 PPY392453:PPY392470 PZU392453:PZU392470 QJQ392453:QJQ392470 QTM392453:QTM392470 RDI392453:RDI392470 RNE392453:RNE392470 RXA392453:RXA392470 SGW392453:SGW392470 SQS392453:SQS392470 TAO392453:TAO392470 TKK392453:TKK392470 TUG392453:TUG392470 UEC392453:UEC392470 UNY392453:UNY392470 UXU392453:UXU392470 VHQ392453:VHQ392470 VRM392453:VRM392470 WBI392453:WBI392470 WLE392453:WLE392470 WVA392453:WVA392470 IO457989:IO458006 SK457989:SK458006 ACG457989:ACG458006 AMC457989:AMC458006 AVY457989:AVY458006 BFU457989:BFU458006 BPQ457989:BPQ458006 BZM457989:BZM458006 CJI457989:CJI458006 CTE457989:CTE458006 DDA457989:DDA458006 DMW457989:DMW458006 DWS457989:DWS458006 EGO457989:EGO458006 EQK457989:EQK458006 FAG457989:FAG458006 FKC457989:FKC458006 FTY457989:FTY458006 GDU457989:GDU458006 GNQ457989:GNQ458006 GXM457989:GXM458006 HHI457989:HHI458006 HRE457989:HRE458006 IBA457989:IBA458006 IKW457989:IKW458006 IUS457989:IUS458006 JEO457989:JEO458006 JOK457989:JOK458006 JYG457989:JYG458006 KIC457989:KIC458006 KRY457989:KRY458006 LBU457989:LBU458006 LLQ457989:LLQ458006 LVM457989:LVM458006 MFI457989:MFI458006 MPE457989:MPE458006 MZA457989:MZA458006 NIW457989:NIW458006 NSS457989:NSS458006 OCO457989:OCO458006 OMK457989:OMK458006 OWG457989:OWG458006 PGC457989:PGC458006 PPY457989:PPY458006 PZU457989:PZU458006 QJQ457989:QJQ458006 QTM457989:QTM458006 RDI457989:RDI458006 RNE457989:RNE458006 RXA457989:RXA458006 SGW457989:SGW458006 SQS457989:SQS458006 TAO457989:TAO458006 TKK457989:TKK458006 TUG457989:TUG458006 UEC457989:UEC458006 UNY457989:UNY458006 UXU457989:UXU458006 VHQ457989:VHQ458006 VRM457989:VRM458006 WBI457989:WBI458006 WLE457989:WLE458006 WVA457989:WVA458006 IO523525:IO523542 SK523525:SK523542 ACG523525:ACG523542 AMC523525:AMC523542 AVY523525:AVY523542 BFU523525:BFU523542 BPQ523525:BPQ523542 BZM523525:BZM523542 CJI523525:CJI523542 CTE523525:CTE523542 DDA523525:DDA523542 DMW523525:DMW523542 DWS523525:DWS523542 EGO523525:EGO523542 EQK523525:EQK523542 FAG523525:FAG523542 FKC523525:FKC523542 FTY523525:FTY523542 GDU523525:GDU523542 GNQ523525:GNQ523542 GXM523525:GXM523542 HHI523525:HHI523542 HRE523525:HRE523542 IBA523525:IBA523542 IKW523525:IKW523542 IUS523525:IUS523542 JEO523525:JEO523542 JOK523525:JOK523542 JYG523525:JYG523542 KIC523525:KIC523542 KRY523525:KRY523542 LBU523525:LBU523542 LLQ523525:LLQ523542 LVM523525:LVM523542 MFI523525:MFI523542 MPE523525:MPE523542 MZA523525:MZA523542 NIW523525:NIW523542 NSS523525:NSS523542 OCO523525:OCO523542 OMK523525:OMK523542 OWG523525:OWG523542 PGC523525:PGC523542 PPY523525:PPY523542 PZU523525:PZU523542 QJQ523525:QJQ523542 QTM523525:QTM523542 RDI523525:RDI523542 RNE523525:RNE523542 RXA523525:RXA523542 SGW523525:SGW523542 SQS523525:SQS523542 TAO523525:TAO523542 TKK523525:TKK523542 TUG523525:TUG523542 UEC523525:UEC523542 UNY523525:UNY523542 UXU523525:UXU523542 VHQ523525:VHQ523542 VRM523525:VRM523542 WBI523525:WBI523542 WLE523525:WLE523542 WVA523525:WVA523542 IO589061:IO589078 SK589061:SK589078 ACG589061:ACG589078 AMC589061:AMC589078 AVY589061:AVY589078 BFU589061:BFU589078 BPQ589061:BPQ589078 BZM589061:BZM589078 CJI589061:CJI589078 CTE589061:CTE589078 DDA589061:DDA589078 DMW589061:DMW589078 DWS589061:DWS589078 EGO589061:EGO589078 EQK589061:EQK589078 FAG589061:FAG589078 FKC589061:FKC589078 FTY589061:FTY589078 GDU589061:GDU589078 GNQ589061:GNQ589078 GXM589061:GXM589078 HHI589061:HHI589078 HRE589061:HRE589078 IBA589061:IBA589078 IKW589061:IKW589078 IUS589061:IUS589078 JEO589061:JEO589078 JOK589061:JOK589078 JYG589061:JYG589078 KIC589061:KIC589078 KRY589061:KRY589078 LBU589061:LBU589078 LLQ589061:LLQ589078 LVM589061:LVM589078 MFI589061:MFI589078 MPE589061:MPE589078 MZA589061:MZA589078 NIW589061:NIW589078 NSS589061:NSS589078 OCO589061:OCO589078 OMK589061:OMK589078 OWG589061:OWG589078 PGC589061:PGC589078 PPY589061:PPY589078 PZU589061:PZU589078 QJQ589061:QJQ589078 QTM589061:QTM589078 RDI589061:RDI589078 RNE589061:RNE589078 RXA589061:RXA589078 SGW589061:SGW589078 SQS589061:SQS589078 TAO589061:TAO589078 TKK589061:TKK589078 TUG589061:TUG589078 UEC589061:UEC589078 UNY589061:UNY589078 UXU589061:UXU589078 VHQ589061:VHQ589078 VRM589061:VRM589078 WBI589061:WBI589078 WLE589061:WLE589078 WVA589061:WVA589078 IO654597:IO654614 SK654597:SK654614 ACG654597:ACG654614 AMC654597:AMC654614 AVY654597:AVY654614 BFU654597:BFU654614 BPQ654597:BPQ654614 BZM654597:BZM654614 CJI654597:CJI654614 CTE654597:CTE654614 DDA654597:DDA654614 DMW654597:DMW654614 DWS654597:DWS654614 EGO654597:EGO654614 EQK654597:EQK654614 FAG654597:FAG654614 FKC654597:FKC654614 FTY654597:FTY654614 GDU654597:GDU654614 GNQ654597:GNQ654614 GXM654597:GXM654614 HHI654597:HHI654614 HRE654597:HRE654614 IBA654597:IBA654614 IKW654597:IKW654614 IUS654597:IUS654614 JEO654597:JEO654614 JOK654597:JOK654614 JYG654597:JYG654614 KIC654597:KIC654614 KRY654597:KRY654614 LBU654597:LBU654614 LLQ654597:LLQ654614 LVM654597:LVM654614 MFI654597:MFI654614 MPE654597:MPE654614 MZA654597:MZA654614 NIW654597:NIW654614 NSS654597:NSS654614 OCO654597:OCO654614 OMK654597:OMK654614 OWG654597:OWG654614 PGC654597:PGC654614 PPY654597:PPY654614 PZU654597:PZU654614 QJQ654597:QJQ654614 QTM654597:QTM654614 RDI654597:RDI654614 RNE654597:RNE654614 RXA654597:RXA654614 SGW654597:SGW654614 SQS654597:SQS654614 TAO654597:TAO654614 TKK654597:TKK654614 TUG654597:TUG654614 UEC654597:UEC654614 UNY654597:UNY654614 UXU654597:UXU654614 VHQ654597:VHQ654614 VRM654597:VRM654614 WBI654597:WBI654614 WLE654597:WLE654614 WVA654597:WVA654614 IO720133:IO720150 SK720133:SK720150 ACG720133:ACG720150 AMC720133:AMC720150 AVY720133:AVY720150 BFU720133:BFU720150 BPQ720133:BPQ720150 BZM720133:BZM720150 CJI720133:CJI720150 CTE720133:CTE720150 DDA720133:DDA720150 DMW720133:DMW720150 DWS720133:DWS720150 EGO720133:EGO720150 EQK720133:EQK720150 FAG720133:FAG720150 FKC720133:FKC720150 FTY720133:FTY720150 GDU720133:GDU720150 GNQ720133:GNQ720150 GXM720133:GXM720150 HHI720133:HHI720150 HRE720133:HRE720150 IBA720133:IBA720150 IKW720133:IKW720150 IUS720133:IUS720150 JEO720133:JEO720150 JOK720133:JOK720150 JYG720133:JYG720150 KIC720133:KIC720150 KRY720133:KRY720150 LBU720133:LBU720150 LLQ720133:LLQ720150 LVM720133:LVM720150 MFI720133:MFI720150 MPE720133:MPE720150 MZA720133:MZA720150 NIW720133:NIW720150 NSS720133:NSS720150 OCO720133:OCO720150 OMK720133:OMK720150 OWG720133:OWG720150 PGC720133:PGC720150 PPY720133:PPY720150 PZU720133:PZU720150 QJQ720133:QJQ720150 QTM720133:QTM720150 RDI720133:RDI720150 RNE720133:RNE720150 RXA720133:RXA720150 SGW720133:SGW720150 SQS720133:SQS720150 TAO720133:TAO720150 TKK720133:TKK720150 TUG720133:TUG720150 UEC720133:UEC720150 UNY720133:UNY720150 UXU720133:UXU720150 VHQ720133:VHQ720150 VRM720133:VRM720150 WBI720133:WBI720150 WLE720133:WLE720150 WVA720133:WVA720150 IO785669:IO785686 SK785669:SK785686 ACG785669:ACG785686 AMC785669:AMC785686 AVY785669:AVY785686 BFU785669:BFU785686 BPQ785669:BPQ785686 BZM785669:BZM785686 CJI785669:CJI785686 CTE785669:CTE785686 DDA785669:DDA785686 DMW785669:DMW785686 DWS785669:DWS785686 EGO785669:EGO785686 EQK785669:EQK785686 FAG785669:FAG785686 FKC785669:FKC785686 FTY785669:FTY785686 GDU785669:GDU785686 GNQ785669:GNQ785686 GXM785669:GXM785686 HHI785669:HHI785686 HRE785669:HRE785686 IBA785669:IBA785686 IKW785669:IKW785686 IUS785669:IUS785686 JEO785669:JEO785686 JOK785669:JOK785686 JYG785669:JYG785686 KIC785669:KIC785686 KRY785669:KRY785686 LBU785669:LBU785686 LLQ785669:LLQ785686 LVM785669:LVM785686 MFI785669:MFI785686 MPE785669:MPE785686 MZA785669:MZA785686 NIW785669:NIW785686 NSS785669:NSS785686 OCO785669:OCO785686 OMK785669:OMK785686 OWG785669:OWG785686 PGC785669:PGC785686 PPY785669:PPY785686 PZU785669:PZU785686 QJQ785669:QJQ785686 QTM785669:QTM785686 RDI785669:RDI785686 RNE785669:RNE785686 RXA785669:RXA785686 SGW785669:SGW785686 SQS785669:SQS785686 TAO785669:TAO785686 TKK785669:TKK785686 TUG785669:TUG785686 UEC785669:UEC785686 UNY785669:UNY785686 UXU785669:UXU785686 VHQ785669:VHQ785686 VRM785669:VRM785686 WBI785669:WBI785686 WLE785669:WLE785686 WVA785669:WVA785686 IO851205:IO851222 SK851205:SK851222 ACG851205:ACG851222 AMC851205:AMC851222 AVY851205:AVY851222 BFU851205:BFU851222 BPQ851205:BPQ851222 BZM851205:BZM851222 CJI851205:CJI851222 CTE851205:CTE851222 DDA851205:DDA851222 DMW851205:DMW851222 DWS851205:DWS851222 EGO851205:EGO851222 EQK851205:EQK851222 FAG851205:FAG851222 FKC851205:FKC851222 FTY851205:FTY851222 GDU851205:GDU851222 GNQ851205:GNQ851222 GXM851205:GXM851222 HHI851205:HHI851222 HRE851205:HRE851222 IBA851205:IBA851222 IKW851205:IKW851222 IUS851205:IUS851222 JEO851205:JEO851222 JOK851205:JOK851222 JYG851205:JYG851222 KIC851205:KIC851222 KRY851205:KRY851222 LBU851205:LBU851222 LLQ851205:LLQ851222 LVM851205:LVM851222 MFI851205:MFI851222 MPE851205:MPE851222 MZA851205:MZA851222 NIW851205:NIW851222 NSS851205:NSS851222 OCO851205:OCO851222 OMK851205:OMK851222 OWG851205:OWG851222 PGC851205:PGC851222 PPY851205:PPY851222 PZU851205:PZU851222 QJQ851205:QJQ851222 QTM851205:QTM851222 RDI851205:RDI851222 RNE851205:RNE851222 RXA851205:RXA851222 SGW851205:SGW851222 SQS851205:SQS851222 TAO851205:TAO851222 TKK851205:TKK851222 TUG851205:TUG851222 UEC851205:UEC851222 UNY851205:UNY851222 UXU851205:UXU851222 VHQ851205:VHQ851222 VRM851205:VRM851222 WBI851205:WBI851222 WLE851205:WLE851222 WVA851205:WVA851222 IO916741:IO916758 SK916741:SK916758 ACG916741:ACG916758 AMC916741:AMC916758 AVY916741:AVY916758 BFU916741:BFU916758 BPQ916741:BPQ916758 BZM916741:BZM916758 CJI916741:CJI916758 CTE916741:CTE916758 DDA916741:DDA916758 DMW916741:DMW916758 DWS916741:DWS916758 EGO916741:EGO916758 EQK916741:EQK916758 FAG916741:FAG916758 FKC916741:FKC916758 FTY916741:FTY916758 GDU916741:GDU916758 GNQ916741:GNQ916758 GXM916741:GXM916758 HHI916741:HHI916758 HRE916741:HRE916758 IBA916741:IBA916758 IKW916741:IKW916758 IUS916741:IUS916758 JEO916741:JEO916758 JOK916741:JOK916758 JYG916741:JYG916758 KIC916741:KIC916758 KRY916741:KRY916758 LBU916741:LBU916758 LLQ916741:LLQ916758 LVM916741:LVM916758 MFI916741:MFI916758 MPE916741:MPE916758 MZA916741:MZA916758 NIW916741:NIW916758 NSS916741:NSS916758 OCO916741:OCO916758 OMK916741:OMK916758 OWG916741:OWG916758 PGC916741:PGC916758 PPY916741:PPY916758 PZU916741:PZU916758 QJQ916741:QJQ916758 QTM916741:QTM916758 RDI916741:RDI916758 RNE916741:RNE916758 RXA916741:RXA916758 SGW916741:SGW916758 SQS916741:SQS916758 TAO916741:TAO916758 TKK916741:TKK916758 TUG916741:TUG916758 UEC916741:UEC916758 UNY916741:UNY916758 UXU916741:UXU916758 VHQ916741:VHQ916758 VRM916741:VRM916758 WBI916741:WBI916758 WLE916741:WLE916758 WVA916741:WVA916758 IO982277:IO982294 SK982277:SK982294 ACG982277:ACG982294 AMC982277:AMC982294 AVY982277:AVY982294 BFU982277:BFU982294 BPQ982277:BPQ982294 BZM982277:BZM982294 CJI982277:CJI982294 CTE982277:CTE982294 DDA982277:DDA982294 DMW982277:DMW982294 DWS982277:DWS982294 EGO982277:EGO982294 EQK982277:EQK982294 FAG982277:FAG982294 FKC982277:FKC982294 FTY982277:FTY982294 GDU982277:GDU982294 GNQ982277:GNQ982294 GXM982277:GXM982294 HHI982277:HHI982294 HRE982277:HRE982294 IBA982277:IBA982294 IKW982277:IKW982294 IUS982277:IUS982294 JEO982277:JEO982294 JOK982277:JOK982294 JYG982277:JYG982294 KIC982277:KIC982294 KRY982277:KRY982294 LBU982277:LBU982294 LLQ982277:LLQ982294 LVM982277:LVM982294 MFI982277:MFI982294 MPE982277:MPE982294 MZA982277:MZA982294 NIW982277:NIW982294 NSS982277:NSS982294 OCO982277:OCO982294 OMK982277:OMK982294 OWG982277:OWG982294 PGC982277:PGC982294 PPY982277:PPY982294 PZU982277:PZU982294 QJQ982277:QJQ982294 QTM982277:QTM982294 RDI982277:RDI982294 RNE982277:RNE982294 RXA982277:RXA982294 SGW982277:SGW982294 SQS982277:SQS982294 TAO982277:TAO982294 TKK982277:TKK982294 TUG982277:TUG982294 UEC982277:UEC982294 UNY982277:UNY982294 UXU982277:UXU982294 VHQ982277:VHQ982294 VRM982277:VRM982294 WBI982277:WBI982294 WLE982277:WLE982294 WVA982277:WVA982294 IO64737:IO64741 SK64737:SK64741 ACG64737:ACG64741 AMC64737:AMC64741 AVY64737:AVY64741 BFU64737:BFU64741 BPQ64737:BPQ64741 BZM64737:BZM64741 CJI64737:CJI64741 CTE64737:CTE64741 DDA64737:DDA64741 DMW64737:DMW64741 DWS64737:DWS64741 EGO64737:EGO64741 EQK64737:EQK64741 FAG64737:FAG64741 FKC64737:FKC64741 FTY64737:FTY64741 GDU64737:GDU64741 GNQ64737:GNQ64741 GXM64737:GXM64741 HHI64737:HHI64741 HRE64737:HRE64741 IBA64737:IBA64741 IKW64737:IKW64741 IUS64737:IUS64741 JEO64737:JEO64741 JOK64737:JOK64741 JYG64737:JYG64741 KIC64737:KIC64741 KRY64737:KRY64741 LBU64737:LBU64741 LLQ64737:LLQ64741 LVM64737:LVM64741 MFI64737:MFI64741 MPE64737:MPE64741 MZA64737:MZA64741 NIW64737:NIW64741 NSS64737:NSS64741 OCO64737:OCO64741 OMK64737:OMK64741 OWG64737:OWG64741 PGC64737:PGC64741 PPY64737:PPY64741 PZU64737:PZU64741 QJQ64737:QJQ64741 QTM64737:QTM64741 RDI64737:RDI64741 RNE64737:RNE64741 RXA64737:RXA64741 SGW64737:SGW64741 SQS64737:SQS64741 TAO64737:TAO64741 TKK64737:TKK64741 TUG64737:TUG64741 UEC64737:UEC64741 UNY64737:UNY64741 UXU64737:UXU64741 VHQ64737:VHQ64741 VRM64737:VRM64741 WBI64737:WBI64741 WLE64737:WLE64741 WVA64737:WVA64741 IO130273:IO130277 SK130273:SK130277 ACG130273:ACG130277 AMC130273:AMC130277 AVY130273:AVY130277 BFU130273:BFU130277 BPQ130273:BPQ130277 BZM130273:BZM130277 CJI130273:CJI130277 CTE130273:CTE130277 DDA130273:DDA130277 DMW130273:DMW130277 DWS130273:DWS130277 EGO130273:EGO130277 EQK130273:EQK130277 FAG130273:FAG130277 FKC130273:FKC130277 FTY130273:FTY130277 GDU130273:GDU130277 GNQ130273:GNQ130277 GXM130273:GXM130277 HHI130273:HHI130277 HRE130273:HRE130277 IBA130273:IBA130277 IKW130273:IKW130277 IUS130273:IUS130277 JEO130273:JEO130277 JOK130273:JOK130277 JYG130273:JYG130277 KIC130273:KIC130277 KRY130273:KRY130277 LBU130273:LBU130277 LLQ130273:LLQ130277 LVM130273:LVM130277 MFI130273:MFI130277 MPE130273:MPE130277 MZA130273:MZA130277 NIW130273:NIW130277 NSS130273:NSS130277 OCO130273:OCO130277 OMK130273:OMK130277 OWG130273:OWG130277 PGC130273:PGC130277 PPY130273:PPY130277 PZU130273:PZU130277 QJQ130273:QJQ130277 QTM130273:QTM130277 RDI130273:RDI130277 RNE130273:RNE130277 RXA130273:RXA130277 SGW130273:SGW130277 SQS130273:SQS130277 TAO130273:TAO130277 TKK130273:TKK130277 TUG130273:TUG130277 UEC130273:UEC130277 UNY130273:UNY130277 UXU130273:UXU130277 VHQ130273:VHQ130277 VRM130273:VRM130277 WBI130273:WBI130277 WLE130273:WLE130277 WVA130273:WVA130277 IO195809:IO195813 SK195809:SK195813 ACG195809:ACG195813 AMC195809:AMC195813 AVY195809:AVY195813 BFU195809:BFU195813 BPQ195809:BPQ195813 BZM195809:BZM195813 CJI195809:CJI195813 CTE195809:CTE195813 DDA195809:DDA195813 DMW195809:DMW195813 DWS195809:DWS195813 EGO195809:EGO195813 EQK195809:EQK195813 FAG195809:FAG195813 FKC195809:FKC195813 FTY195809:FTY195813 GDU195809:GDU195813 GNQ195809:GNQ195813 GXM195809:GXM195813 HHI195809:HHI195813 HRE195809:HRE195813 IBA195809:IBA195813 IKW195809:IKW195813 IUS195809:IUS195813 JEO195809:JEO195813 JOK195809:JOK195813 JYG195809:JYG195813 KIC195809:KIC195813 KRY195809:KRY195813 LBU195809:LBU195813 LLQ195809:LLQ195813 LVM195809:LVM195813 MFI195809:MFI195813 MPE195809:MPE195813 MZA195809:MZA195813 NIW195809:NIW195813 NSS195809:NSS195813 OCO195809:OCO195813 OMK195809:OMK195813 OWG195809:OWG195813 PGC195809:PGC195813 PPY195809:PPY195813 PZU195809:PZU195813 QJQ195809:QJQ195813 QTM195809:QTM195813 RDI195809:RDI195813 RNE195809:RNE195813 RXA195809:RXA195813 SGW195809:SGW195813 SQS195809:SQS195813 TAO195809:TAO195813 TKK195809:TKK195813 TUG195809:TUG195813 UEC195809:UEC195813 UNY195809:UNY195813 UXU195809:UXU195813 VHQ195809:VHQ195813 VRM195809:VRM195813 WBI195809:WBI195813 WLE195809:WLE195813 WVA195809:WVA195813 IO261345:IO261349 SK261345:SK261349 ACG261345:ACG261349 AMC261345:AMC261349 AVY261345:AVY261349 BFU261345:BFU261349 BPQ261345:BPQ261349 BZM261345:BZM261349 CJI261345:CJI261349 CTE261345:CTE261349 DDA261345:DDA261349 DMW261345:DMW261349 DWS261345:DWS261349 EGO261345:EGO261349 EQK261345:EQK261349 FAG261345:FAG261349 FKC261345:FKC261349 FTY261345:FTY261349 GDU261345:GDU261349 GNQ261345:GNQ261349 GXM261345:GXM261349 HHI261345:HHI261349 HRE261345:HRE261349 IBA261345:IBA261349 IKW261345:IKW261349 IUS261345:IUS261349 JEO261345:JEO261349 JOK261345:JOK261349 JYG261345:JYG261349 KIC261345:KIC261349 KRY261345:KRY261349 LBU261345:LBU261349 LLQ261345:LLQ261349 LVM261345:LVM261349 MFI261345:MFI261349 MPE261345:MPE261349 MZA261345:MZA261349 NIW261345:NIW261349 NSS261345:NSS261349 OCO261345:OCO261349 OMK261345:OMK261349 OWG261345:OWG261349 PGC261345:PGC261349 PPY261345:PPY261349 PZU261345:PZU261349 QJQ261345:QJQ261349 QTM261345:QTM261349 RDI261345:RDI261349 RNE261345:RNE261349 RXA261345:RXA261349 SGW261345:SGW261349 SQS261345:SQS261349 TAO261345:TAO261349 TKK261345:TKK261349 TUG261345:TUG261349 UEC261345:UEC261349 UNY261345:UNY261349 UXU261345:UXU261349 VHQ261345:VHQ261349 VRM261345:VRM261349 WBI261345:WBI261349 WLE261345:WLE261349 WVA261345:WVA261349 IO326881:IO326885 SK326881:SK326885 ACG326881:ACG326885 AMC326881:AMC326885 AVY326881:AVY326885 BFU326881:BFU326885 BPQ326881:BPQ326885 BZM326881:BZM326885 CJI326881:CJI326885 CTE326881:CTE326885 DDA326881:DDA326885 DMW326881:DMW326885 DWS326881:DWS326885 EGO326881:EGO326885 EQK326881:EQK326885 FAG326881:FAG326885 FKC326881:FKC326885 FTY326881:FTY326885 GDU326881:GDU326885 GNQ326881:GNQ326885 GXM326881:GXM326885 HHI326881:HHI326885 HRE326881:HRE326885 IBA326881:IBA326885 IKW326881:IKW326885 IUS326881:IUS326885 JEO326881:JEO326885 JOK326881:JOK326885 JYG326881:JYG326885 KIC326881:KIC326885 KRY326881:KRY326885 LBU326881:LBU326885 LLQ326881:LLQ326885 LVM326881:LVM326885 MFI326881:MFI326885 MPE326881:MPE326885 MZA326881:MZA326885 NIW326881:NIW326885 NSS326881:NSS326885 OCO326881:OCO326885 OMK326881:OMK326885 OWG326881:OWG326885 PGC326881:PGC326885 PPY326881:PPY326885 PZU326881:PZU326885 QJQ326881:QJQ326885 QTM326881:QTM326885 RDI326881:RDI326885 RNE326881:RNE326885 RXA326881:RXA326885 SGW326881:SGW326885 SQS326881:SQS326885 TAO326881:TAO326885 TKK326881:TKK326885 TUG326881:TUG326885 UEC326881:UEC326885 UNY326881:UNY326885 UXU326881:UXU326885 VHQ326881:VHQ326885 VRM326881:VRM326885 WBI326881:WBI326885 WLE326881:WLE326885 WVA326881:WVA326885 IO392417:IO392421 SK392417:SK392421 ACG392417:ACG392421 AMC392417:AMC392421 AVY392417:AVY392421 BFU392417:BFU392421 BPQ392417:BPQ392421 BZM392417:BZM392421 CJI392417:CJI392421 CTE392417:CTE392421 DDA392417:DDA392421 DMW392417:DMW392421 DWS392417:DWS392421 EGO392417:EGO392421 EQK392417:EQK392421 FAG392417:FAG392421 FKC392417:FKC392421 FTY392417:FTY392421 GDU392417:GDU392421 GNQ392417:GNQ392421 GXM392417:GXM392421 HHI392417:HHI392421 HRE392417:HRE392421 IBA392417:IBA392421 IKW392417:IKW392421 IUS392417:IUS392421 JEO392417:JEO392421 JOK392417:JOK392421 JYG392417:JYG392421 KIC392417:KIC392421 KRY392417:KRY392421 LBU392417:LBU392421 LLQ392417:LLQ392421 LVM392417:LVM392421 MFI392417:MFI392421 MPE392417:MPE392421 MZA392417:MZA392421 NIW392417:NIW392421 NSS392417:NSS392421 OCO392417:OCO392421 OMK392417:OMK392421 OWG392417:OWG392421 PGC392417:PGC392421 PPY392417:PPY392421 PZU392417:PZU392421 QJQ392417:QJQ392421 QTM392417:QTM392421 RDI392417:RDI392421 RNE392417:RNE392421 RXA392417:RXA392421 SGW392417:SGW392421 SQS392417:SQS392421 TAO392417:TAO392421 TKK392417:TKK392421 TUG392417:TUG392421 UEC392417:UEC392421 UNY392417:UNY392421 UXU392417:UXU392421 VHQ392417:VHQ392421 VRM392417:VRM392421 WBI392417:WBI392421 WLE392417:WLE392421 WVA392417:WVA392421 IO457953:IO457957 SK457953:SK457957 ACG457953:ACG457957 AMC457953:AMC457957 AVY457953:AVY457957 BFU457953:BFU457957 BPQ457953:BPQ457957 BZM457953:BZM457957 CJI457953:CJI457957 CTE457953:CTE457957 DDA457953:DDA457957 DMW457953:DMW457957 DWS457953:DWS457957 EGO457953:EGO457957 EQK457953:EQK457957 FAG457953:FAG457957 FKC457953:FKC457957 FTY457953:FTY457957 GDU457953:GDU457957 GNQ457953:GNQ457957 GXM457953:GXM457957 HHI457953:HHI457957 HRE457953:HRE457957 IBA457953:IBA457957 IKW457953:IKW457957 IUS457953:IUS457957 JEO457953:JEO457957 JOK457953:JOK457957 JYG457953:JYG457957 KIC457953:KIC457957 KRY457953:KRY457957 LBU457953:LBU457957 LLQ457953:LLQ457957 LVM457953:LVM457957 MFI457953:MFI457957 MPE457953:MPE457957 MZA457953:MZA457957 NIW457953:NIW457957 NSS457953:NSS457957 OCO457953:OCO457957 OMK457953:OMK457957 OWG457953:OWG457957 PGC457953:PGC457957 PPY457953:PPY457957 PZU457953:PZU457957 QJQ457953:QJQ457957 QTM457953:QTM457957 RDI457953:RDI457957 RNE457953:RNE457957 RXA457953:RXA457957 SGW457953:SGW457957 SQS457953:SQS457957 TAO457953:TAO457957 TKK457953:TKK457957 TUG457953:TUG457957 UEC457953:UEC457957 UNY457953:UNY457957 UXU457953:UXU457957 VHQ457953:VHQ457957 VRM457953:VRM457957 WBI457953:WBI457957 WLE457953:WLE457957 WVA457953:WVA457957 IO523489:IO523493 SK523489:SK523493 ACG523489:ACG523493 AMC523489:AMC523493 AVY523489:AVY523493 BFU523489:BFU523493 BPQ523489:BPQ523493 BZM523489:BZM523493 CJI523489:CJI523493 CTE523489:CTE523493 DDA523489:DDA523493 DMW523489:DMW523493 DWS523489:DWS523493 EGO523489:EGO523493 EQK523489:EQK523493 FAG523489:FAG523493 FKC523489:FKC523493 FTY523489:FTY523493 GDU523489:GDU523493 GNQ523489:GNQ523493 GXM523489:GXM523493 HHI523489:HHI523493 HRE523489:HRE523493 IBA523489:IBA523493 IKW523489:IKW523493 IUS523489:IUS523493 JEO523489:JEO523493 JOK523489:JOK523493 JYG523489:JYG523493 KIC523489:KIC523493 KRY523489:KRY523493 LBU523489:LBU523493 LLQ523489:LLQ523493 LVM523489:LVM523493 MFI523489:MFI523493 MPE523489:MPE523493 MZA523489:MZA523493 NIW523489:NIW523493 NSS523489:NSS523493 OCO523489:OCO523493 OMK523489:OMK523493 OWG523489:OWG523493 PGC523489:PGC523493 PPY523489:PPY523493 PZU523489:PZU523493 QJQ523489:QJQ523493 QTM523489:QTM523493 RDI523489:RDI523493 RNE523489:RNE523493 RXA523489:RXA523493 SGW523489:SGW523493 SQS523489:SQS523493 TAO523489:TAO523493 TKK523489:TKK523493 TUG523489:TUG523493 UEC523489:UEC523493 UNY523489:UNY523493 UXU523489:UXU523493 VHQ523489:VHQ523493 VRM523489:VRM523493 WBI523489:WBI523493 WLE523489:WLE523493 WVA523489:WVA523493 IO589025:IO589029 SK589025:SK589029 ACG589025:ACG589029 AMC589025:AMC589029 AVY589025:AVY589029 BFU589025:BFU589029 BPQ589025:BPQ589029 BZM589025:BZM589029 CJI589025:CJI589029 CTE589025:CTE589029 DDA589025:DDA589029 DMW589025:DMW589029 DWS589025:DWS589029 EGO589025:EGO589029 EQK589025:EQK589029 FAG589025:FAG589029 FKC589025:FKC589029 FTY589025:FTY589029 GDU589025:GDU589029 GNQ589025:GNQ589029 GXM589025:GXM589029 HHI589025:HHI589029 HRE589025:HRE589029 IBA589025:IBA589029 IKW589025:IKW589029 IUS589025:IUS589029 JEO589025:JEO589029 JOK589025:JOK589029 JYG589025:JYG589029 KIC589025:KIC589029 KRY589025:KRY589029 LBU589025:LBU589029 LLQ589025:LLQ589029 LVM589025:LVM589029 MFI589025:MFI589029 MPE589025:MPE589029 MZA589025:MZA589029 NIW589025:NIW589029 NSS589025:NSS589029 OCO589025:OCO589029 OMK589025:OMK589029 OWG589025:OWG589029 PGC589025:PGC589029 PPY589025:PPY589029 PZU589025:PZU589029 QJQ589025:QJQ589029 QTM589025:QTM589029 RDI589025:RDI589029 RNE589025:RNE589029 RXA589025:RXA589029 SGW589025:SGW589029 SQS589025:SQS589029 TAO589025:TAO589029 TKK589025:TKK589029 TUG589025:TUG589029 UEC589025:UEC589029 UNY589025:UNY589029 UXU589025:UXU589029 VHQ589025:VHQ589029 VRM589025:VRM589029 WBI589025:WBI589029 WLE589025:WLE589029 WVA589025:WVA589029 IO654561:IO654565 SK654561:SK654565 ACG654561:ACG654565 AMC654561:AMC654565 AVY654561:AVY654565 BFU654561:BFU654565 BPQ654561:BPQ654565 BZM654561:BZM654565 CJI654561:CJI654565 CTE654561:CTE654565 DDA654561:DDA654565 DMW654561:DMW654565 DWS654561:DWS654565 EGO654561:EGO654565 EQK654561:EQK654565 FAG654561:FAG654565 FKC654561:FKC654565 FTY654561:FTY654565 GDU654561:GDU654565 GNQ654561:GNQ654565 GXM654561:GXM654565 HHI654561:HHI654565 HRE654561:HRE654565 IBA654561:IBA654565 IKW654561:IKW654565 IUS654561:IUS654565 JEO654561:JEO654565 JOK654561:JOK654565 JYG654561:JYG654565 KIC654561:KIC654565 KRY654561:KRY654565 LBU654561:LBU654565 LLQ654561:LLQ654565 LVM654561:LVM654565 MFI654561:MFI654565 MPE654561:MPE654565 MZA654561:MZA654565 NIW654561:NIW654565 NSS654561:NSS654565 OCO654561:OCO654565 OMK654561:OMK654565 OWG654561:OWG654565 PGC654561:PGC654565 PPY654561:PPY654565 PZU654561:PZU654565 QJQ654561:QJQ654565 QTM654561:QTM654565 RDI654561:RDI654565 RNE654561:RNE654565 RXA654561:RXA654565 SGW654561:SGW654565 SQS654561:SQS654565 TAO654561:TAO654565 TKK654561:TKK654565 TUG654561:TUG654565 UEC654561:UEC654565 UNY654561:UNY654565 UXU654561:UXU654565 VHQ654561:VHQ654565 VRM654561:VRM654565 WBI654561:WBI654565 WLE654561:WLE654565 WVA654561:WVA654565 IO720097:IO720101 SK720097:SK720101 ACG720097:ACG720101 AMC720097:AMC720101 AVY720097:AVY720101 BFU720097:BFU720101 BPQ720097:BPQ720101 BZM720097:BZM720101 CJI720097:CJI720101 CTE720097:CTE720101 DDA720097:DDA720101 DMW720097:DMW720101 DWS720097:DWS720101 EGO720097:EGO720101 EQK720097:EQK720101 FAG720097:FAG720101 FKC720097:FKC720101 FTY720097:FTY720101 GDU720097:GDU720101 GNQ720097:GNQ720101 GXM720097:GXM720101 HHI720097:HHI720101 HRE720097:HRE720101 IBA720097:IBA720101 IKW720097:IKW720101 IUS720097:IUS720101 JEO720097:JEO720101 JOK720097:JOK720101 JYG720097:JYG720101 KIC720097:KIC720101 KRY720097:KRY720101 LBU720097:LBU720101 LLQ720097:LLQ720101 LVM720097:LVM720101 MFI720097:MFI720101 MPE720097:MPE720101 MZA720097:MZA720101 NIW720097:NIW720101 NSS720097:NSS720101 OCO720097:OCO720101 OMK720097:OMK720101 OWG720097:OWG720101 PGC720097:PGC720101 PPY720097:PPY720101 PZU720097:PZU720101 QJQ720097:QJQ720101 QTM720097:QTM720101 RDI720097:RDI720101 RNE720097:RNE720101 RXA720097:RXA720101 SGW720097:SGW720101 SQS720097:SQS720101 TAO720097:TAO720101 TKK720097:TKK720101 TUG720097:TUG720101 UEC720097:UEC720101 UNY720097:UNY720101 UXU720097:UXU720101 VHQ720097:VHQ720101 VRM720097:VRM720101 WBI720097:WBI720101 WLE720097:WLE720101 WVA720097:WVA720101 IO785633:IO785637 SK785633:SK785637 ACG785633:ACG785637 AMC785633:AMC785637 AVY785633:AVY785637 BFU785633:BFU785637 BPQ785633:BPQ785637 BZM785633:BZM785637 CJI785633:CJI785637 CTE785633:CTE785637 DDA785633:DDA785637 DMW785633:DMW785637 DWS785633:DWS785637 EGO785633:EGO785637 EQK785633:EQK785637 FAG785633:FAG785637 FKC785633:FKC785637 FTY785633:FTY785637 GDU785633:GDU785637 GNQ785633:GNQ785637 GXM785633:GXM785637 HHI785633:HHI785637 HRE785633:HRE785637 IBA785633:IBA785637 IKW785633:IKW785637 IUS785633:IUS785637 JEO785633:JEO785637 JOK785633:JOK785637 JYG785633:JYG785637 KIC785633:KIC785637 KRY785633:KRY785637 LBU785633:LBU785637 LLQ785633:LLQ785637 LVM785633:LVM785637 MFI785633:MFI785637 MPE785633:MPE785637 MZA785633:MZA785637 NIW785633:NIW785637 NSS785633:NSS785637 OCO785633:OCO785637 OMK785633:OMK785637 OWG785633:OWG785637 PGC785633:PGC785637 PPY785633:PPY785637 PZU785633:PZU785637 QJQ785633:QJQ785637 QTM785633:QTM785637 RDI785633:RDI785637 RNE785633:RNE785637 RXA785633:RXA785637 SGW785633:SGW785637 SQS785633:SQS785637 TAO785633:TAO785637 TKK785633:TKK785637 TUG785633:TUG785637 UEC785633:UEC785637 UNY785633:UNY785637 UXU785633:UXU785637 VHQ785633:VHQ785637 VRM785633:VRM785637 WBI785633:WBI785637 WLE785633:WLE785637 WVA785633:WVA785637 IO851169:IO851173 SK851169:SK851173 ACG851169:ACG851173 AMC851169:AMC851173 AVY851169:AVY851173 BFU851169:BFU851173 BPQ851169:BPQ851173 BZM851169:BZM851173 CJI851169:CJI851173 CTE851169:CTE851173 DDA851169:DDA851173 DMW851169:DMW851173 DWS851169:DWS851173 EGO851169:EGO851173 EQK851169:EQK851173 FAG851169:FAG851173 FKC851169:FKC851173 FTY851169:FTY851173 GDU851169:GDU851173 GNQ851169:GNQ851173 GXM851169:GXM851173 HHI851169:HHI851173 HRE851169:HRE851173 IBA851169:IBA851173 IKW851169:IKW851173 IUS851169:IUS851173 JEO851169:JEO851173 JOK851169:JOK851173 JYG851169:JYG851173 KIC851169:KIC851173 KRY851169:KRY851173 LBU851169:LBU851173 LLQ851169:LLQ851173 LVM851169:LVM851173 MFI851169:MFI851173 MPE851169:MPE851173 MZA851169:MZA851173 NIW851169:NIW851173 NSS851169:NSS851173 OCO851169:OCO851173 OMK851169:OMK851173 OWG851169:OWG851173 PGC851169:PGC851173 PPY851169:PPY851173 PZU851169:PZU851173 QJQ851169:QJQ851173 QTM851169:QTM851173 RDI851169:RDI851173 RNE851169:RNE851173 RXA851169:RXA851173 SGW851169:SGW851173 SQS851169:SQS851173 TAO851169:TAO851173 TKK851169:TKK851173 TUG851169:TUG851173 UEC851169:UEC851173 UNY851169:UNY851173 UXU851169:UXU851173 VHQ851169:VHQ851173 VRM851169:VRM851173 WBI851169:WBI851173 WLE851169:WLE851173 WVA851169:WVA851173 IO916705:IO916709 SK916705:SK916709 ACG916705:ACG916709 AMC916705:AMC916709 AVY916705:AVY916709 BFU916705:BFU916709 BPQ916705:BPQ916709 BZM916705:BZM916709 CJI916705:CJI916709 CTE916705:CTE916709 DDA916705:DDA916709 DMW916705:DMW916709 DWS916705:DWS916709 EGO916705:EGO916709 EQK916705:EQK916709 FAG916705:FAG916709 FKC916705:FKC916709 FTY916705:FTY916709 GDU916705:GDU916709 GNQ916705:GNQ916709 GXM916705:GXM916709 HHI916705:HHI916709 HRE916705:HRE916709 IBA916705:IBA916709 IKW916705:IKW916709 IUS916705:IUS916709 JEO916705:JEO916709 JOK916705:JOK916709 JYG916705:JYG916709 KIC916705:KIC916709 KRY916705:KRY916709 LBU916705:LBU916709 LLQ916705:LLQ916709 LVM916705:LVM916709 MFI916705:MFI916709 MPE916705:MPE916709 MZA916705:MZA916709 NIW916705:NIW916709 NSS916705:NSS916709 OCO916705:OCO916709 OMK916705:OMK916709 OWG916705:OWG916709 PGC916705:PGC916709 PPY916705:PPY916709 PZU916705:PZU916709 QJQ916705:QJQ916709 QTM916705:QTM916709 RDI916705:RDI916709 RNE916705:RNE916709 RXA916705:RXA916709 SGW916705:SGW916709 SQS916705:SQS916709 TAO916705:TAO916709 TKK916705:TKK916709 TUG916705:TUG916709 UEC916705:UEC916709 UNY916705:UNY916709 UXU916705:UXU916709 VHQ916705:VHQ916709 VRM916705:VRM916709 WBI916705:WBI916709 WLE916705:WLE916709 WVA916705:WVA916709 IO982241:IO982245 SK982241:SK982245 ACG982241:ACG982245 AMC982241:AMC982245 AVY982241:AVY982245 BFU982241:BFU982245 BPQ982241:BPQ982245 BZM982241:BZM982245 CJI982241:CJI982245 CTE982241:CTE982245 DDA982241:DDA982245 DMW982241:DMW982245 DWS982241:DWS982245 EGO982241:EGO982245 EQK982241:EQK982245 FAG982241:FAG982245 FKC982241:FKC982245 FTY982241:FTY982245 GDU982241:GDU982245 GNQ982241:GNQ982245 GXM982241:GXM982245 HHI982241:HHI982245 HRE982241:HRE982245 IBA982241:IBA982245 IKW982241:IKW982245 IUS982241:IUS982245 JEO982241:JEO982245 JOK982241:JOK982245 JYG982241:JYG982245 KIC982241:KIC982245 KRY982241:KRY982245 LBU982241:LBU982245 LLQ982241:LLQ982245 LVM982241:LVM982245 MFI982241:MFI982245 MPE982241:MPE982245 MZA982241:MZA982245 NIW982241:NIW982245 NSS982241:NSS982245 OCO982241:OCO982245 OMK982241:OMK982245 OWG982241:OWG982245 PGC982241:PGC982245 PPY982241:PPY982245 PZU982241:PZU982245 QJQ982241:QJQ982245 QTM982241:QTM982245 RDI982241:RDI982245 RNE982241:RNE982245 RXA982241:RXA982245 SGW982241:SGW982245 SQS982241:SQS982245 TAO982241:TAO982245 TKK982241:TKK982245 TUG982241:TUG982245 UEC982241:UEC982245 UNY982241:UNY982245 UXU982241:UXU982245 VHQ982241:VHQ982245 VRM982241:VRM982245 WBI982241:WBI982245 WLE982241:WLE982245 WVA982241:WVA982245 IO64793:IO64799 SK64793:SK64799 ACG64793:ACG64799 AMC64793:AMC64799 AVY64793:AVY64799 BFU64793:BFU64799 BPQ64793:BPQ64799 BZM64793:BZM64799 CJI64793:CJI64799 CTE64793:CTE64799 DDA64793:DDA64799 DMW64793:DMW64799 DWS64793:DWS64799 EGO64793:EGO64799 EQK64793:EQK64799 FAG64793:FAG64799 FKC64793:FKC64799 FTY64793:FTY64799 GDU64793:GDU64799 GNQ64793:GNQ64799 GXM64793:GXM64799 HHI64793:HHI64799 HRE64793:HRE64799 IBA64793:IBA64799 IKW64793:IKW64799 IUS64793:IUS64799 JEO64793:JEO64799 JOK64793:JOK64799 JYG64793:JYG64799 KIC64793:KIC64799 KRY64793:KRY64799 LBU64793:LBU64799 LLQ64793:LLQ64799 LVM64793:LVM64799 MFI64793:MFI64799 MPE64793:MPE64799 MZA64793:MZA64799 NIW64793:NIW64799 NSS64793:NSS64799 OCO64793:OCO64799 OMK64793:OMK64799 OWG64793:OWG64799 PGC64793:PGC64799 PPY64793:PPY64799 PZU64793:PZU64799 QJQ64793:QJQ64799 QTM64793:QTM64799 RDI64793:RDI64799 RNE64793:RNE64799 RXA64793:RXA64799 SGW64793:SGW64799 SQS64793:SQS64799 TAO64793:TAO64799 TKK64793:TKK64799 TUG64793:TUG64799 UEC64793:UEC64799 UNY64793:UNY64799 UXU64793:UXU64799 VHQ64793:VHQ64799 VRM64793:VRM64799 WBI64793:WBI64799 WLE64793:WLE64799 WVA64793:WVA64799 IO130329:IO130335 SK130329:SK130335 ACG130329:ACG130335 AMC130329:AMC130335 AVY130329:AVY130335 BFU130329:BFU130335 BPQ130329:BPQ130335 BZM130329:BZM130335 CJI130329:CJI130335 CTE130329:CTE130335 DDA130329:DDA130335 DMW130329:DMW130335 DWS130329:DWS130335 EGO130329:EGO130335 EQK130329:EQK130335 FAG130329:FAG130335 FKC130329:FKC130335 FTY130329:FTY130335 GDU130329:GDU130335 GNQ130329:GNQ130335 GXM130329:GXM130335 HHI130329:HHI130335 HRE130329:HRE130335 IBA130329:IBA130335 IKW130329:IKW130335 IUS130329:IUS130335 JEO130329:JEO130335 JOK130329:JOK130335 JYG130329:JYG130335 KIC130329:KIC130335 KRY130329:KRY130335 LBU130329:LBU130335 LLQ130329:LLQ130335 LVM130329:LVM130335 MFI130329:MFI130335 MPE130329:MPE130335 MZA130329:MZA130335 NIW130329:NIW130335 NSS130329:NSS130335 OCO130329:OCO130335 OMK130329:OMK130335 OWG130329:OWG130335 PGC130329:PGC130335 PPY130329:PPY130335 PZU130329:PZU130335 QJQ130329:QJQ130335 QTM130329:QTM130335 RDI130329:RDI130335 RNE130329:RNE130335 RXA130329:RXA130335 SGW130329:SGW130335 SQS130329:SQS130335 TAO130329:TAO130335 TKK130329:TKK130335 TUG130329:TUG130335 UEC130329:UEC130335 UNY130329:UNY130335 UXU130329:UXU130335 VHQ130329:VHQ130335 VRM130329:VRM130335 WBI130329:WBI130335 WLE130329:WLE130335 WVA130329:WVA130335 IO195865:IO195871 SK195865:SK195871 ACG195865:ACG195871 AMC195865:AMC195871 AVY195865:AVY195871 BFU195865:BFU195871 BPQ195865:BPQ195871 BZM195865:BZM195871 CJI195865:CJI195871 CTE195865:CTE195871 DDA195865:DDA195871 DMW195865:DMW195871 DWS195865:DWS195871 EGO195865:EGO195871 EQK195865:EQK195871 FAG195865:FAG195871 FKC195865:FKC195871 FTY195865:FTY195871 GDU195865:GDU195871 GNQ195865:GNQ195871 GXM195865:GXM195871 HHI195865:HHI195871 HRE195865:HRE195871 IBA195865:IBA195871 IKW195865:IKW195871 IUS195865:IUS195871 JEO195865:JEO195871 JOK195865:JOK195871 JYG195865:JYG195871 KIC195865:KIC195871 KRY195865:KRY195871 LBU195865:LBU195871 LLQ195865:LLQ195871 LVM195865:LVM195871 MFI195865:MFI195871 MPE195865:MPE195871 MZA195865:MZA195871 NIW195865:NIW195871 NSS195865:NSS195871 OCO195865:OCO195871 OMK195865:OMK195871 OWG195865:OWG195871 PGC195865:PGC195871 PPY195865:PPY195871 PZU195865:PZU195871 QJQ195865:QJQ195871 QTM195865:QTM195871 RDI195865:RDI195871 RNE195865:RNE195871 RXA195865:RXA195871 SGW195865:SGW195871 SQS195865:SQS195871 TAO195865:TAO195871 TKK195865:TKK195871 TUG195865:TUG195871 UEC195865:UEC195871 UNY195865:UNY195871 UXU195865:UXU195871 VHQ195865:VHQ195871 VRM195865:VRM195871 WBI195865:WBI195871 WLE195865:WLE195871 WVA195865:WVA195871 IO261401:IO261407 SK261401:SK261407 ACG261401:ACG261407 AMC261401:AMC261407 AVY261401:AVY261407 BFU261401:BFU261407 BPQ261401:BPQ261407 BZM261401:BZM261407 CJI261401:CJI261407 CTE261401:CTE261407 DDA261401:DDA261407 DMW261401:DMW261407 DWS261401:DWS261407 EGO261401:EGO261407 EQK261401:EQK261407 FAG261401:FAG261407 FKC261401:FKC261407 FTY261401:FTY261407 GDU261401:GDU261407 GNQ261401:GNQ261407 GXM261401:GXM261407 HHI261401:HHI261407 HRE261401:HRE261407 IBA261401:IBA261407 IKW261401:IKW261407 IUS261401:IUS261407 JEO261401:JEO261407 JOK261401:JOK261407 JYG261401:JYG261407 KIC261401:KIC261407 KRY261401:KRY261407 LBU261401:LBU261407 LLQ261401:LLQ261407 LVM261401:LVM261407 MFI261401:MFI261407 MPE261401:MPE261407 MZA261401:MZA261407 NIW261401:NIW261407 NSS261401:NSS261407 OCO261401:OCO261407 OMK261401:OMK261407 OWG261401:OWG261407 PGC261401:PGC261407 PPY261401:PPY261407 PZU261401:PZU261407 QJQ261401:QJQ261407 QTM261401:QTM261407 RDI261401:RDI261407 RNE261401:RNE261407 RXA261401:RXA261407 SGW261401:SGW261407 SQS261401:SQS261407 TAO261401:TAO261407 TKK261401:TKK261407 TUG261401:TUG261407 UEC261401:UEC261407 UNY261401:UNY261407 UXU261401:UXU261407 VHQ261401:VHQ261407 VRM261401:VRM261407 WBI261401:WBI261407 WLE261401:WLE261407 WVA261401:WVA261407 IO326937:IO326943 SK326937:SK326943 ACG326937:ACG326943 AMC326937:AMC326943 AVY326937:AVY326943 BFU326937:BFU326943 BPQ326937:BPQ326943 BZM326937:BZM326943 CJI326937:CJI326943 CTE326937:CTE326943 DDA326937:DDA326943 DMW326937:DMW326943 DWS326937:DWS326943 EGO326937:EGO326943 EQK326937:EQK326943 FAG326937:FAG326943 FKC326937:FKC326943 FTY326937:FTY326943 GDU326937:GDU326943 GNQ326937:GNQ326943 GXM326937:GXM326943 HHI326937:HHI326943 HRE326937:HRE326943 IBA326937:IBA326943 IKW326937:IKW326943 IUS326937:IUS326943 JEO326937:JEO326943 JOK326937:JOK326943 JYG326937:JYG326943 KIC326937:KIC326943 KRY326937:KRY326943 LBU326937:LBU326943 LLQ326937:LLQ326943 LVM326937:LVM326943 MFI326937:MFI326943 MPE326937:MPE326943 MZA326937:MZA326943 NIW326937:NIW326943 NSS326937:NSS326943 OCO326937:OCO326943 OMK326937:OMK326943 OWG326937:OWG326943 PGC326937:PGC326943 PPY326937:PPY326943 PZU326937:PZU326943 QJQ326937:QJQ326943 QTM326937:QTM326943 RDI326937:RDI326943 RNE326937:RNE326943 RXA326937:RXA326943 SGW326937:SGW326943 SQS326937:SQS326943 TAO326937:TAO326943 TKK326937:TKK326943 TUG326937:TUG326943 UEC326937:UEC326943 UNY326937:UNY326943 UXU326937:UXU326943 VHQ326937:VHQ326943 VRM326937:VRM326943 WBI326937:WBI326943 WLE326937:WLE326943 WVA326937:WVA326943 IO392473:IO392479 SK392473:SK392479 ACG392473:ACG392479 AMC392473:AMC392479 AVY392473:AVY392479 BFU392473:BFU392479 BPQ392473:BPQ392479 BZM392473:BZM392479 CJI392473:CJI392479 CTE392473:CTE392479 DDA392473:DDA392479 DMW392473:DMW392479 DWS392473:DWS392479 EGO392473:EGO392479 EQK392473:EQK392479 FAG392473:FAG392479 FKC392473:FKC392479 FTY392473:FTY392479 GDU392473:GDU392479 GNQ392473:GNQ392479 GXM392473:GXM392479 HHI392473:HHI392479 HRE392473:HRE392479 IBA392473:IBA392479 IKW392473:IKW392479 IUS392473:IUS392479 JEO392473:JEO392479 JOK392473:JOK392479 JYG392473:JYG392479 KIC392473:KIC392479 KRY392473:KRY392479 LBU392473:LBU392479 LLQ392473:LLQ392479 LVM392473:LVM392479 MFI392473:MFI392479 MPE392473:MPE392479 MZA392473:MZA392479 NIW392473:NIW392479 NSS392473:NSS392479 OCO392473:OCO392479 OMK392473:OMK392479 OWG392473:OWG392479 PGC392473:PGC392479 PPY392473:PPY392479 PZU392473:PZU392479 QJQ392473:QJQ392479 QTM392473:QTM392479 RDI392473:RDI392479 RNE392473:RNE392479 RXA392473:RXA392479 SGW392473:SGW392479 SQS392473:SQS392479 TAO392473:TAO392479 TKK392473:TKK392479 TUG392473:TUG392479 UEC392473:UEC392479 UNY392473:UNY392479 UXU392473:UXU392479 VHQ392473:VHQ392479 VRM392473:VRM392479 WBI392473:WBI392479 WLE392473:WLE392479 WVA392473:WVA392479 IO458009:IO458015 SK458009:SK458015 ACG458009:ACG458015 AMC458009:AMC458015 AVY458009:AVY458015 BFU458009:BFU458015 BPQ458009:BPQ458015 BZM458009:BZM458015 CJI458009:CJI458015 CTE458009:CTE458015 DDA458009:DDA458015 DMW458009:DMW458015 DWS458009:DWS458015 EGO458009:EGO458015 EQK458009:EQK458015 FAG458009:FAG458015 FKC458009:FKC458015 FTY458009:FTY458015 GDU458009:GDU458015 GNQ458009:GNQ458015 GXM458009:GXM458015 HHI458009:HHI458015 HRE458009:HRE458015 IBA458009:IBA458015 IKW458009:IKW458015 IUS458009:IUS458015 JEO458009:JEO458015 JOK458009:JOK458015 JYG458009:JYG458015 KIC458009:KIC458015 KRY458009:KRY458015 LBU458009:LBU458015 LLQ458009:LLQ458015 LVM458009:LVM458015 MFI458009:MFI458015 MPE458009:MPE458015 MZA458009:MZA458015 NIW458009:NIW458015 NSS458009:NSS458015 OCO458009:OCO458015 OMK458009:OMK458015 OWG458009:OWG458015 PGC458009:PGC458015 PPY458009:PPY458015 PZU458009:PZU458015 QJQ458009:QJQ458015 QTM458009:QTM458015 RDI458009:RDI458015 RNE458009:RNE458015 RXA458009:RXA458015 SGW458009:SGW458015 SQS458009:SQS458015 TAO458009:TAO458015 TKK458009:TKK458015 TUG458009:TUG458015 UEC458009:UEC458015 UNY458009:UNY458015 UXU458009:UXU458015 VHQ458009:VHQ458015 VRM458009:VRM458015 WBI458009:WBI458015 WLE458009:WLE458015 WVA458009:WVA458015 IO523545:IO523551 SK523545:SK523551 ACG523545:ACG523551 AMC523545:AMC523551 AVY523545:AVY523551 BFU523545:BFU523551 BPQ523545:BPQ523551 BZM523545:BZM523551 CJI523545:CJI523551 CTE523545:CTE523551 DDA523545:DDA523551 DMW523545:DMW523551 DWS523545:DWS523551 EGO523545:EGO523551 EQK523545:EQK523551 FAG523545:FAG523551 FKC523545:FKC523551 FTY523545:FTY523551 GDU523545:GDU523551 GNQ523545:GNQ523551 GXM523545:GXM523551 HHI523545:HHI523551 HRE523545:HRE523551 IBA523545:IBA523551 IKW523545:IKW523551 IUS523545:IUS523551 JEO523545:JEO523551 JOK523545:JOK523551 JYG523545:JYG523551 KIC523545:KIC523551 KRY523545:KRY523551 LBU523545:LBU523551 LLQ523545:LLQ523551 LVM523545:LVM523551 MFI523545:MFI523551 MPE523545:MPE523551 MZA523545:MZA523551 NIW523545:NIW523551 NSS523545:NSS523551 OCO523545:OCO523551 OMK523545:OMK523551 OWG523545:OWG523551 PGC523545:PGC523551 PPY523545:PPY523551 PZU523545:PZU523551 QJQ523545:QJQ523551 QTM523545:QTM523551 RDI523545:RDI523551 RNE523545:RNE523551 RXA523545:RXA523551 SGW523545:SGW523551 SQS523545:SQS523551 TAO523545:TAO523551 TKK523545:TKK523551 TUG523545:TUG523551 UEC523545:UEC523551 UNY523545:UNY523551 UXU523545:UXU523551 VHQ523545:VHQ523551 VRM523545:VRM523551 WBI523545:WBI523551 WLE523545:WLE523551 WVA523545:WVA523551 IO589081:IO589087 SK589081:SK589087 ACG589081:ACG589087 AMC589081:AMC589087 AVY589081:AVY589087 BFU589081:BFU589087 BPQ589081:BPQ589087 BZM589081:BZM589087 CJI589081:CJI589087 CTE589081:CTE589087 DDA589081:DDA589087 DMW589081:DMW589087 DWS589081:DWS589087 EGO589081:EGO589087 EQK589081:EQK589087 FAG589081:FAG589087 FKC589081:FKC589087 FTY589081:FTY589087 GDU589081:GDU589087 GNQ589081:GNQ589087 GXM589081:GXM589087 HHI589081:HHI589087 HRE589081:HRE589087 IBA589081:IBA589087 IKW589081:IKW589087 IUS589081:IUS589087 JEO589081:JEO589087 JOK589081:JOK589087 JYG589081:JYG589087 KIC589081:KIC589087 KRY589081:KRY589087 LBU589081:LBU589087 LLQ589081:LLQ589087 LVM589081:LVM589087 MFI589081:MFI589087 MPE589081:MPE589087 MZA589081:MZA589087 NIW589081:NIW589087 NSS589081:NSS589087 OCO589081:OCO589087 OMK589081:OMK589087 OWG589081:OWG589087 PGC589081:PGC589087 PPY589081:PPY589087 PZU589081:PZU589087 QJQ589081:QJQ589087 QTM589081:QTM589087 RDI589081:RDI589087 RNE589081:RNE589087 RXA589081:RXA589087 SGW589081:SGW589087 SQS589081:SQS589087 TAO589081:TAO589087 TKK589081:TKK589087 TUG589081:TUG589087 UEC589081:UEC589087 UNY589081:UNY589087 UXU589081:UXU589087 VHQ589081:VHQ589087 VRM589081:VRM589087 WBI589081:WBI589087 WLE589081:WLE589087 WVA589081:WVA589087 IO654617:IO654623 SK654617:SK654623 ACG654617:ACG654623 AMC654617:AMC654623 AVY654617:AVY654623 BFU654617:BFU654623 BPQ654617:BPQ654623 BZM654617:BZM654623 CJI654617:CJI654623 CTE654617:CTE654623 DDA654617:DDA654623 DMW654617:DMW654623 DWS654617:DWS654623 EGO654617:EGO654623 EQK654617:EQK654623 FAG654617:FAG654623 FKC654617:FKC654623 FTY654617:FTY654623 GDU654617:GDU654623 GNQ654617:GNQ654623 GXM654617:GXM654623 HHI654617:HHI654623 HRE654617:HRE654623 IBA654617:IBA654623 IKW654617:IKW654623 IUS654617:IUS654623 JEO654617:JEO654623 JOK654617:JOK654623 JYG654617:JYG654623 KIC654617:KIC654623 KRY654617:KRY654623 LBU654617:LBU654623 LLQ654617:LLQ654623 LVM654617:LVM654623 MFI654617:MFI654623 MPE654617:MPE654623 MZA654617:MZA654623 NIW654617:NIW654623 NSS654617:NSS654623 OCO654617:OCO654623 OMK654617:OMK654623 OWG654617:OWG654623 PGC654617:PGC654623 PPY654617:PPY654623 PZU654617:PZU654623 QJQ654617:QJQ654623 QTM654617:QTM654623 RDI654617:RDI654623 RNE654617:RNE654623 RXA654617:RXA654623 SGW654617:SGW654623 SQS654617:SQS654623 TAO654617:TAO654623 TKK654617:TKK654623 TUG654617:TUG654623 UEC654617:UEC654623 UNY654617:UNY654623 UXU654617:UXU654623 VHQ654617:VHQ654623 VRM654617:VRM654623 WBI654617:WBI654623 WLE654617:WLE654623 WVA654617:WVA654623 IO720153:IO720159 SK720153:SK720159 ACG720153:ACG720159 AMC720153:AMC720159 AVY720153:AVY720159 BFU720153:BFU720159 BPQ720153:BPQ720159 BZM720153:BZM720159 CJI720153:CJI720159 CTE720153:CTE720159 DDA720153:DDA720159 DMW720153:DMW720159 DWS720153:DWS720159 EGO720153:EGO720159 EQK720153:EQK720159 FAG720153:FAG720159 FKC720153:FKC720159 FTY720153:FTY720159 GDU720153:GDU720159 GNQ720153:GNQ720159 GXM720153:GXM720159 HHI720153:HHI720159 HRE720153:HRE720159 IBA720153:IBA720159 IKW720153:IKW720159 IUS720153:IUS720159 JEO720153:JEO720159 JOK720153:JOK720159 JYG720153:JYG720159 KIC720153:KIC720159 KRY720153:KRY720159 LBU720153:LBU720159 LLQ720153:LLQ720159 LVM720153:LVM720159 MFI720153:MFI720159 MPE720153:MPE720159 MZA720153:MZA720159 NIW720153:NIW720159 NSS720153:NSS720159 OCO720153:OCO720159 OMK720153:OMK720159 OWG720153:OWG720159 PGC720153:PGC720159 PPY720153:PPY720159 PZU720153:PZU720159 QJQ720153:QJQ720159 QTM720153:QTM720159 RDI720153:RDI720159 RNE720153:RNE720159 RXA720153:RXA720159 SGW720153:SGW720159 SQS720153:SQS720159 TAO720153:TAO720159 TKK720153:TKK720159 TUG720153:TUG720159 UEC720153:UEC720159 UNY720153:UNY720159 UXU720153:UXU720159 VHQ720153:VHQ720159 VRM720153:VRM720159 WBI720153:WBI720159 WLE720153:WLE720159 WVA720153:WVA720159 IO785689:IO785695 SK785689:SK785695 ACG785689:ACG785695 AMC785689:AMC785695 AVY785689:AVY785695 BFU785689:BFU785695 BPQ785689:BPQ785695 BZM785689:BZM785695 CJI785689:CJI785695 CTE785689:CTE785695 DDA785689:DDA785695 DMW785689:DMW785695 DWS785689:DWS785695 EGO785689:EGO785695 EQK785689:EQK785695 FAG785689:FAG785695 FKC785689:FKC785695 FTY785689:FTY785695 GDU785689:GDU785695 GNQ785689:GNQ785695 GXM785689:GXM785695 HHI785689:HHI785695 HRE785689:HRE785695 IBA785689:IBA785695 IKW785689:IKW785695 IUS785689:IUS785695 JEO785689:JEO785695 JOK785689:JOK785695 JYG785689:JYG785695 KIC785689:KIC785695 KRY785689:KRY785695 LBU785689:LBU785695 LLQ785689:LLQ785695 LVM785689:LVM785695 MFI785689:MFI785695 MPE785689:MPE785695 MZA785689:MZA785695 NIW785689:NIW785695 NSS785689:NSS785695 OCO785689:OCO785695 OMK785689:OMK785695 OWG785689:OWG785695 PGC785689:PGC785695 PPY785689:PPY785695 PZU785689:PZU785695 QJQ785689:QJQ785695 QTM785689:QTM785695 RDI785689:RDI785695 RNE785689:RNE785695 RXA785689:RXA785695 SGW785689:SGW785695 SQS785689:SQS785695 TAO785689:TAO785695 TKK785689:TKK785695 TUG785689:TUG785695 UEC785689:UEC785695 UNY785689:UNY785695 UXU785689:UXU785695 VHQ785689:VHQ785695 VRM785689:VRM785695 WBI785689:WBI785695 WLE785689:WLE785695 WVA785689:WVA785695 IO851225:IO851231 SK851225:SK851231 ACG851225:ACG851231 AMC851225:AMC851231 AVY851225:AVY851231 BFU851225:BFU851231 BPQ851225:BPQ851231 BZM851225:BZM851231 CJI851225:CJI851231 CTE851225:CTE851231 DDA851225:DDA851231 DMW851225:DMW851231 DWS851225:DWS851231 EGO851225:EGO851231 EQK851225:EQK851231 FAG851225:FAG851231 FKC851225:FKC851231 FTY851225:FTY851231 GDU851225:GDU851231 GNQ851225:GNQ851231 GXM851225:GXM851231 HHI851225:HHI851231 HRE851225:HRE851231 IBA851225:IBA851231 IKW851225:IKW851231 IUS851225:IUS851231 JEO851225:JEO851231 JOK851225:JOK851231 JYG851225:JYG851231 KIC851225:KIC851231 KRY851225:KRY851231 LBU851225:LBU851231 LLQ851225:LLQ851231 LVM851225:LVM851231 MFI851225:MFI851231 MPE851225:MPE851231 MZA851225:MZA851231 NIW851225:NIW851231 NSS851225:NSS851231 OCO851225:OCO851231 OMK851225:OMK851231 OWG851225:OWG851231 PGC851225:PGC851231 PPY851225:PPY851231 PZU851225:PZU851231 QJQ851225:QJQ851231 QTM851225:QTM851231 RDI851225:RDI851231 RNE851225:RNE851231 RXA851225:RXA851231 SGW851225:SGW851231 SQS851225:SQS851231 TAO851225:TAO851231 TKK851225:TKK851231 TUG851225:TUG851231 UEC851225:UEC851231 UNY851225:UNY851231 UXU851225:UXU851231 VHQ851225:VHQ851231 VRM851225:VRM851231 WBI851225:WBI851231 WLE851225:WLE851231 WVA851225:WVA851231 IO916761:IO916767 SK916761:SK916767 ACG916761:ACG916767 AMC916761:AMC916767 AVY916761:AVY916767 BFU916761:BFU916767 BPQ916761:BPQ916767 BZM916761:BZM916767 CJI916761:CJI916767 CTE916761:CTE916767 DDA916761:DDA916767 DMW916761:DMW916767 DWS916761:DWS916767 EGO916761:EGO916767 EQK916761:EQK916767 FAG916761:FAG916767 FKC916761:FKC916767 FTY916761:FTY916767 GDU916761:GDU916767 GNQ916761:GNQ916767 GXM916761:GXM916767 HHI916761:HHI916767 HRE916761:HRE916767 IBA916761:IBA916767 IKW916761:IKW916767 IUS916761:IUS916767 JEO916761:JEO916767 JOK916761:JOK916767 JYG916761:JYG916767 KIC916761:KIC916767 KRY916761:KRY916767 LBU916761:LBU916767 LLQ916761:LLQ916767 LVM916761:LVM916767 MFI916761:MFI916767 MPE916761:MPE916767 MZA916761:MZA916767 NIW916761:NIW916767 NSS916761:NSS916767 OCO916761:OCO916767 OMK916761:OMK916767 OWG916761:OWG916767 PGC916761:PGC916767 PPY916761:PPY916767 PZU916761:PZU916767 QJQ916761:QJQ916767 QTM916761:QTM916767 RDI916761:RDI916767 RNE916761:RNE916767 RXA916761:RXA916767 SGW916761:SGW916767 SQS916761:SQS916767 TAO916761:TAO916767 TKK916761:TKK916767 TUG916761:TUG916767 UEC916761:UEC916767 UNY916761:UNY916767 UXU916761:UXU916767 VHQ916761:VHQ916767 VRM916761:VRM916767 WBI916761:WBI916767 WLE916761:WLE916767 WVA916761:WVA916767 IO982297:IO982303 SK982297:SK982303 ACG982297:ACG982303 AMC982297:AMC982303 AVY982297:AVY982303 BFU982297:BFU982303 BPQ982297:BPQ982303 BZM982297:BZM982303 CJI982297:CJI982303 CTE982297:CTE982303 DDA982297:DDA982303 DMW982297:DMW982303 DWS982297:DWS982303 EGO982297:EGO982303 EQK982297:EQK982303 FAG982297:FAG982303 FKC982297:FKC982303 FTY982297:FTY982303 GDU982297:GDU982303 GNQ982297:GNQ982303 GXM982297:GXM982303 HHI982297:HHI982303 HRE982297:HRE982303 IBA982297:IBA982303 IKW982297:IKW982303 IUS982297:IUS982303 JEO982297:JEO982303 JOK982297:JOK982303 JYG982297:JYG982303 KIC982297:KIC982303 KRY982297:KRY982303 LBU982297:LBU982303 LLQ982297:LLQ982303 LVM982297:LVM982303 MFI982297:MFI982303 MPE982297:MPE982303 MZA982297:MZA982303 NIW982297:NIW982303 NSS982297:NSS982303 OCO982297:OCO982303 OMK982297:OMK982303 OWG982297:OWG982303 PGC982297:PGC982303 PPY982297:PPY982303 PZU982297:PZU982303 QJQ982297:QJQ982303 QTM982297:QTM982303 RDI982297:RDI982303 RNE982297:RNE982303 RXA982297:RXA982303 SGW982297:SGW982303 SQS982297:SQS982303 TAO982297:TAO982303 TKK982297:TKK982303 TUG982297:TUG982303 UEC982297:UEC982303 UNY982297:UNY982303 UXU982297:UXU982303 VHQ982297:VHQ982303 VRM982297:VRM982303 WBI982297:WBI982303 WLE982297:WLE982303 WVA982297:WVA982303 IO64801:IO64810 SK64801:SK64810 ACG64801:ACG64810 AMC64801:AMC64810 AVY64801:AVY64810 BFU64801:BFU64810 BPQ64801:BPQ64810 BZM64801:BZM64810 CJI64801:CJI64810 CTE64801:CTE64810 DDA64801:DDA64810 DMW64801:DMW64810 DWS64801:DWS64810 EGO64801:EGO64810 EQK64801:EQK64810 FAG64801:FAG64810 FKC64801:FKC64810 FTY64801:FTY64810 GDU64801:GDU64810 GNQ64801:GNQ64810 GXM64801:GXM64810 HHI64801:HHI64810 HRE64801:HRE64810 IBA64801:IBA64810 IKW64801:IKW64810 IUS64801:IUS64810 JEO64801:JEO64810 JOK64801:JOK64810 JYG64801:JYG64810 KIC64801:KIC64810 KRY64801:KRY64810 LBU64801:LBU64810 LLQ64801:LLQ64810 LVM64801:LVM64810 MFI64801:MFI64810 MPE64801:MPE64810 MZA64801:MZA64810 NIW64801:NIW64810 NSS64801:NSS64810 OCO64801:OCO64810 OMK64801:OMK64810 OWG64801:OWG64810 PGC64801:PGC64810 PPY64801:PPY64810 PZU64801:PZU64810 QJQ64801:QJQ64810 QTM64801:QTM64810 RDI64801:RDI64810 RNE64801:RNE64810 RXA64801:RXA64810 SGW64801:SGW64810 SQS64801:SQS64810 TAO64801:TAO64810 TKK64801:TKK64810 TUG64801:TUG64810 UEC64801:UEC64810 UNY64801:UNY64810 UXU64801:UXU64810 VHQ64801:VHQ64810 VRM64801:VRM64810 WBI64801:WBI64810 WLE64801:WLE64810 WVA64801:WVA64810 IO130337:IO130346 SK130337:SK130346 ACG130337:ACG130346 AMC130337:AMC130346 AVY130337:AVY130346 BFU130337:BFU130346 BPQ130337:BPQ130346 BZM130337:BZM130346 CJI130337:CJI130346 CTE130337:CTE130346 DDA130337:DDA130346 DMW130337:DMW130346 DWS130337:DWS130346 EGO130337:EGO130346 EQK130337:EQK130346 FAG130337:FAG130346 FKC130337:FKC130346 FTY130337:FTY130346 GDU130337:GDU130346 GNQ130337:GNQ130346 GXM130337:GXM130346 HHI130337:HHI130346 HRE130337:HRE130346 IBA130337:IBA130346 IKW130337:IKW130346 IUS130337:IUS130346 JEO130337:JEO130346 JOK130337:JOK130346 JYG130337:JYG130346 KIC130337:KIC130346 KRY130337:KRY130346 LBU130337:LBU130346 LLQ130337:LLQ130346 LVM130337:LVM130346 MFI130337:MFI130346 MPE130337:MPE130346 MZA130337:MZA130346 NIW130337:NIW130346 NSS130337:NSS130346 OCO130337:OCO130346 OMK130337:OMK130346 OWG130337:OWG130346 PGC130337:PGC130346 PPY130337:PPY130346 PZU130337:PZU130346 QJQ130337:QJQ130346 QTM130337:QTM130346 RDI130337:RDI130346 RNE130337:RNE130346 RXA130337:RXA130346 SGW130337:SGW130346 SQS130337:SQS130346 TAO130337:TAO130346 TKK130337:TKK130346 TUG130337:TUG130346 UEC130337:UEC130346 UNY130337:UNY130346 UXU130337:UXU130346 VHQ130337:VHQ130346 VRM130337:VRM130346 WBI130337:WBI130346 WLE130337:WLE130346 WVA130337:WVA130346 IO195873:IO195882 SK195873:SK195882 ACG195873:ACG195882 AMC195873:AMC195882 AVY195873:AVY195882 BFU195873:BFU195882 BPQ195873:BPQ195882 BZM195873:BZM195882 CJI195873:CJI195882 CTE195873:CTE195882 DDA195873:DDA195882 DMW195873:DMW195882 DWS195873:DWS195882 EGO195873:EGO195882 EQK195873:EQK195882 FAG195873:FAG195882 FKC195873:FKC195882 FTY195873:FTY195882 GDU195873:GDU195882 GNQ195873:GNQ195882 GXM195873:GXM195882 HHI195873:HHI195882 HRE195873:HRE195882 IBA195873:IBA195882 IKW195873:IKW195882 IUS195873:IUS195882 JEO195873:JEO195882 JOK195873:JOK195882 JYG195873:JYG195882 KIC195873:KIC195882 KRY195873:KRY195882 LBU195873:LBU195882 LLQ195873:LLQ195882 LVM195873:LVM195882 MFI195873:MFI195882 MPE195873:MPE195882 MZA195873:MZA195882 NIW195873:NIW195882 NSS195873:NSS195882 OCO195873:OCO195882 OMK195873:OMK195882 OWG195873:OWG195882 PGC195873:PGC195882 PPY195873:PPY195882 PZU195873:PZU195882 QJQ195873:QJQ195882 QTM195873:QTM195882 RDI195873:RDI195882 RNE195873:RNE195882 RXA195873:RXA195882 SGW195873:SGW195882 SQS195873:SQS195882 TAO195873:TAO195882 TKK195873:TKK195882 TUG195873:TUG195882 UEC195873:UEC195882 UNY195873:UNY195882 UXU195873:UXU195882 VHQ195873:VHQ195882 VRM195873:VRM195882 WBI195873:WBI195882 WLE195873:WLE195882 WVA195873:WVA195882 IO261409:IO261418 SK261409:SK261418 ACG261409:ACG261418 AMC261409:AMC261418 AVY261409:AVY261418 BFU261409:BFU261418 BPQ261409:BPQ261418 BZM261409:BZM261418 CJI261409:CJI261418 CTE261409:CTE261418 DDA261409:DDA261418 DMW261409:DMW261418 DWS261409:DWS261418 EGO261409:EGO261418 EQK261409:EQK261418 FAG261409:FAG261418 FKC261409:FKC261418 FTY261409:FTY261418 GDU261409:GDU261418 GNQ261409:GNQ261418 GXM261409:GXM261418 HHI261409:HHI261418 HRE261409:HRE261418 IBA261409:IBA261418 IKW261409:IKW261418 IUS261409:IUS261418 JEO261409:JEO261418 JOK261409:JOK261418 JYG261409:JYG261418 KIC261409:KIC261418 KRY261409:KRY261418 LBU261409:LBU261418 LLQ261409:LLQ261418 LVM261409:LVM261418 MFI261409:MFI261418 MPE261409:MPE261418 MZA261409:MZA261418 NIW261409:NIW261418 NSS261409:NSS261418 OCO261409:OCO261418 OMK261409:OMK261418 OWG261409:OWG261418 PGC261409:PGC261418 PPY261409:PPY261418 PZU261409:PZU261418 QJQ261409:QJQ261418 QTM261409:QTM261418 RDI261409:RDI261418 RNE261409:RNE261418 RXA261409:RXA261418 SGW261409:SGW261418 SQS261409:SQS261418 TAO261409:TAO261418 TKK261409:TKK261418 TUG261409:TUG261418 UEC261409:UEC261418 UNY261409:UNY261418 UXU261409:UXU261418 VHQ261409:VHQ261418 VRM261409:VRM261418 WBI261409:WBI261418 WLE261409:WLE261418 WVA261409:WVA261418 IO326945:IO326954 SK326945:SK326954 ACG326945:ACG326954 AMC326945:AMC326954 AVY326945:AVY326954 BFU326945:BFU326954 BPQ326945:BPQ326954 BZM326945:BZM326954 CJI326945:CJI326954 CTE326945:CTE326954 DDA326945:DDA326954 DMW326945:DMW326954 DWS326945:DWS326954 EGO326945:EGO326954 EQK326945:EQK326954 FAG326945:FAG326954 FKC326945:FKC326954 FTY326945:FTY326954 GDU326945:GDU326954 GNQ326945:GNQ326954 GXM326945:GXM326954 HHI326945:HHI326954 HRE326945:HRE326954 IBA326945:IBA326954 IKW326945:IKW326954 IUS326945:IUS326954 JEO326945:JEO326954 JOK326945:JOK326954 JYG326945:JYG326954 KIC326945:KIC326954 KRY326945:KRY326954 LBU326945:LBU326954 LLQ326945:LLQ326954 LVM326945:LVM326954 MFI326945:MFI326954 MPE326945:MPE326954 MZA326945:MZA326954 NIW326945:NIW326954 NSS326945:NSS326954 OCO326945:OCO326954 OMK326945:OMK326954 OWG326945:OWG326954 PGC326945:PGC326954 PPY326945:PPY326954 PZU326945:PZU326954 QJQ326945:QJQ326954 QTM326945:QTM326954 RDI326945:RDI326954 RNE326945:RNE326954 RXA326945:RXA326954 SGW326945:SGW326954 SQS326945:SQS326954 TAO326945:TAO326954 TKK326945:TKK326954 TUG326945:TUG326954 UEC326945:UEC326954 UNY326945:UNY326954 UXU326945:UXU326954 VHQ326945:VHQ326954 VRM326945:VRM326954 WBI326945:WBI326954 WLE326945:WLE326954 WVA326945:WVA326954 IO392481:IO392490 SK392481:SK392490 ACG392481:ACG392490 AMC392481:AMC392490 AVY392481:AVY392490 BFU392481:BFU392490 BPQ392481:BPQ392490 BZM392481:BZM392490 CJI392481:CJI392490 CTE392481:CTE392490 DDA392481:DDA392490 DMW392481:DMW392490 DWS392481:DWS392490 EGO392481:EGO392490 EQK392481:EQK392490 FAG392481:FAG392490 FKC392481:FKC392490 FTY392481:FTY392490 GDU392481:GDU392490 GNQ392481:GNQ392490 GXM392481:GXM392490 HHI392481:HHI392490 HRE392481:HRE392490 IBA392481:IBA392490 IKW392481:IKW392490 IUS392481:IUS392490 JEO392481:JEO392490 JOK392481:JOK392490 JYG392481:JYG392490 KIC392481:KIC392490 KRY392481:KRY392490 LBU392481:LBU392490 LLQ392481:LLQ392490 LVM392481:LVM392490 MFI392481:MFI392490 MPE392481:MPE392490 MZA392481:MZA392490 NIW392481:NIW392490 NSS392481:NSS392490 OCO392481:OCO392490 OMK392481:OMK392490 OWG392481:OWG392490 PGC392481:PGC392490 PPY392481:PPY392490 PZU392481:PZU392490 QJQ392481:QJQ392490 QTM392481:QTM392490 RDI392481:RDI392490 RNE392481:RNE392490 RXA392481:RXA392490 SGW392481:SGW392490 SQS392481:SQS392490 TAO392481:TAO392490 TKK392481:TKK392490 TUG392481:TUG392490 UEC392481:UEC392490 UNY392481:UNY392490 UXU392481:UXU392490 VHQ392481:VHQ392490 VRM392481:VRM392490 WBI392481:WBI392490 WLE392481:WLE392490 WVA392481:WVA392490 IO458017:IO458026 SK458017:SK458026 ACG458017:ACG458026 AMC458017:AMC458026 AVY458017:AVY458026 BFU458017:BFU458026 BPQ458017:BPQ458026 BZM458017:BZM458026 CJI458017:CJI458026 CTE458017:CTE458026 DDA458017:DDA458026 DMW458017:DMW458026 DWS458017:DWS458026 EGO458017:EGO458026 EQK458017:EQK458026 FAG458017:FAG458026 FKC458017:FKC458026 FTY458017:FTY458026 GDU458017:GDU458026 GNQ458017:GNQ458026 GXM458017:GXM458026 HHI458017:HHI458026 HRE458017:HRE458026 IBA458017:IBA458026 IKW458017:IKW458026 IUS458017:IUS458026 JEO458017:JEO458026 JOK458017:JOK458026 JYG458017:JYG458026 KIC458017:KIC458026 KRY458017:KRY458026 LBU458017:LBU458026 LLQ458017:LLQ458026 LVM458017:LVM458026 MFI458017:MFI458026 MPE458017:MPE458026 MZA458017:MZA458026 NIW458017:NIW458026 NSS458017:NSS458026 OCO458017:OCO458026 OMK458017:OMK458026 OWG458017:OWG458026 PGC458017:PGC458026 PPY458017:PPY458026 PZU458017:PZU458026 QJQ458017:QJQ458026 QTM458017:QTM458026 RDI458017:RDI458026 RNE458017:RNE458026 RXA458017:RXA458026 SGW458017:SGW458026 SQS458017:SQS458026 TAO458017:TAO458026 TKK458017:TKK458026 TUG458017:TUG458026 UEC458017:UEC458026 UNY458017:UNY458026 UXU458017:UXU458026 VHQ458017:VHQ458026 VRM458017:VRM458026 WBI458017:WBI458026 WLE458017:WLE458026 WVA458017:WVA458026 IO523553:IO523562 SK523553:SK523562 ACG523553:ACG523562 AMC523553:AMC523562 AVY523553:AVY523562 BFU523553:BFU523562 BPQ523553:BPQ523562 BZM523553:BZM523562 CJI523553:CJI523562 CTE523553:CTE523562 DDA523553:DDA523562 DMW523553:DMW523562 DWS523553:DWS523562 EGO523553:EGO523562 EQK523553:EQK523562 FAG523553:FAG523562 FKC523553:FKC523562 FTY523553:FTY523562 GDU523553:GDU523562 GNQ523553:GNQ523562 GXM523553:GXM523562 HHI523553:HHI523562 HRE523553:HRE523562 IBA523553:IBA523562 IKW523553:IKW523562 IUS523553:IUS523562 JEO523553:JEO523562 JOK523553:JOK523562 JYG523553:JYG523562 KIC523553:KIC523562 KRY523553:KRY523562 LBU523553:LBU523562 LLQ523553:LLQ523562 LVM523553:LVM523562 MFI523553:MFI523562 MPE523553:MPE523562 MZA523553:MZA523562 NIW523553:NIW523562 NSS523553:NSS523562 OCO523553:OCO523562 OMK523553:OMK523562 OWG523553:OWG523562 PGC523553:PGC523562 PPY523553:PPY523562 PZU523553:PZU523562 QJQ523553:QJQ523562 QTM523553:QTM523562 RDI523553:RDI523562 RNE523553:RNE523562 RXA523553:RXA523562 SGW523553:SGW523562 SQS523553:SQS523562 TAO523553:TAO523562 TKK523553:TKK523562 TUG523553:TUG523562 UEC523553:UEC523562 UNY523553:UNY523562 UXU523553:UXU523562 VHQ523553:VHQ523562 VRM523553:VRM523562 WBI523553:WBI523562 WLE523553:WLE523562 WVA523553:WVA523562 IO589089:IO589098 SK589089:SK589098 ACG589089:ACG589098 AMC589089:AMC589098 AVY589089:AVY589098 BFU589089:BFU589098 BPQ589089:BPQ589098 BZM589089:BZM589098 CJI589089:CJI589098 CTE589089:CTE589098 DDA589089:DDA589098 DMW589089:DMW589098 DWS589089:DWS589098 EGO589089:EGO589098 EQK589089:EQK589098 FAG589089:FAG589098 FKC589089:FKC589098 FTY589089:FTY589098 GDU589089:GDU589098 GNQ589089:GNQ589098 GXM589089:GXM589098 HHI589089:HHI589098 HRE589089:HRE589098 IBA589089:IBA589098 IKW589089:IKW589098 IUS589089:IUS589098 JEO589089:JEO589098 JOK589089:JOK589098 JYG589089:JYG589098 KIC589089:KIC589098 KRY589089:KRY589098 LBU589089:LBU589098 LLQ589089:LLQ589098 LVM589089:LVM589098 MFI589089:MFI589098 MPE589089:MPE589098 MZA589089:MZA589098 NIW589089:NIW589098 NSS589089:NSS589098 OCO589089:OCO589098 OMK589089:OMK589098 OWG589089:OWG589098 PGC589089:PGC589098 PPY589089:PPY589098 PZU589089:PZU589098 QJQ589089:QJQ589098 QTM589089:QTM589098 RDI589089:RDI589098 RNE589089:RNE589098 RXA589089:RXA589098 SGW589089:SGW589098 SQS589089:SQS589098 TAO589089:TAO589098 TKK589089:TKK589098 TUG589089:TUG589098 UEC589089:UEC589098 UNY589089:UNY589098 UXU589089:UXU589098 VHQ589089:VHQ589098 VRM589089:VRM589098 WBI589089:WBI589098 WLE589089:WLE589098 WVA589089:WVA589098 IO654625:IO654634 SK654625:SK654634 ACG654625:ACG654634 AMC654625:AMC654634 AVY654625:AVY654634 BFU654625:BFU654634 BPQ654625:BPQ654634 BZM654625:BZM654634 CJI654625:CJI654634 CTE654625:CTE654634 DDA654625:DDA654634 DMW654625:DMW654634 DWS654625:DWS654634 EGO654625:EGO654634 EQK654625:EQK654634 FAG654625:FAG654634 FKC654625:FKC654634 FTY654625:FTY654634 GDU654625:GDU654634 GNQ654625:GNQ654634 GXM654625:GXM654634 HHI654625:HHI654634 HRE654625:HRE654634 IBA654625:IBA654634 IKW654625:IKW654634 IUS654625:IUS654634 JEO654625:JEO654634 JOK654625:JOK654634 JYG654625:JYG654634 KIC654625:KIC654634 KRY654625:KRY654634 LBU654625:LBU654634 LLQ654625:LLQ654634 LVM654625:LVM654634 MFI654625:MFI654634 MPE654625:MPE654634 MZA654625:MZA654634 NIW654625:NIW654634 NSS654625:NSS654634 OCO654625:OCO654634 OMK654625:OMK654634 OWG654625:OWG654634 PGC654625:PGC654634 PPY654625:PPY654634 PZU654625:PZU654634 QJQ654625:QJQ654634 QTM654625:QTM654634 RDI654625:RDI654634 RNE654625:RNE654634 RXA654625:RXA654634 SGW654625:SGW654634 SQS654625:SQS654634 TAO654625:TAO654634 TKK654625:TKK654634 TUG654625:TUG654634 UEC654625:UEC654634 UNY654625:UNY654634 UXU654625:UXU654634 VHQ654625:VHQ654634 VRM654625:VRM654634 WBI654625:WBI654634 WLE654625:WLE654634 WVA654625:WVA654634 IO720161:IO720170 SK720161:SK720170 ACG720161:ACG720170 AMC720161:AMC720170 AVY720161:AVY720170 BFU720161:BFU720170 BPQ720161:BPQ720170 BZM720161:BZM720170 CJI720161:CJI720170 CTE720161:CTE720170 DDA720161:DDA720170 DMW720161:DMW720170 DWS720161:DWS720170 EGO720161:EGO720170 EQK720161:EQK720170 FAG720161:FAG720170 FKC720161:FKC720170 FTY720161:FTY720170 GDU720161:GDU720170 GNQ720161:GNQ720170 GXM720161:GXM720170 HHI720161:HHI720170 HRE720161:HRE720170 IBA720161:IBA720170 IKW720161:IKW720170 IUS720161:IUS720170 JEO720161:JEO720170 JOK720161:JOK720170 JYG720161:JYG720170 KIC720161:KIC720170 KRY720161:KRY720170 LBU720161:LBU720170 LLQ720161:LLQ720170 LVM720161:LVM720170 MFI720161:MFI720170 MPE720161:MPE720170 MZA720161:MZA720170 NIW720161:NIW720170 NSS720161:NSS720170 OCO720161:OCO720170 OMK720161:OMK720170 OWG720161:OWG720170 PGC720161:PGC720170 PPY720161:PPY720170 PZU720161:PZU720170 QJQ720161:QJQ720170 QTM720161:QTM720170 RDI720161:RDI720170 RNE720161:RNE720170 RXA720161:RXA720170 SGW720161:SGW720170 SQS720161:SQS720170 TAO720161:TAO720170 TKK720161:TKK720170 TUG720161:TUG720170 UEC720161:UEC720170 UNY720161:UNY720170 UXU720161:UXU720170 VHQ720161:VHQ720170 VRM720161:VRM720170 WBI720161:WBI720170 WLE720161:WLE720170 WVA720161:WVA720170 IO785697:IO785706 SK785697:SK785706 ACG785697:ACG785706 AMC785697:AMC785706 AVY785697:AVY785706 BFU785697:BFU785706 BPQ785697:BPQ785706 BZM785697:BZM785706 CJI785697:CJI785706 CTE785697:CTE785706 DDA785697:DDA785706 DMW785697:DMW785706 DWS785697:DWS785706 EGO785697:EGO785706 EQK785697:EQK785706 FAG785697:FAG785706 FKC785697:FKC785706 FTY785697:FTY785706 GDU785697:GDU785706 GNQ785697:GNQ785706 GXM785697:GXM785706 HHI785697:HHI785706 HRE785697:HRE785706 IBA785697:IBA785706 IKW785697:IKW785706 IUS785697:IUS785706 JEO785697:JEO785706 JOK785697:JOK785706 JYG785697:JYG785706 KIC785697:KIC785706 KRY785697:KRY785706 LBU785697:LBU785706 LLQ785697:LLQ785706 LVM785697:LVM785706 MFI785697:MFI785706 MPE785697:MPE785706 MZA785697:MZA785706 NIW785697:NIW785706 NSS785697:NSS785706 OCO785697:OCO785706 OMK785697:OMK785706 OWG785697:OWG785706 PGC785697:PGC785706 PPY785697:PPY785706 PZU785697:PZU785706 QJQ785697:QJQ785706 QTM785697:QTM785706 RDI785697:RDI785706 RNE785697:RNE785706 RXA785697:RXA785706 SGW785697:SGW785706 SQS785697:SQS785706 TAO785697:TAO785706 TKK785697:TKK785706 TUG785697:TUG785706 UEC785697:UEC785706 UNY785697:UNY785706 UXU785697:UXU785706 VHQ785697:VHQ785706 VRM785697:VRM785706 WBI785697:WBI785706 WLE785697:WLE785706 WVA785697:WVA785706 IO851233:IO851242 SK851233:SK851242 ACG851233:ACG851242 AMC851233:AMC851242 AVY851233:AVY851242 BFU851233:BFU851242 BPQ851233:BPQ851242 BZM851233:BZM851242 CJI851233:CJI851242 CTE851233:CTE851242 DDA851233:DDA851242 DMW851233:DMW851242 DWS851233:DWS851242 EGO851233:EGO851242 EQK851233:EQK851242 FAG851233:FAG851242 FKC851233:FKC851242 FTY851233:FTY851242 GDU851233:GDU851242 GNQ851233:GNQ851242 GXM851233:GXM851242 HHI851233:HHI851242 HRE851233:HRE851242 IBA851233:IBA851242 IKW851233:IKW851242 IUS851233:IUS851242 JEO851233:JEO851242 JOK851233:JOK851242 JYG851233:JYG851242 KIC851233:KIC851242 KRY851233:KRY851242 LBU851233:LBU851242 LLQ851233:LLQ851242 LVM851233:LVM851242 MFI851233:MFI851242 MPE851233:MPE851242 MZA851233:MZA851242 NIW851233:NIW851242 NSS851233:NSS851242 OCO851233:OCO851242 OMK851233:OMK851242 OWG851233:OWG851242 PGC851233:PGC851242 PPY851233:PPY851242 PZU851233:PZU851242 QJQ851233:QJQ851242 QTM851233:QTM851242 RDI851233:RDI851242 RNE851233:RNE851242 RXA851233:RXA851242 SGW851233:SGW851242 SQS851233:SQS851242 TAO851233:TAO851242 TKK851233:TKK851242 TUG851233:TUG851242 UEC851233:UEC851242 UNY851233:UNY851242 UXU851233:UXU851242 VHQ851233:VHQ851242 VRM851233:VRM851242 WBI851233:WBI851242 WLE851233:WLE851242 WVA851233:WVA851242 IO916769:IO916778 SK916769:SK916778 ACG916769:ACG916778 AMC916769:AMC916778 AVY916769:AVY916778 BFU916769:BFU916778 BPQ916769:BPQ916778 BZM916769:BZM916778 CJI916769:CJI916778 CTE916769:CTE916778 DDA916769:DDA916778 DMW916769:DMW916778 DWS916769:DWS916778 EGO916769:EGO916778 EQK916769:EQK916778 FAG916769:FAG916778 FKC916769:FKC916778 FTY916769:FTY916778 GDU916769:GDU916778 GNQ916769:GNQ916778 GXM916769:GXM916778 HHI916769:HHI916778 HRE916769:HRE916778 IBA916769:IBA916778 IKW916769:IKW916778 IUS916769:IUS916778 JEO916769:JEO916778 JOK916769:JOK916778 JYG916769:JYG916778 KIC916769:KIC916778 KRY916769:KRY916778 LBU916769:LBU916778 LLQ916769:LLQ916778 LVM916769:LVM916778 MFI916769:MFI916778 MPE916769:MPE916778 MZA916769:MZA916778 NIW916769:NIW916778 NSS916769:NSS916778 OCO916769:OCO916778 OMK916769:OMK916778 OWG916769:OWG916778 PGC916769:PGC916778 PPY916769:PPY916778 PZU916769:PZU916778 QJQ916769:QJQ916778 QTM916769:QTM916778 RDI916769:RDI916778 RNE916769:RNE916778 RXA916769:RXA916778 SGW916769:SGW916778 SQS916769:SQS916778 TAO916769:TAO916778 TKK916769:TKK916778 TUG916769:TUG916778 UEC916769:UEC916778 UNY916769:UNY916778 UXU916769:UXU916778 VHQ916769:VHQ916778 VRM916769:VRM916778 WBI916769:WBI916778 WLE916769:WLE916778 WVA916769:WVA916778 IO982305:IO982314 SK982305:SK982314 ACG982305:ACG982314 AMC982305:AMC982314 AVY982305:AVY982314 BFU982305:BFU982314 BPQ982305:BPQ982314 BZM982305:BZM982314 CJI982305:CJI982314 CTE982305:CTE982314 DDA982305:DDA982314 DMW982305:DMW982314 DWS982305:DWS982314 EGO982305:EGO982314 EQK982305:EQK982314 FAG982305:FAG982314 FKC982305:FKC982314 FTY982305:FTY982314 GDU982305:GDU982314 GNQ982305:GNQ982314 GXM982305:GXM982314 HHI982305:HHI982314 HRE982305:HRE982314 IBA982305:IBA982314 IKW982305:IKW982314 IUS982305:IUS982314 JEO982305:JEO982314 JOK982305:JOK982314 JYG982305:JYG982314 KIC982305:KIC982314 KRY982305:KRY982314 LBU982305:LBU982314 LLQ982305:LLQ982314 LVM982305:LVM982314 MFI982305:MFI982314 MPE982305:MPE982314 MZA982305:MZA982314 NIW982305:NIW982314 NSS982305:NSS982314 OCO982305:OCO982314 OMK982305:OMK982314 OWG982305:OWG982314 PGC982305:PGC982314 PPY982305:PPY982314 PZU982305:PZU982314 QJQ982305:QJQ982314 QTM982305:QTM982314 RDI982305:RDI982314 RNE982305:RNE982314 RXA982305:RXA982314 SGW982305:SGW982314 SQS982305:SQS982314 TAO982305:TAO982314 TKK982305:TKK982314 TUG982305:TUG982314 UEC982305:UEC982314 UNY982305:UNY982314 UXU982305:UXU982314 VHQ982305:VHQ982314 VRM982305:VRM982314 WBI982305:WBI982314 WLE982305:WLE982314 WVA982305:WVA982314" xr:uid="{9B4B86D2-58AE-FD47-9741-A933047D8FA5}">
      <formula1>-9.99999999999999E+26</formula1>
      <formula2>9.99999999999999E+31</formula2>
    </dataValidation>
    <dataValidation allowBlank="1" showInputMessage="1" showErrorMessage="1" promptTitle="Datos para efectos fiscales" prompt="Diligencie estas columnas si existen reclasificaciones,  únicamente para efectos fiscales.  _x000a_Tenga encuenta que el valor a registrar corresponde al valor contable, que hizo parte de la columna C._x000a_ubique en los conceptos de mayor similitud" sqref="IP64278:IQ64278 SL64278:SM64278 ACH64278:ACI64278 AMD64278:AME64278 AVZ64278:AWA64278 BFV64278:BFW64278 BPR64278:BPS64278 BZN64278:BZO64278 CJJ64278:CJK64278 CTF64278:CTG64278 DDB64278:DDC64278 DMX64278:DMY64278 DWT64278:DWU64278 EGP64278:EGQ64278 EQL64278:EQM64278 FAH64278:FAI64278 FKD64278:FKE64278 FTZ64278:FUA64278 GDV64278:GDW64278 GNR64278:GNS64278 GXN64278:GXO64278 HHJ64278:HHK64278 HRF64278:HRG64278 IBB64278:IBC64278 IKX64278:IKY64278 IUT64278:IUU64278 JEP64278:JEQ64278 JOL64278:JOM64278 JYH64278:JYI64278 KID64278:KIE64278 KRZ64278:KSA64278 LBV64278:LBW64278 LLR64278:LLS64278 LVN64278:LVO64278 MFJ64278:MFK64278 MPF64278:MPG64278 MZB64278:MZC64278 NIX64278:NIY64278 NST64278:NSU64278 OCP64278:OCQ64278 OML64278:OMM64278 OWH64278:OWI64278 PGD64278:PGE64278 PPZ64278:PQA64278 PZV64278:PZW64278 QJR64278:QJS64278 QTN64278:QTO64278 RDJ64278:RDK64278 RNF64278:RNG64278 RXB64278:RXC64278 SGX64278:SGY64278 SQT64278:SQU64278 TAP64278:TAQ64278 TKL64278:TKM64278 TUH64278:TUI64278 UED64278:UEE64278 UNZ64278:UOA64278 UXV64278:UXW64278 VHR64278:VHS64278 VRN64278:VRO64278 WBJ64278:WBK64278 WLF64278:WLG64278 WVB64278:WVC64278 IP129814:IQ129814 SL129814:SM129814 ACH129814:ACI129814 AMD129814:AME129814 AVZ129814:AWA129814 BFV129814:BFW129814 BPR129814:BPS129814 BZN129814:BZO129814 CJJ129814:CJK129814 CTF129814:CTG129814 DDB129814:DDC129814 DMX129814:DMY129814 DWT129814:DWU129814 EGP129814:EGQ129814 EQL129814:EQM129814 FAH129814:FAI129814 FKD129814:FKE129814 FTZ129814:FUA129814 GDV129814:GDW129814 GNR129814:GNS129814 GXN129814:GXO129814 HHJ129814:HHK129814 HRF129814:HRG129814 IBB129814:IBC129814 IKX129814:IKY129814 IUT129814:IUU129814 JEP129814:JEQ129814 JOL129814:JOM129814 JYH129814:JYI129814 KID129814:KIE129814 KRZ129814:KSA129814 LBV129814:LBW129814 LLR129814:LLS129814 LVN129814:LVO129814 MFJ129814:MFK129814 MPF129814:MPG129814 MZB129814:MZC129814 NIX129814:NIY129814 NST129814:NSU129814 OCP129814:OCQ129814 OML129814:OMM129814 OWH129814:OWI129814 PGD129814:PGE129814 PPZ129814:PQA129814 PZV129814:PZW129814 QJR129814:QJS129814 QTN129814:QTO129814 RDJ129814:RDK129814 RNF129814:RNG129814 RXB129814:RXC129814 SGX129814:SGY129814 SQT129814:SQU129814 TAP129814:TAQ129814 TKL129814:TKM129814 TUH129814:TUI129814 UED129814:UEE129814 UNZ129814:UOA129814 UXV129814:UXW129814 VHR129814:VHS129814 VRN129814:VRO129814 WBJ129814:WBK129814 WLF129814:WLG129814 WVB129814:WVC129814 IP195350:IQ195350 SL195350:SM195350 ACH195350:ACI195350 AMD195350:AME195350 AVZ195350:AWA195350 BFV195350:BFW195350 BPR195350:BPS195350 BZN195350:BZO195350 CJJ195350:CJK195350 CTF195350:CTG195350 DDB195350:DDC195350 DMX195350:DMY195350 DWT195350:DWU195350 EGP195350:EGQ195350 EQL195350:EQM195350 FAH195350:FAI195350 FKD195350:FKE195350 FTZ195350:FUA195350 GDV195350:GDW195350 GNR195350:GNS195350 GXN195350:GXO195350 HHJ195350:HHK195350 HRF195350:HRG195350 IBB195350:IBC195350 IKX195350:IKY195350 IUT195350:IUU195350 JEP195350:JEQ195350 JOL195350:JOM195350 JYH195350:JYI195350 KID195350:KIE195350 KRZ195350:KSA195350 LBV195350:LBW195350 LLR195350:LLS195350 LVN195350:LVO195350 MFJ195350:MFK195350 MPF195350:MPG195350 MZB195350:MZC195350 NIX195350:NIY195350 NST195350:NSU195350 OCP195350:OCQ195350 OML195350:OMM195350 OWH195350:OWI195350 PGD195350:PGE195350 PPZ195350:PQA195350 PZV195350:PZW195350 QJR195350:QJS195350 QTN195350:QTO195350 RDJ195350:RDK195350 RNF195350:RNG195350 RXB195350:RXC195350 SGX195350:SGY195350 SQT195350:SQU195350 TAP195350:TAQ195350 TKL195350:TKM195350 TUH195350:TUI195350 UED195350:UEE195350 UNZ195350:UOA195350 UXV195350:UXW195350 VHR195350:VHS195350 VRN195350:VRO195350 WBJ195350:WBK195350 WLF195350:WLG195350 WVB195350:WVC195350 IP260886:IQ260886 SL260886:SM260886 ACH260886:ACI260886 AMD260886:AME260886 AVZ260886:AWA260886 BFV260886:BFW260886 BPR260886:BPS260886 BZN260886:BZO260886 CJJ260886:CJK260886 CTF260886:CTG260886 DDB260886:DDC260886 DMX260886:DMY260886 DWT260886:DWU260886 EGP260886:EGQ260886 EQL260886:EQM260886 FAH260886:FAI260886 FKD260886:FKE260886 FTZ260886:FUA260886 GDV260886:GDW260886 GNR260886:GNS260886 GXN260886:GXO260886 HHJ260886:HHK260886 HRF260886:HRG260886 IBB260886:IBC260886 IKX260886:IKY260886 IUT260886:IUU260886 JEP260886:JEQ260886 JOL260886:JOM260886 JYH260886:JYI260886 KID260886:KIE260886 KRZ260886:KSA260886 LBV260886:LBW260886 LLR260886:LLS260886 LVN260886:LVO260886 MFJ260886:MFK260886 MPF260886:MPG260886 MZB260886:MZC260886 NIX260886:NIY260886 NST260886:NSU260886 OCP260886:OCQ260886 OML260886:OMM260886 OWH260886:OWI260886 PGD260886:PGE260886 PPZ260886:PQA260886 PZV260886:PZW260886 QJR260886:QJS260886 QTN260886:QTO260886 RDJ260886:RDK260886 RNF260886:RNG260886 RXB260886:RXC260886 SGX260886:SGY260886 SQT260886:SQU260886 TAP260886:TAQ260886 TKL260886:TKM260886 TUH260886:TUI260886 UED260886:UEE260886 UNZ260886:UOA260886 UXV260886:UXW260886 VHR260886:VHS260886 VRN260886:VRO260886 WBJ260886:WBK260886 WLF260886:WLG260886 WVB260886:WVC260886 IP326422:IQ326422 SL326422:SM326422 ACH326422:ACI326422 AMD326422:AME326422 AVZ326422:AWA326422 BFV326422:BFW326422 BPR326422:BPS326422 BZN326422:BZO326422 CJJ326422:CJK326422 CTF326422:CTG326422 DDB326422:DDC326422 DMX326422:DMY326422 DWT326422:DWU326422 EGP326422:EGQ326422 EQL326422:EQM326422 FAH326422:FAI326422 FKD326422:FKE326422 FTZ326422:FUA326422 GDV326422:GDW326422 GNR326422:GNS326422 GXN326422:GXO326422 HHJ326422:HHK326422 HRF326422:HRG326422 IBB326422:IBC326422 IKX326422:IKY326422 IUT326422:IUU326422 JEP326422:JEQ326422 JOL326422:JOM326422 JYH326422:JYI326422 KID326422:KIE326422 KRZ326422:KSA326422 LBV326422:LBW326422 LLR326422:LLS326422 LVN326422:LVO326422 MFJ326422:MFK326422 MPF326422:MPG326422 MZB326422:MZC326422 NIX326422:NIY326422 NST326422:NSU326422 OCP326422:OCQ326422 OML326422:OMM326422 OWH326422:OWI326422 PGD326422:PGE326422 PPZ326422:PQA326422 PZV326422:PZW326422 QJR326422:QJS326422 QTN326422:QTO326422 RDJ326422:RDK326422 RNF326422:RNG326422 RXB326422:RXC326422 SGX326422:SGY326422 SQT326422:SQU326422 TAP326422:TAQ326422 TKL326422:TKM326422 TUH326422:TUI326422 UED326422:UEE326422 UNZ326422:UOA326422 UXV326422:UXW326422 VHR326422:VHS326422 VRN326422:VRO326422 WBJ326422:WBK326422 WLF326422:WLG326422 WVB326422:WVC326422 IP391958:IQ391958 SL391958:SM391958 ACH391958:ACI391958 AMD391958:AME391958 AVZ391958:AWA391958 BFV391958:BFW391958 BPR391958:BPS391958 BZN391958:BZO391958 CJJ391958:CJK391958 CTF391958:CTG391958 DDB391958:DDC391958 DMX391958:DMY391958 DWT391958:DWU391958 EGP391958:EGQ391958 EQL391958:EQM391958 FAH391958:FAI391958 FKD391958:FKE391958 FTZ391958:FUA391958 GDV391958:GDW391958 GNR391958:GNS391958 GXN391958:GXO391958 HHJ391958:HHK391958 HRF391958:HRG391958 IBB391958:IBC391958 IKX391958:IKY391958 IUT391958:IUU391958 JEP391958:JEQ391958 JOL391958:JOM391958 JYH391958:JYI391958 KID391958:KIE391958 KRZ391958:KSA391958 LBV391958:LBW391958 LLR391958:LLS391958 LVN391958:LVO391958 MFJ391958:MFK391958 MPF391958:MPG391958 MZB391958:MZC391958 NIX391958:NIY391958 NST391958:NSU391958 OCP391958:OCQ391958 OML391958:OMM391958 OWH391958:OWI391958 PGD391958:PGE391958 PPZ391958:PQA391958 PZV391958:PZW391958 QJR391958:QJS391958 QTN391958:QTO391958 RDJ391958:RDK391958 RNF391958:RNG391958 RXB391958:RXC391958 SGX391958:SGY391958 SQT391958:SQU391958 TAP391958:TAQ391958 TKL391958:TKM391958 TUH391958:TUI391958 UED391958:UEE391958 UNZ391958:UOA391958 UXV391958:UXW391958 VHR391958:VHS391958 VRN391958:VRO391958 WBJ391958:WBK391958 WLF391958:WLG391958 WVB391958:WVC391958 IP457494:IQ457494 SL457494:SM457494 ACH457494:ACI457494 AMD457494:AME457494 AVZ457494:AWA457494 BFV457494:BFW457494 BPR457494:BPS457494 BZN457494:BZO457494 CJJ457494:CJK457494 CTF457494:CTG457494 DDB457494:DDC457494 DMX457494:DMY457494 DWT457494:DWU457494 EGP457494:EGQ457494 EQL457494:EQM457494 FAH457494:FAI457494 FKD457494:FKE457494 FTZ457494:FUA457494 GDV457494:GDW457494 GNR457494:GNS457494 GXN457494:GXO457494 HHJ457494:HHK457494 HRF457494:HRG457494 IBB457494:IBC457494 IKX457494:IKY457494 IUT457494:IUU457494 JEP457494:JEQ457494 JOL457494:JOM457494 JYH457494:JYI457494 KID457494:KIE457494 KRZ457494:KSA457494 LBV457494:LBW457494 LLR457494:LLS457494 LVN457494:LVO457494 MFJ457494:MFK457494 MPF457494:MPG457494 MZB457494:MZC457494 NIX457494:NIY457494 NST457494:NSU457494 OCP457494:OCQ457494 OML457494:OMM457494 OWH457494:OWI457494 PGD457494:PGE457494 PPZ457494:PQA457494 PZV457494:PZW457494 QJR457494:QJS457494 QTN457494:QTO457494 RDJ457494:RDK457494 RNF457494:RNG457494 RXB457494:RXC457494 SGX457494:SGY457494 SQT457494:SQU457494 TAP457494:TAQ457494 TKL457494:TKM457494 TUH457494:TUI457494 UED457494:UEE457494 UNZ457494:UOA457494 UXV457494:UXW457494 VHR457494:VHS457494 VRN457494:VRO457494 WBJ457494:WBK457494 WLF457494:WLG457494 WVB457494:WVC457494 IP523030:IQ523030 SL523030:SM523030 ACH523030:ACI523030 AMD523030:AME523030 AVZ523030:AWA523030 BFV523030:BFW523030 BPR523030:BPS523030 BZN523030:BZO523030 CJJ523030:CJK523030 CTF523030:CTG523030 DDB523030:DDC523030 DMX523030:DMY523030 DWT523030:DWU523030 EGP523030:EGQ523030 EQL523030:EQM523030 FAH523030:FAI523030 FKD523030:FKE523030 FTZ523030:FUA523030 GDV523030:GDW523030 GNR523030:GNS523030 GXN523030:GXO523030 HHJ523030:HHK523030 HRF523030:HRG523030 IBB523030:IBC523030 IKX523030:IKY523030 IUT523030:IUU523030 JEP523030:JEQ523030 JOL523030:JOM523030 JYH523030:JYI523030 KID523030:KIE523030 KRZ523030:KSA523030 LBV523030:LBW523030 LLR523030:LLS523030 LVN523030:LVO523030 MFJ523030:MFK523030 MPF523030:MPG523030 MZB523030:MZC523030 NIX523030:NIY523030 NST523030:NSU523030 OCP523030:OCQ523030 OML523030:OMM523030 OWH523030:OWI523030 PGD523030:PGE523030 PPZ523030:PQA523030 PZV523030:PZW523030 QJR523030:QJS523030 QTN523030:QTO523030 RDJ523030:RDK523030 RNF523030:RNG523030 RXB523030:RXC523030 SGX523030:SGY523030 SQT523030:SQU523030 TAP523030:TAQ523030 TKL523030:TKM523030 TUH523030:TUI523030 UED523030:UEE523030 UNZ523030:UOA523030 UXV523030:UXW523030 VHR523030:VHS523030 VRN523030:VRO523030 WBJ523030:WBK523030 WLF523030:WLG523030 WVB523030:WVC523030 IP588566:IQ588566 SL588566:SM588566 ACH588566:ACI588566 AMD588566:AME588566 AVZ588566:AWA588566 BFV588566:BFW588566 BPR588566:BPS588566 BZN588566:BZO588566 CJJ588566:CJK588566 CTF588566:CTG588566 DDB588566:DDC588566 DMX588566:DMY588566 DWT588566:DWU588566 EGP588566:EGQ588566 EQL588566:EQM588566 FAH588566:FAI588566 FKD588566:FKE588566 FTZ588566:FUA588566 GDV588566:GDW588566 GNR588566:GNS588566 GXN588566:GXO588566 HHJ588566:HHK588566 HRF588566:HRG588566 IBB588566:IBC588566 IKX588566:IKY588566 IUT588566:IUU588566 JEP588566:JEQ588566 JOL588566:JOM588566 JYH588566:JYI588566 KID588566:KIE588566 KRZ588566:KSA588566 LBV588566:LBW588566 LLR588566:LLS588566 LVN588566:LVO588566 MFJ588566:MFK588566 MPF588566:MPG588566 MZB588566:MZC588566 NIX588566:NIY588566 NST588566:NSU588566 OCP588566:OCQ588566 OML588566:OMM588566 OWH588566:OWI588566 PGD588566:PGE588566 PPZ588566:PQA588566 PZV588566:PZW588566 QJR588566:QJS588566 QTN588566:QTO588566 RDJ588566:RDK588566 RNF588566:RNG588566 RXB588566:RXC588566 SGX588566:SGY588566 SQT588566:SQU588566 TAP588566:TAQ588566 TKL588566:TKM588566 TUH588566:TUI588566 UED588566:UEE588566 UNZ588566:UOA588566 UXV588566:UXW588566 VHR588566:VHS588566 VRN588566:VRO588566 WBJ588566:WBK588566 WLF588566:WLG588566 WVB588566:WVC588566 IP654102:IQ654102 SL654102:SM654102 ACH654102:ACI654102 AMD654102:AME654102 AVZ654102:AWA654102 BFV654102:BFW654102 BPR654102:BPS654102 BZN654102:BZO654102 CJJ654102:CJK654102 CTF654102:CTG654102 DDB654102:DDC654102 DMX654102:DMY654102 DWT654102:DWU654102 EGP654102:EGQ654102 EQL654102:EQM654102 FAH654102:FAI654102 FKD654102:FKE654102 FTZ654102:FUA654102 GDV654102:GDW654102 GNR654102:GNS654102 GXN654102:GXO654102 HHJ654102:HHK654102 HRF654102:HRG654102 IBB654102:IBC654102 IKX654102:IKY654102 IUT654102:IUU654102 JEP654102:JEQ654102 JOL654102:JOM654102 JYH654102:JYI654102 KID654102:KIE654102 KRZ654102:KSA654102 LBV654102:LBW654102 LLR654102:LLS654102 LVN654102:LVO654102 MFJ654102:MFK654102 MPF654102:MPG654102 MZB654102:MZC654102 NIX654102:NIY654102 NST654102:NSU654102 OCP654102:OCQ654102 OML654102:OMM654102 OWH654102:OWI654102 PGD654102:PGE654102 PPZ654102:PQA654102 PZV654102:PZW654102 QJR654102:QJS654102 QTN654102:QTO654102 RDJ654102:RDK654102 RNF654102:RNG654102 RXB654102:RXC654102 SGX654102:SGY654102 SQT654102:SQU654102 TAP654102:TAQ654102 TKL654102:TKM654102 TUH654102:TUI654102 UED654102:UEE654102 UNZ654102:UOA654102 UXV654102:UXW654102 VHR654102:VHS654102 VRN654102:VRO654102 WBJ654102:WBK654102 WLF654102:WLG654102 WVB654102:WVC654102 IP719638:IQ719638 SL719638:SM719638 ACH719638:ACI719638 AMD719638:AME719638 AVZ719638:AWA719638 BFV719638:BFW719638 BPR719638:BPS719638 BZN719638:BZO719638 CJJ719638:CJK719638 CTF719638:CTG719638 DDB719638:DDC719638 DMX719638:DMY719638 DWT719638:DWU719638 EGP719638:EGQ719638 EQL719638:EQM719638 FAH719638:FAI719638 FKD719638:FKE719638 FTZ719638:FUA719638 GDV719638:GDW719638 GNR719638:GNS719638 GXN719638:GXO719638 HHJ719638:HHK719638 HRF719638:HRG719638 IBB719638:IBC719638 IKX719638:IKY719638 IUT719638:IUU719638 JEP719638:JEQ719638 JOL719638:JOM719638 JYH719638:JYI719638 KID719638:KIE719638 KRZ719638:KSA719638 LBV719638:LBW719638 LLR719638:LLS719638 LVN719638:LVO719638 MFJ719638:MFK719638 MPF719638:MPG719638 MZB719638:MZC719638 NIX719638:NIY719638 NST719638:NSU719638 OCP719638:OCQ719638 OML719638:OMM719638 OWH719638:OWI719638 PGD719638:PGE719638 PPZ719638:PQA719638 PZV719638:PZW719638 QJR719638:QJS719638 QTN719638:QTO719638 RDJ719638:RDK719638 RNF719638:RNG719638 RXB719638:RXC719638 SGX719638:SGY719638 SQT719638:SQU719638 TAP719638:TAQ719638 TKL719638:TKM719638 TUH719638:TUI719638 UED719638:UEE719638 UNZ719638:UOA719638 UXV719638:UXW719638 VHR719638:VHS719638 VRN719638:VRO719638 WBJ719638:WBK719638 WLF719638:WLG719638 WVB719638:WVC719638 IP785174:IQ785174 SL785174:SM785174 ACH785174:ACI785174 AMD785174:AME785174 AVZ785174:AWA785174 BFV785174:BFW785174 BPR785174:BPS785174 BZN785174:BZO785174 CJJ785174:CJK785174 CTF785174:CTG785174 DDB785174:DDC785174 DMX785174:DMY785174 DWT785174:DWU785174 EGP785174:EGQ785174 EQL785174:EQM785174 FAH785174:FAI785174 FKD785174:FKE785174 FTZ785174:FUA785174 GDV785174:GDW785174 GNR785174:GNS785174 GXN785174:GXO785174 HHJ785174:HHK785174 HRF785174:HRG785174 IBB785174:IBC785174 IKX785174:IKY785174 IUT785174:IUU785174 JEP785174:JEQ785174 JOL785174:JOM785174 JYH785174:JYI785174 KID785174:KIE785174 KRZ785174:KSA785174 LBV785174:LBW785174 LLR785174:LLS785174 LVN785174:LVO785174 MFJ785174:MFK785174 MPF785174:MPG785174 MZB785174:MZC785174 NIX785174:NIY785174 NST785174:NSU785174 OCP785174:OCQ785174 OML785174:OMM785174 OWH785174:OWI785174 PGD785174:PGE785174 PPZ785174:PQA785174 PZV785174:PZW785174 QJR785174:QJS785174 QTN785174:QTO785174 RDJ785174:RDK785174 RNF785174:RNG785174 RXB785174:RXC785174 SGX785174:SGY785174 SQT785174:SQU785174 TAP785174:TAQ785174 TKL785174:TKM785174 TUH785174:TUI785174 UED785174:UEE785174 UNZ785174:UOA785174 UXV785174:UXW785174 VHR785174:VHS785174 VRN785174:VRO785174 WBJ785174:WBK785174 WLF785174:WLG785174 WVB785174:WVC785174 IP850710:IQ850710 SL850710:SM850710 ACH850710:ACI850710 AMD850710:AME850710 AVZ850710:AWA850710 BFV850710:BFW850710 BPR850710:BPS850710 BZN850710:BZO850710 CJJ850710:CJK850710 CTF850710:CTG850710 DDB850710:DDC850710 DMX850710:DMY850710 DWT850710:DWU850710 EGP850710:EGQ850710 EQL850710:EQM850710 FAH850710:FAI850710 FKD850710:FKE850710 FTZ850710:FUA850710 GDV850710:GDW850710 GNR850710:GNS850710 GXN850710:GXO850710 HHJ850710:HHK850710 HRF850710:HRG850710 IBB850710:IBC850710 IKX850710:IKY850710 IUT850710:IUU850710 JEP850710:JEQ850710 JOL850710:JOM850710 JYH850710:JYI850710 KID850710:KIE850710 KRZ850710:KSA850710 LBV850710:LBW850710 LLR850710:LLS850710 LVN850710:LVO850710 MFJ850710:MFK850710 MPF850710:MPG850710 MZB850710:MZC850710 NIX850710:NIY850710 NST850710:NSU850710 OCP850710:OCQ850710 OML850710:OMM850710 OWH850710:OWI850710 PGD850710:PGE850710 PPZ850710:PQA850710 PZV850710:PZW850710 QJR850710:QJS850710 QTN850710:QTO850710 RDJ850710:RDK850710 RNF850710:RNG850710 RXB850710:RXC850710 SGX850710:SGY850710 SQT850710:SQU850710 TAP850710:TAQ850710 TKL850710:TKM850710 TUH850710:TUI850710 UED850710:UEE850710 UNZ850710:UOA850710 UXV850710:UXW850710 VHR850710:VHS850710 VRN850710:VRO850710 WBJ850710:WBK850710 WLF850710:WLG850710 WVB850710:WVC850710 IP916246:IQ916246 SL916246:SM916246 ACH916246:ACI916246 AMD916246:AME916246 AVZ916246:AWA916246 BFV916246:BFW916246 BPR916246:BPS916246 BZN916246:BZO916246 CJJ916246:CJK916246 CTF916246:CTG916246 DDB916246:DDC916246 DMX916246:DMY916246 DWT916246:DWU916246 EGP916246:EGQ916246 EQL916246:EQM916246 FAH916246:FAI916246 FKD916246:FKE916246 FTZ916246:FUA916246 GDV916246:GDW916246 GNR916246:GNS916246 GXN916246:GXO916246 HHJ916246:HHK916246 HRF916246:HRG916246 IBB916246:IBC916246 IKX916246:IKY916246 IUT916246:IUU916246 JEP916246:JEQ916246 JOL916246:JOM916246 JYH916246:JYI916246 KID916246:KIE916246 KRZ916246:KSA916246 LBV916246:LBW916246 LLR916246:LLS916246 LVN916246:LVO916246 MFJ916246:MFK916246 MPF916246:MPG916246 MZB916246:MZC916246 NIX916246:NIY916246 NST916246:NSU916246 OCP916246:OCQ916246 OML916246:OMM916246 OWH916246:OWI916246 PGD916246:PGE916246 PPZ916246:PQA916246 PZV916246:PZW916246 QJR916246:QJS916246 QTN916246:QTO916246 RDJ916246:RDK916246 RNF916246:RNG916246 RXB916246:RXC916246 SGX916246:SGY916246 SQT916246:SQU916246 TAP916246:TAQ916246 TKL916246:TKM916246 TUH916246:TUI916246 UED916246:UEE916246 UNZ916246:UOA916246 UXV916246:UXW916246 VHR916246:VHS916246 VRN916246:VRO916246 WBJ916246:WBK916246 WLF916246:WLG916246 WVB916246:WVC916246 IP981782:IQ981782 SL981782:SM981782 ACH981782:ACI981782 AMD981782:AME981782 AVZ981782:AWA981782 BFV981782:BFW981782 BPR981782:BPS981782 BZN981782:BZO981782 CJJ981782:CJK981782 CTF981782:CTG981782 DDB981782:DDC981782 DMX981782:DMY981782 DWT981782:DWU981782 EGP981782:EGQ981782 EQL981782:EQM981782 FAH981782:FAI981782 FKD981782:FKE981782 FTZ981782:FUA981782 GDV981782:GDW981782 GNR981782:GNS981782 GXN981782:GXO981782 HHJ981782:HHK981782 HRF981782:HRG981782 IBB981782:IBC981782 IKX981782:IKY981782 IUT981782:IUU981782 JEP981782:JEQ981782 JOL981782:JOM981782 JYH981782:JYI981782 KID981782:KIE981782 KRZ981782:KSA981782 LBV981782:LBW981782 LLR981782:LLS981782 LVN981782:LVO981782 MFJ981782:MFK981782 MPF981782:MPG981782 MZB981782:MZC981782 NIX981782:NIY981782 NST981782:NSU981782 OCP981782:OCQ981782 OML981782:OMM981782 OWH981782:OWI981782 PGD981782:PGE981782 PPZ981782:PQA981782 PZV981782:PZW981782 QJR981782:QJS981782 QTN981782:QTO981782 RDJ981782:RDK981782 RNF981782:RNG981782 RXB981782:RXC981782 SGX981782:SGY981782 SQT981782:SQU981782 TAP981782:TAQ981782 TKL981782:TKM981782 TUH981782:TUI981782 UED981782:UEE981782 UNZ981782:UOA981782 UXV981782:UXW981782 VHR981782:VHS981782 VRN981782:VRO981782 WBJ981782:WBK981782 WLF981782:WLG981782 WVB981782:WVC981782" xr:uid="{C319B15D-7B80-2C4C-8FAA-79FBC66D4870}"/>
  </dataValidations>
  <pageMargins left="0.70866141732283472" right="0.51181102362204722" top="0.74803149606299213" bottom="0.74803149606299213" header="0.31496062992125984" footer="0.31496062992125984"/>
  <pageSetup scale="65" orientation="landscape"/>
  <headerFooter>
    <oddFooter>&amp;R&amp;P</oddFooter>
  </headerFooter>
  <extLst>
    <ext xmlns:x14="http://schemas.microsoft.com/office/spreadsheetml/2009/9/main" uri="{CCE6A557-97BC-4b89-ADB6-D9C93CAAB3DF}">
      <x14:dataValidations xmlns:xm="http://schemas.microsoft.com/office/excel/2006/main" count="2">
        <x14:dataValidation type="list" showInputMessage="1" showErrorMessage="1" xr:uid="{29A78C4A-4520-7C45-8380-1DB6DAA7CF7A}">
          <x14:formula1>
            <xm:f>Reglon_renta</xm:f>
          </x14:formula1>
          <xm:sqref>WVH982047:WVH982103 IV64280:IV64293 SR64280:SR64293 ACN64280:ACN64293 AMJ64280:AMJ64293 AWF64280:AWF64293 BGB64280:BGB64293 BPX64280:BPX64293 BZT64280:BZT64293 CJP64280:CJP64293 CTL64280:CTL64293 DDH64280:DDH64293 DND64280:DND64293 DWZ64280:DWZ64293 EGV64280:EGV64293 EQR64280:EQR64293 FAN64280:FAN64293 FKJ64280:FKJ64293 FUF64280:FUF64293 GEB64280:GEB64293 GNX64280:GNX64293 GXT64280:GXT64293 HHP64280:HHP64293 HRL64280:HRL64293 IBH64280:IBH64293 ILD64280:ILD64293 IUZ64280:IUZ64293 JEV64280:JEV64293 JOR64280:JOR64293 JYN64280:JYN64293 KIJ64280:KIJ64293 KSF64280:KSF64293 LCB64280:LCB64293 LLX64280:LLX64293 LVT64280:LVT64293 MFP64280:MFP64293 MPL64280:MPL64293 MZH64280:MZH64293 NJD64280:NJD64293 NSZ64280:NSZ64293 OCV64280:OCV64293 OMR64280:OMR64293 OWN64280:OWN64293 PGJ64280:PGJ64293 PQF64280:PQF64293 QAB64280:QAB64293 QJX64280:QJX64293 QTT64280:QTT64293 RDP64280:RDP64293 RNL64280:RNL64293 RXH64280:RXH64293 SHD64280:SHD64293 SQZ64280:SQZ64293 TAV64280:TAV64293 TKR64280:TKR64293 TUN64280:TUN64293 UEJ64280:UEJ64293 UOF64280:UOF64293 UYB64280:UYB64293 VHX64280:VHX64293 VRT64280:VRT64293 WBP64280:WBP64293 WLL64280:WLL64293 WVH64280:WVH64293 IV129816:IV129829 SR129816:SR129829 ACN129816:ACN129829 AMJ129816:AMJ129829 AWF129816:AWF129829 BGB129816:BGB129829 BPX129816:BPX129829 BZT129816:BZT129829 CJP129816:CJP129829 CTL129816:CTL129829 DDH129816:DDH129829 DND129816:DND129829 DWZ129816:DWZ129829 EGV129816:EGV129829 EQR129816:EQR129829 FAN129816:FAN129829 FKJ129816:FKJ129829 FUF129816:FUF129829 GEB129816:GEB129829 GNX129816:GNX129829 GXT129816:GXT129829 HHP129816:HHP129829 HRL129816:HRL129829 IBH129816:IBH129829 ILD129816:ILD129829 IUZ129816:IUZ129829 JEV129816:JEV129829 JOR129816:JOR129829 JYN129816:JYN129829 KIJ129816:KIJ129829 KSF129816:KSF129829 LCB129816:LCB129829 LLX129816:LLX129829 LVT129816:LVT129829 MFP129816:MFP129829 MPL129816:MPL129829 MZH129816:MZH129829 NJD129816:NJD129829 NSZ129816:NSZ129829 OCV129816:OCV129829 OMR129816:OMR129829 OWN129816:OWN129829 PGJ129816:PGJ129829 PQF129816:PQF129829 QAB129816:QAB129829 QJX129816:QJX129829 QTT129816:QTT129829 RDP129816:RDP129829 RNL129816:RNL129829 RXH129816:RXH129829 SHD129816:SHD129829 SQZ129816:SQZ129829 TAV129816:TAV129829 TKR129816:TKR129829 TUN129816:TUN129829 UEJ129816:UEJ129829 UOF129816:UOF129829 UYB129816:UYB129829 VHX129816:VHX129829 VRT129816:VRT129829 WBP129816:WBP129829 WLL129816:WLL129829 WVH129816:WVH129829 IV195352:IV195365 SR195352:SR195365 ACN195352:ACN195365 AMJ195352:AMJ195365 AWF195352:AWF195365 BGB195352:BGB195365 BPX195352:BPX195365 BZT195352:BZT195365 CJP195352:CJP195365 CTL195352:CTL195365 DDH195352:DDH195365 DND195352:DND195365 DWZ195352:DWZ195365 EGV195352:EGV195365 EQR195352:EQR195365 FAN195352:FAN195365 FKJ195352:FKJ195365 FUF195352:FUF195365 GEB195352:GEB195365 GNX195352:GNX195365 GXT195352:GXT195365 HHP195352:HHP195365 HRL195352:HRL195365 IBH195352:IBH195365 ILD195352:ILD195365 IUZ195352:IUZ195365 JEV195352:JEV195365 JOR195352:JOR195365 JYN195352:JYN195365 KIJ195352:KIJ195365 KSF195352:KSF195365 LCB195352:LCB195365 LLX195352:LLX195365 LVT195352:LVT195365 MFP195352:MFP195365 MPL195352:MPL195365 MZH195352:MZH195365 NJD195352:NJD195365 NSZ195352:NSZ195365 OCV195352:OCV195365 OMR195352:OMR195365 OWN195352:OWN195365 PGJ195352:PGJ195365 PQF195352:PQF195365 QAB195352:QAB195365 QJX195352:QJX195365 QTT195352:QTT195365 RDP195352:RDP195365 RNL195352:RNL195365 RXH195352:RXH195365 SHD195352:SHD195365 SQZ195352:SQZ195365 TAV195352:TAV195365 TKR195352:TKR195365 TUN195352:TUN195365 UEJ195352:UEJ195365 UOF195352:UOF195365 UYB195352:UYB195365 VHX195352:VHX195365 VRT195352:VRT195365 WBP195352:WBP195365 WLL195352:WLL195365 WVH195352:WVH195365 IV260888:IV260901 SR260888:SR260901 ACN260888:ACN260901 AMJ260888:AMJ260901 AWF260888:AWF260901 BGB260888:BGB260901 BPX260888:BPX260901 BZT260888:BZT260901 CJP260888:CJP260901 CTL260888:CTL260901 DDH260888:DDH260901 DND260888:DND260901 DWZ260888:DWZ260901 EGV260888:EGV260901 EQR260888:EQR260901 FAN260888:FAN260901 FKJ260888:FKJ260901 FUF260888:FUF260901 GEB260888:GEB260901 GNX260888:GNX260901 GXT260888:GXT260901 HHP260888:HHP260901 HRL260888:HRL260901 IBH260888:IBH260901 ILD260888:ILD260901 IUZ260888:IUZ260901 JEV260888:JEV260901 JOR260888:JOR260901 JYN260888:JYN260901 KIJ260888:KIJ260901 KSF260888:KSF260901 LCB260888:LCB260901 LLX260888:LLX260901 LVT260888:LVT260901 MFP260888:MFP260901 MPL260888:MPL260901 MZH260888:MZH260901 NJD260888:NJD260901 NSZ260888:NSZ260901 OCV260888:OCV260901 OMR260888:OMR260901 OWN260888:OWN260901 PGJ260888:PGJ260901 PQF260888:PQF260901 QAB260888:QAB260901 QJX260888:QJX260901 QTT260888:QTT260901 RDP260888:RDP260901 RNL260888:RNL260901 RXH260888:RXH260901 SHD260888:SHD260901 SQZ260888:SQZ260901 TAV260888:TAV260901 TKR260888:TKR260901 TUN260888:TUN260901 UEJ260888:UEJ260901 UOF260888:UOF260901 UYB260888:UYB260901 VHX260888:VHX260901 VRT260888:VRT260901 WBP260888:WBP260901 WLL260888:WLL260901 WVH260888:WVH260901 IV326424:IV326437 SR326424:SR326437 ACN326424:ACN326437 AMJ326424:AMJ326437 AWF326424:AWF326437 BGB326424:BGB326437 BPX326424:BPX326437 BZT326424:BZT326437 CJP326424:CJP326437 CTL326424:CTL326437 DDH326424:DDH326437 DND326424:DND326437 DWZ326424:DWZ326437 EGV326424:EGV326437 EQR326424:EQR326437 FAN326424:FAN326437 FKJ326424:FKJ326437 FUF326424:FUF326437 GEB326424:GEB326437 GNX326424:GNX326437 GXT326424:GXT326437 HHP326424:HHP326437 HRL326424:HRL326437 IBH326424:IBH326437 ILD326424:ILD326437 IUZ326424:IUZ326437 JEV326424:JEV326437 JOR326424:JOR326437 JYN326424:JYN326437 KIJ326424:KIJ326437 KSF326424:KSF326437 LCB326424:LCB326437 LLX326424:LLX326437 LVT326424:LVT326437 MFP326424:MFP326437 MPL326424:MPL326437 MZH326424:MZH326437 NJD326424:NJD326437 NSZ326424:NSZ326437 OCV326424:OCV326437 OMR326424:OMR326437 OWN326424:OWN326437 PGJ326424:PGJ326437 PQF326424:PQF326437 QAB326424:QAB326437 QJX326424:QJX326437 QTT326424:QTT326437 RDP326424:RDP326437 RNL326424:RNL326437 RXH326424:RXH326437 SHD326424:SHD326437 SQZ326424:SQZ326437 TAV326424:TAV326437 TKR326424:TKR326437 TUN326424:TUN326437 UEJ326424:UEJ326437 UOF326424:UOF326437 UYB326424:UYB326437 VHX326424:VHX326437 VRT326424:VRT326437 WBP326424:WBP326437 WLL326424:WLL326437 WVH326424:WVH326437 IV391960:IV391973 SR391960:SR391973 ACN391960:ACN391973 AMJ391960:AMJ391973 AWF391960:AWF391973 BGB391960:BGB391973 BPX391960:BPX391973 BZT391960:BZT391973 CJP391960:CJP391973 CTL391960:CTL391973 DDH391960:DDH391973 DND391960:DND391973 DWZ391960:DWZ391973 EGV391960:EGV391973 EQR391960:EQR391973 FAN391960:FAN391973 FKJ391960:FKJ391973 FUF391960:FUF391973 GEB391960:GEB391973 GNX391960:GNX391973 GXT391960:GXT391973 HHP391960:HHP391973 HRL391960:HRL391973 IBH391960:IBH391973 ILD391960:ILD391973 IUZ391960:IUZ391973 JEV391960:JEV391973 JOR391960:JOR391973 JYN391960:JYN391973 KIJ391960:KIJ391973 KSF391960:KSF391973 LCB391960:LCB391973 LLX391960:LLX391973 LVT391960:LVT391973 MFP391960:MFP391973 MPL391960:MPL391973 MZH391960:MZH391973 NJD391960:NJD391973 NSZ391960:NSZ391973 OCV391960:OCV391973 OMR391960:OMR391973 OWN391960:OWN391973 PGJ391960:PGJ391973 PQF391960:PQF391973 QAB391960:QAB391973 QJX391960:QJX391973 QTT391960:QTT391973 RDP391960:RDP391973 RNL391960:RNL391973 RXH391960:RXH391973 SHD391960:SHD391973 SQZ391960:SQZ391973 TAV391960:TAV391973 TKR391960:TKR391973 TUN391960:TUN391973 UEJ391960:UEJ391973 UOF391960:UOF391973 UYB391960:UYB391973 VHX391960:VHX391973 VRT391960:VRT391973 WBP391960:WBP391973 WLL391960:WLL391973 WVH391960:WVH391973 IV457496:IV457509 SR457496:SR457509 ACN457496:ACN457509 AMJ457496:AMJ457509 AWF457496:AWF457509 BGB457496:BGB457509 BPX457496:BPX457509 BZT457496:BZT457509 CJP457496:CJP457509 CTL457496:CTL457509 DDH457496:DDH457509 DND457496:DND457509 DWZ457496:DWZ457509 EGV457496:EGV457509 EQR457496:EQR457509 FAN457496:FAN457509 FKJ457496:FKJ457509 FUF457496:FUF457509 GEB457496:GEB457509 GNX457496:GNX457509 GXT457496:GXT457509 HHP457496:HHP457509 HRL457496:HRL457509 IBH457496:IBH457509 ILD457496:ILD457509 IUZ457496:IUZ457509 JEV457496:JEV457509 JOR457496:JOR457509 JYN457496:JYN457509 KIJ457496:KIJ457509 KSF457496:KSF457509 LCB457496:LCB457509 LLX457496:LLX457509 LVT457496:LVT457509 MFP457496:MFP457509 MPL457496:MPL457509 MZH457496:MZH457509 NJD457496:NJD457509 NSZ457496:NSZ457509 OCV457496:OCV457509 OMR457496:OMR457509 OWN457496:OWN457509 PGJ457496:PGJ457509 PQF457496:PQF457509 QAB457496:QAB457509 QJX457496:QJX457509 QTT457496:QTT457509 RDP457496:RDP457509 RNL457496:RNL457509 RXH457496:RXH457509 SHD457496:SHD457509 SQZ457496:SQZ457509 TAV457496:TAV457509 TKR457496:TKR457509 TUN457496:TUN457509 UEJ457496:UEJ457509 UOF457496:UOF457509 UYB457496:UYB457509 VHX457496:VHX457509 VRT457496:VRT457509 WBP457496:WBP457509 WLL457496:WLL457509 WVH457496:WVH457509 IV523032:IV523045 SR523032:SR523045 ACN523032:ACN523045 AMJ523032:AMJ523045 AWF523032:AWF523045 BGB523032:BGB523045 BPX523032:BPX523045 BZT523032:BZT523045 CJP523032:CJP523045 CTL523032:CTL523045 DDH523032:DDH523045 DND523032:DND523045 DWZ523032:DWZ523045 EGV523032:EGV523045 EQR523032:EQR523045 FAN523032:FAN523045 FKJ523032:FKJ523045 FUF523032:FUF523045 GEB523032:GEB523045 GNX523032:GNX523045 GXT523032:GXT523045 HHP523032:HHP523045 HRL523032:HRL523045 IBH523032:IBH523045 ILD523032:ILD523045 IUZ523032:IUZ523045 JEV523032:JEV523045 JOR523032:JOR523045 JYN523032:JYN523045 KIJ523032:KIJ523045 KSF523032:KSF523045 LCB523032:LCB523045 LLX523032:LLX523045 LVT523032:LVT523045 MFP523032:MFP523045 MPL523032:MPL523045 MZH523032:MZH523045 NJD523032:NJD523045 NSZ523032:NSZ523045 OCV523032:OCV523045 OMR523032:OMR523045 OWN523032:OWN523045 PGJ523032:PGJ523045 PQF523032:PQF523045 QAB523032:QAB523045 QJX523032:QJX523045 QTT523032:QTT523045 RDP523032:RDP523045 RNL523032:RNL523045 RXH523032:RXH523045 SHD523032:SHD523045 SQZ523032:SQZ523045 TAV523032:TAV523045 TKR523032:TKR523045 TUN523032:TUN523045 UEJ523032:UEJ523045 UOF523032:UOF523045 UYB523032:UYB523045 VHX523032:VHX523045 VRT523032:VRT523045 WBP523032:WBP523045 WLL523032:WLL523045 WVH523032:WVH523045 IV588568:IV588581 SR588568:SR588581 ACN588568:ACN588581 AMJ588568:AMJ588581 AWF588568:AWF588581 BGB588568:BGB588581 BPX588568:BPX588581 BZT588568:BZT588581 CJP588568:CJP588581 CTL588568:CTL588581 DDH588568:DDH588581 DND588568:DND588581 DWZ588568:DWZ588581 EGV588568:EGV588581 EQR588568:EQR588581 FAN588568:FAN588581 FKJ588568:FKJ588581 FUF588568:FUF588581 GEB588568:GEB588581 GNX588568:GNX588581 GXT588568:GXT588581 HHP588568:HHP588581 HRL588568:HRL588581 IBH588568:IBH588581 ILD588568:ILD588581 IUZ588568:IUZ588581 JEV588568:JEV588581 JOR588568:JOR588581 JYN588568:JYN588581 KIJ588568:KIJ588581 KSF588568:KSF588581 LCB588568:LCB588581 LLX588568:LLX588581 LVT588568:LVT588581 MFP588568:MFP588581 MPL588568:MPL588581 MZH588568:MZH588581 NJD588568:NJD588581 NSZ588568:NSZ588581 OCV588568:OCV588581 OMR588568:OMR588581 OWN588568:OWN588581 PGJ588568:PGJ588581 PQF588568:PQF588581 QAB588568:QAB588581 QJX588568:QJX588581 QTT588568:QTT588581 RDP588568:RDP588581 RNL588568:RNL588581 RXH588568:RXH588581 SHD588568:SHD588581 SQZ588568:SQZ588581 TAV588568:TAV588581 TKR588568:TKR588581 TUN588568:TUN588581 UEJ588568:UEJ588581 UOF588568:UOF588581 UYB588568:UYB588581 VHX588568:VHX588581 VRT588568:VRT588581 WBP588568:WBP588581 WLL588568:WLL588581 WVH588568:WVH588581 IV654104:IV654117 SR654104:SR654117 ACN654104:ACN654117 AMJ654104:AMJ654117 AWF654104:AWF654117 BGB654104:BGB654117 BPX654104:BPX654117 BZT654104:BZT654117 CJP654104:CJP654117 CTL654104:CTL654117 DDH654104:DDH654117 DND654104:DND654117 DWZ654104:DWZ654117 EGV654104:EGV654117 EQR654104:EQR654117 FAN654104:FAN654117 FKJ654104:FKJ654117 FUF654104:FUF654117 GEB654104:GEB654117 GNX654104:GNX654117 GXT654104:GXT654117 HHP654104:HHP654117 HRL654104:HRL654117 IBH654104:IBH654117 ILD654104:ILD654117 IUZ654104:IUZ654117 JEV654104:JEV654117 JOR654104:JOR654117 JYN654104:JYN654117 KIJ654104:KIJ654117 KSF654104:KSF654117 LCB654104:LCB654117 LLX654104:LLX654117 LVT654104:LVT654117 MFP654104:MFP654117 MPL654104:MPL654117 MZH654104:MZH654117 NJD654104:NJD654117 NSZ654104:NSZ654117 OCV654104:OCV654117 OMR654104:OMR654117 OWN654104:OWN654117 PGJ654104:PGJ654117 PQF654104:PQF654117 QAB654104:QAB654117 QJX654104:QJX654117 QTT654104:QTT654117 RDP654104:RDP654117 RNL654104:RNL654117 RXH654104:RXH654117 SHD654104:SHD654117 SQZ654104:SQZ654117 TAV654104:TAV654117 TKR654104:TKR654117 TUN654104:TUN654117 UEJ654104:UEJ654117 UOF654104:UOF654117 UYB654104:UYB654117 VHX654104:VHX654117 VRT654104:VRT654117 WBP654104:WBP654117 WLL654104:WLL654117 WVH654104:WVH654117 IV719640:IV719653 SR719640:SR719653 ACN719640:ACN719653 AMJ719640:AMJ719653 AWF719640:AWF719653 BGB719640:BGB719653 BPX719640:BPX719653 BZT719640:BZT719653 CJP719640:CJP719653 CTL719640:CTL719653 DDH719640:DDH719653 DND719640:DND719653 DWZ719640:DWZ719653 EGV719640:EGV719653 EQR719640:EQR719653 FAN719640:FAN719653 FKJ719640:FKJ719653 FUF719640:FUF719653 GEB719640:GEB719653 GNX719640:GNX719653 GXT719640:GXT719653 HHP719640:HHP719653 HRL719640:HRL719653 IBH719640:IBH719653 ILD719640:ILD719653 IUZ719640:IUZ719653 JEV719640:JEV719653 JOR719640:JOR719653 JYN719640:JYN719653 KIJ719640:KIJ719653 KSF719640:KSF719653 LCB719640:LCB719653 LLX719640:LLX719653 LVT719640:LVT719653 MFP719640:MFP719653 MPL719640:MPL719653 MZH719640:MZH719653 NJD719640:NJD719653 NSZ719640:NSZ719653 OCV719640:OCV719653 OMR719640:OMR719653 OWN719640:OWN719653 PGJ719640:PGJ719653 PQF719640:PQF719653 QAB719640:QAB719653 QJX719640:QJX719653 QTT719640:QTT719653 RDP719640:RDP719653 RNL719640:RNL719653 RXH719640:RXH719653 SHD719640:SHD719653 SQZ719640:SQZ719653 TAV719640:TAV719653 TKR719640:TKR719653 TUN719640:TUN719653 UEJ719640:UEJ719653 UOF719640:UOF719653 UYB719640:UYB719653 VHX719640:VHX719653 VRT719640:VRT719653 WBP719640:WBP719653 WLL719640:WLL719653 WVH719640:WVH719653 IV785176:IV785189 SR785176:SR785189 ACN785176:ACN785189 AMJ785176:AMJ785189 AWF785176:AWF785189 BGB785176:BGB785189 BPX785176:BPX785189 BZT785176:BZT785189 CJP785176:CJP785189 CTL785176:CTL785189 DDH785176:DDH785189 DND785176:DND785189 DWZ785176:DWZ785189 EGV785176:EGV785189 EQR785176:EQR785189 FAN785176:FAN785189 FKJ785176:FKJ785189 FUF785176:FUF785189 GEB785176:GEB785189 GNX785176:GNX785189 GXT785176:GXT785189 HHP785176:HHP785189 HRL785176:HRL785189 IBH785176:IBH785189 ILD785176:ILD785189 IUZ785176:IUZ785189 JEV785176:JEV785189 JOR785176:JOR785189 JYN785176:JYN785189 KIJ785176:KIJ785189 KSF785176:KSF785189 LCB785176:LCB785189 LLX785176:LLX785189 LVT785176:LVT785189 MFP785176:MFP785189 MPL785176:MPL785189 MZH785176:MZH785189 NJD785176:NJD785189 NSZ785176:NSZ785189 OCV785176:OCV785189 OMR785176:OMR785189 OWN785176:OWN785189 PGJ785176:PGJ785189 PQF785176:PQF785189 QAB785176:QAB785189 QJX785176:QJX785189 QTT785176:QTT785189 RDP785176:RDP785189 RNL785176:RNL785189 RXH785176:RXH785189 SHD785176:SHD785189 SQZ785176:SQZ785189 TAV785176:TAV785189 TKR785176:TKR785189 TUN785176:TUN785189 UEJ785176:UEJ785189 UOF785176:UOF785189 UYB785176:UYB785189 VHX785176:VHX785189 VRT785176:VRT785189 WBP785176:WBP785189 WLL785176:WLL785189 WVH785176:WVH785189 IV850712:IV850725 SR850712:SR850725 ACN850712:ACN850725 AMJ850712:AMJ850725 AWF850712:AWF850725 BGB850712:BGB850725 BPX850712:BPX850725 BZT850712:BZT850725 CJP850712:CJP850725 CTL850712:CTL850725 DDH850712:DDH850725 DND850712:DND850725 DWZ850712:DWZ850725 EGV850712:EGV850725 EQR850712:EQR850725 FAN850712:FAN850725 FKJ850712:FKJ850725 FUF850712:FUF850725 GEB850712:GEB850725 GNX850712:GNX850725 GXT850712:GXT850725 HHP850712:HHP850725 HRL850712:HRL850725 IBH850712:IBH850725 ILD850712:ILD850725 IUZ850712:IUZ850725 JEV850712:JEV850725 JOR850712:JOR850725 JYN850712:JYN850725 KIJ850712:KIJ850725 KSF850712:KSF850725 LCB850712:LCB850725 LLX850712:LLX850725 LVT850712:LVT850725 MFP850712:MFP850725 MPL850712:MPL850725 MZH850712:MZH850725 NJD850712:NJD850725 NSZ850712:NSZ850725 OCV850712:OCV850725 OMR850712:OMR850725 OWN850712:OWN850725 PGJ850712:PGJ850725 PQF850712:PQF850725 QAB850712:QAB850725 QJX850712:QJX850725 QTT850712:QTT850725 RDP850712:RDP850725 RNL850712:RNL850725 RXH850712:RXH850725 SHD850712:SHD850725 SQZ850712:SQZ850725 TAV850712:TAV850725 TKR850712:TKR850725 TUN850712:TUN850725 UEJ850712:UEJ850725 UOF850712:UOF850725 UYB850712:UYB850725 VHX850712:VHX850725 VRT850712:VRT850725 WBP850712:WBP850725 WLL850712:WLL850725 WVH850712:WVH850725 IV916248:IV916261 SR916248:SR916261 ACN916248:ACN916261 AMJ916248:AMJ916261 AWF916248:AWF916261 BGB916248:BGB916261 BPX916248:BPX916261 BZT916248:BZT916261 CJP916248:CJP916261 CTL916248:CTL916261 DDH916248:DDH916261 DND916248:DND916261 DWZ916248:DWZ916261 EGV916248:EGV916261 EQR916248:EQR916261 FAN916248:FAN916261 FKJ916248:FKJ916261 FUF916248:FUF916261 GEB916248:GEB916261 GNX916248:GNX916261 GXT916248:GXT916261 HHP916248:HHP916261 HRL916248:HRL916261 IBH916248:IBH916261 ILD916248:ILD916261 IUZ916248:IUZ916261 JEV916248:JEV916261 JOR916248:JOR916261 JYN916248:JYN916261 KIJ916248:KIJ916261 KSF916248:KSF916261 LCB916248:LCB916261 LLX916248:LLX916261 LVT916248:LVT916261 MFP916248:MFP916261 MPL916248:MPL916261 MZH916248:MZH916261 NJD916248:NJD916261 NSZ916248:NSZ916261 OCV916248:OCV916261 OMR916248:OMR916261 OWN916248:OWN916261 PGJ916248:PGJ916261 PQF916248:PQF916261 QAB916248:QAB916261 QJX916248:QJX916261 QTT916248:QTT916261 RDP916248:RDP916261 RNL916248:RNL916261 RXH916248:RXH916261 SHD916248:SHD916261 SQZ916248:SQZ916261 TAV916248:TAV916261 TKR916248:TKR916261 TUN916248:TUN916261 UEJ916248:UEJ916261 UOF916248:UOF916261 UYB916248:UYB916261 VHX916248:VHX916261 VRT916248:VRT916261 WBP916248:WBP916261 WLL916248:WLL916261 WVH916248:WVH916261 IV981784:IV981797 SR981784:SR981797 ACN981784:ACN981797 AMJ981784:AMJ981797 AWF981784:AWF981797 BGB981784:BGB981797 BPX981784:BPX981797 BZT981784:BZT981797 CJP981784:CJP981797 CTL981784:CTL981797 DDH981784:DDH981797 DND981784:DND981797 DWZ981784:DWZ981797 EGV981784:EGV981797 EQR981784:EQR981797 FAN981784:FAN981797 FKJ981784:FKJ981797 FUF981784:FUF981797 GEB981784:GEB981797 GNX981784:GNX981797 GXT981784:GXT981797 HHP981784:HHP981797 HRL981784:HRL981797 IBH981784:IBH981797 ILD981784:ILD981797 IUZ981784:IUZ981797 JEV981784:JEV981797 JOR981784:JOR981797 JYN981784:JYN981797 KIJ981784:KIJ981797 KSF981784:KSF981797 LCB981784:LCB981797 LLX981784:LLX981797 LVT981784:LVT981797 MFP981784:MFP981797 MPL981784:MPL981797 MZH981784:MZH981797 NJD981784:NJD981797 NSZ981784:NSZ981797 OCV981784:OCV981797 OMR981784:OMR981797 OWN981784:OWN981797 PGJ981784:PGJ981797 PQF981784:PQF981797 QAB981784:QAB981797 QJX981784:QJX981797 QTT981784:QTT981797 RDP981784:RDP981797 RNL981784:RNL981797 RXH981784:RXH981797 SHD981784:SHD981797 SQZ981784:SQZ981797 TAV981784:TAV981797 TKR981784:TKR981797 TUN981784:TUN981797 UEJ981784:UEJ981797 UOF981784:UOF981797 UYB981784:UYB981797 VHX981784:VHX981797 VRT981784:VRT981797 WBP981784:WBP981797 WLL981784:WLL981797 WVH981784:WVH981797 IV64765:IV64770 SR64765:SR64770 ACN64765:ACN64770 AMJ64765:AMJ64770 AWF64765:AWF64770 BGB64765:BGB64770 BPX64765:BPX64770 BZT64765:BZT64770 CJP64765:CJP64770 CTL64765:CTL64770 DDH64765:DDH64770 DND64765:DND64770 DWZ64765:DWZ64770 EGV64765:EGV64770 EQR64765:EQR64770 FAN64765:FAN64770 FKJ64765:FKJ64770 FUF64765:FUF64770 GEB64765:GEB64770 GNX64765:GNX64770 GXT64765:GXT64770 HHP64765:HHP64770 HRL64765:HRL64770 IBH64765:IBH64770 ILD64765:ILD64770 IUZ64765:IUZ64770 JEV64765:JEV64770 JOR64765:JOR64770 JYN64765:JYN64770 KIJ64765:KIJ64770 KSF64765:KSF64770 LCB64765:LCB64770 LLX64765:LLX64770 LVT64765:LVT64770 MFP64765:MFP64770 MPL64765:MPL64770 MZH64765:MZH64770 NJD64765:NJD64770 NSZ64765:NSZ64770 OCV64765:OCV64770 OMR64765:OMR64770 OWN64765:OWN64770 PGJ64765:PGJ64770 PQF64765:PQF64770 QAB64765:QAB64770 QJX64765:QJX64770 QTT64765:QTT64770 RDP64765:RDP64770 RNL64765:RNL64770 RXH64765:RXH64770 SHD64765:SHD64770 SQZ64765:SQZ64770 TAV64765:TAV64770 TKR64765:TKR64770 TUN64765:TUN64770 UEJ64765:UEJ64770 UOF64765:UOF64770 UYB64765:UYB64770 VHX64765:VHX64770 VRT64765:VRT64770 WBP64765:WBP64770 WLL64765:WLL64770 WVH64765:WVH64770 IV130301:IV130306 SR130301:SR130306 ACN130301:ACN130306 AMJ130301:AMJ130306 AWF130301:AWF130306 BGB130301:BGB130306 BPX130301:BPX130306 BZT130301:BZT130306 CJP130301:CJP130306 CTL130301:CTL130306 DDH130301:DDH130306 DND130301:DND130306 DWZ130301:DWZ130306 EGV130301:EGV130306 EQR130301:EQR130306 FAN130301:FAN130306 FKJ130301:FKJ130306 FUF130301:FUF130306 GEB130301:GEB130306 GNX130301:GNX130306 GXT130301:GXT130306 HHP130301:HHP130306 HRL130301:HRL130306 IBH130301:IBH130306 ILD130301:ILD130306 IUZ130301:IUZ130306 JEV130301:JEV130306 JOR130301:JOR130306 JYN130301:JYN130306 KIJ130301:KIJ130306 KSF130301:KSF130306 LCB130301:LCB130306 LLX130301:LLX130306 LVT130301:LVT130306 MFP130301:MFP130306 MPL130301:MPL130306 MZH130301:MZH130306 NJD130301:NJD130306 NSZ130301:NSZ130306 OCV130301:OCV130306 OMR130301:OMR130306 OWN130301:OWN130306 PGJ130301:PGJ130306 PQF130301:PQF130306 QAB130301:QAB130306 QJX130301:QJX130306 QTT130301:QTT130306 RDP130301:RDP130306 RNL130301:RNL130306 RXH130301:RXH130306 SHD130301:SHD130306 SQZ130301:SQZ130306 TAV130301:TAV130306 TKR130301:TKR130306 TUN130301:TUN130306 UEJ130301:UEJ130306 UOF130301:UOF130306 UYB130301:UYB130306 VHX130301:VHX130306 VRT130301:VRT130306 WBP130301:WBP130306 WLL130301:WLL130306 WVH130301:WVH130306 IV195837:IV195842 SR195837:SR195842 ACN195837:ACN195842 AMJ195837:AMJ195842 AWF195837:AWF195842 BGB195837:BGB195842 BPX195837:BPX195842 BZT195837:BZT195842 CJP195837:CJP195842 CTL195837:CTL195842 DDH195837:DDH195842 DND195837:DND195842 DWZ195837:DWZ195842 EGV195837:EGV195842 EQR195837:EQR195842 FAN195837:FAN195842 FKJ195837:FKJ195842 FUF195837:FUF195842 GEB195837:GEB195842 GNX195837:GNX195842 GXT195837:GXT195842 HHP195837:HHP195842 HRL195837:HRL195842 IBH195837:IBH195842 ILD195837:ILD195842 IUZ195837:IUZ195842 JEV195837:JEV195842 JOR195837:JOR195842 JYN195837:JYN195842 KIJ195837:KIJ195842 KSF195837:KSF195842 LCB195837:LCB195842 LLX195837:LLX195842 LVT195837:LVT195842 MFP195837:MFP195842 MPL195837:MPL195842 MZH195837:MZH195842 NJD195837:NJD195842 NSZ195837:NSZ195842 OCV195837:OCV195842 OMR195837:OMR195842 OWN195837:OWN195842 PGJ195837:PGJ195842 PQF195837:PQF195842 QAB195837:QAB195842 QJX195837:QJX195842 QTT195837:QTT195842 RDP195837:RDP195842 RNL195837:RNL195842 RXH195837:RXH195842 SHD195837:SHD195842 SQZ195837:SQZ195842 TAV195837:TAV195842 TKR195837:TKR195842 TUN195837:TUN195842 UEJ195837:UEJ195842 UOF195837:UOF195842 UYB195837:UYB195842 VHX195837:VHX195842 VRT195837:VRT195842 WBP195837:WBP195842 WLL195837:WLL195842 WVH195837:WVH195842 IV261373:IV261378 SR261373:SR261378 ACN261373:ACN261378 AMJ261373:AMJ261378 AWF261373:AWF261378 BGB261373:BGB261378 BPX261373:BPX261378 BZT261373:BZT261378 CJP261373:CJP261378 CTL261373:CTL261378 DDH261373:DDH261378 DND261373:DND261378 DWZ261373:DWZ261378 EGV261373:EGV261378 EQR261373:EQR261378 FAN261373:FAN261378 FKJ261373:FKJ261378 FUF261373:FUF261378 GEB261373:GEB261378 GNX261373:GNX261378 GXT261373:GXT261378 HHP261373:HHP261378 HRL261373:HRL261378 IBH261373:IBH261378 ILD261373:ILD261378 IUZ261373:IUZ261378 JEV261373:JEV261378 JOR261373:JOR261378 JYN261373:JYN261378 KIJ261373:KIJ261378 KSF261373:KSF261378 LCB261373:LCB261378 LLX261373:LLX261378 LVT261373:LVT261378 MFP261373:MFP261378 MPL261373:MPL261378 MZH261373:MZH261378 NJD261373:NJD261378 NSZ261373:NSZ261378 OCV261373:OCV261378 OMR261373:OMR261378 OWN261373:OWN261378 PGJ261373:PGJ261378 PQF261373:PQF261378 QAB261373:QAB261378 QJX261373:QJX261378 QTT261373:QTT261378 RDP261373:RDP261378 RNL261373:RNL261378 RXH261373:RXH261378 SHD261373:SHD261378 SQZ261373:SQZ261378 TAV261373:TAV261378 TKR261373:TKR261378 TUN261373:TUN261378 UEJ261373:UEJ261378 UOF261373:UOF261378 UYB261373:UYB261378 VHX261373:VHX261378 VRT261373:VRT261378 WBP261373:WBP261378 WLL261373:WLL261378 WVH261373:WVH261378 IV326909:IV326914 SR326909:SR326914 ACN326909:ACN326914 AMJ326909:AMJ326914 AWF326909:AWF326914 BGB326909:BGB326914 BPX326909:BPX326914 BZT326909:BZT326914 CJP326909:CJP326914 CTL326909:CTL326914 DDH326909:DDH326914 DND326909:DND326914 DWZ326909:DWZ326914 EGV326909:EGV326914 EQR326909:EQR326914 FAN326909:FAN326914 FKJ326909:FKJ326914 FUF326909:FUF326914 GEB326909:GEB326914 GNX326909:GNX326914 GXT326909:GXT326914 HHP326909:HHP326914 HRL326909:HRL326914 IBH326909:IBH326914 ILD326909:ILD326914 IUZ326909:IUZ326914 JEV326909:JEV326914 JOR326909:JOR326914 JYN326909:JYN326914 KIJ326909:KIJ326914 KSF326909:KSF326914 LCB326909:LCB326914 LLX326909:LLX326914 LVT326909:LVT326914 MFP326909:MFP326914 MPL326909:MPL326914 MZH326909:MZH326914 NJD326909:NJD326914 NSZ326909:NSZ326914 OCV326909:OCV326914 OMR326909:OMR326914 OWN326909:OWN326914 PGJ326909:PGJ326914 PQF326909:PQF326914 QAB326909:QAB326914 QJX326909:QJX326914 QTT326909:QTT326914 RDP326909:RDP326914 RNL326909:RNL326914 RXH326909:RXH326914 SHD326909:SHD326914 SQZ326909:SQZ326914 TAV326909:TAV326914 TKR326909:TKR326914 TUN326909:TUN326914 UEJ326909:UEJ326914 UOF326909:UOF326914 UYB326909:UYB326914 VHX326909:VHX326914 VRT326909:VRT326914 WBP326909:WBP326914 WLL326909:WLL326914 WVH326909:WVH326914 IV392445:IV392450 SR392445:SR392450 ACN392445:ACN392450 AMJ392445:AMJ392450 AWF392445:AWF392450 BGB392445:BGB392450 BPX392445:BPX392450 BZT392445:BZT392450 CJP392445:CJP392450 CTL392445:CTL392450 DDH392445:DDH392450 DND392445:DND392450 DWZ392445:DWZ392450 EGV392445:EGV392450 EQR392445:EQR392450 FAN392445:FAN392450 FKJ392445:FKJ392450 FUF392445:FUF392450 GEB392445:GEB392450 GNX392445:GNX392450 GXT392445:GXT392450 HHP392445:HHP392450 HRL392445:HRL392450 IBH392445:IBH392450 ILD392445:ILD392450 IUZ392445:IUZ392450 JEV392445:JEV392450 JOR392445:JOR392450 JYN392445:JYN392450 KIJ392445:KIJ392450 KSF392445:KSF392450 LCB392445:LCB392450 LLX392445:LLX392450 LVT392445:LVT392450 MFP392445:MFP392450 MPL392445:MPL392450 MZH392445:MZH392450 NJD392445:NJD392450 NSZ392445:NSZ392450 OCV392445:OCV392450 OMR392445:OMR392450 OWN392445:OWN392450 PGJ392445:PGJ392450 PQF392445:PQF392450 QAB392445:QAB392450 QJX392445:QJX392450 QTT392445:QTT392450 RDP392445:RDP392450 RNL392445:RNL392450 RXH392445:RXH392450 SHD392445:SHD392450 SQZ392445:SQZ392450 TAV392445:TAV392450 TKR392445:TKR392450 TUN392445:TUN392450 UEJ392445:UEJ392450 UOF392445:UOF392450 UYB392445:UYB392450 VHX392445:VHX392450 VRT392445:VRT392450 WBP392445:WBP392450 WLL392445:WLL392450 WVH392445:WVH392450 IV457981:IV457986 SR457981:SR457986 ACN457981:ACN457986 AMJ457981:AMJ457986 AWF457981:AWF457986 BGB457981:BGB457986 BPX457981:BPX457986 BZT457981:BZT457986 CJP457981:CJP457986 CTL457981:CTL457986 DDH457981:DDH457986 DND457981:DND457986 DWZ457981:DWZ457986 EGV457981:EGV457986 EQR457981:EQR457986 FAN457981:FAN457986 FKJ457981:FKJ457986 FUF457981:FUF457986 GEB457981:GEB457986 GNX457981:GNX457986 GXT457981:GXT457986 HHP457981:HHP457986 HRL457981:HRL457986 IBH457981:IBH457986 ILD457981:ILD457986 IUZ457981:IUZ457986 JEV457981:JEV457986 JOR457981:JOR457986 JYN457981:JYN457986 KIJ457981:KIJ457986 KSF457981:KSF457986 LCB457981:LCB457986 LLX457981:LLX457986 LVT457981:LVT457986 MFP457981:MFP457986 MPL457981:MPL457986 MZH457981:MZH457986 NJD457981:NJD457986 NSZ457981:NSZ457986 OCV457981:OCV457986 OMR457981:OMR457986 OWN457981:OWN457986 PGJ457981:PGJ457986 PQF457981:PQF457986 QAB457981:QAB457986 QJX457981:QJX457986 QTT457981:QTT457986 RDP457981:RDP457986 RNL457981:RNL457986 RXH457981:RXH457986 SHD457981:SHD457986 SQZ457981:SQZ457986 TAV457981:TAV457986 TKR457981:TKR457986 TUN457981:TUN457986 UEJ457981:UEJ457986 UOF457981:UOF457986 UYB457981:UYB457986 VHX457981:VHX457986 VRT457981:VRT457986 WBP457981:WBP457986 WLL457981:WLL457986 WVH457981:WVH457986 IV523517:IV523522 SR523517:SR523522 ACN523517:ACN523522 AMJ523517:AMJ523522 AWF523517:AWF523522 BGB523517:BGB523522 BPX523517:BPX523522 BZT523517:BZT523522 CJP523517:CJP523522 CTL523517:CTL523522 DDH523517:DDH523522 DND523517:DND523522 DWZ523517:DWZ523522 EGV523517:EGV523522 EQR523517:EQR523522 FAN523517:FAN523522 FKJ523517:FKJ523522 FUF523517:FUF523522 GEB523517:GEB523522 GNX523517:GNX523522 GXT523517:GXT523522 HHP523517:HHP523522 HRL523517:HRL523522 IBH523517:IBH523522 ILD523517:ILD523522 IUZ523517:IUZ523522 JEV523517:JEV523522 JOR523517:JOR523522 JYN523517:JYN523522 KIJ523517:KIJ523522 KSF523517:KSF523522 LCB523517:LCB523522 LLX523517:LLX523522 LVT523517:LVT523522 MFP523517:MFP523522 MPL523517:MPL523522 MZH523517:MZH523522 NJD523517:NJD523522 NSZ523517:NSZ523522 OCV523517:OCV523522 OMR523517:OMR523522 OWN523517:OWN523522 PGJ523517:PGJ523522 PQF523517:PQF523522 QAB523517:QAB523522 QJX523517:QJX523522 QTT523517:QTT523522 RDP523517:RDP523522 RNL523517:RNL523522 RXH523517:RXH523522 SHD523517:SHD523522 SQZ523517:SQZ523522 TAV523517:TAV523522 TKR523517:TKR523522 TUN523517:TUN523522 UEJ523517:UEJ523522 UOF523517:UOF523522 UYB523517:UYB523522 VHX523517:VHX523522 VRT523517:VRT523522 WBP523517:WBP523522 WLL523517:WLL523522 WVH523517:WVH523522 IV589053:IV589058 SR589053:SR589058 ACN589053:ACN589058 AMJ589053:AMJ589058 AWF589053:AWF589058 BGB589053:BGB589058 BPX589053:BPX589058 BZT589053:BZT589058 CJP589053:CJP589058 CTL589053:CTL589058 DDH589053:DDH589058 DND589053:DND589058 DWZ589053:DWZ589058 EGV589053:EGV589058 EQR589053:EQR589058 FAN589053:FAN589058 FKJ589053:FKJ589058 FUF589053:FUF589058 GEB589053:GEB589058 GNX589053:GNX589058 GXT589053:GXT589058 HHP589053:HHP589058 HRL589053:HRL589058 IBH589053:IBH589058 ILD589053:ILD589058 IUZ589053:IUZ589058 JEV589053:JEV589058 JOR589053:JOR589058 JYN589053:JYN589058 KIJ589053:KIJ589058 KSF589053:KSF589058 LCB589053:LCB589058 LLX589053:LLX589058 LVT589053:LVT589058 MFP589053:MFP589058 MPL589053:MPL589058 MZH589053:MZH589058 NJD589053:NJD589058 NSZ589053:NSZ589058 OCV589053:OCV589058 OMR589053:OMR589058 OWN589053:OWN589058 PGJ589053:PGJ589058 PQF589053:PQF589058 QAB589053:QAB589058 QJX589053:QJX589058 QTT589053:QTT589058 RDP589053:RDP589058 RNL589053:RNL589058 RXH589053:RXH589058 SHD589053:SHD589058 SQZ589053:SQZ589058 TAV589053:TAV589058 TKR589053:TKR589058 TUN589053:TUN589058 UEJ589053:UEJ589058 UOF589053:UOF589058 UYB589053:UYB589058 VHX589053:VHX589058 VRT589053:VRT589058 WBP589053:WBP589058 WLL589053:WLL589058 WVH589053:WVH589058 IV654589:IV654594 SR654589:SR654594 ACN654589:ACN654594 AMJ654589:AMJ654594 AWF654589:AWF654594 BGB654589:BGB654594 BPX654589:BPX654594 BZT654589:BZT654594 CJP654589:CJP654594 CTL654589:CTL654594 DDH654589:DDH654594 DND654589:DND654594 DWZ654589:DWZ654594 EGV654589:EGV654594 EQR654589:EQR654594 FAN654589:FAN654594 FKJ654589:FKJ654594 FUF654589:FUF654594 GEB654589:GEB654594 GNX654589:GNX654594 GXT654589:GXT654594 HHP654589:HHP654594 HRL654589:HRL654594 IBH654589:IBH654594 ILD654589:ILD654594 IUZ654589:IUZ654594 JEV654589:JEV654594 JOR654589:JOR654594 JYN654589:JYN654594 KIJ654589:KIJ654594 KSF654589:KSF654594 LCB654589:LCB654594 LLX654589:LLX654594 LVT654589:LVT654594 MFP654589:MFP654594 MPL654589:MPL654594 MZH654589:MZH654594 NJD654589:NJD654594 NSZ654589:NSZ654594 OCV654589:OCV654594 OMR654589:OMR654594 OWN654589:OWN654594 PGJ654589:PGJ654594 PQF654589:PQF654594 QAB654589:QAB654594 QJX654589:QJX654594 QTT654589:QTT654594 RDP654589:RDP654594 RNL654589:RNL654594 RXH654589:RXH654594 SHD654589:SHD654594 SQZ654589:SQZ654594 TAV654589:TAV654594 TKR654589:TKR654594 TUN654589:TUN654594 UEJ654589:UEJ654594 UOF654589:UOF654594 UYB654589:UYB654594 VHX654589:VHX654594 VRT654589:VRT654594 WBP654589:WBP654594 WLL654589:WLL654594 WVH654589:WVH654594 IV720125:IV720130 SR720125:SR720130 ACN720125:ACN720130 AMJ720125:AMJ720130 AWF720125:AWF720130 BGB720125:BGB720130 BPX720125:BPX720130 BZT720125:BZT720130 CJP720125:CJP720130 CTL720125:CTL720130 DDH720125:DDH720130 DND720125:DND720130 DWZ720125:DWZ720130 EGV720125:EGV720130 EQR720125:EQR720130 FAN720125:FAN720130 FKJ720125:FKJ720130 FUF720125:FUF720130 GEB720125:GEB720130 GNX720125:GNX720130 GXT720125:GXT720130 HHP720125:HHP720130 HRL720125:HRL720130 IBH720125:IBH720130 ILD720125:ILD720130 IUZ720125:IUZ720130 JEV720125:JEV720130 JOR720125:JOR720130 JYN720125:JYN720130 KIJ720125:KIJ720130 KSF720125:KSF720130 LCB720125:LCB720130 LLX720125:LLX720130 LVT720125:LVT720130 MFP720125:MFP720130 MPL720125:MPL720130 MZH720125:MZH720130 NJD720125:NJD720130 NSZ720125:NSZ720130 OCV720125:OCV720130 OMR720125:OMR720130 OWN720125:OWN720130 PGJ720125:PGJ720130 PQF720125:PQF720130 QAB720125:QAB720130 QJX720125:QJX720130 QTT720125:QTT720130 RDP720125:RDP720130 RNL720125:RNL720130 RXH720125:RXH720130 SHD720125:SHD720130 SQZ720125:SQZ720130 TAV720125:TAV720130 TKR720125:TKR720130 TUN720125:TUN720130 UEJ720125:UEJ720130 UOF720125:UOF720130 UYB720125:UYB720130 VHX720125:VHX720130 VRT720125:VRT720130 WBP720125:WBP720130 WLL720125:WLL720130 WVH720125:WVH720130 IV785661:IV785666 SR785661:SR785666 ACN785661:ACN785666 AMJ785661:AMJ785666 AWF785661:AWF785666 BGB785661:BGB785666 BPX785661:BPX785666 BZT785661:BZT785666 CJP785661:CJP785666 CTL785661:CTL785666 DDH785661:DDH785666 DND785661:DND785666 DWZ785661:DWZ785666 EGV785661:EGV785666 EQR785661:EQR785666 FAN785661:FAN785666 FKJ785661:FKJ785666 FUF785661:FUF785666 GEB785661:GEB785666 GNX785661:GNX785666 GXT785661:GXT785666 HHP785661:HHP785666 HRL785661:HRL785666 IBH785661:IBH785666 ILD785661:ILD785666 IUZ785661:IUZ785666 JEV785661:JEV785666 JOR785661:JOR785666 JYN785661:JYN785666 KIJ785661:KIJ785666 KSF785661:KSF785666 LCB785661:LCB785666 LLX785661:LLX785666 LVT785661:LVT785666 MFP785661:MFP785666 MPL785661:MPL785666 MZH785661:MZH785666 NJD785661:NJD785666 NSZ785661:NSZ785666 OCV785661:OCV785666 OMR785661:OMR785666 OWN785661:OWN785666 PGJ785661:PGJ785666 PQF785661:PQF785666 QAB785661:QAB785666 QJX785661:QJX785666 QTT785661:QTT785666 RDP785661:RDP785666 RNL785661:RNL785666 RXH785661:RXH785666 SHD785661:SHD785666 SQZ785661:SQZ785666 TAV785661:TAV785666 TKR785661:TKR785666 TUN785661:TUN785666 UEJ785661:UEJ785666 UOF785661:UOF785666 UYB785661:UYB785666 VHX785661:VHX785666 VRT785661:VRT785666 WBP785661:WBP785666 WLL785661:WLL785666 WVH785661:WVH785666 IV851197:IV851202 SR851197:SR851202 ACN851197:ACN851202 AMJ851197:AMJ851202 AWF851197:AWF851202 BGB851197:BGB851202 BPX851197:BPX851202 BZT851197:BZT851202 CJP851197:CJP851202 CTL851197:CTL851202 DDH851197:DDH851202 DND851197:DND851202 DWZ851197:DWZ851202 EGV851197:EGV851202 EQR851197:EQR851202 FAN851197:FAN851202 FKJ851197:FKJ851202 FUF851197:FUF851202 GEB851197:GEB851202 GNX851197:GNX851202 GXT851197:GXT851202 HHP851197:HHP851202 HRL851197:HRL851202 IBH851197:IBH851202 ILD851197:ILD851202 IUZ851197:IUZ851202 JEV851197:JEV851202 JOR851197:JOR851202 JYN851197:JYN851202 KIJ851197:KIJ851202 KSF851197:KSF851202 LCB851197:LCB851202 LLX851197:LLX851202 LVT851197:LVT851202 MFP851197:MFP851202 MPL851197:MPL851202 MZH851197:MZH851202 NJD851197:NJD851202 NSZ851197:NSZ851202 OCV851197:OCV851202 OMR851197:OMR851202 OWN851197:OWN851202 PGJ851197:PGJ851202 PQF851197:PQF851202 QAB851197:QAB851202 QJX851197:QJX851202 QTT851197:QTT851202 RDP851197:RDP851202 RNL851197:RNL851202 RXH851197:RXH851202 SHD851197:SHD851202 SQZ851197:SQZ851202 TAV851197:TAV851202 TKR851197:TKR851202 TUN851197:TUN851202 UEJ851197:UEJ851202 UOF851197:UOF851202 UYB851197:UYB851202 VHX851197:VHX851202 VRT851197:VRT851202 WBP851197:WBP851202 WLL851197:WLL851202 WVH851197:WVH851202 IV916733:IV916738 SR916733:SR916738 ACN916733:ACN916738 AMJ916733:AMJ916738 AWF916733:AWF916738 BGB916733:BGB916738 BPX916733:BPX916738 BZT916733:BZT916738 CJP916733:CJP916738 CTL916733:CTL916738 DDH916733:DDH916738 DND916733:DND916738 DWZ916733:DWZ916738 EGV916733:EGV916738 EQR916733:EQR916738 FAN916733:FAN916738 FKJ916733:FKJ916738 FUF916733:FUF916738 GEB916733:GEB916738 GNX916733:GNX916738 GXT916733:GXT916738 HHP916733:HHP916738 HRL916733:HRL916738 IBH916733:IBH916738 ILD916733:ILD916738 IUZ916733:IUZ916738 JEV916733:JEV916738 JOR916733:JOR916738 JYN916733:JYN916738 KIJ916733:KIJ916738 KSF916733:KSF916738 LCB916733:LCB916738 LLX916733:LLX916738 LVT916733:LVT916738 MFP916733:MFP916738 MPL916733:MPL916738 MZH916733:MZH916738 NJD916733:NJD916738 NSZ916733:NSZ916738 OCV916733:OCV916738 OMR916733:OMR916738 OWN916733:OWN916738 PGJ916733:PGJ916738 PQF916733:PQF916738 QAB916733:QAB916738 QJX916733:QJX916738 QTT916733:QTT916738 RDP916733:RDP916738 RNL916733:RNL916738 RXH916733:RXH916738 SHD916733:SHD916738 SQZ916733:SQZ916738 TAV916733:TAV916738 TKR916733:TKR916738 TUN916733:TUN916738 UEJ916733:UEJ916738 UOF916733:UOF916738 UYB916733:UYB916738 VHX916733:VHX916738 VRT916733:VRT916738 WBP916733:WBP916738 WLL916733:WLL916738 WVH916733:WVH916738 IV982269:IV982274 SR982269:SR982274 ACN982269:ACN982274 AMJ982269:AMJ982274 AWF982269:AWF982274 BGB982269:BGB982274 BPX982269:BPX982274 BZT982269:BZT982274 CJP982269:CJP982274 CTL982269:CTL982274 DDH982269:DDH982274 DND982269:DND982274 DWZ982269:DWZ982274 EGV982269:EGV982274 EQR982269:EQR982274 FAN982269:FAN982274 FKJ982269:FKJ982274 FUF982269:FUF982274 GEB982269:GEB982274 GNX982269:GNX982274 GXT982269:GXT982274 HHP982269:HHP982274 HRL982269:HRL982274 IBH982269:IBH982274 ILD982269:ILD982274 IUZ982269:IUZ982274 JEV982269:JEV982274 JOR982269:JOR982274 JYN982269:JYN982274 KIJ982269:KIJ982274 KSF982269:KSF982274 LCB982269:LCB982274 LLX982269:LLX982274 LVT982269:LVT982274 MFP982269:MFP982274 MPL982269:MPL982274 MZH982269:MZH982274 NJD982269:NJD982274 NSZ982269:NSZ982274 OCV982269:OCV982274 OMR982269:OMR982274 OWN982269:OWN982274 PGJ982269:PGJ982274 PQF982269:PQF982274 QAB982269:QAB982274 QJX982269:QJX982274 QTT982269:QTT982274 RDP982269:RDP982274 RNL982269:RNL982274 RXH982269:RXH982274 SHD982269:SHD982274 SQZ982269:SQZ982274 TAV982269:TAV982274 TKR982269:TKR982274 TUN982269:TUN982274 UEJ982269:UEJ982274 UOF982269:UOF982274 UYB982269:UYB982274 VHX982269:VHX982274 VRT982269:VRT982274 WBP982269:WBP982274 WLL982269:WLL982274 WVH982269:WVH982274 IV64413:IV64416 SR64413:SR64416 ACN64413:ACN64416 AMJ64413:AMJ64416 AWF64413:AWF64416 BGB64413:BGB64416 BPX64413:BPX64416 BZT64413:BZT64416 CJP64413:CJP64416 CTL64413:CTL64416 DDH64413:DDH64416 DND64413:DND64416 DWZ64413:DWZ64416 EGV64413:EGV64416 EQR64413:EQR64416 FAN64413:FAN64416 FKJ64413:FKJ64416 FUF64413:FUF64416 GEB64413:GEB64416 GNX64413:GNX64416 GXT64413:GXT64416 HHP64413:HHP64416 HRL64413:HRL64416 IBH64413:IBH64416 ILD64413:ILD64416 IUZ64413:IUZ64416 JEV64413:JEV64416 JOR64413:JOR64416 JYN64413:JYN64416 KIJ64413:KIJ64416 KSF64413:KSF64416 LCB64413:LCB64416 LLX64413:LLX64416 LVT64413:LVT64416 MFP64413:MFP64416 MPL64413:MPL64416 MZH64413:MZH64416 NJD64413:NJD64416 NSZ64413:NSZ64416 OCV64413:OCV64416 OMR64413:OMR64416 OWN64413:OWN64416 PGJ64413:PGJ64416 PQF64413:PQF64416 QAB64413:QAB64416 QJX64413:QJX64416 QTT64413:QTT64416 RDP64413:RDP64416 RNL64413:RNL64416 RXH64413:RXH64416 SHD64413:SHD64416 SQZ64413:SQZ64416 TAV64413:TAV64416 TKR64413:TKR64416 TUN64413:TUN64416 UEJ64413:UEJ64416 UOF64413:UOF64416 UYB64413:UYB64416 VHX64413:VHX64416 VRT64413:VRT64416 WBP64413:WBP64416 WLL64413:WLL64416 WVH64413:WVH64416 IV129949:IV129952 SR129949:SR129952 ACN129949:ACN129952 AMJ129949:AMJ129952 AWF129949:AWF129952 BGB129949:BGB129952 BPX129949:BPX129952 BZT129949:BZT129952 CJP129949:CJP129952 CTL129949:CTL129952 DDH129949:DDH129952 DND129949:DND129952 DWZ129949:DWZ129952 EGV129949:EGV129952 EQR129949:EQR129952 FAN129949:FAN129952 FKJ129949:FKJ129952 FUF129949:FUF129952 GEB129949:GEB129952 GNX129949:GNX129952 GXT129949:GXT129952 HHP129949:HHP129952 HRL129949:HRL129952 IBH129949:IBH129952 ILD129949:ILD129952 IUZ129949:IUZ129952 JEV129949:JEV129952 JOR129949:JOR129952 JYN129949:JYN129952 KIJ129949:KIJ129952 KSF129949:KSF129952 LCB129949:LCB129952 LLX129949:LLX129952 LVT129949:LVT129952 MFP129949:MFP129952 MPL129949:MPL129952 MZH129949:MZH129952 NJD129949:NJD129952 NSZ129949:NSZ129952 OCV129949:OCV129952 OMR129949:OMR129952 OWN129949:OWN129952 PGJ129949:PGJ129952 PQF129949:PQF129952 QAB129949:QAB129952 QJX129949:QJX129952 QTT129949:QTT129952 RDP129949:RDP129952 RNL129949:RNL129952 RXH129949:RXH129952 SHD129949:SHD129952 SQZ129949:SQZ129952 TAV129949:TAV129952 TKR129949:TKR129952 TUN129949:TUN129952 UEJ129949:UEJ129952 UOF129949:UOF129952 UYB129949:UYB129952 VHX129949:VHX129952 VRT129949:VRT129952 WBP129949:WBP129952 WLL129949:WLL129952 WVH129949:WVH129952 IV195485:IV195488 SR195485:SR195488 ACN195485:ACN195488 AMJ195485:AMJ195488 AWF195485:AWF195488 BGB195485:BGB195488 BPX195485:BPX195488 BZT195485:BZT195488 CJP195485:CJP195488 CTL195485:CTL195488 DDH195485:DDH195488 DND195485:DND195488 DWZ195485:DWZ195488 EGV195485:EGV195488 EQR195485:EQR195488 FAN195485:FAN195488 FKJ195485:FKJ195488 FUF195485:FUF195488 GEB195485:GEB195488 GNX195485:GNX195488 GXT195485:GXT195488 HHP195485:HHP195488 HRL195485:HRL195488 IBH195485:IBH195488 ILD195485:ILD195488 IUZ195485:IUZ195488 JEV195485:JEV195488 JOR195485:JOR195488 JYN195485:JYN195488 KIJ195485:KIJ195488 KSF195485:KSF195488 LCB195485:LCB195488 LLX195485:LLX195488 LVT195485:LVT195488 MFP195485:MFP195488 MPL195485:MPL195488 MZH195485:MZH195488 NJD195485:NJD195488 NSZ195485:NSZ195488 OCV195485:OCV195488 OMR195485:OMR195488 OWN195485:OWN195488 PGJ195485:PGJ195488 PQF195485:PQF195488 QAB195485:QAB195488 QJX195485:QJX195488 QTT195485:QTT195488 RDP195485:RDP195488 RNL195485:RNL195488 RXH195485:RXH195488 SHD195485:SHD195488 SQZ195485:SQZ195488 TAV195485:TAV195488 TKR195485:TKR195488 TUN195485:TUN195488 UEJ195485:UEJ195488 UOF195485:UOF195488 UYB195485:UYB195488 VHX195485:VHX195488 VRT195485:VRT195488 WBP195485:WBP195488 WLL195485:WLL195488 WVH195485:WVH195488 IV261021:IV261024 SR261021:SR261024 ACN261021:ACN261024 AMJ261021:AMJ261024 AWF261021:AWF261024 BGB261021:BGB261024 BPX261021:BPX261024 BZT261021:BZT261024 CJP261021:CJP261024 CTL261021:CTL261024 DDH261021:DDH261024 DND261021:DND261024 DWZ261021:DWZ261024 EGV261021:EGV261024 EQR261021:EQR261024 FAN261021:FAN261024 FKJ261021:FKJ261024 FUF261021:FUF261024 GEB261021:GEB261024 GNX261021:GNX261024 GXT261021:GXT261024 HHP261021:HHP261024 HRL261021:HRL261024 IBH261021:IBH261024 ILD261021:ILD261024 IUZ261021:IUZ261024 JEV261021:JEV261024 JOR261021:JOR261024 JYN261021:JYN261024 KIJ261021:KIJ261024 KSF261021:KSF261024 LCB261021:LCB261024 LLX261021:LLX261024 LVT261021:LVT261024 MFP261021:MFP261024 MPL261021:MPL261024 MZH261021:MZH261024 NJD261021:NJD261024 NSZ261021:NSZ261024 OCV261021:OCV261024 OMR261021:OMR261024 OWN261021:OWN261024 PGJ261021:PGJ261024 PQF261021:PQF261024 QAB261021:QAB261024 QJX261021:QJX261024 QTT261021:QTT261024 RDP261021:RDP261024 RNL261021:RNL261024 RXH261021:RXH261024 SHD261021:SHD261024 SQZ261021:SQZ261024 TAV261021:TAV261024 TKR261021:TKR261024 TUN261021:TUN261024 UEJ261021:UEJ261024 UOF261021:UOF261024 UYB261021:UYB261024 VHX261021:VHX261024 VRT261021:VRT261024 WBP261021:WBP261024 WLL261021:WLL261024 WVH261021:WVH261024 IV326557:IV326560 SR326557:SR326560 ACN326557:ACN326560 AMJ326557:AMJ326560 AWF326557:AWF326560 BGB326557:BGB326560 BPX326557:BPX326560 BZT326557:BZT326560 CJP326557:CJP326560 CTL326557:CTL326560 DDH326557:DDH326560 DND326557:DND326560 DWZ326557:DWZ326560 EGV326557:EGV326560 EQR326557:EQR326560 FAN326557:FAN326560 FKJ326557:FKJ326560 FUF326557:FUF326560 GEB326557:GEB326560 GNX326557:GNX326560 GXT326557:GXT326560 HHP326557:HHP326560 HRL326557:HRL326560 IBH326557:IBH326560 ILD326557:ILD326560 IUZ326557:IUZ326560 JEV326557:JEV326560 JOR326557:JOR326560 JYN326557:JYN326560 KIJ326557:KIJ326560 KSF326557:KSF326560 LCB326557:LCB326560 LLX326557:LLX326560 LVT326557:LVT326560 MFP326557:MFP326560 MPL326557:MPL326560 MZH326557:MZH326560 NJD326557:NJD326560 NSZ326557:NSZ326560 OCV326557:OCV326560 OMR326557:OMR326560 OWN326557:OWN326560 PGJ326557:PGJ326560 PQF326557:PQF326560 QAB326557:QAB326560 QJX326557:QJX326560 QTT326557:QTT326560 RDP326557:RDP326560 RNL326557:RNL326560 RXH326557:RXH326560 SHD326557:SHD326560 SQZ326557:SQZ326560 TAV326557:TAV326560 TKR326557:TKR326560 TUN326557:TUN326560 UEJ326557:UEJ326560 UOF326557:UOF326560 UYB326557:UYB326560 VHX326557:VHX326560 VRT326557:VRT326560 WBP326557:WBP326560 WLL326557:WLL326560 WVH326557:WVH326560 IV392093:IV392096 SR392093:SR392096 ACN392093:ACN392096 AMJ392093:AMJ392096 AWF392093:AWF392096 BGB392093:BGB392096 BPX392093:BPX392096 BZT392093:BZT392096 CJP392093:CJP392096 CTL392093:CTL392096 DDH392093:DDH392096 DND392093:DND392096 DWZ392093:DWZ392096 EGV392093:EGV392096 EQR392093:EQR392096 FAN392093:FAN392096 FKJ392093:FKJ392096 FUF392093:FUF392096 GEB392093:GEB392096 GNX392093:GNX392096 GXT392093:GXT392096 HHP392093:HHP392096 HRL392093:HRL392096 IBH392093:IBH392096 ILD392093:ILD392096 IUZ392093:IUZ392096 JEV392093:JEV392096 JOR392093:JOR392096 JYN392093:JYN392096 KIJ392093:KIJ392096 KSF392093:KSF392096 LCB392093:LCB392096 LLX392093:LLX392096 LVT392093:LVT392096 MFP392093:MFP392096 MPL392093:MPL392096 MZH392093:MZH392096 NJD392093:NJD392096 NSZ392093:NSZ392096 OCV392093:OCV392096 OMR392093:OMR392096 OWN392093:OWN392096 PGJ392093:PGJ392096 PQF392093:PQF392096 QAB392093:QAB392096 QJX392093:QJX392096 QTT392093:QTT392096 RDP392093:RDP392096 RNL392093:RNL392096 RXH392093:RXH392096 SHD392093:SHD392096 SQZ392093:SQZ392096 TAV392093:TAV392096 TKR392093:TKR392096 TUN392093:TUN392096 UEJ392093:UEJ392096 UOF392093:UOF392096 UYB392093:UYB392096 VHX392093:VHX392096 VRT392093:VRT392096 WBP392093:WBP392096 WLL392093:WLL392096 WVH392093:WVH392096 IV457629:IV457632 SR457629:SR457632 ACN457629:ACN457632 AMJ457629:AMJ457632 AWF457629:AWF457632 BGB457629:BGB457632 BPX457629:BPX457632 BZT457629:BZT457632 CJP457629:CJP457632 CTL457629:CTL457632 DDH457629:DDH457632 DND457629:DND457632 DWZ457629:DWZ457632 EGV457629:EGV457632 EQR457629:EQR457632 FAN457629:FAN457632 FKJ457629:FKJ457632 FUF457629:FUF457632 GEB457629:GEB457632 GNX457629:GNX457632 GXT457629:GXT457632 HHP457629:HHP457632 HRL457629:HRL457632 IBH457629:IBH457632 ILD457629:ILD457632 IUZ457629:IUZ457632 JEV457629:JEV457632 JOR457629:JOR457632 JYN457629:JYN457632 KIJ457629:KIJ457632 KSF457629:KSF457632 LCB457629:LCB457632 LLX457629:LLX457632 LVT457629:LVT457632 MFP457629:MFP457632 MPL457629:MPL457632 MZH457629:MZH457632 NJD457629:NJD457632 NSZ457629:NSZ457632 OCV457629:OCV457632 OMR457629:OMR457632 OWN457629:OWN457632 PGJ457629:PGJ457632 PQF457629:PQF457632 QAB457629:QAB457632 QJX457629:QJX457632 QTT457629:QTT457632 RDP457629:RDP457632 RNL457629:RNL457632 RXH457629:RXH457632 SHD457629:SHD457632 SQZ457629:SQZ457632 TAV457629:TAV457632 TKR457629:TKR457632 TUN457629:TUN457632 UEJ457629:UEJ457632 UOF457629:UOF457632 UYB457629:UYB457632 VHX457629:VHX457632 VRT457629:VRT457632 WBP457629:WBP457632 WLL457629:WLL457632 WVH457629:WVH457632 IV523165:IV523168 SR523165:SR523168 ACN523165:ACN523168 AMJ523165:AMJ523168 AWF523165:AWF523168 BGB523165:BGB523168 BPX523165:BPX523168 BZT523165:BZT523168 CJP523165:CJP523168 CTL523165:CTL523168 DDH523165:DDH523168 DND523165:DND523168 DWZ523165:DWZ523168 EGV523165:EGV523168 EQR523165:EQR523168 FAN523165:FAN523168 FKJ523165:FKJ523168 FUF523165:FUF523168 GEB523165:GEB523168 GNX523165:GNX523168 GXT523165:GXT523168 HHP523165:HHP523168 HRL523165:HRL523168 IBH523165:IBH523168 ILD523165:ILD523168 IUZ523165:IUZ523168 JEV523165:JEV523168 JOR523165:JOR523168 JYN523165:JYN523168 KIJ523165:KIJ523168 KSF523165:KSF523168 LCB523165:LCB523168 LLX523165:LLX523168 LVT523165:LVT523168 MFP523165:MFP523168 MPL523165:MPL523168 MZH523165:MZH523168 NJD523165:NJD523168 NSZ523165:NSZ523168 OCV523165:OCV523168 OMR523165:OMR523168 OWN523165:OWN523168 PGJ523165:PGJ523168 PQF523165:PQF523168 QAB523165:QAB523168 QJX523165:QJX523168 QTT523165:QTT523168 RDP523165:RDP523168 RNL523165:RNL523168 RXH523165:RXH523168 SHD523165:SHD523168 SQZ523165:SQZ523168 TAV523165:TAV523168 TKR523165:TKR523168 TUN523165:TUN523168 UEJ523165:UEJ523168 UOF523165:UOF523168 UYB523165:UYB523168 VHX523165:VHX523168 VRT523165:VRT523168 WBP523165:WBP523168 WLL523165:WLL523168 WVH523165:WVH523168 IV588701:IV588704 SR588701:SR588704 ACN588701:ACN588704 AMJ588701:AMJ588704 AWF588701:AWF588704 BGB588701:BGB588704 BPX588701:BPX588704 BZT588701:BZT588704 CJP588701:CJP588704 CTL588701:CTL588704 DDH588701:DDH588704 DND588701:DND588704 DWZ588701:DWZ588704 EGV588701:EGV588704 EQR588701:EQR588704 FAN588701:FAN588704 FKJ588701:FKJ588704 FUF588701:FUF588704 GEB588701:GEB588704 GNX588701:GNX588704 GXT588701:GXT588704 HHP588701:HHP588704 HRL588701:HRL588704 IBH588701:IBH588704 ILD588701:ILD588704 IUZ588701:IUZ588704 JEV588701:JEV588704 JOR588701:JOR588704 JYN588701:JYN588704 KIJ588701:KIJ588704 KSF588701:KSF588704 LCB588701:LCB588704 LLX588701:LLX588704 LVT588701:LVT588704 MFP588701:MFP588704 MPL588701:MPL588704 MZH588701:MZH588704 NJD588701:NJD588704 NSZ588701:NSZ588704 OCV588701:OCV588704 OMR588701:OMR588704 OWN588701:OWN588704 PGJ588701:PGJ588704 PQF588701:PQF588704 QAB588701:QAB588704 QJX588701:QJX588704 QTT588701:QTT588704 RDP588701:RDP588704 RNL588701:RNL588704 RXH588701:RXH588704 SHD588701:SHD588704 SQZ588701:SQZ588704 TAV588701:TAV588704 TKR588701:TKR588704 TUN588701:TUN588704 UEJ588701:UEJ588704 UOF588701:UOF588704 UYB588701:UYB588704 VHX588701:VHX588704 VRT588701:VRT588704 WBP588701:WBP588704 WLL588701:WLL588704 WVH588701:WVH588704 IV654237:IV654240 SR654237:SR654240 ACN654237:ACN654240 AMJ654237:AMJ654240 AWF654237:AWF654240 BGB654237:BGB654240 BPX654237:BPX654240 BZT654237:BZT654240 CJP654237:CJP654240 CTL654237:CTL654240 DDH654237:DDH654240 DND654237:DND654240 DWZ654237:DWZ654240 EGV654237:EGV654240 EQR654237:EQR654240 FAN654237:FAN654240 FKJ654237:FKJ654240 FUF654237:FUF654240 GEB654237:GEB654240 GNX654237:GNX654240 GXT654237:GXT654240 HHP654237:HHP654240 HRL654237:HRL654240 IBH654237:IBH654240 ILD654237:ILD654240 IUZ654237:IUZ654240 JEV654237:JEV654240 JOR654237:JOR654240 JYN654237:JYN654240 KIJ654237:KIJ654240 KSF654237:KSF654240 LCB654237:LCB654240 LLX654237:LLX654240 LVT654237:LVT654240 MFP654237:MFP654240 MPL654237:MPL654240 MZH654237:MZH654240 NJD654237:NJD654240 NSZ654237:NSZ654240 OCV654237:OCV654240 OMR654237:OMR654240 OWN654237:OWN654240 PGJ654237:PGJ654240 PQF654237:PQF654240 QAB654237:QAB654240 QJX654237:QJX654240 QTT654237:QTT654240 RDP654237:RDP654240 RNL654237:RNL654240 RXH654237:RXH654240 SHD654237:SHD654240 SQZ654237:SQZ654240 TAV654237:TAV654240 TKR654237:TKR654240 TUN654237:TUN654240 UEJ654237:UEJ654240 UOF654237:UOF654240 UYB654237:UYB654240 VHX654237:VHX654240 VRT654237:VRT654240 WBP654237:WBP654240 WLL654237:WLL654240 WVH654237:WVH654240 IV719773:IV719776 SR719773:SR719776 ACN719773:ACN719776 AMJ719773:AMJ719776 AWF719773:AWF719776 BGB719773:BGB719776 BPX719773:BPX719776 BZT719773:BZT719776 CJP719773:CJP719776 CTL719773:CTL719776 DDH719773:DDH719776 DND719773:DND719776 DWZ719773:DWZ719776 EGV719773:EGV719776 EQR719773:EQR719776 FAN719773:FAN719776 FKJ719773:FKJ719776 FUF719773:FUF719776 GEB719773:GEB719776 GNX719773:GNX719776 GXT719773:GXT719776 HHP719773:HHP719776 HRL719773:HRL719776 IBH719773:IBH719776 ILD719773:ILD719776 IUZ719773:IUZ719776 JEV719773:JEV719776 JOR719773:JOR719776 JYN719773:JYN719776 KIJ719773:KIJ719776 KSF719773:KSF719776 LCB719773:LCB719776 LLX719773:LLX719776 LVT719773:LVT719776 MFP719773:MFP719776 MPL719773:MPL719776 MZH719773:MZH719776 NJD719773:NJD719776 NSZ719773:NSZ719776 OCV719773:OCV719776 OMR719773:OMR719776 OWN719773:OWN719776 PGJ719773:PGJ719776 PQF719773:PQF719776 QAB719773:QAB719776 QJX719773:QJX719776 QTT719773:QTT719776 RDP719773:RDP719776 RNL719773:RNL719776 RXH719773:RXH719776 SHD719773:SHD719776 SQZ719773:SQZ719776 TAV719773:TAV719776 TKR719773:TKR719776 TUN719773:TUN719776 UEJ719773:UEJ719776 UOF719773:UOF719776 UYB719773:UYB719776 VHX719773:VHX719776 VRT719773:VRT719776 WBP719773:WBP719776 WLL719773:WLL719776 WVH719773:WVH719776 IV785309:IV785312 SR785309:SR785312 ACN785309:ACN785312 AMJ785309:AMJ785312 AWF785309:AWF785312 BGB785309:BGB785312 BPX785309:BPX785312 BZT785309:BZT785312 CJP785309:CJP785312 CTL785309:CTL785312 DDH785309:DDH785312 DND785309:DND785312 DWZ785309:DWZ785312 EGV785309:EGV785312 EQR785309:EQR785312 FAN785309:FAN785312 FKJ785309:FKJ785312 FUF785309:FUF785312 GEB785309:GEB785312 GNX785309:GNX785312 GXT785309:GXT785312 HHP785309:HHP785312 HRL785309:HRL785312 IBH785309:IBH785312 ILD785309:ILD785312 IUZ785309:IUZ785312 JEV785309:JEV785312 JOR785309:JOR785312 JYN785309:JYN785312 KIJ785309:KIJ785312 KSF785309:KSF785312 LCB785309:LCB785312 LLX785309:LLX785312 LVT785309:LVT785312 MFP785309:MFP785312 MPL785309:MPL785312 MZH785309:MZH785312 NJD785309:NJD785312 NSZ785309:NSZ785312 OCV785309:OCV785312 OMR785309:OMR785312 OWN785309:OWN785312 PGJ785309:PGJ785312 PQF785309:PQF785312 QAB785309:QAB785312 QJX785309:QJX785312 QTT785309:QTT785312 RDP785309:RDP785312 RNL785309:RNL785312 RXH785309:RXH785312 SHD785309:SHD785312 SQZ785309:SQZ785312 TAV785309:TAV785312 TKR785309:TKR785312 TUN785309:TUN785312 UEJ785309:UEJ785312 UOF785309:UOF785312 UYB785309:UYB785312 VHX785309:VHX785312 VRT785309:VRT785312 WBP785309:WBP785312 WLL785309:WLL785312 WVH785309:WVH785312 IV850845:IV850848 SR850845:SR850848 ACN850845:ACN850848 AMJ850845:AMJ850848 AWF850845:AWF850848 BGB850845:BGB850848 BPX850845:BPX850848 BZT850845:BZT850848 CJP850845:CJP850848 CTL850845:CTL850848 DDH850845:DDH850848 DND850845:DND850848 DWZ850845:DWZ850848 EGV850845:EGV850848 EQR850845:EQR850848 FAN850845:FAN850848 FKJ850845:FKJ850848 FUF850845:FUF850848 GEB850845:GEB850848 GNX850845:GNX850848 GXT850845:GXT850848 HHP850845:HHP850848 HRL850845:HRL850848 IBH850845:IBH850848 ILD850845:ILD850848 IUZ850845:IUZ850848 JEV850845:JEV850848 JOR850845:JOR850848 JYN850845:JYN850848 KIJ850845:KIJ850848 KSF850845:KSF850848 LCB850845:LCB850848 LLX850845:LLX850848 LVT850845:LVT850848 MFP850845:MFP850848 MPL850845:MPL850848 MZH850845:MZH850848 NJD850845:NJD850848 NSZ850845:NSZ850848 OCV850845:OCV850848 OMR850845:OMR850848 OWN850845:OWN850848 PGJ850845:PGJ850848 PQF850845:PQF850848 QAB850845:QAB850848 QJX850845:QJX850848 QTT850845:QTT850848 RDP850845:RDP850848 RNL850845:RNL850848 RXH850845:RXH850848 SHD850845:SHD850848 SQZ850845:SQZ850848 TAV850845:TAV850848 TKR850845:TKR850848 TUN850845:TUN850848 UEJ850845:UEJ850848 UOF850845:UOF850848 UYB850845:UYB850848 VHX850845:VHX850848 VRT850845:VRT850848 WBP850845:WBP850848 WLL850845:WLL850848 WVH850845:WVH850848 IV916381:IV916384 SR916381:SR916384 ACN916381:ACN916384 AMJ916381:AMJ916384 AWF916381:AWF916384 BGB916381:BGB916384 BPX916381:BPX916384 BZT916381:BZT916384 CJP916381:CJP916384 CTL916381:CTL916384 DDH916381:DDH916384 DND916381:DND916384 DWZ916381:DWZ916384 EGV916381:EGV916384 EQR916381:EQR916384 FAN916381:FAN916384 FKJ916381:FKJ916384 FUF916381:FUF916384 GEB916381:GEB916384 GNX916381:GNX916384 GXT916381:GXT916384 HHP916381:HHP916384 HRL916381:HRL916384 IBH916381:IBH916384 ILD916381:ILD916384 IUZ916381:IUZ916384 JEV916381:JEV916384 JOR916381:JOR916384 JYN916381:JYN916384 KIJ916381:KIJ916384 KSF916381:KSF916384 LCB916381:LCB916384 LLX916381:LLX916384 LVT916381:LVT916384 MFP916381:MFP916384 MPL916381:MPL916384 MZH916381:MZH916384 NJD916381:NJD916384 NSZ916381:NSZ916384 OCV916381:OCV916384 OMR916381:OMR916384 OWN916381:OWN916384 PGJ916381:PGJ916384 PQF916381:PQF916384 QAB916381:QAB916384 QJX916381:QJX916384 QTT916381:QTT916384 RDP916381:RDP916384 RNL916381:RNL916384 RXH916381:RXH916384 SHD916381:SHD916384 SQZ916381:SQZ916384 TAV916381:TAV916384 TKR916381:TKR916384 TUN916381:TUN916384 UEJ916381:UEJ916384 UOF916381:UOF916384 UYB916381:UYB916384 VHX916381:VHX916384 VRT916381:VRT916384 WBP916381:WBP916384 WLL916381:WLL916384 WVH916381:WVH916384 IV981917:IV981920 SR981917:SR981920 ACN981917:ACN981920 AMJ981917:AMJ981920 AWF981917:AWF981920 BGB981917:BGB981920 BPX981917:BPX981920 BZT981917:BZT981920 CJP981917:CJP981920 CTL981917:CTL981920 DDH981917:DDH981920 DND981917:DND981920 DWZ981917:DWZ981920 EGV981917:EGV981920 EQR981917:EQR981920 FAN981917:FAN981920 FKJ981917:FKJ981920 FUF981917:FUF981920 GEB981917:GEB981920 GNX981917:GNX981920 GXT981917:GXT981920 HHP981917:HHP981920 HRL981917:HRL981920 IBH981917:IBH981920 ILD981917:ILD981920 IUZ981917:IUZ981920 JEV981917:JEV981920 JOR981917:JOR981920 JYN981917:JYN981920 KIJ981917:KIJ981920 KSF981917:KSF981920 LCB981917:LCB981920 LLX981917:LLX981920 LVT981917:LVT981920 MFP981917:MFP981920 MPL981917:MPL981920 MZH981917:MZH981920 NJD981917:NJD981920 NSZ981917:NSZ981920 OCV981917:OCV981920 OMR981917:OMR981920 OWN981917:OWN981920 PGJ981917:PGJ981920 PQF981917:PQF981920 QAB981917:QAB981920 QJX981917:QJX981920 QTT981917:QTT981920 RDP981917:RDP981920 RNL981917:RNL981920 RXH981917:RXH981920 SHD981917:SHD981920 SQZ981917:SQZ981920 TAV981917:TAV981920 TKR981917:TKR981920 TUN981917:TUN981920 UEJ981917:UEJ981920 UOF981917:UOF981920 UYB981917:UYB981920 VHX981917:VHX981920 VRT981917:VRT981920 WBP981917:WBP981920 WLL981917:WLL981920 WVH981917:WVH981920 IV64295:IV64395 SR64295:SR64395 ACN64295:ACN64395 AMJ64295:AMJ64395 AWF64295:AWF64395 BGB64295:BGB64395 BPX64295:BPX64395 BZT64295:BZT64395 CJP64295:CJP64395 CTL64295:CTL64395 DDH64295:DDH64395 DND64295:DND64395 DWZ64295:DWZ64395 EGV64295:EGV64395 EQR64295:EQR64395 FAN64295:FAN64395 FKJ64295:FKJ64395 FUF64295:FUF64395 GEB64295:GEB64395 GNX64295:GNX64395 GXT64295:GXT64395 HHP64295:HHP64395 HRL64295:HRL64395 IBH64295:IBH64395 ILD64295:ILD64395 IUZ64295:IUZ64395 JEV64295:JEV64395 JOR64295:JOR64395 JYN64295:JYN64395 KIJ64295:KIJ64395 KSF64295:KSF64395 LCB64295:LCB64395 LLX64295:LLX64395 LVT64295:LVT64395 MFP64295:MFP64395 MPL64295:MPL64395 MZH64295:MZH64395 NJD64295:NJD64395 NSZ64295:NSZ64395 OCV64295:OCV64395 OMR64295:OMR64395 OWN64295:OWN64395 PGJ64295:PGJ64395 PQF64295:PQF64395 QAB64295:QAB64395 QJX64295:QJX64395 QTT64295:QTT64395 RDP64295:RDP64395 RNL64295:RNL64395 RXH64295:RXH64395 SHD64295:SHD64395 SQZ64295:SQZ64395 TAV64295:TAV64395 TKR64295:TKR64395 TUN64295:TUN64395 UEJ64295:UEJ64395 UOF64295:UOF64395 UYB64295:UYB64395 VHX64295:VHX64395 VRT64295:VRT64395 WBP64295:WBP64395 WLL64295:WLL64395 WVH64295:WVH64395 IV129831:IV129931 SR129831:SR129931 ACN129831:ACN129931 AMJ129831:AMJ129931 AWF129831:AWF129931 BGB129831:BGB129931 BPX129831:BPX129931 BZT129831:BZT129931 CJP129831:CJP129931 CTL129831:CTL129931 DDH129831:DDH129931 DND129831:DND129931 DWZ129831:DWZ129931 EGV129831:EGV129931 EQR129831:EQR129931 FAN129831:FAN129931 FKJ129831:FKJ129931 FUF129831:FUF129931 GEB129831:GEB129931 GNX129831:GNX129931 GXT129831:GXT129931 HHP129831:HHP129931 HRL129831:HRL129931 IBH129831:IBH129931 ILD129831:ILD129931 IUZ129831:IUZ129931 JEV129831:JEV129931 JOR129831:JOR129931 JYN129831:JYN129931 KIJ129831:KIJ129931 KSF129831:KSF129931 LCB129831:LCB129931 LLX129831:LLX129931 LVT129831:LVT129931 MFP129831:MFP129931 MPL129831:MPL129931 MZH129831:MZH129931 NJD129831:NJD129931 NSZ129831:NSZ129931 OCV129831:OCV129931 OMR129831:OMR129931 OWN129831:OWN129931 PGJ129831:PGJ129931 PQF129831:PQF129931 QAB129831:QAB129931 QJX129831:QJX129931 QTT129831:QTT129931 RDP129831:RDP129931 RNL129831:RNL129931 RXH129831:RXH129931 SHD129831:SHD129931 SQZ129831:SQZ129931 TAV129831:TAV129931 TKR129831:TKR129931 TUN129831:TUN129931 UEJ129831:UEJ129931 UOF129831:UOF129931 UYB129831:UYB129931 VHX129831:VHX129931 VRT129831:VRT129931 WBP129831:WBP129931 WLL129831:WLL129931 WVH129831:WVH129931 IV195367:IV195467 SR195367:SR195467 ACN195367:ACN195467 AMJ195367:AMJ195467 AWF195367:AWF195467 BGB195367:BGB195467 BPX195367:BPX195467 BZT195367:BZT195467 CJP195367:CJP195467 CTL195367:CTL195467 DDH195367:DDH195467 DND195367:DND195467 DWZ195367:DWZ195467 EGV195367:EGV195467 EQR195367:EQR195467 FAN195367:FAN195467 FKJ195367:FKJ195467 FUF195367:FUF195467 GEB195367:GEB195467 GNX195367:GNX195467 GXT195367:GXT195467 HHP195367:HHP195467 HRL195367:HRL195467 IBH195367:IBH195467 ILD195367:ILD195467 IUZ195367:IUZ195467 JEV195367:JEV195467 JOR195367:JOR195467 JYN195367:JYN195467 KIJ195367:KIJ195467 KSF195367:KSF195467 LCB195367:LCB195467 LLX195367:LLX195467 LVT195367:LVT195467 MFP195367:MFP195467 MPL195367:MPL195467 MZH195367:MZH195467 NJD195367:NJD195467 NSZ195367:NSZ195467 OCV195367:OCV195467 OMR195367:OMR195467 OWN195367:OWN195467 PGJ195367:PGJ195467 PQF195367:PQF195467 QAB195367:QAB195467 QJX195367:QJX195467 QTT195367:QTT195467 RDP195367:RDP195467 RNL195367:RNL195467 RXH195367:RXH195467 SHD195367:SHD195467 SQZ195367:SQZ195467 TAV195367:TAV195467 TKR195367:TKR195467 TUN195367:TUN195467 UEJ195367:UEJ195467 UOF195367:UOF195467 UYB195367:UYB195467 VHX195367:VHX195467 VRT195367:VRT195467 WBP195367:WBP195467 WLL195367:WLL195467 WVH195367:WVH195467 IV260903:IV261003 SR260903:SR261003 ACN260903:ACN261003 AMJ260903:AMJ261003 AWF260903:AWF261003 BGB260903:BGB261003 BPX260903:BPX261003 BZT260903:BZT261003 CJP260903:CJP261003 CTL260903:CTL261003 DDH260903:DDH261003 DND260903:DND261003 DWZ260903:DWZ261003 EGV260903:EGV261003 EQR260903:EQR261003 FAN260903:FAN261003 FKJ260903:FKJ261003 FUF260903:FUF261003 GEB260903:GEB261003 GNX260903:GNX261003 GXT260903:GXT261003 HHP260903:HHP261003 HRL260903:HRL261003 IBH260903:IBH261003 ILD260903:ILD261003 IUZ260903:IUZ261003 JEV260903:JEV261003 JOR260903:JOR261003 JYN260903:JYN261003 KIJ260903:KIJ261003 KSF260903:KSF261003 LCB260903:LCB261003 LLX260903:LLX261003 LVT260903:LVT261003 MFP260903:MFP261003 MPL260903:MPL261003 MZH260903:MZH261003 NJD260903:NJD261003 NSZ260903:NSZ261003 OCV260903:OCV261003 OMR260903:OMR261003 OWN260903:OWN261003 PGJ260903:PGJ261003 PQF260903:PQF261003 QAB260903:QAB261003 QJX260903:QJX261003 QTT260903:QTT261003 RDP260903:RDP261003 RNL260903:RNL261003 RXH260903:RXH261003 SHD260903:SHD261003 SQZ260903:SQZ261003 TAV260903:TAV261003 TKR260903:TKR261003 TUN260903:TUN261003 UEJ260903:UEJ261003 UOF260903:UOF261003 UYB260903:UYB261003 VHX260903:VHX261003 VRT260903:VRT261003 WBP260903:WBP261003 WLL260903:WLL261003 WVH260903:WVH261003 IV326439:IV326539 SR326439:SR326539 ACN326439:ACN326539 AMJ326439:AMJ326539 AWF326439:AWF326539 BGB326439:BGB326539 BPX326439:BPX326539 BZT326439:BZT326539 CJP326439:CJP326539 CTL326439:CTL326539 DDH326439:DDH326539 DND326439:DND326539 DWZ326439:DWZ326539 EGV326439:EGV326539 EQR326439:EQR326539 FAN326439:FAN326539 FKJ326439:FKJ326539 FUF326439:FUF326539 GEB326439:GEB326539 GNX326439:GNX326539 GXT326439:GXT326539 HHP326439:HHP326539 HRL326439:HRL326539 IBH326439:IBH326539 ILD326439:ILD326539 IUZ326439:IUZ326539 JEV326439:JEV326539 JOR326439:JOR326539 JYN326439:JYN326539 KIJ326439:KIJ326539 KSF326439:KSF326539 LCB326439:LCB326539 LLX326439:LLX326539 LVT326439:LVT326539 MFP326439:MFP326539 MPL326439:MPL326539 MZH326439:MZH326539 NJD326439:NJD326539 NSZ326439:NSZ326539 OCV326439:OCV326539 OMR326439:OMR326539 OWN326439:OWN326539 PGJ326439:PGJ326539 PQF326439:PQF326539 QAB326439:QAB326539 QJX326439:QJX326539 QTT326439:QTT326539 RDP326439:RDP326539 RNL326439:RNL326539 RXH326439:RXH326539 SHD326439:SHD326539 SQZ326439:SQZ326539 TAV326439:TAV326539 TKR326439:TKR326539 TUN326439:TUN326539 UEJ326439:UEJ326539 UOF326439:UOF326539 UYB326439:UYB326539 VHX326439:VHX326539 VRT326439:VRT326539 WBP326439:WBP326539 WLL326439:WLL326539 WVH326439:WVH326539 IV391975:IV392075 SR391975:SR392075 ACN391975:ACN392075 AMJ391975:AMJ392075 AWF391975:AWF392075 BGB391975:BGB392075 BPX391975:BPX392075 BZT391975:BZT392075 CJP391975:CJP392075 CTL391975:CTL392075 DDH391975:DDH392075 DND391975:DND392075 DWZ391975:DWZ392075 EGV391975:EGV392075 EQR391975:EQR392075 FAN391975:FAN392075 FKJ391975:FKJ392075 FUF391975:FUF392075 GEB391975:GEB392075 GNX391975:GNX392075 GXT391975:GXT392075 HHP391975:HHP392075 HRL391975:HRL392075 IBH391975:IBH392075 ILD391975:ILD392075 IUZ391975:IUZ392075 JEV391975:JEV392075 JOR391975:JOR392075 JYN391975:JYN392075 KIJ391975:KIJ392075 KSF391975:KSF392075 LCB391975:LCB392075 LLX391975:LLX392075 LVT391975:LVT392075 MFP391975:MFP392075 MPL391975:MPL392075 MZH391975:MZH392075 NJD391975:NJD392075 NSZ391975:NSZ392075 OCV391975:OCV392075 OMR391975:OMR392075 OWN391975:OWN392075 PGJ391975:PGJ392075 PQF391975:PQF392075 QAB391975:QAB392075 QJX391975:QJX392075 QTT391975:QTT392075 RDP391975:RDP392075 RNL391975:RNL392075 RXH391975:RXH392075 SHD391975:SHD392075 SQZ391975:SQZ392075 TAV391975:TAV392075 TKR391975:TKR392075 TUN391975:TUN392075 UEJ391975:UEJ392075 UOF391975:UOF392075 UYB391975:UYB392075 VHX391975:VHX392075 VRT391975:VRT392075 WBP391975:WBP392075 WLL391975:WLL392075 WVH391975:WVH392075 IV457511:IV457611 SR457511:SR457611 ACN457511:ACN457611 AMJ457511:AMJ457611 AWF457511:AWF457611 BGB457511:BGB457611 BPX457511:BPX457611 BZT457511:BZT457611 CJP457511:CJP457611 CTL457511:CTL457611 DDH457511:DDH457611 DND457511:DND457611 DWZ457511:DWZ457611 EGV457511:EGV457611 EQR457511:EQR457611 FAN457511:FAN457611 FKJ457511:FKJ457611 FUF457511:FUF457611 GEB457511:GEB457611 GNX457511:GNX457611 GXT457511:GXT457611 HHP457511:HHP457611 HRL457511:HRL457611 IBH457511:IBH457611 ILD457511:ILD457611 IUZ457511:IUZ457611 JEV457511:JEV457611 JOR457511:JOR457611 JYN457511:JYN457611 KIJ457511:KIJ457611 KSF457511:KSF457611 LCB457511:LCB457611 LLX457511:LLX457611 LVT457511:LVT457611 MFP457511:MFP457611 MPL457511:MPL457611 MZH457511:MZH457611 NJD457511:NJD457611 NSZ457511:NSZ457611 OCV457511:OCV457611 OMR457511:OMR457611 OWN457511:OWN457611 PGJ457511:PGJ457611 PQF457511:PQF457611 QAB457511:QAB457611 QJX457511:QJX457611 QTT457511:QTT457611 RDP457511:RDP457611 RNL457511:RNL457611 RXH457511:RXH457611 SHD457511:SHD457611 SQZ457511:SQZ457611 TAV457511:TAV457611 TKR457511:TKR457611 TUN457511:TUN457611 UEJ457511:UEJ457611 UOF457511:UOF457611 UYB457511:UYB457611 VHX457511:VHX457611 VRT457511:VRT457611 WBP457511:WBP457611 WLL457511:WLL457611 WVH457511:WVH457611 IV523047:IV523147 SR523047:SR523147 ACN523047:ACN523147 AMJ523047:AMJ523147 AWF523047:AWF523147 BGB523047:BGB523147 BPX523047:BPX523147 BZT523047:BZT523147 CJP523047:CJP523147 CTL523047:CTL523147 DDH523047:DDH523147 DND523047:DND523147 DWZ523047:DWZ523147 EGV523047:EGV523147 EQR523047:EQR523147 FAN523047:FAN523147 FKJ523047:FKJ523147 FUF523047:FUF523147 GEB523047:GEB523147 GNX523047:GNX523147 GXT523047:GXT523147 HHP523047:HHP523147 HRL523047:HRL523147 IBH523047:IBH523147 ILD523047:ILD523147 IUZ523047:IUZ523147 JEV523047:JEV523147 JOR523047:JOR523147 JYN523047:JYN523147 KIJ523047:KIJ523147 KSF523047:KSF523147 LCB523047:LCB523147 LLX523047:LLX523147 LVT523047:LVT523147 MFP523047:MFP523147 MPL523047:MPL523147 MZH523047:MZH523147 NJD523047:NJD523147 NSZ523047:NSZ523147 OCV523047:OCV523147 OMR523047:OMR523147 OWN523047:OWN523147 PGJ523047:PGJ523147 PQF523047:PQF523147 QAB523047:QAB523147 QJX523047:QJX523147 QTT523047:QTT523147 RDP523047:RDP523147 RNL523047:RNL523147 RXH523047:RXH523147 SHD523047:SHD523147 SQZ523047:SQZ523147 TAV523047:TAV523147 TKR523047:TKR523147 TUN523047:TUN523147 UEJ523047:UEJ523147 UOF523047:UOF523147 UYB523047:UYB523147 VHX523047:VHX523147 VRT523047:VRT523147 WBP523047:WBP523147 WLL523047:WLL523147 WVH523047:WVH523147 IV588583:IV588683 SR588583:SR588683 ACN588583:ACN588683 AMJ588583:AMJ588683 AWF588583:AWF588683 BGB588583:BGB588683 BPX588583:BPX588683 BZT588583:BZT588683 CJP588583:CJP588683 CTL588583:CTL588683 DDH588583:DDH588683 DND588583:DND588683 DWZ588583:DWZ588683 EGV588583:EGV588683 EQR588583:EQR588683 FAN588583:FAN588683 FKJ588583:FKJ588683 FUF588583:FUF588683 GEB588583:GEB588683 GNX588583:GNX588683 GXT588583:GXT588683 HHP588583:HHP588683 HRL588583:HRL588683 IBH588583:IBH588683 ILD588583:ILD588683 IUZ588583:IUZ588683 JEV588583:JEV588683 JOR588583:JOR588683 JYN588583:JYN588683 KIJ588583:KIJ588683 KSF588583:KSF588683 LCB588583:LCB588683 LLX588583:LLX588683 LVT588583:LVT588683 MFP588583:MFP588683 MPL588583:MPL588683 MZH588583:MZH588683 NJD588583:NJD588683 NSZ588583:NSZ588683 OCV588583:OCV588683 OMR588583:OMR588683 OWN588583:OWN588683 PGJ588583:PGJ588683 PQF588583:PQF588683 QAB588583:QAB588683 QJX588583:QJX588683 QTT588583:QTT588683 RDP588583:RDP588683 RNL588583:RNL588683 RXH588583:RXH588683 SHD588583:SHD588683 SQZ588583:SQZ588683 TAV588583:TAV588683 TKR588583:TKR588683 TUN588583:TUN588683 UEJ588583:UEJ588683 UOF588583:UOF588683 UYB588583:UYB588683 VHX588583:VHX588683 VRT588583:VRT588683 WBP588583:WBP588683 WLL588583:WLL588683 WVH588583:WVH588683 IV654119:IV654219 SR654119:SR654219 ACN654119:ACN654219 AMJ654119:AMJ654219 AWF654119:AWF654219 BGB654119:BGB654219 BPX654119:BPX654219 BZT654119:BZT654219 CJP654119:CJP654219 CTL654119:CTL654219 DDH654119:DDH654219 DND654119:DND654219 DWZ654119:DWZ654219 EGV654119:EGV654219 EQR654119:EQR654219 FAN654119:FAN654219 FKJ654119:FKJ654219 FUF654119:FUF654219 GEB654119:GEB654219 GNX654119:GNX654219 GXT654119:GXT654219 HHP654119:HHP654219 HRL654119:HRL654219 IBH654119:IBH654219 ILD654119:ILD654219 IUZ654119:IUZ654219 JEV654119:JEV654219 JOR654119:JOR654219 JYN654119:JYN654219 KIJ654119:KIJ654219 KSF654119:KSF654219 LCB654119:LCB654219 LLX654119:LLX654219 LVT654119:LVT654219 MFP654119:MFP654219 MPL654119:MPL654219 MZH654119:MZH654219 NJD654119:NJD654219 NSZ654119:NSZ654219 OCV654119:OCV654219 OMR654119:OMR654219 OWN654119:OWN654219 PGJ654119:PGJ654219 PQF654119:PQF654219 QAB654119:QAB654219 QJX654119:QJX654219 QTT654119:QTT654219 RDP654119:RDP654219 RNL654119:RNL654219 RXH654119:RXH654219 SHD654119:SHD654219 SQZ654119:SQZ654219 TAV654119:TAV654219 TKR654119:TKR654219 TUN654119:TUN654219 UEJ654119:UEJ654219 UOF654119:UOF654219 UYB654119:UYB654219 VHX654119:VHX654219 VRT654119:VRT654219 WBP654119:WBP654219 WLL654119:WLL654219 WVH654119:WVH654219 IV719655:IV719755 SR719655:SR719755 ACN719655:ACN719755 AMJ719655:AMJ719755 AWF719655:AWF719755 BGB719655:BGB719755 BPX719655:BPX719755 BZT719655:BZT719755 CJP719655:CJP719755 CTL719655:CTL719755 DDH719655:DDH719755 DND719655:DND719755 DWZ719655:DWZ719755 EGV719655:EGV719755 EQR719655:EQR719755 FAN719655:FAN719755 FKJ719655:FKJ719755 FUF719655:FUF719755 GEB719655:GEB719755 GNX719655:GNX719755 GXT719655:GXT719755 HHP719655:HHP719755 HRL719655:HRL719755 IBH719655:IBH719755 ILD719655:ILD719755 IUZ719655:IUZ719755 JEV719655:JEV719755 JOR719655:JOR719755 JYN719655:JYN719755 KIJ719655:KIJ719755 KSF719655:KSF719755 LCB719655:LCB719755 LLX719655:LLX719755 LVT719655:LVT719755 MFP719655:MFP719755 MPL719655:MPL719755 MZH719655:MZH719755 NJD719655:NJD719755 NSZ719655:NSZ719755 OCV719655:OCV719755 OMR719655:OMR719755 OWN719655:OWN719755 PGJ719655:PGJ719755 PQF719655:PQF719755 QAB719655:QAB719755 QJX719655:QJX719755 QTT719655:QTT719755 RDP719655:RDP719755 RNL719655:RNL719755 RXH719655:RXH719755 SHD719655:SHD719755 SQZ719655:SQZ719755 TAV719655:TAV719755 TKR719655:TKR719755 TUN719655:TUN719755 UEJ719655:UEJ719755 UOF719655:UOF719755 UYB719655:UYB719755 VHX719655:VHX719755 VRT719655:VRT719755 WBP719655:WBP719755 WLL719655:WLL719755 WVH719655:WVH719755 IV785191:IV785291 SR785191:SR785291 ACN785191:ACN785291 AMJ785191:AMJ785291 AWF785191:AWF785291 BGB785191:BGB785291 BPX785191:BPX785291 BZT785191:BZT785291 CJP785191:CJP785291 CTL785191:CTL785291 DDH785191:DDH785291 DND785191:DND785291 DWZ785191:DWZ785291 EGV785191:EGV785291 EQR785191:EQR785291 FAN785191:FAN785291 FKJ785191:FKJ785291 FUF785191:FUF785291 GEB785191:GEB785291 GNX785191:GNX785291 GXT785191:GXT785291 HHP785191:HHP785291 HRL785191:HRL785291 IBH785191:IBH785291 ILD785191:ILD785291 IUZ785191:IUZ785291 JEV785191:JEV785291 JOR785191:JOR785291 JYN785191:JYN785291 KIJ785191:KIJ785291 KSF785191:KSF785291 LCB785191:LCB785291 LLX785191:LLX785291 LVT785191:LVT785291 MFP785191:MFP785291 MPL785191:MPL785291 MZH785191:MZH785291 NJD785191:NJD785291 NSZ785191:NSZ785291 OCV785191:OCV785291 OMR785191:OMR785291 OWN785191:OWN785291 PGJ785191:PGJ785291 PQF785191:PQF785291 QAB785191:QAB785291 QJX785191:QJX785291 QTT785191:QTT785291 RDP785191:RDP785291 RNL785191:RNL785291 RXH785191:RXH785291 SHD785191:SHD785291 SQZ785191:SQZ785291 TAV785191:TAV785291 TKR785191:TKR785291 TUN785191:TUN785291 UEJ785191:UEJ785291 UOF785191:UOF785291 UYB785191:UYB785291 VHX785191:VHX785291 VRT785191:VRT785291 WBP785191:WBP785291 WLL785191:WLL785291 WVH785191:WVH785291 IV850727:IV850827 SR850727:SR850827 ACN850727:ACN850827 AMJ850727:AMJ850827 AWF850727:AWF850827 BGB850727:BGB850827 BPX850727:BPX850827 BZT850727:BZT850827 CJP850727:CJP850827 CTL850727:CTL850827 DDH850727:DDH850827 DND850727:DND850827 DWZ850727:DWZ850827 EGV850727:EGV850827 EQR850727:EQR850827 FAN850727:FAN850827 FKJ850727:FKJ850827 FUF850727:FUF850827 GEB850727:GEB850827 GNX850727:GNX850827 GXT850727:GXT850827 HHP850727:HHP850827 HRL850727:HRL850827 IBH850727:IBH850827 ILD850727:ILD850827 IUZ850727:IUZ850827 JEV850727:JEV850827 JOR850727:JOR850827 JYN850727:JYN850827 KIJ850727:KIJ850827 KSF850727:KSF850827 LCB850727:LCB850827 LLX850727:LLX850827 LVT850727:LVT850827 MFP850727:MFP850827 MPL850727:MPL850827 MZH850727:MZH850827 NJD850727:NJD850827 NSZ850727:NSZ850827 OCV850727:OCV850827 OMR850727:OMR850827 OWN850727:OWN850827 PGJ850727:PGJ850827 PQF850727:PQF850827 QAB850727:QAB850827 QJX850727:QJX850827 QTT850727:QTT850827 RDP850727:RDP850827 RNL850727:RNL850827 RXH850727:RXH850827 SHD850727:SHD850827 SQZ850727:SQZ850827 TAV850727:TAV850827 TKR850727:TKR850827 TUN850727:TUN850827 UEJ850727:UEJ850827 UOF850727:UOF850827 UYB850727:UYB850827 VHX850727:VHX850827 VRT850727:VRT850827 WBP850727:WBP850827 WLL850727:WLL850827 WVH850727:WVH850827 IV916263:IV916363 SR916263:SR916363 ACN916263:ACN916363 AMJ916263:AMJ916363 AWF916263:AWF916363 BGB916263:BGB916363 BPX916263:BPX916363 BZT916263:BZT916363 CJP916263:CJP916363 CTL916263:CTL916363 DDH916263:DDH916363 DND916263:DND916363 DWZ916263:DWZ916363 EGV916263:EGV916363 EQR916263:EQR916363 FAN916263:FAN916363 FKJ916263:FKJ916363 FUF916263:FUF916363 GEB916263:GEB916363 GNX916263:GNX916363 GXT916263:GXT916363 HHP916263:HHP916363 HRL916263:HRL916363 IBH916263:IBH916363 ILD916263:ILD916363 IUZ916263:IUZ916363 JEV916263:JEV916363 JOR916263:JOR916363 JYN916263:JYN916363 KIJ916263:KIJ916363 KSF916263:KSF916363 LCB916263:LCB916363 LLX916263:LLX916363 LVT916263:LVT916363 MFP916263:MFP916363 MPL916263:MPL916363 MZH916263:MZH916363 NJD916263:NJD916363 NSZ916263:NSZ916363 OCV916263:OCV916363 OMR916263:OMR916363 OWN916263:OWN916363 PGJ916263:PGJ916363 PQF916263:PQF916363 QAB916263:QAB916363 QJX916263:QJX916363 QTT916263:QTT916363 RDP916263:RDP916363 RNL916263:RNL916363 RXH916263:RXH916363 SHD916263:SHD916363 SQZ916263:SQZ916363 TAV916263:TAV916363 TKR916263:TKR916363 TUN916263:TUN916363 UEJ916263:UEJ916363 UOF916263:UOF916363 UYB916263:UYB916363 VHX916263:VHX916363 VRT916263:VRT916363 WBP916263:WBP916363 WLL916263:WLL916363 WVH916263:WVH916363 IV981799:IV981899 SR981799:SR981899 ACN981799:ACN981899 AMJ981799:AMJ981899 AWF981799:AWF981899 BGB981799:BGB981899 BPX981799:BPX981899 BZT981799:BZT981899 CJP981799:CJP981899 CTL981799:CTL981899 DDH981799:DDH981899 DND981799:DND981899 DWZ981799:DWZ981899 EGV981799:EGV981899 EQR981799:EQR981899 FAN981799:FAN981899 FKJ981799:FKJ981899 FUF981799:FUF981899 GEB981799:GEB981899 GNX981799:GNX981899 GXT981799:GXT981899 HHP981799:HHP981899 HRL981799:HRL981899 IBH981799:IBH981899 ILD981799:ILD981899 IUZ981799:IUZ981899 JEV981799:JEV981899 JOR981799:JOR981899 JYN981799:JYN981899 KIJ981799:KIJ981899 KSF981799:KSF981899 LCB981799:LCB981899 LLX981799:LLX981899 LVT981799:LVT981899 MFP981799:MFP981899 MPL981799:MPL981899 MZH981799:MZH981899 NJD981799:NJD981899 NSZ981799:NSZ981899 OCV981799:OCV981899 OMR981799:OMR981899 OWN981799:OWN981899 PGJ981799:PGJ981899 PQF981799:PQF981899 QAB981799:QAB981899 QJX981799:QJX981899 QTT981799:QTT981899 RDP981799:RDP981899 RNL981799:RNL981899 RXH981799:RXH981899 SHD981799:SHD981899 SQZ981799:SQZ981899 TAV981799:TAV981899 TKR981799:TKR981899 TUN981799:TUN981899 UEJ981799:UEJ981899 UOF981799:UOF981899 UYB981799:UYB981899 VHX981799:VHX981899 VRT981799:VRT981899 WBP981799:WBP981899 WLL981799:WLL981899 WVH981799:WVH981899 IV64639 SR64639 ACN64639 AMJ64639 AWF64639 BGB64639 BPX64639 BZT64639 CJP64639 CTL64639 DDH64639 DND64639 DWZ64639 EGV64639 EQR64639 FAN64639 FKJ64639 FUF64639 GEB64639 GNX64639 GXT64639 HHP64639 HRL64639 IBH64639 ILD64639 IUZ64639 JEV64639 JOR64639 JYN64639 KIJ64639 KSF64639 LCB64639 LLX64639 LVT64639 MFP64639 MPL64639 MZH64639 NJD64639 NSZ64639 OCV64639 OMR64639 OWN64639 PGJ64639 PQF64639 QAB64639 QJX64639 QTT64639 RDP64639 RNL64639 RXH64639 SHD64639 SQZ64639 TAV64639 TKR64639 TUN64639 UEJ64639 UOF64639 UYB64639 VHX64639 VRT64639 WBP64639 WLL64639 WVH64639 IV130175 SR130175 ACN130175 AMJ130175 AWF130175 BGB130175 BPX130175 BZT130175 CJP130175 CTL130175 DDH130175 DND130175 DWZ130175 EGV130175 EQR130175 FAN130175 FKJ130175 FUF130175 GEB130175 GNX130175 GXT130175 HHP130175 HRL130175 IBH130175 ILD130175 IUZ130175 JEV130175 JOR130175 JYN130175 KIJ130175 KSF130175 LCB130175 LLX130175 LVT130175 MFP130175 MPL130175 MZH130175 NJD130175 NSZ130175 OCV130175 OMR130175 OWN130175 PGJ130175 PQF130175 QAB130175 QJX130175 QTT130175 RDP130175 RNL130175 RXH130175 SHD130175 SQZ130175 TAV130175 TKR130175 TUN130175 UEJ130175 UOF130175 UYB130175 VHX130175 VRT130175 WBP130175 WLL130175 WVH130175 IV195711 SR195711 ACN195711 AMJ195711 AWF195711 BGB195711 BPX195711 BZT195711 CJP195711 CTL195711 DDH195711 DND195711 DWZ195711 EGV195711 EQR195711 FAN195711 FKJ195711 FUF195711 GEB195711 GNX195711 GXT195711 HHP195711 HRL195711 IBH195711 ILD195711 IUZ195711 JEV195711 JOR195711 JYN195711 KIJ195711 KSF195711 LCB195711 LLX195711 LVT195711 MFP195711 MPL195711 MZH195711 NJD195711 NSZ195711 OCV195711 OMR195711 OWN195711 PGJ195711 PQF195711 QAB195711 QJX195711 QTT195711 RDP195711 RNL195711 RXH195711 SHD195711 SQZ195711 TAV195711 TKR195711 TUN195711 UEJ195711 UOF195711 UYB195711 VHX195711 VRT195711 WBP195711 WLL195711 WVH195711 IV261247 SR261247 ACN261247 AMJ261247 AWF261247 BGB261247 BPX261247 BZT261247 CJP261247 CTL261247 DDH261247 DND261247 DWZ261247 EGV261247 EQR261247 FAN261247 FKJ261247 FUF261247 GEB261247 GNX261247 GXT261247 HHP261247 HRL261247 IBH261247 ILD261247 IUZ261247 JEV261247 JOR261247 JYN261247 KIJ261247 KSF261247 LCB261247 LLX261247 LVT261247 MFP261247 MPL261247 MZH261247 NJD261247 NSZ261247 OCV261247 OMR261247 OWN261247 PGJ261247 PQF261247 QAB261247 QJX261247 QTT261247 RDP261247 RNL261247 RXH261247 SHD261247 SQZ261247 TAV261247 TKR261247 TUN261247 UEJ261247 UOF261247 UYB261247 VHX261247 VRT261247 WBP261247 WLL261247 WVH261247 IV326783 SR326783 ACN326783 AMJ326783 AWF326783 BGB326783 BPX326783 BZT326783 CJP326783 CTL326783 DDH326783 DND326783 DWZ326783 EGV326783 EQR326783 FAN326783 FKJ326783 FUF326783 GEB326783 GNX326783 GXT326783 HHP326783 HRL326783 IBH326783 ILD326783 IUZ326783 JEV326783 JOR326783 JYN326783 KIJ326783 KSF326783 LCB326783 LLX326783 LVT326783 MFP326783 MPL326783 MZH326783 NJD326783 NSZ326783 OCV326783 OMR326783 OWN326783 PGJ326783 PQF326783 QAB326783 QJX326783 QTT326783 RDP326783 RNL326783 RXH326783 SHD326783 SQZ326783 TAV326783 TKR326783 TUN326783 UEJ326783 UOF326783 UYB326783 VHX326783 VRT326783 WBP326783 WLL326783 WVH326783 IV392319 SR392319 ACN392319 AMJ392319 AWF392319 BGB392319 BPX392319 BZT392319 CJP392319 CTL392319 DDH392319 DND392319 DWZ392319 EGV392319 EQR392319 FAN392319 FKJ392319 FUF392319 GEB392319 GNX392319 GXT392319 HHP392319 HRL392319 IBH392319 ILD392319 IUZ392319 JEV392319 JOR392319 JYN392319 KIJ392319 KSF392319 LCB392319 LLX392319 LVT392319 MFP392319 MPL392319 MZH392319 NJD392319 NSZ392319 OCV392319 OMR392319 OWN392319 PGJ392319 PQF392319 QAB392319 QJX392319 QTT392319 RDP392319 RNL392319 RXH392319 SHD392319 SQZ392319 TAV392319 TKR392319 TUN392319 UEJ392319 UOF392319 UYB392319 VHX392319 VRT392319 WBP392319 WLL392319 WVH392319 IV457855 SR457855 ACN457855 AMJ457855 AWF457855 BGB457855 BPX457855 BZT457855 CJP457855 CTL457855 DDH457855 DND457855 DWZ457855 EGV457855 EQR457855 FAN457855 FKJ457855 FUF457855 GEB457855 GNX457855 GXT457855 HHP457855 HRL457855 IBH457855 ILD457855 IUZ457855 JEV457855 JOR457855 JYN457855 KIJ457855 KSF457855 LCB457855 LLX457855 LVT457855 MFP457855 MPL457855 MZH457855 NJD457855 NSZ457855 OCV457855 OMR457855 OWN457855 PGJ457855 PQF457855 QAB457855 QJX457855 QTT457855 RDP457855 RNL457855 RXH457855 SHD457855 SQZ457855 TAV457855 TKR457855 TUN457855 UEJ457855 UOF457855 UYB457855 VHX457855 VRT457855 WBP457855 WLL457855 WVH457855 IV523391 SR523391 ACN523391 AMJ523391 AWF523391 BGB523391 BPX523391 BZT523391 CJP523391 CTL523391 DDH523391 DND523391 DWZ523391 EGV523391 EQR523391 FAN523391 FKJ523391 FUF523391 GEB523391 GNX523391 GXT523391 HHP523391 HRL523391 IBH523391 ILD523391 IUZ523391 JEV523391 JOR523391 JYN523391 KIJ523391 KSF523391 LCB523391 LLX523391 LVT523391 MFP523391 MPL523391 MZH523391 NJD523391 NSZ523391 OCV523391 OMR523391 OWN523391 PGJ523391 PQF523391 QAB523391 QJX523391 QTT523391 RDP523391 RNL523391 RXH523391 SHD523391 SQZ523391 TAV523391 TKR523391 TUN523391 UEJ523391 UOF523391 UYB523391 VHX523391 VRT523391 WBP523391 WLL523391 WVH523391 IV588927 SR588927 ACN588927 AMJ588927 AWF588927 BGB588927 BPX588927 BZT588927 CJP588927 CTL588927 DDH588927 DND588927 DWZ588927 EGV588927 EQR588927 FAN588927 FKJ588927 FUF588927 GEB588927 GNX588927 GXT588927 HHP588927 HRL588927 IBH588927 ILD588927 IUZ588927 JEV588927 JOR588927 JYN588927 KIJ588927 KSF588927 LCB588927 LLX588927 LVT588927 MFP588927 MPL588927 MZH588927 NJD588927 NSZ588927 OCV588927 OMR588927 OWN588927 PGJ588927 PQF588927 QAB588927 QJX588927 QTT588927 RDP588927 RNL588927 RXH588927 SHD588927 SQZ588927 TAV588927 TKR588927 TUN588927 UEJ588927 UOF588927 UYB588927 VHX588927 VRT588927 WBP588927 WLL588927 WVH588927 IV654463 SR654463 ACN654463 AMJ654463 AWF654463 BGB654463 BPX654463 BZT654463 CJP654463 CTL654463 DDH654463 DND654463 DWZ654463 EGV654463 EQR654463 FAN654463 FKJ654463 FUF654463 GEB654463 GNX654463 GXT654463 HHP654463 HRL654463 IBH654463 ILD654463 IUZ654463 JEV654463 JOR654463 JYN654463 KIJ654463 KSF654463 LCB654463 LLX654463 LVT654463 MFP654463 MPL654463 MZH654463 NJD654463 NSZ654463 OCV654463 OMR654463 OWN654463 PGJ654463 PQF654463 QAB654463 QJX654463 QTT654463 RDP654463 RNL654463 RXH654463 SHD654463 SQZ654463 TAV654463 TKR654463 TUN654463 UEJ654463 UOF654463 UYB654463 VHX654463 VRT654463 WBP654463 WLL654463 WVH654463 IV719999 SR719999 ACN719999 AMJ719999 AWF719999 BGB719999 BPX719999 BZT719999 CJP719999 CTL719999 DDH719999 DND719999 DWZ719999 EGV719999 EQR719999 FAN719999 FKJ719999 FUF719999 GEB719999 GNX719999 GXT719999 HHP719999 HRL719999 IBH719999 ILD719999 IUZ719999 JEV719999 JOR719999 JYN719999 KIJ719999 KSF719999 LCB719999 LLX719999 LVT719999 MFP719999 MPL719999 MZH719999 NJD719999 NSZ719999 OCV719999 OMR719999 OWN719999 PGJ719999 PQF719999 QAB719999 QJX719999 QTT719999 RDP719999 RNL719999 RXH719999 SHD719999 SQZ719999 TAV719999 TKR719999 TUN719999 UEJ719999 UOF719999 UYB719999 VHX719999 VRT719999 WBP719999 WLL719999 WVH719999 IV785535 SR785535 ACN785535 AMJ785535 AWF785535 BGB785535 BPX785535 BZT785535 CJP785535 CTL785535 DDH785535 DND785535 DWZ785535 EGV785535 EQR785535 FAN785535 FKJ785535 FUF785535 GEB785535 GNX785535 GXT785535 HHP785535 HRL785535 IBH785535 ILD785535 IUZ785535 JEV785535 JOR785535 JYN785535 KIJ785535 KSF785535 LCB785535 LLX785535 LVT785535 MFP785535 MPL785535 MZH785535 NJD785535 NSZ785535 OCV785535 OMR785535 OWN785535 PGJ785535 PQF785535 QAB785535 QJX785535 QTT785535 RDP785535 RNL785535 RXH785535 SHD785535 SQZ785535 TAV785535 TKR785535 TUN785535 UEJ785535 UOF785535 UYB785535 VHX785535 VRT785535 WBP785535 WLL785535 WVH785535 IV851071 SR851071 ACN851071 AMJ851071 AWF851071 BGB851071 BPX851071 BZT851071 CJP851071 CTL851071 DDH851071 DND851071 DWZ851071 EGV851071 EQR851071 FAN851071 FKJ851071 FUF851071 GEB851071 GNX851071 GXT851071 HHP851071 HRL851071 IBH851071 ILD851071 IUZ851071 JEV851071 JOR851071 JYN851071 KIJ851071 KSF851071 LCB851071 LLX851071 LVT851071 MFP851071 MPL851071 MZH851071 NJD851071 NSZ851071 OCV851071 OMR851071 OWN851071 PGJ851071 PQF851071 QAB851071 QJX851071 QTT851071 RDP851071 RNL851071 RXH851071 SHD851071 SQZ851071 TAV851071 TKR851071 TUN851071 UEJ851071 UOF851071 UYB851071 VHX851071 VRT851071 WBP851071 WLL851071 WVH851071 IV916607 SR916607 ACN916607 AMJ916607 AWF916607 BGB916607 BPX916607 BZT916607 CJP916607 CTL916607 DDH916607 DND916607 DWZ916607 EGV916607 EQR916607 FAN916607 FKJ916607 FUF916607 GEB916607 GNX916607 GXT916607 HHP916607 HRL916607 IBH916607 ILD916607 IUZ916607 JEV916607 JOR916607 JYN916607 KIJ916607 KSF916607 LCB916607 LLX916607 LVT916607 MFP916607 MPL916607 MZH916607 NJD916607 NSZ916607 OCV916607 OMR916607 OWN916607 PGJ916607 PQF916607 QAB916607 QJX916607 QTT916607 RDP916607 RNL916607 RXH916607 SHD916607 SQZ916607 TAV916607 TKR916607 TUN916607 UEJ916607 UOF916607 UYB916607 VHX916607 VRT916607 WBP916607 WLL916607 WVH916607 IV982143 SR982143 ACN982143 AMJ982143 AWF982143 BGB982143 BPX982143 BZT982143 CJP982143 CTL982143 DDH982143 DND982143 DWZ982143 EGV982143 EQR982143 FAN982143 FKJ982143 FUF982143 GEB982143 GNX982143 GXT982143 HHP982143 HRL982143 IBH982143 ILD982143 IUZ982143 JEV982143 JOR982143 JYN982143 KIJ982143 KSF982143 LCB982143 LLX982143 LVT982143 MFP982143 MPL982143 MZH982143 NJD982143 NSZ982143 OCV982143 OMR982143 OWN982143 PGJ982143 PQF982143 QAB982143 QJX982143 QTT982143 RDP982143 RNL982143 RXH982143 SHD982143 SQZ982143 TAV982143 TKR982143 TUN982143 UEJ982143 UOF982143 UYB982143 VHX982143 VRT982143 WBP982143 WLL982143 WVH982143 IV64682 SR64682 ACN64682 AMJ64682 AWF64682 BGB64682 BPX64682 BZT64682 CJP64682 CTL64682 DDH64682 DND64682 DWZ64682 EGV64682 EQR64682 FAN64682 FKJ64682 FUF64682 GEB64682 GNX64682 GXT64682 HHP64682 HRL64682 IBH64682 ILD64682 IUZ64682 JEV64682 JOR64682 JYN64682 KIJ64682 KSF64682 LCB64682 LLX64682 LVT64682 MFP64682 MPL64682 MZH64682 NJD64682 NSZ64682 OCV64682 OMR64682 OWN64682 PGJ64682 PQF64682 QAB64682 QJX64682 QTT64682 RDP64682 RNL64682 RXH64682 SHD64682 SQZ64682 TAV64682 TKR64682 TUN64682 UEJ64682 UOF64682 UYB64682 VHX64682 VRT64682 WBP64682 WLL64682 WVH64682 IV130218 SR130218 ACN130218 AMJ130218 AWF130218 BGB130218 BPX130218 BZT130218 CJP130218 CTL130218 DDH130218 DND130218 DWZ130218 EGV130218 EQR130218 FAN130218 FKJ130218 FUF130218 GEB130218 GNX130218 GXT130218 HHP130218 HRL130218 IBH130218 ILD130218 IUZ130218 JEV130218 JOR130218 JYN130218 KIJ130218 KSF130218 LCB130218 LLX130218 LVT130218 MFP130218 MPL130218 MZH130218 NJD130218 NSZ130218 OCV130218 OMR130218 OWN130218 PGJ130218 PQF130218 QAB130218 QJX130218 QTT130218 RDP130218 RNL130218 RXH130218 SHD130218 SQZ130218 TAV130218 TKR130218 TUN130218 UEJ130218 UOF130218 UYB130218 VHX130218 VRT130218 WBP130218 WLL130218 WVH130218 IV195754 SR195754 ACN195754 AMJ195754 AWF195754 BGB195754 BPX195754 BZT195754 CJP195754 CTL195754 DDH195754 DND195754 DWZ195754 EGV195754 EQR195754 FAN195754 FKJ195754 FUF195754 GEB195754 GNX195754 GXT195754 HHP195754 HRL195754 IBH195754 ILD195754 IUZ195754 JEV195754 JOR195754 JYN195754 KIJ195754 KSF195754 LCB195754 LLX195754 LVT195754 MFP195754 MPL195754 MZH195754 NJD195754 NSZ195754 OCV195754 OMR195754 OWN195754 PGJ195754 PQF195754 QAB195754 QJX195754 QTT195754 RDP195754 RNL195754 RXH195754 SHD195754 SQZ195754 TAV195754 TKR195754 TUN195754 UEJ195754 UOF195754 UYB195754 VHX195754 VRT195754 WBP195754 WLL195754 WVH195754 IV261290 SR261290 ACN261290 AMJ261290 AWF261290 BGB261290 BPX261290 BZT261290 CJP261290 CTL261290 DDH261290 DND261290 DWZ261290 EGV261290 EQR261290 FAN261290 FKJ261290 FUF261290 GEB261290 GNX261290 GXT261290 HHP261290 HRL261290 IBH261290 ILD261290 IUZ261290 JEV261290 JOR261290 JYN261290 KIJ261290 KSF261290 LCB261290 LLX261290 LVT261290 MFP261290 MPL261290 MZH261290 NJD261290 NSZ261290 OCV261290 OMR261290 OWN261290 PGJ261290 PQF261290 QAB261290 QJX261290 QTT261290 RDP261290 RNL261290 RXH261290 SHD261290 SQZ261290 TAV261290 TKR261290 TUN261290 UEJ261290 UOF261290 UYB261290 VHX261290 VRT261290 WBP261290 WLL261290 WVH261290 IV326826 SR326826 ACN326826 AMJ326826 AWF326826 BGB326826 BPX326826 BZT326826 CJP326826 CTL326826 DDH326826 DND326826 DWZ326826 EGV326826 EQR326826 FAN326826 FKJ326826 FUF326826 GEB326826 GNX326826 GXT326826 HHP326826 HRL326826 IBH326826 ILD326826 IUZ326826 JEV326826 JOR326826 JYN326826 KIJ326826 KSF326826 LCB326826 LLX326826 LVT326826 MFP326826 MPL326826 MZH326826 NJD326826 NSZ326826 OCV326826 OMR326826 OWN326826 PGJ326826 PQF326826 QAB326826 QJX326826 QTT326826 RDP326826 RNL326826 RXH326826 SHD326826 SQZ326826 TAV326826 TKR326826 TUN326826 UEJ326826 UOF326826 UYB326826 VHX326826 VRT326826 WBP326826 WLL326826 WVH326826 IV392362 SR392362 ACN392362 AMJ392362 AWF392362 BGB392362 BPX392362 BZT392362 CJP392362 CTL392362 DDH392362 DND392362 DWZ392362 EGV392362 EQR392362 FAN392362 FKJ392362 FUF392362 GEB392362 GNX392362 GXT392362 HHP392362 HRL392362 IBH392362 ILD392362 IUZ392362 JEV392362 JOR392362 JYN392362 KIJ392362 KSF392362 LCB392362 LLX392362 LVT392362 MFP392362 MPL392362 MZH392362 NJD392362 NSZ392362 OCV392362 OMR392362 OWN392362 PGJ392362 PQF392362 QAB392362 QJX392362 QTT392362 RDP392362 RNL392362 RXH392362 SHD392362 SQZ392362 TAV392362 TKR392362 TUN392362 UEJ392362 UOF392362 UYB392362 VHX392362 VRT392362 WBP392362 WLL392362 WVH392362 IV457898 SR457898 ACN457898 AMJ457898 AWF457898 BGB457898 BPX457898 BZT457898 CJP457898 CTL457898 DDH457898 DND457898 DWZ457898 EGV457898 EQR457898 FAN457898 FKJ457898 FUF457898 GEB457898 GNX457898 GXT457898 HHP457898 HRL457898 IBH457898 ILD457898 IUZ457898 JEV457898 JOR457898 JYN457898 KIJ457898 KSF457898 LCB457898 LLX457898 LVT457898 MFP457898 MPL457898 MZH457898 NJD457898 NSZ457898 OCV457898 OMR457898 OWN457898 PGJ457898 PQF457898 QAB457898 QJX457898 QTT457898 RDP457898 RNL457898 RXH457898 SHD457898 SQZ457898 TAV457898 TKR457898 TUN457898 UEJ457898 UOF457898 UYB457898 VHX457898 VRT457898 WBP457898 WLL457898 WVH457898 IV523434 SR523434 ACN523434 AMJ523434 AWF523434 BGB523434 BPX523434 BZT523434 CJP523434 CTL523434 DDH523434 DND523434 DWZ523434 EGV523434 EQR523434 FAN523434 FKJ523434 FUF523434 GEB523434 GNX523434 GXT523434 HHP523434 HRL523434 IBH523434 ILD523434 IUZ523434 JEV523434 JOR523434 JYN523434 KIJ523434 KSF523434 LCB523434 LLX523434 LVT523434 MFP523434 MPL523434 MZH523434 NJD523434 NSZ523434 OCV523434 OMR523434 OWN523434 PGJ523434 PQF523434 QAB523434 QJX523434 QTT523434 RDP523434 RNL523434 RXH523434 SHD523434 SQZ523434 TAV523434 TKR523434 TUN523434 UEJ523434 UOF523434 UYB523434 VHX523434 VRT523434 WBP523434 WLL523434 WVH523434 IV588970 SR588970 ACN588970 AMJ588970 AWF588970 BGB588970 BPX588970 BZT588970 CJP588970 CTL588970 DDH588970 DND588970 DWZ588970 EGV588970 EQR588970 FAN588970 FKJ588970 FUF588970 GEB588970 GNX588970 GXT588970 HHP588970 HRL588970 IBH588970 ILD588970 IUZ588970 JEV588970 JOR588970 JYN588970 KIJ588970 KSF588970 LCB588970 LLX588970 LVT588970 MFP588970 MPL588970 MZH588970 NJD588970 NSZ588970 OCV588970 OMR588970 OWN588970 PGJ588970 PQF588970 QAB588970 QJX588970 QTT588970 RDP588970 RNL588970 RXH588970 SHD588970 SQZ588970 TAV588970 TKR588970 TUN588970 UEJ588970 UOF588970 UYB588970 VHX588970 VRT588970 WBP588970 WLL588970 WVH588970 IV654506 SR654506 ACN654506 AMJ654506 AWF654506 BGB654506 BPX654506 BZT654506 CJP654506 CTL654506 DDH654506 DND654506 DWZ654506 EGV654506 EQR654506 FAN654506 FKJ654506 FUF654506 GEB654506 GNX654506 GXT654506 HHP654506 HRL654506 IBH654506 ILD654506 IUZ654506 JEV654506 JOR654506 JYN654506 KIJ654506 KSF654506 LCB654506 LLX654506 LVT654506 MFP654506 MPL654506 MZH654506 NJD654506 NSZ654506 OCV654506 OMR654506 OWN654506 PGJ654506 PQF654506 QAB654506 QJX654506 QTT654506 RDP654506 RNL654506 RXH654506 SHD654506 SQZ654506 TAV654506 TKR654506 TUN654506 UEJ654506 UOF654506 UYB654506 VHX654506 VRT654506 WBP654506 WLL654506 WVH654506 IV720042 SR720042 ACN720042 AMJ720042 AWF720042 BGB720042 BPX720042 BZT720042 CJP720042 CTL720042 DDH720042 DND720042 DWZ720042 EGV720042 EQR720042 FAN720042 FKJ720042 FUF720042 GEB720042 GNX720042 GXT720042 HHP720042 HRL720042 IBH720042 ILD720042 IUZ720042 JEV720042 JOR720042 JYN720042 KIJ720042 KSF720042 LCB720042 LLX720042 LVT720042 MFP720042 MPL720042 MZH720042 NJD720042 NSZ720042 OCV720042 OMR720042 OWN720042 PGJ720042 PQF720042 QAB720042 QJX720042 QTT720042 RDP720042 RNL720042 RXH720042 SHD720042 SQZ720042 TAV720042 TKR720042 TUN720042 UEJ720042 UOF720042 UYB720042 VHX720042 VRT720042 WBP720042 WLL720042 WVH720042 IV785578 SR785578 ACN785578 AMJ785578 AWF785578 BGB785578 BPX785578 BZT785578 CJP785578 CTL785578 DDH785578 DND785578 DWZ785578 EGV785578 EQR785578 FAN785578 FKJ785578 FUF785578 GEB785578 GNX785578 GXT785578 HHP785578 HRL785578 IBH785578 ILD785578 IUZ785578 JEV785578 JOR785578 JYN785578 KIJ785578 KSF785578 LCB785578 LLX785578 LVT785578 MFP785578 MPL785578 MZH785578 NJD785578 NSZ785578 OCV785578 OMR785578 OWN785578 PGJ785578 PQF785578 QAB785578 QJX785578 QTT785578 RDP785578 RNL785578 RXH785578 SHD785578 SQZ785578 TAV785578 TKR785578 TUN785578 UEJ785578 UOF785578 UYB785578 VHX785578 VRT785578 WBP785578 WLL785578 WVH785578 IV851114 SR851114 ACN851114 AMJ851114 AWF851114 BGB851114 BPX851114 BZT851114 CJP851114 CTL851114 DDH851114 DND851114 DWZ851114 EGV851114 EQR851114 FAN851114 FKJ851114 FUF851114 GEB851114 GNX851114 GXT851114 HHP851114 HRL851114 IBH851114 ILD851114 IUZ851114 JEV851114 JOR851114 JYN851114 KIJ851114 KSF851114 LCB851114 LLX851114 LVT851114 MFP851114 MPL851114 MZH851114 NJD851114 NSZ851114 OCV851114 OMR851114 OWN851114 PGJ851114 PQF851114 QAB851114 QJX851114 QTT851114 RDP851114 RNL851114 RXH851114 SHD851114 SQZ851114 TAV851114 TKR851114 TUN851114 UEJ851114 UOF851114 UYB851114 VHX851114 VRT851114 WBP851114 WLL851114 WVH851114 IV916650 SR916650 ACN916650 AMJ916650 AWF916650 BGB916650 BPX916650 BZT916650 CJP916650 CTL916650 DDH916650 DND916650 DWZ916650 EGV916650 EQR916650 FAN916650 FKJ916650 FUF916650 GEB916650 GNX916650 GXT916650 HHP916650 HRL916650 IBH916650 ILD916650 IUZ916650 JEV916650 JOR916650 JYN916650 KIJ916650 KSF916650 LCB916650 LLX916650 LVT916650 MFP916650 MPL916650 MZH916650 NJD916650 NSZ916650 OCV916650 OMR916650 OWN916650 PGJ916650 PQF916650 QAB916650 QJX916650 QTT916650 RDP916650 RNL916650 RXH916650 SHD916650 SQZ916650 TAV916650 TKR916650 TUN916650 UEJ916650 UOF916650 UYB916650 VHX916650 VRT916650 WBP916650 WLL916650 WVH916650 IV982186 SR982186 ACN982186 AMJ982186 AWF982186 BGB982186 BPX982186 BZT982186 CJP982186 CTL982186 DDH982186 DND982186 DWZ982186 EGV982186 EQR982186 FAN982186 FKJ982186 FUF982186 GEB982186 GNX982186 GXT982186 HHP982186 HRL982186 IBH982186 ILD982186 IUZ982186 JEV982186 JOR982186 JYN982186 KIJ982186 KSF982186 LCB982186 LLX982186 LVT982186 MFP982186 MPL982186 MZH982186 NJD982186 NSZ982186 OCV982186 OMR982186 OWN982186 PGJ982186 PQF982186 QAB982186 QJX982186 QTT982186 RDP982186 RNL982186 RXH982186 SHD982186 SQZ982186 TAV982186 TKR982186 TUN982186 UEJ982186 UOF982186 UYB982186 VHX982186 VRT982186 WBP982186 WLL982186 WVH982186 IV64711 SR64711 ACN64711 AMJ64711 AWF64711 BGB64711 BPX64711 BZT64711 CJP64711 CTL64711 DDH64711 DND64711 DWZ64711 EGV64711 EQR64711 FAN64711 FKJ64711 FUF64711 GEB64711 GNX64711 GXT64711 HHP64711 HRL64711 IBH64711 ILD64711 IUZ64711 JEV64711 JOR64711 JYN64711 KIJ64711 KSF64711 LCB64711 LLX64711 LVT64711 MFP64711 MPL64711 MZH64711 NJD64711 NSZ64711 OCV64711 OMR64711 OWN64711 PGJ64711 PQF64711 QAB64711 QJX64711 QTT64711 RDP64711 RNL64711 RXH64711 SHD64711 SQZ64711 TAV64711 TKR64711 TUN64711 UEJ64711 UOF64711 UYB64711 VHX64711 VRT64711 WBP64711 WLL64711 WVH64711 IV130247 SR130247 ACN130247 AMJ130247 AWF130247 BGB130247 BPX130247 BZT130247 CJP130247 CTL130247 DDH130247 DND130247 DWZ130247 EGV130247 EQR130247 FAN130247 FKJ130247 FUF130247 GEB130247 GNX130247 GXT130247 HHP130247 HRL130247 IBH130247 ILD130247 IUZ130247 JEV130247 JOR130247 JYN130247 KIJ130247 KSF130247 LCB130247 LLX130247 LVT130247 MFP130247 MPL130247 MZH130247 NJD130247 NSZ130247 OCV130247 OMR130247 OWN130247 PGJ130247 PQF130247 QAB130247 QJX130247 QTT130247 RDP130247 RNL130247 RXH130247 SHD130247 SQZ130247 TAV130247 TKR130247 TUN130247 UEJ130247 UOF130247 UYB130247 VHX130247 VRT130247 WBP130247 WLL130247 WVH130247 IV195783 SR195783 ACN195783 AMJ195783 AWF195783 BGB195783 BPX195783 BZT195783 CJP195783 CTL195783 DDH195783 DND195783 DWZ195783 EGV195783 EQR195783 FAN195783 FKJ195783 FUF195783 GEB195783 GNX195783 GXT195783 HHP195783 HRL195783 IBH195783 ILD195783 IUZ195783 JEV195783 JOR195783 JYN195783 KIJ195783 KSF195783 LCB195783 LLX195783 LVT195783 MFP195783 MPL195783 MZH195783 NJD195783 NSZ195783 OCV195783 OMR195783 OWN195783 PGJ195783 PQF195783 QAB195783 QJX195783 QTT195783 RDP195783 RNL195783 RXH195783 SHD195783 SQZ195783 TAV195783 TKR195783 TUN195783 UEJ195783 UOF195783 UYB195783 VHX195783 VRT195783 WBP195783 WLL195783 WVH195783 IV261319 SR261319 ACN261319 AMJ261319 AWF261319 BGB261319 BPX261319 BZT261319 CJP261319 CTL261319 DDH261319 DND261319 DWZ261319 EGV261319 EQR261319 FAN261319 FKJ261319 FUF261319 GEB261319 GNX261319 GXT261319 HHP261319 HRL261319 IBH261319 ILD261319 IUZ261319 JEV261319 JOR261319 JYN261319 KIJ261319 KSF261319 LCB261319 LLX261319 LVT261319 MFP261319 MPL261319 MZH261319 NJD261319 NSZ261319 OCV261319 OMR261319 OWN261319 PGJ261319 PQF261319 QAB261319 QJX261319 QTT261319 RDP261319 RNL261319 RXH261319 SHD261319 SQZ261319 TAV261319 TKR261319 TUN261319 UEJ261319 UOF261319 UYB261319 VHX261319 VRT261319 WBP261319 WLL261319 WVH261319 IV326855 SR326855 ACN326855 AMJ326855 AWF326855 BGB326855 BPX326855 BZT326855 CJP326855 CTL326855 DDH326855 DND326855 DWZ326855 EGV326855 EQR326855 FAN326855 FKJ326855 FUF326855 GEB326855 GNX326855 GXT326855 HHP326855 HRL326855 IBH326855 ILD326855 IUZ326855 JEV326855 JOR326855 JYN326855 KIJ326855 KSF326855 LCB326855 LLX326855 LVT326855 MFP326855 MPL326855 MZH326855 NJD326855 NSZ326855 OCV326855 OMR326855 OWN326855 PGJ326855 PQF326855 QAB326855 QJX326855 QTT326855 RDP326855 RNL326855 RXH326855 SHD326855 SQZ326855 TAV326855 TKR326855 TUN326855 UEJ326855 UOF326855 UYB326855 VHX326855 VRT326855 WBP326855 WLL326855 WVH326855 IV392391 SR392391 ACN392391 AMJ392391 AWF392391 BGB392391 BPX392391 BZT392391 CJP392391 CTL392391 DDH392391 DND392391 DWZ392391 EGV392391 EQR392391 FAN392391 FKJ392391 FUF392391 GEB392391 GNX392391 GXT392391 HHP392391 HRL392391 IBH392391 ILD392391 IUZ392391 JEV392391 JOR392391 JYN392391 KIJ392391 KSF392391 LCB392391 LLX392391 LVT392391 MFP392391 MPL392391 MZH392391 NJD392391 NSZ392391 OCV392391 OMR392391 OWN392391 PGJ392391 PQF392391 QAB392391 QJX392391 QTT392391 RDP392391 RNL392391 RXH392391 SHD392391 SQZ392391 TAV392391 TKR392391 TUN392391 UEJ392391 UOF392391 UYB392391 VHX392391 VRT392391 WBP392391 WLL392391 WVH392391 IV457927 SR457927 ACN457927 AMJ457927 AWF457927 BGB457927 BPX457927 BZT457927 CJP457927 CTL457927 DDH457927 DND457927 DWZ457927 EGV457927 EQR457927 FAN457927 FKJ457927 FUF457927 GEB457927 GNX457927 GXT457927 HHP457927 HRL457927 IBH457927 ILD457927 IUZ457927 JEV457927 JOR457927 JYN457927 KIJ457927 KSF457927 LCB457927 LLX457927 LVT457927 MFP457927 MPL457927 MZH457927 NJD457927 NSZ457927 OCV457927 OMR457927 OWN457927 PGJ457927 PQF457927 QAB457927 QJX457927 QTT457927 RDP457927 RNL457927 RXH457927 SHD457927 SQZ457927 TAV457927 TKR457927 TUN457927 UEJ457927 UOF457927 UYB457927 VHX457927 VRT457927 WBP457927 WLL457927 WVH457927 IV523463 SR523463 ACN523463 AMJ523463 AWF523463 BGB523463 BPX523463 BZT523463 CJP523463 CTL523463 DDH523463 DND523463 DWZ523463 EGV523463 EQR523463 FAN523463 FKJ523463 FUF523463 GEB523463 GNX523463 GXT523463 HHP523463 HRL523463 IBH523463 ILD523463 IUZ523463 JEV523463 JOR523463 JYN523463 KIJ523463 KSF523463 LCB523463 LLX523463 LVT523463 MFP523463 MPL523463 MZH523463 NJD523463 NSZ523463 OCV523463 OMR523463 OWN523463 PGJ523463 PQF523463 QAB523463 QJX523463 QTT523463 RDP523463 RNL523463 RXH523463 SHD523463 SQZ523463 TAV523463 TKR523463 TUN523463 UEJ523463 UOF523463 UYB523463 VHX523463 VRT523463 WBP523463 WLL523463 WVH523463 IV588999 SR588999 ACN588999 AMJ588999 AWF588999 BGB588999 BPX588999 BZT588999 CJP588999 CTL588999 DDH588999 DND588999 DWZ588999 EGV588999 EQR588999 FAN588999 FKJ588999 FUF588999 GEB588999 GNX588999 GXT588999 HHP588999 HRL588999 IBH588999 ILD588999 IUZ588999 JEV588999 JOR588999 JYN588999 KIJ588999 KSF588999 LCB588999 LLX588999 LVT588999 MFP588999 MPL588999 MZH588999 NJD588999 NSZ588999 OCV588999 OMR588999 OWN588999 PGJ588999 PQF588999 QAB588999 QJX588999 QTT588999 RDP588999 RNL588999 RXH588999 SHD588999 SQZ588999 TAV588999 TKR588999 TUN588999 UEJ588999 UOF588999 UYB588999 VHX588999 VRT588999 WBP588999 WLL588999 WVH588999 IV654535 SR654535 ACN654535 AMJ654535 AWF654535 BGB654535 BPX654535 BZT654535 CJP654535 CTL654535 DDH654535 DND654535 DWZ654535 EGV654535 EQR654535 FAN654535 FKJ654535 FUF654535 GEB654535 GNX654535 GXT654535 HHP654535 HRL654535 IBH654535 ILD654535 IUZ654535 JEV654535 JOR654535 JYN654535 KIJ654535 KSF654535 LCB654535 LLX654535 LVT654535 MFP654535 MPL654535 MZH654535 NJD654535 NSZ654535 OCV654535 OMR654535 OWN654535 PGJ654535 PQF654535 QAB654535 QJX654535 QTT654535 RDP654535 RNL654535 RXH654535 SHD654535 SQZ654535 TAV654535 TKR654535 TUN654535 UEJ654535 UOF654535 UYB654535 VHX654535 VRT654535 WBP654535 WLL654535 WVH654535 IV720071 SR720071 ACN720071 AMJ720071 AWF720071 BGB720071 BPX720071 BZT720071 CJP720071 CTL720071 DDH720071 DND720071 DWZ720071 EGV720071 EQR720071 FAN720071 FKJ720071 FUF720071 GEB720071 GNX720071 GXT720071 HHP720071 HRL720071 IBH720071 ILD720071 IUZ720071 JEV720071 JOR720071 JYN720071 KIJ720071 KSF720071 LCB720071 LLX720071 LVT720071 MFP720071 MPL720071 MZH720071 NJD720071 NSZ720071 OCV720071 OMR720071 OWN720071 PGJ720071 PQF720071 QAB720071 QJX720071 QTT720071 RDP720071 RNL720071 RXH720071 SHD720071 SQZ720071 TAV720071 TKR720071 TUN720071 UEJ720071 UOF720071 UYB720071 VHX720071 VRT720071 WBP720071 WLL720071 WVH720071 IV785607 SR785607 ACN785607 AMJ785607 AWF785607 BGB785607 BPX785607 BZT785607 CJP785607 CTL785607 DDH785607 DND785607 DWZ785607 EGV785607 EQR785607 FAN785607 FKJ785607 FUF785607 GEB785607 GNX785607 GXT785607 HHP785607 HRL785607 IBH785607 ILD785607 IUZ785607 JEV785607 JOR785607 JYN785607 KIJ785607 KSF785607 LCB785607 LLX785607 LVT785607 MFP785607 MPL785607 MZH785607 NJD785607 NSZ785607 OCV785607 OMR785607 OWN785607 PGJ785607 PQF785607 QAB785607 QJX785607 QTT785607 RDP785607 RNL785607 RXH785607 SHD785607 SQZ785607 TAV785607 TKR785607 TUN785607 UEJ785607 UOF785607 UYB785607 VHX785607 VRT785607 WBP785607 WLL785607 WVH785607 IV851143 SR851143 ACN851143 AMJ851143 AWF851143 BGB851143 BPX851143 BZT851143 CJP851143 CTL851143 DDH851143 DND851143 DWZ851143 EGV851143 EQR851143 FAN851143 FKJ851143 FUF851143 GEB851143 GNX851143 GXT851143 HHP851143 HRL851143 IBH851143 ILD851143 IUZ851143 JEV851143 JOR851143 JYN851143 KIJ851143 KSF851143 LCB851143 LLX851143 LVT851143 MFP851143 MPL851143 MZH851143 NJD851143 NSZ851143 OCV851143 OMR851143 OWN851143 PGJ851143 PQF851143 QAB851143 QJX851143 QTT851143 RDP851143 RNL851143 RXH851143 SHD851143 SQZ851143 TAV851143 TKR851143 TUN851143 UEJ851143 UOF851143 UYB851143 VHX851143 VRT851143 WBP851143 WLL851143 WVH851143 IV916679 SR916679 ACN916679 AMJ916679 AWF916679 BGB916679 BPX916679 BZT916679 CJP916679 CTL916679 DDH916679 DND916679 DWZ916679 EGV916679 EQR916679 FAN916679 FKJ916679 FUF916679 GEB916679 GNX916679 GXT916679 HHP916679 HRL916679 IBH916679 ILD916679 IUZ916679 JEV916679 JOR916679 JYN916679 KIJ916679 KSF916679 LCB916679 LLX916679 LVT916679 MFP916679 MPL916679 MZH916679 NJD916679 NSZ916679 OCV916679 OMR916679 OWN916679 PGJ916679 PQF916679 QAB916679 QJX916679 QTT916679 RDP916679 RNL916679 RXH916679 SHD916679 SQZ916679 TAV916679 TKR916679 TUN916679 UEJ916679 UOF916679 UYB916679 VHX916679 VRT916679 WBP916679 WLL916679 WVH916679 IV982215 SR982215 ACN982215 AMJ982215 AWF982215 BGB982215 BPX982215 BZT982215 CJP982215 CTL982215 DDH982215 DND982215 DWZ982215 EGV982215 EQR982215 FAN982215 FKJ982215 FUF982215 GEB982215 GNX982215 GXT982215 HHP982215 HRL982215 IBH982215 ILD982215 IUZ982215 JEV982215 JOR982215 JYN982215 KIJ982215 KSF982215 LCB982215 LLX982215 LVT982215 MFP982215 MPL982215 MZH982215 NJD982215 NSZ982215 OCV982215 OMR982215 OWN982215 PGJ982215 PQF982215 QAB982215 QJX982215 QTT982215 RDP982215 RNL982215 RXH982215 SHD982215 SQZ982215 TAV982215 TKR982215 TUN982215 UEJ982215 UOF982215 UYB982215 VHX982215 VRT982215 WBP982215 WLL982215 WVH982215 IV64539:IV64540 SR64539:SR64540 ACN64539:ACN64540 AMJ64539:AMJ64540 AWF64539:AWF64540 BGB64539:BGB64540 BPX64539:BPX64540 BZT64539:BZT64540 CJP64539:CJP64540 CTL64539:CTL64540 DDH64539:DDH64540 DND64539:DND64540 DWZ64539:DWZ64540 EGV64539:EGV64540 EQR64539:EQR64540 FAN64539:FAN64540 FKJ64539:FKJ64540 FUF64539:FUF64540 GEB64539:GEB64540 GNX64539:GNX64540 GXT64539:GXT64540 HHP64539:HHP64540 HRL64539:HRL64540 IBH64539:IBH64540 ILD64539:ILD64540 IUZ64539:IUZ64540 JEV64539:JEV64540 JOR64539:JOR64540 JYN64539:JYN64540 KIJ64539:KIJ64540 KSF64539:KSF64540 LCB64539:LCB64540 LLX64539:LLX64540 LVT64539:LVT64540 MFP64539:MFP64540 MPL64539:MPL64540 MZH64539:MZH64540 NJD64539:NJD64540 NSZ64539:NSZ64540 OCV64539:OCV64540 OMR64539:OMR64540 OWN64539:OWN64540 PGJ64539:PGJ64540 PQF64539:PQF64540 QAB64539:QAB64540 QJX64539:QJX64540 QTT64539:QTT64540 RDP64539:RDP64540 RNL64539:RNL64540 RXH64539:RXH64540 SHD64539:SHD64540 SQZ64539:SQZ64540 TAV64539:TAV64540 TKR64539:TKR64540 TUN64539:TUN64540 UEJ64539:UEJ64540 UOF64539:UOF64540 UYB64539:UYB64540 VHX64539:VHX64540 VRT64539:VRT64540 WBP64539:WBP64540 WLL64539:WLL64540 WVH64539:WVH64540 IV130075:IV130076 SR130075:SR130076 ACN130075:ACN130076 AMJ130075:AMJ130076 AWF130075:AWF130076 BGB130075:BGB130076 BPX130075:BPX130076 BZT130075:BZT130076 CJP130075:CJP130076 CTL130075:CTL130076 DDH130075:DDH130076 DND130075:DND130076 DWZ130075:DWZ130076 EGV130075:EGV130076 EQR130075:EQR130076 FAN130075:FAN130076 FKJ130075:FKJ130076 FUF130075:FUF130076 GEB130075:GEB130076 GNX130075:GNX130076 GXT130075:GXT130076 HHP130075:HHP130076 HRL130075:HRL130076 IBH130075:IBH130076 ILD130075:ILD130076 IUZ130075:IUZ130076 JEV130075:JEV130076 JOR130075:JOR130076 JYN130075:JYN130076 KIJ130075:KIJ130076 KSF130075:KSF130076 LCB130075:LCB130076 LLX130075:LLX130076 LVT130075:LVT130076 MFP130075:MFP130076 MPL130075:MPL130076 MZH130075:MZH130076 NJD130075:NJD130076 NSZ130075:NSZ130076 OCV130075:OCV130076 OMR130075:OMR130076 OWN130075:OWN130076 PGJ130075:PGJ130076 PQF130075:PQF130076 QAB130075:QAB130076 QJX130075:QJX130076 QTT130075:QTT130076 RDP130075:RDP130076 RNL130075:RNL130076 RXH130075:RXH130076 SHD130075:SHD130076 SQZ130075:SQZ130076 TAV130075:TAV130076 TKR130075:TKR130076 TUN130075:TUN130076 UEJ130075:UEJ130076 UOF130075:UOF130076 UYB130075:UYB130076 VHX130075:VHX130076 VRT130075:VRT130076 WBP130075:WBP130076 WLL130075:WLL130076 WVH130075:WVH130076 IV195611:IV195612 SR195611:SR195612 ACN195611:ACN195612 AMJ195611:AMJ195612 AWF195611:AWF195612 BGB195611:BGB195612 BPX195611:BPX195612 BZT195611:BZT195612 CJP195611:CJP195612 CTL195611:CTL195612 DDH195611:DDH195612 DND195611:DND195612 DWZ195611:DWZ195612 EGV195611:EGV195612 EQR195611:EQR195612 FAN195611:FAN195612 FKJ195611:FKJ195612 FUF195611:FUF195612 GEB195611:GEB195612 GNX195611:GNX195612 GXT195611:GXT195612 HHP195611:HHP195612 HRL195611:HRL195612 IBH195611:IBH195612 ILD195611:ILD195612 IUZ195611:IUZ195612 JEV195611:JEV195612 JOR195611:JOR195612 JYN195611:JYN195612 KIJ195611:KIJ195612 KSF195611:KSF195612 LCB195611:LCB195612 LLX195611:LLX195612 LVT195611:LVT195612 MFP195611:MFP195612 MPL195611:MPL195612 MZH195611:MZH195612 NJD195611:NJD195612 NSZ195611:NSZ195612 OCV195611:OCV195612 OMR195611:OMR195612 OWN195611:OWN195612 PGJ195611:PGJ195612 PQF195611:PQF195612 QAB195611:QAB195612 QJX195611:QJX195612 QTT195611:QTT195612 RDP195611:RDP195612 RNL195611:RNL195612 RXH195611:RXH195612 SHD195611:SHD195612 SQZ195611:SQZ195612 TAV195611:TAV195612 TKR195611:TKR195612 TUN195611:TUN195612 UEJ195611:UEJ195612 UOF195611:UOF195612 UYB195611:UYB195612 VHX195611:VHX195612 VRT195611:VRT195612 WBP195611:WBP195612 WLL195611:WLL195612 WVH195611:WVH195612 IV261147:IV261148 SR261147:SR261148 ACN261147:ACN261148 AMJ261147:AMJ261148 AWF261147:AWF261148 BGB261147:BGB261148 BPX261147:BPX261148 BZT261147:BZT261148 CJP261147:CJP261148 CTL261147:CTL261148 DDH261147:DDH261148 DND261147:DND261148 DWZ261147:DWZ261148 EGV261147:EGV261148 EQR261147:EQR261148 FAN261147:FAN261148 FKJ261147:FKJ261148 FUF261147:FUF261148 GEB261147:GEB261148 GNX261147:GNX261148 GXT261147:GXT261148 HHP261147:HHP261148 HRL261147:HRL261148 IBH261147:IBH261148 ILD261147:ILD261148 IUZ261147:IUZ261148 JEV261147:JEV261148 JOR261147:JOR261148 JYN261147:JYN261148 KIJ261147:KIJ261148 KSF261147:KSF261148 LCB261147:LCB261148 LLX261147:LLX261148 LVT261147:LVT261148 MFP261147:MFP261148 MPL261147:MPL261148 MZH261147:MZH261148 NJD261147:NJD261148 NSZ261147:NSZ261148 OCV261147:OCV261148 OMR261147:OMR261148 OWN261147:OWN261148 PGJ261147:PGJ261148 PQF261147:PQF261148 QAB261147:QAB261148 QJX261147:QJX261148 QTT261147:QTT261148 RDP261147:RDP261148 RNL261147:RNL261148 RXH261147:RXH261148 SHD261147:SHD261148 SQZ261147:SQZ261148 TAV261147:TAV261148 TKR261147:TKR261148 TUN261147:TUN261148 UEJ261147:UEJ261148 UOF261147:UOF261148 UYB261147:UYB261148 VHX261147:VHX261148 VRT261147:VRT261148 WBP261147:WBP261148 WLL261147:WLL261148 WVH261147:WVH261148 IV326683:IV326684 SR326683:SR326684 ACN326683:ACN326684 AMJ326683:AMJ326684 AWF326683:AWF326684 BGB326683:BGB326684 BPX326683:BPX326684 BZT326683:BZT326684 CJP326683:CJP326684 CTL326683:CTL326684 DDH326683:DDH326684 DND326683:DND326684 DWZ326683:DWZ326684 EGV326683:EGV326684 EQR326683:EQR326684 FAN326683:FAN326684 FKJ326683:FKJ326684 FUF326683:FUF326684 GEB326683:GEB326684 GNX326683:GNX326684 GXT326683:GXT326684 HHP326683:HHP326684 HRL326683:HRL326684 IBH326683:IBH326684 ILD326683:ILD326684 IUZ326683:IUZ326684 JEV326683:JEV326684 JOR326683:JOR326684 JYN326683:JYN326684 KIJ326683:KIJ326684 KSF326683:KSF326684 LCB326683:LCB326684 LLX326683:LLX326684 LVT326683:LVT326684 MFP326683:MFP326684 MPL326683:MPL326684 MZH326683:MZH326684 NJD326683:NJD326684 NSZ326683:NSZ326684 OCV326683:OCV326684 OMR326683:OMR326684 OWN326683:OWN326684 PGJ326683:PGJ326684 PQF326683:PQF326684 QAB326683:QAB326684 QJX326683:QJX326684 QTT326683:QTT326684 RDP326683:RDP326684 RNL326683:RNL326684 RXH326683:RXH326684 SHD326683:SHD326684 SQZ326683:SQZ326684 TAV326683:TAV326684 TKR326683:TKR326684 TUN326683:TUN326684 UEJ326683:UEJ326684 UOF326683:UOF326684 UYB326683:UYB326684 VHX326683:VHX326684 VRT326683:VRT326684 WBP326683:WBP326684 WLL326683:WLL326684 WVH326683:WVH326684 IV392219:IV392220 SR392219:SR392220 ACN392219:ACN392220 AMJ392219:AMJ392220 AWF392219:AWF392220 BGB392219:BGB392220 BPX392219:BPX392220 BZT392219:BZT392220 CJP392219:CJP392220 CTL392219:CTL392220 DDH392219:DDH392220 DND392219:DND392220 DWZ392219:DWZ392220 EGV392219:EGV392220 EQR392219:EQR392220 FAN392219:FAN392220 FKJ392219:FKJ392220 FUF392219:FUF392220 GEB392219:GEB392220 GNX392219:GNX392220 GXT392219:GXT392220 HHP392219:HHP392220 HRL392219:HRL392220 IBH392219:IBH392220 ILD392219:ILD392220 IUZ392219:IUZ392220 JEV392219:JEV392220 JOR392219:JOR392220 JYN392219:JYN392220 KIJ392219:KIJ392220 KSF392219:KSF392220 LCB392219:LCB392220 LLX392219:LLX392220 LVT392219:LVT392220 MFP392219:MFP392220 MPL392219:MPL392220 MZH392219:MZH392220 NJD392219:NJD392220 NSZ392219:NSZ392220 OCV392219:OCV392220 OMR392219:OMR392220 OWN392219:OWN392220 PGJ392219:PGJ392220 PQF392219:PQF392220 QAB392219:QAB392220 QJX392219:QJX392220 QTT392219:QTT392220 RDP392219:RDP392220 RNL392219:RNL392220 RXH392219:RXH392220 SHD392219:SHD392220 SQZ392219:SQZ392220 TAV392219:TAV392220 TKR392219:TKR392220 TUN392219:TUN392220 UEJ392219:UEJ392220 UOF392219:UOF392220 UYB392219:UYB392220 VHX392219:VHX392220 VRT392219:VRT392220 WBP392219:WBP392220 WLL392219:WLL392220 WVH392219:WVH392220 IV457755:IV457756 SR457755:SR457756 ACN457755:ACN457756 AMJ457755:AMJ457756 AWF457755:AWF457756 BGB457755:BGB457756 BPX457755:BPX457756 BZT457755:BZT457756 CJP457755:CJP457756 CTL457755:CTL457756 DDH457755:DDH457756 DND457755:DND457756 DWZ457755:DWZ457756 EGV457755:EGV457756 EQR457755:EQR457756 FAN457755:FAN457756 FKJ457755:FKJ457756 FUF457755:FUF457756 GEB457755:GEB457756 GNX457755:GNX457756 GXT457755:GXT457756 HHP457755:HHP457756 HRL457755:HRL457756 IBH457755:IBH457756 ILD457755:ILD457756 IUZ457755:IUZ457756 JEV457755:JEV457756 JOR457755:JOR457756 JYN457755:JYN457756 KIJ457755:KIJ457756 KSF457755:KSF457756 LCB457755:LCB457756 LLX457755:LLX457756 LVT457755:LVT457756 MFP457755:MFP457756 MPL457755:MPL457756 MZH457755:MZH457756 NJD457755:NJD457756 NSZ457755:NSZ457756 OCV457755:OCV457756 OMR457755:OMR457756 OWN457755:OWN457756 PGJ457755:PGJ457756 PQF457755:PQF457756 QAB457755:QAB457756 QJX457755:QJX457756 QTT457755:QTT457756 RDP457755:RDP457756 RNL457755:RNL457756 RXH457755:RXH457756 SHD457755:SHD457756 SQZ457755:SQZ457756 TAV457755:TAV457756 TKR457755:TKR457756 TUN457755:TUN457756 UEJ457755:UEJ457756 UOF457755:UOF457756 UYB457755:UYB457756 VHX457755:VHX457756 VRT457755:VRT457756 WBP457755:WBP457756 WLL457755:WLL457756 WVH457755:WVH457756 IV523291:IV523292 SR523291:SR523292 ACN523291:ACN523292 AMJ523291:AMJ523292 AWF523291:AWF523292 BGB523291:BGB523292 BPX523291:BPX523292 BZT523291:BZT523292 CJP523291:CJP523292 CTL523291:CTL523292 DDH523291:DDH523292 DND523291:DND523292 DWZ523291:DWZ523292 EGV523291:EGV523292 EQR523291:EQR523292 FAN523291:FAN523292 FKJ523291:FKJ523292 FUF523291:FUF523292 GEB523291:GEB523292 GNX523291:GNX523292 GXT523291:GXT523292 HHP523291:HHP523292 HRL523291:HRL523292 IBH523291:IBH523292 ILD523291:ILD523292 IUZ523291:IUZ523292 JEV523291:JEV523292 JOR523291:JOR523292 JYN523291:JYN523292 KIJ523291:KIJ523292 KSF523291:KSF523292 LCB523291:LCB523292 LLX523291:LLX523292 LVT523291:LVT523292 MFP523291:MFP523292 MPL523291:MPL523292 MZH523291:MZH523292 NJD523291:NJD523292 NSZ523291:NSZ523292 OCV523291:OCV523292 OMR523291:OMR523292 OWN523291:OWN523292 PGJ523291:PGJ523292 PQF523291:PQF523292 QAB523291:QAB523292 QJX523291:QJX523292 QTT523291:QTT523292 RDP523291:RDP523292 RNL523291:RNL523292 RXH523291:RXH523292 SHD523291:SHD523292 SQZ523291:SQZ523292 TAV523291:TAV523292 TKR523291:TKR523292 TUN523291:TUN523292 UEJ523291:UEJ523292 UOF523291:UOF523292 UYB523291:UYB523292 VHX523291:VHX523292 VRT523291:VRT523292 WBP523291:WBP523292 WLL523291:WLL523292 WVH523291:WVH523292 IV588827:IV588828 SR588827:SR588828 ACN588827:ACN588828 AMJ588827:AMJ588828 AWF588827:AWF588828 BGB588827:BGB588828 BPX588827:BPX588828 BZT588827:BZT588828 CJP588827:CJP588828 CTL588827:CTL588828 DDH588827:DDH588828 DND588827:DND588828 DWZ588827:DWZ588828 EGV588827:EGV588828 EQR588827:EQR588828 FAN588827:FAN588828 FKJ588827:FKJ588828 FUF588827:FUF588828 GEB588827:GEB588828 GNX588827:GNX588828 GXT588827:GXT588828 HHP588827:HHP588828 HRL588827:HRL588828 IBH588827:IBH588828 ILD588827:ILD588828 IUZ588827:IUZ588828 JEV588827:JEV588828 JOR588827:JOR588828 JYN588827:JYN588828 KIJ588827:KIJ588828 KSF588827:KSF588828 LCB588827:LCB588828 LLX588827:LLX588828 LVT588827:LVT588828 MFP588827:MFP588828 MPL588827:MPL588828 MZH588827:MZH588828 NJD588827:NJD588828 NSZ588827:NSZ588828 OCV588827:OCV588828 OMR588827:OMR588828 OWN588827:OWN588828 PGJ588827:PGJ588828 PQF588827:PQF588828 QAB588827:QAB588828 QJX588827:QJX588828 QTT588827:QTT588828 RDP588827:RDP588828 RNL588827:RNL588828 RXH588827:RXH588828 SHD588827:SHD588828 SQZ588827:SQZ588828 TAV588827:TAV588828 TKR588827:TKR588828 TUN588827:TUN588828 UEJ588827:UEJ588828 UOF588827:UOF588828 UYB588827:UYB588828 VHX588827:VHX588828 VRT588827:VRT588828 WBP588827:WBP588828 WLL588827:WLL588828 WVH588827:WVH588828 IV654363:IV654364 SR654363:SR654364 ACN654363:ACN654364 AMJ654363:AMJ654364 AWF654363:AWF654364 BGB654363:BGB654364 BPX654363:BPX654364 BZT654363:BZT654364 CJP654363:CJP654364 CTL654363:CTL654364 DDH654363:DDH654364 DND654363:DND654364 DWZ654363:DWZ654364 EGV654363:EGV654364 EQR654363:EQR654364 FAN654363:FAN654364 FKJ654363:FKJ654364 FUF654363:FUF654364 GEB654363:GEB654364 GNX654363:GNX654364 GXT654363:GXT654364 HHP654363:HHP654364 HRL654363:HRL654364 IBH654363:IBH654364 ILD654363:ILD654364 IUZ654363:IUZ654364 JEV654363:JEV654364 JOR654363:JOR654364 JYN654363:JYN654364 KIJ654363:KIJ654364 KSF654363:KSF654364 LCB654363:LCB654364 LLX654363:LLX654364 LVT654363:LVT654364 MFP654363:MFP654364 MPL654363:MPL654364 MZH654363:MZH654364 NJD654363:NJD654364 NSZ654363:NSZ654364 OCV654363:OCV654364 OMR654363:OMR654364 OWN654363:OWN654364 PGJ654363:PGJ654364 PQF654363:PQF654364 QAB654363:QAB654364 QJX654363:QJX654364 QTT654363:QTT654364 RDP654363:RDP654364 RNL654363:RNL654364 RXH654363:RXH654364 SHD654363:SHD654364 SQZ654363:SQZ654364 TAV654363:TAV654364 TKR654363:TKR654364 TUN654363:TUN654364 UEJ654363:UEJ654364 UOF654363:UOF654364 UYB654363:UYB654364 VHX654363:VHX654364 VRT654363:VRT654364 WBP654363:WBP654364 WLL654363:WLL654364 WVH654363:WVH654364 IV719899:IV719900 SR719899:SR719900 ACN719899:ACN719900 AMJ719899:AMJ719900 AWF719899:AWF719900 BGB719899:BGB719900 BPX719899:BPX719900 BZT719899:BZT719900 CJP719899:CJP719900 CTL719899:CTL719900 DDH719899:DDH719900 DND719899:DND719900 DWZ719899:DWZ719900 EGV719899:EGV719900 EQR719899:EQR719900 FAN719899:FAN719900 FKJ719899:FKJ719900 FUF719899:FUF719900 GEB719899:GEB719900 GNX719899:GNX719900 GXT719899:GXT719900 HHP719899:HHP719900 HRL719899:HRL719900 IBH719899:IBH719900 ILD719899:ILD719900 IUZ719899:IUZ719900 JEV719899:JEV719900 JOR719899:JOR719900 JYN719899:JYN719900 KIJ719899:KIJ719900 KSF719899:KSF719900 LCB719899:LCB719900 LLX719899:LLX719900 LVT719899:LVT719900 MFP719899:MFP719900 MPL719899:MPL719900 MZH719899:MZH719900 NJD719899:NJD719900 NSZ719899:NSZ719900 OCV719899:OCV719900 OMR719899:OMR719900 OWN719899:OWN719900 PGJ719899:PGJ719900 PQF719899:PQF719900 QAB719899:QAB719900 QJX719899:QJX719900 QTT719899:QTT719900 RDP719899:RDP719900 RNL719899:RNL719900 RXH719899:RXH719900 SHD719899:SHD719900 SQZ719899:SQZ719900 TAV719899:TAV719900 TKR719899:TKR719900 TUN719899:TUN719900 UEJ719899:UEJ719900 UOF719899:UOF719900 UYB719899:UYB719900 VHX719899:VHX719900 VRT719899:VRT719900 WBP719899:WBP719900 WLL719899:WLL719900 WVH719899:WVH719900 IV785435:IV785436 SR785435:SR785436 ACN785435:ACN785436 AMJ785435:AMJ785436 AWF785435:AWF785436 BGB785435:BGB785436 BPX785435:BPX785436 BZT785435:BZT785436 CJP785435:CJP785436 CTL785435:CTL785436 DDH785435:DDH785436 DND785435:DND785436 DWZ785435:DWZ785436 EGV785435:EGV785436 EQR785435:EQR785436 FAN785435:FAN785436 FKJ785435:FKJ785436 FUF785435:FUF785436 GEB785435:GEB785436 GNX785435:GNX785436 GXT785435:GXT785436 HHP785435:HHP785436 HRL785435:HRL785436 IBH785435:IBH785436 ILD785435:ILD785436 IUZ785435:IUZ785436 JEV785435:JEV785436 JOR785435:JOR785436 JYN785435:JYN785436 KIJ785435:KIJ785436 KSF785435:KSF785436 LCB785435:LCB785436 LLX785435:LLX785436 LVT785435:LVT785436 MFP785435:MFP785436 MPL785435:MPL785436 MZH785435:MZH785436 NJD785435:NJD785436 NSZ785435:NSZ785436 OCV785435:OCV785436 OMR785435:OMR785436 OWN785435:OWN785436 PGJ785435:PGJ785436 PQF785435:PQF785436 QAB785435:QAB785436 QJX785435:QJX785436 QTT785435:QTT785436 RDP785435:RDP785436 RNL785435:RNL785436 RXH785435:RXH785436 SHD785435:SHD785436 SQZ785435:SQZ785436 TAV785435:TAV785436 TKR785435:TKR785436 TUN785435:TUN785436 UEJ785435:UEJ785436 UOF785435:UOF785436 UYB785435:UYB785436 VHX785435:VHX785436 VRT785435:VRT785436 WBP785435:WBP785436 WLL785435:WLL785436 WVH785435:WVH785436 IV850971:IV850972 SR850971:SR850972 ACN850971:ACN850972 AMJ850971:AMJ850972 AWF850971:AWF850972 BGB850971:BGB850972 BPX850971:BPX850972 BZT850971:BZT850972 CJP850971:CJP850972 CTL850971:CTL850972 DDH850971:DDH850972 DND850971:DND850972 DWZ850971:DWZ850972 EGV850971:EGV850972 EQR850971:EQR850972 FAN850971:FAN850972 FKJ850971:FKJ850972 FUF850971:FUF850972 GEB850971:GEB850972 GNX850971:GNX850972 GXT850971:GXT850972 HHP850971:HHP850972 HRL850971:HRL850972 IBH850971:IBH850972 ILD850971:ILD850972 IUZ850971:IUZ850972 JEV850971:JEV850972 JOR850971:JOR850972 JYN850971:JYN850972 KIJ850971:KIJ850972 KSF850971:KSF850972 LCB850971:LCB850972 LLX850971:LLX850972 LVT850971:LVT850972 MFP850971:MFP850972 MPL850971:MPL850972 MZH850971:MZH850972 NJD850971:NJD850972 NSZ850971:NSZ850972 OCV850971:OCV850972 OMR850971:OMR850972 OWN850971:OWN850972 PGJ850971:PGJ850972 PQF850971:PQF850972 QAB850971:QAB850972 QJX850971:QJX850972 QTT850971:QTT850972 RDP850971:RDP850972 RNL850971:RNL850972 RXH850971:RXH850972 SHD850971:SHD850972 SQZ850971:SQZ850972 TAV850971:TAV850972 TKR850971:TKR850972 TUN850971:TUN850972 UEJ850971:UEJ850972 UOF850971:UOF850972 UYB850971:UYB850972 VHX850971:VHX850972 VRT850971:VRT850972 WBP850971:WBP850972 WLL850971:WLL850972 WVH850971:WVH850972 IV916507:IV916508 SR916507:SR916508 ACN916507:ACN916508 AMJ916507:AMJ916508 AWF916507:AWF916508 BGB916507:BGB916508 BPX916507:BPX916508 BZT916507:BZT916508 CJP916507:CJP916508 CTL916507:CTL916508 DDH916507:DDH916508 DND916507:DND916508 DWZ916507:DWZ916508 EGV916507:EGV916508 EQR916507:EQR916508 FAN916507:FAN916508 FKJ916507:FKJ916508 FUF916507:FUF916508 GEB916507:GEB916508 GNX916507:GNX916508 GXT916507:GXT916508 HHP916507:HHP916508 HRL916507:HRL916508 IBH916507:IBH916508 ILD916507:ILD916508 IUZ916507:IUZ916508 JEV916507:JEV916508 JOR916507:JOR916508 JYN916507:JYN916508 KIJ916507:KIJ916508 KSF916507:KSF916508 LCB916507:LCB916508 LLX916507:LLX916508 LVT916507:LVT916508 MFP916507:MFP916508 MPL916507:MPL916508 MZH916507:MZH916508 NJD916507:NJD916508 NSZ916507:NSZ916508 OCV916507:OCV916508 OMR916507:OMR916508 OWN916507:OWN916508 PGJ916507:PGJ916508 PQF916507:PQF916508 QAB916507:QAB916508 QJX916507:QJX916508 QTT916507:QTT916508 RDP916507:RDP916508 RNL916507:RNL916508 RXH916507:RXH916508 SHD916507:SHD916508 SQZ916507:SQZ916508 TAV916507:TAV916508 TKR916507:TKR916508 TUN916507:TUN916508 UEJ916507:UEJ916508 UOF916507:UOF916508 UYB916507:UYB916508 VHX916507:VHX916508 VRT916507:VRT916508 WBP916507:WBP916508 WLL916507:WLL916508 WVH916507:WVH916508 IV982043:IV982044 SR982043:SR982044 ACN982043:ACN982044 AMJ982043:AMJ982044 AWF982043:AWF982044 BGB982043:BGB982044 BPX982043:BPX982044 BZT982043:BZT982044 CJP982043:CJP982044 CTL982043:CTL982044 DDH982043:DDH982044 DND982043:DND982044 DWZ982043:DWZ982044 EGV982043:EGV982044 EQR982043:EQR982044 FAN982043:FAN982044 FKJ982043:FKJ982044 FUF982043:FUF982044 GEB982043:GEB982044 GNX982043:GNX982044 GXT982043:GXT982044 HHP982043:HHP982044 HRL982043:HRL982044 IBH982043:IBH982044 ILD982043:ILD982044 IUZ982043:IUZ982044 JEV982043:JEV982044 JOR982043:JOR982044 JYN982043:JYN982044 KIJ982043:KIJ982044 KSF982043:KSF982044 LCB982043:LCB982044 LLX982043:LLX982044 LVT982043:LVT982044 MFP982043:MFP982044 MPL982043:MPL982044 MZH982043:MZH982044 NJD982043:NJD982044 NSZ982043:NSZ982044 OCV982043:OCV982044 OMR982043:OMR982044 OWN982043:OWN982044 PGJ982043:PGJ982044 PQF982043:PQF982044 QAB982043:QAB982044 QJX982043:QJX982044 QTT982043:QTT982044 RDP982043:RDP982044 RNL982043:RNL982044 RXH982043:RXH982044 SHD982043:SHD982044 SQZ982043:SQZ982044 TAV982043:TAV982044 TKR982043:TKR982044 TUN982043:TUN982044 UEJ982043:UEJ982044 UOF982043:UOF982044 UYB982043:UYB982044 VHX982043:VHX982044 VRT982043:VRT982044 WBP982043:WBP982044 WLL982043:WLL982044 WVH982043:WVH982044 IV64732:IV64734 SR64732:SR64734 ACN64732:ACN64734 AMJ64732:AMJ64734 AWF64732:AWF64734 BGB64732:BGB64734 BPX64732:BPX64734 BZT64732:BZT64734 CJP64732:CJP64734 CTL64732:CTL64734 DDH64732:DDH64734 DND64732:DND64734 DWZ64732:DWZ64734 EGV64732:EGV64734 EQR64732:EQR64734 FAN64732:FAN64734 FKJ64732:FKJ64734 FUF64732:FUF64734 GEB64732:GEB64734 GNX64732:GNX64734 GXT64732:GXT64734 HHP64732:HHP64734 HRL64732:HRL64734 IBH64732:IBH64734 ILD64732:ILD64734 IUZ64732:IUZ64734 JEV64732:JEV64734 JOR64732:JOR64734 JYN64732:JYN64734 KIJ64732:KIJ64734 KSF64732:KSF64734 LCB64732:LCB64734 LLX64732:LLX64734 LVT64732:LVT64734 MFP64732:MFP64734 MPL64732:MPL64734 MZH64732:MZH64734 NJD64732:NJD64734 NSZ64732:NSZ64734 OCV64732:OCV64734 OMR64732:OMR64734 OWN64732:OWN64734 PGJ64732:PGJ64734 PQF64732:PQF64734 QAB64732:QAB64734 QJX64732:QJX64734 QTT64732:QTT64734 RDP64732:RDP64734 RNL64732:RNL64734 RXH64732:RXH64734 SHD64732:SHD64734 SQZ64732:SQZ64734 TAV64732:TAV64734 TKR64732:TKR64734 TUN64732:TUN64734 UEJ64732:UEJ64734 UOF64732:UOF64734 UYB64732:UYB64734 VHX64732:VHX64734 VRT64732:VRT64734 WBP64732:WBP64734 WLL64732:WLL64734 WVH64732:WVH64734 IV130268:IV130270 SR130268:SR130270 ACN130268:ACN130270 AMJ130268:AMJ130270 AWF130268:AWF130270 BGB130268:BGB130270 BPX130268:BPX130270 BZT130268:BZT130270 CJP130268:CJP130270 CTL130268:CTL130270 DDH130268:DDH130270 DND130268:DND130270 DWZ130268:DWZ130270 EGV130268:EGV130270 EQR130268:EQR130270 FAN130268:FAN130270 FKJ130268:FKJ130270 FUF130268:FUF130270 GEB130268:GEB130270 GNX130268:GNX130270 GXT130268:GXT130270 HHP130268:HHP130270 HRL130268:HRL130270 IBH130268:IBH130270 ILD130268:ILD130270 IUZ130268:IUZ130270 JEV130268:JEV130270 JOR130268:JOR130270 JYN130268:JYN130270 KIJ130268:KIJ130270 KSF130268:KSF130270 LCB130268:LCB130270 LLX130268:LLX130270 LVT130268:LVT130270 MFP130268:MFP130270 MPL130268:MPL130270 MZH130268:MZH130270 NJD130268:NJD130270 NSZ130268:NSZ130270 OCV130268:OCV130270 OMR130268:OMR130270 OWN130268:OWN130270 PGJ130268:PGJ130270 PQF130268:PQF130270 QAB130268:QAB130270 QJX130268:QJX130270 QTT130268:QTT130270 RDP130268:RDP130270 RNL130268:RNL130270 RXH130268:RXH130270 SHD130268:SHD130270 SQZ130268:SQZ130270 TAV130268:TAV130270 TKR130268:TKR130270 TUN130268:TUN130270 UEJ130268:UEJ130270 UOF130268:UOF130270 UYB130268:UYB130270 VHX130268:VHX130270 VRT130268:VRT130270 WBP130268:WBP130270 WLL130268:WLL130270 WVH130268:WVH130270 IV195804:IV195806 SR195804:SR195806 ACN195804:ACN195806 AMJ195804:AMJ195806 AWF195804:AWF195806 BGB195804:BGB195806 BPX195804:BPX195806 BZT195804:BZT195806 CJP195804:CJP195806 CTL195804:CTL195806 DDH195804:DDH195806 DND195804:DND195806 DWZ195804:DWZ195806 EGV195804:EGV195806 EQR195804:EQR195806 FAN195804:FAN195806 FKJ195804:FKJ195806 FUF195804:FUF195806 GEB195804:GEB195806 GNX195804:GNX195806 GXT195804:GXT195806 HHP195804:HHP195806 HRL195804:HRL195806 IBH195804:IBH195806 ILD195804:ILD195806 IUZ195804:IUZ195806 JEV195804:JEV195806 JOR195804:JOR195806 JYN195804:JYN195806 KIJ195804:KIJ195806 KSF195804:KSF195806 LCB195804:LCB195806 LLX195804:LLX195806 LVT195804:LVT195806 MFP195804:MFP195806 MPL195804:MPL195806 MZH195804:MZH195806 NJD195804:NJD195806 NSZ195804:NSZ195806 OCV195804:OCV195806 OMR195804:OMR195806 OWN195804:OWN195806 PGJ195804:PGJ195806 PQF195804:PQF195806 QAB195804:QAB195806 QJX195804:QJX195806 QTT195804:QTT195806 RDP195804:RDP195806 RNL195804:RNL195806 RXH195804:RXH195806 SHD195804:SHD195806 SQZ195804:SQZ195806 TAV195804:TAV195806 TKR195804:TKR195806 TUN195804:TUN195806 UEJ195804:UEJ195806 UOF195804:UOF195806 UYB195804:UYB195806 VHX195804:VHX195806 VRT195804:VRT195806 WBP195804:WBP195806 WLL195804:WLL195806 WVH195804:WVH195806 IV261340:IV261342 SR261340:SR261342 ACN261340:ACN261342 AMJ261340:AMJ261342 AWF261340:AWF261342 BGB261340:BGB261342 BPX261340:BPX261342 BZT261340:BZT261342 CJP261340:CJP261342 CTL261340:CTL261342 DDH261340:DDH261342 DND261340:DND261342 DWZ261340:DWZ261342 EGV261340:EGV261342 EQR261340:EQR261342 FAN261340:FAN261342 FKJ261340:FKJ261342 FUF261340:FUF261342 GEB261340:GEB261342 GNX261340:GNX261342 GXT261340:GXT261342 HHP261340:HHP261342 HRL261340:HRL261342 IBH261340:IBH261342 ILD261340:ILD261342 IUZ261340:IUZ261342 JEV261340:JEV261342 JOR261340:JOR261342 JYN261340:JYN261342 KIJ261340:KIJ261342 KSF261340:KSF261342 LCB261340:LCB261342 LLX261340:LLX261342 LVT261340:LVT261342 MFP261340:MFP261342 MPL261340:MPL261342 MZH261340:MZH261342 NJD261340:NJD261342 NSZ261340:NSZ261342 OCV261340:OCV261342 OMR261340:OMR261342 OWN261340:OWN261342 PGJ261340:PGJ261342 PQF261340:PQF261342 QAB261340:QAB261342 QJX261340:QJX261342 QTT261340:QTT261342 RDP261340:RDP261342 RNL261340:RNL261342 RXH261340:RXH261342 SHD261340:SHD261342 SQZ261340:SQZ261342 TAV261340:TAV261342 TKR261340:TKR261342 TUN261340:TUN261342 UEJ261340:UEJ261342 UOF261340:UOF261342 UYB261340:UYB261342 VHX261340:VHX261342 VRT261340:VRT261342 WBP261340:WBP261342 WLL261340:WLL261342 WVH261340:WVH261342 IV326876:IV326878 SR326876:SR326878 ACN326876:ACN326878 AMJ326876:AMJ326878 AWF326876:AWF326878 BGB326876:BGB326878 BPX326876:BPX326878 BZT326876:BZT326878 CJP326876:CJP326878 CTL326876:CTL326878 DDH326876:DDH326878 DND326876:DND326878 DWZ326876:DWZ326878 EGV326876:EGV326878 EQR326876:EQR326878 FAN326876:FAN326878 FKJ326876:FKJ326878 FUF326876:FUF326878 GEB326876:GEB326878 GNX326876:GNX326878 GXT326876:GXT326878 HHP326876:HHP326878 HRL326876:HRL326878 IBH326876:IBH326878 ILD326876:ILD326878 IUZ326876:IUZ326878 JEV326876:JEV326878 JOR326876:JOR326878 JYN326876:JYN326878 KIJ326876:KIJ326878 KSF326876:KSF326878 LCB326876:LCB326878 LLX326876:LLX326878 LVT326876:LVT326878 MFP326876:MFP326878 MPL326876:MPL326878 MZH326876:MZH326878 NJD326876:NJD326878 NSZ326876:NSZ326878 OCV326876:OCV326878 OMR326876:OMR326878 OWN326876:OWN326878 PGJ326876:PGJ326878 PQF326876:PQF326878 QAB326876:QAB326878 QJX326876:QJX326878 QTT326876:QTT326878 RDP326876:RDP326878 RNL326876:RNL326878 RXH326876:RXH326878 SHD326876:SHD326878 SQZ326876:SQZ326878 TAV326876:TAV326878 TKR326876:TKR326878 TUN326876:TUN326878 UEJ326876:UEJ326878 UOF326876:UOF326878 UYB326876:UYB326878 VHX326876:VHX326878 VRT326876:VRT326878 WBP326876:WBP326878 WLL326876:WLL326878 WVH326876:WVH326878 IV392412:IV392414 SR392412:SR392414 ACN392412:ACN392414 AMJ392412:AMJ392414 AWF392412:AWF392414 BGB392412:BGB392414 BPX392412:BPX392414 BZT392412:BZT392414 CJP392412:CJP392414 CTL392412:CTL392414 DDH392412:DDH392414 DND392412:DND392414 DWZ392412:DWZ392414 EGV392412:EGV392414 EQR392412:EQR392414 FAN392412:FAN392414 FKJ392412:FKJ392414 FUF392412:FUF392414 GEB392412:GEB392414 GNX392412:GNX392414 GXT392412:GXT392414 HHP392412:HHP392414 HRL392412:HRL392414 IBH392412:IBH392414 ILD392412:ILD392414 IUZ392412:IUZ392414 JEV392412:JEV392414 JOR392412:JOR392414 JYN392412:JYN392414 KIJ392412:KIJ392414 KSF392412:KSF392414 LCB392412:LCB392414 LLX392412:LLX392414 LVT392412:LVT392414 MFP392412:MFP392414 MPL392412:MPL392414 MZH392412:MZH392414 NJD392412:NJD392414 NSZ392412:NSZ392414 OCV392412:OCV392414 OMR392412:OMR392414 OWN392412:OWN392414 PGJ392412:PGJ392414 PQF392412:PQF392414 QAB392412:QAB392414 QJX392412:QJX392414 QTT392412:QTT392414 RDP392412:RDP392414 RNL392412:RNL392414 RXH392412:RXH392414 SHD392412:SHD392414 SQZ392412:SQZ392414 TAV392412:TAV392414 TKR392412:TKR392414 TUN392412:TUN392414 UEJ392412:UEJ392414 UOF392412:UOF392414 UYB392412:UYB392414 VHX392412:VHX392414 VRT392412:VRT392414 WBP392412:WBP392414 WLL392412:WLL392414 WVH392412:WVH392414 IV457948:IV457950 SR457948:SR457950 ACN457948:ACN457950 AMJ457948:AMJ457950 AWF457948:AWF457950 BGB457948:BGB457950 BPX457948:BPX457950 BZT457948:BZT457950 CJP457948:CJP457950 CTL457948:CTL457950 DDH457948:DDH457950 DND457948:DND457950 DWZ457948:DWZ457950 EGV457948:EGV457950 EQR457948:EQR457950 FAN457948:FAN457950 FKJ457948:FKJ457950 FUF457948:FUF457950 GEB457948:GEB457950 GNX457948:GNX457950 GXT457948:GXT457950 HHP457948:HHP457950 HRL457948:HRL457950 IBH457948:IBH457950 ILD457948:ILD457950 IUZ457948:IUZ457950 JEV457948:JEV457950 JOR457948:JOR457950 JYN457948:JYN457950 KIJ457948:KIJ457950 KSF457948:KSF457950 LCB457948:LCB457950 LLX457948:LLX457950 LVT457948:LVT457950 MFP457948:MFP457950 MPL457948:MPL457950 MZH457948:MZH457950 NJD457948:NJD457950 NSZ457948:NSZ457950 OCV457948:OCV457950 OMR457948:OMR457950 OWN457948:OWN457950 PGJ457948:PGJ457950 PQF457948:PQF457950 QAB457948:QAB457950 QJX457948:QJX457950 QTT457948:QTT457950 RDP457948:RDP457950 RNL457948:RNL457950 RXH457948:RXH457950 SHD457948:SHD457950 SQZ457948:SQZ457950 TAV457948:TAV457950 TKR457948:TKR457950 TUN457948:TUN457950 UEJ457948:UEJ457950 UOF457948:UOF457950 UYB457948:UYB457950 VHX457948:VHX457950 VRT457948:VRT457950 WBP457948:WBP457950 WLL457948:WLL457950 WVH457948:WVH457950 IV523484:IV523486 SR523484:SR523486 ACN523484:ACN523486 AMJ523484:AMJ523486 AWF523484:AWF523486 BGB523484:BGB523486 BPX523484:BPX523486 BZT523484:BZT523486 CJP523484:CJP523486 CTL523484:CTL523486 DDH523484:DDH523486 DND523484:DND523486 DWZ523484:DWZ523486 EGV523484:EGV523486 EQR523484:EQR523486 FAN523484:FAN523486 FKJ523484:FKJ523486 FUF523484:FUF523486 GEB523484:GEB523486 GNX523484:GNX523486 GXT523484:GXT523486 HHP523484:HHP523486 HRL523484:HRL523486 IBH523484:IBH523486 ILD523484:ILD523486 IUZ523484:IUZ523486 JEV523484:JEV523486 JOR523484:JOR523486 JYN523484:JYN523486 KIJ523484:KIJ523486 KSF523484:KSF523486 LCB523484:LCB523486 LLX523484:LLX523486 LVT523484:LVT523486 MFP523484:MFP523486 MPL523484:MPL523486 MZH523484:MZH523486 NJD523484:NJD523486 NSZ523484:NSZ523486 OCV523484:OCV523486 OMR523484:OMR523486 OWN523484:OWN523486 PGJ523484:PGJ523486 PQF523484:PQF523486 QAB523484:QAB523486 QJX523484:QJX523486 QTT523484:QTT523486 RDP523484:RDP523486 RNL523484:RNL523486 RXH523484:RXH523486 SHD523484:SHD523486 SQZ523484:SQZ523486 TAV523484:TAV523486 TKR523484:TKR523486 TUN523484:TUN523486 UEJ523484:UEJ523486 UOF523484:UOF523486 UYB523484:UYB523486 VHX523484:VHX523486 VRT523484:VRT523486 WBP523484:WBP523486 WLL523484:WLL523486 WVH523484:WVH523486 IV589020:IV589022 SR589020:SR589022 ACN589020:ACN589022 AMJ589020:AMJ589022 AWF589020:AWF589022 BGB589020:BGB589022 BPX589020:BPX589022 BZT589020:BZT589022 CJP589020:CJP589022 CTL589020:CTL589022 DDH589020:DDH589022 DND589020:DND589022 DWZ589020:DWZ589022 EGV589020:EGV589022 EQR589020:EQR589022 FAN589020:FAN589022 FKJ589020:FKJ589022 FUF589020:FUF589022 GEB589020:GEB589022 GNX589020:GNX589022 GXT589020:GXT589022 HHP589020:HHP589022 HRL589020:HRL589022 IBH589020:IBH589022 ILD589020:ILD589022 IUZ589020:IUZ589022 JEV589020:JEV589022 JOR589020:JOR589022 JYN589020:JYN589022 KIJ589020:KIJ589022 KSF589020:KSF589022 LCB589020:LCB589022 LLX589020:LLX589022 LVT589020:LVT589022 MFP589020:MFP589022 MPL589020:MPL589022 MZH589020:MZH589022 NJD589020:NJD589022 NSZ589020:NSZ589022 OCV589020:OCV589022 OMR589020:OMR589022 OWN589020:OWN589022 PGJ589020:PGJ589022 PQF589020:PQF589022 QAB589020:QAB589022 QJX589020:QJX589022 QTT589020:QTT589022 RDP589020:RDP589022 RNL589020:RNL589022 RXH589020:RXH589022 SHD589020:SHD589022 SQZ589020:SQZ589022 TAV589020:TAV589022 TKR589020:TKR589022 TUN589020:TUN589022 UEJ589020:UEJ589022 UOF589020:UOF589022 UYB589020:UYB589022 VHX589020:VHX589022 VRT589020:VRT589022 WBP589020:WBP589022 WLL589020:WLL589022 WVH589020:WVH589022 IV654556:IV654558 SR654556:SR654558 ACN654556:ACN654558 AMJ654556:AMJ654558 AWF654556:AWF654558 BGB654556:BGB654558 BPX654556:BPX654558 BZT654556:BZT654558 CJP654556:CJP654558 CTL654556:CTL654558 DDH654556:DDH654558 DND654556:DND654558 DWZ654556:DWZ654558 EGV654556:EGV654558 EQR654556:EQR654558 FAN654556:FAN654558 FKJ654556:FKJ654558 FUF654556:FUF654558 GEB654556:GEB654558 GNX654556:GNX654558 GXT654556:GXT654558 HHP654556:HHP654558 HRL654556:HRL654558 IBH654556:IBH654558 ILD654556:ILD654558 IUZ654556:IUZ654558 JEV654556:JEV654558 JOR654556:JOR654558 JYN654556:JYN654558 KIJ654556:KIJ654558 KSF654556:KSF654558 LCB654556:LCB654558 LLX654556:LLX654558 LVT654556:LVT654558 MFP654556:MFP654558 MPL654556:MPL654558 MZH654556:MZH654558 NJD654556:NJD654558 NSZ654556:NSZ654558 OCV654556:OCV654558 OMR654556:OMR654558 OWN654556:OWN654558 PGJ654556:PGJ654558 PQF654556:PQF654558 QAB654556:QAB654558 QJX654556:QJX654558 QTT654556:QTT654558 RDP654556:RDP654558 RNL654556:RNL654558 RXH654556:RXH654558 SHD654556:SHD654558 SQZ654556:SQZ654558 TAV654556:TAV654558 TKR654556:TKR654558 TUN654556:TUN654558 UEJ654556:UEJ654558 UOF654556:UOF654558 UYB654556:UYB654558 VHX654556:VHX654558 VRT654556:VRT654558 WBP654556:WBP654558 WLL654556:WLL654558 WVH654556:WVH654558 IV720092:IV720094 SR720092:SR720094 ACN720092:ACN720094 AMJ720092:AMJ720094 AWF720092:AWF720094 BGB720092:BGB720094 BPX720092:BPX720094 BZT720092:BZT720094 CJP720092:CJP720094 CTL720092:CTL720094 DDH720092:DDH720094 DND720092:DND720094 DWZ720092:DWZ720094 EGV720092:EGV720094 EQR720092:EQR720094 FAN720092:FAN720094 FKJ720092:FKJ720094 FUF720092:FUF720094 GEB720092:GEB720094 GNX720092:GNX720094 GXT720092:GXT720094 HHP720092:HHP720094 HRL720092:HRL720094 IBH720092:IBH720094 ILD720092:ILD720094 IUZ720092:IUZ720094 JEV720092:JEV720094 JOR720092:JOR720094 JYN720092:JYN720094 KIJ720092:KIJ720094 KSF720092:KSF720094 LCB720092:LCB720094 LLX720092:LLX720094 LVT720092:LVT720094 MFP720092:MFP720094 MPL720092:MPL720094 MZH720092:MZH720094 NJD720092:NJD720094 NSZ720092:NSZ720094 OCV720092:OCV720094 OMR720092:OMR720094 OWN720092:OWN720094 PGJ720092:PGJ720094 PQF720092:PQF720094 QAB720092:QAB720094 QJX720092:QJX720094 QTT720092:QTT720094 RDP720092:RDP720094 RNL720092:RNL720094 RXH720092:RXH720094 SHD720092:SHD720094 SQZ720092:SQZ720094 TAV720092:TAV720094 TKR720092:TKR720094 TUN720092:TUN720094 UEJ720092:UEJ720094 UOF720092:UOF720094 UYB720092:UYB720094 VHX720092:VHX720094 VRT720092:VRT720094 WBP720092:WBP720094 WLL720092:WLL720094 WVH720092:WVH720094 IV785628:IV785630 SR785628:SR785630 ACN785628:ACN785630 AMJ785628:AMJ785630 AWF785628:AWF785630 BGB785628:BGB785630 BPX785628:BPX785630 BZT785628:BZT785630 CJP785628:CJP785630 CTL785628:CTL785630 DDH785628:DDH785630 DND785628:DND785630 DWZ785628:DWZ785630 EGV785628:EGV785630 EQR785628:EQR785630 FAN785628:FAN785630 FKJ785628:FKJ785630 FUF785628:FUF785630 GEB785628:GEB785630 GNX785628:GNX785630 GXT785628:GXT785630 HHP785628:HHP785630 HRL785628:HRL785630 IBH785628:IBH785630 ILD785628:ILD785630 IUZ785628:IUZ785630 JEV785628:JEV785630 JOR785628:JOR785630 JYN785628:JYN785630 KIJ785628:KIJ785630 KSF785628:KSF785630 LCB785628:LCB785630 LLX785628:LLX785630 LVT785628:LVT785630 MFP785628:MFP785630 MPL785628:MPL785630 MZH785628:MZH785630 NJD785628:NJD785630 NSZ785628:NSZ785630 OCV785628:OCV785630 OMR785628:OMR785630 OWN785628:OWN785630 PGJ785628:PGJ785630 PQF785628:PQF785630 QAB785628:QAB785630 QJX785628:QJX785630 QTT785628:QTT785630 RDP785628:RDP785630 RNL785628:RNL785630 RXH785628:RXH785630 SHD785628:SHD785630 SQZ785628:SQZ785630 TAV785628:TAV785630 TKR785628:TKR785630 TUN785628:TUN785630 UEJ785628:UEJ785630 UOF785628:UOF785630 UYB785628:UYB785630 VHX785628:VHX785630 VRT785628:VRT785630 WBP785628:WBP785630 WLL785628:WLL785630 WVH785628:WVH785630 IV851164:IV851166 SR851164:SR851166 ACN851164:ACN851166 AMJ851164:AMJ851166 AWF851164:AWF851166 BGB851164:BGB851166 BPX851164:BPX851166 BZT851164:BZT851166 CJP851164:CJP851166 CTL851164:CTL851166 DDH851164:DDH851166 DND851164:DND851166 DWZ851164:DWZ851166 EGV851164:EGV851166 EQR851164:EQR851166 FAN851164:FAN851166 FKJ851164:FKJ851166 FUF851164:FUF851166 GEB851164:GEB851166 GNX851164:GNX851166 GXT851164:GXT851166 HHP851164:HHP851166 HRL851164:HRL851166 IBH851164:IBH851166 ILD851164:ILD851166 IUZ851164:IUZ851166 JEV851164:JEV851166 JOR851164:JOR851166 JYN851164:JYN851166 KIJ851164:KIJ851166 KSF851164:KSF851166 LCB851164:LCB851166 LLX851164:LLX851166 LVT851164:LVT851166 MFP851164:MFP851166 MPL851164:MPL851166 MZH851164:MZH851166 NJD851164:NJD851166 NSZ851164:NSZ851166 OCV851164:OCV851166 OMR851164:OMR851166 OWN851164:OWN851166 PGJ851164:PGJ851166 PQF851164:PQF851166 QAB851164:QAB851166 QJX851164:QJX851166 QTT851164:QTT851166 RDP851164:RDP851166 RNL851164:RNL851166 RXH851164:RXH851166 SHD851164:SHD851166 SQZ851164:SQZ851166 TAV851164:TAV851166 TKR851164:TKR851166 TUN851164:TUN851166 UEJ851164:UEJ851166 UOF851164:UOF851166 UYB851164:UYB851166 VHX851164:VHX851166 VRT851164:VRT851166 WBP851164:WBP851166 WLL851164:WLL851166 WVH851164:WVH851166 IV916700:IV916702 SR916700:SR916702 ACN916700:ACN916702 AMJ916700:AMJ916702 AWF916700:AWF916702 BGB916700:BGB916702 BPX916700:BPX916702 BZT916700:BZT916702 CJP916700:CJP916702 CTL916700:CTL916702 DDH916700:DDH916702 DND916700:DND916702 DWZ916700:DWZ916702 EGV916700:EGV916702 EQR916700:EQR916702 FAN916700:FAN916702 FKJ916700:FKJ916702 FUF916700:FUF916702 GEB916700:GEB916702 GNX916700:GNX916702 GXT916700:GXT916702 HHP916700:HHP916702 HRL916700:HRL916702 IBH916700:IBH916702 ILD916700:ILD916702 IUZ916700:IUZ916702 JEV916700:JEV916702 JOR916700:JOR916702 JYN916700:JYN916702 KIJ916700:KIJ916702 KSF916700:KSF916702 LCB916700:LCB916702 LLX916700:LLX916702 LVT916700:LVT916702 MFP916700:MFP916702 MPL916700:MPL916702 MZH916700:MZH916702 NJD916700:NJD916702 NSZ916700:NSZ916702 OCV916700:OCV916702 OMR916700:OMR916702 OWN916700:OWN916702 PGJ916700:PGJ916702 PQF916700:PQF916702 QAB916700:QAB916702 QJX916700:QJX916702 QTT916700:QTT916702 RDP916700:RDP916702 RNL916700:RNL916702 RXH916700:RXH916702 SHD916700:SHD916702 SQZ916700:SQZ916702 TAV916700:TAV916702 TKR916700:TKR916702 TUN916700:TUN916702 UEJ916700:UEJ916702 UOF916700:UOF916702 UYB916700:UYB916702 VHX916700:VHX916702 VRT916700:VRT916702 WBP916700:WBP916702 WLL916700:WLL916702 WVH916700:WVH916702 IV982236:IV982238 SR982236:SR982238 ACN982236:ACN982238 AMJ982236:AMJ982238 AWF982236:AWF982238 BGB982236:BGB982238 BPX982236:BPX982238 BZT982236:BZT982238 CJP982236:CJP982238 CTL982236:CTL982238 DDH982236:DDH982238 DND982236:DND982238 DWZ982236:DWZ982238 EGV982236:EGV982238 EQR982236:EQR982238 FAN982236:FAN982238 FKJ982236:FKJ982238 FUF982236:FUF982238 GEB982236:GEB982238 GNX982236:GNX982238 GXT982236:GXT982238 HHP982236:HHP982238 HRL982236:HRL982238 IBH982236:IBH982238 ILD982236:ILD982238 IUZ982236:IUZ982238 JEV982236:JEV982238 JOR982236:JOR982238 JYN982236:JYN982238 KIJ982236:KIJ982238 KSF982236:KSF982238 LCB982236:LCB982238 LLX982236:LLX982238 LVT982236:LVT982238 MFP982236:MFP982238 MPL982236:MPL982238 MZH982236:MZH982238 NJD982236:NJD982238 NSZ982236:NSZ982238 OCV982236:OCV982238 OMR982236:OMR982238 OWN982236:OWN982238 PGJ982236:PGJ982238 PQF982236:PQF982238 QAB982236:QAB982238 QJX982236:QJX982238 QTT982236:QTT982238 RDP982236:RDP982238 RNL982236:RNL982238 RXH982236:RXH982238 SHD982236:SHD982238 SQZ982236:SQZ982238 TAV982236:TAV982238 TKR982236:TKR982238 TUN982236:TUN982238 UEJ982236:UEJ982238 UOF982236:UOF982238 UYB982236:UYB982238 VHX982236:VHX982238 VRT982236:VRT982238 WBP982236:WBP982238 WLL982236:WLL982238 WVH982236:WVH982238 IV64762:IV64763 SR64762:SR64763 ACN64762:ACN64763 AMJ64762:AMJ64763 AWF64762:AWF64763 BGB64762:BGB64763 BPX64762:BPX64763 BZT64762:BZT64763 CJP64762:CJP64763 CTL64762:CTL64763 DDH64762:DDH64763 DND64762:DND64763 DWZ64762:DWZ64763 EGV64762:EGV64763 EQR64762:EQR64763 FAN64762:FAN64763 FKJ64762:FKJ64763 FUF64762:FUF64763 GEB64762:GEB64763 GNX64762:GNX64763 GXT64762:GXT64763 HHP64762:HHP64763 HRL64762:HRL64763 IBH64762:IBH64763 ILD64762:ILD64763 IUZ64762:IUZ64763 JEV64762:JEV64763 JOR64762:JOR64763 JYN64762:JYN64763 KIJ64762:KIJ64763 KSF64762:KSF64763 LCB64762:LCB64763 LLX64762:LLX64763 LVT64762:LVT64763 MFP64762:MFP64763 MPL64762:MPL64763 MZH64762:MZH64763 NJD64762:NJD64763 NSZ64762:NSZ64763 OCV64762:OCV64763 OMR64762:OMR64763 OWN64762:OWN64763 PGJ64762:PGJ64763 PQF64762:PQF64763 QAB64762:QAB64763 QJX64762:QJX64763 QTT64762:QTT64763 RDP64762:RDP64763 RNL64762:RNL64763 RXH64762:RXH64763 SHD64762:SHD64763 SQZ64762:SQZ64763 TAV64762:TAV64763 TKR64762:TKR64763 TUN64762:TUN64763 UEJ64762:UEJ64763 UOF64762:UOF64763 UYB64762:UYB64763 VHX64762:VHX64763 VRT64762:VRT64763 WBP64762:WBP64763 WLL64762:WLL64763 WVH64762:WVH64763 IV130298:IV130299 SR130298:SR130299 ACN130298:ACN130299 AMJ130298:AMJ130299 AWF130298:AWF130299 BGB130298:BGB130299 BPX130298:BPX130299 BZT130298:BZT130299 CJP130298:CJP130299 CTL130298:CTL130299 DDH130298:DDH130299 DND130298:DND130299 DWZ130298:DWZ130299 EGV130298:EGV130299 EQR130298:EQR130299 FAN130298:FAN130299 FKJ130298:FKJ130299 FUF130298:FUF130299 GEB130298:GEB130299 GNX130298:GNX130299 GXT130298:GXT130299 HHP130298:HHP130299 HRL130298:HRL130299 IBH130298:IBH130299 ILD130298:ILD130299 IUZ130298:IUZ130299 JEV130298:JEV130299 JOR130298:JOR130299 JYN130298:JYN130299 KIJ130298:KIJ130299 KSF130298:KSF130299 LCB130298:LCB130299 LLX130298:LLX130299 LVT130298:LVT130299 MFP130298:MFP130299 MPL130298:MPL130299 MZH130298:MZH130299 NJD130298:NJD130299 NSZ130298:NSZ130299 OCV130298:OCV130299 OMR130298:OMR130299 OWN130298:OWN130299 PGJ130298:PGJ130299 PQF130298:PQF130299 QAB130298:QAB130299 QJX130298:QJX130299 QTT130298:QTT130299 RDP130298:RDP130299 RNL130298:RNL130299 RXH130298:RXH130299 SHD130298:SHD130299 SQZ130298:SQZ130299 TAV130298:TAV130299 TKR130298:TKR130299 TUN130298:TUN130299 UEJ130298:UEJ130299 UOF130298:UOF130299 UYB130298:UYB130299 VHX130298:VHX130299 VRT130298:VRT130299 WBP130298:WBP130299 WLL130298:WLL130299 WVH130298:WVH130299 IV195834:IV195835 SR195834:SR195835 ACN195834:ACN195835 AMJ195834:AMJ195835 AWF195834:AWF195835 BGB195834:BGB195835 BPX195834:BPX195835 BZT195834:BZT195835 CJP195834:CJP195835 CTL195834:CTL195835 DDH195834:DDH195835 DND195834:DND195835 DWZ195834:DWZ195835 EGV195834:EGV195835 EQR195834:EQR195835 FAN195834:FAN195835 FKJ195834:FKJ195835 FUF195834:FUF195835 GEB195834:GEB195835 GNX195834:GNX195835 GXT195834:GXT195835 HHP195834:HHP195835 HRL195834:HRL195835 IBH195834:IBH195835 ILD195834:ILD195835 IUZ195834:IUZ195835 JEV195834:JEV195835 JOR195834:JOR195835 JYN195834:JYN195835 KIJ195834:KIJ195835 KSF195834:KSF195835 LCB195834:LCB195835 LLX195834:LLX195835 LVT195834:LVT195835 MFP195834:MFP195835 MPL195834:MPL195835 MZH195834:MZH195835 NJD195834:NJD195835 NSZ195834:NSZ195835 OCV195834:OCV195835 OMR195834:OMR195835 OWN195834:OWN195835 PGJ195834:PGJ195835 PQF195834:PQF195835 QAB195834:QAB195835 QJX195834:QJX195835 QTT195834:QTT195835 RDP195834:RDP195835 RNL195834:RNL195835 RXH195834:RXH195835 SHD195834:SHD195835 SQZ195834:SQZ195835 TAV195834:TAV195835 TKR195834:TKR195835 TUN195834:TUN195835 UEJ195834:UEJ195835 UOF195834:UOF195835 UYB195834:UYB195835 VHX195834:VHX195835 VRT195834:VRT195835 WBP195834:WBP195835 WLL195834:WLL195835 WVH195834:WVH195835 IV261370:IV261371 SR261370:SR261371 ACN261370:ACN261371 AMJ261370:AMJ261371 AWF261370:AWF261371 BGB261370:BGB261371 BPX261370:BPX261371 BZT261370:BZT261371 CJP261370:CJP261371 CTL261370:CTL261371 DDH261370:DDH261371 DND261370:DND261371 DWZ261370:DWZ261371 EGV261370:EGV261371 EQR261370:EQR261371 FAN261370:FAN261371 FKJ261370:FKJ261371 FUF261370:FUF261371 GEB261370:GEB261371 GNX261370:GNX261371 GXT261370:GXT261371 HHP261370:HHP261371 HRL261370:HRL261371 IBH261370:IBH261371 ILD261370:ILD261371 IUZ261370:IUZ261371 JEV261370:JEV261371 JOR261370:JOR261371 JYN261370:JYN261371 KIJ261370:KIJ261371 KSF261370:KSF261371 LCB261370:LCB261371 LLX261370:LLX261371 LVT261370:LVT261371 MFP261370:MFP261371 MPL261370:MPL261371 MZH261370:MZH261371 NJD261370:NJD261371 NSZ261370:NSZ261371 OCV261370:OCV261371 OMR261370:OMR261371 OWN261370:OWN261371 PGJ261370:PGJ261371 PQF261370:PQF261371 QAB261370:QAB261371 QJX261370:QJX261371 QTT261370:QTT261371 RDP261370:RDP261371 RNL261370:RNL261371 RXH261370:RXH261371 SHD261370:SHD261371 SQZ261370:SQZ261371 TAV261370:TAV261371 TKR261370:TKR261371 TUN261370:TUN261371 UEJ261370:UEJ261371 UOF261370:UOF261371 UYB261370:UYB261371 VHX261370:VHX261371 VRT261370:VRT261371 WBP261370:WBP261371 WLL261370:WLL261371 WVH261370:WVH261371 IV326906:IV326907 SR326906:SR326907 ACN326906:ACN326907 AMJ326906:AMJ326907 AWF326906:AWF326907 BGB326906:BGB326907 BPX326906:BPX326907 BZT326906:BZT326907 CJP326906:CJP326907 CTL326906:CTL326907 DDH326906:DDH326907 DND326906:DND326907 DWZ326906:DWZ326907 EGV326906:EGV326907 EQR326906:EQR326907 FAN326906:FAN326907 FKJ326906:FKJ326907 FUF326906:FUF326907 GEB326906:GEB326907 GNX326906:GNX326907 GXT326906:GXT326907 HHP326906:HHP326907 HRL326906:HRL326907 IBH326906:IBH326907 ILD326906:ILD326907 IUZ326906:IUZ326907 JEV326906:JEV326907 JOR326906:JOR326907 JYN326906:JYN326907 KIJ326906:KIJ326907 KSF326906:KSF326907 LCB326906:LCB326907 LLX326906:LLX326907 LVT326906:LVT326907 MFP326906:MFP326907 MPL326906:MPL326907 MZH326906:MZH326907 NJD326906:NJD326907 NSZ326906:NSZ326907 OCV326906:OCV326907 OMR326906:OMR326907 OWN326906:OWN326907 PGJ326906:PGJ326907 PQF326906:PQF326907 QAB326906:QAB326907 QJX326906:QJX326907 QTT326906:QTT326907 RDP326906:RDP326907 RNL326906:RNL326907 RXH326906:RXH326907 SHD326906:SHD326907 SQZ326906:SQZ326907 TAV326906:TAV326907 TKR326906:TKR326907 TUN326906:TUN326907 UEJ326906:UEJ326907 UOF326906:UOF326907 UYB326906:UYB326907 VHX326906:VHX326907 VRT326906:VRT326907 WBP326906:WBP326907 WLL326906:WLL326907 WVH326906:WVH326907 IV392442:IV392443 SR392442:SR392443 ACN392442:ACN392443 AMJ392442:AMJ392443 AWF392442:AWF392443 BGB392442:BGB392443 BPX392442:BPX392443 BZT392442:BZT392443 CJP392442:CJP392443 CTL392442:CTL392443 DDH392442:DDH392443 DND392442:DND392443 DWZ392442:DWZ392443 EGV392442:EGV392443 EQR392442:EQR392443 FAN392442:FAN392443 FKJ392442:FKJ392443 FUF392442:FUF392443 GEB392442:GEB392443 GNX392442:GNX392443 GXT392442:GXT392443 HHP392442:HHP392443 HRL392442:HRL392443 IBH392442:IBH392443 ILD392442:ILD392443 IUZ392442:IUZ392443 JEV392442:JEV392443 JOR392442:JOR392443 JYN392442:JYN392443 KIJ392442:KIJ392443 KSF392442:KSF392443 LCB392442:LCB392443 LLX392442:LLX392443 LVT392442:LVT392443 MFP392442:MFP392443 MPL392442:MPL392443 MZH392442:MZH392443 NJD392442:NJD392443 NSZ392442:NSZ392443 OCV392442:OCV392443 OMR392442:OMR392443 OWN392442:OWN392443 PGJ392442:PGJ392443 PQF392442:PQF392443 QAB392442:QAB392443 QJX392442:QJX392443 QTT392442:QTT392443 RDP392442:RDP392443 RNL392442:RNL392443 RXH392442:RXH392443 SHD392442:SHD392443 SQZ392442:SQZ392443 TAV392442:TAV392443 TKR392442:TKR392443 TUN392442:TUN392443 UEJ392442:UEJ392443 UOF392442:UOF392443 UYB392442:UYB392443 VHX392442:VHX392443 VRT392442:VRT392443 WBP392442:WBP392443 WLL392442:WLL392443 WVH392442:WVH392443 IV457978:IV457979 SR457978:SR457979 ACN457978:ACN457979 AMJ457978:AMJ457979 AWF457978:AWF457979 BGB457978:BGB457979 BPX457978:BPX457979 BZT457978:BZT457979 CJP457978:CJP457979 CTL457978:CTL457979 DDH457978:DDH457979 DND457978:DND457979 DWZ457978:DWZ457979 EGV457978:EGV457979 EQR457978:EQR457979 FAN457978:FAN457979 FKJ457978:FKJ457979 FUF457978:FUF457979 GEB457978:GEB457979 GNX457978:GNX457979 GXT457978:GXT457979 HHP457978:HHP457979 HRL457978:HRL457979 IBH457978:IBH457979 ILD457978:ILD457979 IUZ457978:IUZ457979 JEV457978:JEV457979 JOR457978:JOR457979 JYN457978:JYN457979 KIJ457978:KIJ457979 KSF457978:KSF457979 LCB457978:LCB457979 LLX457978:LLX457979 LVT457978:LVT457979 MFP457978:MFP457979 MPL457978:MPL457979 MZH457978:MZH457979 NJD457978:NJD457979 NSZ457978:NSZ457979 OCV457978:OCV457979 OMR457978:OMR457979 OWN457978:OWN457979 PGJ457978:PGJ457979 PQF457978:PQF457979 QAB457978:QAB457979 QJX457978:QJX457979 QTT457978:QTT457979 RDP457978:RDP457979 RNL457978:RNL457979 RXH457978:RXH457979 SHD457978:SHD457979 SQZ457978:SQZ457979 TAV457978:TAV457979 TKR457978:TKR457979 TUN457978:TUN457979 UEJ457978:UEJ457979 UOF457978:UOF457979 UYB457978:UYB457979 VHX457978:VHX457979 VRT457978:VRT457979 WBP457978:WBP457979 WLL457978:WLL457979 WVH457978:WVH457979 IV523514:IV523515 SR523514:SR523515 ACN523514:ACN523515 AMJ523514:AMJ523515 AWF523514:AWF523515 BGB523514:BGB523515 BPX523514:BPX523515 BZT523514:BZT523515 CJP523514:CJP523515 CTL523514:CTL523515 DDH523514:DDH523515 DND523514:DND523515 DWZ523514:DWZ523515 EGV523514:EGV523515 EQR523514:EQR523515 FAN523514:FAN523515 FKJ523514:FKJ523515 FUF523514:FUF523515 GEB523514:GEB523515 GNX523514:GNX523515 GXT523514:GXT523515 HHP523514:HHP523515 HRL523514:HRL523515 IBH523514:IBH523515 ILD523514:ILD523515 IUZ523514:IUZ523515 JEV523514:JEV523515 JOR523514:JOR523515 JYN523514:JYN523515 KIJ523514:KIJ523515 KSF523514:KSF523515 LCB523514:LCB523515 LLX523514:LLX523515 LVT523514:LVT523515 MFP523514:MFP523515 MPL523514:MPL523515 MZH523514:MZH523515 NJD523514:NJD523515 NSZ523514:NSZ523515 OCV523514:OCV523515 OMR523514:OMR523515 OWN523514:OWN523515 PGJ523514:PGJ523515 PQF523514:PQF523515 QAB523514:QAB523515 QJX523514:QJX523515 QTT523514:QTT523515 RDP523514:RDP523515 RNL523514:RNL523515 RXH523514:RXH523515 SHD523514:SHD523515 SQZ523514:SQZ523515 TAV523514:TAV523515 TKR523514:TKR523515 TUN523514:TUN523515 UEJ523514:UEJ523515 UOF523514:UOF523515 UYB523514:UYB523515 VHX523514:VHX523515 VRT523514:VRT523515 WBP523514:WBP523515 WLL523514:WLL523515 WVH523514:WVH523515 IV589050:IV589051 SR589050:SR589051 ACN589050:ACN589051 AMJ589050:AMJ589051 AWF589050:AWF589051 BGB589050:BGB589051 BPX589050:BPX589051 BZT589050:BZT589051 CJP589050:CJP589051 CTL589050:CTL589051 DDH589050:DDH589051 DND589050:DND589051 DWZ589050:DWZ589051 EGV589050:EGV589051 EQR589050:EQR589051 FAN589050:FAN589051 FKJ589050:FKJ589051 FUF589050:FUF589051 GEB589050:GEB589051 GNX589050:GNX589051 GXT589050:GXT589051 HHP589050:HHP589051 HRL589050:HRL589051 IBH589050:IBH589051 ILD589050:ILD589051 IUZ589050:IUZ589051 JEV589050:JEV589051 JOR589050:JOR589051 JYN589050:JYN589051 KIJ589050:KIJ589051 KSF589050:KSF589051 LCB589050:LCB589051 LLX589050:LLX589051 LVT589050:LVT589051 MFP589050:MFP589051 MPL589050:MPL589051 MZH589050:MZH589051 NJD589050:NJD589051 NSZ589050:NSZ589051 OCV589050:OCV589051 OMR589050:OMR589051 OWN589050:OWN589051 PGJ589050:PGJ589051 PQF589050:PQF589051 QAB589050:QAB589051 QJX589050:QJX589051 QTT589050:QTT589051 RDP589050:RDP589051 RNL589050:RNL589051 RXH589050:RXH589051 SHD589050:SHD589051 SQZ589050:SQZ589051 TAV589050:TAV589051 TKR589050:TKR589051 TUN589050:TUN589051 UEJ589050:UEJ589051 UOF589050:UOF589051 UYB589050:UYB589051 VHX589050:VHX589051 VRT589050:VRT589051 WBP589050:WBP589051 WLL589050:WLL589051 WVH589050:WVH589051 IV654586:IV654587 SR654586:SR654587 ACN654586:ACN654587 AMJ654586:AMJ654587 AWF654586:AWF654587 BGB654586:BGB654587 BPX654586:BPX654587 BZT654586:BZT654587 CJP654586:CJP654587 CTL654586:CTL654587 DDH654586:DDH654587 DND654586:DND654587 DWZ654586:DWZ654587 EGV654586:EGV654587 EQR654586:EQR654587 FAN654586:FAN654587 FKJ654586:FKJ654587 FUF654586:FUF654587 GEB654586:GEB654587 GNX654586:GNX654587 GXT654586:GXT654587 HHP654586:HHP654587 HRL654586:HRL654587 IBH654586:IBH654587 ILD654586:ILD654587 IUZ654586:IUZ654587 JEV654586:JEV654587 JOR654586:JOR654587 JYN654586:JYN654587 KIJ654586:KIJ654587 KSF654586:KSF654587 LCB654586:LCB654587 LLX654586:LLX654587 LVT654586:LVT654587 MFP654586:MFP654587 MPL654586:MPL654587 MZH654586:MZH654587 NJD654586:NJD654587 NSZ654586:NSZ654587 OCV654586:OCV654587 OMR654586:OMR654587 OWN654586:OWN654587 PGJ654586:PGJ654587 PQF654586:PQF654587 QAB654586:QAB654587 QJX654586:QJX654587 QTT654586:QTT654587 RDP654586:RDP654587 RNL654586:RNL654587 RXH654586:RXH654587 SHD654586:SHD654587 SQZ654586:SQZ654587 TAV654586:TAV654587 TKR654586:TKR654587 TUN654586:TUN654587 UEJ654586:UEJ654587 UOF654586:UOF654587 UYB654586:UYB654587 VHX654586:VHX654587 VRT654586:VRT654587 WBP654586:WBP654587 WLL654586:WLL654587 WVH654586:WVH654587 IV720122:IV720123 SR720122:SR720123 ACN720122:ACN720123 AMJ720122:AMJ720123 AWF720122:AWF720123 BGB720122:BGB720123 BPX720122:BPX720123 BZT720122:BZT720123 CJP720122:CJP720123 CTL720122:CTL720123 DDH720122:DDH720123 DND720122:DND720123 DWZ720122:DWZ720123 EGV720122:EGV720123 EQR720122:EQR720123 FAN720122:FAN720123 FKJ720122:FKJ720123 FUF720122:FUF720123 GEB720122:GEB720123 GNX720122:GNX720123 GXT720122:GXT720123 HHP720122:HHP720123 HRL720122:HRL720123 IBH720122:IBH720123 ILD720122:ILD720123 IUZ720122:IUZ720123 JEV720122:JEV720123 JOR720122:JOR720123 JYN720122:JYN720123 KIJ720122:KIJ720123 KSF720122:KSF720123 LCB720122:LCB720123 LLX720122:LLX720123 LVT720122:LVT720123 MFP720122:MFP720123 MPL720122:MPL720123 MZH720122:MZH720123 NJD720122:NJD720123 NSZ720122:NSZ720123 OCV720122:OCV720123 OMR720122:OMR720123 OWN720122:OWN720123 PGJ720122:PGJ720123 PQF720122:PQF720123 QAB720122:QAB720123 QJX720122:QJX720123 QTT720122:QTT720123 RDP720122:RDP720123 RNL720122:RNL720123 RXH720122:RXH720123 SHD720122:SHD720123 SQZ720122:SQZ720123 TAV720122:TAV720123 TKR720122:TKR720123 TUN720122:TUN720123 UEJ720122:UEJ720123 UOF720122:UOF720123 UYB720122:UYB720123 VHX720122:VHX720123 VRT720122:VRT720123 WBP720122:WBP720123 WLL720122:WLL720123 WVH720122:WVH720123 IV785658:IV785659 SR785658:SR785659 ACN785658:ACN785659 AMJ785658:AMJ785659 AWF785658:AWF785659 BGB785658:BGB785659 BPX785658:BPX785659 BZT785658:BZT785659 CJP785658:CJP785659 CTL785658:CTL785659 DDH785658:DDH785659 DND785658:DND785659 DWZ785658:DWZ785659 EGV785658:EGV785659 EQR785658:EQR785659 FAN785658:FAN785659 FKJ785658:FKJ785659 FUF785658:FUF785659 GEB785658:GEB785659 GNX785658:GNX785659 GXT785658:GXT785659 HHP785658:HHP785659 HRL785658:HRL785659 IBH785658:IBH785659 ILD785658:ILD785659 IUZ785658:IUZ785659 JEV785658:JEV785659 JOR785658:JOR785659 JYN785658:JYN785659 KIJ785658:KIJ785659 KSF785658:KSF785659 LCB785658:LCB785659 LLX785658:LLX785659 LVT785658:LVT785659 MFP785658:MFP785659 MPL785658:MPL785659 MZH785658:MZH785659 NJD785658:NJD785659 NSZ785658:NSZ785659 OCV785658:OCV785659 OMR785658:OMR785659 OWN785658:OWN785659 PGJ785658:PGJ785659 PQF785658:PQF785659 QAB785658:QAB785659 QJX785658:QJX785659 QTT785658:QTT785659 RDP785658:RDP785659 RNL785658:RNL785659 RXH785658:RXH785659 SHD785658:SHD785659 SQZ785658:SQZ785659 TAV785658:TAV785659 TKR785658:TKR785659 TUN785658:TUN785659 UEJ785658:UEJ785659 UOF785658:UOF785659 UYB785658:UYB785659 VHX785658:VHX785659 VRT785658:VRT785659 WBP785658:WBP785659 WLL785658:WLL785659 WVH785658:WVH785659 IV851194:IV851195 SR851194:SR851195 ACN851194:ACN851195 AMJ851194:AMJ851195 AWF851194:AWF851195 BGB851194:BGB851195 BPX851194:BPX851195 BZT851194:BZT851195 CJP851194:CJP851195 CTL851194:CTL851195 DDH851194:DDH851195 DND851194:DND851195 DWZ851194:DWZ851195 EGV851194:EGV851195 EQR851194:EQR851195 FAN851194:FAN851195 FKJ851194:FKJ851195 FUF851194:FUF851195 GEB851194:GEB851195 GNX851194:GNX851195 GXT851194:GXT851195 HHP851194:HHP851195 HRL851194:HRL851195 IBH851194:IBH851195 ILD851194:ILD851195 IUZ851194:IUZ851195 JEV851194:JEV851195 JOR851194:JOR851195 JYN851194:JYN851195 KIJ851194:KIJ851195 KSF851194:KSF851195 LCB851194:LCB851195 LLX851194:LLX851195 LVT851194:LVT851195 MFP851194:MFP851195 MPL851194:MPL851195 MZH851194:MZH851195 NJD851194:NJD851195 NSZ851194:NSZ851195 OCV851194:OCV851195 OMR851194:OMR851195 OWN851194:OWN851195 PGJ851194:PGJ851195 PQF851194:PQF851195 QAB851194:QAB851195 QJX851194:QJX851195 QTT851194:QTT851195 RDP851194:RDP851195 RNL851194:RNL851195 RXH851194:RXH851195 SHD851194:SHD851195 SQZ851194:SQZ851195 TAV851194:TAV851195 TKR851194:TKR851195 TUN851194:TUN851195 UEJ851194:UEJ851195 UOF851194:UOF851195 UYB851194:UYB851195 VHX851194:VHX851195 VRT851194:VRT851195 WBP851194:WBP851195 WLL851194:WLL851195 WVH851194:WVH851195 IV916730:IV916731 SR916730:SR916731 ACN916730:ACN916731 AMJ916730:AMJ916731 AWF916730:AWF916731 BGB916730:BGB916731 BPX916730:BPX916731 BZT916730:BZT916731 CJP916730:CJP916731 CTL916730:CTL916731 DDH916730:DDH916731 DND916730:DND916731 DWZ916730:DWZ916731 EGV916730:EGV916731 EQR916730:EQR916731 FAN916730:FAN916731 FKJ916730:FKJ916731 FUF916730:FUF916731 GEB916730:GEB916731 GNX916730:GNX916731 GXT916730:GXT916731 HHP916730:HHP916731 HRL916730:HRL916731 IBH916730:IBH916731 ILD916730:ILD916731 IUZ916730:IUZ916731 JEV916730:JEV916731 JOR916730:JOR916731 JYN916730:JYN916731 KIJ916730:KIJ916731 KSF916730:KSF916731 LCB916730:LCB916731 LLX916730:LLX916731 LVT916730:LVT916731 MFP916730:MFP916731 MPL916730:MPL916731 MZH916730:MZH916731 NJD916730:NJD916731 NSZ916730:NSZ916731 OCV916730:OCV916731 OMR916730:OMR916731 OWN916730:OWN916731 PGJ916730:PGJ916731 PQF916730:PQF916731 QAB916730:QAB916731 QJX916730:QJX916731 QTT916730:QTT916731 RDP916730:RDP916731 RNL916730:RNL916731 RXH916730:RXH916731 SHD916730:SHD916731 SQZ916730:SQZ916731 TAV916730:TAV916731 TKR916730:TKR916731 TUN916730:TUN916731 UEJ916730:UEJ916731 UOF916730:UOF916731 UYB916730:UYB916731 VHX916730:VHX916731 VRT916730:VRT916731 WBP916730:WBP916731 WLL916730:WLL916731 WVH916730:WVH916731 IV982266:IV982267 SR982266:SR982267 ACN982266:ACN982267 AMJ982266:AMJ982267 AWF982266:AWF982267 BGB982266:BGB982267 BPX982266:BPX982267 BZT982266:BZT982267 CJP982266:CJP982267 CTL982266:CTL982267 DDH982266:DDH982267 DND982266:DND982267 DWZ982266:DWZ982267 EGV982266:EGV982267 EQR982266:EQR982267 FAN982266:FAN982267 FKJ982266:FKJ982267 FUF982266:FUF982267 GEB982266:GEB982267 GNX982266:GNX982267 GXT982266:GXT982267 HHP982266:HHP982267 HRL982266:HRL982267 IBH982266:IBH982267 ILD982266:ILD982267 IUZ982266:IUZ982267 JEV982266:JEV982267 JOR982266:JOR982267 JYN982266:JYN982267 KIJ982266:KIJ982267 KSF982266:KSF982267 LCB982266:LCB982267 LLX982266:LLX982267 LVT982266:LVT982267 MFP982266:MFP982267 MPL982266:MPL982267 MZH982266:MZH982267 NJD982266:NJD982267 NSZ982266:NSZ982267 OCV982266:OCV982267 OMR982266:OMR982267 OWN982266:OWN982267 PGJ982266:PGJ982267 PQF982266:PQF982267 QAB982266:QAB982267 QJX982266:QJX982267 QTT982266:QTT982267 RDP982266:RDP982267 RNL982266:RNL982267 RXH982266:RXH982267 SHD982266:SHD982267 SQZ982266:SQZ982267 TAV982266:TAV982267 TKR982266:TKR982267 TUN982266:TUN982267 UEJ982266:UEJ982267 UOF982266:UOF982267 UYB982266:UYB982267 VHX982266:VHX982267 VRT982266:VRT982267 WBP982266:WBP982267 WLL982266:WLL982267 WVH982266:WVH982267 IV64543:IV64599 SR64543:SR64599 ACN64543:ACN64599 AMJ64543:AMJ64599 AWF64543:AWF64599 BGB64543:BGB64599 BPX64543:BPX64599 BZT64543:BZT64599 CJP64543:CJP64599 CTL64543:CTL64599 DDH64543:DDH64599 DND64543:DND64599 DWZ64543:DWZ64599 EGV64543:EGV64599 EQR64543:EQR64599 FAN64543:FAN64599 FKJ64543:FKJ64599 FUF64543:FUF64599 GEB64543:GEB64599 GNX64543:GNX64599 GXT64543:GXT64599 HHP64543:HHP64599 HRL64543:HRL64599 IBH64543:IBH64599 ILD64543:ILD64599 IUZ64543:IUZ64599 JEV64543:JEV64599 JOR64543:JOR64599 JYN64543:JYN64599 KIJ64543:KIJ64599 KSF64543:KSF64599 LCB64543:LCB64599 LLX64543:LLX64599 LVT64543:LVT64599 MFP64543:MFP64599 MPL64543:MPL64599 MZH64543:MZH64599 NJD64543:NJD64599 NSZ64543:NSZ64599 OCV64543:OCV64599 OMR64543:OMR64599 OWN64543:OWN64599 PGJ64543:PGJ64599 PQF64543:PQF64599 QAB64543:QAB64599 QJX64543:QJX64599 QTT64543:QTT64599 RDP64543:RDP64599 RNL64543:RNL64599 RXH64543:RXH64599 SHD64543:SHD64599 SQZ64543:SQZ64599 TAV64543:TAV64599 TKR64543:TKR64599 TUN64543:TUN64599 UEJ64543:UEJ64599 UOF64543:UOF64599 UYB64543:UYB64599 VHX64543:VHX64599 VRT64543:VRT64599 WBP64543:WBP64599 WLL64543:WLL64599 WVH64543:WVH64599 IV130079:IV130135 SR130079:SR130135 ACN130079:ACN130135 AMJ130079:AMJ130135 AWF130079:AWF130135 BGB130079:BGB130135 BPX130079:BPX130135 BZT130079:BZT130135 CJP130079:CJP130135 CTL130079:CTL130135 DDH130079:DDH130135 DND130079:DND130135 DWZ130079:DWZ130135 EGV130079:EGV130135 EQR130079:EQR130135 FAN130079:FAN130135 FKJ130079:FKJ130135 FUF130079:FUF130135 GEB130079:GEB130135 GNX130079:GNX130135 GXT130079:GXT130135 HHP130079:HHP130135 HRL130079:HRL130135 IBH130079:IBH130135 ILD130079:ILD130135 IUZ130079:IUZ130135 JEV130079:JEV130135 JOR130079:JOR130135 JYN130079:JYN130135 KIJ130079:KIJ130135 KSF130079:KSF130135 LCB130079:LCB130135 LLX130079:LLX130135 LVT130079:LVT130135 MFP130079:MFP130135 MPL130079:MPL130135 MZH130079:MZH130135 NJD130079:NJD130135 NSZ130079:NSZ130135 OCV130079:OCV130135 OMR130079:OMR130135 OWN130079:OWN130135 PGJ130079:PGJ130135 PQF130079:PQF130135 QAB130079:QAB130135 QJX130079:QJX130135 QTT130079:QTT130135 RDP130079:RDP130135 RNL130079:RNL130135 RXH130079:RXH130135 SHD130079:SHD130135 SQZ130079:SQZ130135 TAV130079:TAV130135 TKR130079:TKR130135 TUN130079:TUN130135 UEJ130079:UEJ130135 UOF130079:UOF130135 UYB130079:UYB130135 VHX130079:VHX130135 VRT130079:VRT130135 WBP130079:WBP130135 WLL130079:WLL130135 WVH130079:WVH130135 IV195615:IV195671 SR195615:SR195671 ACN195615:ACN195671 AMJ195615:AMJ195671 AWF195615:AWF195671 BGB195615:BGB195671 BPX195615:BPX195671 BZT195615:BZT195671 CJP195615:CJP195671 CTL195615:CTL195671 DDH195615:DDH195671 DND195615:DND195671 DWZ195615:DWZ195671 EGV195615:EGV195671 EQR195615:EQR195671 FAN195615:FAN195671 FKJ195615:FKJ195671 FUF195615:FUF195671 GEB195615:GEB195671 GNX195615:GNX195671 GXT195615:GXT195671 HHP195615:HHP195671 HRL195615:HRL195671 IBH195615:IBH195671 ILD195615:ILD195671 IUZ195615:IUZ195671 JEV195615:JEV195671 JOR195615:JOR195671 JYN195615:JYN195671 KIJ195615:KIJ195671 KSF195615:KSF195671 LCB195615:LCB195671 LLX195615:LLX195671 LVT195615:LVT195671 MFP195615:MFP195671 MPL195615:MPL195671 MZH195615:MZH195671 NJD195615:NJD195671 NSZ195615:NSZ195671 OCV195615:OCV195671 OMR195615:OMR195671 OWN195615:OWN195671 PGJ195615:PGJ195671 PQF195615:PQF195671 QAB195615:QAB195671 QJX195615:QJX195671 QTT195615:QTT195671 RDP195615:RDP195671 RNL195615:RNL195671 RXH195615:RXH195671 SHD195615:SHD195671 SQZ195615:SQZ195671 TAV195615:TAV195671 TKR195615:TKR195671 TUN195615:TUN195671 UEJ195615:UEJ195671 UOF195615:UOF195671 UYB195615:UYB195671 VHX195615:VHX195671 VRT195615:VRT195671 WBP195615:WBP195671 WLL195615:WLL195671 WVH195615:WVH195671 IV261151:IV261207 SR261151:SR261207 ACN261151:ACN261207 AMJ261151:AMJ261207 AWF261151:AWF261207 BGB261151:BGB261207 BPX261151:BPX261207 BZT261151:BZT261207 CJP261151:CJP261207 CTL261151:CTL261207 DDH261151:DDH261207 DND261151:DND261207 DWZ261151:DWZ261207 EGV261151:EGV261207 EQR261151:EQR261207 FAN261151:FAN261207 FKJ261151:FKJ261207 FUF261151:FUF261207 GEB261151:GEB261207 GNX261151:GNX261207 GXT261151:GXT261207 HHP261151:HHP261207 HRL261151:HRL261207 IBH261151:IBH261207 ILD261151:ILD261207 IUZ261151:IUZ261207 JEV261151:JEV261207 JOR261151:JOR261207 JYN261151:JYN261207 KIJ261151:KIJ261207 KSF261151:KSF261207 LCB261151:LCB261207 LLX261151:LLX261207 LVT261151:LVT261207 MFP261151:MFP261207 MPL261151:MPL261207 MZH261151:MZH261207 NJD261151:NJD261207 NSZ261151:NSZ261207 OCV261151:OCV261207 OMR261151:OMR261207 OWN261151:OWN261207 PGJ261151:PGJ261207 PQF261151:PQF261207 QAB261151:QAB261207 QJX261151:QJX261207 QTT261151:QTT261207 RDP261151:RDP261207 RNL261151:RNL261207 RXH261151:RXH261207 SHD261151:SHD261207 SQZ261151:SQZ261207 TAV261151:TAV261207 TKR261151:TKR261207 TUN261151:TUN261207 UEJ261151:UEJ261207 UOF261151:UOF261207 UYB261151:UYB261207 VHX261151:VHX261207 VRT261151:VRT261207 WBP261151:WBP261207 WLL261151:WLL261207 WVH261151:WVH261207 IV326687:IV326743 SR326687:SR326743 ACN326687:ACN326743 AMJ326687:AMJ326743 AWF326687:AWF326743 BGB326687:BGB326743 BPX326687:BPX326743 BZT326687:BZT326743 CJP326687:CJP326743 CTL326687:CTL326743 DDH326687:DDH326743 DND326687:DND326743 DWZ326687:DWZ326743 EGV326687:EGV326743 EQR326687:EQR326743 FAN326687:FAN326743 FKJ326687:FKJ326743 FUF326687:FUF326743 GEB326687:GEB326743 GNX326687:GNX326743 GXT326687:GXT326743 HHP326687:HHP326743 HRL326687:HRL326743 IBH326687:IBH326743 ILD326687:ILD326743 IUZ326687:IUZ326743 JEV326687:JEV326743 JOR326687:JOR326743 JYN326687:JYN326743 KIJ326687:KIJ326743 KSF326687:KSF326743 LCB326687:LCB326743 LLX326687:LLX326743 LVT326687:LVT326743 MFP326687:MFP326743 MPL326687:MPL326743 MZH326687:MZH326743 NJD326687:NJD326743 NSZ326687:NSZ326743 OCV326687:OCV326743 OMR326687:OMR326743 OWN326687:OWN326743 PGJ326687:PGJ326743 PQF326687:PQF326743 QAB326687:QAB326743 QJX326687:QJX326743 QTT326687:QTT326743 RDP326687:RDP326743 RNL326687:RNL326743 RXH326687:RXH326743 SHD326687:SHD326743 SQZ326687:SQZ326743 TAV326687:TAV326743 TKR326687:TKR326743 TUN326687:TUN326743 UEJ326687:UEJ326743 UOF326687:UOF326743 UYB326687:UYB326743 VHX326687:VHX326743 VRT326687:VRT326743 WBP326687:WBP326743 WLL326687:WLL326743 WVH326687:WVH326743 IV392223:IV392279 SR392223:SR392279 ACN392223:ACN392279 AMJ392223:AMJ392279 AWF392223:AWF392279 BGB392223:BGB392279 BPX392223:BPX392279 BZT392223:BZT392279 CJP392223:CJP392279 CTL392223:CTL392279 DDH392223:DDH392279 DND392223:DND392279 DWZ392223:DWZ392279 EGV392223:EGV392279 EQR392223:EQR392279 FAN392223:FAN392279 FKJ392223:FKJ392279 FUF392223:FUF392279 GEB392223:GEB392279 GNX392223:GNX392279 GXT392223:GXT392279 HHP392223:HHP392279 HRL392223:HRL392279 IBH392223:IBH392279 ILD392223:ILD392279 IUZ392223:IUZ392279 JEV392223:JEV392279 JOR392223:JOR392279 JYN392223:JYN392279 KIJ392223:KIJ392279 KSF392223:KSF392279 LCB392223:LCB392279 LLX392223:LLX392279 LVT392223:LVT392279 MFP392223:MFP392279 MPL392223:MPL392279 MZH392223:MZH392279 NJD392223:NJD392279 NSZ392223:NSZ392279 OCV392223:OCV392279 OMR392223:OMR392279 OWN392223:OWN392279 PGJ392223:PGJ392279 PQF392223:PQF392279 QAB392223:QAB392279 QJX392223:QJX392279 QTT392223:QTT392279 RDP392223:RDP392279 RNL392223:RNL392279 RXH392223:RXH392279 SHD392223:SHD392279 SQZ392223:SQZ392279 TAV392223:TAV392279 TKR392223:TKR392279 TUN392223:TUN392279 UEJ392223:UEJ392279 UOF392223:UOF392279 UYB392223:UYB392279 VHX392223:VHX392279 VRT392223:VRT392279 WBP392223:WBP392279 WLL392223:WLL392279 WVH392223:WVH392279 IV457759:IV457815 SR457759:SR457815 ACN457759:ACN457815 AMJ457759:AMJ457815 AWF457759:AWF457815 BGB457759:BGB457815 BPX457759:BPX457815 BZT457759:BZT457815 CJP457759:CJP457815 CTL457759:CTL457815 DDH457759:DDH457815 DND457759:DND457815 DWZ457759:DWZ457815 EGV457759:EGV457815 EQR457759:EQR457815 FAN457759:FAN457815 FKJ457759:FKJ457815 FUF457759:FUF457815 GEB457759:GEB457815 GNX457759:GNX457815 GXT457759:GXT457815 HHP457759:HHP457815 HRL457759:HRL457815 IBH457759:IBH457815 ILD457759:ILD457815 IUZ457759:IUZ457815 JEV457759:JEV457815 JOR457759:JOR457815 JYN457759:JYN457815 KIJ457759:KIJ457815 KSF457759:KSF457815 LCB457759:LCB457815 LLX457759:LLX457815 LVT457759:LVT457815 MFP457759:MFP457815 MPL457759:MPL457815 MZH457759:MZH457815 NJD457759:NJD457815 NSZ457759:NSZ457815 OCV457759:OCV457815 OMR457759:OMR457815 OWN457759:OWN457815 PGJ457759:PGJ457815 PQF457759:PQF457815 QAB457759:QAB457815 QJX457759:QJX457815 QTT457759:QTT457815 RDP457759:RDP457815 RNL457759:RNL457815 RXH457759:RXH457815 SHD457759:SHD457815 SQZ457759:SQZ457815 TAV457759:TAV457815 TKR457759:TKR457815 TUN457759:TUN457815 UEJ457759:UEJ457815 UOF457759:UOF457815 UYB457759:UYB457815 VHX457759:VHX457815 VRT457759:VRT457815 WBP457759:WBP457815 WLL457759:WLL457815 WVH457759:WVH457815 IV523295:IV523351 SR523295:SR523351 ACN523295:ACN523351 AMJ523295:AMJ523351 AWF523295:AWF523351 BGB523295:BGB523351 BPX523295:BPX523351 BZT523295:BZT523351 CJP523295:CJP523351 CTL523295:CTL523351 DDH523295:DDH523351 DND523295:DND523351 DWZ523295:DWZ523351 EGV523295:EGV523351 EQR523295:EQR523351 FAN523295:FAN523351 FKJ523295:FKJ523351 FUF523295:FUF523351 GEB523295:GEB523351 GNX523295:GNX523351 GXT523295:GXT523351 HHP523295:HHP523351 HRL523295:HRL523351 IBH523295:IBH523351 ILD523295:ILD523351 IUZ523295:IUZ523351 JEV523295:JEV523351 JOR523295:JOR523351 JYN523295:JYN523351 KIJ523295:KIJ523351 KSF523295:KSF523351 LCB523295:LCB523351 LLX523295:LLX523351 LVT523295:LVT523351 MFP523295:MFP523351 MPL523295:MPL523351 MZH523295:MZH523351 NJD523295:NJD523351 NSZ523295:NSZ523351 OCV523295:OCV523351 OMR523295:OMR523351 OWN523295:OWN523351 PGJ523295:PGJ523351 PQF523295:PQF523351 QAB523295:QAB523351 QJX523295:QJX523351 QTT523295:QTT523351 RDP523295:RDP523351 RNL523295:RNL523351 RXH523295:RXH523351 SHD523295:SHD523351 SQZ523295:SQZ523351 TAV523295:TAV523351 TKR523295:TKR523351 TUN523295:TUN523351 UEJ523295:UEJ523351 UOF523295:UOF523351 UYB523295:UYB523351 VHX523295:VHX523351 VRT523295:VRT523351 WBP523295:WBP523351 WLL523295:WLL523351 WVH523295:WVH523351 IV588831:IV588887 SR588831:SR588887 ACN588831:ACN588887 AMJ588831:AMJ588887 AWF588831:AWF588887 BGB588831:BGB588887 BPX588831:BPX588887 BZT588831:BZT588887 CJP588831:CJP588887 CTL588831:CTL588887 DDH588831:DDH588887 DND588831:DND588887 DWZ588831:DWZ588887 EGV588831:EGV588887 EQR588831:EQR588887 FAN588831:FAN588887 FKJ588831:FKJ588887 FUF588831:FUF588887 GEB588831:GEB588887 GNX588831:GNX588887 GXT588831:GXT588887 HHP588831:HHP588887 HRL588831:HRL588887 IBH588831:IBH588887 ILD588831:ILD588887 IUZ588831:IUZ588887 JEV588831:JEV588887 JOR588831:JOR588887 JYN588831:JYN588887 KIJ588831:KIJ588887 KSF588831:KSF588887 LCB588831:LCB588887 LLX588831:LLX588887 LVT588831:LVT588887 MFP588831:MFP588887 MPL588831:MPL588887 MZH588831:MZH588887 NJD588831:NJD588887 NSZ588831:NSZ588887 OCV588831:OCV588887 OMR588831:OMR588887 OWN588831:OWN588887 PGJ588831:PGJ588887 PQF588831:PQF588887 QAB588831:QAB588887 QJX588831:QJX588887 QTT588831:QTT588887 RDP588831:RDP588887 RNL588831:RNL588887 RXH588831:RXH588887 SHD588831:SHD588887 SQZ588831:SQZ588887 TAV588831:TAV588887 TKR588831:TKR588887 TUN588831:TUN588887 UEJ588831:UEJ588887 UOF588831:UOF588887 UYB588831:UYB588887 VHX588831:VHX588887 VRT588831:VRT588887 WBP588831:WBP588887 WLL588831:WLL588887 WVH588831:WVH588887 IV654367:IV654423 SR654367:SR654423 ACN654367:ACN654423 AMJ654367:AMJ654423 AWF654367:AWF654423 BGB654367:BGB654423 BPX654367:BPX654423 BZT654367:BZT654423 CJP654367:CJP654423 CTL654367:CTL654423 DDH654367:DDH654423 DND654367:DND654423 DWZ654367:DWZ654423 EGV654367:EGV654423 EQR654367:EQR654423 FAN654367:FAN654423 FKJ654367:FKJ654423 FUF654367:FUF654423 GEB654367:GEB654423 GNX654367:GNX654423 GXT654367:GXT654423 HHP654367:HHP654423 HRL654367:HRL654423 IBH654367:IBH654423 ILD654367:ILD654423 IUZ654367:IUZ654423 JEV654367:JEV654423 JOR654367:JOR654423 JYN654367:JYN654423 KIJ654367:KIJ654423 KSF654367:KSF654423 LCB654367:LCB654423 LLX654367:LLX654423 LVT654367:LVT654423 MFP654367:MFP654423 MPL654367:MPL654423 MZH654367:MZH654423 NJD654367:NJD654423 NSZ654367:NSZ654423 OCV654367:OCV654423 OMR654367:OMR654423 OWN654367:OWN654423 PGJ654367:PGJ654423 PQF654367:PQF654423 QAB654367:QAB654423 QJX654367:QJX654423 QTT654367:QTT654423 RDP654367:RDP654423 RNL654367:RNL654423 RXH654367:RXH654423 SHD654367:SHD654423 SQZ654367:SQZ654423 TAV654367:TAV654423 TKR654367:TKR654423 TUN654367:TUN654423 UEJ654367:UEJ654423 UOF654367:UOF654423 UYB654367:UYB654423 VHX654367:VHX654423 VRT654367:VRT654423 WBP654367:WBP654423 WLL654367:WLL654423 WVH654367:WVH654423 IV719903:IV719959 SR719903:SR719959 ACN719903:ACN719959 AMJ719903:AMJ719959 AWF719903:AWF719959 BGB719903:BGB719959 BPX719903:BPX719959 BZT719903:BZT719959 CJP719903:CJP719959 CTL719903:CTL719959 DDH719903:DDH719959 DND719903:DND719959 DWZ719903:DWZ719959 EGV719903:EGV719959 EQR719903:EQR719959 FAN719903:FAN719959 FKJ719903:FKJ719959 FUF719903:FUF719959 GEB719903:GEB719959 GNX719903:GNX719959 GXT719903:GXT719959 HHP719903:HHP719959 HRL719903:HRL719959 IBH719903:IBH719959 ILD719903:ILD719959 IUZ719903:IUZ719959 JEV719903:JEV719959 JOR719903:JOR719959 JYN719903:JYN719959 KIJ719903:KIJ719959 KSF719903:KSF719959 LCB719903:LCB719959 LLX719903:LLX719959 LVT719903:LVT719959 MFP719903:MFP719959 MPL719903:MPL719959 MZH719903:MZH719959 NJD719903:NJD719959 NSZ719903:NSZ719959 OCV719903:OCV719959 OMR719903:OMR719959 OWN719903:OWN719959 PGJ719903:PGJ719959 PQF719903:PQF719959 QAB719903:QAB719959 QJX719903:QJX719959 QTT719903:QTT719959 RDP719903:RDP719959 RNL719903:RNL719959 RXH719903:RXH719959 SHD719903:SHD719959 SQZ719903:SQZ719959 TAV719903:TAV719959 TKR719903:TKR719959 TUN719903:TUN719959 UEJ719903:UEJ719959 UOF719903:UOF719959 UYB719903:UYB719959 VHX719903:VHX719959 VRT719903:VRT719959 WBP719903:WBP719959 WLL719903:WLL719959 WVH719903:WVH719959 IV785439:IV785495 SR785439:SR785495 ACN785439:ACN785495 AMJ785439:AMJ785495 AWF785439:AWF785495 BGB785439:BGB785495 BPX785439:BPX785495 BZT785439:BZT785495 CJP785439:CJP785495 CTL785439:CTL785495 DDH785439:DDH785495 DND785439:DND785495 DWZ785439:DWZ785495 EGV785439:EGV785495 EQR785439:EQR785495 FAN785439:FAN785495 FKJ785439:FKJ785495 FUF785439:FUF785495 GEB785439:GEB785495 GNX785439:GNX785495 GXT785439:GXT785495 HHP785439:HHP785495 HRL785439:HRL785495 IBH785439:IBH785495 ILD785439:ILD785495 IUZ785439:IUZ785495 JEV785439:JEV785495 JOR785439:JOR785495 JYN785439:JYN785495 KIJ785439:KIJ785495 KSF785439:KSF785495 LCB785439:LCB785495 LLX785439:LLX785495 LVT785439:LVT785495 MFP785439:MFP785495 MPL785439:MPL785495 MZH785439:MZH785495 NJD785439:NJD785495 NSZ785439:NSZ785495 OCV785439:OCV785495 OMR785439:OMR785495 OWN785439:OWN785495 PGJ785439:PGJ785495 PQF785439:PQF785495 QAB785439:QAB785495 QJX785439:QJX785495 QTT785439:QTT785495 RDP785439:RDP785495 RNL785439:RNL785495 RXH785439:RXH785495 SHD785439:SHD785495 SQZ785439:SQZ785495 TAV785439:TAV785495 TKR785439:TKR785495 TUN785439:TUN785495 UEJ785439:UEJ785495 UOF785439:UOF785495 UYB785439:UYB785495 VHX785439:VHX785495 VRT785439:VRT785495 WBP785439:WBP785495 WLL785439:WLL785495 WVH785439:WVH785495 IV850975:IV851031 SR850975:SR851031 ACN850975:ACN851031 AMJ850975:AMJ851031 AWF850975:AWF851031 BGB850975:BGB851031 BPX850975:BPX851031 BZT850975:BZT851031 CJP850975:CJP851031 CTL850975:CTL851031 DDH850975:DDH851031 DND850975:DND851031 DWZ850975:DWZ851031 EGV850975:EGV851031 EQR850975:EQR851031 FAN850975:FAN851031 FKJ850975:FKJ851031 FUF850975:FUF851031 GEB850975:GEB851031 GNX850975:GNX851031 GXT850975:GXT851031 HHP850975:HHP851031 HRL850975:HRL851031 IBH850975:IBH851031 ILD850975:ILD851031 IUZ850975:IUZ851031 JEV850975:JEV851031 JOR850975:JOR851031 JYN850975:JYN851031 KIJ850975:KIJ851031 KSF850975:KSF851031 LCB850975:LCB851031 LLX850975:LLX851031 LVT850975:LVT851031 MFP850975:MFP851031 MPL850975:MPL851031 MZH850975:MZH851031 NJD850975:NJD851031 NSZ850975:NSZ851031 OCV850975:OCV851031 OMR850975:OMR851031 OWN850975:OWN851031 PGJ850975:PGJ851031 PQF850975:PQF851031 QAB850975:QAB851031 QJX850975:QJX851031 QTT850975:QTT851031 RDP850975:RDP851031 RNL850975:RNL851031 RXH850975:RXH851031 SHD850975:SHD851031 SQZ850975:SQZ851031 TAV850975:TAV851031 TKR850975:TKR851031 TUN850975:TUN851031 UEJ850975:UEJ851031 UOF850975:UOF851031 UYB850975:UYB851031 VHX850975:VHX851031 VRT850975:VRT851031 WBP850975:WBP851031 WLL850975:WLL851031 WVH850975:WVH851031 IV916511:IV916567 SR916511:SR916567 ACN916511:ACN916567 AMJ916511:AMJ916567 AWF916511:AWF916567 BGB916511:BGB916567 BPX916511:BPX916567 BZT916511:BZT916567 CJP916511:CJP916567 CTL916511:CTL916567 DDH916511:DDH916567 DND916511:DND916567 DWZ916511:DWZ916567 EGV916511:EGV916567 EQR916511:EQR916567 FAN916511:FAN916567 FKJ916511:FKJ916567 FUF916511:FUF916567 GEB916511:GEB916567 GNX916511:GNX916567 GXT916511:GXT916567 HHP916511:HHP916567 HRL916511:HRL916567 IBH916511:IBH916567 ILD916511:ILD916567 IUZ916511:IUZ916567 JEV916511:JEV916567 JOR916511:JOR916567 JYN916511:JYN916567 KIJ916511:KIJ916567 KSF916511:KSF916567 LCB916511:LCB916567 LLX916511:LLX916567 LVT916511:LVT916567 MFP916511:MFP916567 MPL916511:MPL916567 MZH916511:MZH916567 NJD916511:NJD916567 NSZ916511:NSZ916567 OCV916511:OCV916567 OMR916511:OMR916567 OWN916511:OWN916567 PGJ916511:PGJ916567 PQF916511:PQF916567 QAB916511:QAB916567 QJX916511:QJX916567 QTT916511:QTT916567 RDP916511:RDP916567 RNL916511:RNL916567 RXH916511:RXH916567 SHD916511:SHD916567 SQZ916511:SQZ916567 TAV916511:TAV916567 TKR916511:TKR916567 TUN916511:TUN916567 UEJ916511:UEJ916567 UOF916511:UOF916567 UYB916511:UYB916567 VHX916511:VHX916567 VRT916511:VRT916567 WBP916511:WBP916567 WLL916511:WLL916567 WVH916511:WVH916567 IV982047:IV982103 SR982047:SR982103 ACN982047:ACN982103 AMJ982047:AMJ982103 AWF982047:AWF982103 BGB982047:BGB982103 BPX982047:BPX982103 BZT982047:BZT982103 CJP982047:CJP982103 CTL982047:CTL982103 DDH982047:DDH982103 DND982047:DND982103 DWZ982047:DWZ982103 EGV982047:EGV982103 EQR982047:EQR982103 FAN982047:FAN982103 FKJ982047:FKJ982103 FUF982047:FUF982103 GEB982047:GEB982103 GNX982047:GNX982103 GXT982047:GXT982103 HHP982047:HHP982103 HRL982047:HRL982103 IBH982047:IBH982103 ILD982047:ILD982103 IUZ982047:IUZ982103 JEV982047:JEV982103 JOR982047:JOR982103 JYN982047:JYN982103 KIJ982047:KIJ982103 KSF982047:KSF982103 LCB982047:LCB982103 LLX982047:LLX982103 LVT982047:LVT982103 MFP982047:MFP982103 MPL982047:MPL982103 MZH982047:MZH982103 NJD982047:NJD982103 NSZ982047:NSZ982103 OCV982047:OCV982103 OMR982047:OMR982103 OWN982047:OWN982103 PGJ982047:PGJ982103 PQF982047:PQF982103 QAB982047:QAB982103 QJX982047:QJX982103 QTT982047:QTT982103 RDP982047:RDP982103 RNL982047:RNL982103 RXH982047:RXH982103 SHD982047:SHD982103 SQZ982047:SQZ982103 TAV982047:TAV982103 TKR982047:TKR982103 TUN982047:TUN982103 UEJ982047:UEJ982103 UOF982047:UOF982103 UYB982047:UYB982103 VHX982047:VHX982103 VRT982047:VRT982103 WBP982047:WBP982103 WLL982047:WLL982103 ACN79:ACN83 AMJ79:AMJ83 AWF79:AWF83 BGB79:BGB83 BPX79:BPX83 BZT79:BZT83 CJP79:CJP83 CTL79:CTL83 DDH79:DDH83 DND79:DND83 DWZ79:DWZ83 EGV79:EGV83 EQR79:EQR83 FAN79:FAN83 FKJ79:FKJ83 FUF79:FUF83 GEB79:GEB83 GNX79:GNX83 GXT79:GXT83 HHP79:HHP83 HRL79:HRL83 IBH79:IBH83 ILD79:ILD83 IUZ79:IUZ83 JEV79:JEV83 JOR79:JOR83 JYN79:JYN83 KIJ79:KIJ83 KSF79:KSF83 LCB79:LCB83 LLX79:LLX83 LVT79:LVT83 MFP79:MFP83 MPL79:MPL83 MZH79:MZH83 NJD79:NJD83 NSZ79:NSZ83 OCV79:OCV83 OMR79:OMR83 OWN79:OWN83 PGJ79:PGJ83 PQF79:PQF83 QAB79:QAB83 QJX79:QJX83 QTT79:QTT83 RDP79:RDP83 RNL79:RNL83 RXH79:RXH83 SHD79:SHD83 SQZ79:SQZ83 TAV79:TAV83 TKR79:TKR83 TUN79:TUN83 UEJ79:UEJ83 UOF79:UOF83 UYB79:UYB83 VHX79:VHX83 VRT79:VRT83 WBP79:WBP83 WLL79:WLL83 WVH79:WVH83 IV79:IV83 SR79:SR83 ACN9:ACN43 AMJ9:AMJ43 AWF9:AWF43 BGB9:BGB43 BPX9:BPX43 BZT9:BZT43 CJP9:CJP43 CTL9:CTL43 DDH9:DDH43 DND9:DND43 DWZ9:DWZ43 EGV9:EGV43 EQR9:EQR43 FAN9:FAN43 FKJ9:FKJ43 FUF9:FUF43 GEB9:GEB43 GNX9:GNX43 GXT9:GXT43 HHP9:HHP43 HRL9:HRL43 IBH9:IBH43 ILD9:ILD43 IUZ9:IUZ43 JEV9:JEV43 JOR9:JOR43 JYN9:JYN43 KIJ9:KIJ43 KSF9:KSF43 LCB9:LCB43 LLX9:LLX43 LVT9:LVT43 MFP9:MFP43 MPL9:MPL43 MZH9:MZH43 NJD9:NJD43 NSZ9:NSZ43 OCV9:OCV43 OMR9:OMR43 OWN9:OWN43 PGJ9:PGJ43 PQF9:PQF43 QAB9:QAB43 QJX9:QJX43 QTT9:QTT43 RDP9:RDP43 RNL9:RNL43 RXH9:RXH43 SHD9:SHD43 SQZ9:SQZ43 TAV9:TAV43 TKR9:TKR43 TUN9:TUN43 UEJ9:UEJ43 UOF9:UOF43 UYB9:UYB43 VHX9:VHX43 VRT9:VRT43 WBP9:WBP43 WLL9:WLL43 WVH9:WVH43 IV9:IV43 SR9:SR43 IV46:IV71 SR46:SR71 ACN46:ACN71 AMJ46:AMJ71 AWF46:AWF71 BGB46:BGB71 BPX46:BPX71 BZT46:BZT71 CJP46:CJP71 CTL46:CTL71 DDH46:DDH71 DND46:DND71 DWZ46:DWZ71 EGV46:EGV71 EQR46:EQR71 FAN46:FAN71 FKJ46:FKJ71 FUF46:FUF71 GEB46:GEB71 GNX46:GNX71 GXT46:GXT71 HHP46:HHP71 HRL46:HRL71 IBH46:IBH71 ILD46:ILD71 IUZ46:IUZ71 JEV46:JEV71 JOR46:JOR71 JYN46:JYN71 KIJ46:KIJ71 KSF46:KSF71 LCB46:LCB71 LLX46:LLX71 LVT46:LVT71 MFP46:MFP71 MPL46:MPL71 MZH46:MZH71 NJD46:NJD71 NSZ46:NSZ71 OCV46:OCV71 OMR46:OMR71 OWN46:OWN71 PGJ46:PGJ71 PQF46:PQF71 QAB46:QAB71 QJX46:QJX71 QTT46:QTT71 RDP46:RDP71 RNL46:RNL71 RXH46:RXH71 SHD46:SHD71 SQZ46:SQZ71 TAV46:TAV71 TKR46:TKR71 TUN46:TUN71 UEJ46:UEJ71 UOF46:UOF71 UYB46:UYB71 VHX46:VHX71 VRT46:VRT71 WBP46:WBP71 WLL46:WLL71 WVH46:WVH71</xm:sqref>
        </x14:dataValidation>
        <x14:dataValidation type="decimal" operator="greaterThanOrEqual" allowBlank="1" showInputMessage="1" showErrorMessage="1" error="Valor debe ser mayor o igual que 0" xr:uid="{D5BBAFFB-48ED-1148-A92F-6A26F94BD697}">
          <x14:formula1>
            <xm:f>0</xm:f>
          </x14:formula1>
          <xm:sqref>IO64711:IU64729 SK64711:SQ64729 ACG64711:ACM64729 AMC64711:AMI64729 AVY64711:AWE64729 BFU64711:BGA64729 BPQ64711:BPW64729 BZM64711:BZS64729 CJI64711:CJO64729 CTE64711:CTK64729 DDA64711:DDG64729 DMW64711:DNC64729 DWS64711:DWY64729 EGO64711:EGU64729 EQK64711:EQQ64729 FAG64711:FAM64729 FKC64711:FKI64729 FTY64711:FUE64729 GDU64711:GEA64729 GNQ64711:GNW64729 GXM64711:GXS64729 HHI64711:HHO64729 HRE64711:HRK64729 IBA64711:IBG64729 IKW64711:ILC64729 IUS64711:IUY64729 JEO64711:JEU64729 JOK64711:JOQ64729 JYG64711:JYM64729 KIC64711:KII64729 KRY64711:KSE64729 LBU64711:LCA64729 LLQ64711:LLW64729 LVM64711:LVS64729 MFI64711:MFO64729 MPE64711:MPK64729 MZA64711:MZG64729 NIW64711:NJC64729 NSS64711:NSY64729 OCO64711:OCU64729 OMK64711:OMQ64729 OWG64711:OWM64729 PGC64711:PGI64729 PPY64711:PQE64729 PZU64711:QAA64729 QJQ64711:QJW64729 QTM64711:QTS64729 RDI64711:RDO64729 RNE64711:RNK64729 RXA64711:RXG64729 SGW64711:SHC64729 SQS64711:SQY64729 TAO64711:TAU64729 TKK64711:TKQ64729 TUG64711:TUM64729 UEC64711:UEI64729 UNY64711:UOE64729 UXU64711:UYA64729 VHQ64711:VHW64729 VRM64711:VRS64729 WBI64711:WBO64729 WLE64711:WLK64729 WVA64711:WVG64729 IO130247:IU130265 SK130247:SQ130265 ACG130247:ACM130265 AMC130247:AMI130265 AVY130247:AWE130265 BFU130247:BGA130265 BPQ130247:BPW130265 BZM130247:BZS130265 CJI130247:CJO130265 CTE130247:CTK130265 DDA130247:DDG130265 DMW130247:DNC130265 DWS130247:DWY130265 EGO130247:EGU130265 EQK130247:EQQ130265 FAG130247:FAM130265 FKC130247:FKI130265 FTY130247:FUE130265 GDU130247:GEA130265 GNQ130247:GNW130265 GXM130247:GXS130265 HHI130247:HHO130265 HRE130247:HRK130265 IBA130247:IBG130265 IKW130247:ILC130265 IUS130247:IUY130265 JEO130247:JEU130265 JOK130247:JOQ130265 JYG130247:JYM130265 KIC130247:KII130265 KRY130247:KSE130265 LBU130247:LCA130265 LLQ130247:LLW130265 LVM130247:LVS130265 MFI130247:MFO130265 MPE130247:MPK130265 MZA130247:MZG130265 NIW130247:NJC130265 NSS130247:NSY130265 OCO130247:OCU130265 OMK130247:OMQ130265 OWG130247:OWM130265 PGC130247:PGI130265 PPY130247:PQE130265 PZU130247:QAA130265 QJQ130247:QJW130265 QTM130247:QTS130265 RDI130247:RDO130265 RNE130247:RNK130265 RXA130247:RXG130265 SGW130247:SHC130265 SQS130247:SQY130265 TAO130247:TAU130265 TKK130247:TKQ130265 TUG130247:TUM130265 UEC130247:UEI130265 UNY130247:UOE130265 UXU130247:UYA130265 VHQ130247:VHW130265 VRM130247:VRS130265 WBI130247:WBO130265 WLE130247:WLK130265 WVA130247:WVG130265 IO195783:IU195801 SK195783:SQ195801 ACG195783:ACM195801 AMC195783:AMI195801 AVY195783:AWE195801 BFU195783:BGA195801 BPQ195783:BPW195801 BZM195783:BZS195801 CJI195783:CJO195801 CTE195783:CTK195801 DDA195783:DDG195801 DMW195783:DNC195801 DWS195783:DWY195801 EGO195783:EGU195801 EQK195783:EQQ195801 FAG195783:FAM195801 FKC195783:FKI195801 FTY195783:FUE195801 GDU195783:GEA195801 GNQ195783:GNW195801 GXM195783:GXS195801 HHI195783:HHO195801 HRE195783:HRK195801 IBA195783:IBG195801 IKW195783:ILC195801 IUS195783:IUY195801 JEO195783:JEU195801 JOK195783:JOQ195801 JYG195783:JYM195801 KIC195783:KII195801 KRY195783:KSE195801 LBU195783:LCA195801 LLQ195783:LLW195801 LVM195783:LVS195801 MFI195783:MFO195801 MPE195783:MPK195801 MZA195783:MZG195801 NIW195783:NJC195801 NSS195783:NSY195801 OCO195783:OCU195801 OMK195783:OMQ195801 OWG195783:OWM195801 PGC195783:PGI195801 PPY195783:PQE195801 PZU195783:QAA195801 QJQ195783:QJW195801 QTM195783:QTS195801 RDI195783:RDO195801 RNE195783:RNK195801 RXA195783:RXG195801 SGW195783:SHC195801 SQS195783:SQY195801 TAO195783:TAU195801 TKK195783:TKQ195801 TUG195783:TUM195801 UEC195783:UEI195801 UNY195783:UOE195801 UXU195783:UYA195801 VHQ195783:VHW195801 VRM195783:VRS195801 WBI195783:WBO195801 WLE195783:WLK195801 WVA195783:WVG195801 IO261319:IU261337 SK261319:SQ261337 ACG261319:ACM261337 AMC261319:AMI261337 AVY261319:AWE261337 BFU261319:BGA261337 BPQ261319:BPW261337 BZM261319:BZS261337 CJI261319:CJO261337 CTE261319:CTK261337 DDA261319:DDG261337 DMW261319:DNC261337 DWS261319:DWY261337 EGO261319:EGU261337 EQK261319:EQQ261337 FAG261319:FAM261337 FKC261319:FKI261337 FTY261319:FUE261337 GDU261319:GEA261337 GNQ261319:GNW261337 GXM261319:GXS261337 HHI261319:HHO261337 HRE261319:HRK261337 IBA261319:IBG261337 IKW261319:ILC261337 IUS261319:IUY261337 JEO261319:JEU261337 JOK261319:JOQ261337 JYG261319:JYM261337 KIC261319:KII261337 KRY261319:KSE261337 LBU261319:LCA261337 LLQ261319:LLW261337 LVM261319:LVS261337 MFI261319:MFO261337 MPE261319:MPK261337 MZA261319:MZG261337 NIW261319:NJC261337 NSS261319:NSY261337 OCO261319:OCU261337 OMK261319:OMQ261337 OWG261319:OWM261337 PGC261319:PGI261337 PPY261319:PQE261337 PZU261319:QAA261337 QJQ261319:QJW261337 QTM261319:QTS261337 RDI261319:RDO261337 RNE261319:RNK261337 RXA261319:RXG261337 SGW261319:SHC261337 SQS261319:SQY261337 TAO261319:TAU261337 TKK261319:TKQ261337 TUG261319:TUM261337 UEC261319:UEI261337 UNY261319:UOE261337 UXU261319:UYA261337 VHQ261319:VHW261337 VRM261319:VRS261337 WBI261319:WBO261337 WLE261319:WLK261337 WVA261319:WVG261337 IO326855:IU326873 SK326855:SQ326873 ACG326855:ACM326873 AMC326855:AMI326873 AVY326855:AWE326873 BFU326855:BGA326873 BPQ326855:BPW326873 BZM326855:BZS326873 CJI326855:CJO326873 CTE326855:CTK326873 DDA326855:DDG326873 DMW326855:DNC326873 DWS326855:DWY326873 EGO326855:EGU326873 EQK326855:EQQ326873 FAG326855:FAM326873 FKC326855:FKI326873 FTY326855:FUE326873 GDU326855:GEA326873 GNQ326855:GNW326873 GXM326855:GXS326873 HHI326855:HHO326873 HRE326855:HRK326873 IBA326855:IBG326873 IKW326855:ILC326873 IUS326855:IUY326873 JEO326855:JEU326873 JOK326855:JOQ326873 JYG326855:JYM326873 KIC326855:KII326873 KRY326855:KSE326873 LBU326855:LCA326873 LLQ326855:LLW326873 LVM326855:LVS326873 MFI326855:MFO326873 MPE326855:MPK326873 MZA326855:MZG326873 NIW326855:NJC326873 NSS326855:NSY326873 OCO326855:OCU326873 OMK326855:OMQ326873 OWG326855:OWM326873 PGC326855:PGI326873 PPY326855:PQE326873 PZU326855:QAA326873 QJQ326855:QJW326873 QTM326855:QTS326873 RDI326855:RDO326873 RNE326855:RNK326873 RXA326855:RXG326873 SGW326855:SHC326873 SQS326855:SQY326873 TAO326855:TAU326873 TKK326855:TKQ326873 TUG326855:TUM326873 UEC326855:UEI326873 UNY326855:UOE326873 UXU326855:UYA326873 VHQ326855:VHW326873 VRM326855:VRS326873 WBI326855:WBO326873 WLE326855:WLK326873 WVA326855:WVG326873 IO392391:IU392409 SK392391:SQ392409 ACG392391:ACM392409 AMC392391:AMI392409 AVY392391:AWE392409 BFU392391:BGA392409 BPQ392391:BPW392409 BZM392391:BZS392409 CJI392391:CJO392409 CTE392391:CTK392409 DDA392391:DDG392409 DMW392391:DNC392409 DWS392391:DWY392409 EGO392391:EGU392409 EQK392391:EQQ392409 FAG392391:FAM392409 FKC392391:FKI392409 FTY392391:FUE392409 GDU392391:GEA392409 GNQ392391:GNW392409 GXM392391:GXS392409 HHI392391:HHO392409 HRE392391:HRK392409 IBA392391:IBG392409 IKW392391:ILC392409 IUS392391:IUY392409 JEO392391:JEU392409 JOK392391:JOQ392409 JYG392391:JYM392409 KIC392391:KII392409 KRY392391:KSE392409 LBU392391:LCA392409 LLQ392391:LLW392409 LVM392391:LVS392409 MFI392391:MFO392409 MPE392391:MPK392409 MZA392391:MZG392409 NIW392391:NJC392409 NSS392391:NSY392409 OCO392391:OCU392409 OMK392391:OMQ392409 OWG392391:OWM392409 PGC392391:PGI392409 PPY392391:PQE392409 PZU392391:QAA392409 QJQ392391:QJW392409 QTM392391:QTS392409 RDI392391:RDO392409 RNE392391:RNK392409 RXA392391:RXG392409 SGW392391:SHC392409 SQS392391:SQY392409 TAO392391:TAU392409 TKK392391:TKQ392409 TUG392391:TUM392409 UEC392391:UEI392409 UNY392391:UOE392409 UXU392391:UYA392409 VHQ392391:VHW392409 VRM392391:VRS392409 WBI392391:WBO392409 WLE392391:WLK392409 WVA392391:WVG392409 IO457927:IU457945 SK457927:SQ457945 ACG457927:ACM457945 AMC457927:AMI457945 AVY457927:AWE457945 BFU457927:BGA457945 BPQ457927:BPW457945 BZM457927:BZS457945 CJI457927:CJO457945 CTE457927:CTK457945 DDA457927:DDG457945 DMW457927:DNC457945 DWS457927:DWY457945 EGO457927:EGU457945 EQK457927:EQQ457945 FAG457927:FAM457945 FKC457927:FKI457945 FTY457927:FUE457945 GDU457927:GEA457945 GNQ457927:GNW457945 GXM457927:GXS457945 HHI457927:HHO457945 HRE457927:HRK457945 IBA457927:IBG457945 IKW457927:ILC457945 IUS457927:IUY457945 JEO457927:JEU457945 JOK457927:JOQ457945 JYG457927:JYM457945 KIC457927:KII457945 KRY457927:KSE457945 LBU457927:LCA457945 LLQ457927:LLW457945 LVM457927:LVS457945 MFI457927:MFO457945 MPE457927:MPK457945 MZA457927:MZG457945 NIW457927:NJC457945 NSS457927:NSY457945 OCO457927:OCU457945 OMK457927:OMQ457945 OWG457927:OWM457945 PGC457927:PGI457945 PPY457927:PQE457945 PZU457927:QAA457945 QJQ457927:QJW457945 QTM457927:QTS457945 RDI457927:RDO457945 RNE457927:RNK457945 RXA457927:RXG457945 SGW457927:SHC457945 SQS457927:SQY457945 TAO457927:TAU457945 TKK457927:TKQ457945 TUG457927:TUM457945 UEC457927:UEI457945 UNY457927:UOE457945 UXU457927:UYA457945 VHQ457927:VHW457945 VRM457927:VRS457945 WBI457927:WBO457945 WLE457927:WLK457945 WVA457927:WVG457945 IO523463:IU523481 SK523463:SQ523481 ACG523463:ACM523481 AMC523463:AMI523481 AVY523463:AWE523481 BFU523463:BGA523481 BPQ523463:BPW523481 BZM523463:BZS523481 CJI523463:CJO523481 CTE523463:CTK523481 DDA523463:DDG523481 DMW523463:DNC523481 DWS523463:DWY523481 EGO523463:EGU523481 EQK523463:EQQ523481 FAG523463:FAM523481 FKC523463:FKI523481 FTY523463:FUE523481 GDU523463:GEA523481 GNQ523463:GNW523481 GXM523463:GXS523481 HHI523463:HHO523481 HRE523463:HRK523481 IBA523463:IBG523481 IKW523463:ILC523481 IUS523463:IUY523481 JEO523463:JEU523481 JOK523463:JOQ523481 JYG523463:JYM523481 KIC523463:KII523481 KRY523463:KSE523481 LBU523463:LCA523481 LLQ523463:LLW523481 LVM523463:LVS523481 MFI523463:MFO523481 MPE523463:MPK523481 MZA523463:MZG523481 NIW523463:NJC523481 NSS523463:NSY523481 OCO523463:OCU523481 OMK523463:OMQ523481 OWG523463:OWM523481 PGC523463:PGI523481 PPY523463:PQE523481 PZU523463:QAA523481 QJQ523463:QJW523481 QTM523463:QTS523481 RDI523463:RDO523481 RNE523463:RNK523481 RXA523463:RXG523481 SGW523463:SHC523481 SQS523463:SQY523481 TAO523463:TAU523481 TKK523463:TKQ523481 TUG523463:TUM523481 UEC523463:UEI523481 UNY523463:UOE523481 UXU523463:UYA523481 VHQ523463:VHW523481 VRM523463:VRS523481 WBI523463:WBO523481 WLE523463:WLK523481 WVA523463:WVG523481 IO588999:IU589017 SK588999:SQ589017 ACG588999:ACM589017 AMC588999:AMI589017 AVY588999:AWE589017 BFU588999:BGA589017 BPQ588999:BPW589017 BZM588999:BZS589017 CJI588999:CJO589017 CTE588999:CTK589017 DDA588999:DDG589017 DMW588999:DNC589017 DWS588999:DWY589017 EGO588999:EGU589017 EQK588999:EQQ589017 FAG588999:FAM589017 FKC588999:FKI589017 FTY588999:FUE589017 GDU588999:GEA589017 GNQ588999:GNW589017 GXM588999:GXS589017 HHI588999:HHO589017 HRE588999:HRK589017 IBA588999:IBG589017 IKW588999:ILC589017 IUS588999:IUY589017 JEO588999:JEU589017 JOK588999:JOQ589017 JYG588999:JYM589017 KIC588999:KII589017 KRY588999:KSE589017 LBU588999:LCA589017 LLQ588999:LLW589017 LVM588999:LVS589017 MFI588999:MFO589017 MPE588999:MPK589017 MZA588999:MZG589017 NIW588999:NJC589017 NSS588999:NSY589017 OCO588999:OCU589017 OMK588999:OMQ589017 OWG588999:OWM589017 PGC588999:PGI589017 PPY588999:PQE589017 PZU588999:QAA589017 QJQ588999:QJW589017 QTM588999:QTS589017 RDI588999:RDO589017 RNE588999:RNK589017 RXA588999:RXG589017 SGW588999:SHC589017 SQS588999:SQY589017 TAO588999:TAU589017 TKK588999:TKQ589017 TUG588999:TUM589017 UEC588999:UEI589017 UNY588999:UOE589017 UXU588999:UYA589017 VHQ588999:VHW589017 VRM588999:VRS589017 WBI588999:WBO589017 WLE588999:WLK589017 WVA588999:WVG589017 IO654535:IU654553 SK654535:SQ654553 ACG654535:ACM654553 AMC654535:AMI654553 AVY654535:AWE654553 BFU654535:BGA654553 BPQ654535:BPW654553 BZM654535:BZS654553 CJI654535:CJO654553 CTE654535:CTK654553 DDA654535:DDG654553 DMW654535:DNC654553 DWS654535:DWY654553 EGO654535:EGU654553 EQK654535:EQQ654553 FAG654535:FAM654553 FKC654535:FKI654553 FTY654535:FUE654553 GDU654535:GEA654553 GNQ654535:GNW654553 GXM654535:GXS654553 HHI654535:HHO654553 HRE654535:HRK654553 IBA654535:IBG654553 IKW654535:ILC654553 IUS654535:IUY654553 JEO654535:JEU654553 JOK654535:JOQ654553 JYG654535:JYM654553 KIC654535:KII654553 KRY654535:KSE654553 LBU654535:LCA654553 LLQ654535:LLW654553 LVM654535:LVS654553 MFI654535:MFO654553 MPE654535:MPK654553 MZA654535:MZG654553 NIW654535:NJC654553 NSS654535:NSY654553 OCO654535:OCU654553 OMK654535:OMQ654553 OWG654535:OWM654553 PGC654535:PGI654553 PPY654535:PQE654553 PZU654535:QAA654553 QJQ654535:QJW654553 QTM654535:QTS654553 RDI654535:RDO654553 RNE654535:RNK654553 RXA654535:RXG654553 SGW654535:SHC654553 SQS654535:SQY654553 TAO654535:TAU654553 TKK654535:TKQ654553 TUG654535:TUM654553 UEC654535:UEI654553 UNY654535:UOE654553 UXU654535:UYA654553 VHQ654535:VHW654553 VRM654535:VRS654553 WBI654535:WBO654553 WLE654535:WLK654553 WVA654535:WVG654553 IO720071:IU720089 SK720071:SQ720089 ACG720071:ACM720089 AMC720071:AMI720089 AVY720071:AWE720089 BFU720071:BGA720089 BPQ720071:BPW720089 BZM720071:BZS720089 CJI720071:CJO720089 CTE720071:CTK720089 DDA720071:DDG720089 DMW720071:DNC720089 DWS720071:DWY720089 EGO720071:EGU720089 EQK720071:EQQ720089 FAG720071:FAM720089 FKC720071:FKI720089 FTY720071:FUE720089 GDU720071:GEA720089 GNQ720071:GNW720089 GXM720071:GXS720089 HHI720071:HHO720089 HRE720071:HRK720089 IBA720071:IBG720089 IKW720071:ILC720089 IUS720071:IUY720089 JEO720071:JEU720089 JOK720071:JOQ720089 JYG720071:JYM720089 KIC720071:KII720089 KRY720071:KSE720089 LBU720071:LCA720089 LLQ720071:LLW720089 LVM720071:LVS720089 MFI720071:MFO720089 MPE720071:MPK720089 MZA720071:MZG720089 NIW720071:NJC720089 NSS720071:NSY720089 OCO720071:OCU720089 OMK720071:OMQ720089 OWG720071:OWM720089 PGC720071:PGI720089 PPY720071:PQE720089 PZU720071:QAA720089 QJQ720071:QJW720089 QTM720071:QTS720089 RDI720071:RDO720089 RNE720071:RNK720089 RXA720071:RXG720089 SGW720071:SHC720089 SQS720071:SQY720089 TAO720071:TAU720089 TKK720071:TKQ720089 TUG720071:TUM720089 UEC720071:UEI720089 UNY720071:UOE720089 UXU720071:UYA720089 VHQ720071:VHW720089 VRM720071:VRS720089 WBI720071:WBO720089 WLE720071:WLK720089 WVA720071:WVG720089 IO785607:IU785625 SK785607:SQ785625 ACG785607:ACM785625 AMC785607:AMI785625 AVY785607:AWE785625 BFU785607:BGA785625 BPQ785607:BPW785625 BZM785607:BZS785625 CJI785607:CJO785625 CTE785607:CTK785625 DDA785607:DDG785625 DMW785607:DNC785625 DWS785607:DWY785625 EGO785607:EGU785625 EQK785607:EQQ785625 FAG785607:FAM785625 FKC785607:FKI785625 FTY785607:FUE785625 GDU785607:GEA785625 GNQ785607:GNW785625 GXM785607:GXS785625 HHI785607:HHO785625 HRE785607:HRK785625 IBA785607:IBG785625 IKW785607:ILC785625 IUS785607:IUY785625 JEO785607:JEU785625 JOK785607:JOQ785625 JYG785607:JYM785625 KIC785607:KII785625 KRY785607:KSE785625 LBU785607:LCA785625 LLQ785607:LLW785625 LVM785607:LVS785625 MFI785607:MFO785625 MPE785607:MPK785625 MZA785607:MZG785625 NIW785607:NJC785625 NSS785607:NSY785625 OCO785607:OCU785625 OMK785607:OMQ785625 OWG785607:OWM785625 PGC785607:PGI785625 PPY785607:PQE785625 PZU785607:QAA785625 QJQ785607:QJW785625 QTM785607:QTS785625 RDI785607:RDO785625 RNE785607:RNK785625 RXA785607:RXG785625 SGW785607:SHC785625 SQS785607:SQY785625 TAO785607:TAU785625 TKK785607:TKQ785625 TUG785607:TUM785625 UEC785607:UEI785625 UNY785607:UOE785625 UXU785607:UYA785625 VHQ785607:VHW785625 VRM785607:VRS785625 WBI785607:WBO785625 WLE785607:WLK785625 WVA785607:WVG785625 IO851143:IU851161 SK851143:SQ851161 ACG851143:ACM851161 AMC851143:AMI851161 AVY851143:AWE851161 BFU851143:BGA851161 BPQ851143:BPW851161 BZM851143:BZS851161 CJI851143:CJO851161 CTE851143:CTK851161 DDA851143:DDG851161 DMW851143:DNC851161 DWS851143:DWY851161 EGO851143:EGU851161 EQK851143:EQQ851161 FAG851143:FAM851161 FKC851143:FKI851161 FTY851143:FUE851161 GDU851143:GEA851161 GNQ851143:GNW851161 GXM851143:GXS851161 HHI851143:HHO851161 HRE851143:HRK851161 IBA851143:IBG851161 IKW851143:ILC851161 IUS851143:IUY851161 JEO851143:JEU851161 JOK851143:JOQ851161 JYG851143:JYM851161 KIC851143:KII851161 KRY851143:KSE851161 LBU851143:LCA851161 LLQ851143:LLW851161 LVM851143:LVS851161 MFI851143:MFO851161 MPE851143:MPK851161 MZA851143:MZG851161 NIW851143:NJC851161 NSS851143:NSY851161 OCO851143:OCU851161 OMK851143:OMQ851161 OWG851143:OWM851161 PGC851143:PGI851161 PPY851143:PQE851161 PZU851143:QAA851161 QJQ851143:QJW851161 QTM851143:QTS851161 RDI851143:RDO851161 RNE851143:RNK851161 RXA851143:RXG851161 SGW851143:SHC851161 SQS851143:SQY851161 TAO851143:TAU851161 TKK851143:TKQ851161 TUG851143:TUM851161 UEC851143:UEI851161 UNY851143:UOE851161 UXU851143:UYA851161 VHQ851143:VHW851161 VRM851143:VRS851161 WBI851143:WBO851161 WLE851143:WLK851161 WVA851143:WVG851161 IO916679:IU916697 SK916679:SQ916697 ACG916679:ACM916697 AMC916679:AMI916697 AVY916679:AWE916697 BFU916679:BGA916697 BPQ916679:BPW916697 BZM916679:BZS916697 CJI916679:CJO916697 CTE916679:CTK916697 DDA916679:DDG916697 DMW916679:DNC916697 DWS916679:DWY916697 EGO916679:EGU916697 EQK916679:EQQ916697 FAG916679:FAM916697 FKC916679:FKI916697 FTY916679:FUE916697 GDU916679:GEA916697 GNQ916679:GNW916697 GXM916679:GXS916697 HHI916679:HHO916697 HRE916679:HRK916697 IBA916679:IBG916697 IKW916679:ILC916697 IUS916679:IUY916697 JEO916679:JEU916697 JOK916679:JOQ916697 JYG916679:JYM916697 KIC916679:KII916697 KRY916679:KSE916697 LBU916679:LCA916697 LLQ916679:LLW916697 LVM916679:LVS916697 MFI916679:MFO916697 MPE916679:MPK916697 MZA916679:MZG916697 NIW916679:NJC916697 NSS916679:NSY916697 OCO916679:OCU916697 OMK916679:OMQ916697 OWG916679:OWM916697 PGC916679:PGI916697 PPY916679:PQE916697 PZU916679:QAA916697 QJQ916679:QJW916697 QTM916679:QTS916697 RDI916679:RDO916697 RNE916679:RNK916697 RXA916679:RXG916697 SGW916679:SHC916697 SQS916679:SQY916697 TAO916679:TAU916697 TKK916679:TKQ916697 TUG916679:TUM916697 UEC916679:UEI916697 UNY916679:UOE916697 UXU916679:UYA916697 VHQ916679:VHW916697 VRM916679:VRS916697 WBI916679:WBO916697 WLE916679:WLK916697 WVA916679:WVG916697 IO982215:IU982233 SK982215:SQ982233 ACG982215:ACM982233 AMC982215:AMI982233 AVY982215:AWE982233 BFU982215:BGA982233 BPQ982215:BPW982233 BZM982215:BZS982233 CJI982215:CJO982233 CTE982215:CTK982233 DDA982215:DDG982233 DMW982215:DNC982233 DWS982215:DWY982233 EGO982215:EGU982233 EQK982215:EQQ982233 FAG982215:FAM982233 FKC982215:FKI982233 FTY982215:FUE982233 GDU982215:GEA982233 GNQ982215:GNW982233 GXM982215:GXS982233 HHI982215:HHO982233 HRE982215:HRK982233 IBA982215:IBG982233 IKW982215:ILC982233 IUS982215:IUY982233 JEO982215:JEU982233 JOK982215:JOQ982233 JYG982215:JYM982233 KIC982215:KII982233 KRY982215:KSE982233 LBU982215:LCA982233 LLQ982215:LLW982233 LVM982215:LVS982233 MFI982215:MFO982233 MPE982215:MPK982233 MZA982215:MZG982233 NIW982215:NJC982233 NSS982215:NSY982233 OCO982215:OCU982233 OMK982215:OMQ982233 OWG982215:OWM982233 PGC982215:PGI982233 PPY982215:PQE982233 PZU982215:QAA982233 QJQ982215:QJW982233 QTM982215:QTS982233 RDI982215:RDO982233 RNE982215:RNK982233 RXA982215:RXG982233 SGW982215:SHC982233 SQS982215:SQY982233 TAO982215:TAU982233 TKK982215:TKQ982233 TUG982215:TUM982233 UEC982215:UEI982233 UNY982215:UOE982233 UXU982215:UYA982233 VHQ982215:VHW982233 VRM982215:VRS982233 WBI982215:WBO982233 WLE982215:WLK982233 WVA982215:WVG982233 IO64547:IQ64548 SK64547:SM64548 ACG64547:ACI64548 AMC64547:AME64548 AVY64547:AWA64548 BFU64547:BFW64548 BPQ64547:BPS64548 BZM64547:BZO64548 CJI64547:CJK64548 CTE64547:CTG64548 DDA64547:DDC64548 DMW64547:DMY64548 DWS64547:DWU64548 EGO64547:EGQ64548 EQK64547:EQM64548 FAG64547:FAI64548 FKC64547:FKE64548 FTY64547:FUA64548 GDU64547:GDW64548 GNQ64547:GNS64548 GXM64547:GXO64548 HHI64547:HHK64548 HRE64547:HRG64548 IBA64547:IBC64548 IKW64547:IKY64548 IUS64547:IUU64548 JEO64547:JEQ64548 JOK64547:JOM64548 JYG64547:JYI64548 KIC64547:KIE64548 KRY64547:KSA64548 LBU64547:LBW64548 LLQ64547:LLS64548 LVM64547:LVO64548 MFI64547:MFK64548 MPE64547:MPG64548 MZA64547:MZC64548 NIW64547:NIY64548 NSS64547:NSU64548 OCO64547:OCQ64548 OMK64547:OMM64548 OWG64547:OWI64548 PGC64547:PGE64548 PPY64547:PQA64548 PZU64547:PZW64548 QJQ64547:QJS64548 QTM64547:QTO64548 RDI64547:RDK64548 RNE64547:RNG64548 RXA64547:RXC64548 SGW64547:SGY64548 SQS64547:SQU64548 TAO64547:TAQ64548 TKK64547:TKM64548 TUG64547:TUI64548 UEC64547:UEE64548 UNY64547:UOA64548 UXU64547:UXW64548 VHQ64547:VHS64548 VRM64547:VRO64548 WBI64547:WBK64548 WLE64547:WLG64548 WVA64547:WVC64548 IO130083:IQ130084 SK130083:SM130084 ACG130083:ACI130084 AMC130083:AME130084 AVY130083:AWA130084 BFU130083:BFW130084 BPQ130083:BPS130084 BZM130083:BZO130084 CJI130083:CJK130084 CTE130083:CTG130084 DDA130083:DDC130084 DMW130083:DMY130084 DWS130083:DWU130084 EGO130083:EGQ130084 EQK130083:EQM130084 FAG130083:FAI130084 FKC130083:FKE130084 FTY130083:FUA130084 GDU130083:GDW130084 GNQ130083:GNS130084 GXM130083:GXO130084 HHI130083:HHK130084 HRE130083:HRG130084 IBA130083:IBC130084 IKW130083:IKY130084 IUS130083:IUU130084 JEO130083:JEQ130084 JOK130083:JOM130084 JYG130083:JYI130084 KIC130083:KIE130084 KRY130083:KSA130084 LBU130083:LBW130084 LLQ130083:LLS130084 LVM130083:LVO130084 MFI130083:MFK130084 MPE130083:MPG130084 MZA130083:MZC130084 NIW130083:NIY130084 NSS130083:NSU130084 OCO130083:OCQ130084 OMK130083:OMM130084 OWG130083:OWI130084 PGC130083:PGE130084 PPY130083:PQA130084 PZU130083:PZW130084 QJQ130083:QJS130084 QTM130083:QTO130084 RDI130083:RDK130084 RNE130083:RNG130084 RXA130083:RXC130084 SGW130083:SGY130084 SQS130083:SQU130084 TAO130083:TAQ130084 TKK130083:TKM130084 TUG130083:TUI130084 UEC130083:UEE130084 UNY130083:UOA130084 UXU130083:UXW130084 VHQ130083:VHS130084 VRM130083:VRO130084 WBI130083:WBK130084 WLE130083:WLG130084 WVA130083:WVC130084 IO195619:IQ195620 SK195619:SM195620 ACG195619:ACI195620 AMC195619:AME195620 AVY195619:AWA195620 BFU195619:BFW195620 BPQ195619:BPS195620 BZM195619:BZO195620 CJI195619:CJK195620 CTE195619:CTG195620 DDA195619:DDC195620 DMW195619:DMY195620 DWS195619:DWU195620 EGO195619:EGQ195620 EQK195619:EQM195620 FAG195619:FAI195620 FKC195619:FKE195620 FTY195619:FUA195620 GDU195619:GDW195620 GNQ195619:GNS195620 GXM195619:GXO195620 HHI195619:HHK195620 HRE195619:HRG195620 IBA195619:IBC195620 IKW195619:IKY195620 IUS195619:IUU195620 JEO195619:JEQ195620 JOK195619:JOM195620 JYG195619:JYI195620 KIC195619:KIE195620 KRY195619:KSA195620 LBU195619:LBW195620 LLQ195619:LLS195620 LVM195619:LVO195620 MFI195619:MFK195620 MPE195619:MPG195620 MZA195619:MZC195620 NIW195619:NIY195620 NSS195619:NSU195620 OCO195619:OCQ195620 OMK195619:OMM195620 OWG195619:OWI195620 PGC195619:PGE195620 PPY195619:PQA195620 PZU195619:PZW195620 QJQ195619:QJS195620 QTM195619:QTO195620 RDI195619:RDK195620 RNE195619:RNG195620 RXA195619:RXC195620 SGW195619:SGY195620 SQS195619:SQU195620 TAO195619:TAQ195620 TKK195619:TKM195620 TUG195619:TUI195620 UEC195619:UEE195620 UNY195619:UOA195620 UXU195619:UXW195620 VHQ195619:VHS195620 VRM195619:VRO195620 WBI195619:WBK195620 WLE195619:WLG195620 WVA195619:WVC195620 IO261155:IQ261156 SK261155:SM261156 ACG261155:ACI261156 AMC261155:AME261156 AVY261155:AWA261156 BFU261155:BFW261156 BPQ261155:BPS261156 BZM261155:BZO261156 CJI261155:CJK261156 CTE261155:CTG261156 DDA261155:DDC261156 DMW261155:DMY261156 DWS261155:DWU261156 EGO261155:EGQ261156 EQK261155:EQM261156 FAG261155:FAI261156 FKC261155:FKE261156 FTY261155:FUA261156 GDU261155:GDW261156 GNQ261155:GNS261156 GXM261155:GXO261156 HHI261155:HHK261156 HRE261155:HRG261156 IBA261155:IBC261156 IKW261155:IKY261156 IUS261155:IUU261156 JEO261155:JEQ261156 JOK261155:JOM261156 JYG261155:JYI261156 KIC261155:KIE261156 KRY261155:KSA261156 LBU261155:LBW261156 LLQ261155:LLS261156 LVM261155:LVO261156 MFI261155:MFK261156 MPE261155:MPG261156 MZA261155:MZC261156 NIW261155:NIY261156 NSS261155:NSU261156 OCO261155:OCQ261156 OMK261155:OMM261156 OWG261155:OWI261156 PGC261155:PGE261156 PPY261155:PQA261156 PZU261155:PZW261156 QJQ261155:QJS261156 QTM261155:QTO261156 RDI261155:RDK261156 RNE261155:RNG261156 RXA261155:RXC261156 SGW261155:SGY261156 SQS261155:SQU261156 TAO261155:TAQ261156 TKK261155:TKM261156 TUG261155:TUI261156 UEC261155:UEE261156 UNY261155:UOA261156 UXU261155:UXW261156 VHQ261155:VHS261156 VRM261155:VRO261156 WBI261155:WBK261156 WLE261155:WLG261156 WVA261155:WVC261156 IO326691:IQ326692 SK326691:SM326692 ACG326691:ACI326692 AMC326691:AME326692 AVY326691:AWA326692 BFU326691:BFW326692 BPQ326691:BPS326692 BZM326691:BZO326692 CJI326691:CJK326692 CTE326691:CTG326692 DDA326691:DDC326692 DMW326691:DMY326692 DWS326691:DWU326692 EGO326691:EGQ326692 EQK326691:EQM326692 FAG326691:FAI326692 FKC326691:FKE326692 FTY326691:FUA326692 GDU326691:GDW326692 GNQ326691:GNS326692 GXM326691:GXO326692 HHI326691:HHK326692 HRE326691:HRG326692 IBA326691:IBC326692 IKW326691:IKY326692 IUS326691:IUU326692 JEO326691:JEQ326692 JOK326691:JOM326692 JYG326691:JYI326692 KIC326691:KIE326692 KRY326691:KSA326692 LBU326691:LBW326692 LLQ326691:LLS326692 LVM326691:LVO326692 MFI326691:MFK326692 MPE326691:MPG326692 MZA326691:MZC326692 NIW326691:NIY326692 NSS326691:NSU326692 OCO326691:OCQ326692 OMK326691:OMM326692 OWG326691:OWI326692 PGC326691:PGE326692 PPY326691:PQA326692 PZU326691:PZW326692 QJQ326691:QJS326692 QTM326691:QTO326692 RDI326691:RDK326692 RNE326691:RNG326692 RXA326691:RXC326692 SGW326691:SGY326692 SQS326691:SQU326692 TAO326691:TAQ326692 TKK326691:TKM326692 TUG326691:TUI326692 UEC326691:UEE326692 UNY326691:UOA326692 UXU326691:UXW326692 VHQ326691:VHS326692 VRM326691:VRO326692 WBI326691:WBK326692 WLE326691:WLG326692 WVA326691:WVC326692 IO392227:IQ392228 SK392227:SM392228 ACG392227:ACI392228 AMC392227:AME392228 AVY392227:AWA392228 BFU392227:BFW392228 BPQ392227:BPS392228 BZM392227:BZO392228 CJI392227:CJK392228 CTE392227:CTG392228 DDA392227:DDC392228 DMW392227:DMY392228 DWS392227:DWU392228 EGO392227:EGQ392228 EQK392227:EQM392228 FAG392227:FAI392228 FKC392227:FKE392228 FTY392227:FUA392228 GDU392227:GDW392228 GNQ392227:GNS392228 GXM392227:GXO392228 HHI392227:HHK392228 HRE392227:HRG392228 IBA392227:IBC392228 IKW392227:IKY392228 IUS392227:IUU392228 JEO392227:JEQ392228 JOK392227:JOM392228 JYG392227:JYI392228 KIC392227:KIE392228 KRY392227:KSA392228 LBU392227:LBW392228 LLQ392227:LLS392228 LVM392227:LVO392228 MFI392227:MFK392228 MPE392227:MPG392228 MZA392227:MZC392228 NIW392227:NIY392228 NSS392227:NSU392228 OCO392227:OCQ392228 OMK392227:OMM392228 OWG392227:OWI392228 PGC392227:PGE392228 PPY392227:PQA392228 PZU392227:PZW392228 QJQ392227:QJS392228 QTM392227:QTO392228 RDI392227:RDK392228 RNE392227:RNG392228 RXA392227:RXC392228 SGW392227:SGY392228 SQS392227:SQU392228 TAO392227:TAQ392228 TKK392227:TKM392228 TUG392227:TUI392228 UEC392227:UEE392228 UNY392227:UOA392228 UXU392227:UXW392228 VHQ392227:VHS392228 VRM392227:VRO392228 WBI392227:WBK392228 WLE392227:WLG392228 WVA392227:WVC392228 IO457763:IQ457764 SK457763:SM457764 ACG457763:ACI457764 AMC457763:AME457764 AVY457763:AWA457764 BFU457763:BFW457764 BPQ457763:BPS457764 BZM457763:BZO457764 CJI457763:CJK457764 CTE457763:CTG457764 DDA457763:DDC457764 DMW457763:DMY457764 DWS457763:DWU457764 EGO457763:EGQ457764 EQK457763:EQM457764 FAG457763:FAI457764 FKC457763:FKE457764 FTY457763:FUA457764 GDU457763:GDW457764 GNQ457763:GNS457764 GXM457763:GXO457764 HHI457763:HHK457764 HRE457763:HRG457764 IBA457763:IBC457764 IKW457763:IKY457764 IUS457763:IUU457764 JEO457763:JEQ457764 JOK457763:JOM457764 JYG457763:JYI457764 KIC457763:KIE457764 KRY457763:KSA457764 LBU457763:LBW457764 LLQ457763:LLS457764 LVM457763:LVO457764 MFI457763:MFK457764 MPE457763:MPG457764 MZA457763:MZC457764 NIW457763:NIY457764 NSS457763:NSU457764 OCO457763:OCQ457764 OMK457763:OMM457764 OWG457763:OWI457764 PGC457763:PGE457764 PPY457763:PQA457764 PZU457763:PZW457764 QJQ457763:QJS457764 QTM457763:QTO457764 RDI457763:RDK457764 RNE457763:RNG457764 RXA457763:RXC457764 SGW457763:SGY457764 SQS457763:SQU457764 TAO457763:TAQ457764 TKK457763:TKM457764 TUG457763:TUI457764 UEC457763:UEE457764 UNY457763:UOA457764 UXU457763:UXW457764 VHQ457763:VHS457764 VRM457763:VRO457764 WBI457763:WBK457764 WLE457763:WLG457764 WVA457763:WVC457764 IO523299:IQ523300 SK523299:SM523300 ACG523299:ACI523300 AMC523299:AME523300 AVY523299:AWA523300 BFU523299:BFW523300 BPQ523299:BPS523300 BZM523299:BZO523300 CJI523299:CJK523300 CTE523299:CTG523300 DDA523299:DDC523300 DMW523299:DMY523300 DWS523299:DWU523300 EGO523299:EGQ523300 EQK523299:EQM523300 FAG523299:FAI523300 FKC523299:FKE523300 FTY523299:FUA523300 GDU523299:GDW523300 GNQ523299:GNS523300 GXM523299:GXO523300 HHI523299:HHK523300 HRE523299:HRG523300 IBA523299:IBC523300 IKW523299:IKY523300 IUS523299:IUU523300 JEO523299:JEQ523300 JOK523299:JOM523300 JYG523299:JYI523300 KIC523299:KIE523300 KRY523299:KSA523300 LBU523299:LBW523300 LLQ523299:LLS523300 LVM523299:LVO523300 MFI523299:MFK523300 MPE523299:MPG523300 MZA523299:MZC523300 NIW523299:NIY523300 NSS523299:NSU523300 OCO523299:OCQ523300 OMK523299:OMM523300 OWG523299:OWI523300 PGC523299:PGE523300 PPY523299:PQA523300 PZU523299:PZW523300 QJQ523299:QJS523300 QTM523299:QTO523300 RDI523299:RDK523300 RNE523299:RNG523300 RXA523299:RXC523300 SGW523299:SGY523300 SQS523299:SQU523300 TAO523299:TAQ523300 TKK523299:TKM523300 TUG523299:TUI523300 UEC523299:UEE523300 UNY523299:UOA523300 UXU523299:UXW523300 VHQ523299:VHS523300 VRM523299:VRO523300 WBI523299:WBK523300 WLE523299:WLG523300 WVA523299:WVC523300 IO588835:IQ588836 SK588835:SM588836 ACG588835:ACI588836 AMC588835:AME588836 AVY588835:AWA588836 BFU588835:BFW588836 BPQ588835:BPS588836 BZM588835:BZO588836 CJI588835:CJK588836 CTE588835:CTG588836 DDA588835:DDC588836 DMW588835:DMY588836 DWS588835:DWU588836 EGO588835:EGQ588836 EQK588835:EQM588836 FAG588835:FAI588836 FKC588835:FKE588836 FTY588835:FUA588836 GDU588835:GDW588836 GNQ588835:GNS588836 GXM588835:GXO588836 HHI588835:HHK588836 HRE588835:HRG588836 IBA588835:IBC588836 IKW588835:IKY588836 IUS588835:IUU588836 JEO588835:JEQ588836 JOK588835:JOM588836 JYG588835:JYI588836 KIC588835:KIE588836 KRY588835:KSA588836 LBU588835:LBW588836 LLQ588835:LLS588836 LVM588835:LVO588836 MFI588835:MFK588836 MPE588835:MPG588836 MZA588835:MZC588836 NIW588835:NIY588836 NSS588835:NSU588836 OCO588835:OCQ588836 OMK588835:OMM588836 OWG588835:OWI588836 PGC588835:PGE588836 PPY588835:PQA588836 PZU588835:PZW588836 QJQ588835:QJS588836 QTM588835:QTO588836 RDI588835:RDK588836 RNE588835:RNG588836 RXA588835:RXC588836 SGW588835:SGY588836 SQS588835:SQU588836 TAO588835:TAQ588836 TKK588835:TKM588836 TUG588835:TUI588836 UEC588835:UEE588836 UNY588835:UOA588836 UXU588835:UXW588836 VHQ588835:VHS588836 VRM588835:VRO588836 WBI588835:WBK588836 WLE588835:WLG588836 WVA588835:WVC588836 IO654371:IQ654372 SK654371:SM654372 ACG654371:ACI654372 AMC654371:AME654372 AVY654371:AWA654372 BFU654371:BFW654372 BPQ654371:BPS654372 BZM654371:BZO654372 CJI654371:CJK654372 CTE654371:CTG654372 DDA654371:DDC654372 DMW654371:DMY654372 DWS654371:DWU654372 EGO654371:EGQ654372 EQK654371:EQM654372 FAG654371:FAI654372 FKC654371:FKE654372 FTY654371:FUA654372 GDU654371:GDW654372 GNQ654371:GNS654372 GXM654371:GXO654372 HHI654371:HHK654372 HRE654371:HRG654372 IBA654371:IBC654372 IKW654371:IKY654372 IUS654371:IUU654372 JEO654371:JEQ654372 JOK654371:JOM654372 JYG654371:JYI654372 KIC654371:KIE654372 KRY654371:KSA654372 LBU654371:LBW654372 LLQ654371:LLS654372 LVM654371:LVO654372 MFI654371:MFK654372 MPE654371:MPG654372 MZA654371:MZC654372 NIW654371:NIY654372 NSS654371:NSU654372 OCO654371:OCQ654372 OMK654371:OMM654372 OWG654371:OWI654372 PGC654371:PGE654372 PPY654371:PQA654372 PZU654371:PZW654372 QJQ654371:QJS654372 QTM654371:QTO654372 RDI654371:RDK654372 RNE654371:RNG654372 RXA654371:RXC654372 SGW654371:SGY654372 SQS654371:SQU654372 TAO654371:TAQ654372 TKK654371:TKM654372 TUG654371:TUI654372 UEC654371:UEE654372 UNY654371:UOA654372 UXU654371:UXW654372 VHQ654371:VHS654372 VRM654371:VRO654372 WBI654371:WBK654372 WLE654371:WLG654372 WVA654371:WVC654372 IO719907:IQ719908 SK719907:SM719908 ACG719907:ACI719908 AMC719907:AME719908 AVY719907:AWA719908 BFU719907:BFW719908 BPQ719907:BPS719908 BZM719907:BZO719908 CJI719907:CJK719908 CTE719907:CTG719908 DDA719907:DDC719908 DMW719907:DMY719908 DWS719907:DWU719908 EGO719907:EGQ719908 EQK719907:EQM719908 FAG719907:FAI719908 FKC719907:FKE719908 FTY719907:FUA719908 GDU719907:GDW719908 GNQ719907:GNS719908 GXM719907:GXO719908 HHI719907:HHK719908 HRE719907:HRG719908 IBA719907:IBC719908 IKW719907:IKY719908 IUS719907:IUU719908 JEO719907:JEQ719908 JOK719907:JOM719908 JYG719907:JYI719908 KIC719907:KIE719908 KRY719907:KSA719908 LBU719907:LBW719908 LLQ719907:LLS719908 LVM719907:LVO719908 MFI719907:MFK719908 MPE719907:MPG719908 MZA719907:MZC719908 NIW719907:NIY719908 NSS719907:NSU719908 OCO719907:OCQ719908 OMK719907:OMM719908 OWG719907:OWI719908 PGC719907:PGE719908 PPY719907:PQA719908 PZU719907:PZW719908 QJQ719907:QJS719908 QTM719907:QTO719908 RDI719907:RDK719908 RNE719907:RNG719908 RXA719907:RXC719908 SGW719907:SGY719908 SQS719907:SQU719908 TAO719907:TAQ719908 TKK719907:TKM719908 TUG719907:TUI719908 UEC719907:UEE719908 UNY719907:UOA719908 UXU719907:UXW719908 VHQ719907:VHS719908 VRM719907:VRO719908 WBI719907:WBK719908 WLE719907:WLG719908 WVA719907:WVC719908 IO785443:IQ785444 SK785443:SM785444 ACG785443:ACI785444 AMC785443:AME785444 AVY785443:AWA785444 BFU785443:BFW785444 BPQ785443:BPS785444 BZM785443:BZO785444 CJI785443:CJK785444 CTE785443:CTG785444 DDA785443:DDC785444 DMW785443:DMY785444 DWS785443:DWU785444 EGO785443:EGQ785444 EQK785443:EQM785444 FAG785443:FAI785444 FKC785443:FKE785444 FTY785443:FUA785444 GDU785443:GDW785444 GNQ785443:GNS785444 GXM785443:GXO785444 HHI785443:HHK785444 HRE785443:HRG785444 IBA785443:IBC785444 IKW785443:IKY785444 IUS785443:IUU785444 JEO785443:JEQ785444 JOK785443:JOM785444 JYG785443:JYI785444 KIC785443:KIE785444 KRY785443:KSA785444 LBU785443:LBW785444 LLQ785443:LLS785444 LVM785443:LVO785444 MFI785443:MFK785444 MPE785443:MPG785444 MZA785443:MZC785444 NIW785443:NIY785444 NSS785443:NSU785444 OCO785443:OCQ785444 OMK785443:OMM785444 OWG785443:OWI785444 PGC785443:PGE785444 PPY785443:PQA785444 PZU785443:PZW785444 QJQ785443:QJS785444 QTM785443:QTO785444 RDI785443:RDK785444 RNE785443:RNG785444 RXA785443:RXC785444 SGW785443:SGY785444 SQS785443:SQU785444 TAO785443:TAQ785444 TKK785443:TKM785444 TUG785443:TUI785444 UEC785443:UEE785444 UNY785443:UOA785444 UXU785443:UXW785444 VHQ785443:VHS785444 VRM785443:VRO785444 WBI785443:WBK785444 WLE785443:WLG785444 WVA785443:WVC785444 IO850979:IQ850980 SK850979:SM850980 ACG850979:ACI850980 AMC850979:AME850980 AVY850979:AWA850980 BFU850979:BFW850980 BPQ850979:BPS850980 BZM850979:BZO850980 CJI850979:CJK850980 CTE850979:CTG850980 DDA850979:DDC850980 DMW850979:DMY850980 DWS850979:DWU850980 EGO850979:EGQ850980 EQK850979:EQM850980 FAG850979:FAI850980 FKC850979:FKE850980 FTY850979:FUA850980 GDU850979:GDW850980 GNQ850979:GNS850980 GXM850979:GXO850980 HHI850979:HHK850980 HRE850979:HRG850980 IBA850979:IBC850980 IKW850979:IKY850980 IUS850979:IUU850980 JEO850979:JEQ850980 JOK850979:JOM850980 JYG850979:JYI850980 KIC850979:KIE850980 KRY850979:KSA850980 LBU850979:LBW850980 LLQ850979:LLS850980 LVM850979:LVO850980 MFI850979:MFK850980 MPE850979:MPG850980 MZA850979:MZC850980 NIW850979:NIY850980 NSS850979:NSU850980 OCO850979:OCQ850980 OMK850979:OMM850980 OWG850979:OWI850980 PGC850979:PGE850980 PPY850979:PQA850980 PZU850979:PZW850980 QJQ850979:QJS850980 QTM850979:QTO850980 RDI850979:RDK850980 RNE850979:RNG850980 RXA850979:RXC850980 SGW850979:SGY850980 SQS850979:SQU850980 TAO850979:TAQ850980 TKK850979:TKM850980 TUG850979:TUI850980 UEC850979:UEE850980 UNY850979:UOA850980 UXU850979:UXW850980 VHQ850979:VHS850980 VRM850979:VRO850980 WBI850979:WBK850980 WLE850979:WLG850980 WVA850979:WVC850980 IO916515:IQ916516 SK916515:SM916516 ACG916515:ACI916516 AMC916515:AME916516 AVY916515:AWA916516 BFU916515:BFW916516 BPQ916515:BPS916516 BZM916515:BZO916516 CJI916515:CJK916516 CTE916515:CTG916516 DDA916515:DDC916516 DMW916515:DMY916516 DWS916515:DWU916516 EGO916515:EGQ916516 EQK916515:EQM916516 FAG916515:FAI916516 FKC916515:FKE916516 FTY916515:FUA916516 GDU916515:GDW916516 GNQ916515:GNS916516 GXM916515:GXO916516 HHI916515:HHK916516 HRE916515:HRG916516 IBA916515:IBC916516 IKW916515:IKY916516 IUS916515:IUU916516 JEO916515:JEQ916516 JOK916515:JOM916516 JYG916515:JYI916516 KIC916515:KIE916516 KRY916515:KSA916516 LBU916515:LBW916516 LLQ916515:LLS916516 LVM916515:LVO916516 MFI916515:MFK916516 MPE916515:MPG916516 MZA916515:MZC916516 NIW916515:NIY916516 NSS916515:NSU916516 OCO916515:OCQ916516 OMK916515:OMM916516 OWG916515:OWI916516 PGC916515:PGE916516 PPY916515:PQA916516 PZU916515:PZW916516 QJQ916515:QJS916516 QTM916515:QTO916516 RDI916515:RDK916516 RNE916515:RNG916516 RXA916515:RXC916516 SGW916515:SGY916516 SQS916515:SQU916516 TAO916515:TAQ916516 TKK916515:TKM916516 TUG916515:TUI916516 UEC916515:UEE916516 UNY916515:UOA916516 UXU916515:UXW916516 VHQ916515:VHS916516 VRM916515:VRO916516 WBI916515:WBK916516 WLE916515:WLG916516 WVA916515:WVC916516 IO982051:IQ982052 SK982051:SM982052 ACG982051:ACI982052 AMC982051:AME982052 AVY982051:AWA982052 BFU982051:BFW982052 BPQ982051:BPS982052 BZM982051:BZO982052 CJI982051:CJK982052 CTE982051:CTG982052 DDA982051:DDC982052 DMW982051:DMY982052 DWS982051:DWU982052 EGO982051:EGQ982052 EQK982051:EQM982052 FAG982051:FAI982052 FKC982051:FKE982052 FTY982051:FUA982052 GDU982051:GDW982052 GNQ982051:GNS982052 GXM982051:GXO982052 HHI982051:HHK982052 HRE982051:HRG982052 IBA982051:IBC982052 IKW982051:IKY982052 IUS982051:IUU982052 JEO982051:JEQ982052 JOK982051:JOM982052 JYG982051:JYI982052 KIC982051:KIE982052 KRY982051:KSA982052 LBU982051:LBW982052 LLQ982051:LLS982052 LVM982051:LVO982052 MFI982051:MFK982052 MPE982051:MPG982052 MZA982051:MZC982052 NIW982051:NIY982052 NSS982051:NSU982052 OCO982051:OCQ982052 OMK982051:OMM982052 OWG982051:OWI982052 PGC982051:PGE982052 PPY982051:PQA982052 PZU982051:PZW982052 QJQ982051:QJS982052 QTM982051:QTO982052 RDI982051:RDK982052 RNE982051:RNG982052 RXA982051:RXC982052 SGW982051:SGY982052 SQS982051:SQU982052 TAO982051:TAQ982052 TKK982051:TKM982052 TUG982051:TUI982052 UEC982051:UEE982052 UNY982051:UOA982052 UXU982051:UXW982052 VHQ982051:VHS982052 VRM982051:VRO982052 WBI982051:WBK982052 WLE982051:WLG982052 WVA982051:WVC982052 IU64731 SQ64731 ACM64731 AMI64731 AWE64731 BGA64731 BPW64731 BZS64731 CJO64731 CTK64731 DDG64731 DNC64731 DWY64731 EGU64731 EQQ64731 FAM64731 FKI64731 FUE64731 GEA64731 GNW64731 GXS64731 HHO64731 HRK64731 IBG64731 ILC64731 IUY64731 JEU64731 JOQ64731 JYM64731 KII64731 KSE64731 LCA64731 LLW64731 LVS64731 MFO64731 MPK64731 MZG64731 NJC64731 NSY64731 OCU64731 OMQ64731 OWM64731 PGI64731 PQE64731 QAA64731 QJW64731 QTS64731 RDO64731 RNK64731 RXG64731 SHC64731 SQY64731 TAU64731 TKQ64731 TUM64731 UEI64731 UOE64731 UYA64731 VHW64731 VRS64731 WBO64731 WLK64731 WVG64731 IU130267 SQ130267 ACM130267 AMI130267 AWE130267 BGA130267 BPW130267 BZS130267 CJO130267 CTK130267 DDG130267 DNC130267 DWY130267 EGU130267 EQQ130267 FAM130267 FKI130267 FUE130267 GEA130267 GNW130267 GXS130267 HHO130267 HRK130267 IBG130267 ILC130267 IUY130267 JEU130267 JOQ130267 JYM130267 KII130267 KSE130267 LCA130267 LLW130267 LVS130267 MFO130267 MPK130267 MZG130267 NJC130267 NSY130267 OCU130267 OMQ130267 OWM130267 PGI130267 PQE130267 QAA130267 QJW130267 QTS130267 RDO130267 RNK130267 RXG130267 SHC130267 SQY130267 TAU130267 TKQ130267 TUM130267 UEI130267 UOE130267 UYA130267 VHW130267 VRS130267 WBO130267 WLK130267 WVG130267 IU195803 SQ195803 ACM195803 AMI195803 AWE195803 BGA195803 BPW195803 BZS195803 CJO195803 CTK195803 DDG195803 DNC195803 DWY195803 EGU195803 EQQ195803 FAM195803 FKI195803 FUE195803 GEA195803 GNW195803 GXS195803 HHO195803 HRK195803 IBG195803 ILC195803 IUY195803 JEU195803 JOQ195803 JYM195803 KII195803 KSE195803 LCA195803 LLW195803 LVS195803 MFO195803 MPK195803 MZG195803 NJC195803 NSY195803 OCU195803 OMQ195803 OWM195803 PGI195803 PQE195803 QAA195803 QJW195803 QTS195803 RDO195803 RNK195803 RXG195803 SHC195803 SQY195803 TAU195803 TKQ195803 TUM195803 UEI195803 UOE195803 UYA195803 VHW195803 VRS195803 WBO195803 WLK195803 WVG195803 IU261339 SQ261339 ACM261339 AMI261339 AWE261339 BGA261339 BPW261339 BZS261339 CJO261339 CTK261339 DDG261339 DNC261339 DWY261339 EGU261339 EQQ261339 FAM261339 FKI261339 FUE261339 GEA261339 GNW261339 GXS261339 HHO261339 HRK261339 IBG261339 ILC261339 IUY261339 JEU261339 JOQ261339 JYM261339 KII261339 KSE261339 LCA261339 LLW261339 LVS261339 MFO261339 MPK261339 MZG261339 NJC261339 NSY261339 OCU261339 OMQ261339 OWM261339 PGI261339 PQE261339 QAA261339 QJW261339 QTS261339 RDO261339 RNK261339 RXG261339 SHC261339 SQY261339 TAU261339 TKQ261339 TUM261339 UEI261339 UOE261339 UYA261339 VHW261339 VRS261339 WBO261339 WLK261339 WVG261339 IU326875 SQ326875 ACM326875 AMI326875 AWE326875 BGA326875 BPW326875 BZS326875 CJO326875 CTK326875 DDG326875 DNC326875 DWY326875 EGU326875 EQQ326875 FAM326875 FKI326875 FUE326875 GEA326875 GNW326875 GXS326875 HHO326875 HRK326875 IBG326875 ILC326875 IUY326875 JEU326875 JOQ326875 JYM326875 KII326875 KSE326875 LCA326875 LLW326875 LVS326875 MFO326875 MPK326875 MZG326875 NJC326875 NSY326875 OCU326875 OMQ326875 OWM326875 PGI326875 PQE326875 QAA326875 QJW326875 QTS326875 RDO326875 RNK326875 RXG326875 SHC326875 SQY326875 TAU326875 TKQ326875 TUM326875 UEI326875 UOE326875 UYA326875 VHW326875 VRS326875 WBO326875 WLK326875 WVG326875 IU392411 SQ392411 ACM392411 AMI392411 AWE392411 BGA392411 BPW392411 BZS392411 CJO392411 CTK392411 DDG392411 DNC392411 DWY392411 EGU392411 EQQ392411 FAM392411 FKI392411 FUE392411 GEA392411 GNW392411 GXS392411 HHO392411 HRK392411 IBG392411 ILC392411 IUY392411 JEU392411 JOQ392411 JYM392411 KII392411 KSE392411 LCA392411 LLW392411 LVS392411 MFO392411 MPK392411 MZG392411 NJC392411 NSY392411 OCU392411 OMQ392411 OWM392411 PGI392411 PQE392411 QAA392411 QJW392411 QTS392411 RDO392411 RNK392411 RXG392411 SHC392411 SQY392411 TAU392411 TKQ392411 TUM392411 UEI392411 UOE392411 UYA392411 VHW392411 VRS392411 WBO392411 WLK392411 WVG392411 IU457947 SQ457947 ACM457947 AMI457947 AWE457947 BGA457947 BPW457947 BZS457947 CJO457947 CTK457947 DDG457947 DNC457947 DWY457947 EGU457947 EQQ457947 FAM457947 FKI457947 FUE457947 GEA457947 GNW457947 GXS457947 HHO457947 HRK457947 IBG457947 ILC457947 IUY457947 JEU457947 JOQ457947 JYM457947 KII457947 KSE457947 LCA457947 LLW457947 LVS457947 MFO457947 MPK457947 MZG457947 NJC457947 NSY457947 OCU457947 OMQ457947 OWM457947 PGI457947 PQE457947 QAA457947 QJW457947 QTS457947 RDO457947 RNK457947 RXG457947 SHC457947 SQY457947 TAU457947 TKQ457947 TUM457947 UEI457947 UOE457947 UYA457947 VHW457947 VRS457947 WBO457947 WLK457947 WVG457947 IU523483 SQ523483 ACM523483 AMI523483 AWE523483 BGA523483 BPW523483 BZS523483 CJO523483 CTK523483 DDG523483 DNC523483 DWY523483 EGU523483 EQQ523483 FAM523483 FKI523483 FUE523483 GEA523483 GNW523483 GXS523483 HHO523483 HRK523483 IBG523483 ILC523483 IUY523483 JEU523483 JOQ523483 JYM523483 KII523483 KSE523483 LCA523483 LLW523483 LVS523483 MFO523483 MPK523483 MZG523483 NJC523483 NSY523483 OCU523483 OMQ523483 OWM523483 PGI523483 PQE523483 QAA523483 QJW523483 QTS523483 RDO523483 RNK523483 RXG523483 SHC523483 SQY523483 TAU523483 TKQ523483 TUM523483 UEI523483 UOE523483 UYA523483 VHW523483 VRS523483 WBO523483 WLK523483 WVG523483 IU589019 SQ589019 ACM589019 AMI589019 AWE589019 BGA589019 BPW589019 BZS589019 CJO589019 CTK589019 DDG589019 DNC589019 DWY589019 EGU589019 EQQ589019 FAM589019 FKI589019 FUE589019 GEA589019 GNW589019 GXS589019 HHO589019 HRK589019 IBG589019 ILC589019 IUY589019 JEU589019 JOQ589019 JYM589019 KII589019 KSE589019 LCA589019 LLW589019 LVS589019 MFO589019 MPK589019 MZG589019 NJC589019 NSY589019 OCU589019 OMQ589019 OWM589019 PGI589019 PQE589019 QAA589019 QJW589019 QTS589019 RDO589019 RNK589019 RXG589019 SHC589019 SQY589019 TAU589019 TKQ589019 TUM589019 UEI589019 UOE589019 UYA589019 VHW589019 VRS589019 WBO589019 WLK589019 WVG589019 IU654555 SQ654555 ACM654555 AMI654555 AWE654555 BGA654555 BPW654555 BZS654555 CJO654555 CTK654555 DDG654555 DNC654555 DWY654555 EGU654555 EQQ654555 FAM654555 FKI654555 FUE654555 GEA654555 GNW654555 GXS654555 HHO654555 HRK654555 IBG654555 ILC654555 IUY654555 JEU654555 JOQ654555 JYM654555 KII654555 KSE654555 LCA654555 LLW654555 LVS654555 MFO654555 MPK654555 MZG654555 NJC654555 NSY654555 OCU654555 OMQ654555 OWM654555 PGI654555 PQE654555 QAA654555 QJW654555 QTS654555 RDO654555 RNK654555 RXG654555 SHC654555 SQY654555 TAU654555 TKQ654555 TUM654555 UEI654555 UOE654555 UYA654555 VHW654555 VRS654555 WBO654555 WLK654555 WVG654555 IU720091 SQ720091 ACM720091 AMI720091 AWE720091 BGA720091 BPW720091 BZS720091 CJO720091 CTK720091 DDG720091 DNC720091 DWY720091 EGU720091 EQQ720091 FAM720091 FKI720091 FUE720091 GEA720091 GNW720091 GXS720091 HHO720091 HRK720091 IBG720091 ILC720091 IUY720091 JEU720091 JOQ720091 JYM720091 KII720091 KSE720091 LCA720091 LLW720091 LVS720091 MFO720091 MPK720091 MZG720091 NJC720091 NSY720091 OCU720091 OMQ720091 OWM720091 PGI720091 PQE720091 QAA720091 QJW720091 QTS720091 RDO720091 RNK720091 RXG720091 SHC720091 SQY720091 TAU720091 TKQ720091 TUM720091 UEI720091 UOE720091 UYA720091 VHW720091 VRS720091 WBO720091 WLK720091 WVG720091 IU785627 SQ785627 ACM785627 AMI785627 AWE785627 BGA785627 BPW785627 BZS785627 CJO785627 CTK785627 DDG785627 DNC785627 DWY785627 EGU785627 EQQ785627 FAM785627 FKI785627 FUE785627 GEA785627 GNW785627 GXS785627 HHO785627 HRK785627 IBG785627 ILC785627 IUY785627 JEU785627 JOQ785627 JYM785627 KII785627 KSE785627 LCA785627 LLW785627 LVS785627 MFO785627 MPK785627 MZG785627 NJC785627 NSY785627 OCU785627 OMQ785627 OWM785627 PGI785627 PQE785627 QAA785627 QJW785627 QTS785627 RDO785627 RNK785627 RXG785627 SHC785627 SQY785627 TAU785627 TKQ785627 TUM785627 UEI785627 UOE785627 UYA785627 VHW785627 VRS785627 WBO785627 WLK785627 WVG785627 IU851163 SQ851163 ACM851163 AMI851163 AWE851163 BGA851163 BPW851163 BZS851163 CJO851163 CTK851163 DDG851163 DNC851163 DWY851163 EGU851163 EQQ851163 FAM851163 FKI851163 FUE851163 GEA851163 GNW851163 GXS851163 HHO851163 HRK851163 IBG851163 ILC851163 IUY851163 JEU851163 JOQ851163 JYM851163 KII851163 KSE851163 LCA851163 LLW851163 LVS851163 MFO851163 MPK851163 MZG851163 NJC851163 NSY851163 OCU851163 OMQ851163 OWM851163 PGI851163 PQE851163 QAA851163 QJW851163 QTS851163 RDO851163 RNK851163 RXG851163 SHC851163 SQY851163 TAU851163 TKQ851163 TUM851163 UEI851163 UOE851163 UYA851163 VHW851163 VRS851163 WBO851163 WLK851163 WVG851163 IU916699 SQ916699 ACM916699 AMI916699 AWE916699 BGA916699 BPW916699 BZS916699 CJO916699 CTK916699 DDG916699 DNC916699 DWY916699 EGU916699 EQQ916699 FAM916699 FKI916699 FUE916699 GEA916699 GNW916699 GXS916699 HHO916699 HRK916699 IBG916699 ILC916699 IUY916699 JEU916699 JOQ916699 JYM916699 KII916699 KSE916699 LCA916699 LLW916699 LVS916699 MFO916699 MPK916699 MZG916699 NJC916699 NSY916699 OCU916699 OMQ916699 OWM916699 PGI916699 PQE916699 QAA916699 QJW916699 QTS916699 RDO916699 RNK916699 RXG916699 SHC916699 SQY916699 TAU916699 TKQ916699 TUM916699 UEI916699 UOE916699 UYA916699 VHW916699 VRS916699 WBO916699 WLK916699 WVG916699 IU982235 SQ982235 ACM982235 AMI982235 AWE982235 BGA982235 BPW982235 BZS982235 CJO982235 CTK982235 DDG982235 DNC982235 DWY982235 EGU982235 EQQ982235 FAM982235 FKI982235 FUE982235 GEA982235 GNW982235 GXS982235 HHO982235 HRK982235 IBG982235 ILC982235 IUY982235 JEU982235 JOQ982235 JYM982235 KII982235 KSE982235 LCA982235 LLW982235 LVS982235 MFO982235 MPK982235 MZG982235 NJC982235 NSY982235 OCU982235 OMQ982235 OWM982235 PGI982235 PQE982235 QAA982235 QJW982235 QTS982235 RDO982235 RNK982235 RXG982235 SHC982235 SQY982235 TAU982235 TKQ982235 TUM982235 UEI982235 UOE982235 UYA982235 VHW982235 VRS982235 WBO982235 WLK982235 WVG982235 IO64733:IU64733 SK64733:SQ64733 ACG64733:ACM64733 AMC64733:AMI64733 AVY64733:AWE64733 BFU64733:BGA64733 BPQ64733:BPW64733 BZM64733:BZS64733 CJI64733:CJO64733 CTE64733:CTK64733 DDA64733:DDG64733 DMW64733:DNC64733 DWS64733:DWY64733 EGO64733:EGU64733 EQK64733:EQQ64733 FAG64733:FAM64733 FKC64733:FKI64733 FTY64733:FUE64733 GDU64733:GEA64733 GNQ64733:GNW64733 GXM64733:GXS64733 HHI64733:HHO64733 HRE64733:HRK64733 IBA64733:IBG64733 IKW64733:ILC64733 IUS64733:IUY64733 JEO64733:JEU64733 JOK64733:JOQ64733 JYG64733:JYM64733 KIC64733:KII64733 KRY64733:KSE64733 LBU64733:LCA64733 LLQ64733:LLW64733 LVM64733:LVS64733 MFI64733:MFO64733 MPE64733:MPK64733 MZA64733:MZG64733 NIW64733:NJC64733 NSS64733:NSY64733 OCO64733:OCU64733 OMK64733:OMQ64733 OWG64733:OWM64733 PGC64733:PGI64733 PPY64733:PQE64733 PZU64733:QAA64733 QJQ64733:QJW64733 QTM64733:QTS64733 RDI64733:RDO64733 RNE64733:RNK64733 RXA64733:RXG64733 SGW64733:SHC64733 SQS64733:SQY64733 TAO64733:TAU64733 TKK64733:TKQ64733 TUG64733:TUM64733 UEC64733:UEI64733 UNY64733:UOE64733 UXU64733:UYA64733 VHQ64733:VHW64733 VRM64733:VRS64733 WBI64733:WBO64733 WLE64733:WLK64733 WVA64733:WVG64733 IO130269:IU130269 SK130269:SQ130269 ACG130269:ACM130269 AMC130269:AMI130269 AVY130269:AWE130269 BFU130269:BGA130269 BPQ130269:BPW130269 BZM130269:BZS130269 CJI130269:CJO130269 CTE130269:CTK130269 DDA130269:DDG130269 DMW130269:DNC130269 DWS130269:DWY130269 EGO130269:EGU130269 EQK130269:EQQ130269 FAG130269:FAM130269 FKC130269:FKI130269 FTY130269:FUE130269 GDU130269:GEA130269 GNQ130269:GNW130269 GXM130269:GXS130269 HHI130269:HHO130269 HRE130269:HRK130269 IBA130269:IBG130269 IKW130269:ILC130269 IUS130269:IUY130269 JEO130269:JEU130269 JOK130269:JOQ130269 JYG130269:JYM130269 KIC130269:KII130269 KRY130269:KSE130269 LBU130269:LCA130269 LLQ130269:LLW130269 LVM130269:LVS130269 MFI130269:MFO130269 MPE130269:MPK130269 MZA130269:MZG130269 NIW130269:NJC130269 NSS130269:NSY130269 OCO130269:OCU130269 OMK130269:OMQ130269 OWG130269:OWM130269 PGC130269:PGI130269 PPY130269:PQE130269 PZU130269:QAA130269 QJQ130269:QJW130269 QTM130269:QTS130269 RDI130269:RDO130269 RNE130269:RNK130269 RXA130269:RXG130269 SGW130269:SHC130269 SQS130269:SQY130269 TAO130269:TAU130269 TKK130269:TKQ130269 TUG130269:TUM130269 UEC130269:UEI130269 UNY130269:UOE130269 UXU130269:UYA130269 VHQ130269:VHW130269 VRM130269:VRS130269 WBI130269:WBO130269 WLE130269:WLK130269 WVA130269:WVG130269 IO195805:IU195805 SK195805:SQ195805 ACG195805:ACM195805 AMC195805:AMI195805 AVY195805:AWE195805 BFU195805:BGA195805 BPQ195805:BPW195805 BZM195805:BZS195805 CJI195805:CJO195805 CTE195805:CTK195805 DDA195805:DDG195805 DMW195805:DNC195805 DWS195805:DWY195805 EGO195805:EGU195805 EQK195805:EQQ195805 FAG195805:FAM195805 FKC195805:FKI195805 FTY195805:FUE195805 GDU195805:GEA195805 GNQ195805:GNW195805 GXM195805:GXS195805 HHI195805:HHO195805 HRE195805:HRK195805 IBA195805:IBG195805 IKW195805:ILC195805 IUS195805:IUY195805 JEO195805:JEU195805 JOK195805:JOQ195805 JYG195805:JYM195805 KIC195805:KII195805 KRY195805:KSE195805 LBU195805:LCA195805 LLQ195805:LLW195805 LVM195805:LVS195805 MFI195805:MFO195805 MPE195805:MPK195805 MZA195805:MZG195805 NIW195805:NJC195805 NSS195805:NSY195805 OCO195805:OCU195805 OMK195805:OMQ195805 OWG195805:OWM195805 PGC195805:PGI195805 PPY195805:PQE195805 PZU195805:QAA195805 QJQ195805:QJW195805 QTM195805:QTS195805 RDI195805:RDO195805 RNE195805:RNK195805 RXA195805:RXG195805 SGW195805:SHC195805 SQS195805:SQY195805 TAO195805:TAU195805 TKK195805:TKQ195805 TUG195805:TUM195805 UEC195805:UEI195805 UNY195805:UOE195805 UXU195805:UYA195805 VHQ195805:VHW195805 VRM195805:VRS195805 WBI195805:WBO195805 WLE195805:WLK195805 WVA195805:WVG195805 IO261341:IU261341 SK261341:SQ261341 ACG261341:ACM261341 AMC261341:AMI261341 AVY261341:AWE261341 BFU261341:BGA261341 BPQ261341:BPW261341 BZM261341:BZS261341 CJI261341:CJO261341 CTE261341:CTK261341 DDA261341:DDG261341 DMW261341:DNC261341 DWS261341:DWY261341 EGO261341:EGU261341 EQK261341:EQQ261341 FAG261341:FAM261341 FKC261341:FKI261341 FTY261341:FUE261341 GDU261341:GEA261341 GNQ261341:GNW261341 GXM261341:GXS261341 HHI261341:HHO261341 HRE261341:HRK261341 IBA261341:IBG261341 IKW261341:ILC261341 IUS261341:IUY261341 JEO261341:JEU261341 JOK261341:JOQ261341 JYG261341:JYM261341 KIC261341:KII261341 KRY261341:KSE261341 LBU261341:LCA261341 LLQ261341:LLW261341 LVM261341:LVS261341 MFI261341:MFO261341 MPE261341:MPK261341 MZA261341:MZG261341 NIW261341:NJC261341 NSS261341:NSY261341 OCO261341:OCU261341 OMK261341:OMQ261341 OWG261341:OWM261341 PGC261341:PGI261341 PPY261341:PQE261341 PZU261341:QAA261341 QJQ261341:QJW261341 QTM261341:QTS261341 RDI261341:RDO261341 RNE261341:RNK261341 RXA261341:RXG261341 SGW261341:SHC261341 SQS261341:SQY261341 TAO261341:TAU261341 TKK261341:TKQ261341 TUG261341:TUM261341 UEC261341:UEI261341 UNY261341:UOE261341 UXU261341:UYA261341 VHQ261341:VHW261341 VRM261341:VRS261341 WBI261341:WBO261341 WLE261341:WLK261341 WVA261341:WVG261341 IO326877:IU326877 SK326877:SQ326877 ACG326877:ACM326877 AMC326877:AMI326877 AVY326877:AWE326877 BFU326877:BGA326877 BPQ326877:BPW326877 BZM326877:BZS326877 CJI326877:CJO326877 CTE326877:CTK326877 DDA326877:DDG326877 DMW326877:DNC326877 DWS326877:DWY326877 EGO326877:EGU326877 EQK326877:EQQ326877 FAG326877:FAM326877 FKC326877:FKI326877 FTY326877:FUE326877 GDU326877:GEA326877 GNQ326877:GNW326877 GXM326877:GXS326877 HHI326877:HHO326877 HRE326877:HRK326877 IBA326877:IBG326877 IKW326877:ILC326877 IUS326877:IUY326877 JEO326877:JEU326877 JOK326877:JOQ326877 JYG326877:JYM326877 KIC326877:KII326877 KRY326877:KSE326877 LBU326877:LCA326877 LLQ326877:LLW326877 LVM326877:LVS326877 MFI326877:MFO326877 MPE326877:MPK326877 MZA326877:MZG326877 NIW326877:NJC326877 NSS326877:NSY326877 OCO326877:OCU326877 OMK326877:OMQ326877 OWG326877:OWM326877 PGC326877:PGI326877 PPY326877:PQE326877 PZU326877:QAA326877 QJQ326877:QJW326877 QTM326877:QTS326877 RDI326877:RDO326877 RNE326877:RNK326877 RXA326877:RXG326877 SGW326877:SHC326877 SQS326877:SQY326877 TAO326877:TAU326877 TKK326877:TKQ326877 TUG326877:TUM326877 UEC326877:UEI326877 UNY326877:UOE326877 UXU326877:UYA326877 VHQ326877:VHW326877 VRM326877:VRS326877 WBI326877:WBO326877 WLE326877:WLK326877 WVA326877:WVG326877 IO392413:IU392413 SK392413:SQ392413 ACG392413:ACM392413 AMC392413:AMI392413 AVY392413:AWE392413 BFU392413:BGA392413 BPQ392413:BPW392413 BZM392413:BZS392413 CJI392413:CJO392413 CTE392413:CTK392413 DDA392413:DDG392413 DMW392413:DNC392413 DWS392413:DWY392413 EGO392413:EGU392413 EQK392413:EQQ392413 FAG392413:FAM392413 FKC392413:FKI392413 FTY392413:FUE392413 GDU392413:GEA392413 GNQ392413:GNW392413 GXM392413:GXS392413 HHI392413:HHO392413 HRE392413:HRK392413 IBA392413:IBG392413 IKW392413:ILC392413 IUS392413:IUY392413 JEO392413:JEU392413 JOK392413:JOQ392413 JYG392413:JYM392413 KIC392413:KII392413 KRY392413:KSE392413 LBU392413:LCA392413 LLQ392413:LLW392413 LVM392413:LVS392413 MFI392413:MFO392413 MPE392413:MPK392413 MZA392413:MZG392413 NIW392413:NJC392413 NSS392413:NSY392413 OCO392413:OCU392413 OMK392413:OMQ392413 OWG392413:OWM392413 PGC392413:PGI392413 PPY392413:PQE392413 PZU392413:QAA392413 QJQ392413:QJW392413 QTM392413:QTS392413 RDI392413:RDO392413 RNE392413:RNK392413 RXA392413:RXG392413 SGW392413:SHC392413 SQS392413:SQY392413 TAO392413:TAU392413 TKK392413:TKQ392413 TUG392413:TUM392413 UEC392413:UEI392413 UNY392413:UOE392413 UXU392413:UYA392413 VHQ392413:VHW392413 VRM392413:VRS392413 WBI392413:WBO392413 WLE392413:WLK392413 WVA392413:WVG392413 IO457949:IU457949 SK457949:SQ457949 ACG457949:ACM457949 AMC457949:AMI457949 AVY457949:AWE457949 BFU457949:BGA457949 BPQ457949:BPW457949 BZM457949:BZS457949 CJI457949:CJO457949 CTE457949:CTK457949 DDA457949:DDG457949 DMW457949:DNC457949 DWS457949:DWY457949 EGO457949:EGU457949 EQK457949:EQQ457949 FAG457949:FAM457949 FKC457949:FKI457949 FTY457949:FUE457949 GDU457949:GEA457949 GNQ457949:GNW457949 GXM457949:GXS457949 HHI457949:HHO457949 HRE457949:HRK457949 IBA457949:IBG457949 IKW457949:ILC457949 IUS457949:IUY457949 JEO457949:JEU457949 JOK457949:JOQ457949 JYG457949:JYM457949 KIC457949:KII457949 KRY457949:KSE457949 LBU457949:LCA457949 LLQ457949:LLW457949 LVM457949:LVS457949 MFI457949:MFO457949 MPE457949:MPK457949 MZA457949:MZG457949 NIW457949:NJC457949 NSS457949:NSY457949 OCO457949:OCU457949 OMK457949:OMQ457949 OWG457949:OWM457949 PGC457949:PGI457949 PPY457949:PQE457949 PZU457949:QAA457949 QJQ457949:QJW457949 QTM457949:QTS457949 RDI457949:RDO457949 RNE457949:RNK457949 RXA457949:RXG457949 SGW457949:SHC457949 SQS457949:SQY457949 TAO457949:TAU457949 TKK457949:TKQ457949 TUG457949:TUM457949 UEC457949:UEI457949 UNY457949:UOE457949 UXU457949:UYA457949 VHQ457949:VHW457949 VRM457949:VRS457949 WBI457949:WBO457949 WLE457949:WLK457949 WVA457949:WVG457949 IO523485:IU523485 SK523485:SQ523485 ACG523485:ACM523485 AMC523485:AMI523485 AVY523485:AWE523485 BFU523485:BGA523485 BPQ523485:BPW523485 BZM523485:BZS523485 CJI523485:CJO523485 CTE523485:CTK523485 DDA523485:DDG523485 DMW523485:DNC523485 DWS523485:DWY523485 EGO523485:EGU523485 EQK523485:EQQ523485 FAG523485:FAM523485 FKC523485:FKI523485 FTY523485:FUE523485 GDU523485:GEA523485 GNQ523485:GNW523485 GXM523485:GXS523485 HHI523485:HHO523485 HRE523485:HRK523485 IBA523485:IBG523485 IKW523485:ILC523485 IUS523485:IUY523485 JEO523485:JEU523485 JOK523485:JOQ523485 JYG523485:JYM523485 KIC523485:KII523485 KRY523485:KSE523485 LBU523485:LCA523485 LLQ523485:LLW523485 LVM523485:LVS523485 MFI523485:MFO523485 MPE523485:MPK523485 MZA523485:MZG523485 NIW523485:NJC523485 NSS523485:NSY523485 OCO523485:OCU523485 OMK523485:OMQ523485 OWG523485:OWM523485 PGC523485:PGI523485 PPY523485:PQE523485 PZU523485:QAA523485 QJQ523485:QJW523485 QTM523485:QTS523485 RDI523485:RDO523485 RNE523485:RNK523485 RXA523485:RXG523485 SGW523485:SHC523485 SQS523485:SQY523485 TAO523485:TAU523485 TKK523485:TKQ523485 TUG523485:TUM523485 UEC523485:UEI523485 UNY523485:UOE523485 UXU523485:UYA523485 VHQ523485:VHW523485 VRM523485:VRS523485 WBI523485:WBO523485 WLE523485:WLK523485 WVA523485:WVG523485 IO589021:IU589021 SK589021:SQ589021 ACG589021:ACM589021 AMC589021:AMI589021 AVY589021:AWE589021 BFU589021:BGA589021 BPQ589021:BPW589021 BZM589021:BZS589021 CJI589021:CJO589021 CTE589021:CTK589021 DDA589021:DDG589021 DMW589021:DNC589021 DWS589021:DWY589021 EGO589021:EGU589021 EQK589021:EQQ589021 FAG589021:FAM589021 FKC589021:FKI589021 FTY589021:FUE589021 GDU589021:GEA589021 GNQ589021:GNW589021 GXM589021:GXS589021 HHI589021:HHO589021 HRE589021:HRK589021 IBA589021:IBG589021 IKW589021:ILC589021 IUS589021:IUY589021 JEO589021:JEU589021 JOK589021:JOQ589021 JYG589021:JYM589021 KIC589021:KII589021 KRY589021:KSE589021 LBU589021:LCA589021 LLQ589021:LLW589021 LVM589021:LVS589021 MFI589021:MFO589021 MPE589021:MPK589021 MZA589021:MZG589021 NIW589021:NJC589021 NSS589021:NSY589021 OCO589021:OCU589021 OMK589021:OMQ589021 OWG589021:OWM589021 PGC589021:PGI589021 PPY589021:PQE589021 PZU589021:QAA589021 QJQ589021:QJW589021 QTM589021:QTS589021 RDI589021:RDO589021 RNE589021:RNK589021 RXA589021:RXG589021 SGW589021:SHC589021 SQS589021:SQY589021 TAO589021:TAU589021 TKK589021:TKQ589021 TUG589021:TUM589021 UEC589021:UEI589021 UNY589021:UOE589021 UXU589021:UYA589021 VHQ589021:VHW589021 VRM589021:VRS589021 WBI589021:WBO589021 WLE589021:WLK589021 WVA589021:WVG589021 IO654557:IU654557 SK654557:SQ654557 ACG654557:ACM654557 AMC654557:AMI654557 AVY654557:AWE654557 BFU654557:BGA654557 BPQ654557:BPW654557 BZM654557:BZS654557 CJI654557:CJO654557 CTE654557:CTK654557 DDA654557:DDG654557 DMW654557:DNC654557 DWS654557:DWY654557 EGO654557:EGU654557 EQK654557:EQQ654557 FAG654557:FAM654557 FKC654557:FKI654557 FTY654557:FUE654557 GDU654557:GEA654557 GNQ654557:GNW654557 GXM654557:GXS654557 HHI654557:HHO654557 HRE654557:HRK654557 IBA654557:IBG654557 IKW654557:ILC654557 IUS654557:IUY654557 JEO654557:JEU654557 JOK654557:JOQ654557 JYG654557:JYM654557 KIC654557:KII654557 KRY654557:KSE654557 LBU654557:LCA654557 LLQ654557:LLW654557 LVM654557:LVS654557 MFI654557:MFO654557 MPE654557:MPK654557 MZA654557:MZG654557 NIW654557:NJC654557 NSS654557:NSY654557 OCO654557:OCU654557 OMK654557:OMQ654557 OWG654557:OWM654557 PGC654557:PGI654557 PPY654557:PQE654557 PZU654557:QAA654557 QJQ654557:QJW654557 QTM654557:QTS654557 RDI654557:RDO654557 RNE654557:RNK654557 RXA654557:RXG654557 SGW654557:SHC654557 SQS654557:SQY654557 TAO654557:TAU654557 TKK654557:TKQ654557 TUG654557:TUM654557 UEC654557:UEI654557 UNY654557:UOE654557 UXU654557:UYA654557 VHQ654557:VHW654557 VRM654557:VRS654557 WBI654557:WBO654557 WLE654557:WLK654557 WVA654557:WVG654557 IO720093:IU720093 SK720093:SQ720093 ACG720093:ACM720093 AMC720093:AMI720093 AVY720093:AWE720093 BFU720093:BGA720093 BPQ720093:BPW720093 BZM720093:BZS720093 CJI720093:CJO720093 CTE720093:CTK720093 DDA720093:DDG720093 DMW720093:DNC720093 DWS720093:DWY720093 EGO720093:EGU720093 EQK720093:EQQ720093 FAG720093:FAM720093 FKC720093:FKI720093 FTY720093:FUE720093 GDU720093:GEA720093 GNQ720093:GNW720093 GXM720093:GXS720093 HHI720093:HHO720093 HRE720093:HRK720093 IBA720093:IBG720093 IKW720093:ILC720093 IUS720093:IUY720093 JEO720093:JEU720093 JOK720093:JOQ720093 JYG720093:JYM720093 KIC720093:KII720093 KRY720093:KSE720093 LBU720093:LCA720093 LLQ720093:LLW720093 LVM720093:LVS720093 MFI720093:MFO720093 MPE720093:MPK720093 MZA720093:MZG720093 NIW720093:NJC720093 NSS720093:NSY720093 OCO720093:OCU720093 OMK720093:OMQ720093 OWG720093:OWM720093 PGC720093:PGI720093 PPY720093:PQE720093 PZU720093:QAA720093 QJQ720093:QJW720093 QTM720093:QTS720093 RDI720093:RDO720093 RNE720093:RNK720093 RXA720093:RXG720093 SGW720093:SHC720093 SQS720093:SQY720093 TAO720093:TAU720093 TKK720093:TKQ720093 TUG720093:TUM720093 UEC720093:UEI720093 UNY720093:UOE720093 UXU720093:UYA720093 VHQ720093:VHW720093 VRM720093:VRS720093 WBI720093:WBO720093 WLE720093:WLK720093 WVA720093:WVG720093 IO785629:IU785629 SK785629:SQ785629 ACG785629:ACM785629 AMC785629:AMI785629 AVY785629:AWE785629 BFU785629:BGA785629 BPQ785629:BPW785629 BZM785629:BZS785629 CJI785629:CJO785629 CTE785629:CTK785629 DDA785629:DDG785629 DMW785629:DNC785629 DWS785629:DWY785629 EGO785629:EGU785629 EQK785629:EQQ785629 FAG785629:FAM785629 FKC785629:FKI785629 FTY785629:FUE785629 GDU785629:GEA785629 GNQ785629:GNW785629 GXM785629:GXS785629 HHI785629:HHO785629 HRE785629:HRK785629 IBA785629:IBG785629 IKW785629:ILC785629 IUS785629:IUY785629 JEO785629:JEU785629 JOK785629:JOQ785629 JYG785629:JYM785629 KIC785629:KII785629 KRY785629:KSE785629 LBU785629:LCA785629 LLQ785629:LLW785629 LVM785629:LVS785629 MFI785629:MFO785629 MPE785629:MPK785629 MZA785629:MZG785629 NIW785629:NJC785629 NSS785629:NSY785629 OCO785629:OCU785629 OMK785629:OMQ785629 OWG785629:OWM785629 PGC785629:PGI785629 PPY785629:PQE785629 PZU785629:QAA785629 QJQ785629:QJW785629 QTM785629:QTS785629 RDI785629:RDO785629 RNE785629:RNK785629 RXA785629:RXG785629 SGW785629:SHC785629 SQS785629:SQY785629 TAO785629:TAU785629 TKK785629:TKQ785629 TUG785629:TUM785629 UEC785629:UEI785629 UNY785629:UOE785629 UXU785629:UYA785629 VHQ785629:VHW785629 VRM785629:VRS785629 WBI785629:WBO785629 WLE785629:WLK785629 WVA785629:WVG785629 IO851165:IU851165 SK851165:SQ851165 ACG851165:ACM851165 AMC851165:AMI851165 AVY851165:AWE851165 BFU851165:BGA851165 BPQ851165:BPW851165 BZM851165:BZS851165 CJI851165:CJO851165 CTE851165:CTK851165 DDA851165:DDG851165 DMW851165:DNC851165 DWS851165:DWY851165 EGO851165:EGU851165 EQK851165:EQQ851165 FAG851165:FAM851165 FKC851165:FKI851165 FTY851165:FUE851165 GDU851165:GEA851165 GNQ851165:GNW851165 GXM851165:GXS851165 HHI851165:HHO851165 HRE851165:HRK851165 IBA851165:IBG851165 IKW851165:ILC851165 IUS851165:IUY851165 JEO851165:JEU851165 JOK851165:JOQ851165 JYG851165:JYM851165 KIC851165:KII851165 KRY851165:KSE851165 LBU851165:LCA851165 LLQ851165:LLW851165 LVM851165:LVS851165 MFI851165:MFO851165 MPE851165:MPK851165 MZA851165:MZG851165 NIW851165:NJC851165 NSS851165:NSY851165 OCO851165:OCU851165 OMK851165:OMQ851165 OWG851165:OWM851165 PGC851165:PGI851165 PPY851165:PQE851165 PZU851165:QAA851165 QJQ851165:QJW851165 QTM851165:QTS851165 RDI851165:RDO851165 RNE851165:RNK851165 RXA851165:RXG851165 SGW851165:SHC851165 SQS851165:SQY851165 TAO851165:TAU851165 TKK851165:TKQ851165 TUG851165:TUM851165 UEC851165:UEI851165 UNY851165:UOE851165 UXU851165:UYA851165 VHQ851165:VHW851165 VRM851165:VRS851165 WBI851165:WBO851165 WLE851165:WLK851165 WVA851165:WVG851165 IO916701:IU916701 SK916701:SQ916701 ACG916701:ACM916701 AMC916701:AMI916701 AVY916701:AWE916701 BFU916701:BGA916701 BPQ916701:BPW916701 BZM916701:BZS916701 CJI916701:CJO916701 CTE916701:CTK916701 DDA916701:DDG916701 DMW916701:DNC916701 DWS916701:DWY916701 EGO916701:EGU916701 EQK916701:EQQ916701 FAG916701:FAM916701 FKC916701:FKI916701 FTY916701:FUE916701 GDU916701:GEA916701 GNQ916701:GNW916701 GXM916701:GXS916701 HHI916701:HHO916701 HRE916701:HRK916701 IBA916701:IBG916701 IKW916701:ILC916701 IUS916701:IUY916701 JEO916701:JEU916701 JOK916701:JOQ916701 JYG916701:JYM916701 KIC916701:KII916701 KRY916701:KSE916701 LBU916701:LCA916701 LLQ916701:LLW916701 LVM916701:LVS916701 MFI916701:MFO916701 MPE916701:MPK916701 MZA916701:MZG916701 NIW916701:NJC916701 NSS916701:NSY916701 OCO916701:OCU916701 OMK916701:OMQ916701 OWG916701:OWM916701 PGC916701:PGI916701 PPY916701:PQE916701 PZU916701:QAA916701 QJQ916701:QJW916701 QTM916701:QTS916701 RDI916701:RDO916701 RNE916701:RNK916701 RXA916701:RXG916701 SGW916701:SHC916701 SQS916701:SQY916701 TAO916701:TAU916701 TKK916701:TKQ916701 TUG916701:TUM916701 UEC916701:UEI916701 UNY916701:UOE916701 UXU916701:UYA916701 VHQ916701:VHW916701 VRM916701:VRS916701 WBI916701:WBO916701 WLE916701:WLK916701 WVA916701:WVG916701 IO982237:IU982237 SK982237:SQ982237 ACG982237:ACM982237 AMC982237:AMI982237 AVY982237:AWE982237 BFU982237:BGA982237 BPQ982237:BPW982237 BZM982237:BZS982237 CJI982237:CJO982237 CTE982237:CTK982237 DDA982237:DDG982237 DMW982237:DNC982237 DWS982237:DWY982237 EGO982237:EGU982237 EQK982237:EQQ982237 FAG982237:FAM982237 FKC982237:FKI982237 FTY982237:FUE982237 GDU982237:GEA982237 GNQ982237:GNW982237 GXM982237:GXS982237 HHI982237:HHO982237 HRE982237:HRK982237 IBA982237:IBG982237 IKW982237:ILC982237 IUS982237:IUY982237 JEO982237:JEU982237 JOK982237:JOQ982237 JYG982237:JYM982237 KIC982237:KII982237 KRY982237:KSE982237 LBU982237:LCA982237 LLQ982237:LLW982237 LVM982237:LVS982237 MFI982237:MFO982237 MPE982237:MPK982237 MZA982237:MZG982237 NIW982237:NJC982237 NSS982237:NSY982237 OCO982237:OCU982237 OMK982237:OMQ982237 OWG982237:OWM982237 PGC982237:PGI982237 PPY982237:PQE982237 PZU982237:QAA982237 QJQ982237:QJW982237 QTM982237:QTS982237 RDI982237:RDO982237 RNE982237:RNK982237 RXA982237:RXG982237 SGW982237:SHC982237 SQS982237:SQY982237 TAO982237:TAU982237 TKK982237:TKQ982237 TUG982237:TUM982237 UEC982237:UEI982237 UNY982237:UOE982237 UXU982237:UYA982237 VHQ982237:VHW982237 VRM982237:VRS982237 WBI982237:WBO982237 WLE982237:WLK982237 WVA982237:WVG982237 IS64766:IU64766 SO64766:SQ64766 ACK64766:ACM64766 AMG64766:AMI64766 AWC64766:AWE64766 BFY64766:BGA64766 BPU64766:BPW64766 BZQ64766:BZS64766 CJM64766:CJO64766 CTI64766:CTK64766 DDE64766:DDG64766 DNA64766:DNC64766 DWW64766:DWY64766 EGS64766:EGU64766 EQO64766:EQQ64766 FAK64766:FAM64766 FKG64766:FKI64766 FUC64766:FUE64766 GDY64766:GEA64766 GNU64766:GNW64766 GXQ64766:GXS64766 HHM64766:HHO64766 HRI64766:HRK64766 IBE64766:IBG64766 ILA64766:ILC64766 IUW64766:IUY64766 JES64766:JEU64766 JOO64766:JOQ64766 JYK64766:JYM64766 KIG64766:KII64766 KSC64766:KSE64766 LBY64766:LCA64766 LLU64766:LLW64766 LVQ64766:LVS64766 MFM64766:MFO64766 MPI64766:MPK64766 MZE64766:MZG64766 NJA64766:NJC64766 NSW64766:NSY64766 OCS64766:OCU64766 OMO64766:OMQ64766 OWK64766:OWM64766 PGG64766:PGI64766 PQC64766:PQE64766 PZY64766:QAA64766 QJU64766:QJW64766 QTQ64766:QTS64766 RDM64766:RDO64766 RNI64766:RNK64766 RXE64766:RXG64766 SHA64766:SHC64766 SQW64766:SQY64766 TAS64766:TAU64766 TKO64766:TKQ64766 TUK64766:TUM64766 UEG64766:UEI64766 UOC64766:UOE64766 UXY64766:UYA64766 VHU64766:VHW64766 VRQ64766:VRS64766 WBM64766:WBO64766 WLI64766:WLK64766 WVE64766:WVG64766 IS130302:IU130302 SO130302:SQ130302 ACK130302:ACM130302 AMG130302:AMI130302 AWC130302:AWE130302 BFY130302:BGA130302 BPU130302:BPW130302 BZQ130302:BZS130302 CJM130302:CJO130302 CTI130302:CTK130302 DDE130302:DDG130302 DNA130302:DNC130302 DWW130302:DWY130302 EGS130302:EGU130302 EQO130302:EQQ130302 FAK130302:FAM130302 FKG130302:FKI130302 FUC130302:FUE130302 GDY130302:GEA130302 GNU130302:GNW130302 GXQ130302:GXS130302 HHM130302:HHO130302 HRI130302:HRK130302 IBE130302:IBG130302 ILA130302:ILC130302 IUW130302:IUY130302 JES130302:JEU130302 JOO130302:JOQ130302 JYK130302:JYM130302 KIG130302:KII130302 KSC130302:KSE130302 LBY130302:LCA130302 LLU130302:LLW130302 LVQ130302:LVS130302 MFM130302:MFO130302 MPI130302:MPK130302 MZE130302:MZG130302 NJA130302:NJC130302 NSW130302:NSY130302 OCS130302:OCU130302 OMO130302:OMQ130302 OWK130302:OWM130302 PGG130302:PGI130302 PQC130302:PQE130302 PZY130302:QAA130302 QJU130302:QJW130302 QTQ130302:QTS130302 RDM130302:RDO130302 RNI130302:RNK130302 RXE130302:RXG130302 SHA130302:SHC130302 SQW130302:SQY130302 TAS130302:TAU130302 TKO130302:TKQ130302 TUK130302:TUM130302 UEG130302:UEI130302 UOC130302:UOE130302 UXY130302:UYA130302 VHU130302:VHW130302 VRQ130302:VRS130302 WBM130302:WBO130302 WLI130302:WLK130302 WVE130302:WVG130302 IS195838:IU195838 SO195838:SQ195838 ACK195838:ACM195838 AMG195838:AMI195838 AWC195838:AWE195838 BFY195838:BGA195838 BPU195838:BPW195838 BZQ195838:BZS195838 CJM195838:CJO195838 CTI195838:CTK195838 DDE195838:DDG195838 DNA195838:DNC195838 DWW195838:DWY195838 EGS195838:EGU195838 EQO195838:EQQ195838 FAK195838:FAM195838 FKG195838:FKI195838 FUC195838:FUE195838 GDY195838:GEA195838 GNU195838:GNW195838 GXQ195838:GXS195838 HHM195838:HHO195838 HRI195838:HRK195838 IBE195838:IBG195838 ILA195838:ILC195838 IUW195838:IUY195838 JES195838:JEU195838 JOO195838:JOQ195838 JYK195838:JYM195838 KIG195838:KII195838 KSC195838:KSE195838 LBY195838:LCA195838 LLU195838:LLW195838 LVQ195838:LVS195838 MFM195838:MFO195838 MPI195838:MPK195838 MZE195838:MZG195838 NJA195838:NJC195838 NSW195838:NSY195838 OCS195838:OCU195838 OMO195838:OMQ195838 OWK195838:OWM195838 PGG195838:PGI195838 PQC195838:PQE195838 PZY195838:QAA195838 QJU195838:QJW195838 QTQ195838:QTS195838 RDM195838:RDO195838 RNI195838:RNK195838 RXE195838:RXG195838 SHA195838:SHC195838 SQW195838:SQY195838 TAS195838:TAU195838 TKO195838:TKQ195838 TUK195838:TUM195838 UEG195838:UEI195838 UOC195838:UOE195838 UXY195838:UYA195838 VHU195838:VHW195838 VRQ195838:VRS195838 WBM195838:WBO195838 WLI195838:WLK195838 WVE195838:WVG195838 IS261374:IU261374 SO261374:SQ261374 ACK261374:ACM261374 AMG261374:AMI261374 AWC261374:AWE261374 BFY261374:BGA261374 BPU261374:BPW261374 BZQ261374:BZS261374 CJM261374:CJO261374 CTI261374:CTK261374 DDE261374:DDG261374 DNA261374:DNC261374 DWW261374:DWY261374 EGS261374:EGU261374 EQO261374:EQQ261374 FAK261374:FAM261374 FKG261374:FKI261374 FUC261374:FUE261374 GDY261374:GEA261374 GNU261374:GNW261374 GXQ261374:GXS261374 HHM261374:HHO261374 HRI261374:HRK261374 IBE261374:IBG261374 ILA261374:ILC261374 IUW261374:IUY261374 JES261374:JEU261374 JOO261374:JOQ261374 JYK261374:JYM261374 KIG261374:KII261374 KSC261374:KSE261374 LBY261374:LCA261374 LLU261374:LLW261374 LVQ261374:LVS261374 MFM261374:MFO261374 MPI261374:MPK261374 MZE261374:MZG261374 NJA261374:NJC261374 NSW261374:NSY261374 OCS261374:OCU261374 OMO261374:OMQ261374 OWK261374:OWM261374 PGG261374:PGI261374 PQC261374:PQE261374 PZY261374:QAA261374 QJU261374:QJW261374 QTQ261374:QTS261374 RDM261374:RDO261374 RNI261374:RNK261374 RXE261374:RXG261374 SHA261374:SHC261374 SQW261374:SQY261374 TAS261374:TAU261374 TKO261374:TKQ261374 TUK261374:TUM261374 UEG261374:UEI261374 UOC261374:UOE261374 UXY261374:UYA261374 VHU261374:VHW261374 VRQ261374:VRS261374 WBM261374:WBO261374 WLI261374:WLK261374 WVE261374:WVG261374 IS326910:IU326910 SO326910:SQ326910 ACK326910:ACM326910 AMG326910:AMI326910 AWC326910:AWE326910 BFY326910:BGA326910 BPU326910:BPW326910 BZQ326910:BZS326910 CJM326910:CJO326910 CTI326910:CTK326910 DDE326910:DDG326910 DNA326910:DNC326910 DWW326910:DWY326910 EGS326910:EGU326910 EQO326910:EQQ326910 FAK326910:FAM326910 FKG326910:FKI326910 FUC326910:FUE326910 GDY326910:GEA326910 GNU326910:GNW326910 GXQ326910:GXS326910 HHM326910:HHO326910 HRI326910:HRK326910 IBE326910:IBG326910 ILA326910:ILC326910 IUW326910:IUY326910 JES326910:JEU326910 JOO326910:JOQ326910 JYK326910:JYM326910 KIG326910:KII326910 KSC326910:KSE326910 LBY326910:LCA326910 LLU326910:LLW326910 LVQ326910:LVS326910 MFM326910:MFO326910 MPI326910:MPK326910 MZE326910:MZG326910 NJA326910:NJC326910 NSW326910:NSY326910 OCS326910:OCU326910 OMO326910:OMQ326910 OWK326910:OWM326910 PGG326910:PGI326910 PQC326910:PQE326910 PZY326910:QAA326910 QJU326910:QJW326910 QTQ326910:QTS326910 RDM326910:RDO326910 RNI326910:RNK326910 RXE326910:RXG326910 SHA326910:SHC326910 SQW326910:SQY326910 TAS326910:TAU326910 TKO326910:TKQ326910 TUK326910:TUM326910 UEG326910:UEI326910 UOC326910:UOE326910 UXY326910:UYA326910 VHU326910:VHW326910 VRQ326910:VRS326910 WBM326910:WBO326910 WLI326910:WLK326910 WVE326910:WVG326910 IS392446:IU392446 SO392446:SQ392446 ACK392446:ACM392446 AMG392446:AMI392446 AWC392446:AWE392446 BFY392446:BGA392446 BPU392446:BPW392446 BZQ392446:BZS392446 CJM392446:CJO392446 CTI392446:CTK392446 DDE392446:DDG392446 DNA392446:DNC392446 DWW392446:DWY392446 EGS392446:EGU392446 EQO392446:EQQ392446 FAK392446:FAM392446 FKG392446:FKI392446 FUC392446:FUE392446 GDY392446:GEA392446 GNU392446:GNW392446 GXQ392446:GXS392446 HHM392446:HHO392446 HRI392446:HRK392446 IBE392446:IBG392446 ILA392446:ILC392446 IUW392446:IUY392446 JES392446:JEU392446 JOO392446:JOQ392446 JYK392446:JYM392446 KIG392446:KII392446 KSC392446:KSE392446 LBY392446:LCA392446 LLU392446:LLW392446 LVQ392446:LVS392446 MFM392446:MFO392446 MPI392446:MPK392446 MZE392446:MZG392446 NJA392446:NJC392446 NSW392446:NSY392446 OCS392446:OCU392446 OMO392446:OMQ392446 OWK392446:OWM392446 PGG392446:PGI392446 PQC392446:PQE392446 PZY392446:QAA392446 QJU392446:QJW392446 QTQ392446:QTS392446 RDM392446:RDO392446 RNI392446:RNK392446 RXE392446:RXG392446 SHA392446:SHC392446 SQW392446:SQY392446 TAS392446:TAU392446 TKO392446:TKQ392446 TUK392446:TUM392446 UEG392446:UEI392446 UOC392446:UOE392446 UXY392446:UYA392446 VHU392446:VHW392446 VRQ392446:VRS392446 WBM392446:WBO392446 WLI392446:WLK392446 WVE392446:WVG392446 IS457982:IU457982 SO457982:SQ457982 ACK457982:ACM457982 AMG457982:AMI457982 AWC457982:AWE457982 BFY457982:BGA457982 BPU457982:BPW457982 BZQ457982:BZS457982 CJM457982:CJO457982 CTI457982:CTK457982 DDE457982:DDG457982 DNA457982:DNC457982 DWW457982:DWY457982 EGS457982:EGU457982 EQO457982:EQQ457982 FAK457982:FAM457982 FKG457982:FKI457982 FUC457982:FUE457982 GDY457982:GEA457982 GNU457982:GNW457982 GXQ457982:GXS457982 HHM457982:HHO457982 HRI457982:HRK457982 IBE457982:IBG457982 ILA457982:ILC457982 IUW457982:IUY457982 JES457982:JEU457982 JOO457982:JOQ457982 JYK457982:JYM457982 KIG457982:KII457982 KSC457982:KSE457982 LBY457982:LCA457982 LLU457982:LLW457982 LVQ457982:LVS457982 MFM457982:MFO457982 MPI457982:MPK457982 MZE457982:MZG457982 NJA457982:NJC457982 NSW457982:NSY457982 OCS457982:OCU457982 OMO457982:OMQ457982 OWK457982:OWM457982 PGG457982:PGI457982 PQC457982:PQE457982 PZY457982:QAA457982 QJU457982:QJW457982 QTQ457982:QTS457982 RDM457982:RDO457982 RNI457982:RNK457982 RXE457982:RXG457982 SHA457982:SHC457982 SQW457982:SQY457982 TAS457982:TAU457982 TKO457982:TKQ457982 TUK457982:TUM457982 UEG457982:UEI457982 UOC457982:UOE457982 UXY457982:UYA457982 VHU457982:VHW457982 VRQ457982:VRS457982 WBM457982:WBO457982 WLI457982:WLK457982 WVE457982:WVG457982 IS523518:IU523518 SO523518:SQ523518 ACK523518:ACM523518 AMG523518:AMI523518 AWC523518:AWE523518 BFY523518:BGA523518 BPU523518:BPW523518 BZQ523518:BZS523518 CJM523518:CJO523518 CTI523518:CTK523518 DDE523518:DDG523518 DNA523518:DNC523518 DWW523518:DWY523518 EGS523518:EGU523518 EQO523518:EQQ523518 FAK523518:FAM523518 FKG523518:FKI523518 FUC523518:FUE523518 GDY523518:GEA523518 GNU523518:GNW523518 GXQ523518:GXS523518 HHM523518:HHO523518 HRI523518:HRK523518 IBE523518:IBG523518 ILA523518:ILC523518 IUW523518:IUY523518 JES523518:JEU523518 JOO523518:JOQ523518 JYK523518:JYM523518 KIG523518:KII523518 KSC523518:KSE523518 LBY523518:LCA523518 LLU523518:LLW523518 LVQ523518:LVS523518 MFM523518:MFO523518 MPI523518:MPK523518 MZE523518:MZG523518 NJA523518:NJC523518 NSW523518:NSY523518 OCS523518:OCU523518 OMO523518:OMQ523518 OWK523518:OWM523518 PGG523518:PGI523518 PQC523518:PQE523518 PZY523518:QAA523518 QJU523518:QJW523518 QTQ523518:QTS523518 RDM523518:RDO523518 RNI523518:RNK523518 RXE523518:RXG523518 SHA523518:SHC523518 SQW523518:SQY523518 TAS523518:TAU523518 TKO523518:TKQ523518 TUK523518:TUM523518 UEG523518:UEI523518 UOC523518:UOE523518 UXY523518:UYA523518 VHU523518:VHW523518 VRQ523518:VRS523518 WBM523518:WBO523518 WLI523518:WLK523518 WVE523518:WVG523518 IS589054:IU589054 SO589054:SQ589054 ACK589054:ACM589054 AMG589054:AMI589054 AWC589054:AWE589054 BFY589054:BGA589054 BPU589054:BPW589054 BZQ589054:BZS589054 CJM589054:CJO589054 CTI589054:CTK589054 DDE589054:DDG589054 DNA589054:DNC589054 DWW589054:DWY589054 EGS589054:EGU589054 EQO589054:EQQ589054 FAK589054:FAM589054 FKG589054:FKI589054 FUC589054:FUE589054 GDY589054:GEA589054 GNU589054:GNW589054 GXQ589054:GXS589054 HHM589054:HHO589054 HRI589054:HRK589054 IBE589054:IBG589054 ILA589054:ILC589054 IUW589054:IUY589054 JES589054:JEU589054 JOO589054:JOQ589054 JYK589054:JYM589054 KIG589054:KII589054 KSC589054:KSE589054 LBY589054:LCA589054 LLU589054:LLW589054 LVQ589054:LVS589054 MFM589054:MFO589054 MPI589054:MPK589054 MZE589054:MZG589054 NJA589054:NJC589054 NSW589054:NSY589054 OCS589054:OCU589054 OMO589054:OMQ589054 OWK589054:OWM589054 PGG589054:PGI589054 PQC589054:PQE589054 PZY589054:QAA589054 QJU589054:QJW589054 QTQ589054:QTS589054 RDM589054:RDO589054 RNI589054:RNK589054 RXE589054:RXG589054 SHA589054:SHC589054 SQW589054:SQY589054 TAS589054:TAU589054 TKO589054:TKQ589054 TUK589054:TUM589054 UEG589054:UEI589054 UOC589054:UOE589054 UXY589054:UYA589054 VHU589054:VHW589054 VRQ589054:VRS589054 WBM589054:WBO589054 WLI589054:WLK589054 WVE589054:WVG589054 IS654590:IU654590 SO654590:SQ654590 ACK654590:ACM654590 AMG654590:AMI654590 AWC654590:AWE654590 BFY654590:BGA654590 BPU654590:BPW654590 BZQ654590:BZS654590 CJM654590:CJO654590 CTI654590:CTK654590 DDE654590:DDG654590 DNA654590:DNC654590 DWW654590:DWY654590 EGS654590:EGU654590 EQO654590:EQQ654590 FAK654590:FAM654590 FKG654590:FKI654590 FUC654590:FUE654590 GDY654590:GEA654590 GNU654590:GNW654590 GXQ654590:GXS654590 HHM654590:HHO654590 HRI654590:HRK654590 IBE654590:IBG654590 ILA654590:ILC654590 IUW654590:IUY654590 JES654590:JEU654590 JOO654590:JOQ654590 JYK654590:JYM654590 KIG654590:KII654590 KSC654590:KSE654590 LBY654590:LCA654590 LLU654590:LLW654590 LVQ654590:LVS654590 MFM654590:MFO654590 MPI654590:MPK654590 MZE654590:MZG654590 NJA654590:NJC654590 NSW654590:NSY654590 OCS654590:OCU654590 OMO654590:OMQ654590 OWK654590:OWM654590 PGG654590:PGI654590 PQC654590:PQE654590 PZY654590:QAA654590 QJU654590:QJW654590 QTQ654590:QTS654590 RDM654590:RDO654590 RNI654590:RNK654590 RXE654590:RXG654590 SHA654590:SHC654590 SQW654590:SQY654590 TAS654590:TAU654590 TKO654590:TKQ654590 TUK654590:TUM654590 UEG654590:UEI654590 UOC654590:UOE654590 UXY654590:UYA654590 VHU654590:VHW654590 VRQ654590:VRS654590 WBM654590:WBO654590 WLI654590:WLK654590 WVE654590:WVG654590 IS720126:IU720126 SO720126:SQ720126 ACK720126:ACM720126 AMG720126:AMI720126 AWC720126:AWE720126 BFY720126:BGA720126 BPU720126:BPW720126 BZQ720126:BZS720126 CJM720126:CJO720126 CTI720126:CTK720126 DDE720126:DDG720126 DNA720126:DNC720126 DWW720126:DWY720126 EGS720126:EGU720126 EQO720126:EQQ720126 FAK720126:FAM720126 FKG720126:FKI720126 FUC720126:FUE720126 GDY720126:GEA720126 GNU720126:GNW720126 GXQ720126:GXS720126 HHM720126:HHO720126 HRI720126:HRK720126 IBE720126:IBG720126 ILA720126:ILC720126 IUW720126:IUY720126 JES720126:JEU720126 JOO720126:JOQ720126 JYK720126:JYM720126 KIG720126:KII720126 KSC720126:KSE720126 LBY720126:LCA720126 LLU720126:LLW720126 LVQ720126:LVS720126 MFM720126:MFO720126 MPI720126:MPK720126 MZE720126:MZG720126 NJA720126:NJC720126 NSW720126:NSY720126 OCS720126:OCU720126 OMO720126:OMQ720126 OWK720126:OWM720126 PGG720126:PGI720126 PQC720126:PQE720126 PZY720126:QAA720126 QJU720126:QJW720126 QTQ720126:QTS720126 RDM720126:RDO720126 RNI720126:RNK720126 RXE720126:RXG720126 SHA720126:SHC720126 SQW720126:SQY720126 TAS720126:TAU720126 TKO720126:TKQ720126 TUK720126:TUM720126 UEG720126:UEI720126 UOC720126:UOE720126 UXY720126:UYA720126 VHU720126:VHW720126 VRQ720126:VRS720126 WBM720126:WBO720126 WLI720126:WLK720126 WVE720126:WVG720126 IS785662:IU785662 SO785662:SQ785662 ACK785662:ACM785662 AMG785662:AMI785662 AWC785662:AWE785662 BFY785662:BGA785662 BPU785662:BPW785662 BZQ785662:BZS785662 CJM785662:CJO785662 CTI785662:CTK785662 DDE785662:DDG785662 DNA785662:DNC785662 DWW785662:DWY785662 EGS785662:EGU785662 EQO785662:EQQ785662 FAK785662:FAM785662 FKG785662:FKI785662 FUC785662:FUE785662 GDY785662:GEA785662 GNU785662:GNW785662 GXQ785662:GXS785662 HHM785662:HHO785662 HRI785662:HRK785662 IBE785662:IBG785662 ILA785662:ILC785662 IUW785662:IUY785662 JES785662:JEU785662 JOO785662:JOQ785662 JYK785662:JYM785662 KIG785662:KII785662 KSC785662:KSE785662 LBY785662:LCA785662 LLU785662:LLW785662 LVQ785662:LVS785662 MFM785662:MFO785662 MPI785662:MPK785662 MZE785662:MZG785662 NJA785662:NJC785662 NSW785662:NSY785662 OCS785662:OCU785662 OMO785662:OMQ785662 OWK785662:OWM785662 PGG785662:PGI785662 PQC785662:PQE785662 PZY785662:QAA785662 QJU785662:QJW785662 QTQ785662:QTS785662 RDM785662:RDO785662 RNI785662:RNK785662 RXE785662:RXG785662 SHA785662:SHC785662 SQW785662:SQY785662 TAS785662:TAU785662 TKO785662:TKQ785662 TUK785662:TUM785662 UEG785662:UEI785662 UOC785662:UOE785662 UXY785662:UYA785662 VHU785662:VHW785662 VRQ785662:VRS785662 WBM785662:WBO785662 WLI785662:WLK785662 WVE785662:WVG785662 IS851198:IU851198 SO851198:SQ851198 ACK851198:ACM851198 AMG851198:AMI851198 AWC851198:AWE851198 BFY851198:BGA851198 BPU851198:BPW851198 BZQ851198:BZS851198 CJM851198:CJO851198 CTI851198:CTK851198 DDE851198:DDG851198 DNA851198:DNC851198 DWW851198:DWY851198 EGS851198:EGU851198 EQO851198:EQQ851198 FAK851198:FAM851198 FKG851198:FKI851198 FUC851198:FUE851198 GDY851198:GEA851198 GNU851198:GNW851198 GXQ851198:GXS851198 HHM851198:HHO851198 HRI851198:HRK851198 IBE851198:IBG851198 ILA851198:ILC851198 IUW851198:IUY851198 JES851198:JEU851198 JOO851198:JOQ851198 JYK851198:JYM851198 KIG851198:KII851198 KSC851198:KSE851198 LBY851198:LCA851198 LLU851198:LLW851198 LVQ851198:LVS851198 MFM851198:MFO851198 MPI851198:MPK851198 MZE851198:MZG851198 NJA851198:NJC851198 NSW851198:NSY851198 OCS851198:OCU851198 OMO851198:OMQ851198 OWK851198:OWM851198 PGG851198:PGI851198 PQC851198:PQE851198 PZY851198:QAA851198 QJU851198:QJW851198 QTQ851198:QTS851198 RDM851198:RDO851198 RNI851198:RNK851198 RXE851198:RXG851198 SHA851198:SHC851198 SQW851198:SQY851198 TAS851198:TAU851198 TKO851198:TKQ851198 TUK851198:TUM851198 UEG851198:UEI851198 UOC851198:UOE851198 UXY851198:UYA851198 VHU851198:VHW851198 VRQ851198:VRS851198 WBM851198:WBO851198 WLI851198:WLK851198 WVE851198:WVG851198 IS916734:IU916734 SO916734:SQ916734 ACK916734:ACM916734 AMG916734:AMI916734 AWC916734:AWE916734 BFY916734:BGA916734 BPU916734:BPW916734 BZQ916734:BZS916734 CJM916734:CJO916734 CTI916734:CTK916734 DDE916734:DDG916734 DNA916734:DNC916734 DWW916734:DWY916734 EGS916734:EGU916734 EQO916734:EQQ916734 FAK916734:FAM916734 FKG916734:FKI916734 FUC916734:FUE916734 GDY916734:GEA916734 GNU916734:GNW916734 GXQ916734:GXS916734 HHM916734:HHO916734 HRI916734:HRK916734 IBE916734:IBG916734 ILA916734:ILC916734 IUW916734:IUY916734 JES916734:JEU916734 JOO916734:JOQ916734 JYK916734:JYM916734 KIG916734:KII916734 KSC916734:KSE916734 LBY916734:LCA916734 LLU916734:LLW916734 LVQ916734:LVS916734 MFM916734:MFO916734 MPI916734:MPK916734 MZE916734:MZG916734 NJA916734:NJC916734 NSW916734:NSY916734 OCS916734:OCU916734 OMO916734:OMQ916734 OWK916734:OWM916734 PGG916734:PGI916734 PQC916734:PQE916734 PZY916734:QAA916734 QJU916734:QJW916734 QTQ916734:QTS916734 RDM916734:RDO916734 RNI916734:RNK916734 RXE916734:RXG916734 SHA916734:SHC916734 SQW916734:SQY916734 TAS916734:TAU916734 TKO916734:TKQ916734 TUK916734:TUM916734 UEG916734:UEI916734 UOC916734:UOE916734 UXY916734:UYA916734 VHU916734:VHW916734 VRQ916734:VRS916734 WBM916734:WBO916734 WLI916734:WLK916734 WVE916734:WVG916734 IS982270:IU982270 SO982270:SQ982270 ACK982270:ACM982270 AMG982270:AMI982270 AWC982270:AWE982270 BFY982270:BGA982270 BPU982270:BPW982270 BZQ982270:BZS982270 CJM982270:CJO982270 CTI982270:CTK982270 DDE982270:DDG982270 DNA982270:DNC982270 DWW982270:DWY982270 EGS982270:EGU982270 EQO982270:EQQ982270 FAK982270:FAM982270 FKG982270:FKI982270 FUC982270:FUE982270 GDY982270:GEA982270 GNU982270:GNW982270 GXQ982270:GXS982270 HHM982270:HHO982270 HRI982270:HRK982270 IBE982270:IBG982270 ILA982270:ILC982270 IUW982270:IUY982270 JES982270:JEU982270 JOO982270:JOQ982270 JYK982270:JYM982270 KIG982270:KII982270 KSC982270:KSE982270 LBY982270:LCA982270 LLU982270:LLW982270 LVQ982270:LVS982270 MFM982270:MFO982270 MPI982270:MPK982270 MZE982270:MZG982270 NJA982270:NJC982270 NSW982270:NSY982270 OCS982270:OCU982270 OMO982270:OMQ982270 OWK982270:OWM982270 PGG982270:PGI982270 PQC982270:PQE982270 PZY982270:QAA982270 QJU982270:QJW982270 QTQ982270:QTS982270 RDM982270:RDO982270 RNI982270:RNK982270 RXE982270:RXG982270 SHA982270:SHC982270 SQW982270:SQY982270 TAS982270:TAU982270 TKO982270:TKQ982270 TUK982270:TUM982270 UEG982270:UEI982270 UOC982270:UOE982270 UXY982270:UYA982270 VHU982270:VHW982270 VRQ982270:VRS982270 WBM982270:WBO982270 WLI982270:WLK982270 WVE982270:WVG982270 IU64767:IU64768 SQ64767:SQ64768 ACM64767:ACM64768 AMI64767:AMI64768 AWE64767:AWE64768 BGA64767:BGA64768 BPW64767:BPW64768 BZS64767:BZS64768 CJO64767:CJO64768 CTK64767:CTK64768 DDG64767:DDG64768 DNC64767:DNC64768 DWY64767:DWY64768 EGU64767:EGU64768 EQQ64767:EQQ64768 FAM64767:FAM64768 FKI64767:FKI64768 FUE64767:FUE64768 GEA64767:GEA64768 GNW64767:GNW64768 GXS64767:GXS64768 HHO64767:HHO64768 HRK64767:HRK64768 IBG64767:IBG64768 ILC64767:ILC64768 IUY64767:IUY64768 JEU64767:JEU64768 JOQ64767:JOQ64768 JYM64767:JYM64768 KII64767:KII64768 KSE64767:KSE64768 LCA64767:LCA64768 LLW64767:LLW64768 LVS64767:LVS64768 MFO64767:MFO64768 MPK64767:MPK64768 MZG64767:MZG64768 NJC64767:NJC64768 NSY64767:NSY64768 OCU64767:OCU64768 OMQ64767:OMQ64768 OWM64767:OWM64768 PGI64767:PGI64768 PQE64767:PQE64768 QAA64767:QAA64768 QJW64767:QJW64768 QTS64767:QTS64768 RDO64767:RDO64768 RNK64767:RNK64768 RXG64767:RXG64768 SHC64767:SHC64768 SQY64767:SQY64768 TAU64767:TAU64768 TKQ64767:TKQ64768 TUM64767:TUM64768 UEI64767:UEI64768 UOE64767:UOE64768 UYA64767:UYA64768 VHW64767:VHW64768 VRS64767:VRS64768 WBO64767:WBO64768 WLK64767:WLK64768 WVG64767:WVG64768 IU130303:IU130304 SQ130303:SQ130304 ACM130303:ACM130304 AMI130303:AMI130304 AWE130303:AWE130304 BGA130303:BGA130304 BPW130303:BPW130304 BZS130303:BZS130304 CJO130303:CJO130304 CTK130303:CTK130304 DDG130303:DDG130304 DNC130303:DNC130304 DWY130303:DWY130304 EGU130303:EGU130304 EQQ130303:EQQ130304 FAM130303:FAM130304 FKI130303:FKI130304 FUE130303:FUE130304 GEA130303:GEA130304 GNW130303:GNW130304 GXS130303:GXS130304 HHO130303:HHO130304 HRK130303:HRK130304 IBG130303:IBG130304 ILC130303:ILC130304 IUY130303:IUY130304 JEU130303:JEU130304 JOQ130303:JOQ130304 JYM130303:JYM130304 KII130303:KII130304 KSE130303:KSE130304 LCA130303:LCA130304 LLW130303:LLW130304 LVS130303:LVS130304 MFO130303:MFO130304 MPK130303:MPK130304 MZG130303:MZG130304 NJC130303:NJC130304 NSY130303:NSY130304 OCU130303:OCU130304 OMQ130303:OMQ130304 OWM130303:OWM130304 PGI130303:PGI130304 PQE130303:PQE130304 QAA130303:QAA130304 QJW130303:QJW130304 QTS130303:QTS130304 RDO130303:RDO130304 RNK130303:RNK130304 RXG130303:RXG130304 SHC130303:SHC130304 SQY130303:SQY130304 TAU130303:TAU130304 TKQ130303:TKQ130304 TUM130303:TUM130304 UEI130303:UEI130304 UOE130303:UOE130304 UYA130303:UYA130304 VHW130303:VHW130304 VRS130303:VRS130304 WBO130303:WBO130304 WLK130303:WLK130304 WVG130303:WVG130304 IU195839:IU195840 SQ195839:SQ195840 ACM195839:ACM195840 AMI195839:AMI195840 AWE195839:AWE195840 BGA195839:BGA195840 BPW195839:BPW195840 BZS195839:BZS195840 CJO195839:CJO195840 CTK195839:CTK195840 DDG195839:DDG195840 DNC195839:DNC195840 DWY195839:DWY195840 EGU195839:EGU195840 EQQ195839:EQQ195840 FAM195839:FAM195840 FKI195839:FKI195840 FUE195839:FUE195840 GEA195839:GEA195840 GNW195839:GNW195840 GXS195839:GXS195840 HHO195839:HHO195840 HRK195839:HRK195840 IBG195839:IBG195840 ILC195839:ILC195840 IUY195839:IUY195840 JEU195839:JEU195840 JOQ195839:JOQ195840 JYM195839:JYM195840 KII195839:KII195840 KSE195839:KSE195840 LCA195839:LCA195840 LLW195839:LLW195840 LVS195839:LVS195840 MFO195839:MFO195840 MPK195839:MPK195840 MZG195839:MZG195840 NJC195839:NJC195840 NSY195839:NSY195840 OCU195839:OCU195840 OMQ195839:OMQ195840 OWM195839:OWM195840 PGI195839:PGI195840 PQE195839:PQE195840 QAA195839:QAA195840 QJW195839:QJW195840 QTS195839:QTS195840 RDO195839:RDO195840 RNK195839:RNK195840 RXG195839:RXG195840 SHC195839:SHC195840 SQY195839:SQY195840 TAU195839:TAU195840 TKQ195839:TKQ195840 TUM195839:TUM195840 UEI195839:UEI195840 UOE195839:UOE195840 UYA195839:UYA195840 VHW195839:VHW195840 VRS195839:VRS195840 WBO195839:WBO195840 WLK195839:WLK195840 WVG195839:WVG195840 IU261375:IU261376 SQ261375:SQ261376 ACM261375:ACM261376 AMI261375:AMI261376 AWE261375:AWE261376 BGA261375:BGA261376 BPW261375:BPW261376 BZS261375:BZS261376 CJO261375:CJO261376 CTK261375:CTK261376 DDG261375:DDG261376 DNC261375:DNC261376 DWY261375:DWY261376 EGU261375:EGU261376 EQQ261375:EQQ261376 FAM261375:FAM261376 FKI261375:FKI261376 FUE261375:FUE261376 GEA261375:GEA261376 GNW261375:GNW261376 GXS261375:GXS261376 HHO261375:HHO261376 HRK261375:HRK261376 IBG261375:IBG261376 ILC261375:ILC261376 IUY261375:IUY261376 JEU261375:JEU261376 JOQ261375:JOQ261376 JYM261375:JYM261376 KII261375:KII261376 KSE261375:KSE261376 LCA261375:LCA261376 LLW261375:LLW261376 LVS261375:LVS261376 MFO261375:MFO261376 MPK261375:MPK261376 MZG261375:MZG261376 NJC261375:NJC261376 NSY261375:NSY261376 OCU261375:OCU261376 OMQ261375:OMQ261376 OWM261375:OWM261376 PGI261375:PGI261376 PQE261375:PQE261376 QAA261375:QAA261376 QJW261375:QJW261376 QTS261375:QTS261376 RDO261375:RDO261376 RNK261375:RNK261376 RXG261375:RXG261376 SHC261375:SHC261376 SQY261375:SQY261376 TAU261375:TAU261376 TKQ261375:TKQ261376 TUM261375:TUM261376 UEI261375:UEI261376 UOE261375:UOE261376 UYA261375:UYA261376 VHW261375:VHW261376 VRS261375:VRS261376 WBO261375:WBO261376 WLK261375:WLK261376 WVG261375:WVG261376 IU326911:IU326912 SQ326911:SQ326912 ACM326911:ACM326912 AMI326911:AMI326912 AWE326911:AWE326912 BGA326911:BGA326912 BPW326911:BPW326912 BZS326911:BZS326912 CJO326911:CJO326912 CTK326911:CTK326912 DDG326911:DDG326912 DNC326911:DNC326912 DWY326911:DWY326912 EGU326911:EGU326912 EQQ326911:EQQ326912 FAM326911:FAM326912 FKI326911:FKI326912 FUE326911:FUE326912 GEA326911:GEA326912 GNW326911:GNW326912 GXS326911:GXS326912 HHO326911:HHO326912 HRK326911:HRK326912 IBG326911:IBG326912 ILC326911:ILC326912 IUY326911:IUY326912 JEU326911:JEU326912 JOQ326911:JOQ326912 JYM326911:JYM326912 KII326911:KII326912 KSE326911:KSE326912 LCA326911:LCA326912 LLW326911:LLW326912 LVS326911:LVS326912 MFO326911:MFO326912 MPK326911:MPK326912 MZG326911:MZG326912 NJC326911:NJC326912 NSY326911:NSY326912 OCU326911:OCU326912 OMQ326911:OMQ326912 OWM326911:OWM326912 PGI326911:PGI326912 PQE326911:PQE326912 QAA326911:QAA326912 QJW326911:QJW326912 QTS326911:QTS326912 RDO326911:RDO326912 RNK326911:RNK326912 RXG326911:RXG326912 SHC326911:SHC326912 SQY326911:SQY326912 TAU326911:TAU326912 TKQ326911:TKQ326912 TUM326911:TUM326912 UEI326911:UEI326912 UOE326911:UOE326912 UYA326911:UYA326912 VHW326911:VHW326912 VRS326911:VRS326912 WBO326911:WBO326912 WLK326911:WLK326912 WVG326911:WVG326912 IU392447:IU392448 SQ392447:SQ392448 ACM392447:ACM392448 AMI392447:AMI392448 AWE392447:AWE392448 BGA392447:BGA392448 BPW392447:BPW392448 BZS392447:BZS392448 CJO392447:CJO392448 CTK392447:CTK392448 DDG392447:DDG392448 DNC392447:DNC392448 DWY392447:DWY392448 EGU392447:EGU392448 EQQ392447:EQQ392448 FAM392447:FAM392448 FKI392447:FKI392448 FUE392447:FUE392448 GEA392447:GEA392448 GNW392447:GNW392448 GXS392447:GXS392448 HHO392447:HHO392448 HRK392447:HRK392448 IBG392447:IBG392448 ILC392447:ILC392448 IUY392447:IUY392448 JEU392447:JEU392448 JOQ392447:JOQ392448 JYM392447:JYM392448 KII392447:KII392448 KSE392447:KSE392448 LCA392447:LCA392448 LLW392447:LLW392448 LVS392447:LVS392448 MFO392447:MFO392448 MPK392447:MPK392448 MZG392447:MZG392448 NJC392447:NJC392448 NSY392447:NSY392448 OCU392447:OCU392448 OMQ392447:OMQ392448 OWM392447:OWM392448 PGI392447:PGI392448 PQE392447:PQE392448 QAA392447:QAA392448 QJW392447:QJW392448 QTS392447:QTS392448 RDO392447:RDO392448 RNK392447:RNK392448 RXG392447:RXG392448 SHC392447:SHC392448 SQY392447:SQY392448 TAU392447:TAU392448 TKQ392447:TKQ392448 TUM392447:TUM392448 UEI392447:UEI392448 UOE392447:UOE392448 UYA392447:UYA392448 VHW392447:VHW392448 VRS392447:VRS392448 WBO392447:WBO392448 WLK392447:WLK392448 WVG392447:WVG392448 IU457983:IU457984 SQ457983:SQ457984 ACM457983:ACM457984 AMI457983:AMI457984 AWE457983:AWE457984 BGA457983:BGA457984 BPW457983:BPW457984 BZS457983:BZS457984 CJO457983:CJO457984 CTK457983:CTK457984 DDG457983:DDG457984 DNC457983:DNC457984 DWY457983:DWY457984 EGU457983:EGU457984 EQQ457983:EQQ457984 FAM457983:FAM457984 FKI457983:FKI457984 FUE457983:FUE457984 GEA457983:GEA457984 GNW457983:GNW457984 GXS457983:GXS457984 HHO457983:HHO457984 HRK457983:HRK457984 IBG457983:IBG457984 ILC457983:ILC457984 IUY457983:IUY457984 JEU457983:JEU457984 JOQ457983:JOQ457984 JYM457983:JYM457984 KII457983:KII457984 KSE457983:KSE457984 LCA457983:LCA457984 LLW457983:LLW457984 LVS457983:LVS457984 MFO457983:MFO457984 MPK457983:MPK457984 MZG457983:MZG457984 NJC457983:NJC457984 NSY457983:NSY457984 OCU457983:OCU457984 OMQ457983:OMQ457984 OWM457983:OWM457984 PGI457983:PGI457984 PQE457983:PQE457984 QAA457983:QAA457984 QJW457983:QJW457984 QTS457983:QTS457984 RDO457983:RDO457984 RNK457983:RNK457984 RXG457983:RXG457984 SHC457983:SHC457984 SQY457983:SQY457984 TAU457983:TAU457984 TKQ457983:TKQ457984 TUM457983:TUM457984 UEI457983:UEI457984 UOE457983:UOE457984 UYA457983:UYA457984 VHW457983:VHW457984 VRS457983:VRS457984 WBO457983:WBO457984 WLK457983:WLK457984 WVG457983:WVG457984 IU523519:IU523520 SQ523519:SQ523520 ACM523519:ACM523520 AMI523519:AMI523520 AWE523519:AWE523520 BGA523519:BGA523520 BPW523519:BPW523520 BZS523519:BZS523520 CJO523519:CJO523520 CTK523519:CTK523520 DDG523519:DDG523520 DNC523519:DNC523520 DWY523519:DWY523520 EGU523519:EGU523520 EQQ523519:EQQ523520 FAM523519:FAM523520 FKI523519:FKI523520 FUE523519:FUE523520 GEA523519:GEA523520 GNW523519:GNW523520 GXS523519:GXS523520 HHO523519:HHO523520 HRK523519:HRK523520 IBG523519:IBG523520 ILC523519:ILC523520 IUY523519:IUY523520 JEU523519:JEU523520 JOQ523519:JOQ523520 JYM523519:JYM523520 KII523519:KII523520 KSE523519:KSE523520 LCA523519:LCA523520 LLW523519:LLW523520 LVS523519:LVS523520 MFO523519:MFO523520 MPK523519:MPK523520 MZG523519:MZG523520 NJC523519:NJC523520 NSY523519:NSY523520 OCU523519:OCU523520 OMQ523519:OMQ523520 OWM523519:OWM523520 PGI523519:PGI523520 PQE523519:PQE523520 QAA523519:QAA523520 QJW523519:QJW523520 QTS523519:QTS523520 RDO523519:RDO523520 RNK523519:RNK523520 RXG523519:RXG523520 SHC523519:SHC523520 SQY523519:SQY523520 TAU523519:TAU523520 TKQ523519:TKQ523520 TUM523519:TUM523520 UEI523519:UEI523520 UOE523519:UOE523520 UYA523519:UYA523520 VHW523519:VHW523520 VRS523519:VRS523520 WBO523519:WBO523520 WLK523519:WLK523520 WVG523519:WVG523520 IU589055:IU589056 SQ589055:SQ589056 ACM589055:ACM589056 AMI589055:AMI589056 AWE589055:AWE589056 BGA589055:BGA589056 BPW589055:BPW589056 BZS589055:BZS589056 CJO589055:CJO589056 CTK589055:CTK589056 DDG589055:DDG589056 DNC589055:DNC589056 DWY589055:DWY589056 EGU589055:EGU589056 EQQ589055:EQQ589056 FAM589055:FAM589056 FKI589055:FKI589056 FUE589055:FUE589056 GEA589055:GEA589056 GNW589055:GNW589056 GXS589055:GXS589056 HHO589055:HHO589056 HRK589055:HRK589056 IBG589055:IBG589056 ILC589055:ILC589056 IUY589055:IUY589056 JEU589055:JEU589056 JOQ589055:JOQ589056 JYM589055:JYM589056 KII589055:KII589056 KSE589055:KSE589056 LCA589055:LCA589056 LLW589055:LLW589056 LVS589055:LVS589056 MFO589055:MFO589056 MPK589055:MPK589056 MZG589055:MZG589056 NJC589055:NJC589056 NSY589055:NSY589056 OCU589055:OCU589056 OMQ589055:OMQ589056 OWM589055:OWM589056 PGI589055:PGI589056 PQE589055:PQE589056 QAA589055:QAA589056 QJW589055:QJW589056 QTS589055:QTS589056 RDO589055:RDO589056 RNK589055:RNK589056 RXG589055:RXG589056 SHC589055:SHC589056 SQY589055:SQY589056 TAU589055:TAU589056 TKQ589055:TKQ589056 TUM589055:TUM589056 UEI589055:UEI589056 UOE589055:UOE589056 UYA589055:UYA589056 VHW589055:VHW589056 VRS589055:VRS589056 WBO589055:WBO589056 WLK589055:WLK589056 WVG589055:WVG589056 IU654591:IU654592 SQ654591:SQ654592 ACM654591:ACM654592 AMI654591:AMI654592 AWE654591:AWE654592 BGA654591:BGA654592 BPW654591:BPW654592 BZS654591:BZS654592 CJO654591:CJO654592 CTK654591:CTK654592 DDG654591:DDG654592 DNC654591:DNC654592 DWY654591:DWY654592 EGU654591:EGU654592 EQQ654591:EQQ654592 FAM654591:FAM654592 FKI654591:FKI654592 FUE654591:FUE654592 GEA654591:GEA654592 GNW654591:GNW654592 GXS654591:GXS654592 HHO654591:HHO654592 HRK654591:HRK654592 IBG654591:IBG654592 ILC654591:ILC654592 IUY654591:IUY654592 JEU654591:JEU654592 JOQ654591:JOQ654592 JYM654591:JYM654592 KII654591:KII654592 KSE654591:KSE654592 LCA654591:LCA654592 LLW654591:LLW654592 LVS654591:LVS654592 MFO654591:MFO654592 MPK654591:MPK654592 MZG654591:MZG654592 NJC654591:NJC654592 NSY654591:NSY654592 OCU654591:OCU654592 OMQ654591:OMQ654592 OWM654591:OWM654592 PGI654591:PGI654592 PQE654591:PQE654592 QAA654591:QAA654592 QJW654591:QJW654592 QTS654591:QTS654592 RDO654591:RDO654592 RNK654591:RNK654592 RXG654591:RXG654592 SHC654591:SHC654592 SQY654591:SQY654592 TAU654591:TAU654592 TKQ654591:TKQ654592 TUM654591:TUM654592 UEI654591:UEI654592 UOE654591:UOE654592 UYA654591:UYA654592 VHW654591:VHW654592 VRS654591:VRS654592 WBO654591:WBO654592 WLK654591:WLK654592 WVG654591:WVG654592 IU720127:IU720128 SQ720127:SQ720128 ACM720127:ACM720128 AMI720127:AMI720128 AWE720127:AWE720128 BGA720127:BGA720128 BPW720127:BPW720128 BZS720127:BZS720128 CJO720127:CJO720128 CTK720127:CTK720128 DDG720127:DDG720128 DNC720127:DNC720128 DWY720127:DWY720128 EGU720127:EGU720128 EQQ720127:EQQ720128 FAM720127:FAM720128 FKI720127:FKI720128 FUE720127:FUE720128 GEA720127:GEA720128 GNW720127:GNW720128 GXS720127:GXS720128 HHO720127:HHO720128 HRK720127:HRK720128 IBG720127:IBG720128 ILC720127:ILC720128 IUY720127:IUY720128 JEU720127:JEU720128 JOQ720127:JOQ720128 JYM720127:JYM720128 KII720127:KII720128 KSE720127:KSE720128 LCA720127:LCA720128 LLW720127:LLW720128 LVS720127:LVS720128 MFO720127:MFO720128 MPK720127:MPK720128 MZG720127:MZG720128 NJC720127:NJC720128 NSY720127:NSY720128 OCU720127:OCU720128 OMQ720127:OMQ720128 OWM720127:OWM720128 PGI720127:PGI720128 PQE720127:PQE720128 QAA720127:QAA720128 QJW720127:QJW720128 QTS720127:QTS720128 RDO720127:RDO720128 RNK720127:RNK720128 RXG720127:RXG720128 SHC720127:SHC720128 SQY720127:SQY720128 TAU720127:TAU720128 TKQ720127:TKQ720128 TUM720127:TUM720128 UEI720127:UEI720128 UOE720127:UOE720128 UYA720127:UYA720128 VHW720127:VHW720128 VRS720127:VRS720128 WBO720127:WBO720128 WLK720127:WLK720128 WVG720127:WVG720128 IU785663:IU785664 SQ785663:SQ785664 ACM785663:ACM785664 AMI785663:AMI785664 AWE785663:AWE785664 BGA785663:BGA785664 BPW785663:BPW785664 BZS785663:BZS785664 CJO785663:CJO785664 CTK785663:CTK785664 DDG785663:DDG785664 DNC785663:DNC785664 DWY785663:DWY785664 EGU785663:EGU785664 EQQ785663:EQQ785664 FAM785663:FAM785664 FKI785663:FKI785664 FUE785663:FUE785664 GEA785663:GEA785664 GNW785663:GNW785664 GXS785663:GXS785664 HHO785663:HHO785664 HRK785663:HRK785664 IBG785663:IBG785664 ILC785663:ILC785664 IUY785663:IUY785664 JEU785663:JEU785664 JOQ785663:JOQ785664 JYM785663:JYM785664 KII785663:KII785664 KSE785663:KSE785664 LCA785663:LCA785664 LLW785663:LLW785664 LVS785663:LVS785664 MFO785663:MFO785664 MPK785663:MPK785664 MZG785663:MZG785664 NJC785663:NJC785664 NSY785663:NSY785664 OCU785663:OCU785664 OMQ785663:OMQ785664 OWM785663:OWM785664 PGI785663:PGI785664 PQE785663:PQE785664 QAA785663:QAA785664 QJW785663:QJW785664 QTS785663:QTS785664 RDO785663:RDO785664 RNK785663:RNK785664 RXG785663:RXG785664 SHC785663:SHC785664 SQY785663:SQY785664 TAU785663:TAU785664 TKQ785663:TKQ785664 TUM785663:TUM785664 UEI785663:UEI785664 UOE785663:UOE785664 UYA785663:UYA785664 VHW785663:VHW785664 VRS785663:VRS785664 WBO785663:WBO785664 WLK785663:WLK785664 WVG785663:WVG785664 IU851199:IU851200 SQ851199:SQ851200 ACM851199:ACM851200 AMI851199:AMI851200 AWE851199:AWE851200 BGA851199:BGA851200 BPW851199:BPW851200 BZS851199:BZS851200 CJO851199:CJO851200 CTK851199:CTK851200 DDG851199:DDG851200 DNC851199:DNC851200 DWY851199:DWY851200 EGU851199:EGU851200 EQQ851199:EQQ851200 FAM851199:FAM851200 FKI851199:FKI851200 FUE851199:FUE851200 GEA851199:GEA851200 GNW851199:GNW851200 GXS851199:GXS851200 HHO851199:HHO851200 HRK851199:HRK851200 IBG851199:IBG851200 ILC851199:ILC851200 IUY851199:IUY851200 JEU851199:JEU851200 JOQ851199:JOQ851200 JYM851199:JYM851200 KII851199:KII851200 KSE851199:KSE851200 LCA851199:LCA851200 LLW851199:LLW851200 LVS851199:LVS851200 MFO851199:MFO851200 MPK851199:MPK851200 MZG851199:MZG851200 NJC851199:NJC851200 NSY851199:NSY851200 OCU851199:OCU851200 OMQ851199:OMQ851200 OWM851199:OWM851200 PGI851199:PGI851200 PQE851199:PQE851200 QAA851199:QAA851200 QJW851199:QJW851200 QTS851199:QTS851200 RDO851199:RDO851200 RNK851199:RNK851200 RXG851199:RXG851200 SHC851199:SHC851200 SQY851199:SQY851200 TAU851199:TAU851200 TKQ851199:TKQ851200 TUM851199:TUM851200 UEI851199:UEI851200 UOE851199:UOE851200 UYA851199:UYA851200 VHW851199:VHW851200 VRS851199:VRS851200 WBO851199:WBO851200 WLK851199:WLK851200 WVG851199:WVG851200 IU916735:IU916736 SQ916735:SQ916736 ACM916735:ACM916736 AMI916735:AMI916736 AWE916735:AWE916736 BGA916735:BGA916736 BPW916735:BPW916736 BZS916735:BZS916736 CJO916735:CJO916736 CTK916735:CTK916736 DDG916735:DDG916736 DNC916735:DNC916736 DWY916735:DWY916736 EGU916735:EGU916736 EQQ916735:EQQ916736 FAM916735:FAM916736 FKI916735:FKI916736 FUE916735:FUE916736 GEA916735:GEA916736 GNW916735:GNW916736 GXS916735:GXS916736 HHO916735:HHO916736 HRK916735:HRK916736 IBG916735:IBG916736 ILC916735:ILC916736 IUY916735:IUY916736 JEU916735:JEU916736 JOQ916735:JOQ916736 JYM916735:JYM916736 KII916735:KII916736 KSE916735:KSE916736 LCA916735:LCA916736 LLW916735:LLW916736 LVS916735:LVS916736 MFO916735:MFO916736 MPK916735:MPK916736 MZG916735:MZG916736 NJC916735:NJC916736 NSY916735:NSY916736 OCU916735:OCU916736 OMQ916735:OMQ916736 OWM916735:OWM916736 PGI916735:PGI916736 PQE916735:PQE916736 QAA916735:QAA916736 QJW916735:QJW916736 QTS916735:QTS916736 RDO916735:RDO916736 RNK916735:RNK916736 RXG916735:RXG916736 SHC916735:SHC916736 SQY916735:SQY916736 TAU916735:TAU916736 TKQ916735:TKQ916736 TUM916735:TUM916736 UEI916735:UEI916736 UOE916735:UOE916736 UYA916735:UYA916736 VHW916735:VHW916736 VRS916735:VRS916736 WBO916735:WBO916736 WLK916735:WLK916736 WVG916735:WVG916736 IU982271:IU982272 SQ982271:SQ982272 ACM982271:ACM982272 AMI982271:AMI982272 AWE982271:AWE982272 BGA982271:BGA982272 BPW982271:BPW982272 BZS982271:BZS982272 CJO982271:CJO982272 CTK982271:CTK982272 DDG982271:DDG982272 DNC982271:DNC982272 DWY982271:DWY982272 EGU982271:EGU982272 EQQ982271:EQQ982272 FAM982271:FAM982272 FKI982271:FKI982272 FUE982271:FUE982272 GEA982271:GEA982272 GNW982271:GNW982272 GXS982271:GXS982272 HHO982271:HHO982272 HRK982271:HRK982272 IBG982271:IBG982272 ILC982271:ILC982272 IUY982271:IUY982272 JEU982271:JEU982272 JOQ982271:JOQ982272 JYM982271:JYM982272 KII982271:KII982272 KSE982271:KSE982272 LCA982271:LCA982272 LLW982271:LLW982272 LVS982271:LVS982272 MFO982271:MFO982272 MPK982271:MPK982272 MZG982271:MZG982272 NJC982271:NJC982272 NSY982271:NSY982272 OCU982271:OCU982272 OMQ982271:OMQ982272 OWM982271:OWM982272 PGI982271:PGI982272 PQE982271:PQE982272 QAA982271:QAA982272 QJW982271:QJW982272 QTS982271:QTS982272 RDO982271:RDO982272 RNK982271:RNK982272 RXG982271:RXG982272 SHC982271:SHC982272 SQY982271:SQY982272 TAU982271:TAU982272 TKQ982271:TKQ982272 TUM982271:TUM982272 UEI982271:UEI982272 UOE982271:UOE982272 UYA982271:UYA982272 VHW982271:VHW982272 VRS982271:VRS982272 WBO982271:WBO982272 WLK982271:WLK982272 WVG982271:WVG982272 IO64765:IR64766 SK64765:SN64766 ACG64765:ACJ64766 AMC64765:AMF64766 AVY64765:AWB64766 BFU64765:BFX64766 BPQ64765:BPT64766 BZM64765:BZP64766 CJI64765:CJL64766 CTE64765:CTH64766 DDA64765:DDD64766 DMW64765:DMZ64766 DWS64765:DWV64766 EGO64765:EGR64766 EQK64765:EQN64766 FAG64765:FAJ64766 FKC64765:FKF64766 FTY64765:FUB64766 GDU64765:GDX64766 GNQ64765:GNT64766 GXM64765:GXP64766 HHI64765:HHL64766 HRE64765:HRH64766 IBA64765:IBD64766 IKW64765:IKZ64766 IUS64765:IUV64766 JEO64765:JER64766 JOK64765:JON64766 JYG64765:JYJ64766 KIC64765:KIF64766 KRY64765:KSB64766 LBU64765:LBX64766 LLQ64765:LLT64766 LVM64765:LVP64766 MFI64765:MFL64766 MPE64765:MPH64766 MZA64765:MZD64766 NIW64765:NIZ64766 NSS64765:NSV64766 OCO64765:OCR64766 OMK64765:OMN64766 OWG64765:OWJ64766 PGC64765:PGF64766 PPY64765:PQB64766 PZU64765:PZX64766 QJQ64765:QJT64766 QTM64765:QTP64766 RDI64765:RDL64766 RNE64765:RNH64766 RXA64765:RXD64766 SGW64765:SGZ64766 SQS64765:SQV64766 TAO64765:TAR64766 TKK64765:TKN64766 TUG64765:TUJ64766 UEC64765:UEF64766 UNY64765:UOB64766 UXU64765:UXX64766 VHQ64765:VHT64766 VRM64765:VRP64766 WBI64765:WBL64766 WLE64765:WLH64766 WVA64765:WVD64766 IO130301:IR130302 SK130301:SN130302 ACG130301:ACJ130302 AMC130301:AMF130302 AVY130301:AWB130302 BFU130301:BFX130302 BPQ130301:BPT130302 BZM130301:BZP130302 CJI130301:CJL130302 CTE130301:CTH130302 DDA130301:DDD130302 DMW130301:DMZ130302 DWS130301:DWV130302 EGO130301:EGR130302 EQK130301:EQN130302 FAG130301:FAJ130302 FKC130301:FKF130302 FTY130301:FUB130302 GDU130301:GDX130302 GNQ130301:GNT130302 GXM130301:GXP130302 HHI130301:HHL130302 HRE130301:HRH130302 IBA130301:IBD130302 IKW130301:IKZ130302 IUS130301:IUV130302 JEO130301:JER130302 JOK130301:JON130302 JYG130301:JYJ130302 KIC130301:KIF130302 KRY130301:KSB130302 LBU130301:LBX130302 LLQ130301:LLT130302 LVM130301:LVP130302 MFI130301:MFL130302 MPE130301:MPH130302 MZA130301:MZD130302 NIW130301:NIZ130302 NSS130301:NSV130302 OCO130301:OCR130302 OMK130301:OMN130302 OWG130301:OWJ130302 PGC130301:PGF130302 PPY130301:PQB130302 PZU130301:PZX130302 QJQ130301:QJT130302 QTM130301:QTP130302 RDI130301:RDL130302 RNE130301:RNH130302 RXA130301:RXD130302 SGW130301:SGZ130302 SQS130301:SQV130302 TAO130301:TAR130302 TKK130301:TKN130302 TUG130301:TUJ130302 UEC130301:UEF130302 UNY130301:UOB130302 UXU130301:UXX130302 VHQ130301:VHT130302 VRM130301:VRP130302 WBI130301:WBL130302 WLE130301:WLH130302 WVA130301:WVD130302 IO195837:IR195838 SK195837:SN195838 ACG195837:ACJ195838 AMC195837:AMF195838 AVY195837:AWB195838 BFU195837:BFX195838 BPQ195837:BPT195838 BZM195837:BZP195838 CJI195837:CJL195838 CTE195837:CTH195838 DDA195837:DDD195838 DMW195837:DMZ195838 DWS195837:DWV195838 EGO195837:EGR195838 EQK195837:EQN195838 FAG195837:FAJ195838 FKC195837:FKF195838 FTY195837:FUB195838 GDU195837:GDX195838 GNQ195837:GNT195838 GXM195837:GXP195838 HHI195837:HHL195838 HRE195837:HRH195838 IBA195837:IBD195838 IKW195837:IKZ195838 IUS195837:IUV195838 JEO195837:JER195838 JOK195837:JON195838 JYG195837:JYJ195838 KIC195837:KIF195838 KRY195837:KSB195838 LBU195837:LBX195838 LLQ195837:LLT195838 LVM195837:LVP195838 MFI195837:MFL195838 MPE195837:MPH195838 MZA195837:MZD195838 NIW195837:NIZ195838 NSS195837:NSV195838 OCO195837:OCR195838 OMK195837:OMN195838 OWG195837:OWJ195838 PGC195837:PGF195838 PPY195837:PQB195838 PZU195837:PZX195838 QJQ195837:QJT195838 QTM195837:QTP195838 RDI195837:RDL195838 RNE195837:RNH195838 RXA195837:RXD195838 SGW195837:SGZ195838 SQS195837:SQV195838 TAO195837:TAR195838 TKK195837:TKN195838 TUG195837:TUJ195838 UEC195837:UEF195838 UNY195837:UOB195838 UXU195837:UXX195838 VHQ195837:VHT195838 VRM195837:VRP195838 WBI195837:WBL195838 WLE195837:WLH195838 WVA195837:WVD195838 IO261373:IR261374 SK261373:SN261374 ACG261373:ACJ261374 AMC261373:AMF261374 AVY261373:AWB261374 BFU261373:BFX261374 BPQ261373:BPT261374 BZM261373:BZP261374 CJI261373:CJL261374 CTE261373:CTH261374 DDA261373:DDD261374 DMW261373:DMZ261374 DWS261373:DWV261374 EGO261373:EGR261374 EQK261373:EQN261374 FAG261373:FAJ261374 FKC261373:FKF261374 FTY261373:FUB261374 GDU261373:GDX261374 GNQ261373:GNT261374 GXM261373:GXP261374 HHI261373:HHL261374 HRE261373:HRH261374 IBA261373:IBD261374 IKW261373:IKZ261374 IUS261373:IUV261374 JEO261373:JER261374 JOK261373:JON261374 JYG261373:JYJ261374 KIC261373:KIF261374 KRY261373:KSB261374 LBU261373:LBX261374 LLQ261373:LLT261374 LVM261373:LVP261374 MFI261373:MFL261374 MPE261373:MPH261374 MZA261373:MZD261374 NIW261373:NIZ261374 NSS261373:NSV261374 OCO261373:OCR261374 OMK261373:OMN261374 OWG261373:OWJ261374 PGC261373:PGF261374 PPY261373:PQB261374 PZU261373:PZX261374 QJQ261373:QJT261374 QTM261373:QTP261374 RDI261373:RDL261374 RNE261373:RNH261374 RXA261373:RXD261374 SGW261373:SGZ261374 SQS261373:SQV261374 TAO261373:TAR261374 TKK261373:TKN261374 TUG261373:TUJ261374 UEC261373:UEF261374 UNY261373:UOB261374 UXU261373:UXX261374 VHQ261373:VHT261374 VRM261373:VRP261374 WBI261373:WBL261374 WLE261373:WLH261374 WVA261373:WVD261374 IO326909:IR326910 SK326909:SN326910 ACG326909:ACJ326910 AMC326909:AMF326910 AVY326909:AWB326910 BFU326909:BFX326910 BPQ326909:BPT326910 BZM326909:BZP326910 CJI326909:CJL326910 CTE326909:CTH326910 DDA326909:DDD326910 DMW326909:DMZ326910 DWS326909:DWV326910 EGO326909:EGR326910 EQK326909:EQN326910 FAG326909:FAJ326910 FKC326909:FKF326910 FTY326909:FUB326910 GDU326909:GDX326910 GNQ326909:GNT326910 GXM326909:GXP326910 HHI326909:HHL326910 HRE326909:HRH326910 IBA326909:IBD326910 IKW326909:IKZ326910 IUS326909:IUV326910 JEO326909:JER326910 JOK326909:JON326910 JYG326909:JYJ326910 KIC326909:KIF326910 KRY326909:KSB326910 LBU326909:LBX326910 LLQ326909:LLT326910 LVM326909:LVP326910 MFI326909:MFL326910 MPE326909:MPH326910 MZA326909:MZD326910 NIW326909:NIZ326910 NSS326909:NSV326910 OCO326909:OCR326910 OMK326909:OMN326910 OWG326909:OWJ326910 PGC326909:PGF326910 PPY326909:PQB326910 PZU326909:PZX326910 QJQ326909:QJT326910 QTM326909:QTP326910 RDI326909:RDL326910 RNE326909:RNH326910 RXA326909:RXD326910 SGW326909:SGZ326910 SQS326909:SQV326910 TAO326909:TAR326910 TKK326909:TKN326910 TUG326909:TUJ326910 UEC326909:UEF326910 UNY326909:UOB326910 UXU326909:UXX326910 VHQ326909:VHT326910 VRM326909:VRP326910 WBI326909:WBL326910 WLE326909:WLH326910 WVA326909:WVD326910 IO392445:IR392446 SK392445:SN392446 ACG392445:ACJ392446 AMC392445:AMF392446 AVY392445:AWB392446 BFU392445:BFX392446 BPQ392445:BPT392446 BZM392445:BZP392446 CJI392445:CJL392446 CTE392445:CTH392446 DDA392445:DDD392446 DMW392445:DMZ392446 DWS392445:DWV392446 EGO392445:EGR392446 EQK392445:EQN392446 FAG392445:FAJ392446 FKC392445:FKF392446 FTY392445:FUB392446 GDU392445:GDX392446 GNQ392445:GNT392446 GXM392445:GXP392446 HHI392445:HHL392446 HRE392445:HRH392446 IBA392445:IBD392446 IKW392445:IKZ392446 IUS392445:IUV392446 JEO392445:JER392446 JOK392445:JON392446 JYG392445:JYJ392446 KIC392445:KIF392446 KRY392445:KSB392446 LBU392445:LBX392446 LLQ392445:LLT392446 LVM392445:LVP392446 MFI392445:MFL392446 MPE392445:MPH392446 MZA392445:MZD392446 NIW392445:NIZ392446 NSS392445:NSV392446 OCO392445:OCR392446 OMK392445:OMN392446 OWG392445:OWJ392446 PGC392445:PGF392446 PPY392445:PQB392446 PZU392445:PZX392446 QJQ392445:QJT392446 QTM392445:QTP392446 RDI392445:RDL392446 RNE392445:RNH392446 RXA392445:RXD392446 SGW392445:SGZ392446 SQS392445:SQV392446 TAO392445:TAR392446 TKK392445:TKN392446 TUG392445:TUJ392446 UEC392445:UEF392446 UNY392445:UOB392446 UXU392445:UXX392446 VHQ392445:VHT392446 VRM392445:VRP392446 WBI392445:WBL392446 WLE392445:WLH392446 WVA392445:WVD392446 IO457981:IR457982 SK457981:SN457982 ACG457981:ACJ457982 AMC457981:AMF457982 AVY457981:AWB457982 BFU457981:BFX457982 BPQ457981:BPT457982 BZM457981:BZP457982 CJI457981:CJL457982 CTE457981:CTH457982 DDA457981:DDD457982 DMW457981:DMZ457982 DWS457981:DWV457982 EGO457981:EGR457982 EQK457981:EQN457982 FAG457981:FAJ457982 FKC457981:FKF457982 FTY457981:FUB457982 GDU457981:GDX457982 GNQ457981:GNT457982 GXM457981:GXP457982 HHI457981:HHL457982 HRE457981:HRH457982 IBA457981:IBD457982 IKW457981:IKZ457982 IUS457981:IUV457982 JEO457981:JER457982 JOK457981:JON457982 JYG457981:JYJ457982 KIC457981:KIF457982 KRY457981:KSB457982 LBU457981:LBX457982 LLQ457981:LLT457982 LVM457981:LVP457982 MFI457981:MFL457982 MPE457981:MPH457982 MZA457981:MZD457982 NIW457981:NIZ457982 NSS457981:NSV457982 OCO457981:OCR457982 OMK457981:OMN457982 OWG457981:OWJ457982 PGC457981:PGF457982 PPY457981:PQB457982 PZU457981:PZX457982 QJQ457981:QJT457982 QTM457981:QTP457982 RDI457981:RDL457982 RNE457981:RNH457982 RXA457981:RXD457982 SGW457981:SGZ457982 SQS457981:SQV457982 TAO457981:TAR457982 TKK457981:TKN457982 TUG457981:TUJ457982 UEC457981:UEF457982 UNY457981:UOB457982 UXU457981:UXX457982 VHQ457981:VHT457982 VRM457981:VRP457982 WBI457981:WBL457982 WLE457981:WLH457982 WVA457981:WVD457982 IO523517:IR523518 SK523517:SN523518 ACG523517:ACJ523518 AMC523517:AMF523518 AVY523517:AWB523518 BFU523517:BFX523518 BPQ523517:BPT523518 BZM523517:BZP523518 CJI523517:CJL523518 CTE523517:CTH523518 DDA523517:DDD523518 DMW523517:DMZ523518 DWS523517:DWV523518 EGO523517:EGR523518 EQK523517:EQN523518 FAG523517:FAJ523518 FKC523517:FKF523518 FTY523517:FUB523518 GDU523517:GDX523518 GNQ523517:GNT523518 GXM523517:GXP523518 HHI523517:HHL523518 HRE523517:HRH523518 IBA523517:IBD523518 IKW523517:IKZ523518 IUS523517:IUV523518 JEO523517:JER523518 JOK523517:JON523518 JYG523517:JYJ523518 KIC523517:KIF523518 KRY523517:KSB523518 LBU523517:LBX523518 LLQ523517:LLT523518 LVM523517:LVP523518 MFI523517:MFL523518 MPE523517:MPH523518 MZA523517:MZD523518 NIW523517:NIZ523518 NSS523517:NSV523518 OCO523517:OCR523518 OMK523517:OMN523518 OWG523517:OWJ523518 PGC523517:PGF523518 PPY523517:PQB523518 PZU523517:PZX523518 QJQ523517:QJT523518 QTM523517:QTP523518 RDI523517:RDL523518 RNE523517:RNH523518 RXA523517:RXD523518 SGW523517:SGZ523518 SQS523517:SQV523518 TAO523517:TAR523518 TKK523517:TKN523518 TUG523517:TUJ523518 UEC523517:UEF523518 UNY523517:UOB523518 UXU523517:UXX523518 VHQ523517:VHT523518 VRM523517:VRP523518 WBI523517:WBL523518 WLE523517:WLH523518 WVA523517:WVD523518 IO589053:IR589054 SK589053:SN589054 ACG589053:ACJ589054 AMC589053:AMF589054 AVY589053:AWB589054 BFU589053:BFX589054 BPQ589053:BPT589054 BZM589053:BZP589054 CJI589053:CJL589054 CTE589053:CTH589054 DDA589053:DDD589054 DMW589053:DMZ589054 DWS589053:DWV589054 EGO589053:EGR589054 EQK589053:EQN589054 FAG589053:FAJ589054 FKC589053:FKF589054 FTY589053:FUB589054 GDU589053:GDX589054 GNQ589053:GNT589054 GXM589053:GXP589054 HHI589053:HHL589054 HRE589053:HRH589054 IBA589053:IBD589054 IKW589053:IKZ589054 IUS589053:IUV589054 JEO589053:JER589054 JOK589053:JON589054 JYG589053:JYJ589054 KIC589053:KIF589054 KRY589053:KSB589054 LBU589053:LBX589054 LLQ589053:LLT589054 LVM589053:LVP589054 MFI589053:MFL589054 MPE589053:MPH589054 MZA589053:MZD589054 NIW589053:NIZ589054 NSS589053:NSV589054 OCO589053:OCR589054 OMK589053:OMN589054 OWG589053:OWJ589054 PGC589053:PGF589054 PPY589053:PQB589054 PZU589053:PZX589054 QJQ589053:QJT589054 QTM589053:QTP589054 RDI589053:RDL589054 RNE589053:RNH589054 RXA589053:RXD589054 SGW589053:SGZ589054 SQS589053:SQV589054 TAO589053:TAR589054 TKK589053:TKN589054 TUG589053:TUJ589054 UEC589053:UEF589054 UNY589053:UOB589054 UXU589053:UXX589054 VHQ589053:VHT589054 VRM589053:VRP589054 WBI589053:WBL589054 WLE589053:WLH589054 WVA589053:WVD589054 IO654589:IR654590 SK654589:SN654590 ACG654589:ACJ654590 AMC654589:AMF654590 AVY654589:AWB654590 BFU654589:BFX654590 BPQ654589:BPT654590 BZM654589:BZP654590 CJI654589:CJL654590 CTE654589:CTH654590 DDA654589:DDD654590 DMW654589:DMZ654590 DWS654589:DWV654590 EGO654589:EGR654590 EQK654589:EQN654590 FAG654589:FAJ654590 FKC654589:FKF654590 FTY654589:FUB654590 GDU654589:GDX654590 GNQ654589:GNT654590 GXM654589:GXP654590 HHI654589:HHL654590 HRE654589:HRH654590 IBA654589:IBD654590 IKW654589:IKZ654590 IUS654589:IUV654590 JEO654589:JER654590 JOK654589:JON654590 JYG654589:JYJ654590 KIC654589:KIF654590 KRY654589:KSB654590 LBU654589:LBX654590 LLQ654589:LLT654590 LVM654589:LVP654590 MFI654589:MFL654590 MPE654589:MPH654590 MZA654589:MZD654590 NIW654589:NIZ654590 NSS654589:NSV654590 OCO654589:OCR654590 OMK654589:OMN654590 OWG654589:OWJ654590 PGC654589:PGF654590 PPY654589:PQB654590 PZU654589:PZX654590 QJQ654589:QJT654590 QTM654589:QTP654590 RDI654589:RDL654590 RNE654589:RNH654590 RXA654589:RXD654590 SGW654589:SGZ654590 SQS654589:SQV654590 TAO654589:TAR654590 TKK654589:TKN654590 TUG654589:TUJ654590 UEC654589:UEF654590 UNY654589:UOB654590 UXU654589:UXX654590 VHQ654589:VHT654590 VRM654589:VRP654590 WBI654589:WBL654590 WLE654589:WLH654590 WVA654589:WVD654590 IO720125:IR720126 SK720125:SN720126 ACG720125:ACJ720126 AMC720125:AMF720126 AVY720125:AWB720126 BFU720125:BFX720126 BPQ720125:BPT720126 BZM720125:BZP720126 CJI720125:CJL720126 CTE720125:CTH720126 DDA720125:DDD720126 DMW720125:DMZ720126 DWS720125:DWV720126 EGO720125:EGR720126 EQK720125:EQN720126 FAG720125:FAJ720126 FKC720125:FKF720126 FTY720125:FUB720126 GDU720125:GDX720126 GNQ720125:GNT720126 GXM720125:GXP720126 HHI720125:HHL720126 HRE720125:HRH720126 IBA720125:IBD720126 IKW720125:IKZ720126 IUS720125:IUV720126 JEO720125:JER720126 JOK720125:JON720126 JYG720125:JYJ720126 KIC720125:KIF720126 KRY720125:KSB720126 LBU720125:LBX720126 LLQ720125:LLT720126 LVM720125:LVP720126 MFI720125:MFL720126 MPE720125:MPH720126 MZA720125:MZD720126 NIW720125:NIZ720126 NSS720125:NSV720126 OCO720125:OCR720126 OMK720125:OMN720126 OWG720125:OWJ720126 PGC720125:PGF720126 PPY720125:PQB720126 PZU720125:PZX720126 QJQ720125:QJT720126 QTM720125:QTP720126 RDI720125:RDL720126 RNE720125:RNH720126 RXA720125:RXD720126 SGW720125:SGZ720126 SQS720125:SQV720126 TAO720125:TAR720126 TKK720125:TKN720126 TUG720125:TUJ720126 UEC720125:UEF720126 UNY720125:UOB720126 UXU720125:UXX720126 VHQ720125:VHT720126 VRM720125:VRP720126 WBI720125:WBL720126 WLE720125:WLH720126 WVA720125:WVD720126 IO785661:IR785662 SK785661:SN785662 ACG785661:ACJ785662 AMC785661:AMF785662 AVY785661:AWB785662 BFU785661:BFX785662 BPQ785661:BPT785662 BZM785661:BZP785662 CJI785661:CJL785662 CTE785661:CTH785662 DDA785661:DDD785662 DMW785661:DMZ785662 DWS785661:DWV785662 EGO785661:EGR785662 EQK785661:EQN785662 FAG785661:FAJ785662 FKC785661:FKF785662 FTY785661:FUB785662 GDU785661:GDX785662 GNQ785661:GNT785662 GXM785661:GXP785662 HHI785661:HHL785662 HRE785661:HRH785662 IBA785661:IBD785662 IKW785661:IKZ785662 IUS785661:IUV785662 JEO785661:JER785662 JOK785661:JON785662 JYG785661:JYJ785662 KIC785661:KIF785662 KRY785661:KSB785662 LBU785661:LBX785662 LLQ785661:LLT785662 LVM785661:LVP785662 MFI785661:MFL785662 MPE785661:MPH785662 MZA785661:MZD785662 NIW785661:NIZ785662 NSS785661:NSV785662 OCO785661:OCR785662 OMK785661:OMN785662 OWG785661:OWJ785662 PGC785661:PGF785662 PPY785661:PQB785662 PZU785661:PZX785662 QJQ785661:QJT785662 QTM785661:QTP785662 RDI785661:RDL785662 RNE785661:RNH785662 RXA785661:RXD785662 SGW785661:SGZ785662 SQS785661:SQV785662 TAO785661:TAR785662 TKK785661:TKN785662 TUG785661:TUJ785662 UEC785661:UEF785662 UNY785661:UOB785662 UXU785661:UXX785662 VHQ785661:VHT785662 VRM785661:VRP785662 WBI785661:WBL785662 WLE785661:WLH785662 WVA785661:WVD785662 IO851197:IR851198 SK851197:SN851198 ACG851197:ACJ851198 AMC851197:AMF851198 AVY851197:AWB851198 BFU851197:BFX851198 BPQ851197:BPT851198 BZM851197:BZP851198 CJI851197:CJL851198 CTE851197:CTH851198 DDA851197:DDD851198 DMW851197:DMZ851198 DWS851197:DWV851198 EGO851197:EGR851198 EQK851197:EQN851198 FAG851197:FAJ851198 FKC851197:FKF851198 FTY851197:FUB851198 GDU851197:GDX851198 GNQ851197:GNT851198 GXM851197:GXP851198 HHI851197:HHL851198 HRE851197:HRH851198 IBA851197:IBD851198 IKW851197:IKZ851198 IUS851197:IUV851198 JEO851197:JER851198 JOK851197:JON851198 JYG851197:JYJ851198 KIC851197:KIF851198 KRY851197:KSB851198 LBU851197:LBX851198 LLQ851197:LLT851198 LVM851197:LVP851198 MFI851197:MFL851198 MPE851197:MPH851198 MZA851197:MZD851198 NIW851197:NIZ851198 NSS851197:NSV851198 OCO851197:OCR851198 OMK851197:OMN851198 OWG851197:OWJ851198 PGC851197:PGF851198 PPY851197:PQB851198 PZU851197:PZX851198 QJQ851197:QJT851198 QTM851197:QTP851198 RDI851197:RDL851198 RNE851197:RNH851198 RXA851197:RXD851198 SGW851197:SGZ851198 SQS851197:SQV851198 TAO851197:TAR851198 TKK851197:TKN851198 TUG851197:TUJ851198 UEC851197:UEF851198 UNY851197:UOB851198 UXU851197:UXX851198 VHQ851197:VHT851198 VRM851197:VRP851198 WBI851197:WBL851198 WLE851197:WLH851198 WVA851197:WVD851198 IO916733:IR916734 SK916733:SN916734 ACG916733:ACJ916734 AMC916733:AMF916734 AVY916733:AWB916734 BFU916733:BFX916734 BPQ916733:BPT916734 BZM916733:BZP916734 CJI916733:CJL916734 CTE916733:CTH916734 DDA916733:DDD916734 DMW916733:DMZ916734 DWS916733:DWV916734 EGO916733:EGR916734 EQK916733:EQN916734 FAG916733:FAJ916734 FKC916733:FKF916734 FTY916733:FUB916734 GDU916733:GDX916734 GNQ916733:GNT916734 GXM916733:GXP916734 HHI916733:HHL916734 HRE916733:HRH916734 IBA916733:IBD916734 IKW916733:IKZ916734 IUS916733:IUV916734 JEO916733:JER916734 JOK916733:JON916734 JYG916733:JYJ916734 KIC916733:KIF916734 KRY916733:KSB916734 LBU916733:LBX916734 LLQ916733:LLT916734 LVM916733:LVP916734 MFI916733:MFL916734 MPE916733:MPH916734 MZA916733:MZD916734 NIW916733:NIZ916734 NSS916733:NSV916734 OCO916733:OCR916734 OMK916733:OMN916734 OWG916733:OWJ916734 PGC916733:PGF916734 PPY916733:PQB916734 PZU916733:PZX916734 QJQ916733:QJT916734 QTM916733:QTP916734 RDI916733:RDL916734 RNE916733:RNH916734 RXA916733:RXD916734 SGW916733:SGZ916734 SQS916733:SQV916734 TAO916733:TAR916734 TKK916733:TKN916734 TUG916733:TUJ916734 UEC916733:UEF916734 UNY916733:UOB916734 UXU916733:UXX916734 VHQ916733:VHT916734 VRM916733:VRP916734 WBI916733:WBL916734 WLE916733:WLH916734 WVA916733:WVD916734 IO982269:IR982270 SK982269:SN982270 ACG982269:ACJ982270 AMC982269:AMF982270 AVY982269:AWB982270 BFU982269:BFX982270 BPQ982269:BPT982270 BZM982269:BZP982270 CJI982269:CJL982270 CTE982269:CTH982270 DDA982269:DDD982270 DMW982269:DMZ982270 DWS982269:DWV982270 EGO982269:EGR982270 EQK982269:EQN982270 FAG982269:FAJ982270 FKC982269:FKF982270 FTY982269:FUB982270 GDU982269:GDX982270 GNQ982269:GNT982270 GXM982269:GXP982270 HHI982269:HHL982270 HRE982269:HRH982270 IBA982269:IBD982270 IKW982269:IKZ982270 IUS982269:IUV982270 JEO982269:JER982270 JOK982269:JON982270 JYG982269:JYJ982270 KIC982269:KIF982270 KRY982269:KSB982270 LBU982269:LBX982270 LLQ982269:LLT982270 LVM982269:LVP982270 MFI982269:MFL982270 MPE982269:MPH982270 MZA982269:MZD982270 NIW982269:NIZ982270 NSS982269:NSV982270 OCO982269:OCR982270 OMK982269:OMN982270 OWG982269:OWJ982270 PGC982269:PGF982270 PPY982269:PQB982270 PZU982269:PZX982270 QJQ982269:QJT982270 QTM982269:QTP982270 RDI982269:RDL982270 RNE982269:RNH982270 RXA982269:RXD982270 SGW982269:SGZ982270 SQS982269:SQV982270 TAO982269:TAR982270 TKK982269:TKN982270 TUG982269:TUJ982270 UEC982269:UEF982270 UNY982269:UOB982270 UXU982269:UXX982270 VHQ982269:VHT982270 VRM982269:VRP982270 WBI982269:WBL982270 WLE982269:WLH982270 WVA982269:WVD982270 IO64735:IO64736 SK64735:SK64736 ACG64735:ACG64736 AMC64735:AMC64736 AVY64735:AVY64736 BFU64735:BFU64736 BPQ64735:BPQ64736 BZM64735:BZM64736 CJI64735:CJI64736 CTE64735:CTE64736 DDA64735:DDA64736 DMW64735:DMW64736 DWS64735:DWS64736 EGO64735:EGO64736 EQK64735:EQK64736 FAG64735:FAG64736 FKC64735:FKC64736 FTY64735:FTY64736 GDU64735:GDU64736 GNQ64735:GNQ64736 GXM64735:GXM64736 HHI64735:HHI64736 HRE64735:HRE64736 IBA64735:IBA64736 IKW64735:IKW64736 IUS64735:IUS64736 JEO64735:JEO64736 JOK64735:JOK64736 JYG64735:JYG64736 KIC64735:KIC64736 KRY64735:KRY64736 LBU64735:LBU64736 LLQ64735:LLQ64736 LVM64735:LVM64736 MFI64735:MFI64736 MPE64735:MPE64736 MZA64735:MZA64736 NIW64735:NIW64736 NSS64735:NSS64736 OCO64735:OCO64736 OMK64735:OMK64736 OWG64735:OWG64736 PGC64735:PGC64736 PPY64735:PPY64736 PZU64735:PZU64736 QJQ64735:QJQ64736 QTM64735:QTM64736 RDI64735:RDI64736 RNE64735:RNE64736 RXA64735:RXA64736 SGW64735:SGW64736 SQS64735:SQS64736 TAO64735:TAO64736 TKK64735:TKK64736 TUG64735:TUG64736 UEC64735:UEC64736 UNY64735:UNY64736 UXU64735:UXU64736 VHQ64735:VHQ64736 VRM64735:VRM64736 WBI64735:WBI64736 WLE64735:WLE64736 WVA64735:WVA64736 IO130271:IO130272 SK130271:SK130272 ACG130271:ACG130272 AMC130271:AMC130272 AVY130271:AVY130272 BFU130271:BFU130272 BPQ130271:BPQ130272 BZM130271:BZM130272 CJI130271:CJI130272 CTE130271:CTE130272 DDA130271:DDA130272 DMW130271:DMW130272 DWS130271:DWS130272 EGO130271:EGO130272 EQK130271:EQK130272 FAG130271:FAG130272 FKC130271:FKC130272 FTY130271:FTY130272 GDU130271:GDU130272 GNQ130271:GNQ130272 GXM130271:GXM130272 HHI130271:HHI130272 HRE130271:HRE130272 IBA130271:IBA130272 IKW130271:IKW130272 IUS130271:IUS130272 JEO130271:JEO130272 JOK130271:JOK130272 JYG130271:JYG130272 KIC130271:KIC130272 KRY130271:KRY130272 LBU130271:LBU130272 LLQ130271:LLQ130272 LVM130271:LVM130272 MFI130271:MFI130272 MPE130271:MPE130272 MZA130271:MZA130272 NIW130271:NIW130272 NSS130271:NSS130272 OCO130271:OCO130272 OMK130271:OMK130272 OWG130271:OWG130272 PGC130271:PGC130272 PPY130271:PPY130272 PZU130271:PZU130272 QJQ130271:QJQ130272 QTM130271:QTM130272 RDI130271:RDI130272 RNE130271:RNE130272 RXA130271:RXA130272 SGW130271:SGW130272 SQS130271:SQS130272 TAO130271:TAO130272 TKK130271:TKK130272 TUG130271:TUG130272 UEC130271:UEC130272 UNY130271:UNY130272 UXU130271:UXU130272 VHQ130271:VHQ130272 VRM130271:VRM130272 WBI130271:WBI130272 WLE130271:WLE130272 WVA130271:WVA130272 IO195807:IO195808 SK195807:SK195808 ACG195807:ACG195808 AMC195807:AMC195808 AVY195807:AVY195808 BFU195807:BFU195808 BPQ195807:BPQ195808 BZM195807:BZM195808 CJI195807:CJI195808 CTE195807:CTE195808 DDA195807:DDA195808 DMW195807:DMW195808 DWS195807:DWS195808 EGO195807:EGO195808 EQK195807:EQK195808 FAG195807:FAG195808 FKC195807:FKC195808 FTY195807:FTY195808 GDU195807:GDU195808 GNQ195807:GNQ195808 GXM195807:GXM195808 HHI195807:HHI195808 HRE195807:HRE195808 IBA195807:IBA195808 IKW195807:IKW195808 IUS195807:IUS195808 JEO195807:JEO195808 JOK195807:JOK195808 JYG195807:JYG195808 KIC195807:KIC195808 KRY195807:KRY195808 LBU195807:LBU195808 LLQ195807:LLQ195808 LVM195807:LVM195808 MFI195807:MFI195808 MPE195807:MPE195808 MZA195807:MZA195808 NIW195807:NIW195808 NSS195807:NSS195808 OCO195807:OCO195808 OMK195807:OMK195808 OWG195807:OWG195808 PGC195807:PGC195808 PPY195807:PPY195808 PZU195807:PZU195808 QJQ195807:QJQ195808 QTM195807:QTM195808 RDI195807:RDI195808 RNE195807:RNE195808 RXA195807:RXA195808 SGW195807:SGW195808 SQS195807:SQS195808 TAO195807:TAO195808 TKK195807:TKK195808 TUG195807:TUG195808 UEC195807:UEC195808 UNY195807:UNY195808 UXU195807:UXU195808 VHQ195807:VHQ195808 VRM195807:VRM195808 WBI195807:WBI195808 WLE195807:WLE195808 WVA195807:WVA195808 IO261343:IO261344 SK261343:SK261344 ACG261343:ACG261344 AMC261343:AMC261344 AVY261343:AVY261344 BFU261343:BFU261344 BPQ261343:BPQ261344 BZM261343:BZM261344 CJI261343:CJI261344 CTE261343:CTE261344 DDA261343:DDA261344 DMW261343:DMW261344 DWS261343:DWS261344 EGO261343:EGO261344 EQK261343:EQK261344 FAG261343:FAG261344 FKC261343:FKC261344 FTY261343:FTY261344 GDU261343:GDU261344 GNQ261343:GNQ261344 GXM261343:GXM261344 HHI261343:HHI261344 HRE261343:HRE261344 IBA261343:IBA261344 IKW261343:IKW261344 IUS261343:IUS261344 JEO261343:JEO261344 JOK261343:JOK261344 JYG261343:JYG261344 KIC261343:KIC261344 KRY261343:KRY261344 LBU261343:LBU261344 LLQ261343:LLQ261344 LVM261343:LVM261344 MFI261343:MFI261344 MPE261343:MPE261344 MZA261343:MZA261344 NIW261343:NIW261344 NSS261343:NSS261344 OCO261343:OCO261344 OMK261343:OMK261344 OWG261343:OWG261344 PGC261343:PGC261344 PPY261343:PPY261344 PZU261343:PZU261344 QJQ261343:QJQ261344 QTM261343:QTM261344 RDI261343:RDI261344 RNE261343:RNE261344 RXA261343:RXA261344 SGW261343:SGW261344 SQS261343:SQS261344 TAO261343:TAO261344 TKK261343:TKK261344 TUG261343:TUG261344 UEC261343:UEC261344 UNY261343:UNY261344 UXU261343:UXU261344 VHQ261343:VHQ261344 VRM261343:VRM261344 WBI261343:WBI261344 WLE261343:WLE261344 WVA261343:WVA261344 IO326879:IO326880 SK326879:SK326880 ACG326879:ACG326880 AMC326879:AMC326880 AVY326879:AVY326880 BFU326879:BFU326880 BPQ326879:BPQ326880 BZM326879:BZM326880 CJI326879:CJI326880 CTE326879:CTE326880 DDA326879:DDA326880 DMW326879:DMW326880 DWS326879:DWS326880 EGO326879:EGO326880 EQK326879:EQK326880 FAG326879:FAG326880 FKC326879:FKC326880 FTY326879:FTY326880 GDU326879:GDU326880 GNQ326879:GNQ326880 GXM326879:GXM326880 HHI326879:HHI326880 HRE326879:HRE326880 IBA326879:IBA326880 IKW326879:IKW326880 IUS326879:IUS326880 JEO326879:JEO326880 JOK326879:JOK326880 JYG326879:JYG326880 KIC326879:KIC326880 KRY326879:KRY326880 LBU326879:LBU326880 LLQ326879:LLQ326880 LVM326879:LVM326880 MFI326879:MFI326880 MPE326879:MPE326880 MZA326879:MZA326880 NIW326879:NIW326880 NSS326879:NSS326880 OCO326879:OCO326880 OMK326879:OMK326880 OWG326879:OWG326880 PGC326879:PGC326880 PPY326879:PPY326880 PZU326879:PZU326880 QJQ326879:QJQ326880 QTM326879:QTM326880 RDI326879:RDI326880 RNE326879:RNE326880 RXA326879:RXA326880 SGW326879:SGW326880 SQS326879:SQS326880 TAO326879:TAO326880 TKK326879:TKK326880 TUG326879:TUG326880 UEC326879:UEC326880 UNY326879:UNY326880 UXU326879:UXU326880 VHQ326879:VHQ326880 VRM326879:VRM326880 WBI326879:WBI326880 WLE326879:WLE326880 WVA326879:WVA326880 IO392415:IO392416 SK392415:SK392416 ACG392415:ACG392416 AMC392415:AMC392416 AVY392415:AVY392416 BFU392415:BFU392416 BPQ392415:BPQ392416 BZM392415:BZM392416 CJI392415:CJI392416 CTE392415:CTE392416 DDA392415:DDA392416 DMW392415:DMW392416 DWS392415:DWS392416 EGO392415:EGO392416 EQK392415:EQK392416 FAG392415:FAG392416 FKC392415:FKC392416 FTY392415:FTY392416 GDU392415:GDU392416 GNQ392415:GNQ392416 GXM392415:GXM392416 HHI392415:HHI392416 HRE392415:HRE392416 IBA392415:IBA392416 IKW392415:IKW392416 IUS392415:IUS392416 JEO392415:JEO392416 JOK392415:JOK392416 JYG392415:JYG392416 KIC392415:KIC392416 KRY392415:KRY392416 LBU392415:LBU392416 LLQ392415:LLQ392416 LVM392415:LVM392416 MFI392415:MFI392416 MPE392415:MPE392416 MZA392415:MZA392416 NIW392415:NIW392416 NSS392415:NSS392416 OCO392415:OCO392416 OMK392415:OMK392416 OWG392415:OWG392416 PGC392415:PGC392416 PPY392415:PPY392416 PZU392415:PZU392416 QJQ392415:QJQ392416 QTM392415:QTM392416 RDI392415:RDI392416 RNE392415:RNE392416 RXA392415:RXA392416 SGW392415:SGW392416 SQS392415:SQS392416 TAO392415:TAO392416 TKK392415:TKK392416 TUG392415:TUG392416 UEC392415:UEC392416 UNY392415:UNY392416 UXU392415:UXU392416 VHQ392415:VHQ392416 VRM392415:VRM392416 WBI392415:WBI392416 WLE392415:WLE392416 WVA392415:WVA392416 IO457951:IO457952 SK457951:SK457952 ACG457951:ACG457952 AMC457951:AMC457952 AVY457951:AVY457952 BFU457951:BFU457952 BPQ457951:BPQ457952 BZM457951:BZM457952 CJI457951:CJI457952 CTE457951:CTE457952 DDA457951:DDA457952 DMW457951:DMW457952 DWS457951:DWS457952 EGO457951:EGO457952 EQK457951:EQK457952 FAG457951:FAG457952 FKC457951:FKC457952 FTY457951:FTY457952 GDU457951:GDU457952 GNQ457951:GNQ457952 GXM457951:GXM457952 HHI457951:HHI457952 HRE457951:HRE457952 IBA457951:IBA457952 IKW457951:IKW457952 IUS457951:IUS457952 JEO457951:JEO457952 JOK457951:JOK457952 JYG457951:JYG457952 KIC457951:KIC457952 KRY457951:KRY457952 LBU457951:LBU457952 LLQ457951:LLQ457952 LVM457951:LVM457952 MFI457951:MFI457952 MPE457951:MPE457952 MZA457951:MZA457952 NIW457951:NIW457952 NSS457951:NSS457952 OCO457951:OCO457952 OMK457951:OMK457952 OWG457951:OWG457952 PGC457951:PGC457952 PPY457951:PPY457952 PZU457951:PZU457952 QJQ457951:QJQ457952 QTM457951:QTM457952 RDI457951:RDI457952 RNE457951:RNE457952 RXA457951:RXA457952 SGW457951:SGW457952 SQS457951:SQS457952 TAO457951:TAO457952 TKK457951:TKK457952 TUG457951:TUG457952 UEC457951:UEC457952 UNY457951:UNY457952 UXU457951:UXU457952 VHQ457951:VHQ457952 VRM457951:VRM457952 WBI457951:WBI457952 WLE457951:WLE457952 WVA457951:WVA457952 IO523487:IO523488 SK523487:SK523488 ACG523487:ACG523488 AMC523487:AMC523488 AVY523487:AVY523488 BFU523487:BFU523488 BPQ523487:BPQ523488 BZM523487:BZM523488 CJI523487:CJI523488 CTE523487:CTE523488 DDA523487:DDA523488 DMW523487:DMW523488 DWS523487:DWS523488 EGO523487:EGO523488 EQK523487:EQK523488 FAG523487:FAG523488 FKC523487:FKC523488 FTY523487:FTY523488 GDU523487:GDU523488 GNQ523487:GNQ523488 GXM523487:GXM523488 HHI523487:HHI523488 HRE523487:HRE523488 IBA523487:IBA523488 IKW523487:IKW523488 IUS523487:IUS523488 JEO523487:JEO523488 JOK523487:JOK523488 JYG523487:JYG523488 KIC523487:KIC523488 KRY523487:KRY523488 LBU523487:LBU523488 LLQ523487:LLQ523488 LVM523487:LVM523488 MFI523487:MFI523488 MPE523487:MPE523488 MZA523487:MZA523488 NIW523487:NIW523488 NSS523487:NSS523488 OCO523487:OCO523488 OMK523487:OMK523488 OWG523487:OWG523488 PGC523487:PGC523488 PPY523487:PPY523488 PZU523487:PZU523488 QJQ523487:QJQ523488 QTM523487:QTM523488 RDI523487:RDI523488 RNE523487:RNE523488 RXA523487:RXA523488 SGW523487:SGW523488 SQS523487:SQS523488 TAO523487:TAO523488 TKK523487:TKK523488 TUG523487:TUG523488 UEC523487:UEC523488 UNY523487:UNY523488 UXU523487:UXU523488 VHQ523487:VHQ523488 VRM523487:VRM523488 WBI523487:WBI523488 WLE523487:WLE523488 WVA523487:WVA523488 IO589023:IO589024 SK589023:SK589024 ACG589023:ACG589024 AMC589023:AMC589024 AVY589023:AVY589024 BFU589023:BFU589024 BPQ589023:BPQ589024 BZM589023:BZM589024 CJI589023:CJI589024 CTE589023:CTE589024 DDA589023:DDA589024 DMW589023:DMW589024 DWS589023:DWS589024 EGO589023:EGO589024 EQK589023:EQK589024 FAG589023:FAG589024 FKC589023:FKC589024 FTY589023:FTY589024 GDU589023:GDU589024 GNQ589023:GNQ589024 GXM589023:GXM589024 HHI589023:HHI589024 HRE589023:HRE589024 IBA589023:IBA589024 IKW589023:IKW589024 IUS589023:IUS589024 JEO589023:JEO589024 JOK589023:JOK589024 JYG589023:JYG589024 KIC589023:KIC589024 KRY589023:KRY589024 LBU589023:LBU589024 LLQ589023:LLQ589024 LVM589023:LVM589024 MFI589023:MFI589024 MPE589023:MPE589024 MZA589023:MZA589024 NIW589023:NIW589024 NSS589023:NSS589024 OCO589023:OCO589024 OMK589023:OMK589024 OWG589023:OWG589024 PGC589023:PGC589024 PPY589023:PPY589024 PZU589023:PZU589024 QJQ589023:QJQ589024 QTM589023:QTM589024 RDI589023:RDI589024 RNE589023:RNE589024 RXA589023:RXA589024 SGW589023:SGW589024 SQS589023:SQS589024 TAO589023:TAO589024 TKK589023:TKK589024 TUG589023:TUG589024 UEC589023:UEC589024 UNY589023:UNY589024 UXU589023:UXU589024 VHQ589023:VHQ589024 VRM589023:VRM589024 WBI589023:WBI589024 WLE589023:WLE589024 WVA589023:WVA589024 IO654559:IO654560 SK654559:SK654560 ACG654559:ACG654560 AMC654559:AMC654560 AVY654559:AVY654560 BFU654559:BFU654560 BPQ654559:BPQ654560 BZM654559:BZM654560 CJI654559:CJI654560 CTE654559:CTE654560 DDA654559:DDA654560 DMW654559:DMW654560 DWS654559:DWS654560 EGO654559:EGO654560 EQK654559:EQK654560 FAG654559:FAG654560 FKC654559:FKC654560 FTY654559:FTY654560 GDU654559:GDU654560 GNQ654559:GNQ654560 GXM654559:GXM654560 HHI654559:HHI654560 HRE654559:HRE654560 IBA654559:IBA654560 IKW654559:IKW654560 IUS654559:IUS654560 JEO654559:JEO654560 JOK654559:JOK654560 JYG654559:JYG654560 KIC654559:KIC654560 KRY654559:KRY654560 LBU654559:LBU654560 LLQ654559:LLQ654560 LVM654559:LVM654560 MFI654559:MFI654560 MPE654559:MPE654560 MZA654559:MZA654560 NIW654559:NIW654560 NSS654559:NSS654560 OCO654559:OCO654560 OMK654559:OMK654560 OWG654559:OWG654560 PGC654559:PGC654560 PPY654559:PPY654560 PZU654559:PZU654560 QJQ654559:QJQ654560 QTM654559:QTM654560 RDI654559:RDI654560 RNE654559:RNE654560 RXA654559:RXA654560 SGW654559:SGW654560 SQS654559:SQS654560 TAO654559:TAO654560 TKK654559:TKK654560 TUG654559:TUG654560 UEC654559:UEC654560 UNY654559:UNY654560 UXU654559:UXU654560 VHQ654559:VHQ654560 VRM654559:VRM654560 WBI654559:WBI654560 WLE654559:WLE654560 WVA654559:WVA654560 IO720095:IO720096 SK720095:SK720096 ACG720095:ACG720096 AMC720095:AMC720096 AVY720095:AVY720096 BFU720095:BFU720096 BPQ720095:BPQ720096 BZM720095:BZM720096 CJI720095:CJI720096 CTE720095:CTE720096 DDA720095:DDA720096 DMW720095:DMW720096 DWS720095:DWS720096 EGO720095:EGO720096 EQK720095:EQK720096 FAG720095:FAG720096 FKC720095:FKC720096 FTY720095:FTY720096 GDU720095:GDU720096 GNQ720095:GNQ720096 GXM720095:GXM720096 HHI720095:HHI720096 HRE720095:HRE720096 IBA720095:IBA720096 IKW720095:IKW720096 IUS720095:IUS720096 JEO720095:JEO720096 JOK720095:JOK720096 JYG720095:JYG720096 KIC720095:KIC720096 KRY720095:KRY720096 LBU720095:LBU720096 LLQ720095:LLQ720096 LVM720095:LVM720096 MFI720095:MFI720096 MPE720095:MPE720096 MZA720095:MZA720096 NIW720095:NIW720096 NSS720095:NSS720096 OCO720095:OCO720096 OMK720095:OMK720096 OWG720095:OWG720096 PGC720095:PGC720096 PPY720095:PPY720096 PZU720095:PZU720096 QJQ720095:QJQ720096 QTM720095:QTM720096 RDI720095:RDI720096 RNE720095:RNE720096 RXA720095:RXA720096 SGW720095:SGW720096 SQS720095:SQS720096 TAO720095:TAO720096 TKK720095:TKK720096 TUG720095:TUG720096 UEC720095:UEC720096 UNY720095:UNY720096 UXU720095:UXU720096 VHQ720095:VHQ720096 VRM720095:VRM720096 WBI720095:WBI720096 WLE720095:WLE720096 WVA720095:WVA720096 IO785631:IO785632 SK785631:SK785632 ACG785631:ACG785632 AMC785631:AMC785632 AVY785631:AVY785632 BFU785631:BFU785632 BPQ785631:BPQ785632 BZM785631:BZM785632 CJI785631:CJI785632 CTE785631:CTE785632 DDA785631:DDA785632 DMW785631:DMW785632 DWS785631:DWS785632 EGO785631:EGO785632 EQK785631:EQK785632 FAG785631:FAG785632 FKC785631:FKC785632 FTY785631:FTY785632 GDU785631:GDU785632 GNQ785631:GNQ785632 GXM785631:GXM785632 HHI785631:HHI785632 HRE785631:HRE785632 IBA785631:IBA785632 IKW785631:IKW785632 IUS785631:IUS785632 JEO785631:JEO785632 JOK785631:JOK785632 JYG785631:JYG785632 KIC785631:KIC785632 KRY785631:KRY785632 LBU785631:LBU785632 LLQ785631:LLQ785632 LVM785631:LVM785632 MFI785631:MFI785632 MPE785631:MPE785632 MZA785631:MZA785632 NIW785631:NIW785632 NSS785631:NSS785632 OCO785631:OCO785632 OMK785631:OMK785632 OWG785631:OWG785632 PGC785631:PGC785632 PPY785631:PPY785632 PZU785631:PZU785632 QJQ785631:QJQ785632 QTM785631:QTM785632 RDI785631:RDI785632 RNE785631:RNE785632 RXA785631:RXA785632 SGW785631:SGW785632 SQS785631:SQS785632 TAO785631:TAO785632 TKK785631:TKK785632 TUG785631:TUG785632 UEC785631:UEC785632 UNY785631:UNY785632 UXU785631:UXU785632 VHQ785631:VHQ785632 VRM785631:VRM785632 WBI785631:WBI785632 WLE785631:WLE785632 WVA785631:WVA785632 IO851167:IO851168 SK851167:SK851168 ACG851167:ACG851168 AMC851167:AMC851168 AVY851167:AVY851168 BFU851167:BFU851168 BPQ851167:BPQ851168 BZM851167:BZM851168 CJI851167:CJI851168 CTE851167:CTE851168 DDA851167:DDA851168 DMW851167:DMW851168 DWS851167:DWS851168 EGO851167:EGO851168 EQK851167:EQK851168 FAG851167:FAG851168 FKC851167:FKC851168 FTY851167:FTY851168 GDU851167:GDU851168 GNQ851167:GNQ851168 GXM851167:GXM851168 HHI851167:HHI851168 HRE851167:HRE851168 IBA851167:IBA851168 IKW851167:IKW851168 IUS851167:IUS851168 JEO851167:JEO851168 JOK851167:JOK851168 JYG851167:JYG851168 KIC851167:KIC851168 KRY851167:KRY851168 LBU851167:LBU851168 LLQ851167:LLQ851168 LVM851167:LVM851168 MFI851167:MFI851168 MPE851167:MPE851168 MZA851167:MZA851168 NIW851167:NIW851168 NSS851167:NSS851168 OCO851167:OCO851168 OMK851167:OMK851168 OWG851167:OWG851168 PGC851167:PGC851168 PPY851167:PPY851168 PZU851167:PZU851168 QJQ851167:QJQ851168 QTM851167:QTM851168 RDI851167:RDI851168 RNE851167:RNE851168 RXA851167:RXA851168 SGW851167:SGW851168 SQS851167:SQS851168 TAO851167:TAO851168 TKK851167:TKK851168 TUG851167:TUG851168 UEC851167:UEC851168 UNY851167:UNY851168 UXU851167:UXU851168 VHQ851167:VHQ851168 VRM851167:VRM851168 WBI851167:WBI851168 WLE851167:WLE851168 WVA851167:WVA851168 IO916703:IO916704 SK916703:SK916704 ACG916703:ACG916704 AMC916703:AMC916704 AVY916703:AVY916704 BFU916703:BFU916704 BPQ916703:BPQ916704 BZM916703:BZM916704 CJI916703:CJI916704 CTE916703:CTE916704 DDA916703:DDA916704 DMW916703:DMW916704 DWS916703:DWS916704 EGO916703:EGO916704 EQK916703:EQK916704 FAG916703:FAG916704 FKC916703:FKC916704 FTY916703:FTY916704 GDU916703:GDU916704 GNQ916703:GNQ916704 GXM916703:GXM916704 HHI916703:HHI916704 HRE916703:HRE916704 IBA916703:IBA916704 IKW916703:IKW916704 IUS916703:IUS916704 JEO916703:JEO916704 JOK916703:JOK916704 JYG916703:JYG916704 KIC916703:KIC916704 KRY916703:KRY916704 LBU916703:LBU916704 LLQ916703:LLQ916704 LVM916703:LVM916704 MFI916703:MFI916704 MPE916703:MPE916704 MZA916703:MZA916704 NIW916703:NIW916704 NSS916703:NSS916704 OCO916703:OCO916704 OMK916703:OMK916704 OWG916703:OWG916704 PGC916703:PGC916704 PPY916703:PPY916704 PZU916703:PZU916704 QJQ916703:QJQ916704 QTM916703:QTM916704 RDI916703:RDI916704 RNE916703:RNE916704 RXA916703:RXA916704 SGW916703:SGW916704 SQS916703:SQS916704 TAO916703:TAO916704 TKK916703:TKK916704 TUG916703:TUG916704 UEC916703:UEC916704 UNY916703:UNY916704 UXU916703:UXU916704 VHQ916703:VHQ916704 VRM916703:VRM916704 WBI916703:WBI916704 WLE916703:WLE916704 WVA916703:WVA916704 IO982239:IO982240 SK982239:SK982240 ACG982239:ACG982240 AMC982239:AMC982240 AVY982239:AVY982240 BFU982239:BFU982240 BPQ982239:BPQ982240 BZM982239:BZM982240 CJI982239:CJI982240 CTE982239:CTE982240 DDA982239:DDA982240 DMW982239:DMW982240 DWS982239:DWS982240 EGO982239:EGO982240 EQK982239:EQK982240 FAG982239:FAG982240 FKC982239:FKC982240 FTY982239:FTY982240 GDU982239:GDU982240 GNQ982239:GNQ982240 GXM982239:GXM982240 HHI982239:HHI982240 HRE982239:HRE982240 IBA982239:IBA982240 IKW982239:IKW982240 IUS982239:IUS982240 JEO982239:JEO982240 JOK982239:JOK982240 JYG982239:JYG982240 KIC982239:KIC982240 KRY982239:KRY982240 LBU982239:LBU982240 LLQ982239:LLQ982240 LVM982239:LVM982240 MFI982239:MFI982240 MPE982239:MPE982240 MZA982239:MZA982240 NIW982239:NIW982240 NSS982239:NSS982240 OCO982239:OCO982240 OMK982239:OMK982240 OWG982239:OWG982240 PGC982239:PGC982240 PPY982239:PPY982240 PZU982239:PZU982240 QJQ982239:QJQ982240 QTM982239:QTM982240 RDI982239:RDI982240 RNE982239:RNE982240 RXA982239:RXA982240 SGW982239:SGW982240 SQS982239:SQS982240 TAO982239:TAO982240 TKK982239:TKK982240 TUG982239:TUG982240 UEC982239:UEC982240 UNY982239:UNY982240 UXU982239:UXU982240 VHQ982239:VHQ982240 VRM982239:VRM982240 WBI982239:WBI982240 WLE982239:WLE982240 WVA982239:WVA982240 IR64731 SN64731 ACJ64731 AMF64731 AWB64731 BFX64731 BPT64731 BZP64731 CJL64731 CTH64731 DDD64731 DMZ64731 DWV64731 EGR64731 EQN64731 FAJ64731 FKF64731 FUB64731 GDX64731 GNT64731 GXP64731 HHL64731 HRH64731 IBD64731 IKZ64731 IUV64731 JER64731 JON64731 JYJ64731 KIF64731 KSB64731 LBX64731 LLT64731 LVP64731 MFL64731 MPH64731 MZD64731 NIZ64731 NSV64731 OCR64731 OMN64731 OWJ64731 PGF64731 PQB64731 PZX64731 QJT64731 QTP64731 RDL64731 RNH64731 RXD64731 SGZ64731 SQV64731 TAR64731 TKN64731 TUJ64731 UEF64731 UOB64731 UXX64731 VHT64731 VRP64731 WBL64731 WLH64731 WVD64731 IR130267 SN130267 ACJ130267 AMF130267 AWB130267 BFX130267 BPT130267 BZP130267 CJL130267 CTH130267 DDD130267 DMZ130267 DWV130267 EGR130267 EQN130267 FAJ130267 FKF130267 FUB130267 GDX130267 GNT130267 GXP130267 HHL130267 HRH130267 IBD130267 IKZ130267 IUV130267 JER130267 JON130267 JYJ130267 KIF130267 KSB130267 LBX130267 LLT130267 LVP130267 MFL130267 MPH130267 MZD130267 NIZ130267 NSV130267 OCR130267 OMN130267 OWJ130267 PGF130267 PQB130267 PZX130267 QJT130267 QTP130267 RDL130267 RNH130267 RXD130267 SGZ130267 SQV130267 TAR130267 TKN130267 TUJ130267 UEF130267 UOB130267 UXX130267 VHT130267 VRP130267 WBL130267 WLH130267 WVD130267 IR195803 SN195803 ACJ195803 AMF195803 AWB195803 BFX195803 BPT195803 BZP195803 CJL195803 CTH195803 DDD195803 DMZ195803 DWV195803 EGR195803 EQN195803 FAJ195803 FKF195803 FUB195803 GDX195803 GNT195803 GXP195803 HHL195803 HRH195803 IBD195803 IKZ195803 IUV195803 JER195803 JON195803 JYJ195803 KIF195803 KSB195803 LBX195803 LLT195803 LVP195803 MFL195803 MPH195803 MZD195803 NIZ195803 NSV195803 OCR195803 OMN195803 OWJ195803 PGF195803 PQB195803 PZX195803 QJT195803 QTP195803 RDL195803 RNH195803 RXD195803 SGZ195803 SQV195803 TAR195803 TKN195803 TUJ195803 UEF195803 UOB195803 UXX195803 VHT195803 VRP195803 WBL195803 WLH195803 WVD195803 IR261339 SN261339 ACJ261339 AMF261339 AWB261339 BFX261339 BPT261339 BZP261339 CJL261339 CTH261339 DDD261339 DMZ261339 DWV261339 EGR261339 EQN261339 FAJ261339 FKF261339 FUB261339 GDX261339 GNT261339 GXP261339 HHL261339 HRH261339 IBD261339 IKZ261339 IUV261339 JER261339 JON261339 JYJ261339 KIF261339 KSB261339 LBX261339 LLT261339 LVP261339 MFL261339 MPH261339 MZD261339 NIZ261339 NSV261339 OCR261339 OMN261339 OWJ261339 PGF261339 PQB261339 PZX261339 QJT261339 QTP261339 RDL261339 RNH261339 RXD261339 SGZ261339 SQV261339 TAR261339 TKN261339 TUJ261339 UEF261339 UOB261339 UXX261339 VHT261339 VRP261339 WBL261339 WLH261339 WVD261339 IR326875 SN326875 ACJ326875 AMF326875 AWB326875 BFX326875 BPT326875 BZP326875 CJL326875 CTH326875 DDD326875 DMZ326875 DWV326875 EGR326875 EQN326875 FAJ326875 FKF326875 FUB326875 GDX326875 GNT326875 GXP326875 HHL326875 HRH326875 IBD326875 IKZ326875 IUV326875 JER326875 JON326875 JYJ326875 KIF326875 KSB326875 LBX326875 LLT326875 LVP326875 MFL326875 MPH326875 MZD326875 NIZ326875 NSV326875 OCR326875 OMN326875 OWJ326875 PGF326875 PQB326875 PZX326875 QJT326875 QTP326875 RDL326875 RNH326875 RXD326875 SGZ326875 SQV326875 TAR326875 TKN326875 TUJ326875 UEF326875 UOB326875 UXX326875 VHT326875 VRP326875 WBL326875 WLH326875 WVD326875 IR392411 SN392411 ACJ392411 AMF392411 AWB392411 BFX392411 BPT392411 BZP392411 CJL392411 CTH392411 DDD392411 DMZ392411 DWV392411 EGR392411 EQN392411 FAJ392411 FKF392411 FUB392411 GDX392411 GNT392411 GXP392411 HHL392411 HRH392411 IBD392411 IKZ392411 IUV392411 JER392411 JON392411 JYJ392411 KIF392411 KSB392411 LBX392411 LLT392411 LVP392411 MFL392411 MPH392411 MZD392411 NIZ392411 NSV392411 OCR392411 OMN392411 OWJ392411 PGF392411 PQB392411 PZX392411 QJT392411 QTP392411 RDL392411 RNH392411 RXD392411 SGZ392411 SQV392411 TAR392411 TKN392411 TUJ392411 UEF392411 UOB392411 UXX392411 VHT392411 VRP392411 WBL392411 WLH392411 WVD392411 IR457947 SN457947 ACJ457947 AMF457947 AWB457947 BFX457947 BPT457947 BZP457947 CJL457947 CTH457947 DDD457947 DMZ457947 DWV457947 EGR457947 EQN457947 FAJ457947 FKF457947 FUB457947 GDX457947 GNT457947 GXP457947 HHL457947 HRH457947 IBD457947 IKZ457947 IUV457947 JER457947 JON457947 JYJ457947 KIF457947 KSB457947 LBX457947 LLT457947 LVP457947 MFL457947 MPH457947 MZD457947 NIZ457947 NSV457947 OCR457947 OMN457947 OWJ457947 PGF457947 PQB457947 PZX457947 QJT457947 QTP457947 RDL457947 RNH457947 RXD457947 SGZ457947 SQV457947 TAR457947 TKN457947 TUJ457947 UEF457947 UOB457947 UXX457947 VHT457947 VRP457947 WBL457947 WLH457947 WVD457947 IR523483 SN523483 ACJ523483 AMF523483 AWB523483 BFX523483 BPT523483 BZP523483 CJL523483 CTH523483 DDD523483 DMZ523483 DWV523483 EGR523483 EQN523483 FAJ523483 FKF523483 FUB523483 GDX523483 GNT523483 GXP523483 HHL523483 HRH523483 IBD523483 IKZ523483 IUV523483 JER523483 JON523483 JYJ523483 KIF523483 KSB523483 LBX523483 LLT523483 LVP523483 MFL523483 MPH523483 MZD523483 NIZ523483 NSV523483 OCR523483 OMN523483 OWJ523483 PGF523483 PQB523483 PZX523483 QJT523483 QTP523483 RDL523483 RNH523483 RXD523483 SGZ523483 SQV523483 TAR523483 TKN523483 TUJ523483 UEF523483 UOB523483 UXX523483 VHT523483 VRP523483 WBL523483 WLH523483 WVD523483 IR589019 SN589019 ACJ589019 AMF589019 AWB589019 BFX589019 BPT589019 BZP589019 CJL589019 CTH589019 DDD589019 DMZ589019 DWV589019 EGR589019 EQN589019 FAJ589019 FKF589019 FUB589019 GDX589019 GNT589019 GXP589019 HHL589019 HRH589019 IBD589019 IKZ589019 IUV589019 JER589019 JON589019 JYJ589019 KIF589019 KSB589019 LBX589019 LLT589019 LVP589019 MFL589019 MPH589019 MZD589019 NIZ589019 NSV589019 OCR589019 OMN589019 OWJ589019 PGF589019 PQB589019 PZX589019 QJT589019 QTP589019 RDL589019 RNH589019 RXD589019 SGZ589019 SQV589019 TAR589019 TKN589019 TUJ589019 UEF589019 UOB589019 UXX589019 VHT589019 VRP589019 WBL589019 WLH589019 WVD589019 IR654555 SN654555 ACJ654555 AMF654555 AWB654555 BFX654555 BPT654555 BZP654555 CJL654555 CTH654555 DDD654555 DMZ654555 DWV654555 EGR654555 EQN654555 FAJ654555 FKF654555 FUB654555 GDX654555 GNT654555 GXP654555 HHL654555 HRH654555 IBD654555 IKZ654555 IUV654555 JER654555 JON654555 JYJ654555 KIF654555 KSB654555 LBX654555 LLT654555 LVP654555 MFL654555 MPH654555 MZD654555 NIZ654555 NSV654555 OCR654555 OMN654555 OWJ654555 PGF654555 PQB654555 PZX654555 QJT654555 QTP654555 RDL654555 RNH654555 RXD654555 SGZ654555 SQV654555 TAR654555 TKN654555 TUJ654555 UEF654555 UOB654555 UXX654555 VHT654555 VRP654555 WBL654555 WLH654555 WVD654555 IR720091 SN720091 ACJ720091 AMF720091 AWB720091 BFX720091 BPT720091 BZP720091 CJL720091 CTH720091 DDD720091 DMZ720091 DWV720091 EGR720091 EQN720091 FAJ720091 FKF720091 FUB720091 GDX720091 GNT720091 GXP720091 HHL720091 HRH720091 IBD720091 IKZ720091 IUV720091 JER720091 JON720091 JYJ720091 KIF720091 KSB720091 LBX720091 LLT720091 LVP720091 MFL720091 MPH720091 MZD720091 NIZ720091 NSV720091 OCR720091 OMN720091 OWJ720091 PGF720091 PQB720091 PZX720091 QJT720091 QTP720091 RDL720091 RNH720091 RXD720091 SGZ720091 SQV720091 TAR720091 TKN720091 TUJ720091 UEF720091 UOB720091 UXX720091 VHT720091 VRP720091 WBL720091 WLH720091 WVD720091 IR785627 SN785627 ACJ785627 AMF785627 AWB785627 BFX785627 BPT785627 BZP785627 CJL785627 CTH785627 DDD785627 DMZ785627 DWV785627 EGR785627 EQN785627 FAJ785627 FKF785627 FUB785627 GDX785627 GNT785627 GXP785627 HHL785627 HRH785627 IBD785627 IKZ785627 IUV785627 JER785627 JON785627 JYJ785627 KIF785627 KSB785627 LBX785627 LLT785627 LVP785627 MFL785627 MPH785627 MZD785627 NIZ785627 NSV785627 OCR785627 OMN785627 OWJ785627 PGF785627 PQB785627 PZX785627 QJT785627 QTP785627 RDL785627 RNH785627 RXD785627 SGZ785627 SQV785627 TAR785627 TKN785627 TUJ785627 UEF785627 UOB785627 UXX785627 VHT785627 VRP785627 WBL785627 WLH785627 WVD785627 IR851163 SN851163 ACJ851163 AMF851163 AWB851163 BFX851163 BPT851163 BZP851163 CJL851163 CTH851163 DDD851163 DMZ851163 DWV851163 EGR851163 EQN851163 FAJ851163 FKF851163 FUB851163 GDX851163 GNT851163 GXP851163 HHL851163 HRH851163 IBD851163 IKZ851163 IUV851163 JER851163 JON851163 JYJ851163 KIF851163 KSB851163 LBX851163 LLT851163 LVP851163 MFL851163 MPH851163 MZD851163 NIZ851163 NSV851163 OCR851163 OMN851163 OWJ851163 PGF851163 PQB851163 PZX851163 QJT851163 QTP851163 RDL851163 RNH851163 RXD851163 SGZ851163 SQV851163 TAR851163 TKN851163 TUJ851163 UEF851163 UOB851163 UXX851163 VHT851163 VRP851163 WBL851163 WLH851163 WVD851163 IR916699 SN916699 ACJ916699 AMF916699 AWB916699 BFX916699 BPT916699 BZP916699 CJL916699 CTH916699 DDD916699 DMZ916699 DWV916699 EGR916699 EQN916699 FAJ916699 FKF916699 FUB916699 GDX916699 GNT916699 GXP916699 HHL916699 HRH916699 IBD916699 IKZ916699 IUV916699 JER916699 JON916699 JYJ916699 KIF916699 KSB916699 LBX916699 LLT916699 LVP916699 MFL916699 MPH916699 MZD916699 NIZ916699 NSV916699 OCR916699 OMN916699 OWJ916699 PGF916699 PQB916699 PZX916699 QJT916699 QTP916699 RDL916699 RNH916699 RXD916699 SGZ916699 SQV916699 TAR916699 TKN916699 TUJ916699 UEF916699 UOB916699 UXX916699 VHT916699 VRP916699 WBL916699 WLH916699 WVD916699 IR982235 SN982235 ACJ982235 AMF982235 AWB982235 BFX982235 BPT982235 BZP982235 CJL982235 CTH982235 DDD982235 DMZ982235 DWV982235 EGR982235 EQN982235 FAJ982235 FKF982235 FUB982235 GDX982235 GNT982235 GXP982235 HHL982235 HRH982235 IBD982235 IKZ982235 IUV982235 JER982235 JON982235 JYJ982235 KIF982235 KSB982235 LBX982235 LLT982235 LVP982235 MFL982235 MPH982235 MZD982235 NIZ982235 NSV982235 OCR982235 OMN982235 OWJ982235 PGF982235 PQB982235 PZX982235 QJT982235 QTP982235 RDL982235 RNH982235 RXD982235 SGZ982235 SQV982235 TAR982235 TKN982235 TUJ982235 UEF982235 UOB982235 UXX982235 VHT982235 VRP982235 WBL982235 WLH982235 WVD982235 IO64551:IO64708 SK64551:SK64708 ACG64551:ACG64708 AMC64551:AMC64708 AVY64551:AVY64708 BFU64551:BFU64708 BPQ64551:BPQ64708 BZM64551:BZM64708 CJI64551:CJI64708 CTE64551:CTE64708 DDA64551:DDA64708 DMW64551:DMW64708 DWS64551:DWS64708 EGO64551:EGO64708 EQK64551:EQK64708 FAG64551:FAG64708 FKC64551:FKC64708 FTY64551:FTY64708 GDU64551:GDU64708 GNQ64551:GNQ64708 GXM64551:GXM64708 HHI64551:HHI64708 HRE64551:HRE64708 IBA64551:IBA64708 IKW64551:IKW64708 IUS64551:IUS64708 JEO64551:JEO64708 JOK64551:JOK64708 JYG64551:JYG64708 KIC64551:KIC64708 KRY64551:KRY64708 LBU64551:LBU64708 LLQ64551:LLQ64708 LVM64551:LVM64708 MFI64551:MFI64708 MPE64551:MPE64708 MZA64551:MZA64708 NIW64551:NIW64708 NSS64551:NSS64708 OCO64551:OCO64708 OMK64551:OMK64708 OWG64551:OWG64708 PGC64551:PGC64708 PPY64551:PPY64708 PZU64551:PZU64708 QJQ64551:QJQ64708 QTM64551:QTM64708 RDI64551:RDI64708 RNE64551:RNE64708 RXA64551:RXA64708 SGW64551:SGW64708 SQS64551:SQS64708 TAO64551:TAO64708 TKK64551:TKK64708 TUG64551:TUG64708 UEC64551:UEC64708 UNY64551:UNY64708 UXU64551:UXU64708 VHQ64551:VHQ64708 VRM64551:VRM64708 WBI64551:WBI64708 WLE64551:WLE64708 WVA64551:WVA64708 IO130087:IO130244 SK130087:SK130244 ACG130087:ACG130244 AMC130087:AMC130244 AVY130087:AVY130244 BFU130087:BFU130244 BPQ130087:BPQ130244 BZM130087:BZM130244 CJI130087:CJI130244 CTE130087:CTE130244 DDA130087:DDA130244 DMW130087:DMW130244 DWS130087:DWS130244 EGO130087:EGO130244 EQK130087:EQK130244 FAG130087:FAG130244 FKC130087:FKC130244 FTY130087:FTY130244 GDU130087:GDU130244 GNQ130087:GNQ130244 GXM130087:GXM130244 HHI130087:HHI130244 HRE130087:HRE130244 IBA130087:IBA130244 IKW130087:IKW130244 IUS130087:IUS130244 JEO130087:JEO130244 JOK130087:JOK130244 JYG130087:JYG130244 KIC130087:KIC130244 KRY130087:KRY130244 LBU130087:LBU130244 LLQ130087:LLQ130244 LVM130087:LVM130244 MFI130087:MFI130244 MPE130087:MPE130244 MZA130087:MZA130244 NIW130087:NIW130244 NSS130087:NSS130244 OCO130087:OCO130244 OMK130087:OMK130244 OWG130087:OWG130244 PGC130087:PGC130244 PPY130087:PPY130244 PZU130087:PZU130244 QJQ130087:QJQ130244 QTM130087:QTM130244 RDI130087:RDI130244 RNE130087:RNE130244 RXA130087:RXA130244 SGW130087:SGW130244 SQS130087:SQS130244 TAO130087:TAO130244 TKK130087:TKK130244 TUG130087:TUG130244 UEC130087:UEC130244 UNY130087:UNY130244 UXU130087:UXU130244 VHQ130087:VHQ130244 VRM130087:VRM130244 WBI130087:WBI130244 WLE130087:WLE130244 WVA130087:WVA130244 IO195623:IO195780 SK195623:SK195780 ACG195623:ACG195780 AMC195623:AMC195780 AVY195623:AVY195780 BFU195623:BFU195780 BPQ195623:BPQ195780 BZM195623:BZM195780 CJI195623:CJI195780 CTE195623:CTE195780 DDA195623:DDA195780 DMW195623:DMW195780 DWS195623:DWS195780 EGO195623:EGO195780 EQK195623:EQK195780 FAG195623:FAG195780 FKC195623:FKC195780 FTY195623:FTY195780 GDU195623:GDU195780 GNQ195623:GNQ195780 GXM195623:GXM195780 HHI195623:HHI195780 HRE195623:HRE195780 IBA195623:IBA195780 IKW195623:IKW195780 IUS195623:IUS195780 JEO195623:JEO195780 JOK195623:JOK195780 JYG195623:JYG195780 KIC195623:KIC195780 KRY195623:KRY195780 LBU195623:LBU195780 LLQ195623:LLQ195780 LVM195623:LVM195780 MFI195623:MFI195780 MPE195623:MPE195780 MZA195623:MZA195780 NIW195623:NIW195780 NSS195623:NSS195780 OCO195623:OCO195780 OMK195623:OMK195780 OWG195623:OWG195780 PGC195623:PGC195780 PPY195623:PPY195780 PZU195623:PZU195780 QJQ195623:QJQ195780 QTM195623:QTM195780 RDI195623:RDI195780 RNE195623:RNE195780 RXA195623:RXA195780 SGW195623:SGW195780 SQS195623:SQS195780 TAO195623:TAO195780 TKK195623:TKK195780 TUG195623:TUG195780 UEC195623:UEC195780 UNY195623:UNY195780 UXU195623:UXU195780 VHQ195623:VHQ195780 VRM195623:VRM195780 WBI195623:WBI195780 WLE195623:WLE195780 WVA195623:WVA195780 IO261159:IO261316 SK261159:SK261316 ACG261159:ACG261316 AMC261159:AMC261316 AVY261159:AVY261316 BFU261159:BFU261316 BPQ261159:BPQ261316 BZM261159:BZM261316 CJI261159:CJI261316 CTE261159:CTE261316 DDA261159:DDA261316 DMW261159:DMW261316 DWS261159:DWS261316 EGO261159:EGO261316 EQK261159:EQK261316 FAG261159:FAG261316 FKC261159:FKC261316 FTY261159:FTY261316 GDU261159:GDU261316 GNQ261159:GNQ261316 GXM261159:GXM261316 HHI261159:HHI261316 HRE261159:HRE261316 IBA261159:IBA261316 IKW261159:IKW261316 IUS261159:IUS261316 JEO261159:JEO261316 JOK261159:JOK261316 JYG261159:JYG261316 KIC261159:KIC261316 KRY261159:KRY261316 LBU261159:LBU261316 LLQ261159:LLQ261316 LVM261159:LVM261316 MFI261159:MFI261316 MPE261159:MPE261316 MZA261159:MZA261316 NIW261159:NIW261316 NSS261159:NSS261316 OCO261159:OCO261316 OMK261159:OMK261316 OWG261159:OWG261316 PGC261159:PGC261316 PPY261159:PPY261316 PZU261159:PZU261316 QJQ261159:QJQ261316 QTM261159:QTM261316 RDI261159:RDI261316 RNE261159:RNE261316 RXA261159:RXA261316 SGW261159:SGW261316 SQS261159:SQS261316 TAO261159:TAO261316 TKK261159:TKK261316 TUG261159:TUG261316 UEC261159:UEC261316 UNY261159:UNY261316 UXU261159:UXU261316 VHQ261159:VHQ261316 VRM261159:VRM261316 WBI261159:WBI261316 WLE261159:WLE261316 WVA261159:WVA261316 IO326695:IO326852 SK326695:SK326852 ACG326695:ACG326852 AMC326695:AMC326852 AVY326695:AVY326852 BFU326695:BFU326852 BPQ326695:BPQ326852 BZM326695:BZM326852 CJI326695:CJI326852 CTE326695:CTE326852 DDA326695:DDA326852 DMW326695:DMW326852 DWS326695:DWS326852 EGO326695:EGO326852 EQK326695:EQK326852 FAG326695:FAG326852 FKC326695:FKC326852 FTY326695:FTY326852 GDU326695:GDU326852 GNQ326695:GNQ326852 GXM326695:GXM326852 HHI326695:HHI326852 HRE326695:HRE326852 IBA326695:IBA326852 IKW326695:IKW326852 IUS326695:IUS326852 JEO326695:JEO326852 JOK326695:JOK326852 JYG326695:JYG326852 KIC326695:KIC326852 KRY326695:KRY326852 LBU326695:LBU326852 LLQ326695:LLQ326852 LVM326695:LVM326852 MFI326695:MFI326852 MPE326695:MPE326852 MZA326695:MZA326852 NIW326695:NIW326852 NSS326695:NSS326852 OCO326695:OCO326852 OMK326695:OMK326852 OWG326695:OWG326852 PGC326695:PGC326852 PPY326695:PPY326852 PZU326695:PZU326852 QJQ326695:QJQ326852 QTM326695:QTM326852 RDI326695:RDI326852 RNE326695:RNE326852 RXA326695:RXA326852 SGW326695:SGW326852 SQS326695:SQS326852 TAO326695:TAO326852 TKK326695:TKK326852 TUG326695:TUG326852 UEC326695:UEC326852 UNY326695:UNY326852 UXU326695:UXU326852 VHQ326695:VHQ326852 VRM326695:VRM326852 WBI326695:WBI326852 WLE326695:WLE326852 WVA326695:WVA326852 IO392231:IO392388 SK392231:SK392388 ACG392231:ACG392388 AMC392231:AMC392388 AVY392231:AVY392388 BFU392231:BFU392388 BPQ392231:BPQ392388 BZM392231:BZM392388 CJI392231:CJI392388 CTE392231:CTE392388 DDA392231:DDA392388 DMW392231:DMW392388 DWS392231:DWS392388 EGO392231:EGO392388 EQK392231:EQK392388 FAG392231:FAG392388 FKC392231:FKC392388 FTY392231:FTY392388 GDU392231:GDU392388 GNQ392231:GNQ392388 GXM392231:GXM392388 HHI392231:HHI392388 HRE392231:HRE392388 IBA392231:IBA392388 IKW392231:IKW392388 IUS392231:IUS392388 JEO392231:JEO392388 JOK392231:JOK392388 JYG392231:JYG392388 KIC392231:KIC392388 KRY392231:KRY392388 LBU392231:LBU392388 LLQ392231:LLQ392388 LVM392231:LVM392388 MFI392231:MFI392388 MPE392231:MPE392388 MZA392231:MZA392388 NIW392231:NIW392388 NSS392231:NSS392388 OCO392231:OCO392388 OMK392231:OMK392388 OWG392231:OWG392388 PGC392231:PGC392388 PPY392231:PPY392388 PZU392231:PZU392388 QJQ392231:QJQ392388 QTM392231:QTM392388 RDI392231:RDI392388 RNE392231:RNE392388 RXA392231:RXA392388 SGW392231:SGW392388 SQS392231:SQS392388 TAO392231:TAO392388 TKK392231:TKK392388 TUG392231:TUG392388 UEC392231:UEC392388 UNY392231:UNY392388 UXU392231:UXU392388 VHQ392231:VHQ392388 VRM392231:VRM392388 WBI392231:WBI392388 WLE392231:WLE392388 WVA392231:WVA392388 IO457767:IO457924 SK457767:SK457924 ACG457767:ACG457924 AMC457767:AMC457924 AVY457767:AVY457924 BFU457767:BFU457924 BPQ457767:BPQ457924 BZM457767:BZM457924 CJI457767:CJI457924 CTE457767:CTE457924 DDA457767:DDA457924 DMW457767:DMW457924 DWS457767:DWS457924 EGO457767:EGO457924 EQK457767:EQK457924 FAG457767:FAG457924 FKC457767:FKC457924 FTY457767:FTY457924 GDU457767:GDU457924 GNQ457767:GNQ457924 GXM457767:GXM457924 HHI457767:HHI457924 HRE457767:HRE457924 IBA457767:IBA457924 IKW457767:IKW457924 IUS457767:IUS457924 JEO457767:JEO457924 JOK457767:JOK457924 JYG457767:JYG457924 KIC457767:KIC457924 KRY457767:KRY457924 LBU457767:LBU457924 LLQ457767:LLQ457924 LVM457767:LVM457924 MFI457767:MFI457924 MPE457767:MPE457924 MZA457767:MZA457924 NIW457767:NIW457924 NSS457767:NSS457924 OCO457767:OCO457924 OMK457767:OMK457924 OWG457767:OWG457924 PGC457767:PGC457924 PPY457767:PPY457924 PZU457767:PZU457924 QJQ457767:QJQ457924 QTM457767:QTM457924 RDI457767:RDI457924 RNE457767:RNE457924 RXA457767:RXA457924 SGW457767:SGW457924 SQS457767:SQS457924 TAO457767:TAO457924 TKK457767:TKK457924 TUG457767:TUG457924 UEC457767:UEC457924 UNY457767:UNY457924 UXU457767:UXU457924 VHQ457767:VHQ457924 VRM457767:VRM457924 WBI457767:WBI457924 WLE457767:WLE457924 WVA457767:WVA457924 IO523303:IO523460 SK523303:SK523460 ACG523303:ACG523460 AMC523303:AMC523460 AVY523303:AVY523460 BFU523303:BFU523460 BPQ523303:BPQ523460 BZM523303:BZM523460 CJI523303:CJI523460 CTE523303:CTE523460 DDA523303:DDA523460 DMW523303:DMW523460 DWS523303:DWS523460 EGO523303:EGO523460 EQK523303:EQK523460 FAG523303:FAG523460 FKC523303:FKC523460 FTY523303:FTY523460 GDU523303:GDU523460 GNQ523303:GNQ523460 GXM523303:GXM523460 HHI523303:HHI523460 HRE523303:HRE523460 IBA523303:IBA523460 IKW523303:IKW523460 IUS523303:IUS523460 JEO523303:JEO523460 JOK523303:JOK523460 JYG523303:JYG523460 KIC523303:KIC523460 KRY523303:KRY523460 LBU523303:LBU523460 LLQ523303:LLQ523460 LVM523303:LVM523460 MFI523303:MFI523460 MPE523303:MPE523460 MZA523303:MZA523460 NIW523303:NIW523460 NSS523303:NSS523460 OCO523303:OCO523460 OMK523303:OMK523460 OWG523303:OWG523460 PGC523303:PGC523460 PPY523303:PPY523460 PZU523303:PZU523460 QJQ523303:QJQ523460 QTM523303:QTM523460 RDI523303:RDI523460 RNE523303:RNE523460 RXA523303:RXA523460 SGW523303:SGW523460 SQS523303:SQS523460 TAO523303:TAO523460 TKK523303:TKK523460 TUG523303:TUG523460 UEC523303:UEC523460 UNY523303:UNY523460 UXU523303:UXU523460 VHQ523303:VHQ523460 VRM523303:VRM523460 WBI523303:WBI523460 WLE523303:WLE523460 WVA523303:WVA523460 IO588839:IO588996 SK588839:SK588996 ACG588839:ACG588996 AMC588839:AMC588996 AVY588839:AVY588996 BFU588839:BFU588996 BPQ588839:BPQ588996 BZM588839:BZM588996 CJI588839:CJI588996 CTE588839:CTE588996 DDA588839:DDA588996 DMW588839:DMW588996 DWS588839:DWS588996 EGO588839:EGO588996 EQK588839:EQK588996 FAG588839:FAG588996 FKC588839:FKC588996 FTY588839:FTY588996 GDU588839:GDU588996 GNQ588839:GNQ588996 GXM588839:GXM588996 HHI588839:HHI588996 HRE588839:HRE588996 IBA588839:IBA588996 IKW588839:IKW588996 IUS588839:IUS588996 JEO588839:JEO588996 JOK588839:JOK588996 JYG588839:JYG588996 KIC588839:KIC588996 KRY588839:KRY588996 LBU588839:LBU588996 LLQ588839:LLQ588996 LVM588839:LVM588996 MFI588839:MFI588996 MPE588839:MPE588996 MZA588839:MZA588996 NIW588839:NIW588996 NSS588839:NSS588996 OCO588839:OCO588996 OMK588839:OMK588996 OWG588839:OWG588996 PGC588839:PGC588996 PPY588839:PPY588996 PZU588839:PZU588996 QJQ588839:QJQ588996 QTM588839:QTM588996 RDI588839:RDI588996 RNE588839:RNE588996 RXA588839:RXA588996 SGW588839:SGW588996 SQS588839:SQS588996 TAO588839:TAO588996 TKK588839:TKK588996 TUG588839:TUG588996 UEC588839:UEC588996 UNY588839:UNY588996 UXU588839:UXU588996 VHQ588839:VHQ588996 VRM588839:VRM588996 WBI588839:WBI588996 WLE588839:WLE588996 WVA588839:WVA588996 IO654375:IO654532 SK654375:SK654532 ACG654375:ACG654532 AMC654375:AMC654532 AVY654375:AVY654532 BFU654375:BFU654532 BPQ654375:BPQ654532 BZM654375:BZM654532 CJI654375:CJI654532 CTE654375:CTE654532 DDA654375:DDA654532 DMW654375:DMW654532 DWS654375:DWS654532 EGO654375:EGO654532 EQK654375:EQK654532 FAG654375:FAG654532 FKC654375:FKC654532 FTY654375:FTY654532 GDU654375:GDU654532 GNQ654375:GNQ654532 GXM654375:GXM654532 HHI654375:HHI654532 HRE654375:HRE654532 IBA654375:IBA654532 IKW654375:IKW654532 IUS654375:IUS654532 JEO654375:JEO654532 JOK654375:JOK654532 JYG654375:JYG654532 KIC654375:KIC654532 KRY654375:KRY654532 LBU654375:LBU654532 LLQ654375:LLQ654532 LVM654375:LVM654532 MFI654375:MFI654532 MPE654375:MPE654532 MZA654375:MZA654532 NIW654375:NIW654532 NSS654375:NSS654532 OCO654375:OCO654532 OMK654375:OMK654532 OWG654375:OWG654532 PGC654375:PGC654532 PPY654375:PPY654532 PZU654375:PZU654532 QJQ654375:QJQ654532 QTM654375:QTM654532 RDI654375:RDI654532 RNE654375:RNE654532 RXA654375:RXA654532 SGW654375:SGW654532 SQS654375:SQS654532 TAO654375:TAO654532 TKK654375:TKK654532 TUG654375:TUG654532 UEC654375:UEC654532 UNY654375:UNY654532 UXU654375:UXU654532 VHQ654375:VHQ654532 VRM654375:VRM654532 WBI654375:WBI654532 WLE654375:WLE654532 WVA654375:WVA654532 IO719911:IO720068 SK719911:SK720068 ACG719911:ACG720068 AMC719911:AMC720068 AVY719911:AVY720068 BFU719911:BFU720068 BPQ719911:BPQ720068 BZM719911:BZM720068 CJI719911:CJI720068 CTE719911:CTE720068 DDA719911:DDA720068 DMW719911:DMW720068 DWS719911:DWS720068 EGO719911:EGO720068 EQK719911:EQK720068 FAG719911:FAG720068 FKC719911:FKC720068 FTY719911:FTY720068 GDU719911:GDU720068 GNQ719911:GNQ720068 GXM719911:GXM720068 HHI719911:HHI720068 HRE719911:HRE720068 IBA719911:IBA720068 IKW719911:IKW720068 IUS719911:IUS720068 JEO719911:JEO720068 JOK719911:JOK720068 JYG719911:JYG720068 KIC719911:KIC720068 KRY719911:KRY720068 LBU719911:LBU720068 LLQ719911:LLQ720068 LVM719911:LVM720068 MFI719911:MFI720068 MPE719911:MPE720068 MZA719911:MZA720068 NIW719911:NIW720068 NSS719911:NSS720068 OCO719911:OCO720068 OMK719911:OMK720068 OWG719911:OWG720068 PGC719911:PGC720068 PPY719911:PPY720068 PZU719911:PZU720068 QJQ719911:QJQ720068 QTM719911:QTM720068 RDI719911:RDI720068 RNE719911:RNE720068 RXA719911:RXA720068 SGW719911:SGW720068 SQS719911:SQS720068 TAO719911:TAO720068 TKK719911:TKK720068 TUG719911:TUG720068 UEC719911:UEC720068 UNY719911:UNY720068 UXU719911:UXU720068 VHQ719911:VHQ720068 VRM719911:VRM720068 WBI719911:WBI720068 WLE719911:WLE720068 WVA719911:WVA720068 IO785447:IO785604 SK785447:SK785604 ACG785447:ACG785604 AMC785447:AMC785604 AVY785447:AVY785604 BFU785447:BFU785604 BPQ785447:BPQ785604 BZM785447:BZM785604 CJI785447:CJI785604 CTE785447:CTE785604 DDA785447:DDA785604 DMW785447:DMW785604 DWS785447:DWS785604 EGO785447:EGO785604 EQK785447:EQK785604 FAG785447:FAG785604 FKC785447:FKC785604 FTY785447:FTY785604 GDU785447:GDU785604 GNQ785447:GNQ785604 GXM785447:GXM785604 HHI785447:HHI785604 HRE785447:HRE785604 IBA785447:IBA785604 IKW785447:IKW785604 IUS785447:IUS785604 JEO785447:JEO785604 JOK785447:JOK785604 JYG785447:JYG785604 KIC785447:KIC785604 KRY785447:KRY785604 LBU785447:LBU785604 LLQ785447:LLQ785604 LVM785447:LVM785604 MFI785447:MFI785604 MPE785447:MPE785604 MZA785447:MZA785604 NIW785447:NIW785604 NSS785447:NSS785604 OCO785447:OCO785604 OMK785447:OMK785604 OWG785447:OWG785604 PGC785447:PGC785604 PPY785447:PPY785604 PZU785447:PZU785604 QJQ785447:QJQ785604 QTM785447:QTM785604 RDI785447:RDI785604 RNE785447:RNE785604 RXA785447:RXA785604 SGW785447:SGW785604 SQS785447:SQS785604 TAO785447:TAO785604 TKK785447:TKK785604 TUG785447:TUG785604 UEC785447:UEC785604 UNY785447:UNY785604 UXU785447:UXU785604 VHQ785447:VHQ785604 VRM785447:VRM785604 WBI785447:WBI785604 WLE785447:WLE785604 WVA785447:WVA785604 IO850983:IO851140 SK850983:SK851140 ACG850983:ACG851140 AMC850983:AMC851140 AVY850983:AVY851140 BFU850983:BFU851140 BPQ850983:BPQ851140 BZM850983:BZM851140 CJI850983:CJI851140 CTE850983:CTE851140 DDA850983:DDA851140 DMW850983:DMW851140 DWS850983:DWS851140 EGO850983:EGO851140 EQK850983:EQK851140 FAG850983:FAG851140 FKC850983:FKC851140 FTY850983:FTY851140 GDU850983:GDU851140 GNQ850983:GNQ851140 GXM850983:GXM851140 HHI850983:HHI851140 HRE850983:HRE851140 IBA850983:IBA851140 IKW850983:IKW851140 IUS850983:IUS851140 JEO850983:JEO851140 JOK850983:JOK851140 JYG850983:JYG851140 KIC850983:KIC851140 KRY850983:KRY851140 LBU850983:LBU851140 LLQ850983:LLQ851140 LVM850983:LVM851140 MFI850983:MFI851140 MPE850983:MPE851140 MZA850983:MZA851140 NIW850983:NIW851140 NSS850983:NSS851140 OCO850983:OCO851140 OMK850983:OMK851140 OWG850983:OWG851140 PGC850983:PGC851140 PPY850983:PPY851140 PZU850983:PZU851140 QJQ850983:QJQ851140 QTM850983:QTM851140 RDI850983:RDI851140 RNE850983:RNE851140 RXA850983:RXA851140 SGW850983:SGW851140 SQS850983:SQS851140 TAO850983:TAO851140 TKK850983:TKK851140 TUG850983:TUG851140 UEC850983:UEC851140 UNY850983:UNY851140 UXU850983:UXU851140 VHQ850983:VHQ851140 VRM850983:VRM851140 WBI850983:WBI851140 WLE850983:WLE851140 WVA850983:WVA851140 IO916519:IO916676 SK916519:SK916676 ACG916519:ACG916676 AMC916519:AMC916676 AVY916519:AVY916676 BFU916519:BFU916676 BPQ916519:BPQ916676 BZM916519:BZM916676 CJI916519:CJI916676 CTE916519:CTE916676 DDA916519:DDA916676 DMW916519:DMW916676 DWS916519:DWS916676 EGO916519:EGO916676 EQK916519:EQK916676 FAG916519:FAG916676 FKC916519:FKC916676 FTY916519:FTY916676 GDU916519:GDU916676 GNQ916519:GNQ916676 GXM916519:GXM916676 HHI916519:HHI916676 HRE916519:HRE916676 IBA916519:IBA916676 IKW916519:IKW916676 IUS916519:IUS916676 JEO916519:JEO916676 JOK916519:JOK916676 JYG916519:JYG916676 KIC916519:KIC916676 KRY916519:KRY916676 LBU916519:LBU916676 LLQ916519:LLQ916676 LVM916519:LVM916676 MFI916519:MFI916676 MPE916519:MPE916676 MZA916519:MZA916676 NIW916519:NIW916676 NSS916519:NSS916676 OCO916519:OCO916676 OMK916519:OMK916676 OWG916519:OWG916676 PGC916519:PGC916676 PPY916519:PPY916676 PZU916519:PZU916676 QJQ916519:QJQ916676 QTM916519:QTM916676 RDI916519:RDI916676 RNE916519:RNE916676 RXA916519:RXA916676 SGW916519:SGW916676 SQS916519:SQS916676 TAO916519:TAO916676 TKK916519:TKK916676 TUG916519:TUG916676 UEC916519:UEC916676 UNY916519:UNY916676 UXU916519:UXU916676 VHQ916519:VHQ916676 VRM916519:VRM916676 WBI916519:WBI916676 WLE916519:WLE916676 WVA916519:WVA916676 IO982055:IO982212 SK982055:SK982212 ACG982055:ACG982212 AMC982055:AMC982212 AVY982055:AVY982212 BFU982055:BFU982212 BPQ982055:BPQ982212 BZM982055:BZM982212 CJI982055:CJI982212 CTE982055:CTE982212 DDA982055:DDA982212 DMW982055:DMW982212 DWS982055:DWS982212 EGO982055:EGO982212 EQK982055:EQK982212 FAG982055:FAG982212 FKC982055:FKC982212 FTY982055:FTY982212 GDU982055:GDU982212 GNQ982055:GNQ982212 GXM982055:GXM982212 HHI982055:HHI982212 HRE982055:HRE982212 IBA982055:IBA982212 IKW982055:IKW982212 IUS982055:IUS982212 JEO982055:JEO982212 JOK982055:JOK982212 JYG982055:JYG982212 KIC982055:KIC982212 KRY982055:KRY982212 LBU982055:LBU982212 LLQ982055:LLQ982212 LVM982055:LVM982212 MFI982055:MFI982212 MPE982055:MPE982212 MZA982055:MZA982212 NIW982055:NIW982212 NSS982055:NSS982212 OCO982055:OCO982212 OMK982055:OMK982212 OWG982055:OWG982212 PGC982055:PGC982212 PPY982055:PPY982212 PZU982055:PZU982212 QJQ982055:QJQ982212 QTM982055:QTM982212 RDI982055:RDI982212 RNE982055:RNE982212 RXA982055:RXA982212 SGW982055:SGW982212 SQS982055:SQS982212 TAO982055:TAO982212 TKK982055:TKK982212 TUG982055:TUG982212 UEC982055:UEC982212 UNY982055:UNY982212 UXU982055:UXU982212 VHQ982055:VHQ982212 VRM982055:VRM982212 WBI982055:WBI982212 WLE982055:WLE982212 WVA982055:WVA982212 IR64710 SN64710 ACJ64710 AMF64710 AWB64710 BFX64710 BPT64710 BZP64710 CJL64710 CTH64710 DDD64710 DMZ64710 DWV64710 EGR64710 EQN64710 FAJ64710 FKF64710 FUB64710 GDX64710 GNT64710 GXP64710 HHL64710 HRH64710 IBD64710 IKZ64710 IUV64710 JER64710 JON64710 JYJ64710 KIF64710 KSB64710 LBX64710 LLT64710 LVP64710 MFL64710 MPH64710 MZD64710 NIZ64710 NSV64710 OCR64710 OMN64710 OWJ64710 PGF64710 PQB64710 PZX64710 QJT64710 QTP64710 RDL64710 RNH64710 RXD64710 SGZ64710 SQV64710 TAR64710 TKN64710 TUJ64710 UEF64710 UOB64710 UXX64710 VHT64710 VRP64710 WBL64710 WLH64710 WVD64710 IR130246 SN130246 ACJ130246 AMF130246 AWB130246 BFX130246 BPT130246 BZP130246 CJL130246 CTH130246 DDD130246 DMZ130246 DWV130246 EGR130246 EQN130246 FAJ130246 FKF130246 FUB130246 GDX130246 GNT130246 GXP130246 HHL130246 HRH130246 IBD130246 IKZ130246 IUV130246 JER130246 JON130246 JYJ130246 KIF130246 KSB130246 LBX130246 LLT130246 LVP130246 MFL130246 MPH130246 MZD130246 NIZ130246 NSV130246 OCR130246 OMN130246 OWJ130246 PGF130246 PQB130246 PZX130246 QJT130246 QTP130246 RDL130246 RNH130246 RXD130246 SGZ130246 SQV130246 TAR130246 TKN130246 TUJ130246 UEF130246 UOB130246 UXX130246 VHT130246 VRP130246 WBL130246 WLH130246 WVD130246 IR195782 SN195782 ACJ195782 AMF195782 AWB195782 BFX195782 BPT195782 BZP195782 CJL195782 CTH195782 DDD195782 DMZ195782 DWV195782 EGR195782 EQN195782 FAJ195782 FKF195782 FUB195782 GDX195782 GNT195782 GXP195782 HHL195782 HRH195782 IBD195782 IKZ195782 IUV195782 JER195782 JON195782 JYJ195782 KIF195782 KSB195782 LBX195782 LLT195782 LVP195782 MFL195782 MPH195782 MZD195782 NIZ195782 NSV195782 OCR195782 OMN195782 OWJ195782 PGF195782 PQB195782 PZX195782 QJT195782 QTP195782 RDL195782 RNH195782 RXD195782 SGZ195782 SQV195782 TAR195782 TKN195782 TUJ195782 UEF195782 UOB195782 UXX195782 VHT195782 VRP195782 WBL195782 WLH195782 WVD195782 IR261318 SN261318 ACJ261318 AMF261318 AWB261318 BFX261318 BPT261318 BZP261318 CJL261318 CTH261318 DDD261318 DMZ261318 DWV261318 EGR261318 EQN261318 FAJ261318 FKF261318 FUB261318 GDX261318 GNT261318 GXP261318 HHL261318 HRH261318 IBD261318 IKZ261318 IUV261318 JER261318 JON261318 JYJ261318 KIF261318 KSB261318 LBX261318 LLT261318 LVP261318 MFL261318 MPH261318 MZD261318 NIZ261318 NSV261318 OCR261318 OMN261318 OWJ261318 PGF261318 PQB261318 PZX261318 QJT261318 QTP261318 RDL261318 RNH261318 RXD261318 SGZ261318 SQV261318 TAR261318 TKN261318 TUJ261318 UEF261318 UOB261318 UXX261318 VHT261318 VRP261318 WBL261318 WLH261318 WVD261318 IR326854 SN326854 ACJ326854 AMF326854 AWB326854 BFX326854 BPT326854 BZP326854 CJL326854 CTH326854 DDD326854 DMZ326854 DWV326854 EGR326854 EQN326854 FAJ326854 FKF326854 FUB326854 GDX326854 GNT326854 GXP326854 HHL326854 HRH326854 IBD326854 IKZ326854 IUV326854 JER326854 JON326854 JYJ326854 KIF326854 KSB326854 LBX326854 LLT326854 LVP326854 MFL326854 MPH326854 MZD326854 NIZ326854 NSV326854 OCR326854 OMN326854 OWJ326854 PGF326854 PQB326854 PZX326854 QJT326854 QTP326854 RDL326854 RNH326854 RXD326854 SGZ326854 SQV326854 TAR326854 TKN326854 TUJ326854 UEF326854 UOB326854 UXX326854 VHT326854 VRP326854 WBL326854 WLH326854 WVD326854 IR392390 SN392390 ACJ392390 AMF392390 AWB392390 BFX392390 BPT392390 BZP392390 CJL392390 CTH392390 DDD392390 DMZ392390 DWV392390 EGR392390 EQN392390 FAJ392390 FKF392390 FUB392390 GDX392390 GNT392390 GXP392390 HHL392390 HRH392390 IBD392390 IKZ392390 IUV392390 JER392390 JON392390 JYJ392390 KIF392390 KSB392390 LBX392390 LLT392390 LVP392390 MFL392390 MPH392390 MZD392390 NIZ392390 NSV392390 OCR392390 OMN392390 OWJ392390 PGF392390 PQB392390 PZX392390 QJT392390 QTP392390 RDL392390 RNH392390 RXD392390 SGZ392390 SQV392390 TAR392390 TKN392390 TUJ392390 UEF392390 UOB392390 UXX392390 VHT392390 VRP392390 WBL392390 WLH392390 WVD392390 IR457926 SN457926 ACJ457926 AMF457926 AWB457926 BFX457926 BPT457926 BZP457926 CJL457926 CTH457926 DDD457926 DMZ457926 DWV457926 EGR457926 EQN457926 FAJ457926 FKF457926 FUB457926 GDX457926 GNT457926 GXP457926 HHL457926 HRH457926 IBD457926 IKZ457926 IUV457926 JER457926 JON457926 JYJ457926 KIF457926 KSB457926 LBX457926 LLT457926 LVP457926 MFL457926 MPH457926 MZD457926 NIZ457926 NSV457926 OCR457926 OMN457926 OWJ457926 PGF457926 PQB457926 PZX457926 QJT457926 QTP457926 RDL457926 RNH457926 RXD457926 SGZ457926 SQV457926 TAR457926 TKN457926 TUJ457926 UEF457926 UOB457926 UXX457926 VHT457926 VRP457926 WBL457926 WLH457926 WVD457926 IR523462 SN523462 ACJ523462 AMF523462 AWB523462 BFX523462 BPT523462 BZP523462 CJL523462 CTH523462 DDD523462 DMZ523462 DWV523462 EGR523462 EQN523462 FAJ523462 FKF523462 FUB523462 GDX523462 GNT523462 GXP523462 HHL523462 HRH523462 IBD523462 IKZ523462 IUV523462 JER523462 JON523462 JYJ523462 KIF523462 KSB523462 LBX523462 LLT523462 LVP523462 MFL523462 MPH523462 MZD523462 NIZ523462 NSV523462 OCR523462 OMN523462 OWJ523462 PGF523462 PQB523462 PZX523462 QJT523462 QTP523462 RDL523462 RNH523462 RXD523462 SGZ523462 SQV523462 TAR523462 TKN523462 TUJ523462 UEF523462 UOB523462 UXX523462 VHT523462 VRP523462 WBL523462 WLH523462 WVD523462 IR588998 SN588998 ACJ588998 AMF588998 AWB588998 BFX588998 BPT588998 BZP588998 CJL588998 CTH588998 DDD588998 DMZ588998 DWV588998 EGR588998 EQN588998 FAJ588998 FKF588998 FUB588998 GDX588998 GNT588998 GXP588998 HHL588998 HRH588998 IBD588998 IKZ588998 IUV588998 JER588998 JON588998 JYJ588998 KIF588998 KSB588998 LBX588998 LLT588998 LVP588998 MFL588998 MPH588998 MZD588998 NIZ588998 NSV588998 OCR588998 OMN588998 OWJ588998 PGF588998 PQB588998 PZX588998 QJT588998 QTP588998 RDL588998 RNH588998 RXD588998 SGZ588998 SQV588998 TAR588998 TKN588998 TUJ588998 UEF588998 UOB588998 UXX588998 VHT588998 VRP588998 WBL588998 WLH588998 WVD588998 IR654534 SN654534 ACJ654534 AMF654534 AWB654534 BFX654534 BPT654534 BZP654534 CJL654534 CTH654534 DDD654534 DMZ654534 DWV654534 EGR654534 EQN654534 FAJ654534 FKF654534 FUB654534 GDX654534 GNT654534 GXP654534 HHL654534 HRH654534 IBD654534 IKZ654534 IUV654534 JER654534 JON654534 JYJ654534 KIF654534 KSB654534 LBX654534 LLT654534 LVP654534 MFL654534 MPH654534 MZD654534 NIZ654534 NSV654534 OCR654534 OMN654534 OWJ654534 PGF654534 PQB654534 PZX654534 QJT654534 QTP654534 RDL654534 RNH654534 RXD654534 SGZ654534 SQV654534 TAR654534 TKN654534 TUJ654534 UEF654534 UOB654534 UXX654534 VHT654534 VRP654534 WBL654534 WLH654534 WVD654534 IR720070 SN720070 ACJ720070 AMF720070 AWB720070 BFX720070 BPT720070 BZP720070 CJL720070 CTH720070 DDD720070 DMZ720070 DWV720070 EGR720070 EQN720070 FAJ720070 FKF720070 FUB720070 GDX720070 GNT720070 GXP720070 HHL720070 HRH720070 IBD720070 IKZ720070 IUV720070 JER720070 JON720070 JYJ720070 KIF720070 KSB720070 LBX720070 LLT720070 LVP720070 MFL720070 MPH720070 MZD720070 NIZ720070 NSV720070 OCR720070 OMN720070 OWJ720070 PGF720070 PQB720070 PZX720070 QJT720070 QTP720070 RDL720070 RNH720070 RXD720070 SGZ720070 SQV720070 TAR720070 TKN720070 TUJ720070 UEF720070 UOB720070 UXX720070 VHT720070 VRP720070 WBL720070 WLH720070 WVD720070 IR785606 SN785606 ACJ785606 AMF785606 AWB785606 BFX785606 BPT785606 BZP785606 CJL785606 CTH785606 DDD785606 DMZ785606 DWV785606 EGR785606 EQN785606 FAJ785606 FKF785606 FUB785606 GDX785606 GNT785606 GXP785606 HHL785606 HRH785606 IBD785606 IKZ785606 IUV785606 JER785606 JON785606 JYJ785606 KIF785606 KSB785606 LBX785606 LLT785606 LVP785606 MFL785606 MPH785606 MZD785606 NIZ785606 NSV785606 OCR785606 OMN785606 OWJ785606 PGF785606 PQB785606 PZX785606 QJT785606 QTP785606 RDL785606 RNH785606 RXD785606 SGZ785606 SQV785606 TAR785606 TKN785606 TUJ785606 UEF785606 UOB785606 UXX785606 VHT785606 VRP785606 WBL785606 WLH785606 WVD785606 IR851142 SN851142 ACJ851142 AMF851142 AWB851142 BFX851142 BPT851142 BZP851142 CJL851142 CTH851142 DDD851142 DMZ851142 DWV851142 EGR851142 EQN851142 FAJ851142 FKF851142 FUB851142 GDX851142 GNT851142 GXP851142 HHL851142 HRH851142 IBD851142 IKZ851142 IUV851142 JER851142 JON851142 JYJ851142 KIF851142 KSB851142 LBX851142 LLT851142 LVP851142 MFL851142 MPH851142 MZD851142 NIZ851142 NSV851142 OCR851142 OMN851142 OWJ851142 PGF851142 PQB851142 PZX851142 QJT851142 QTP851142 RDL851142 RNH851142 RXD851142 SGZ851142 SQV851142 TAR851142 TKN851142 TUJ851142 UEF851142 UOB851142 UXX851142 VHT851142 VRP851142 WBL851142 WLH851142 WVD851142 IR916678 SN916678 ACJ916678 AMF916678 AWB916678 BFX916678 BPT916678 BZP916678 CJL916678 CTH916678 DDD916678 DMZ916678 DWV916678 EGR916678 EQN916678 FAJ916678 FKF916678 FUB916678 GDX916678 GNT916678 GXP916678 HHL916678 HRH916678 IBD916678 IKZ916678 IUV916678 JER916678 JON916678 JYJ916678 KIF916678 KSB916678 LBX916678 LLT916678 LVP916678 MFL916678 MPH916678 MZD916678 NIZ916678 NSV916678 OCR916678 OMN916678 OWJ916678 PGF916678 PQB916678 PZX916678 QJT916678 QTP916678 RDL916678 RNH916678 RXD916678 SGZ916678 SQV916678 TAR916678 TKN916678 TUJ916678 UEF916678 UOB916678 UXX916678 VHT916678 VRP916678 WBL916678 WLH916678 WVD916678 IR982214 SN982214 ACJ982214 AMF982214 AWB982214 BFX982214 BPT982214 BZP982214 CJL982214 CTH982214 DDD982214 DMZ982214 DWV982214 EGR982214 EQN982214 FAJ982214 FKF982214 FUB982214 GDX982214 GNT982214 GXP982214 HHL982214 HRH982214 IBD982214 IKZ982214 IUV982214 JER982214 JON982214 JYJ982214 KIF982214 KSB982214 LBX982214 LLT982214 LVP982214 MFL982214 MPH982214 MZD982214 NIZ982214 NSV982214 OCR982214 OMN982214 OWJ982214 PGF982214 PQB982214 PZX982214 QJT982214 QTP982214 RDL982214 RNH982214 RXD982214 SGZ982214 SQV982214 TAR982214 TKN982214 TUJ982214 UEF982214 UOB982214 UXX982214 VHT982214 VRP982214 WBL982214 WLH982214 WVD982214 IP64551:IQ64627 SL64551:SM64627 ACH64551:ACI64627 AMD64551:AME64627 AVZ64551:AWA64627 BFV64551:BFW64627 BPR64551:BPS64627 BZN64551:BZO64627 CJJ64551:CJK64627 CTF64551:CTG64627 DDB64551:DDC64627 DMX64551:DMY64627 DWT64551:DWU64627 EGP64551:EGQ64627 EQL64551:EQM64627 FAH64551:FAI64627 FKD64551:FKE64627 FTZ64551:FUA64627 GDV64551:GDW64627 GNR64551:GNS64627 GXN64551:GXO64627 HHJ64551:HHK64627 HRF64551:HRG64627 IBB64551:IBC64627 IKX64551:IKY64627 IUT64551:IUU64627 JEP64551:JEQ64627 JOL64551:JOM64627 JYH64551:JYI64627 KID64551:KIE64627 KRZ64551:KSA64627 LBV64551:LBW64627 LLR64551:LLS64627 LVN64551:LVO64627 MFJ64551:MFK64627 MPF64551:MPG64627 MZB64551:MZC64627 NIX64551:NIY64627 NST64551:NSU64627 OCP64551:OCQ64627 OML64551:OMM64627 OWH64551:OWI64627 PGD64551:PGE64627 PPZ64551:PQA64627 PZV64551:PZW64627 QJR64551:QJS64627 QTN64551:QTO64627 RDJ64551:RDK64627 RNF64551:RNG64627 RXB64551:RXC64627 SGX64551:SGY64627 SQT64551:SQU64627 TAP64551:TAQ64627 TKL64551:TKM64627 TUH64551:TUI64627 UED64551:UEE64627 UNZ64551:UOA64627 UXV64551:UXW64627 VHR64551:VHS64627 VRN64551:VRO64627 WBJ64551:WBK64627 WLF64551:WLG64627 WVB64551:WVC64627 IP130087:IQ130163 SL130087:SM130163 ACH130087:ACI130163 AMD130087:AME130163 AVZ130087:AWA130163 BFV130087:BFW130163 BPR130087:BPS130163 BZN130087:BZO130163 CJJ130087:CJK130163 CTF130087:CTG130163 DDB130087:DDC130163 DMX130087:DMY130163 DWT130087:DWU130163 EGP130087:EGQ130163 EQL130087:EQM130163 FAH130087:FAI130163 FKD130087:FKE130163 FTZ130087:FUA130163 GDV130087:GDW130163 GNR130087:GNS130163 GXN130087:GXO130163 HHJ130087:HHK130163 HRF130087:HRG130163 IBB130087:IBC130163 IKX130087:IKY130163 IUT130087:IUU130163 JEP130087:JEQ130163 JOL130087:JOM130163 JYH130087:JYI130163 KID130087:KIE130163 KRZ130087:KSA130163 LBV130087:LBW130163 LLR130087:LLS130163 LVN130087:LVO130163 MFJ130087:MFK130163 MPF130087:MPG130163 MZB130087:MZC130163 NIX130087:NIY130163 NST130087:NSU130163 OCP130087:OCQ130163 OML130087:OMM130163 OWH130087:OWI130163 PGD130087:PGE130163 PPZ130087:PQA130163 PZV130087:PZW130163 QJR130087:QJS130163 QTN130087:QTO130163 RDJ130087:RDK130163 RNF130087:RNG130163 RXB130087:RXC130163 SGX130087:SGY130163 SQT130087:SQU130163 TAP130087:TAQ130163 TKL130087:TKM130163 TUH130087:TUI130163 UED130087:UEE130163 UNZ130087:UOA130163 UXV130087:UXW130163 VHR130087:VHS130163 VRN130087:VRO130163 WBJ130087:WBK130163 WLF130087:WLG130163 WVB130087:WVC130163 IP195623:IQ195699 SL195623:SM195699 ACH195623:ACI195699 AMD195623:AME195699 AVZ195623:AWA195699 BFV195623:BFW195699 BPR195623:BPS195699 BZN195623:BZO195699 CJJ195623:CJK195699 CTF195623:CTG195699 DDB195623:DDC195699 DMX195623:DMY195699 DWT195623:DWU195699 EGP195623:EGQ195699 EQL195623:EQM195699 FAH195623:FAI195699 FKD195623:FKE195699 FTZ195623:FUA195699 GDV195623:GDW195699 GNR195623:GNS195699 GXN195623:GXO195699 HHJ195623:HHK195699 HRF195623:HRG195699 IBB195623:IBC195699 IKX195623:IKY195699 IUT195623:IUU195699 JEP195623:JEQ195699 JOL195623:JOM195699 JYH195623:JYI195699 KID195623:KIE195699 KRZ195623:KSA195699 LBV195623:LBW195699 LLR195623:LLS195699 LVN195623:LVO195699 MFJ195623:MFK195699 MPF195623:MPG195699 MZB195623:MZC195699 NIX195623:NIY195699 NST195623:NSU195699 OCP195623:OCQ195699 OML195623:OMM195699 OWH195623:OWI195699 PGD195623:PGE195699 PPZ195623:PQA195699 PZV195623:PZW195699 QJR195623:QJS195699 QTN195623:QTO195699 RDJ195623:RDK195699 RNF195623:RNG195699 RXB195623:RXC195699 SGX195623:SGY195699 SQT195623:SQU195699 TAP195623:TAQ195699 TKL195623:TKM195699 TUH195623:TUI195699 UED195623:UEE195699 UNZ195623:UOA195699 UXV195623:UXW195699 VHR195623:VHS195699 VRN195623:VRO195699 WBJ195623:WBK195699 WLF195623:WLG195699 WVB195623:WVC195699 IP261159:IQ261235 SL261159:SM261235 ACH261159:ACI261235 AMD261159:AME261235 AVZ261159:AWA261235 BFV261159:BFW261235 BPR261159:BPS261235 BZN261159:BZO261235 CJJ261159:CJK261235 CTF261159:CTG261235 DDB261159:DDC261235 DMX261159:DMY261235 DWT261159:DWU261235 EGP261159:EGQ261235 EQL261159:EQM261235 FAH261159:FAI261235 FKD261159:FKE261235 FTZ261159:FUA261235 GDV261159:GDW261235 GNR261159:GNS261235 GXN261159:GXO261235 HHJ261159:HHK261235 HRF261159:HRG261235 IBB261159:IBC261235 IKX261159:IKY261235 IUT261159:IUU261235 JEP261159:JEQ261235 JOL261159:JOM261235 JYH261159:JYI261235 KID261159:KIE261235 KRZ261159:KSA261235 LBV261159:LBW261235 LLR261159:LLS261235 LVN261159:LVO261235 MFJ261159:MFK261235 MPF261159:MPG261235 MZB261159:MZC261235 NIX261159:NIY261235 NST261159:NSU261235 OCP261159:OCQ261235 OML261159:OMM261235 OWH261159:OWI261235 PGD261159:PGE261235 PPZ261159:PQA261235 PZV261159:PZW261235 QJR261159:QJS261235 QTN261159:QTO261235 RDJ261159:RDK261235 RNF261159:RNG261235 RXB261159:RXC261235 SGX261159:SGY261235 SQT261159:SQU261235 TAP261159:TAQ261235 TKL261159:TKM261235 TUH261159:TUI261235 UED261159:UEE261235 UNZ261159:UOA261235 UXV261159:UXW261235 VHR261159:VHS261235 VRN261159:VRO261235 WBJ261159:WBK261235 WLF261159:WLG261235 WVB261159:WVC261235 IP326695:IQ326771 SL326695:SM326771 ACH326695:ACI326771 AMD326695:AME326771 AVZ326695:AWA326771 BFV326695:BFW326771 BPR326695:BPS326771 BZN326695:BZO326771 CJJ326695:CJK326771 CTF326695:CTG326771 DDB326695:DDC326771 DMX326695:DMY326771 DWT326695:DWU326771 EGP326695:EGQ326771 EQL326695:EQM326771 FAH326695:FAI326771 FKD326695:FKE326771 FTZ326695:FUA326771 GDV326695:GDW326771 GNR326695:GNS326771 GXN326695:GXO326771 HHJ326695:HHK326771 HRF326695:HRG326771 IBB326695:IBC326771 IKX326695:IKY326771 IUT326695:IUU326771 JEP326695:JEQ326771 JOL326695:JOM326771 JYH326695:JYI326771 KID326695:KIE326771 KRZ326695:KSA326771 LBV326695:LBW326771 LLR326695:LLS326771 LVN326695:LVO326771 MFJ326695:MFK326771 MPF326695:MPG326771 MZB326695:MZC326771 NIX326695:NIY326771 NST326695:NSU326771 OCP326695:OCQ326771 OML326695:OMM326771 OWH326695:OWI326771 PGD326695:PGE326771 PPZ326695:PQA326771 PZV326695:PZW326771 QJR326695:QJS326771 QTN326695:QTO326771 RDJ326695:RDK326771 RNF326695:RNG326771 RXB326695:RXC326771 SGX326695:SGY326771 SQT326695:SQU326771 TAP326695:TAQ326771 TKL326695:TKM326771 TUH326695:TUI326771 UED326695:UEE326771 UNZ326695:UOA326771 UXV326695:UXW326771 VHR326695:VHS326771 VRN326695:VRO326771 WBJ326695:WBK326771 WLF326695:WLG326771 WVB326695:WVC326771 IP392231:IQ392307 SL392231:SM392307 ACH392231:ACI392307 AMD392231:AME392307 AVZ392231:AWA392307 BFV392231:BFW392307 BPR392231:BPS392307 BZN392231:BZO392307 CJJ392231:CJK392307 CTF392231:CTG392307 DDB392231:DDC392307 DMX392231:DMY392307 DWT392231:DWU392307 EGP392231:EGQ392307 EQL392231:EQM392307 FAH392231:FAI392307 FKD392231:FKE392307 FTZ392231:FUA392307 GDV392231:GDW392307 GNR392231:GNS392307 GXN392231:GXO392307 HHJ392231:HHK392307 HRF392231:HRG392307 IBB392231:IBC392307 IKX392231:IKY392307 IUT392231:IUU392307 JEP392231:JEQ392307 JOL392231:JOM392307 JYH392231:JYI392307 KID392231:KIE392307 KRZ392231:KSA392307 LBV392231:LBW392307 LLR392231:LLS392307 LVN392231:LVO392307 MFJ392231:MFK392307 MPF392231:MPG392307 MZB392231:MZC392307 NIX392231:NIY392307 NST392231:NSU392307 OCP392231:OCQ392307 OML392231:OMM392307 OWH392231:OWI392307 PGD392231:PGE392307 PPZ392231:PQA392307 PZV392231:PZW392307 QJR392231:QJS392307 QTN392231:QTO392307 RDJ392231:RDK392307 RNF392231:RNG392307 RXB392231:RXC392307 SGX392231:SGY392307 SQT392231:SQU392307 TAP392231:TAQ392307 TKL392231:TKM392307 TUH392231:TUI392307 UED392231:UEE392307 UNZ392231:UOA392307 UXV392231:UXW392307 VHR392231:VHS392307 VRN392231:VRO392307 WBJ392231:WBK392307 WLF392231:WLG392307 WVB392231:WVC392307 IP457767:IQ457843 SL457767:SM457843 ACH457767:ACI457843 AMD457767:AME457843 AVZ457767:AWA457843 BFV457767:BFW457843 BPR457767:BPS457843 BZN457767:BZO457843 CJJ457767:CJK457843 CTF457767:CTG457843 DDB457767:DDC457843 DMX457767:DMY457843 DWT457767:DWU457843 EGP457767:EGQ457843 EQL457767:EQM457843 FAH457767:FAI457843 FKD457767:FKE457843 FTZ457767:FUA457843 GDV457767:GDW457843 GNR457767:GNS457843 GXN457767:GXO457843 HHJ457767:HHK457843 HRF457767:HRG457843 IBB457767:IBC457843 IKX457767:IKY457843 IUT457767:IUU457843 JEP457767:JEQ457843 JOL457767:JOM457843 JYH457767:JYI457843 KID457767:KIE457843 KRZ457767:KSA457843 LBV457767:LBW457843 LLR457767:LLS457843 LVN457767:LVO457843 MFJ457767:MFK457843 MPF457767:MPG457843 MZB457767:MZC457843 NIX457767:NIY457843 NST457767:NSU457843 OCP457767:OCQ457843 OML457767:OMM457843 OWH457767:OWI457843 PGD457767:PGE457843 PPZ457767:PQA457843 PZV457767:PZW457843 QJR457767:QJS457843 QTN457767:QTO457843 RDJ457767:RDK457843 RNF457767:RNG457843 RXB457767:RXC457843 SGX457767:SGY457843 SQT457767:SQU457843 TAP457767:TAQ457843 TKL457767:TKM457843 TUH457767:TUI457843 UED457767:UEE457843 UNZ457767:UOA457843 UXV457767:UXW457843 VHR457767:VHS457843 VRN457767:VRO457843 WBJ457767:WBK457843 WLF457767:WLG457843 WVB457767:WVC457843 IP523303:IQ523379 SL523303:SM523379 ACH523303:ACI523379 AMD523303:AME523379 AVZ523303:AWA523379 BFV523303:BFW523379 BPR523303:BPS523379 BZN523303:BZO523379 CJJ523303:CJK523379 CTF523303:CTG523379 DDB523303:DDC523379 DMX523303:DMY523379 DWT523303:DWU523379 EGP523303:EGQ523379 EQL523303:EQM523379 FAH523303:FAI523379 FKD523303:FKE523379 FTZ523303:FUA523379 GDV523303:GDW523379 GNR523303:GNS523379 GXN523303:GXO523379 HHJ523303:HHK523379 HRF523303:HRG523379 IBB523303:IBC523379 IKX523303:IKY523379 IUT523303:IUU523379 JEP523303:JEQ523379 JOL523303:JOM523379 JYH523303:JYI523379 KID523303:KIE523379 KRZ523303:KSA523379 LBV523303:LBW523379 LLR523303:LLS523379 LVN523303:LVO523379 MFJ523303:MFK523379 MPF523303:MPG523379 MZB523303:MZC523379 NIX523303:NIY523379 NST523303:NSU523379 OCP523303:OCQ523379 OML523303:OMM523379 OWH523303:OWI523379 PGD523303:PGE523379 PPZ523303:PQA523379 PZV523303:PZW523379 QJR523303:QJS523379 QTN523303:QTO523379 RDJ523303:RDK523379 RNF523303:RNG523379 RXB523303:RXC523379 SGX523303:SGY523379 SQT523303:SQU523379 TAP523303:TAQ523379 TKL523303:TKM523379 TUH523303:TUI523379 UED523303:UEE523379 UNZ523303:UOA523379 UXV523303:UXW523379 VHR523303:VHS523379 VRN523303:VRO523379 WBJ523303:WBK523379 WLF523303:WLG523379 WVB523303:WVC523379 IP588839:IQ588915 SL588839:SM588915 ACH588839:ACI588915 AMD588839:AME588915 AVZ588839:AWA588915 BFV588839:BFW588915 BPR588839:BPS588915 BZN588839:BZO588915 CJJ588839:CJK588915 CTF588839:CTG588915 DDB588839:DDC588915 DMX588839:DMY588915 DWT588839:DWU588915 EGP588839:EGQ588915 EQL588839:EQM588915 FAH588839:FAI588915 FKD588839:FKE588915 FTZ588839:FUA588915 GDV588839:GDW588915 GNR588839:GNS588915 GXN588839:GXO588915 HHJ588839:HHK588915 HRF588839:HRG588915 IBB588839:IBC588915 IKX588839:IKY588915 IUT588839:IUU588915 JEP588839:JEQ588915 JOL588839:JOM588915 JYH588839:JYI588915 KID588839:KIE588915 KRZ588839:KSA588915 LBV588839:LBW588915 LLR588839:LLS588915 LVN588839:LVO588915 MFJ588839:MFK588915 MPF588839:MPG588915 MZB588839:MZC588915 NIX588839:NIY588915 NST588839:NSU588915 OCP588839:OCQ588915 OML588839:OMM588915 OWH588839:OWI588915 PGD588839:PGE588915 PPZ588839:PQA588915 PZV588839:PZW588915 QJR588839:QJS588915 QTN588839:QTO588915 RDJ588839:RDK588915 RNF588839:RNG588915 RXB588839:RXC588915 SGX588839:SGY588915 SQT588839:SQU588915 TAP588839:TAQ588915 TKL588839:TKM588915 TUH588839:TUI588915 UED588839:UEE588915 UNZ588839:UOA588915 UXV588839:UXW588915 VHR588839:VHS588915 VRN588839:VRO588915 WBJ588839:WBK588915 WLF588839:WLG588915 WVB588839:WVC588915 IP654375:IQ654451 SL654375:SM654451 ACH654375:ACI654451 AMD654375:AME654451 AVZ654375:AWA654451 BFV654375:BFW654451 BPR654375:BPS654451 BZN654375:BZO654451 CJJ654375:CJK654451 CTF654375:CTG654451 DDB654375:DDC654451 DMX654375:DMY654451 DWT654375:DWU654451 EGP654375:EGQ654451 EQL654375:EQM654451 FAH654375:FAI654451 FKD654375:FKE654451 FTZ654375:FUA654451 GDV654375:GDW654451 GNR654375:GNS654451 GXN654375:GXO654451 HHJ654375:HHK654451 HRF654375:HRG654451 IBB654375:IBC654451 IKX654375:IKY654451 IUT654375:IUU654451 JEP654375:JEQ654451 JOL654375:JOM654451 JYH654375:JYI654451 KID654375:KIE654451 KRZ654375:KSA654451 LBV654375:LBW654451 LLR654375:LLS654451 LVN654375:LVO654451 MFJ654375:MFK654451 MPF654375:MPG654451 MZB654375:MZC654451 NIX654375:NIY654451 NST654375:NSU654451 OCP654375:OCQ654451 OML654375:OMM654451 OWH654375:OWI654451 PGD654375:PGE654451 PPZ654375:PQA654451 PZV654375:PZW654451 QJR654375:QJS654451 QTN654375:QTO654451 RDJ654375:RDK654451 RNF654375:RNG654451 RXB654375:RXC654451 SGX654375:SGY654451 SQT654375:SQU654451 TAP654375:TAQ654451 TKL654375:TKM654451 TUH654375:TUI654451 UED654375:UEE654451 UNZ654375:UOA654451 UXV654375:UXW654451 VHR654375:VHS654451 VRN654375:VRO654451 WBJ654375:WBK654451 WLF654375:WLG654451 WVB654375:WVC654451 IP719911:IQ719987 SL719911:SM719987 ACH719911:ACI719987 AMD719911:AME719987 AVZ719911:AWA719987 BFV719911:BFW719987 BPR719911:BPS719987 BZN719911:BZO719987 CJJ719911:CJK719987 CTF719911:CTG719987 DDB719911:DDC719987 DMX719911:DMY719987 DWT719911:DWU719987 EGP719911:EGQ719987 EQL719911:EQM719987 FAH719911:FAI719987 FKD719911:FKE719987 FTZ719911:FUA719987 GDV719911:GDW719987 GNR719911:GNS719987 GXN719911:GXO719987 HHJ719911:HHK719987 HRF719911:HRG719987 IBB719911:IBC719987 IKX719911:IKY719987 IUT719911:IUU719987 JEP719911:JEQ719987 JOL719911:JOM719987 JYH719911:JYI719987 KID719911:KIE719987 KRZ719911:KSA719987 LBV719911:LBW719987 LLR719911:LLS719987 LVN719911:LVO719987 MFJ719911:MFK719987 MPF719911:MPG719987 MZB719911:MZC719987 NIX719911:NIY719987 NST719911:NSU719987 OCP719911:OCQ719987 OML719911:OMM719987 OWH719911:OWI719987 PGD719911:PGE719987 PPZ719911:PQA719987 PZV719911:PZW719987 QJR719911:QJS719987 QTN719911:QTO719987 RDJ719911:RDK719987 RNF719911:RNG719987 RXB719911:RXC719987 SGX719911:SGY719987 SQT719911:SQU719987 TAP719911:TAQ719987 TKL719911:TKM719987 TUH719911:TUI719987 UED719911:UEE719987 UNZ719911:UOA719987 UXV719911:UXW719987 VHR719911:VHS719987 VRN719911:VRO719987 WBJ719911:WBK719987 WLF719911:WLG719987 WVB719911:WVC719987 IP785447:IQ785523 SL785447:SM785523 ACH785447:ACI785523 AMD785447:AME785523 AVZ785447:AWA785523 BFV785447:BFW785523 BPR785447:BPS785523 BZN785447:BZO785523 CJJ785447:CJK785523 CTF785447:CTG785523 DDB785447:DDC785523 DMX785447:DMY785523 DWT785447:DWU785523 EGP785447:EGQ785523 EQL785447:EQM785523 FAH785447:FAI785523 FKD785447:FKE785523 FTZ785447:FUA785523 GDV785447:GDW785523 GNR785447:GNS785523 GXN785447:GXO785523 HHJ785447:HHK785523 HRF785447:HRG785523 IBB785447:IBC785523 IKX785447:IKY785523 IUT785447:IUU785523 JEP785447:JEQ785523 JOL785447:JOM785523 JYH785447:JYI785523 KID785447:KIE785523 KRZ785447:KSA785523 LBV785447:LBW785523 LLR785447:LLS785523 LVN785447:LVO785523 MFJ785447:MFK785523 MPF785447:MPG785523 MZB785447:MZC785523 NIX785447:NIY785523 NST785447:NSU785523 OCP785447:OCQ785523 OML785447:OMM785523 OWH785447:OWI785523 PGD785447:PGE785523 PPZ785447:PQA785523 PZV785447:PZW785523 QJR785447:QJS785523 QTN785447:QTO785523 RDJ785447:RDK785523 RNF785447:RNG785523 RXB785447:RXC785523 SGX785447:SGY785523 SQT785447:SQU785523 TAP785447:TAQ785523 TKL785447:TKM785523 TUH785447:TUI785523 UED785447:UEE785523 UNZ785447:UOA785523 UXV785447:UXW785523 VHR785447:VHS785523 VRN785447:VRO785523 WBJ785447:WBK785523 WLF785447:WLG785523 WVB785447:WVC785523 IP850983:IQ851059 SL850983:SM851059 ACH850983:ACI851059 AMD850983:AME851059 AVZ850983:AWA851059 BFV850983:BFW851059 BPR850983:BPS851059 BZN850983:BZO851059 CJJ850983:CJK851059 CTF850983:CTG851059 DDB850983:DDC851059 DMX850983:DMY851059 DWT850983:DWU851059 EGP850983:EGQ851059 EQL850983:EQM851059 FAH850983:FAI851059 FKD850983:FKE851059 FTZ850983:FUA851059 GDV850983:GDW851059 GNR850983:GNS851059 GXN850983:GXO851059 HHJ850983:HHK851059 HRF850983:HRG851059 IBB850983:IBC851059 IKX850983:IKY851059 IUT850983:IUU851059 JEP850983:JEQ851059 JOL850983:JOM851059 JYH850983:JYI851059 KID850983:KIE851059 KRZ850983:KSA851059 LBV850983:LBW851059 LLR850983:LLS851059 LVN850983:LVO851059 MFJ850983:MFK851059 MPF850983:MPG851059 MZB850983:MZC851059 NIX850983:NIY851059 NST850983:NSU851059 OCP850983:OCQ851059 OML850983:OMM851059 OWH850983:OWI851059 PGD850983:PGE851059 PPZ850983:PQA851059 PZV850983:PZW851059 QJR850983:QJS851059 QTN850983:QTO851059 RDJ850983:RDK851059 RNF850983:RNG851059 RXB850983:RXC851059 SGX850983:SGY851059 SQT850983:SQU851059 TAP850983:TAQ851059 TKL850983:TKM851059 TUH850983:TUI851059 UED850983:UEE851059 UNZ850983:UOA851059 UXV850983:UXW851059 VHR850983:VHS851059 VRN850983:VRO851059 WBJ850983:WBK851059 WLF850983:WLG851059 WVB850983:WVC851059 IP916519:IQ916595 SL916519:SM916595 ACH916519:ACI916595 AMD916519:AME916595 AVZ916519:AWA916595 BFV916519:BFW916595 BPR916519:BPS916595 BZN916519:BZO916595 CJJ916519:CJK916595 CTF916519:CTG916595 DDB916519:DDC916595 DMX916519:DMY916595 DWT916519:DWU916595 EGP916519:EGQ916595 EQL916519:EQM916595 FAH916519:FAI916595 FKD916519:FKE916595 FTZ916519:FUA916595 GDV916519:GDW916595 GNR916519:GNS916595 GXN916519:GXO916595 HHJ916519:HHK916595 HRF916519:HRG916595 IBB916519:IBC916595 IKX916519:IKY916595 IUT916519:IUU916595 JEP916519:JEQ916595 JOL916519:JOM916595 JYH916519:JYI916595 KID916519:KIE916595 KRZ916519:KSA916595 LBV916519:LBW916595 LLR916519:LLS916595 LVN916519:LVO916595 MFJ916519:MFK916595 MPF916519:MPG916595 MZB916519:MZC916595 NIX916519:NIY916595 NST916519:NSU916595 OCP916519:OCQ916595 OML916519:OMM916595 OWH916519:OWI916595 PGD916519:PGE916595 PPZ916519:PQA916595 PZV916519:PZW916595 QJR916519:QJS916595 QTN916519:QTO916595 RDJ916519:RDK916595 RNF916519:RNG916595 RXB916519:RXC916595 SGX916519:SGY916595 SQT916519:SQU916595 TAP916519:TAQ916595 TKL916519:TKM916595 TUH916519:TUI916595 UED916519:UEE916595 UNZ916519:UOA916595 UXV916519:UXW916595 VHR916519:VHS916595 VRN916519:VRO916595 WBJ916519:WBK916595 WLF916519:WLG916595 WVB916519:WVC916595 IP982055:IQ982131 SL982055:SM982131 ACH982055:ACI982131 AMD982055:AME982131 AVZ982055:AWA982131 BFV982055:BFW982131 BPR982055:BPS982131 BZN982055:BZO982131 CJJ982055:CJK982131 CTF982055:CTG982131 DDB982055:DDC982131 DMX982055:DMY982131 DWT982055:DWU982131 EGP982055:EGQ982131 EQL982055:EQM982131 FAH982055:FAI982131 FKD982055:FKE982131 FTZ982055:FUA982131 GDV982055:GDW982131 GNR982055:GNS982131 GXN982055:GXO982131 HHJ982055:HHK982131 HRF982055:HRG982131 IBB982055:IBC982131 IKX982055:IKY982131 IUT982055:IUU982131 JEP982055:JEQ982131 JOL982055:JOM982131 JYH982055:JYI982131 KID982055:KIE982131 KRZ982055:KSA982131 LBV982055:LBW982131 LLR982055:LLS982131 LVN982055:LVO982131 MFJ982055:MFK982131 MPF982055:MPG982131 MZB982055:MZC982131 NIX982055:NIY982131 NST982055:NSU982131 OCP982055:OCQ982131 OML982055:OMM982131 OWH982055:OWI982131 PGD982055:PGE982131 PPZ982055:PQA982131 PZV982055:PZW982131 QJR982055:QJS982131 QTN982055:QTO982131 RDJ982055:RDK982131 RNF982055:RNG982131 RXB982055:RXC982131 SGX982055:SGY982131 SQT982055:SQU982131 TAP982055:TAQ982131 TKL982055:TKM982131 TUH982055:TUI982131 UED982055:UEE982131 UNZ982055:UOA982131 UXV982055:UXW982131 VHR982055:VHS982131 VRN982055:VRO982131 WBJ982055:WBK982131 WLF982055:WLG982131 WVB982055:WVC982131 IQ64672:IQ64708 SM64672:SM64708 ACI64672:ACI64708 AME64672:AME64708 AWA64672:AWA64708 BFW64672:BFW64708 BPS64672:BPS64708 BZO64672:BZO64708 CJK64672:CJK64708 CTG64672:CTG64708 DDC64672:DDC64708 DMY64672:DMY64708 DWU64672:DWU64708 EGQ64672:EGQ64708 EQM64672:EQM64708 FAI64672:FAI64708 FKE64672:FKE64708 FUA64672:FUA64708 GDW64672:GDW64708 GNS64672:GNS64708 GXO64672:GXO64708 HHK64672:HHK64708 HRG64672:HRG64708 IBC64672:IBC64708 IKY64672:IKY64708 IUU64672:IUU64708 JEQ64672:JEQ64708 JOM64672:JOM64708 JYI64672:JYI64708 KIE64672:KIE64708 KSA64672:KSA64708 LBW64672:LBW64708 LLS64672:LLS64708 LVO64672:LVO64708 MFK64672:MFK64708 MPG64672:MPG64708 MZC64672:MZC64708 NIY64672:NIY64708 NSU64672:NSU64708 OCQ64672:OCQ64708 OMM64672:OMM64708 OWI64672:OWI64708 PGE64672:PGE64708 PQA64672:PQA64708 PZW64672:PZW64708 QJS64672:QJS64708 QTO64672:QTO64708 RDK64672:RDK64708 RNG64672:RNG64708 RXC64672:RXC64708 SGY64672:SGY64708 SQU64672:SQU64708 TAQ64672:TAQ64708 TKM64672:TKM64708 TUI64672:TUI64708 UEE64672:UEE64708 UOA64672:UOA64708 UXW64672:UXW64708 VHS64672:VHS64708 VRO64672:VRO64708 WBK64672:WBK64708 WLG64672:WLG64708 WVC64672:WVC64708 IQ130208:IQ130244 SM130208:SM130244 ACI130208:ACI130244 AME130208:AME130244 AWA130208:AWA130244 BFW130208:BFW130244 BPS130208:BPS130244 BZO130208:BZO130244 CJK130208:CJK130244 CTG130208:CTG130244 DDC130208:DDC130244 DMY130208:DMY130244 DWU130208:DWU130244 EGQ130208:EGQ130244 EQM130208:EQM130244 FAI130208:FAI130244 FKE130208:FKE130244 FUA130208:FUA130244 GDW130208:GDW130244 GNS130208:GNS130244 GXO130208:GXO130244 HHK130208:HHK130244 HRG130208:HRG130244 IBC130208:IBC130244 IKY130208:IKY130244 IUU130208:IUU130244 JEQ130208:JEQ130244 JOM130208:JOM130244 JYI130208:JYI130244 KIE130208:KIE130244 KSA130208:KSA130244 LBW130208:LBW130244 LLS130208:LLS130244 LVO130208:LVO130244 MFK130208:MFK130244 MPG130208:MPG130244 MZC130208:MZC130244 NIY130208:NIY130244 NSU130208:NSU130244 OCQ130208:OCQ130244 OMM130208:OMM130244 OWI130208:OWI130244 PGE130208:PGE130244 PQA130208:PQA130244 PZW130208:PZW130244 QJS130208:QJS130244 QTO130208:QTO130244 RDK130208:RDK130244 RNG130208:RNG130244 RXC130208:RXC130244 SGY130208:SGY130244 SQU130208:SQU130244 TAQ130208:TAQ130244 TKM130208:TKM130244 TUI130208:TUI130244 UEE130208:UEE130244 UOA130208:UOA130244 UXW130208:UXW130244 VHS130208:VHS130244 VRO130208:VRO130244 WBK130208:WBK130244 WLG130208:WLG130244 WVC130208:WVC130244 IQ195744:IQ195780 SM195744:SM195780 ACI195744:ACI195780 AME195744:AME195780 AWA195744:AWA195780 BFW195744:BFW195780 BPS195744:BPS195780 BZO195744:BZO195780 CJK195744:CJK195780 CTG195744:CTG195780 DDC195744:DDC195780 DMY195744:DMY195780 DWU195744:DWU195780 EGQ195744:EGQ195780 EQM195744:EQM195780 FAI195744:FAI195780 FKE195744:FKE195780 FUA195744:FUA195780 GDW195744:GDW195780 GNS195744:GNS195780 GXO195744:GXO195780 HHK195744:HHK195780 HRG195744:HRG195780 IBC195744:IBC195780 IKY195744:IKY195780 IUU195744:IUU195780 JEQ195744:JEQ195780 JOM195744:JOM195780 JYI195744:JYI195780 KIE195744:KIE195780 KSA195744:KSA195780 LBW195744:LBW195780 LLS195744:LLS195780 LVO195744:LVO195780 MFK195744:MFK195780 MPG195744:MPG195780 MZC195744:MZC195780 NIY195744:NIY195780 NSU195744:NSU195780 OCQ195744:OCQ195780 OMM195744:OMM195780 OWI195744:OWI195780 PGE195744:PGE195780 PQA195744:PQA195780 PZW195744:PZW195780 QJS195744:QJS195780 QTO195744:QTO195780 RDK195744:RDK195780 RNG195744:RNG195780 RXC195744:RXC195780 SGY195744:SGY195780 SQU195744:SQU195780 TAQ195744:TAQ195780 TKM195744:TKM195780 TUI195744:TUI195780 UEE195744:UEE195780 UOA195744:UOA195780 UXW195744:UXW195780 VHS195744:VHS195780 VRO195744:VRO195780 WBK195744:WBK195780 WLG195744:WLG195780 WVC195744:WVC195780 IQ261280:IQ261316 SM261280:SM261316 ACI261280:ACI261316 AME261280:AME261316 AWA261280:AWA261316 BFW261280:BFW261316 BPS261280:BPS261316 BZO261280:BZO261316 CJK261280:CJK261316 CTG261280:CTG261316 DDC261280:DDC261316 DMY261280:DMY261316 DWU261280:DWU261316 EGQ261280:EGQ261316 EQM261280:EQM261316 FAI261280:FAI261316 FKE261280:FKE261316 FUA261280:FUA261316 GDW261280:GDW261316 GNS261280:GNS261316 GXO261280:GXO261316 HHK261280:HHK261316 HRG261280:HRG261316 IBC261280:IBC261316 IKY261280:IKY261316 IUU261280:IUU261316 JEQ261280:JEQ261316 JOM261280:JOM261316 JYI261280:JYI261316 KIE261280:KIE261316 KSA261280:KSA261316 LBW261280:LBW261316 LLS261280:LLS261316 LVO261280:LVO261316 MFK261280:MFK261316 MPG261280:MPG261316 MZC261280:MZC261316 NIY261280:NIY261316 NSU261280:NSU261316 OCQ261280:OCQ261316 OMM261280:OMM261316 OWI261280:OWI261316 PGE261280:PGE261316 PQA261280:PQA261316 PZW261280:PZW261316 QJS261280:QJS261316 QTO261280:QTO261316 RDK261280:RDK261316 RNG261280:RNG261316 RXC261280:RXC261316 SGY261280:SGY261316 SQU261280:SQU261316 TAQ261280:TAQ261316 TKM261280:TKM261316 TUI261280:TUI261316 UEE261280:UEE261316 UOA261280:UOA261316 UXW261280:UXW261316 VHS261280:VHS261316 VRO261280:VRO261316 WBK261280:WBK261316 WLG261280:WLG261316 WVC261280:WVC261316 IQ326816:IQ326852 SM326816:SM326852 ACI326816:ACI326852 AME326816:AME326852 AWA326816:AWA326852 BFW326816:BFW326852 BPS326816:BPS326852 BZO326816:BZO326852 CJK326816:CJK326852 CTG326816:CTG326852 DDC326816:DDC326852 DMY326816:DMY326852 DWU326816:DWU326852 EGQ326816:EGQ326852 EQM326816:EQM326852 FAI326816:FAI326852 FKE326816:FKE326852 FUA326816:FUA326852 GDW326816:GDW326852 GNS326816:GNS326852 GXO326816:GXO326852 HHK326816:HHK326852 HRG326816:HRG326852 IBC326816:IBC326852 IKY326816:IKY326852 IUU326816:IUU326852 JEQ326816:JEQ326852 JOM326816:JOM326852 JYI326816:JYI326852 KIE326816:KIE326852 KSA326816:KSA326852 LBW326816:LBW326852 LLS326816:LLS326852 LVO326816:LVO326852 MFK326816:MFK326852 MPG326816:MPG326852 MZC326816:MZC326852 NIY326816:NIY326852 NSU326816:NSU326852 OCQ326816:OCQ326852 OMM326816:OMM326852 OWI326816:OWI326852 PGE326816:PGE326852 PQA326816:PQA326852 PZW326816:PZW326852 QJS326816:QJS326852 QTO326816:QTO326852 RDK326816:RDK326852 RNG326816:RNG326852 RXC326816:RXC326852 SGY326816:SGY326852 SQU326816:SQU326852 TAQ326816:TAQ326852 TKM326816:TKM326852 TUI326816:TUI326852 UEE326816:UEE326852 UOA326816:UOA326852 UXW326816:UXW326852 VHS326816:VHS326852 VRO326816:VRO326852 WBK326816:WBK326852 WLG326816:WLG326852 WVC326816:WVC326852 IQ392352:IQ392388 SM392352:SM392388 ACI392352:ACI392388 AME392352:AME392388 AWA392352:AWA392388 BFW392352:BFW392388 BPS392352:BPS392388 BZO392352:BZO392388 CJK392352:CJK392388 CTG392352:CTG392388 DDC392352:DDC392388 DMY392352:DMY392388 DWU392352:DWU392388 EGQ392352:EGQ392388 EQM392352:EQM392388 FAI392352:FAI392388 FKE392352:FKE392388 FUA392352:FUA392388 GDW392352:GDW392388 GNS392352:GNS392388 GXO392352:GXO392388 HHK392352:HHK392388 HRG392352:HRG392388 IBC392352:IBC392388 IKY392352:IKY392388 IUU392352:IUU392388 JEQ392352:JEQ392388 JOM392352:JOM392388 JYI392352:JYI392388 KIE392352:KIE392388 KSA392352:KSA392388 LBW392352:LBW392388 LLS392352:LLS392388 LVO392352:LVO392388 MFK392352:MFK392388 MPG392352:MPG392388 MZC392352:MZC392388 NIY392352:NIY392388 NSU392352:NSU392388 OCQ392352:OCQ392388 OMM392352:OMM392388 OWI392352:OWI392388 PGE392352:PGE392388 PQA392352:PQA392388 PZW392352:PZW392388 QJS392352:QJS392388 QTO392352:QTO392388 RDK392352:RDK392388 RNG392352:RNG392388 RXC392352:RXC392388 SGY392352:SGY392388 SQU392352:SQU392388 TAQ392352:TAQ392388 TKM392352:TKM392388 TUI392352:TUI392388 UEE392352:UEE392388 UOA392352:UOA392388 UXW392352:UXW392388 VHS392352:VHS392388 VRO392352:VRO392388 WBK392352:WBK392388 WLG392352:WLG392388 WVC392352:WVC392388 IQ457888:IQ457924 SM457888:SM457924 ACI457888:ACI457924 AME457888:AME457924 AWA457888:AWA457924 BFW457888:BFW457924 BPS457888:BPS457924 BZO457888:BZO457924 CJK457888:CJK457924 CTG457888:CTG457924 DDC457888:DDC457924 DMY457888:DMY457924 DWU457888:DWU457924 EGQ457888:EGQ457924 EQM457888:EQM457924 FAI457888:FAI457924 FKE457888:FKE457924 FUA457888:FUA457924 GDW457888:GDW457924 GNS457888:GNS457924 GXO457888:GXO457924 HHK457888:HHK457924 HRG457888:HRG457924 IBC457888:IBC457924 IKY457888:IKY457924 IUU457888:IUU457924 JEQ457888:JEQ457924 JOM457888:JOM457924 JYI457888:JYI457924 KIE457888:KIE457924 KSA457888:KSA457924 LBW457888:LBW457924 LLS457888:LLS457924 LVO457888:LVO457924 MFK457888:MFK457924 MPG457888:MPG457924 MZC457888:MZC457924 NIY457888:NIY457924 NSU457888:NSU457924 OCQ457888:OCQ457924 OMM457888:OMM457924 OWI457888:OWI457924 PGE457888:PGE457924 PQA457888:PQA457924 PZW457888:PZW457924 QJS457888:QJS457924 QTO457888:QTO457924 RDK457888:RDK457924 RNG457888:RNG457924 RXC457888:RXC457924 SGY457888:SGY457924 SQU457888:SQU457924 TAQ457888:TAQ457924 TKM457888:TKM457924 TUI457888:TUI457924 UEE457888:UEE457924 UOA457888:UOA457924 UXW457888:UXW457924 VHS457888:VHS457924 VRO457888:VRO457924 WBK457888:WBK457924 WLG457888:WLG457924 WVC457888:WVC457924 IQ523424:IQ523460 SM523424:SM523460 ACI523424:ACI523460 AME523424:AME523460 AWA523424:AWA523460 BFW523424:BFW523460 BPS523424:BPS523460 BZO523424:BZO523460 CJK523424:CJK523460 CTG523424:CTG523460 DDC523424:DDC523460 DMY523424:DMY523460 DWU523424:DWU523460 EGQ523424:EGQ523460 EQM523424:EQM523460 FAI523424:FAI523460 FKE523424:FKE523460 FUA523424:FUA523460 GDW523424:GDW523460 GNS523424:GNS523460 GXO523424:GXO523460 HHK523424:HHK523460 HRG523424:HRG523460 IBC523424:IBC523460 IKY523424:IKY523460 IUU523424:IUU523460 JEQ523424:JEQ523460 JOM523424:JOM523460 JYI523424:JYI523460 KIE523424:KIE523460 KSA523424:KSA523460 LBW523424:LBW523460 LLS523424:LLS523460 LVO523424:LVO523460 MFK523424:MFK523460 MPG523424:MPG523460 MZC523424:MZC523460 NIY523424:NIY523460 NSU523424:NSU523460 OCQ523424:OCQ523460 OMM523424:OMM523460 OWI523424:OWI523460 PGE523424:PGE523460 PQA523424:PQA523460 PZW523424:PZW523460 QJS523424:QJS523460 QTO523424:QTO523460 RDK523424:RDK523460 RNG523424:RNG523460 RXC523424:RXC523460 SGY523424:SGY523460 SQU523424:SQU523460 TAQ523424:TAQ523460 TKM523424:TKM523460 TUI523424:TUI523460 UEE523424:UEE523460 UOA523424:UOA523460 UXW523424:UXW523460 VHS523424:VHS523460 VRO523424:VRO523460 WBK523424:WBK523460 WLG523424:WLG523460 WVC523424:WVC523460 IQ588960:IQ588996 SM588960:SM588996 ACI588960:ACI588996 AME588960:AME588996 AWA588960:AWA588996 BFW588960:BFW588996 BPS588960:BPS588996 BZO588960:BZO588996 CJK588960:CJK588996 CTG588960:CTG588996 DDC588960:DDC588996 DMY588960:DMY588996 DWU588960:DWU588996 EGQ588960:EGQ588996 EQM588960:EQM588996 FAI588960:FAI588996 FKE588960:FKE588996 FUA588960:FUA588996 GDW588960:GDW588996 GNS588960:GNS588996 GXO588960:GXO588996 HHK588960:HHK588996 HRG588960:HRG588996 IBC588960:IBC588996 IKY588960:IKY588996 IUU588960:IUU588996 JEQ588960:JEQ588996 JOM588960:JOM588996 JYI588960:JYI588996 KIE588960:KIE588996 KSA588960:KSA588996 LBW588960:LBW588996 LLS588960:LLS588996 LVO588960:LVO588996 MFK588960:MFK588996 MPG588960:MPG588996 MZC588960:MZC588996 NIY588960:NIY588996 NSU588960:NSU588996 OCQ588960:OCQ588996 OMM588960:OMM588996 OWI588960:OWI588996 PGE588960:PGE588996 PQA588960:PQA588996 PZW588960:PZW588996 QJS588960:QJS588996 QTO588960:QTO588996 RDK588960:RDK588996 RNG588960:RNG588996 RXC588960:RXC588996 SGY588960:SGY588996 SQU588960:SQU588996 TAQ588960:TAQ588996 TKM588960:TKM588996 TUI588960:TUI588996 UEE588960:UEE588996 UOA588960:UOA588996 UXW588960:UXW588996 VHS588960:VHS588996 VRO588960:VRO588996 WBK588960:WBK588996 WLG588960:WLG588996 WVC588960:WVC588996 IQ654496:IQ654532 SM654496:SM654532 ACI654496:ACI654532 AME654496:AME654532 AWA654496:AWA654532 BFW654496:BFW654532 BPS654496:BPS654532 BZO654496:BZO654532 CJK654496:CJK654532 CTG654496:CTG654532 DDC654496:DDC654532 DMY654496:DMY654532 DWU654496:DWU654532 EGQ654496:EGQ654532 EQM654496:EQM654532 FAI654496:FAI654532 FKE654496:FKE654532 FUA654496:FUA654532 GDW654496:GDW654532 GNS654496:GNS654532 GXO654496:GXO654532 HHK654496:HHK654532 HRG654496:HRG654532 IBC654496:IBC654532 IKY654496:IKY654532 IUU654496:IUU654532 JEQ654496:JEQ654532 JOM654496:JOM654532 JYI654496:JYI654532 KIE654496:KIE654532 KSA654496:KSA654532 LBW654496:LBW654532 LLS654496:LLS654532 LVO654496:LVO654532 MFK654496:MFK654532 MPG654496:MPG654532 MZC654496:MZC654532 NIY654496:NIY654532 NSU654496:NSU654532 OCQ654496:OCQ654532 OMM654496:OMM654532 OWI654496:OWI654532 PGE654496:PGE654532 PQA654496:PQA654532 PZW654496:PZW654532 QJS654496:QJS654532 QTO654496:QTO654532 RDK654496:RDK654532 RNG654496:RNG654532 RXC654496:RXC654532 SGY654496:SGY654532 SQU654496:SQU654532 TAQ654496:TAQ654532 TKM654496:TKM654532 TUI654496:TUI654532 UEE654496:UEE654532 UOA654496:UOA654532 UXW654496:UXW654532 VHS654496:VHS654532 VRO654496:VRO654532 WBK654496:WBK654532 WLG654496:WLG654532 WVC654496:WVC654532 IQ720032:IQ720068 SM720032:SM720068 ACI720032:ACI720068 AME720032:AME720068 AWA720032:AWA720068 BFW720032:BFW720068 BPS720032:BPS720068 BZO720032:BZO720068 CJK720032:CJK720068 CTG720032:CTG720068 DDC720032:DDC720068 DMY720032:DMY720068 DWU720032:DWU720068 EGQ720032:EGQ720068 EQM720032:EQM720068 FAI720032:FAI720068 FKE720032:FKE720068 FUA720032:FUA720068 GDW720032:GDW720068 GNS720032:GNS720068 GXO720032:GXO720068 HHK720032:HHK720068 HRG720032:HRG720068 IBC720032:IBC720068 IKY720032:IKY720068 IUU720032:IUU720068 JEQ720032:JEQ720068 JOM720032:JOM720068 JYI720032:JYI720068 KIE720032:KIE720068 KSA720032:KSA720068 LBW720032:LBW720068 LLS720032:LLS720068 LVO720032:LVO720068 MFK720032:MFK720068 MPG720032:MPG720068 MZC720032:MZC720068 NIY720032:NIY720068 NSU720032:NSU720068 OCQ720032:OCQ720068 OMM720032:OMM720068 OWI720032:OWI720068 PGE720032:PGE720068 PQA720032:PQA720068 PZW720032:PZW720068 QJS720032:QJS720068 QTO720032:QTO720068 RDK720032:RDK720068 RNG720032:RNG720068 RXC720032:RXC720068 SGY720032:SGY720068 SQU720032:SQU720068 TAQ720032:TAQ720068 TKM720032:TKM720068 TUI720032:TUI720068 UEE720032:UEE720068 UOA720032:UOA720068 UXW720032:UXW720068 VHS720032:VHS720068 VRO720032:VRO720068 WBK720032:WBK720068 WLG720032:WLG720068 WVC720032:WVC720068 IQ785568:IQ785604 SM785568:SM785604 ACI785568:ACI785604 AME785568:AME785604 AWA785568:AWA785604 BFW785568:BFW785604 BPS785568:BPS785604 BZO785568:BZO785604 CJK785568:CJK785604 CTG785568:CTG785604 DDC785568:DDC785604 DMY785568:DMY785604 DWU785568:DWU785604 EGQ785568:EGQ785604 EQM785568:EQM785604 FAI785568:FAI785604 FKE785568:FKE785604 FUA785568:FUA785604 GDW785568:GDW785604 GNS785568:GNS785604 GXO785568:GXO785604 HHK785568:HHK785604 HRG785568:HRG785604 IBC785568:IBC785604 IKY785568:IKY785604 IUU785568:IUU785604 JEQ785568:JEQ785604 JOM785568:JOM785604 JYI785568:JYI785604 KIE785568:KIE785604 KSA785568:KSA785604 LBW785568:LBW785604 LLS785568:LLS785604 LVO785568:LVO785604 MFK785568:MFK785604 MPG785568:MPG785604 MZC785568:MZC785604 NIY785568:NIY785604 NSU785568:NSU785604 OCQ785568:OCQ785604 OMM785568:OMM785604 OWI785568:OWI785604 PGE785568:PGE785604 PQA785568:PQA785604 PZW785568:PZW785604 QJS785568:QJS785604 QTO785568:QTO785604 RDK785568:RDK785604 RNG785568:RNG785604 RXC785568:RXC785604 SGY785568:SGY785604 SQU785568:SQU785604 TAQ785568:TAQ785604 TKM785568:TKM785604 TUI785568:TUI785604 UEE785568:UEE785604 UOA785568:UOA785604 UXW785568:UXW785604 VHS785568:VHS785604 VRO785568:VRO785604 WBK785568:WBK785604 WLG785568:WLG785604 WVC785568:WVC785604 IQ851104:IQ851140 SM851104:SM851140 ACI851104:ACI851140 AME851104:AME851140 AWA851104:AWA851140 BFW851104:BFW851140 BPS851104:BPS851140 BZO851104:BZO851140 CJK851104:CJK851140 CTG851104:CTG851140 DDC851104:DDC851140 DMY851104:DMY851140 DWU851104:DWU851140 EGQ851104:EGQ851140 EQM851104:EQM851140 FAI851104:FAI851140 FKE851104:FKE851140 FUA851104:FUA851140 GDW851104:GDW851140 GNS851104:GNS851140 GXO851104:GXO851140 HHK851104:HHK851140 HRG851104:HRG851140 IBC851104:IBC851140 IKY851104:IKY851140 IUU851104:IUU851140 JEQ851104:JEQ851140 JOM851104:JOM851140 JYI851104:JYI851140 KIE851104:KIE851140 KSA851104:KSA851140 LBW851104:LBW851140 LLS851104:LLS851140 LVO851104:LVO851140 MFK851104:MFK851140 MPG851104:MPG851140 MZC851104:MZC851140 NIY851104:NIY851140 NSU851104:NSU851140 OCQ851104:OCQ851140 OMM851104:OMM851140 OWI851104:OWI851140 PGE851104:PGE851140 PQA851104:PQA851140 PZW851104:PZW851140 QJS851104:QJS851140 QTO851104:QTO851140 RDK851104:RDK851140 RNG851104:RNG851140 RXC851104:RXC851140 SGY851104:SGY851140 SQU851104:SQU851140 TAQ851104:TAQ851140 TKM851104:TKM851140 TUI851104:TUI851140 UEE851104:UEE851140 UOA851104:UOA851140 UXW851104:UXW851140 VHS851104:VHS851140 VRO851104:VRO851140 WBK851104:WBK851140 WLG851104:WLG851140 WVC851104:WVC851140 IQ916640:IQ916676 SM916640:SM916676 ACI916640:ACI916676 AME916640:AME916676 AWA916640:AWA916676 BFW916640:BFW916676 BPS916640:BPS916676 BZO916640:BZO916676 CJK916640:CJK916676 CTG916640:CTG916676 DDC916640:DDC916676 DMY916640:DMY916676 DWU916640:DWU916676 EGQ916640:EGQ916676 EQM916640:EQM916676 FAI916640:FAI916676 FKE916640:FKE916676 FUA916640:FUA916676 GDW916640:GDW916676 GNS916640:GNS916676 GXO916640:GXO916676 HHK916640:HHK916676 HRG916640:HRG916676 IBC916640:IBC916676 IKY916640:IKY916676 IUU916640:IUU916676 JEQ916640:JEQ916676 JOM916640:JOM916676 JYI916640:JYI916676 KIE916640:KIE916676 KSA916640:KSA916676 LBW916640:LBW916676 LLS916640:LLS916676 LVO916640:LVO916676 MFK916640:MFK916676 MPG916640:MPG916676 MZC916640:MZC916676 NIY916640:NIY916676 NSU916640:NSU916676 OCQ916640:OCQ916676 OMM916640:OMM916676 OWI916640:OWI916676 PGE916640:PGE916676 PQA916640:PQA916676 PZW916640:PZW916676 QJS916640:QJS916676 QTO916640:QTO916676 RDK916640:RDK916676 RNG916640:RNG916676 RXC916640:RXC916676 SGY916640:SGY916676 SQU916640:SQU916676 TAQ916640:TAQ916676 TKM916640:TKM916676 TUI916640:TUI916676 UEE916640:UEE916676 UOA916640:UOA916676 UXW916640:UXW916676 VHS916640:VHS916676 VRO916640:VRO916676 WBK916640:WBK916676 WLG916640:WLG916676 WVC916640:WVC916676 IQ982176:IQ982212 SM982176:SM982212 ACI982176:ACI982212 AME982176:AME982212 AWA982176:AWA982212 BFW982176:BFW982212 BPS982176:BPS982212 BZO982176:BZO982212 CJK982176:CJK982212 CTG982176:CTG982212 DDC982176:DDC982212 DMY982176:DMY982212 DWU982176:DWU982212 EGQ982176:EGQ982212 EQM982176:EQM982212 FAI982176:FAI982212 FKE982176:FKE982212 FUA982176:FUA982212 GDW982176:GDW982212 GNS982176:GNS982212 GXO982176:GXO982212 HHK982176:HHK982212 HRG982176:HRG982212 IBC982176:IBC982212 IKY982176:IKY982212 IUU982176:IUU982212 JEQ982176:JEQ982212 JOM982176:JOM982212 JYI982176:JYI982212 KIE982176:KIE982212 KSA982176:KSA982212 LBW982176:LBW982212 LLS982176:LLS982212 LVO982176:LVO982212 MFK982176:MFK982212 MPG982176:MPG982212 MZC982176:MZC982212 NIY982176:NIY982212 NSU982176:NSU982212 OCQ982176:OCQ982212 OMM982176:OMM982212 OWI982176:OWI982212 PGE982176:PGE982212 PQA982176:PQA982212 PZW982176:PZW982212 QJS982176:QJS982212 QTO982176:QTO982212 RDK982176:RDK982212 RNG982176:RNG982212 RXC982176:RXC982212 SGY982176:SGY982212 SQU982176:SQU982212 TAQ982176:TAQ982212 TKM982176:TKM982212 TUI982176:TUI982212 UEE982176:UEE982212 UOA982176:UOA982212 UXW982176:UXW982212 VHS982176:VHS982212 VRO982176:VRO982212 WBK982176:WBK982212 WLG982176:WLG982212 WVC982176:WVC982212 IS64546:IT64627 SO64546:SP64627 ACK64546:ACL64627 AMG64546:AMH64627 AWC64546:AWD64627 BFY64546:BFZ64627 BPU64546:BPV64627 BZQ64546:BZR64627 CJM64546:CJN64627 CTI64546:CTJ64627 DDE64546:DDF64627 DNA64546:DNB64627 DWW64546:DWX64627 EGS64546:EGT64627 EQO64546:EQP64627 FAK64546:FAL64627 FKG64546:FKH64627 FUC64546:FUD64627 GDY64546:GDZ64627 GNU64546:GNV64627 GXQ64546:GXR64627 HHM64546:HHN64627 HRI64546:HRJ64627 IBE64546:IBF64627 ILA64546:ILB64627 IUW64546:IUX64627 JES64546:JET64627 JOO64546:JOP64627 JYK64546:JYL64627 KIG64546:KIH64627 KSC64546:KSD64627 LBY64546:LBZ64627 LLU64546:LLV64627 LVQ64546:LVR64627 MFM64546:MFN64627 MPI64546:MPJ64627 MZE64546:MZF64627 NJA64546:NJB64627 NSW64546:NSX64627 OCS64546:OCT64627 OMO64546:OMP64627 OWK64546:OWL64627 PGG64546:PGH64627 PQC64546:PQD64627 PZY64546:PZZ64627 QJU64546:QJV64627 QTQ64546:QTR64627 RDM64546:RDN64627 RNI64546:RNJ64627 RXE64546:RXF64627 SHA64546:SHB64627 SQW64546:SQX64627 TAS64546:TAT64627 TKO64546:TKP64627 TUK64546:TUL64627 UEG64546:UEH64627 UOC64546:UOD64627 UXY64546:UXZ64627 VHU64546:VHV64627 VRQ64546:VRR64627 WBM64546:WBN64627 WLI64546:WLJ64627 WVE64546:WVF64627 IS130082:IT130163 SO130082:SP130163 ACK130082:ACL130163 AMG130082:AMH130163 AWC130082:AWD130163 BFY130082:BFZ130163 BPU130082:BPV130163 BZQ130082:BZR130163 CJM130082:CJN130163 CTI130082:CTJ130163 DDE130082:DDF130163 DNA130082:DNB130163 DWW130082:DWX130163 EGS130082:EGT130163 EQO130082:EQP130163 FAK130082:FAL130163 FKG130082:FKH130163 FUC130082:FUD130163 GDY130082:GDZ130163 GNU130082:GNV130163 GXQ130082:GXR130163 HHM130082:HHN130163 HRI130082:HRJ130163 IBE130082:IBF130163 ILA130082:ILB130163 IUW130082:IUX130163 JES130082:JET130163 JOO130082:JOP130163 JYK130082:JYL130163 KIG130082:KIH130163 KSC130082:KSD130163 LBY130082:LBZ130163 LLU130082:LLV130163 LVQ130082:LVR130163 MFM130082:MFN130163 MPI130082:MPJ130163 MZE130082:MZF130163 NJA130082:NJB130163 NSW130082:NSX130163 OCS130082:OCT130163 OMO130082:OMP130163 OWK130082:OWL130163 PGG130082:PGH130163 PQC130082:PQD130163 PZY130082:PZZ130163 QJU130082:QJV130163 QTQ130082:QTR130163 RDM130082:RDN130163 RNI130082:RNJ130163 RXE130082:RXF130163 SHA130082:SHB130163 SQW130082:SQX130163 TAS130082:TAT130163 TKO130082:TKP130163 TUK130082:TUL130163 UEG130082:UEH130163 UOC130082:UOD130163 UXY130082:UXZ130163 VHU130082:VHV130163 VRQ130082:VRR130163 WBM130082:WBN130163 WLI130082:WLJ130163 WVE130082:WVF130163 IS195618:IT195699 SO195618:SP195699 ACK195618:ACL195699 AMG195618:AMH195699 AWC195618:AWD195699 BFY195618:BFZ195699 BPU195618:BPV195699 BZQ195618:BZR195699 CJM195618:CJN195699 CTI195618:CTJ195699 DDE195618:DDF195699 DNA195618:DNB195699 DWW195618:DWX195699 EGS195618:EGT195699 EQO195618:EQP195699 FAK195618:FAL195699 FKG195618:FKH195699 FUC195618:FUD195699 GDY195618:GDZ195699 GNU195618:GNV195699 GXQ195618:GXR195699 HHM195618:HHN195699 HRI195618:HRJ195699 IBE195618:IBF195699 ILA195618:ILB195699 IUW195618:IUX195699 JES195618:JET195699 JOO195618:JOP195699 JYK195618:JYL195699 KIG195618:KIH195699 KSC195618:KSD195699 LBY195618:LBZ195699 LLU195618:LLV195699 LVQ195618:LVR195699 MFM195618:MFN195699 MPI195618:MPJ195699 MZE195618:MZF195699 NJA195618:NJB195699 NSW195618:NSX195699 OCS195618:OCT195699 OMO195618:OMP195699 OWK195618:OWL195699 PGG195618:PGH195699 PQC195618:PQD195699 PZY195618:PZZ195699 QJU195618:QJV195699 QTQ195618:QTR195699 RDM195618:RDN195699 RNI195618:RNJ195699 RXE195618:RXF195699 SHA195618:SHB195699 SQW195618:SQX195699 TAS195618:TAT195699 TKO195618:TKP195699 TUK195618:TUL195699 UEG195618:UEH195699 UOC195618:UOD195699 UXY195618:UXZ195699 VHU195618:VHV195699 VRQ195618:VRR195699 WBM195618:WBN195699 WLI195618:WLJ195699 WVE195618:WVF195699 IS261154:IT261235 SO261154:SP261235 ACK261154:ACL261235 AMG261154:AMH261235 AWC261154:AWD261235 BFY261154:BFZ261235 BPU261154:BPV261235 BZQ261154:BZR261235 CJM261154:CJN261235 CTI261154:CTJ261235 DDE261154:DDF261235 DNA261154:DNB261235 DWW261154:DWX261235 EGS261154:EGT261235 EQO261154:EQP261235 FAK261154:FAL261235 FKG261154:FKH261235 FUC261154:FUD261235 GDY261154:GDZ261235 GNU261154:GNV261235 GXQ261154:GXR261235 HHM261154:HHN261235 HRI261154:HRJ261235 IBE261154:IBF261235 ILA261154:ILB261235 IUW261154:IUX261235 JES261154:JET261235 JOO261154:JOP261235 JYK261154:JYL261235 KIG261154:KIH261235 KSC261154:KSD261235 LBY261154:LBZ261235 LLU261154:LLV261235 LVQ261154:LVR261235 MFM261154:MFN261235 MPI261154:MPJ261235 MZE261154:MZF261235 NJA261154:NJB261235 NSW261154:NSX261235 OCS261154:OCT261235 OMO261154:OMP261235 OWK261154:OWL261235 PGG261154:PGH261235 PQC261154:PQD261235 PZY261154:PZZ261235 QJU261154:QJV261235 QTQ261154:QTR261235 RDM261154:RDN261235 RNI261154:RNJ261235 RXE261154:RXF261235 SHA261154:SHB261235 SQW261154:SQX261235 TAS261154:TAT261235 TKO261154:TKP261235 TUK261154:TUL261235 UEG261154:UEH261235 UOC261154:UOD261235 UXY261154:UXZ261235 VHU261154:VHV261235 VRQ261154:VRR261235 WBM261154:WBN261235 WLI261154:WLJ261235 WVE261154:WVF261235 IS326690:IT326771 SO326690:SP326771 ACK326690:ACL326771 AMG326690:AMH326771 AWC326690:AWD326771 BFY326690:BFZ326771 BPU326690:BPV326771 BZQ326690:BZR326771 CJM326690:CJN326771 CTI326690:CTJ326771 DDE326690:DDF326771 DNA326690:DNB326771 DWW326690:DWX326771 EGS326690:EGT326771 EQO326690:EQP326771 FAK326690:FAL326771 FKG326690:FKH326771 FUC326690:FUD326771 GDY326690:GDZ326771 GNU326690:GNV326771 GXQ326690:GXR326771 HHM326690:HHN326771 HRI326690:HRJ326771 IBE326690:IBF326771 ILA326690:ILB326771 IUW326690:IUX326771 JES326690:JET326771 JOO326690:JOP326771 JYK326690:JYL326771 KIG326690:KIH326771 KSC326690:KSD326771 LBY326690:LBZ326771 LLU326690:LLV326771 LVQ326690:LVR326771 MFM326690:MFN326771 MPI326690:MPJ326771 MZE326690:MZF326771 NJA326690:NJB326771 NSW326690:NSX326771 OCS326690:OCT326771 OMO326690:OMP326771 OWK326690:OWL326771 PGG326690:PGH326771 PQC326690:PQD326771 PZY326690:PZZ326771 QJU326690:QJV326771 QTQ326690:QTR326771 RDM326690:RDN326771 RNI326690:RNJ326771 RXE326690:RXF326771 SHA326690:SHB326771 SQW326690:SQX326771 TAS326690:TAT326771 TKO326690:TKP326771 TUK326690:TUL326771 UEG326690:UEH326771 UOC326690:UOD326771 UXY326690:UXZ326771 VHU326690:VHV326771 VRQ326690:VRR326771 WBM326690:WBN326771 WLI326690:WLJ326771 WVE326690:WVF326771 IS392226:IT392307 SO392226:SP392307 ACK392226:ACL392307 AMG392226:AMH392307 AWC392226:AWD392307 BFY392226:BFZ392307 BPU392226:BPV392307 BZQ392226:BZR392307 CJM392226:CJN392307 CTI392226:CTJ392307 DDE392226:DDF392307 DNA392226:DNB392307 DWW392226:DWX392307 EGS392226:EGT392307 EQO392226:EQP392307 FAK392226:FAL392307 FKG392226:FKH392307 FUC392226:FUD392307 GDY392226:GDZ392307 GNU392226:GNV392307 GXQ392226:GXR392307 HHM392226:HHN392307 HRI392226:HRJ392307 IBE392226:IBF392307 ILA392226:ILB392307 IUW392226:IUX392307 JES392226:JET392307 JOO392226:JOP392307 JYK392226:JYL392307 KIG392226:KIH392307 KSC392226:KSD392307 LBY392226:LBZ392307 LLU392226:LLV392307 LVQ392226:LVR392307 MFM392226:MFN392307 MPI392226:MPJ392307 MZE392226:MZF392307 NJA392226:NJB392307 NSW392226:NSX392307 OCS392226:OCT392307 OMO392226:OMP392307 OWK392226:OWL392307 PGG392226:PGH392307 PQC392226:PQD392307 PZY392226:PZZ392307 QJU392226:QJV392307 QTQ392226:QTR392307 RDM392226:RDN392307 RNI392226:RNJ392307 RXE392226:RXF392307 SHA392226:SHB392307 SQW392226:SQX392307 TAS392226:TAT392307 TKO392226:TKP392307 TUK392226:TUL392307 UEG392226:UEH392307 UOC392226:UOD392307 UXY392226:UXZ392307 VHU392226:VHV392307 VRQ392226:VRR392307 WBM392226:WBN392307 WLI392226:WLJ392307 WVE392226:WVF392307 IS457762:IT457843 SO457762:SP457843 ACK457762:ACL457843 AMG457762:AMH457843 AWC457762:AWD457843 BFY457762:BFZ457843 BPU457762:BPV457843 BZQ457762:BZR457843 CJM457762:CJN457843 CTI457762:CTJ457843 DDE457762:DDF457843 DNA457762:DNB457843 DWW457762:DWX457843 EGS457762:EGT457843 EQO457762:EQP457843 FAK457762:FAL457843 FKG457762:FKH457843 FUC457762:FUD457843 GDY457762:GDZ457843 GNU457762:GNV457843 GXQ457762:GXR457843 HHM457762:HHN457843 HRI457762:HRJ457843 IBE457762:IBF457843 ILA457762:ILB457843 IUW457762:IUX457843 JES457762:JET457843 JOO457762:JOP457843 JYK457762:JYL457843 KIG457762:KIH457843 KSC457762:KSD457843 LBY457762:LBZ457843 LLU457762:LLV457843 LVQ457762:LVR457843 MFM457762:MFN457843 MPI457762:MPJ457843 MZE457762:MZF457843 NJA457762:NJB457843 NSW457762:NSX457843 OCS457762:OCT457843 OMO457762:OMP457843 OWK457762:OWL457843 PGG457762:PGH457843 PQC457762:PQD457843 PZY457762:PZZ457843 QJU457762:QJV457843 QTQ457762:QTR457843 RDM457762:RDN457843 RNI457762:RNJ457843 RXE457762:RXF457843 SHA457762:SHB457843 SQW457762:SQX457843 TAS457762:TAT457843 TKO457762:TKP457843 TUK457762:TUL457843 UEG457762:UEH457843 UOC457762:UOD457843 UXY457762:UXZ457843 VHU457762:VHV457843 VRQ457762:VRR457843 WBM457762:WBN457843 WLI457762:WLJ457843 WVE457762:WVF457843 IS523298:IT523379 SO523298:SP523379 ACK523298:ACL523379 AMG523298:AMH523379 AWC523298:AWD523379 BFY523298:BFZ523379 BPU523298:BPV523379 BZQ523298:BZR523379 CJM523298:CJN523379 CTI523298:CTJ523379 DDE523298:DDF523379 DNA523298:DNB523379 DWW523298:DWX523379 EGS523298:EGT523379 EQO523298:EQP523379 FAK523298:FAL523379 FKG523298:FKH523379 FUC523298:FUD523379 GDY523298:GDZ523379 GNU523298:GNV523379 GXQ523298:GXR523379 HHM523298:HHN523379 HRI523298:HRJ523379 IBE523298:IBF523379 ILA523298:ILB523379 IUW523298:IUX523379 JES523298:JET523379 JOO523298:JOP523379 JYK523298:JYL523379 KIG523298:KIH523379 KSC523298:KSD523379 LBY523298:LBZ523379 LLU523298:LLV523379 LVQ523298:LVR523379 MFM523298:MFN523379 MPI523298:MPJ523379 MZE523298:MZF523379 NJA523298:NJB523379 NSW523298:NSX523379 OCS523298:OCT523379 OMO523298:OMP523379 OWK523298:OWL523379 PGG523298:PGH523379 PQC523298:PQD523379 PZY523298:PZZ523379 QJU523298:QJV523379 QTQ523298:QTR523379 RDM523298:RDN523379 RNI523298:RNJ523379 RXE523298:RXF523379 SHA523298:SHB523379 SQW523298:SQX523379 TAS523298:TAT523379 TKO523298:TKP523379 TUK523298:TUL523379 UEG523298:UEH523379 UOC523298:UOD523379 UXY523298:UXZ523379 VHU523298:VHV523379 VRQ523298:VRR523379 WBM523298:WBN523379 WLI523298:WLJ523379 WVE523298:WVF523379 IS588834:IT588915 SO588834:SP588915 ACK588834:ACL588915 AMG588834:AMH588915 AWC588834:AWD588915 BFY588834:BFZ588915 BPU588834:BPV588915 BZQ588834:BZR588915 CJM588834:CJN588915 CTI588834:CTJ588915 DDE588834:DDF588915 DNA588834:DNB588915 DWW588834:DWX588915 EGS588834:EGT588915 EQO588834:EQP588915 FAK588834:FAL588915 FKG588834:FKH588915 FUC588834:FUD588915 GDY588834:GDZ588915 GNU588834:GNV588915 GXQ588834:GXR588915 HHM588834:HHN588915 HRI588834:HRJ588915 IBE588834:IBF588915 ILA588834:ILB588915 IUW588834:IUX588915 JES588834:JET588915 JOO588834:JOP588915 JYK588834:JYL588915 KIG588834:KIH588915 KSC588834:KSD588915 LBY588834:LBZ588915 LLU588834:LLV588915 LVQ588834:LVR588915 MFM588834:MFN588915 MPI588834:MPJ588915 MZE588834:MZF588915 NJA588834:NJB588915 NSW588834:NSX588915 OCS588834:OCT588915 OMO588834:OMP588915 OWK588834:OWL588915 PGG588834:PGH588915 PQC588834:PQD588915 PZY588834:PZZ588915 QJU588834:QJV588915 QTQ588834:QTR588915 RDM588834:RDN588915 RNI588834:RNJ588915 RXE588834:RXF588915 SHA588834:SHB588915 SQW588834:SQX588915 TAS588834:TAT588915 TKO588834:TKP588915 TUK588834:TUL588915 UEG588834:UEH588915 UOC588834:UOD588915 UXY588834:UXZ588915 VHU588834:VHV588915 VRQ588834:VRR588915 WBM588834:WBN588915 WLI588834:WLJ588915 WVE588834:WVF588915 IS654370:IT654451 SO654370:SP654451 ACK654370:ACL654451 AMG654370:AMH654451 AWC654370:AWD654451 BFY654370:BFZ654451 BPU654370:BPV654451 BZQ654370:BZR654451 CJM654370:CJN654451 CTI654370:CTJ654451 DDE654370:DDF654451 DNA654370:DNB654451 DWW654370:DWX654451 EGS654370:EGT654451 EQO654370:EQP654451 FAK654370:FAL654451 FKG654370:FKH654451 FUC654370:FUD654451 GDY654370:GDZ654451 GNU654370:GNV654451 GXQ654370:GXR654451 HHM654370:HHN654451 HRI654370:HRJ654451 IBE654370:IBF654451 ILA654370:ILB654451 IUW654370:IUX654451 JES654370:JET654451 JOO654370:JOP654451 JYK654370:JYL654451 KIG654370:KIH654451 KSC654370:KSD654451 LBY654370:LBZ654451 LLU654370:LLV654451 LVQ654370:LVR654451 MFM654370:MFN654451 MPI654370:MPJ654451 MZE654370:MZF654451 NJA654370:NJB654451 NSW654370:NSX654451 OCS654370:OCT654451 OMO654370:OMP654451 OWK654370:OWL654451 PGG654370:PGH654451 PQC654370:PQD654451 PZY654370:PZZ654451 QJU654370:QJV654451 QTQ654370:QTR654451 RDM654370:RDN654451 RNI654370:RNJ654451 RXE654370:RXF654451 SHA654370:SHB654451 SQW654370:SQX654451 TAS654370:TAT654451 TKO654370:TKP654451 TUK654370:TUL654451 UEG654370:UEH654451 UOC654370:UOD654451 UXY654370:UXZ654451 VHU654370:VHV654451 VRQ654370:VRR654451 WBM654370:WBN654451 WLI654370:WLJ654451 WVE654370:WVF654451 IS719906:IT719987 SO719906:SP719987 ACK719906:ACL719987 AMG719906:AMH719987 AWC719906:AWD719987 BFY719906:BFZ719987 BPU719906:BPV719987 BZQ719906:BZR719987 CJM719906:CJN719987 CTI719906:CTJ719987 DDE719906:DDF719987 DNA719906:DNB719987 DWW719906:DWX719987 EGS719906:EGT719987 EQO719906:EQP719987 FAK719906:FAL719987 FKG719906:FKH719987 FUC719906:FUD719987 GDY719906:GDZ719987 GNU719906:GNV719987 GXQ719906:GXR719987 HHM719906:HHN719987 HRI719906:HRJ719987 IBE719906:IBF719987 ILA719906:ILB719987 IUW719906:IUX719987 JES719906:JET719987 JOO719906:JOP719987 JYK719906:JYL719987 KIG719906:KIH719987 KSC719906:KSD719987 LBY719906:LBZ719987 LLU719906:LLV719987 LVQ719906:LVR719987 MFM719906:MFN719987 MPI719906:MPJ719987 MZE719906:MZF719987 NJA719906:NJB719987 NSW719906:NSX719987 OCS719906:OCT719987 OMO719906:OMP719987 OWK719906:OWL719987 PGG719906:PGH719987 PQC719906:PQD719987 PZY719906:PZZ719987 QJU719906:QJV719987 QTQ719906:QTR719987 RDM719906:RDN719987 RNI719906:RNJ719987 RXE719906:RXF719987 SHA719906:SHB719987 SQW719906:SQX719987 TAS719906:TAT719987 TKO719906:TKP719987 TUK719906:TUL719987 UEG719906:UEH719987 UOC719906:UOD719987 UXY719906:UXZ719987 VHU719906:VHV719987 VRQ719906:VRR719987 WBM719906:WBN719987 WLI719906:WLJ719987 WVE719906:WVF719987 IS785442:IT785523 SO785442:SP785523 ACK785442:ACL785523 AMG785442:AMH785523 AWC785442:AWD785523 BFY785442:BFZ785523 BPU785442:BPV785523 BZQ785442:BZR785523 CJM785442:CJN785523 CTI785442:CTJ785523 DDE785442:DDF785523 DNA785442:DNB785523 DWW785442:DWX785523 EGS785442:EGT785523 EQO785442:EQP785523 FAK785442:FAL785523 FKG785442:FKH785523 FUC785442:FUD785523 GDY785442:GDZ785523 GNU785442:GNV785523 GXQ785442:GXR785523 HHM785442:HHN785523 HRI785442:HRJ785523 IBE785442:IBF785523 ILA785442:ILB785523 IUW785442:IUX785523 JES785442:JET785523 JOO785442:JOP785523 JYK785442:JYL785523 KIG785442:KIH785523 KSC785442:KSD785523 LBY785442:LBZ785523 LLU785442:LLV785523 LVQ785442:LVR785523 MFM785442:MFN785523 MPI785442:MPJ785523 MZE785442:MZF785523 NJA785442:NJB785523 NSW785442:NSX785523 OCS785442:OCT785523 OMO785442:OMP785523 OWK785442:OWL785523 PGG785442:PGH785523 PQC785442:PQD785523 PZY785442:PZZ785523 QJU785442:QJV785523 QTQ785442:QTR785523 RDM785442:RDN785523 RNI785442:RNJ785523 RXE785442:RXF785523 SHA785442:SHB785523 SQW785442:SQX785523 TAS785442:TAT785523 TKO785442:TKP785523 TUK785442:TUL785523 UEG785442:UEH785523 UOC785442:UOD785523 UXY785442:UXZ785523 VHU785442:VHV785523 VRQ785442:VRR785523 WBM785442:WBN785523 WLI785442:WLJ785523 WVE785442:WVF785523 IS850978:IT851059 SO850978:SP851059 ACK850978:ACL851059 AMG850978:AMH851059 AWC850978:AWD851059 BFY850978:BFZ851059 BPU850978:BPV851059 BZQ850978:BZR851059 CJM850978:CJN851059 CTI850978:CTJ851059 DDE850978:DDF851059 DNA850978:DNB851059 DWW850978:DWX851059 EGS850978:EGT851059 EQO850978:EQP851059 FAK850978:FAL851059 FKG850978:FKH851059 FUC850978:FUD851059 GDY850978:GDZ851059 GNU850978:GNV851059 GXQ850978:GXR851059 HHM850978:HHN851059 HRI850978:HRJ851059 IBE850978:IBF851059 ILA850978:ILB851059 IUW850978:IUX851059 JES850978:JET851059 JOO850978:JOP851059 JYK850978:JYL851059 KIG850978:KIH851059 KSC850978:KSD851059 LBY850978:LBZ851059 LLU850978:LLV851059 LVQ850978:LVR851059 MFM850978:MFN851059 MPI850978:MPJ851059 MZE850978:MZF851059 NJA850978:NJB851059 NSW850978:NSX851059 OCS850978:OCT851059 OMO850978:OMP851059 OWK850978:OWL851059 PGG850978:PGH851059 PQC850978:PQD851059 PZY850978:PZZ851059 QJU850978:QJV851059 QTQ850978:QTR851059 RDM850978:RDN851059 RNI850978:RNJ851059 RXE850978:RXF851059 SHA850978:SHB851059 SQW850978:SQX851059 TAS850978:TAT851059 TKO850978:TKP851059 TUK850978:TUL851059 UEG850978:UEH851059 UOC850978:UOD851059 UXY850978:UXZ851059 VHU850978:VHV851059 VRQ850978:VRR851059 WBM850978:WBN851059 WLI850978:WLJ851059 WVE850978:WVF851059 IS916514:IT916595 SO916514:SP916595 ACK916514:ACL916595 AMG916514:AMH916595 AWC916514:AWD916595 BFY916514:BFZ916595 BPU916514:BPV916595 BZQ916514:BZR916595 CJM916514:CJN916595 CTI916514:CTJ916595 DDE916514:DDF916595 DNA916514:DNB916595 DWW916514:DWX916595 EGS916514:EGT916595 EQO916514:EQP916595 FAK916514:FAL916595 FKG916514:FKH916595 FUC916514:FUD916595 GDY916514:GDZ916595 GNU916514:GNV916595 GXQ916514:GXR916595 HHM916514:HHN916595 HRI916514:HRJ916595 IBE916514:IBF916595 ILA916514:ILB916595 IUW916514:IUX916595 JES916514:JET916595 JOO916514:JOP916595 JYK916514:JYL916595 KIG916514:KIH916595 KSC916514:KSD916595 LBY916514:LBZ916595 LLU916514:LLV916595 LVQ916514:LVR916595 MFM916514:MFN916595 MPI916514:MPJ916595 MZE916514:MZF916595 NJA916514:NJB916595 NSW916514:NSX916595 OCS916514:OCT916595 OMO916514:OMP916595 OWK916514:OWL916595 PGG916514:PGH916595 PQC916514:PQD916595 PZY916514:PZZ916595 QJU916514:QJV916595 QTQ916514:QTR916595 RDM916514:RDN916595 RNI916514:RNJ916595 RXE916514:RXF916595 SHA916514:SHB916595 SQW916514:SQX916595 TAS916514:TAT916595 TKO916514:TKP916595 TUK916514:TUL916595 UEG916514:UEH916595 UOC916514:UOD916595 UXY916514:UXZ916595 VHU916514:VHV916595 VRQ916514:VRR916595 WBM916514:WBN916595 WLI916514:WLJ916595 WVE916514:WVF916595 IS982050:IT982131 SO982050:SP982131 ACK982050:ACL982131 AMG982050:AMH982131 AWC982050:AWD982131 BFY982050:BFZ982131 BPU982050:BPV982131 BZQ982050:BZR982131 CJM982050:CJN982131 CTI982050:CTJ982131 DDE982050:DDF982131 DNA982050:DNB982131 DWW982050:DWX982131 EGS982050:EGT982131 EQO982050:EQP982131 FAK982050:FAL982131 FKG982050:FKH982131 FUC982050:FUD982131 GDY982050:GDZ982131 GNU982050:GNV982131 GXQ982050:GXR982131 HHM982050:HHN982131 HRI982050:HRJ982131 IBE982050:IBF982131 ILA982050:ILB982131 IUW982050:IUX982131 JES982050:JET982131 JOO982050:JOP982131 JYK982050:JYL982131 KIG982050:KIH982131 KSC982050:KSD982131 LBY982050:LBZ982131 LLU982050:LLV982131 LVQ982050:LVR982131 MFM982050:MFN982131 MPI982050:MPJ982131 MZE982050:MZF982131 NJA982050:NJB982131 NSW982050:NSX982131 OCS982050:OCT982131 OMO982050:OMP982131 OWK982050:OWL982131 PGG982050:PGH982131 PQC982050:PQD982131 PZY982050:PZZ982131 QJU982050:QJV982131 QTQ982050:QTR982131 RDM982050:RDN982131 RNI982050:RNJ982131 RXE982050:RXF982131 SHA982050:SHB982131 SQW982050:SQX982131 TAS982050:TAT982131 TKO982050:TKP982131 TUK982050:TUL982131 UEG982050:UEH982131 UOC982050:UOD982131 UXY982050:UXZ982131 VHU982050:VHV982131 VRQ982050:VRR982131 WBM982050:WBN982131 WLI982050:WLJ982131 WVE982050:WVF982131 IP64628:IP64708 SL64628:SL64708 ACH64628:ACH64708 AMD64628:AMD64708 AVZ64628:AVZ64708 BFV64628:BFV64708 BPR64628:BPR64708 BZN64628:BZN64708 CJJ64628:CJJ64708 CTF64628:CTF64708 DDB64628:DDB64708 DMX64628:DMX64708 DWT64628:DWT64708 EGP64628:EGP64708 EQL64628:EQL64708 FAH64628:FAH64708 FKD64628:FKD64708 FTZ64628:FTZ64708 GDV64628:GDV64708 GNR64628:GNR64708 GXN64628:GXN64708 HHJ64628:HHJ64708 HRF64628:HRF64708 IBB64628:IBB64708 IKX64628:IKX64708 IUT64628:IUT64708 JEP64628:JEP64708 JOL64628:JOL64708 JYH64628:JYH64708 KID64628:KID64708 KRZ64628:KRZ64708 LBV64628:LBV64708 LLR64628:LLR64708 LVN64628:LVN64708 MFJ64628:MFJ64708 MPF64628:MPF64708 MZB64628:MZB64708 NIX64628:NIX64708 NST64628:NST64708 OCP64628:OCP64708 OML64628:OML64708 OWH64628:OWH64708 PGD64628:PGD64708 PPZ64628:PPZ64708 PZV64628:PZV64708 QJR64628:QJR64708 QTN64628:QTN64708 RDJ64628:RDJ64708 RNF64628:RNF64708 RXB64628:RXB64708 SGX64628:SGX64708 SQT64628:SQT64708 TAP64628:TAP64708 TKL64628:TKL64708 TUH64628:TUH64708 UED64628:UED64708 UNZ64628:UNZ64708 UXV64628:UXV64708 VHR64628:VHR64708 VRN64628:VRN64708 WBJ64628:WBJ64708 WLF64628:WLF64708 WVB64628:WVB64708 IP130164:IP130244 SL130164:SL130244 ACH130164:ACH130244 AMD130164:AMD130244 AVZ130164:AVZ130244 BFV130164:BFV130244 BPR130164:BPR130244 BZN130164:BZN130244 CJJ130164:CJJ130244 CTF130164:CTF130244 DDB130164:DDB130244 DMX130164:DMX130244 DWT130164:DWT130244 EGP130164:EGP130244 EQL130164:EQL130244 FAH130164:FAH130244 FKD130164:FKD130244 FTZ130164:FTZ130244 GDV130164:GDV130244 GNR130164:GNR130244 GXN130164:GXN130244 HHJ130164:HHJ130244 HRF130164:HRF130244 IBB130164:IBB130244 IKX130164:IKX130244 IUT130164:IUT130244 JEP130164:JEP130244 JOL130164:JOL130244 JYH130164:JYH130244 KID130164:KID130244 KRZ130164:KRZ130244 LBV130164:LBV130244 LLR130164:LLR130244 LVN130164:LVN130244 MFJ130164:MFJ130244 MPF130164:MPF130244 MZB130164:MZB130244 NIX130164:NIX130244 NST130164:NST130244 OCP130164:OCP130244 OML130164:OML130244 OWH130164:OWH130244 PGD130164:PGD130244 PPZ130164:PPZ130244 PZV130164:PZV130244 QJR130164:QJR130244 QTN130164:QTN130244 RDJ130164:RDJ130244 RNF130164:RNF130244 RXB130164:RXB130244 SGX130164:SGX130244 SQT130164:SQT130244 TAP130164:TAP130244 TKL130164:TKL130244 TUH130164:TUH130244 UED130164:UED130244 UNZ130164:UNZ130244 UXV130164:UXV130244 VHR130164:VHR130244 VRN130164:VRN130244 WBJ130164:WBJ130244 WLF130164:WLF130244 WVB130164:WVB130244 IP195700:IP195780 SL195700:SL195780 ACH195700:ACH195780 AMD195700:AMD195780 AVZ195700:AVZ195780 BFV195700:BFV195780 BPR195700:BPR195780 BZN195700:BZN195780 CJJ195700:CJJ195780 CTF195700:CTF195780 DDB195700:DDB195780 DMX195700:DMX195780 DWT195700:DWT195780 EGP195700:EGP195780 EQL195700:EQL195780 FAH195700:FAH195780 FKD195700:FKD195780 FTZ195700:FTZ195780 GDV195700:GDV195780 GNR195700:GNR195780 GXN195700:GXN195780 HHJ195700:HHJ195780 HRF195700:HRF195780 IBB195700:IBB195780 IKX195700:IKX195780 IUT195700:IUT195780 JEP195700:JEP195780 JOL195700:JOL195780 JYH195700:JYH195780 KID195700:KID195780 KRZ195700:KRZ195780 LBV195700:LBV195780 LLR195700:LLR195780 LVN195700:LVN195780 MFJ195700:MFJ195780 MPF195700:MPF195780 MZB195700:MZB195780 NIX195700:NIX195780 NST195700:NST195780 OCP195700:OCP195780 OML195700:OML195780 OWH195700:OWH195780 PGD195700:PGD195780 PPZ195700:PPZ195780 PZV195700:PZV195780 QJR195700:QJR195780 QTN195700:QTN195780 RDJ195700:RDJ195780 RNF195700:RNF195780 RXB195700:RXB195780 SGX195700:SGX195780 SQT195700:SQT195780 TAP195700:TAP195780 TKL195700:TKL195780 TUH195700:TUH195780 UED195700:UED195780 UNZ195700:UNZ195780 UXV195700:UXV195780 VHR195700:VHR195780 VRN195700:VRN195780 WBJ195700:WBJ195780 WLF195700:WLF195780 WVB195700:WVB195780 IP261236:IP261316 SL261236:SL261316 ACH261236:ACH261316 AMD261236:AMD261316 AVZ261236:AVZ261316 BFV261236:BFV261316 BPR261236:BPR261316 BZN261236:BZN261316 CJJ261236:CJJ261316 CTF261236:CTF261316 DDB261236:DDB261316 DMX261236:DMX261316 DWT261236:DWT261316 EGP261236:EGP261316 EQL261236:EQL261316 FAH261236:FAH261316 FKD261236:FKD261316 FTZ261236:FTZ261316 GDV261236:GDV261316 GNR261236:GNR261316 GXN261236:GXN261316 HHJ261236:HHJ261316 HRF261236:HRF261316 IBB261236:IBB261316 IKX261236:IKX261316 IUT261236:IUT261316 JEP261236:JEP261316 JOL261236:JOL261316 JYH261236:JYH261316 KID261236:KID261316 KRZ261236:KRZ261316 LBV261236:LBV261316 LLR261236:LLR261316 LVN261236:LVN261316 MFJ261236:MFJ261316 MPF261236:MPF261316 MZB261236:MZB261316 NIX261236:NIX261316 NST261236:NST261316 OCP261236:OCP261316 OML261236:OML261316 OWH261236:OWH261316 PGD261236:PGD261316 PPZ261236:PPZ261316 PZV261236:PZV261316 QJR261236:QJR261316 QTN261236:QTN261316 RDJ261236:RDJ261316 RNF261236:RNF261316 RXB261236:RXB261316 SGX261236:SGX261316 SQT261236:SQT261316 TAP261236:TAP261316 TKL261236:TKL261316 TUH261236:TUH261316 UED261236:UED261316 UNZ261236:UNZ261316 UXV261236:UXV261316 VHR261236:VHR261316 VRN261236:VRN261316 WBJ261236:WBJ261316 WLF261236:WLF261316 WVB261236:WVB261316 IP326772:IP326852 SL326772:SL326852 ACH326772:ACH326852 AMD326772:AMD326852 AVZ326772:AVZ326852 BFV326772:BFV326852 BPR326772:BPR326852 BZN326772:BZN326852 CJJ326772:CJJ326852 CTF326772:CTF326852 DDB326772:DDB326852 DMX326772:DMX326852 DWT326772:DWT326852 EGP326772:EGP326852 EQL326772:EQL326852 FAH326772:FAH326852 FKD326772:FKD326852 FTZ326772:FTZ326852 GDV326772:GDV326852 GNR326772:GNR326852 GXN326772:GXN326852 HHJ326772:HHJ326852 HRF326772:HRF326852 IBB326772:IBB326852 IKX326772:IKX326852 IUT326772:IUT326852 JEP326772:JEP326852 JOL326772:JOL326852 JYH326772:JYH326852 KID326772:KID326852 KRZ326772:KRZ326852 LBV326772:LBV326852 LLR326772:LLR326852 LVN326772:LVN326852 MFJ326772:MFJ326852 MPF326772:MPF326852 MZB326772:MZB326852 NIX326772:NIX326852 NST326772:NST326852 OCP326772:OCP326852 OML326772:OML326852 OWH326772:OWH326852 PGD326772:PGD326852 PPZ326772:PPZ326852 PZV326772:PZV326852 QJR326772:QJR326852 QTN326772:QTN326852 RDJ326772:RDJ326852 RNF326772:RNF326852 RXB326772:RXB326852 SGX326772:SGX326852 SQT326772:SQT326852 TAP326772:TAP326852 TKL326772:TKL326852 TUH326772:TUH326852 UED326772:UED326852 UNZ326772:UNZ326852 UXV326772:UXV326852 VHR326772:VHR326852 VRN326772:VRN326852 WBJ326772:WBJ326852 WLF326772:WLF326852 WVB326772:WVB326852 IP392308:IP392388 SL392308:SL392388 ACH392308:ACH392388 AMD392308:AMD392388 AVZ392308:AVZ392388 BFV392308:BFV392388 BPR392308:BPR392388 BZN392308:BZN392388 CJJ392308:CJJ392388 CTF392308:CTF392388 DDB392308:DDB392388 DMX392308:DMX392388 DWT392308:DWT392388 EGP392308:EGP392388 EQL392308:EQL392388 FAH392308:FAH392388 FKD392308:FKD392388 FTZ392308:FTZ392388 GDV392308:GDV392388 GNR392308:GNR392388 GXN392308:GXN392388 HHJ392308:HHJ392388 HRF392308:HRF392388 IBB392308:IBB392388 IKX392308:IKX392388 IUT392308:IUT392388 JEP392308:JEP392388 JOL392308:JOL392388 JYH392308:JYH392388 KID392308:KID392388 KRZ392308:KRZ392388 LBV392308:LBV392388 LLR392308:LLR392388 LVN392308:LVN392388 MFJ392308:MFJ392388 MPF392308:MPF392388 MZB392308:MZB392388 NIX392308:NIX392388 NST392308:NST392388 OCP392308:OCP392388 OML392308:OML392388 OWH392308:OWH392388 PGD392308:PGD392388 PPZ392308:PPZ392388 PZV392308:PZV392388 QJR392308:QJR392388 QTN392308:QTN392388 RDJ392308:RDJ392388 RNF392308:RNF392388 RXB392308:RXB392388 SGX392308:SGX392388 SQT392308:SQT392388 TAP392308:TAP392388 TKL392308:TKL392388 TUH392308:TUH392388 UED392308:UED392388 UNZ392308:UNZ392388 UXV392308:UXV392388 VHR392308:VHR392388 VRN392308:VRN392388 WBJ392308:WBJ392388 WLF392308:WLF392388 WVB392308:WVB392388 IP457844:IP457924 SL457844:SL457924 ACH457844:ACH457924 AMD457844:AMD457924 AVZ457844:AVZ457924 BFV457844:BFV457924 BPR457844:BPR457924 BZN457844:BZN457924 CJJ457844:CJJ457924 CTF457844:CTF457924 DDB457844:DDB457924 DMX457844:DMX457924 DWT457844:DWT457924 EGP457844:EGP457924 EQL457844:EQL457924 FAH457844:FAH457924 FKD457844:FKD457924 FTZ457844:FTZ457924 GDV457844:GDV457924 GNR457844:GNR457924 GXN457844:GXN457924 HHJ457844:HHJ457924 HRF457844:HRF457924 IBB457844:IBB457924 IKX457844:IKX457924 IUT457844:IUT457924 JEP457844:JEP457924 JOL457844:JOL457924 JYH457844:JYH457924 KID457844:KID457924 KRZ457844:KRZ457924 LBV457844:LBV457924 LLR457844:LLR457924 LVN457844:LVN457924 MFJ457844:MFJ457924 MPF457844:MPF457924 MZB457844:MZB457924 NIX457844:NIX457924 NST457844:NST457924 OCP457844:OCP457924 OML457844:OML457924 OWH457844:OWH457924 PGD457844:PGD457924 PPZ457844:PPZ457924 PZV457844:PZV457924 QJR457844:QJR457924 QTN457844:QTN457924 RDJ457844:RDJ457924 RNF457844:RNF457924 RXB457844:RXB457924 SGX457844:SGX457924 SQT457844:SQT457924 TAP457844:TAP457924 TKL457844:TKL457924 TUH457844:TUH457924 UED457844:UED457924 UNZ457844:UNZ457924 UXV457844:UXV457924 VHR457844:VHR457924 VRN457844:VRN457924 WBJ457844:WBJ457924 WLF457844:WLF457924 WVB457844:WVB457924 IP523380:IP523460 SL523380:SL523460 ACH523380:ACH523460 AMD523380:AMD523460 AVZ523380:AVZ523460 BFV523380:BFV523460 BPR523380:BPR523460 BZN523380:BZN523460 CJJ523380:CJJ523460 CTF523380:CTF523460 DDB523380:DDB523460 DMX523380:DMX523460 DWT523380:DWT523460 EGP523380:EGP523460 EQL523380:EQL523460 FAH523380:FAH523460 FKD523380:FKD523460 FTZ523380:FTZ523460 GDV523380:GDV523460 GNR523380:GNR523460 GXN523380:GXN523460 HHJ523380:HHJ523460 HRF523380:HRF523460 IBB523380:IBB523460 IKX523380:IKX523460 IUT523380:IUT523460 JEP523380:JEP523460 JOL523380:JOL523460 JYH523380:JYH523460 KID523380:KID523460 KRZ523380:KRZ523460 LBV523380:LBV523460 LLR523380:LLR523460 LVN523380:LVN523460 MFJ523380:MFJ523460 MPF523380:MPF523460 MZB523380:MZB523460 NIX523380:NIX523460 NST523380:NST523460 OCP523380:OCP523460 OML523380:OML523460 OWH523380:OWH523460 PGD523380:PGD523460 PPZ523380:PPZ523460 PZV523380:PZV523460 QJR523380:QJR523460 QTN523380:QTN523460 RDJ523380:RDJ523460 RNF523380:RNF523460 RXB523380:RXB523460 SGX523380:SGX523460 SQT523380:SQT523460 TAP523380:TAP523460 TKL523380:TKL523460 TUH523380:TUH523460 UED523380:UED523460 UNZ523380:UNZ523460 UXV523380:UXV523460 VHR523380:VHR523460 VRN523380:VRN523460 WBJ523380:WBJ523460 WLF523380:WLF523460 WVB523380:WVB523460 IP588916:IP588996 SL588916:SL588996 ACH588916:ACH588996 AMD588916:AMD588996 AVZ588916:AVZ588996 BFV588916:BFV588996 BPR588916:BPR588996 BZN588916:BZN588996 CJJ588916:CJJ588996 CTF588916:CTF588996 DDB588916:DDB588996 DMX588916:DMX588996 DWT588916:DWT588996 EGP588916:EGP588996 EQL588916:EQL588996 FAH588916:FAH588996 FKD588916:FKD588996 FTZ588916:FTZ588996 GDV588916:GDV588996 GNR588916:GNR588996 GXN588916:GXN588996 HHJ588916:HHJ588996 HRF588916:HRF588996 IBB588916:IBB588996 IKX588916:IKX588996 IUT588916:IUT588996 JEP588916:JEP588996 JOL588916:JOL588996 JYH588916:JYH588996 KID588916:KID588996 KRZ588916:KRZ588996 LBV588916:LBV588996 LLR588916:LLR588996 LVN588916:LVN588996 MFJ588916:MFJ588996 MPF588916:MPF588996 MZB588916:MZB588996 NIX588916:NIX588996 NST588916:NST588996 OCP588916:OCP588996 OML588916:OML588996 OWH588916:OWH588996 PGD588916:PGD588996 PPZ588916:PPZ588996 PZV588916:PZV588996 QJR588916:QJR588996 QTN588916:QTN588996 RDJ588916:RDJ588996 RNF588916:RNF588996 RXB588916:RXB588996 SGX588916:SGX588996 SQT588916:SQT588996 TAP588916:TAP588996 TKL588916:TKL588996 TUH588916:TUH588996 UED588916:UED588996 UNZ588916:UNZ588996 UXV588916:UXV588996 VHR588916:VHR588996 VRN588916:VRN588996 WBJ588916:WBJ588996 WLF588916:WLF588996 WVB588916:WVB588996 IP654452:IP654532 SL654452:SL654532 ACH654452:ACH654532 AMD654452:AMD654532 AVZ654452:AVZ654532 BFV654452:BFV654532 BPR654452:BPR654532 BZN654452:BZN654532 CJJ654452:CJJ654532 CTF654452:CTF654532 DDB654452:DDB654532 DMX654452:DMX654532 DWT654452:DWT654532 EGP654452:EGP654532 EQL654452:EQL654532 FAH654452:FAH654532 FKD654452:FKD654532 FTZ654452:FTZ654532 GDV654452:GDV654532 GNR654452:GNR654532 GXN654452:GXN654532 HHJ654452:HHJ654532 HRF654452:HRF654532 IBB654452:IBB654532 IKX654452:IKX654532 IUT654452:IUT654532 JEP654452:JEP654532 JOL654452:JOL654532 JYH654452:JYH654532 KID654452:KID654532 KRZ654452:KRZ654532 LBV654452:LBV654532 LLR654452:LLR654532 LVN654452:LVN654532 MFJ654452:MFJ654532 MPF654452:MPF654532 MZB654452:MZB654532 NIX654452:NIX654532 NST654452:NST654532 OCP654452:OCP654532 OML654452:OML654532 OWH654452:OWH654532 PGD654452:PGD654532 PPZ654452:PPZ654532 PZV654452:PZV654532 QJR654452:QJR654532 QTN654452:QTN654532 RDJ654452:RDJ654532 RNF654452:RNF654532 RXB654452:RXB654532 SGX654452:SGX654532 SQT654452:SQT654532 TAP654452:TAP654532 TKL654452:TKL654532 TUH654452:TUH654532 UED654452:UED654532 UNZ654452:UNZ654532 UXV654452:UXV654532 VHR654452:VHR654532 VRN654452:VRN654532 WBJ654452:WBJ654532 WLF654452:WLF654532 WVB654452:WVB654532 IP719988:IP720068 SL719988:SL720068 ACH719988:ACH720068 AMD719988:AMD720068 AVZ719988:AVZ720068 BFV719988:BFV720068 BPR719988:BPR720068 BZN719988:BZN720068 CJJ719988:CJJ720068 CTF719988:CTF720068 DDB719988:DDB720068 DMX719988:DMX720068 DWT719988:DWT720068 EGP719988:EGP720068 EQL719988:EQL720068 FAH719988:FAH720068 FKD719988:FKD720068 FTZ719988:FTZ720068 GDV719988:GDV720068 GNR719988:GNR720068 GXN719988:GXN720068 HHJ719988:HHJ720068 HRF719988:HRF720068 IBB719988:IBB720068 IKX719988:IKX720068 IUT719988:IUT720068 JEP719988:JEP720068 JOL719988:JOL720068 JYH719988:JYH720068 KID719988:KID720068 KRZ719988:KRZ720068 LBV719988:LBV720068 LLR719988:LLR720068 LVN719988:LVN720068 MFJ719988:MFJ720068 MPF719988:MPF720068 MZB719988:MZB720068 NIX719988:NIX720068 NST719988:NST720068 OCP719988:OCP720068 OML719988:OML720068 OWH719988:OWH720068 PGD719988:PGD720068 PPZ719988:PPZ720068 PZV719988:PZV720068 QJR719988:QJR720068 QTN719988:QTN720068 RDJ719988:RDJ720068 RNF719988:RNF720068 RXB719988:RXB720068 SGX719988:SGX720068 SQT719988:SQT720068 TAP719988:TAP720068 TKL719988:TKL720068 TUH719988:TUH720068 UED719988:UED720068 UNZ719988:UNZ720068 UXV719988:UXV720068 VHR719988:VHR720068 VRN719988:VRN720068 WBJ719988:WBJ720068 WLF719988:WLF720068 WVB719988:WVB720068 IP785524:IP785604 SL785524:SL785604 ACH785524:ACH785604 AMD785524:AMD785604 AVZ785524:AVZ785604 BFV785524:BFV785604 BPR785524:BPR785604 BZN785524:BZN785604 CJJ785524:CJJ785604 CTF785524:CTF785604 DDB785524:DDB785604 DMX785524:DMX785604 DWT785524:DWT785604 EGP785524:EGP785604 EQL785524:EQL785604 FAH785524:FAH785604 FKD785524:FKD785604 FTZ785524:FTZ785604 GDV785524:GDV785604 GNR785524:GNR785604 GXN785524:GXN785604 HHJ785524:HHJ785604 HRF785524:HRF785604 IBB785524:IBB785604 IKX785524:IKX785604 IUT785524:IUT785604 JEP785524:JEP785604 JOL785524:JOL785604 JYH785524:JYH785604 KID785524:KID785604 KRZ785524:KRZ785604 LBV785524:LBV785604 LLR785524:LLR785604 LVN785524:LVN785604 MFJ785524:MFJ785604 MPF785524:MPF785604 MZB785524:MZB785604 NIX785524:NIX785604 NST785524:NST785604 OCP785524:OCP785604 OML785524:OML785604 OWH785524:OWH785604 PGD785524:PGD785604 PPZ785524:PPZ785604 PZV785524:PZV785604 QJR785524:QJR785604 QTN785524:QTN785604 RDJ785524:RDJ785604 RNF785524:RNF785604 RXB785524:RXB785604 SGX785524:SGX785604 SQT785524:SQT785604 TAP785524:TAP785604 TKL785524:TKL785604 TUH785524:TUH785604 UED785524:UED785604 UNZ785524:UNZ785604 UXV785524:UXV785604 VHR785524:VHR785604 VRN785524:VRN785604 WBJ785524:WBJ785604 WLF785524:WLF785604 WVB785524:WVB785604 IP851060:IP851140 SL851060:SL851140 ACH851060:ACH851140 AMD851060:AMD851140 AVZ851060:AVZ851140 BFV851060:BFV851140 BPR851060:BPR851140 BZN851060:BZN851140 CJJ851060:CJJ851140 CTF851060:CTF851140 DDB851060:DDB851140 DMX851060:DMX851140 DWT851060:DWT851140 EGP851060:EGP851140 EQL851060:EQL851140 FAH851060:FAH851140 FKD851060:FKD851140 FTZ851060:FTZ851140 GDV851060:GDV851140 GNR851060:GNR851140 GXN851060:GXN851140 HHJ851060:HHJ851140 HRF851060:HRF851140 IBB851060:IBB851140 IKX851060:IKX851140 IUT851060:IUT851140 JEP851060:JEP851140 JOL851060:JOL851140 JYH851060:JYH851140 KID851060:KID851140 KRZ851060:KRZ851140 LBV851060:LBV851140 LLR851060:LLR851140 LVN851060:LVN851140 MFJ851060:MFJ851140 MPF851060:MPF851140 MZB851060:MZB851140 NIX851060:NIX851140 NST851060:NST851140 OCP851060:OCP851140 OML851060:OML851140 OWH851060:OWH851140 PGD851060:PGD851140 PPZ851060:PPZ851140 PZV851060:PZV851140 QJR851060:QJR851140 QTN851060:QTN851140 RDJ851060:RDJ851140 RNF851060:RNF851140 RXB851060:RXB851140 SGX851060:SGX851140 SQT851060:SQT851140 TAP851060:TAP851140 TKL851060:TKL851140 TUH851060:TUH851140 UED851060:UED851140 UNZ851060:UNZ851140 UXV851060:UXV851140 VHR851060:VHR851140 VRN851060:VRN851140 WBJ851060:WBJ851140 WLF851060:WLF851140 WVB851060:WVB851140 IP916596:IP916676 SL916596:SL916676 ACH916596:ACH916676 AMD916596:AMD916676 AVZ916596:AVZ916676 BFV916596:BFV916676 BPR916596:BPR916676 BZN916596:BZN916676 CJJ916596:CJJ916676 CTF916596:CTF916676 DDB916596:DDB916676 DMX916596:DMX916676 DWT916596:DWT916676 EGP916596:EGP916676 EQL916596:EQL916676 FAH916596:FAH916676 FKD916596:FKD916676 FTZ916596:FTZ916676 GDV916596:GDV916676 GNR916596:GNR916676 GXN916596:GXN916676 HHJ916596:HHJ916676 HRF916596:HRF916676 IBB916596:IBB916676 IKX916596:IKX916676 IUT916596:IUT916676 JEP916596:JEP916676 JOL916596:JOL916676 JYH916596:JYH916676 KID916596:KID916676 KRZ916596:KRZ916676 LBV916596:LBV916676 LLR916596:LLR916676 LVN916596:LVN916676 MFJ916596:MFJ916676 MPF916596:MPF916676 MZB916596:MZB916676 NIX916596:NIX916676 NST916596:NST916676 OCP916596:OCP916676 OML916596:OML916676 OWH916596:OWH916676 PGD916596:PGD916676 PPZ916596:PPZ916676 PZV916596:PZV916676 QJR916596:QJR916676 QTN916596:QTN916676 RDJ916596:RDJ916676 RNF916596:RNF916676 RXB916596:RXB916676 SGX916596:SGX916676 SQT916596:SQT916676 TAP916596:TAP916676 TKL916596:TKL916676 TUH916596:TUH916676 UED916596:UED916676 UNZ916596:UNZ916676 UXV916596:UXV916676 VHR916596:VHR916676 VRN916596:VRN916676 WBJ916596:WBJ916676 WLF916596:WLF916676 WVB916596:WVB916676 IP982132:IP982212 SL982132:SL982212 ACH982132:ACH982212 AMD982132:AMD982212 AVZ982132:AVZ982212 BFV982132:BFV982212 BPR982132:BPR982212 BZN982132:BZN982212 CJJ982132:CJJ982212 CTF982132:CTF982212 DDB982132:DDB982212 DMX982132:DMX982212 DWT982132:DWT982212 EGP982132:EGP982212 EQL982132:EQL982212 FAH982132:FAH982212 FKD982132:FKD982212 FTZ982132:FTZ982212 GDV982132:GDV982212 GNR982132:GNR982212 GXN982132:GXN982212 HHJ982132:HHJ982212 HRF982132:HRF982212 IBB982132:IBB982212 IKX982132:IKX982212 IUT982132:IUT982212 JEP982132:JEP982212 JOL982132:JOL982212 JYH982132:JYH982212 KID982132:KID982212 KRZ982132:KRZ982212 LBV982132:LBV982212 LLR982132:LLR982212 LVN982132:LVN982212 MFJ982132:MFJ982212 MPF982132:MPF982212 MZB982132:MZB982212 NIX982132:NIX982212 NST982132:NST982212 OCP982132:OCP982212 OML982132:OML982212 OWH982132:OWH982212 PGD982132:PGD982212 PPZ982132:PPZ982212 PZV982132:PZV982212 QJR982132:QJR982212 QTN982132:QTN982212 RDJ982132:RDJ982212 RNF982132:RNF982212 RXB982132:RXB982212 SGX982132:SGX982212 SQT982132:SQT982212 TAP982132:TAP982212 TKL982132:TKL982212 TUH982132:TUH982212 UED982132:UED982212 UNZ982132:UNZ982212 UXV982132:UXV982212 VHR982132:VHR982212 VRN982132:VRN982212 WBJ982132:WBJ982212 WLF982132:WLF982212 WVB982132:WVB982212 IQ64630:IQ64669 SM64630:SM64669 ACI64630:ACI64669 AME64630:AME64669 AWA64630:AWA64669 BFW64630:BFW64669 BPS64630:BPS64669 BZO64630:BZO64669 CJK64630:CJK64669 CTG64630:CTG64669 DDC64630:DDC64669 DMY64630:DMY64669 DWU64630:DWU64669 EGQ64630:EGQ64669 EQM64630:EQM64669 FAI64630:FAI64669 FKE64630:FKE64669 FUA64630:FUA64669 GDW64630:GDW64669 GNS64630:GNS64669 GXO64630:GXO64669 HHK64630:HHK64669 HRG64630:HRG64669 IBC64630:IBC64669 IKY64630:IKY64669 IUU64630:IUU64669 JEQ64630:JEQ64669 JOM64630:JOM64669 JYI64630:JYI64669 KIE64630:KIE64669 KSA64630:KSA64669 LBW64630:LBW64669 LLS64630:LLS64669 LVO64630:LVO64669 MFK64630:MFK64669 MPG64630:MPG64669 MZC64630:MZC64669 NIY64630:NIY64669 NSU64630:NSU64669 OCQ64630:OCQ64669 OMM64630:OMM64669 OWI64630:OWI64669 PGE64630:PGE64669 PQA64630:PQA64669 PZW64630:PZW64669 QJS64630:QJS64669 QTO64630:QTO64669 RDK64630:RDK64669 RNG64630:RNG64669 RXC64630:RXC64669 SGY64630:SGY64669 SQU64630:SQU64669 TAQ64630:TAQ64669 TKM64630:TKM64669 TUI64630:TUI64669 UEE64630:UEE64669 UOA64630:UOA64669 UXW64630:UXW64669 VHS64630:VHS64669 VRO64630:VRO64669 WBK64630:WBK64669 WLG64630:WLG64669 WVC64630:WVC64669 IQ130166:IQ130205 SM130166:SM130205 ACI130166:ACI130205 AME130166:AME130205 AWA130166:AWA130205 BFW130166:BFW130205 BPS130166:BPS130205 BZO130166:BZO130205 CJK130166:CJK130205 CTG130166:CTG130205 DDC130166:DDC130205 DMY130166:DMY130205 DWU130166:DWU130205 EGQ130166:EGQ130205 EQM130166:EQM130205 FAI130166:FAI130205 FKE130166:FKE130205 FUA130166:FUA130205 GDW130166:GDW130205 GNS130166:GNS130205 GXO130166:GXO130205 HHK130166:HHK130205 HRG130166:HRG130205 IBC130166:IBC130205 IKY130166:IKY130205 IUU130166:IUU130205 JEQ130166:JEQ130205 JOM130166:JOM130205 JYI130166:JYI130205 KIE130166:KIE130205 KSA130166:KSA130205 LBW130166:LBW130205 LLS130166:LLS130205 LVO130166:LVO130205 MFK130166:MFK130205 MPG130166:MPG130205 MZC130166:MZC130205 NIY130166:NIY130205 NSU130166:NSU130205 OCQ130166:OCQ130205 OMM130166:OMM130205 OWI130166:OWI130205 PGE130166:PGE130205 PQA130166:PQA130205 PZW130166:PZW130205 QJS130166:QJS130205 QTO130166:QTO130205 RDK130166:RDK130205 RNG130166:RNG130205 RXC130166:RXC130205 SGY130166:SGY130205 SQU130166:SQU130205 TAQ130166:TAQ130205 TKM130166:TKM130205 TUI130166:TUI130205 UEE130166:UEE130205 UOA130166:UOA130205 UXW130166:UXW130205 VHS130166:VHS130205 VRO130166:VRO130205 WBK130166:WBK130205 WLG130166:WLG130205 WVC130166:WVC130205 IQ195702:IQ195741 SM195702:SM195741 ACI195702:ACI195741 AME195702:AME195741 AWA195702:AWA195741 BFW195702:BFW195741 BPS195702:BPS195741 BZO195702:BZO195741 CJK195702:CJK195741 CTG195702:CTG195741 DDC195702:DDC195741 DMY195702:DMY195741 DWU195702:DWU195741 EGQ195702:EGQ195741 EQM195702:EQM195741 FAI195702:FAI195741 FKE195702:FKE195741 FUA195702:FUA195741 GDW195702:GDW195741 GNS195702:GNS195741 GXO195702:GXO195741 HHK195702:HHK195741 HRG195702:HRG195741 IBC195702:IBC195741 IKY195702:IKY195741 IUU195702:IUU195741 JEQ195702:JEQ195741 JOM195702:JOM195741 JYI195702:JYI195741 KIE195702:KIE195741 KSA195702:KSA195741 LBW195702:LBW195741 LLS195702:LLS195741 LVO195702:LVO195741 MFK195702:MFK195741 MPG195702:MPG195741 MZC195702:MZC195741 NIY195702:NIY195741 NSU195702:NSU195741 OCQ195702:OCQ195741 OMM195702:OMM195741 OWI195702:OWI195741 PGE195702:PGE195741 PQA195702:PQA195741 PZW195702:PZW195741 QJS195702:QJS195741 QTO195702:QTO195741 RDK195702:RDK195741 RNG195702:RNG195741 RXC195702:RXC195741 SGY195702:SGY195741 SQU195702:SQU195741 TAQ195702:TAQ195741 TKM195702:TKM195741 TUI195702:TUI195741 UEE195702:UEE195741 UOA195702:UOA195741 UXW195702:UXW195741 VHS195702:VHS195741 VRO195702:VRO195741 WBK195702:WBK195741 WLG195702:WLG195741 WVC195702:WVC195741 IQ261238:IQ261277 SM261238:SM261277 ACI261238:ACI261277 AME261238:AME261277 AWA261238:AWA261277 BFW261238:BFW261277 BPS261238:BPS261277 BZO261238:BZO261277 CJK261238:CJK261277 CTG261238:CTG261277 DDC261238:DDC261277 DMY261238:DMY261277 DWU261238:DWU261277 EGQ261238:EGQ261277 EQM261238:EQM261277 FAI261238:FAI261277 FKE261238:FKE261277 FUA261238:FUA261277 GDW261238:GDW261277 GNS261238:GNS261277 GXO261238:GXO261277 HHK261238:HHK261277 HRG261238:HRG261277 IBC261238:IBC261277 IKY261238:IKY261277 IUU261238:IUU261277 JEQ261238:JEQ261277 JOM261238:JOM261277 JYI261238:JYI261277 KIE261238:KIE261277 KSA261238:KSA261277 LBW261238:LBW261277 LLS261238:LLS261277 LVO261238:LVO261277 MFK261238:MFK261277 MPG261238:MPG261277 MZC261238:MZC261277 NIY261238:NIY261277 NSU261238:NSU261277 OCQ261238:OCQ261277 OMM261238:OMM261277 OWI261238:OWI261277 PGE261238:PGE261277 PQA261238:PQA261277 PZW261238:PZW261277 QJS261238:QJS261277 QTO261238:QTO261277 RDK261238:RDK261277 RNG261238:RNG261277 RXC261238:RXC261277 SGY261238:SGY261277 SQU261238:SQU261277 TAQ261238:TAQ261277 TKM261238:TKM261277 TUI261238:TUI261277 UEE261238:UEE261277 UOA261238:UOA261277 UXW261238:UXW261277 VHS261238:VHS261277 VRO261238:VRO261277 WBK261238:WBK261277 WLG261238:WLG261277 WVC261238:WVC261277 IQ326774:IQ326813 SM326774:SM326813 ACI326774:ACI326813 AME326774:AME326813 AWA326774:AWA326813 BFW326774:BFW326813 BPS326774:BPS326813 BZO326774:BZO326813 CJK326774:CJK326813 CTG326774:CTG326813 DDC326774:DDC326813 DMY326774:DMY326813 DWU326774:DWU326813 EGQ326774:EGQ326813 EQM326774:EQM326813 FAI326774:FAI326813 FKE326774:FKE326813 FUA326774:FUA326813 GDW326774:GDW326813 GNS326774:GNS326813 GXO326774:GXO326813 HHK326774:HHK326813 HRG326774:HRG326813 IBC326774:IBC326813 IKY326774:IKY326813 IUU326774:IUU326813 JEQ326774:JEQ326813 JOM326774:JOM326813 JYI326774:JYI326813 KIE326774:KIE326813 KSA326774:KSA326813 LBW326774:LBW326813 LLS326774:LLS326813 LVO326774:LVO326813 MFK326774:MFK326813 MPG326774:MPG326813 MZC326774:MZC326813 NIY326774:NIY326813 NSU326774:NSU326813 OCQ326774:OCQ326813 OMM326774:OMM326813 OWI326774:OWI326813 PGE326774:PGE326813 PQA326774:PQA326813 PZW326774:PZW326813 QJS326774:QJS326813 QTO326774:QTO326813 RDK326774:RDK326813 RNG326774:RNG326813 RXC326774:RXC326813 SGY326774:SGY326813 SQU326774:SQU326813 TAQ326774:TAQ326813 TKM326774:TKM326813 TUI326774:TUI326813 UEE326774:UEE326813 UOA326774:UOA326813 UXW326774:UXW326813 VHS326774:VHS326813 VRO326774:VRO326813 WBK326774:WBK326813 WLG326774:WLG326813 WVC326774:WVC326813 IQ392310:IQ392349 SM392310:SM392349 ACI392310:ACI392349 AME392310:AME392349 AWA392310:AWA392349 BFW392310:BFW392349 BPS392310:BPS392349 BZO392310:BZO392349 CJK392310:CJK392349 CTG392310:CTG392349 DDC392310:DDC392349 DMY392310:DMY392349 DWU392310:DWU392349 EGQ392310:EGQ392349 EQM392310:EQM392349 FAI392310:FAI392349 FKE392310:FKE392349 FUA392310:FUA392349 GDW392310:GDW392349 GNS392310:GNS392349 GXO392310:GXO392349 HHK392310:HHK392349 HRG392310:HRG392349 IBC392310:IBC392349 IKY392310:IKY392349 IUU392310:IUU392349 JEQ392310:JEQ392349 JOM392310:JOM392349 JYI392310:JYI392349 KIE392310:KIE392349 KSA392310:KSA392349 LBW392310:LBW392349 LLS392310:LLS392349 LVO392310:LVO392349 MFK392310:MFK392349 MPG392310:MPG392349 MZC392310:MZC392349 NIY392310:NIY392349 NSU392310:NSU392349 OCQ392310:OCQ392349 OMM392310:OMM392349 OWI392310:OWI392349 PGE392310:PGE392349 PQA392310:PQA392349 PZW392310:PZW392349 QJS392310:QJS392349 QTO392310:QTO392349 RDK392310:RDK392349 RNG392310:RNG392349 RXC392310:RXC392349 SGY392310:SGY392349 SQU392310:SQU392349 TAQ392310:TAQ392349 TKM392310:TKM392349 TUI392310:TUI392349 UEE392310:UEE392349 UOA392310:UOA392349 UXW392310:UXW392349 VHS392310:VHS392349 VRO392310:VRO392349 WBK392310:WBK392349 WLG392310:WLG392349 WVC392310:WVC392349 IQ457846:IQ457885 SM457846:SM457885 ACI457846:ACI457885 AME457846:AME457885 AWA457846:AWA457885 BFW457846:BFW457885 BPS457846:BPS457885 BZO457846:BZO457885 CJK457846:CJK457885 CTG457846:CTG457885 DDC457846:DDC457885 DMY457846:DMY457885 DWU457846:DWU457885 EGQ457846:EGQ457885 EQM457846:EQM457885 FAI457846:FAI457885 FKE457846:FKE457885 FUA457846:FUA457885 GDW457846:GDW457885 GNS457846:GNS457885 GXO457846:GXO457885 HHK457846:HHK457885 HRG457846:HRG457885 IBC457846:IBC457885 IKY457846:IKY457885 IUU457846:IUU457885 JEQ457846:JEQ457885 JOM457846:JOM457885 JYI457846:JYI457885 KIE457846:KIE457885 KSA457846:KSA457885 LBW457846:LBW457885 LLS457846:LLS457885 LVO457846:LVO457885 MFK457846:MFK457885 MPG457846:MPG457885 MZC457846:MZC457885 NIY457846:NIY457885 NSU457846:NSU457885 OCQ457846:OCQ457885 OMM457846:OMM457885 OWI457846:OWI457885 PGE457846:PGE457885 PQA457846:PQA457885 PZW457846:PZW457885 QJS457846:QJS457885 QTO457846:QTO457885 RDK457846:RDK457885 RNG457846:RNG457885 RXC457846:RXC457885 SGY457846:SGY457885 SQU457846:SQU457885 TAQ457846:TAQ457885 TKM457846:TKM457885 TUI457846:TUI457885 UEE457846:UEE457885 UOA457846:UOA457885 UXW457846:UXW457885 VHS457846:VHS457885 VRO457846:VRO457885 WBK457846:WBK457885 WLG457846:WLG457885 WVC457846:WVC457885 IQ523382:IQ523421 SM523382:SM523421 ACI523382:ACI523421 AME523382:AME523421 AWA523382:AWA523421 BFW523382:BFW523421 BPS523382:BPS523421 BZO523382:BZO523421 CJK523382:CJK523421 CTG523382:CTG523421 DDC523382:DDC523421 DMY523382:DMY523421 DWU523382:DWU523421 EGQ523382:EGQ523421 EQM523382:EQM523421 FAI523382:FAI523421 FKE523382:FKE523421 FUA523382:FUA523421 GDW523382:GDW523421 GNS523382:GNS523421 GXO523382:GXO523421 HHK523382:HHK523421 HRG523382:HRG523421 IBC523382:IBC523421 IKY523382:IKY523421 IUU523382:IUU523421 JEQ523382:JEQ523421 JOM523382:JOM523421 JYI523382:JYI523421 KIE523382:KIE523421 KSA523382:KSA523421 LBW523382:LBW523421 LLS523382:LLS523421 LVO523382:LVO523421 MFK523382:MFK523421 MPG523382:MPG523421 MZC523382:MZC523421 NIY523382:NIY523421 NSU523382:NSU523421 OCQ523382:OCQ523421 OMM523382:OMM523421 OWI523382:OWI523421 PGE523382:PGE523421 PQA523382:PQA523421 PZW523382:PZW523421 QJS523382:QJS523421 QTO523382:QTO523421 RDK523382:RDK523421 RNG523382:RNG523421 RXC523382:RXC523421 SGY523382:SGY523421 SQU523382:SQU523421 TAQ523382:TAQ523421 TKM523382:TKM523421 TUI523382:TUI523421 UEE523382:UEE523421 UOA523382:UOA523421 UXW523382:UXW523421 VHS523382:VHS523421 VRO523382:VRO523421 WBK523382:WBK523421 WLG523382:WLG523421 WVC523382:WVC523421 IQ588918:IQ588957 SM588918:SM588957 ACI588918:ACI588957 AME588918:AME588957 AWA588918:AWA588957 BFW588918:BFW588957 BPS588918:BPS588957 BZO588918:BZO588957 CJK588918:CJK588957 CTG588918:CTG588957 DDC588918:DDC588957 DMY588918:DMY588957 DWU588918:DWU588957 EGQ588918:EGQ588957 EQM588918:EQM588957 FAI588918:FAI588957 FKE588918:FKE588957 FUA588918:FUA588957 GDW588918:GDW588957 GNS588918:GNS588957 GXO588918:GXO588957 HHK588918:HHK588957 HRG588918:HRG588957 IBC588918:IBC588957 IKY588918:IKY588957 IUU588918:IUU588957 JEQ588918:JEQ588957 JOM588918:JOM588957 JYI588918:JYI588957 KIE588918:KIE588957 KSA588918:KSA588957 LBW588918:LBW588957 LLS588918:LLS588957 LVO588918:LVO588957 MFK588918:MFK588957 MPG588918:MPG588957 MZC588918:MZC588957 NIY588918:NIY588957 NSU588918:NSU588957 OCQ588918:OCQ588957 OMM588918:OMM588957 OWI588918:OWI588957 PGE588918:PGE588957 PQA588918:PQA588957 PZW588918:PZW588957 QJS588918:QJS588957 QTO588918:QTO588957 RDK588918:RDK588957 RNG588918:RNG588957 RXC588918:RXC588957 SGY588918:SGY588957 SQU588918:SQU588957 TAQ588918:TAQ588957 TKM588918:TKM588957 TUI588918:TUI588957 UEE588918:UEE588957 UOA588918:UOA588957 UXW588918:UXW588957 VHS588918:VHS588957 VRO588918:VRO588957 WBK588918:WBK588957 WLG588918:WLG588957 WVC588918:WVC588957 IQ654454:IQ654493 SM654454:SM654493 ACI654454:ACI654493 AME654454:AME654493 AWA654454:AWA654493 BFW654454:BFW654493 BPS654454:BPS654493 BZO654454:BZO654493 CJK654454:CJK654493 CTG654454:CTG654493 DDC654454:DDC654493 DMY654454:DMY654493 DWU654454:DWU654493 EGQ654454:EGQ654493 EQM654454:EQM654493 FAI654454:FAI654493 FKE654454:FKE654493 FUA654454:FUA654493 GDW654454:GDW654493 GNS654454:GNS654493 GXO654454:GXO654493 HHK654454:HHK654493 HRG654454:HRG654493 IBC654454:IBC654493 IKY654454:IKY654493 IUU654454:IUU654493 JEQ654454:JEQ654493 JOM654454:JOM654493 JYI654454:JYI654493 KIE654454:KIE654493 KSA654454:KSA654493 LBW654454:LBW654493 LLS654454:LLS654493 LVO654454:LVO654493 MFK654454:MFK654493 MPG654454:MPG654493 MZC654454:MZC654493 NIY654454:NIY654493 NSU654454:NSU654493 OCQ654454:OCQ654493 OMM654454:OMM654493 OWI654454:OWI654493 PGE654454:PGE654493 PQA654454:PQA654493 PZW654454:PZW654493 QJS654454:QJS654493 QTO654454:QTO654493 RDK654454:RDK654493 RNG654454:RNG654493 RXC654454:RXC654493 SGY654454:SGY654493 SQU654454:SQU654493 TAQ654454:TAQ654493 TKM654454:TKM654493 TUI654454:TUI654493 UEE654454:UEE654493 UOA654454:UOA654493 UXW654454:UXW654493 VHS654454:VHS654493 VRO654454:VRO654493 WBK654454:WBK654493 WLG654454:WLG654493 WVC654454:WVC654493 IQ719990:IQ720029 SM719990:SM720029 ACI719990:ACI720029 AME719990:AME720029 AWA719990:AWA720029 BFW719990:BFW720029 BPS719990:BPS720029 BZO719990:BZO720029 CJK719990:CJK720029 CTG719990:CTG720029 DDC719990:DDC720029 DMY719990:DMY720029 DWU719990:DWU720029 EGQ719990:EGQ720029 EQM719990:EQM720029 FAI719990:FAI720029 FKE719990:FKE720029 FUA719990:FUA720029 GDW719990:GDW720029 GNS719990:GNS720029 GXO719990:GXO720029 HHK719990:HHK720029 HRG719990:HRG720029 IBC719990:IBC720029 IKY719990:IKY720029 IUU719990:IUU720029 JEQ719990:JEQ720029 JOM719990:JOM720029 JYI719990:JYI720029 KIE719990:KIE720029 KSA719990:KSA720029 LBW719990:LBW720029 LLS719990:LLS720029 LVO719990:LVO720029 MFK719990:MFK720029 MPG719990:MPG720029 MZC719990:MZC720029 NIY719990:NIY720029 NSU719990:NSU720029 OCQ719990:OCQ720029 OMM719990:OMM720029 OWI719990:OWI720029 PGE719990:PGE720029 PQA719990:PQA720029 PZW719990:PZW720029 QJS719990:QJS720029 QTO719990:QTO720029 RDK719990:RDK720029 RNG719990:RNG720029 RXC719990:RXC720029 SGY719990:SGY720029 SQU719990:SQU720029 TAQ719990:TAQ720029 TKM719990:TKM720029 TUI719990:TUI720029 UEE719990:UEE720029 UOA719990:UOA720029 UXW719990:UXW720029 VHS719990:VHS720029 VRO719990:VRO720029 WBK719990:WBK720029 WLG719990:WLG720029 WVC719990:WVC720029 IQ785526:IQ785565 SM785526:SM785565 ACI785526:ACI785565 AME785526:AME785565 AWA785526:AWA785565 BFW785526:BFW785565 BPS785526:BPS785565 BZO785526:BZO785565 CJK785526:CJK785565 CTG785526:CTG785565 DDC785526:DDC785565 DMY785526:DMY785565 DWU785526:DWU785565 EGQ785526:EGQ785565 EQM785526:EQM785565 FAI785526:FAI785565 FKE785526:FKE785565 FUA785526:FUA785565 GDW785526:GDW785565 GNS785526:GNS785565 GXO785526:GXO785565 HHK785526:HHK785565 HRG785526:HRG785565 IBC785526:IBC785565 IKY785526:IKY785565 IUU785526:IUU785565 JEQ785526:JEQ785565 JOM785526:JOM785565 JYI785526:JYI785565 KIE785526:KIE785565 KSA785526:KSA785565 LBW785526:LBW785565 LLS785526:LLS785565 LVO785526:LVO785565 MFK785526:MFK785565 MPG785526:MPG785565 MZC785526:MZC785565 NIY785526:NIY785565 NSU785526:NSU785565 OCQ785526:OCQ785565 OMM785526:OMM785565 OWI785526:OWI785565 PGE785526:PGE785565 PQA785526:PQA785565 PZW785526:PZW785565 QJS785526:QJS785565 QTO785526:QTO785565 RDK785526:RDK785565 RNG785526:RNG785565 RXC785526:RXC785565 SGY785526:SGY785565 SQU785526:SQU785565 TAQ785526:TAQ785565 TKM785526:TKM785565 TUI785526:TUI785565 UEE785526:UEE785565 UOA785526:UOA785565 UXW785526:UXW785565 VHS785526:VHS785565 VRO785526:VRO785565 WBK785526:WBK785565 WLG785526:WLG785565 WVC785526:WVC785565 IQ851062:IQ851101 SM851062:SM851101 ACI851062:ACI851101 AME851062:AME851101 AWA851062:AWA851101 BFW851062:BFW851101 BPS851062:BPS851101 BZO851062:BZO851101 CJK851062:CJK851101 CTG851062:CTG851101 DDC851062:DDC851101 DMY851062:DMY851101 DWU851062:DWU851101 EGQ851062:EGQ851101 EQM851062:EQM851101 FAI851062:FAI851101 FKE851062:FKE851101 FUA851062:FUA851101 GDW851062:GDW851101 GNS851062:GNS851101 GXO851062:GXO851101 HHK851062:HHK851101 HRG851062:HRG851101 IBC851062:IBC851101 IKY851062:IKY851101 IUU851062:IUU851101 JEQ851062:JEQ851101 JOM851062:JOM851101 JYI851062:JYI851101 KIE851062:KIE851101 KSA851062:KSA851101 LBW851062:LBW851101 LLS851062:LLS851101 LVO851062:LVO851101 MFK851062:MFK851101 MPG851062:MPG851101 MZC851062:MZC851101 NIY851062:NIY851101 NSU851062:NSU851101 OCQ851062:OCQ851101 OMM851062:OMM851101 OWI851062:OWI851101 PGE851062:PGE851101 PQA851062:PQA851101 PZW851062:PZW851101 QJS851062:QJS851101 QTO851062:QTO851101 RDK851062:RDK851101 RNG851062:RNG851101 RXC851062:RXC851101 SGY851062:SGY851101 SQU851062:SQU851101 TAQ851062:TAQ851101 TKM851062:TKM851101 TUI851062:TUI851101 UEE851062:UEE851101 UOA851062:UOA851101 UXW851062:UXW851101 VHS851062:VHS851101 VRO851062:VRO851101 WBK851062:WBK851101 WLG851062:WLG851101 WVC851062:WVC851101 IQ916598:IQ916637 SM916598:SM916637 ACI916598:ACI916637 AME916598:AME916637 AWA916598:AWA916637 BFW916598:BFW916637 BPS916598:BPS916637 BZO916598:BZO916637 CJK916598:CJK916637 CTG916598:CTG916637 DDC916598:DDC916637 DMY916598:DMY916637 DWU916598:DWU916637 EGQ916598:EGQ916637 EQM916598:EQM916637 FAI916598:FAI916637 FKE916598:FKE916637 FUA916598:FUA916637 GDW916598:GDW916637 GNS916598:GNS916637 GXO916598:GXO916637 HHK916598:HHK916637 HRG916598:HRG916637 IBC916598:IBC916637 IKY916598:IKY916637 IUU916598:IUU916637 JEQ916598:JEQ916637 JOM916598:JOM916637 JYI916598:JYI916637 KIE916598:KIE916637 KSA916598:KSA916637 LBW916598:LBW916637 LLS916598:LLS916637 LVO916598:LVO916637 MFK916598:MFK916637 MPG916598:MPG916637 MZC916598:MZC916637 NIY916598:NIY916637 NSU916598:NSU916637 OCQ916598:OCQ916637 OMM916598:OMM916637 OWI916598:OWI916637 PGE916598:PGE916637 PQA916598:PQA916637 PZW916598:PZW916637 QJS916598:QJS916637 QTO916598:QTO916637 RDK916598:RDK916637 RNG916598:RNG916637 RXC916598:RXC916637 SGY916598:SGY916637 SQU916598:SQU916637 TAQ916598:TAQ916637 TKM916598:TKM916637 TUI916598:TUI916637 UEE916598:UEE916637 UOA916598:UOA916637 UXW916598:UXW916637 VHS916598:VHS916637 VRO916598:VRO916637 WBK916598:WBK916637 WLG916598:WLG916637 WVC916598:WVC916637 IQ982134:IQ982173 SM982134:SM982173 ACI982134:ACI982173 AME982134:AME982173 AWA982134:AWA982173 BFW982134:BFW982173 BPS982134:BPS982173 BZO982134:BZO982173 CJK982134:CJK982173 CTG982134:CTG982173 DDC982134:DDC982173 DMY982134:DMY982173 DWU982134:DWU982173 EGQ982134:EGQ982173 EQM982134:EQM982173 FAI982134:FAI982173 FKE982134:FKE982173 FUA982134:FUA982173 GDW982134:GDW982173 GNS982134:GNS982173 GXO982134:GXO982173 HHK982134:HHK982173 HRG982134:HRG982173 IBC982134:IBC982173 IKY982134:IKY982173 IUU982134:IUU982173 JEQ982134:JEQ982173 JOM982134:JOM982173 JYI982134:JYI982173 KIE982134:KIE982173 KSA982134:KSA982173 LBW982134:LBW982173 LLS982134:LLS982173 LVO982134:LVO982173 MFK982134:MFK982173 MPG982134:MPG982173 MZC982134:MZC982173 NIY982134:NIY982173 NSU982134:NSU982173 OCQ982134:OCQ982173 OMM982134:OMM982173 OWI982134:OWI982173 PGE982134:PGE982173 PQA982134:PQA982173 PZW982134:PZW982173 QJS982134:QJS982173 QTO982134:QTO982173 RDK982134:RDK982173 RNG982134:RNG982173 RXC982134:RXC982173 SGY982134:SGY982173 SQU982134:SQU982173 TAQ982134:TAQ982173 TKM982134:TKM982173 TUI982134:TUI982173 UEE982134:UEE982173 UOA982134:UOA982173 UXW982134:UXW982173 VHS982134:VHS982173 VRO982134:VRO982173 WBK982134:WBK982173 WLG982134:WLG982173 WVC982134:WVC982173 IS64672:IT64708 SO64672:SP64708 ACK64672:ACL64708 AMG64672:AMH64708 AWC64672:AWD64708 BFY64672:BFZ64708 BPU64672:BPV64708 BZQ64672:BZR64708 CJM64672:CJN64708 CTI64672:CTJ64708 DDE64672:DDF64708 DNA64672:DNB64708 DWW64672:DWX64708 EGS64672:EGT64708 EQO64672:EQP64708 FAK64672:FAL64708 FKG64672:FKH64708 FUC64672:FUD64708 GDY64672:GDZ64708 GNU64672:GNV64708 GXQ64672:GXR64708 HHM64672:HHN64708 HRI64672:HRJ64708 IBE64672:IBF64708 ILA64672:ILB64708 IUW64672:IUX64708 JES64672:JET64708 JOO64672:JOP64708 JYK64672:JYL64708 KIG64672:KIH64708 KSC64672:KSD64708 LBY64672:LBZ64708 LLU64672:LLV64708 LVQ64672:LVR64708 MFM64672:MFN64708 MPI64672:MPJ64708 MZE64672:MZF64708 NJA64672:NJB64708 NSW64672:NSX64708 OCS64672:OCT64708 OMO64672:OMP64708 OWK64672:OWL64708 PGG64672:PGH64708 PQC64672:PQD64708 PZY64672:PZZ64708 QJU64672:QJV64708 QTQ64672:QTR64708 RDM64672:RDN64708 RNI64672:RNJ64708 RXE64672:RXF64708 SHA64672:SHB64708 SQW64672:SQX64708 TAS64672:TAT64708 TKO64672:TKP64708 TUK64672:TUL64708 UEG64672:UEH64708 UOC64672:UOD64708 UXY64672:UXZ64708 VHU64672:VHV64708 VRQ64672:VRR64708 WBM64672:WBN64708 WLI64672:WLJ64708 WVE64672:WVF64708 IS130208:IT130244 SO130208:SP130244 ACK130208:ACL130244 AMG130208:AMH130244 AWC130208:AWD130244 BFY130208:BFZ130244 BPU130208:BPV130244 BZQ130208:BZR130244 CJM130208:CJN130244 CTI130208:CTJ130244 DDE130208:DDF130244 DNA130208:DNB130244 DWW130208:DWX130244 EGS130208:EGT130244 EQO130208:EQP130244 FAK130208:FAL130244 FKG130208:FKH130244 FUC130208:FUD130244 GDY130208:GDZ130244 GNU130208:GNV130244 GXQ130208:GXR130244 HHM130208:HHN130244 HRI130208:HRJ130244 IBE130208:IBF130244 ILA130208:ILB130244 IUW130208:IUX130244 JES130208:JET130244 JOO130208:JOP130244 JYK130208:JYL130244 KIG130208:KIH130244 KSC130208:KSD130244 LBY130208:LBZ130244 LLU130208:LLV130244 LVQ130208:LVR130244 MFM130208:MFN130244 MPI130208:MPJ130244 MZE130208:MZF130244 NJA130208:NJB130244 NSW130208:NSX130244 OCS130208:OCT130244 OMO130208:OMP130244 OWK130208:OWL130244 PGG130208:PGH130244 PQC130208:PQD130244 PZY130208:PZZ130244 QJU130208:QJV130244 QTQ130208:QTR130244 RDM130208:RDN130244 RNI130208:RNJ130244 RXE130208:RXF130244 SHA130208:SHB130244 SQW130208:SQX130244 TAS130208:TAT130244 TKO130208:TKP130244 TUK130208:TUL130244 UEG130208:UEH130244 UOC130208:UOD130244 UXY130208:UXZ130244 VHU130208:VHV130244 VRQ130208:VRR130244 WBM130208:WBN130244 WLI130208:WLJ130244 WVE130208:WVF130244 IS195744:IT195780 SO195744:SP195780 ACK195744:ACL195780 AMG195744:AMH195780 AWC195744:AWD195780 BFY195744:BFZ195780 BPU195744:BPV195780 BZQ195744:BZR195780 CJM195744:CJN195780 CTI195744:CTJ195780 DDE195744:DDF195780 DNA195744:DNB195780 DWW195744:DWX195780 EGS195744:EGT195780 EQO195744:EQP195780 FAK195744:FAL195780 FKG195744:FKH195780 FUC195744:FUD195780 GDY195744:GDZ195780 GNU195744:GNV195780 GXQ195744:GXR195780 HHM195744:HHN195780 HRI195744:HRJ195780 IBE195744:IBF195780 ILA195744:ILB195780 IUW195744:IUX195780 JES195744:JET195780 JOO195744:JOP195780 JYK195744:JYL195780 KIG195744:KIH195780 KSC195744:KSD195780 LBY195744:LBZ195780 LLU195744:LLV195780 LVQ195744:LVR195780 MFM195744:MFN195780 MPI195744:MPJ195780 MZE195744:MZF195780 NJA195744:NJB195780 NSW195744:NSX195780 OCS195744:OCT195780 OMO195744:OMP195780 OWK195744:OWL195780 PGG195744:PGH195780 PQC195744:PQD195780 PZY195744:PZZ195780 QJU195744:QJV195780 QTQ195744:QTR195780 RDM195744:RDN195780 RNI195744:RNJ195780 RXE195744:RXF195780 SHA195744:SHB195780 SQW195744:SQX195780 TAS195744:TAT195780 TKO195744:TKP195780 TUK195744:TUL195780 UEG195744:UEH195780 UOC195744:UOD195780 UXY195744:UXZ195780 VHU195744:VHV195780 VRQ195744:VRR195780 WBM195744:WBN195780 WLI195744:WLJ195780 WVE195744:WVF195780 IS261280:IT261316 SO261280:SP261316 ACK261280:ACL261316 AMG261280:AMH261316 AWC261280:AWD261316 BFY261280:BFZ261316 BPU261280:BPV261316 BZQ261280:BZR261316 CJM261280:CJN261316 CTI261280:CTJ261316 DDE261280:DDF261316 DNA261280:DNB261316 DWW261280:DWX261316 EGS261280:EGT261316 EQO261280:EQP261316 FAK261280:FAL261316 FKG261280:FKH261316 FUC261280:FUD261316 GDY261280:GDZ261316 GNU261280:GNV261316 GXQ261280:GXR261316 HHM261280:HHN261316 HRI261280:HRJ261316 IBE261280:IBF261316 ILA261280:ILB261316 IUW261280:IUX261316 JES261280:JET261316 JOO261280:JOP261316 JYK261280:JYL261316 KIG261280:KIH261316 KSC261280:KSD261316 LBY261280:LBZ261316 LLU261280:LLV261316 LVQ261280:LVR261316 MFM261280:MFN261316 MPI261280:MPJ261316 MZE261280:MZF261316 NJA261280:NJB261316 NSW261280:NSX261316 OCS261280:OCT261316 OMO261280:OMP261316 OWK261280:OWL261316 PGG261280:PGH261316 PQC261280:PQD261316 PZY261280:PZZ261316 QJU261280:QJV261316 QTQ261280:QTR261316 RDM261280:RDN261316 RNI261280:RNJ261316 RXE261280:RXF261316 SHA261280:SHB261316 SQW261280:SQX261316 TAS261280:TAT261316 TKO261280:TKP261316 TUK261280:TUL261316 UEG261280:UEH261316 UOC261280:UOD261316 UXY261280:UXZ261316 VHU261280:VHV261316 VRQ261280:VRR261316 WBM261280:WBN261316 WLI261280:WLJ261316 WVE261280:WVF261316 IS326816:IT326852 SO326816:SP326852 ACK326816:ACL326852 AMG326816:AMH326852 AWC326816:AWD326852 BFY326816:BFZ326852 BPU326816:BPV326852 BZQ326816:BZR326852 CJM326816:CJN326852 CTI326816:CTJ326852 DDE326816:DDF326852 DNA326816:DNB326852 DWW326816:DWX326852 EGS326816:EGT326852 EQO326816:EQP326852 FAK326816:FAL326852 FKG326816:FKH326852 FUC326816:FUD326852 GDY326816:GDZ326852 GNU326816:GNV326852 GXQ326816:GXR326852 HHM326816:HHN326852 HRI326816:HRJ326852 IBE326816:IBF326852 ILA326816:ILB326852 IUW326816:IUX326852 JES326816:JET326852 JOO326816:JOP326852 JYK326816:JYL326852 KIG326816:KIH326852 KSC326816:KSD326852 LBY326816:LBZ326852 LLU326816:LLV326852 LVQ326816:LVR326852 MFM326816:MFN326852 MPI326816:MPJ326852 MZE326816:MZF326852 NJA326816:NJB326852 NSW326816:NSX326852 OCS326816:OCT326852 OMO326816:OMP326852 OWK326816:OWL326852 PGG326816:PGH326852 PQC326816:PQD326852 PZY326816:PZZ326852 QJU326816:QJV326852 QTQ326816:QTR326852 RDM326816:RDN326852 RNI326816:RNJ326852 RXE326816:RXF326852 SHA326816:SHB326852 SQW326816:SQX326852 TAS326816:TAT326852 TKO326816:TKP326852 TUK326816:TUL326852 UEG326816:UEH326852 UOC326816:UOD326852 UXY326816:UXZ326852 VHU326816:VHV326852 VRQ326816:VRR326852 WBM326816:WBN326852 WLI326816:WLJ326852 WVE326816:WVF326852 IS392352:IT392388 SO392352:SP392388 ACK392352:ACL392388 AMG392352:AMH392388 AWC392352:AWD392388 BFY392352:BFZ392388 BPU392352:BPV392388 BZQ392352:BZR392388 CJM392352:CJN392388 CTI392352:CTJ392388 DDE392352:DDF392388 DNA392352:DNB392388 DWW392352:DWX392388 EGS392352:EGT392388 EQO392352:EQP392388 FAK392352:FAL392388 FKG392352:FKH392388 FUC392352:FUD392388 GDY392352:GDZ392388 GNU392352:GNV392388 GXQ392352:GXR392388 HHM392352:HHN392388 HRI392352:HRJ392388 IBE392352:IBF392388 ILA392352:ILB392388 IUW392352:IUX392388 JES392352:JET392388 JOO392352:JOP392388 JYK392352:JYL392388 KIG392352:KIH392388 KSC392352:KSD392388 LBY392352:LBZ392388 LLU392352:LLV392388 LVQ392352:LVR392388 MFM392352:MFN392388 MPI392352:MPJ392388 MZE392352:MZF392388 NJA392352:NJB392388 NSW392352:NSX392388 OCS392352:OCT392388 OMO392352:OMP392388 OWK392352:OWL392388 PGG392352:PGH392388 PQC392352:PQD392388 PZY392352:PZZ392388 QJU392352:QJV392388 QTQ392352:QTR392388 RDM392352:RDN392388 RNI392352:RNJ392388 RXE392352:RXF392388 SHA392352:SHB392388 SQW392352:SQX392388 TAS392352:TAT392388 TKO392352:TKP392388 TUK392352:TUL392388 UEG392352:UEH392388 UOC392352:UOD392388 UXY392352:UXZ392388 VHU392352:VHV392388 VRQ392352:VRR392388 WBM392352:WBN392388 WLI392352:WLJ392388 WVE392352:WVF392388 IS457888:IT457924 SO457888:SP457924 ACK457888:ACL457924 AMG457888:AMH457924 AWC457888:AWD457924 BFY457888:BFZ457924 BPU457888:BPV457924 BZQ457888:BZR457924 CJM457888:CJN457924 CTI457888:CTJ457924 DDE457888:DDF457924 DNA457888:DNB457924 DWW457888:DWX457924 EGS457888:EGT457924 EQO457888:EQP457924 FAK457888:FAL457924 FKG457888:FKH457924 FUC457888:FUD457924 GDY457888:GDZ457924 GNU457888:GNV457924 GXQ457888:GXR457924 HHM457888:HHN457924 HRI457888:HRJ457924 IBE457888:IBF457924 ILA457888:ILB457924 IUW457888:IUX457924 JES457888:JET457924 JOO457888:JOP457924 JYK457888:JYL457924 KIG457888:KIH457924 KSC457888:KSD457924 LBY457888:LBZ457924 LLU457888:LLV457924 LVQ457888:LVR457924 MFM457888:MFN457924 MPI457888:MPJ457924 MZE457888:MZF457924 NJA457888:NJB457924 NSW457888:NSX457924 OCS457888:OCT457924 OMO457888:OMP457924 OWK457888:OWL457924 PGG457888:PGH457924 PQC457888:PQD457924 PZY457888:PZZ457924 QJU457888:QJV457924 QTQ457888:QTR457924 RDM457888:RDN457924 RNI457888:RNJ457924 RXE457888:RXF457924 SHA457888:SHB457924 SQW457888:SQX457924 TAS457888:TAT457924 TKO457888:TKP457924 TUK457888:TUL457924 UEG457888:UEH457924 UOC457888:UOD457924 UXY457888:UXZ457924 VHU457888:VHV457924 VRQ457888:VRR457924 WBM457888:WBN457924 WLI457888:WLJ457924 WVE457888:WVF457924 IS523424:IT523460 SO523424:SP523460 ACK523424:ACL523460 AMG523424:AMH523460 AWC523424:AWD523460 BFY523424:BFZ523460 BPU523424:BPV523460 BZQ523424:BZR523460 CJM523424:CJN523460 CTI523424:CTJ523460 DDE523424:DDF523460 DNA523424:DNB523460 DWW523424:DWX523460 EGS523424:EGT523460 EQO523424:EQP523460 FAK523424:FAL523460 FKG523424:FKH523460 FUC523424:FUD523460 GDY523424:GDZ523460 GNU523424:GNV523460 GXQ523424:GXR523460 HHM523424:HHN523460 HRI523424:HRJ523460 IBE523424:IBF523460 ILA523424:ILB523460 IUW523424:IUX523460 JES523424:JET523460 JOO523424:JOP523460 JYK523424:JYL523460 KIG523424:KIH523460 KSC523424:KSD523460 LBY523424:LBZ523460 LLU523424:LLV523460 LVQ523424:LVR523460 MFM523424:MFN523460 MPI523424:MPJ523460 MZE523424:MZF523460 NJA523424:NJB523460 NSW523424:NSX523460 OCS523424:OCT523460 OMO523424:OMP523460 OWK523424:OWL523460 PGG523424:PGH523460 PQC523424:PQD523460 PZY523424:PZZ523460 QJU523424:QJV523460 QTQ523424:QTR523460 RDM523424:RDN523460 RNI523424:RNJ523460 RXE523424:RXF523460 SHA523424:SHB523460 SQW523424:SQX523460 TAS523424:TAT523460 TKO523424:TKP523460 TUK523424:TUL523460 UEG523424:UEH523460 UOC523424:UOD523460 UXY523424:UXZ523460 VHU523424:VHV523460 VRQ523424:VRR523460 WBM523424:WBN523460 WLI523424:WLJ523460 WVE523424:WVF523460 IS588960:IT588996 SO588960:SP588996 ACK588960:ACL588996 AMG588960:AMH588996 AWC588960:AWD588996 BFY588960:BFZ588996 BPU588960:BPV588996 BZQ588960:BZR588996 CJM588960:CJN588996 CTI588960:CTJ588996 DDE588960:DDF588996 DNA588960:DNB588996 DWW588960:DWX588996 EGS588960:EGT588996 EQO588960:EQP588996 FAK588960:FAL588996 FKG588960:FKH588996 FUC588960:FUD588996 GDY588960:GDZ588996 GNU588960:GNV588996 GXQ588960:GXR588996 HHM588960:HHN588996 HRI588960:HRJ588996 IBE588960:IBF588996 ILA588960:ILB588996 IUW588960:IUX588996 JES588960:JET588996 JOO588960:JOP588996 JYK588960:JYL588996 KIG588960:KIH588996 KSC588960:KSD588996 LBY588960:LBZ588996 LLU588960:LLV588996 LVQ588960:LVR588996 MFM588960:MFN588996 MPI588960:MPJ588996 MZE588960:MZF588996 NJA588960:NJB588996 NSW588960:NSX588996 OCS588960:OCT588996 OMO588960:OMP588996 OWK588960:OWL588996 PGG588960:PGH588996 PQC588960:PQD588996 PZY588960:PZZ588996 QJU588960:QJV588996 QTQ588960:QTR588996 RDM588960:RDN588996 RNI588960:RNJ588996 RXE588960:RXF588996 SHA588960:SHB588996 SQW588960:SQX588996 TAS588960:TAT588996 TKO588960:TKP588996 TUK588960:TUL588996 UEG588960:UEH588996 UOC588960:UOD588996 UXY588960:UXZ588996 VHU588960:VHV588996 VRQ588960:VRR588996 WBM588960:WBN588996 WLI588960:WLJ588996 WVE588960:WVF588996 IS654496:IT654532 SO654496:SP654532 ACK654496:ACL654532 AMG654496:AMH654532 AWC654496:AWD654532 BFY654496:BFZ654532 BPU654496:BPV654532 BZQ654496:BZR654532 CJM654496:CJN654532 CTI654496:CTJ654532 DDE654496:DDF654532 DNA654496:DNB654532 DWW654496:DWX654532 EGS654496:EGT654532 EQO654496:EQP654532 FAK654496:FAL654532 FKG654496:FKH654532 FUC654496:FUD654532 GDY654496:GDZ654532 GNU654496:GNV654532 GXQ654496:GXR654532 HHM654496:HHN654532 HRI654496:HRJ654532 IBE654496:IBF654532 ILA654496:ILB654532 IUW654496:IUX654532 JES654496:JET654532 JOO654496:JOP654532 JYK654496:JYL654532 KIG654496:KIH654532 KSC654496:KSD654532 LBY654496:LBZ654532 LLU654496:LLV654532 LVQ654496:LVR654532 MFM654496:MFN654532 MPI654496:MPJ654532 MZE654496:MZF654532 NJA654496:NJB654532 NSW654496:NSX654532 OCS654496:OCT654532 OMO654496:OMP654532 OWK654496:OWL654532 PGG654496:PGH654532 PQC654496:PQD654532 PZY654496:PZZ654532 QJU654496:QJV654532 QTQ654496:QTR654532 RDM654496:RDN654532 RNI654496:RNJ654532 RXE654496:RXF654532 SHA654496:SHB654532 SQW654496:SQX654532 TAS654496:TAT654532 TKO654496:TKP654532 TUK654496:TUL654532 UEG654496:UEH654532 UOC654496:UOD654532 UXY654496:UXZ654532 VHU654496:VHV654532 VRQ654496:VRR654532 WBM654496:WBN654532 WLI654496:WLJ654532 WVE654496:WVF654532 IS720032:IT720068 SO720032:SP720068 ACK720032:ACL720068 AMG720032:AMH720068 AWC720032:AWD720068 BFY720032:BFZ720068 BPU720032:BPV720068 BZQ720032:BZR720068 CJM720032:CJN720068 CTI720032:CTJ720068 DDE720032:DDF720068 DNA720032:DNB720068 DWW720032:DWX720068 EGS720032:EGT720068 EQO720032:EQP720068 FAK720032:FAL720068 FKG720032:FKH720068 FUC720032:FUD720068 GDY720032:GDZ720068 GNU720032:GNV720068 GXQ720032:GXR720068 HHM720032:HHN720068 HRI720032:HRJ720068 IBE720032:IBF720068 ILA720032:ILB720068 IUW720032:IUX720068 JES720032:JET720068 JOO720032:JOP720068 JYK720032:JYL720068 KIG720032:KIH720068 KSC720032:KSD720068 LBY720032:LBZ720068 LLU720032:LLV720068 LVQ720032:LVR720068 MFM720032:MFN720068 MPI720032:MPJ720068 MZE720032:MZF720068 NJA720032:NJB720068 NSW720032:NSX720068 OCS720032:OCT720068 OMO720032:OMP720068 OWK720032:OWL720068 PGG720032:PGH720068 PQC720032:PQD720068 PZY720032:PZZ720068 QJU720032:QJV720068 QTQ720032:QTR720068 RDM720032:RDN720068 RNI720032:RNJ720068 RXE720032:RXF720068 SHA720032:SHB720068 SQW720032:SQX720068 TAS720032:TAT720068 TKO720032:TKP720068 TUK720032:TUL720068 UEG720032:UEH720068 UOC720032:UOD720068 UXY720032:UXZ720068 VHU720032:VHV720068 VRQ720032:VRR720068 WBM720032:WBN720068 WLI720032:WLJ720068 WVE720032:WVF720068 IS785568:IT785604 SO785568:SP785604 ACK785568:ACL785604 AMG785568:AMH785604 AWC785568:AWD785604 BFY785568:BFZ785604 BPU785568:BPV785604 BZQ785568:BZR785604 CJM785568:CJN785604 CTI785568:CTJ785604 DDE785568:DDF785604 DNA785568:DNB785604 DWW785568:DWX785604 EGS785568:EGT785604 EQO785568:EQP785604 FAK785568:FAL785604 FKG785568:FKH785604 FUC785568:FUD785604 GDY785568:GDZ785604 GNU785568:GNV785604 GXQ785568:GXR785604 HHM785568:HHN785604 HRI785568:HRJ785604 IBE785568:IBF785604 ILA785568:ILB785604 IUW785568:IUX785604 JES785568:JET785604 JOO785568:JOP785604 JYK785568:JYL785604 KIG785568:KIH785604 KSC785568:KSD785604 LBY785568:LBZ785604 LLU785568:LLV785604 LVQ785568:LVR785604 MFM785568:MFN785604 MPI785568:MPJ785604 MZE785568:MZF785604 NJA785568:NJB785604 NSW785568:NSX785604 OCS785568:OCT785604 OMO785568:OMP785604 OWK785568:OWL785604 PGG785568:PGH785604 PQC785568:PQD785604 PZY785568:PZZ785604 QJU785568:QJV785604 QTQ785568:QTR785604 RDM785568:RDN785604 RNI785568:RNJ785604 RXE785568:RXF785604 SHA785568:SHB785604 SQW785568:SQX785604 TAS785568:TAT785604 TKO785568:TKP785604 TUK785568:TUL785604 UEG785568:UEH785604 UOC785568:UOD785604 UXY785568:UXZ785604 VHU785568:VHV785604 VRQ785568:VRR785604 WBM785568:WBN785604 WLI785568:WLJ785604 WVE785568:WVF785604 IS851104:IT851140 SO851104:SP851140 ACK851104:ACL851140 AMG851104:AMH851140 AWC851104:AWD851140 BFY851104:BFZ851140 BPU851104:BPV851140 BZQ851104:BZR851140 CJM851104:CJN851140 CTI851104:CTJ851140 DDE851104:DDF851140 DNA851104:DNB851140 DWW851104:DWX851140 EGS851104:EGT851140 EQO851104:EQP851140 FAK851104:FAL851140 FKG851104:FKH851140 FUC851104:FUD851140 GDY851104:GDZ851140 GNU851104:GNV851140 GXQ851104:GXR851140 HHM851104:HHN851140 HRI851104:HRJ851140 IBE851104:IBF851140 ILA851104:ILB851140 IUW851104:IUX851140 JES851104:JET851140 JOO851104:JOP851140 JYK851104:JYL851140 KIG851104:KIH851140 KSC851104:KSD851140 LBY851104:LBZ851140 LLU851104:LLV851140 LVQ851104:LVR851140 MFM851104:MFN851140 MPI851104:MPJ851140 MZE851104:MZF851140 NJA851104:NJB851140 NSW851104:NSX851140 OCS851104:OCT851140 OMO851104:OMP851140 OWK851104:OWL851140 PGG851104:PGH851140 PQC851104:PQD851140 PZY851104:PZZ851140 QJU851104:QJV851140 QTQ851104:QTR851140 RDM851104:RDN851140 RNI851104:RNJ851140 RXE851104:RXF851140 SHA851104:SHB851140 SQW851104:SQX851140 TAS851104:TAT851140 TKO851104:TKP851140 TUK851104:TUL851140 UEG851104:UEH851140 UOC851104:UOD851140 UXY851104:UXZ851140 VHU851104:VHV851140 VRQ851104:VRR851140 WBM851104:WBN851140 WLI851104:WLJ851140 WVE851104:WVF851140 IS916640:IT916676 SO916640:SP916676 ACK916640:ACL916676 AMG916640:AMH916676 AWC916640:AWD916676 BFY916640:BFZ916676 BPU916640:BPV916676 BZQ916640:BZR916676 CJM916640:CJN916676 CTI916640:CTJ916676 DDE916640:DDF916676 DNA916640:DNB916676 DWW916640:DWX916676 EGS916640:EGT916676 EQO916640:EQP916676 FAK916640:FAL916676 FKG916640:FKH916676 FUC916640:FUD916676 GDY916640:GDZ916676 GNU916640:GNV916676 GXQ916640:GXR916676 HHM916640:HHN916676 HRI916640:HRJ916676 IBE916640:IBF916676 ILA916640:ILB916676 IUW916640:IUX916676 JES916640:JET916676 JOO916640:JOP916676 JYK916640:JYL916676 KIG916640:KIH916676 KSC916640:KSD916676 LBY916640:LBZ916676 LLU916640:LLV916676 LVQ916640:LVR916676 MFM916640:MFN916676 MPI916640:MPJ916676 MZE916640:MZF916676 NJA916640:NJB916676 NSW916640:NSX916676 OCS916640:OCT916676 OMO916640:OMP916676 OWK916640:OWL916676 PGG916640:PGH916676 PQC916640:PQD916676 PZY916640:PZZ916676 QJU916640:QJV916676 QTQ916640:QTR916676 RDM916640:RDN916676 RNI916640:RNJ916676 RXE916640:RXF916676 SHA916640:SHB916676 SQW916640:SQX916676 TAS916640:TAT916676 TKO916640:TKP916676 TUK916640:TUL916676 UEG916640:UEH916676 UOC916640:UOD916676 UXY916640:UXZ916676 VHU916640:VHV916676 VRQ916640:VRR916676 WBM916640:WBN916676 WLI916640:WLJ916676 WVE916640:WVF916676 IS982176:IT982212 SO982176:SP982212 ACK982176:ACL982212 AMG982176:AMH982212 AWC982176:AWD982212 BFY982176:BFZ982212 BPU982176:BPV982212 BZQ982176:BZR982212 CJM982176:CJN982212 CTI982176:CTJ982212 DDE982176:DDF982212 DNA982176:DNB982212 DWW982176:DWX982212 EGS982176:EGT982212 EQO982176:EQP982212 FAK982176:FAL982212 FKG982176:FKH982212 FUC982176:FUD982212 GDY982176:GDZ982212 GNU982176:GNV982212 GXQ982176:GXR982212 HHM982176:HHN982212 HRI982176:HRJ982212 IBE982176:IBF982212 ILA982176:ILB982212 IUW982176:IUX982212 JES982176:JET982212 JOO982176:JOP982212 JYK982176:JYL982212 KIG982176:KIH982212 KSC982176:KSD982212 LBY982176:LBZ982212 LLU982176:LLV982212 LVQ982176:LVR982212 MFM982176:MFN982212 MPI982176:MPJ982212 MZE982176:MZF982212 NJA982176:NJB982212 NSW982176:NSX982212 OCS982176:OCT982212 OMO982176:OMP982212 OWK982176:OWL982212 PGG982176:PGH982212 PQC982176:PQD982212 PZY982176:PZZ982212 QJU982176:QJV982212 QTQ982176:QTR982212 RDM982176:RDN982212 RNI982176:RNJ982212 RXE982176:RXF982212 SHA982176:SHB982212 SQW982176:SQX982212 TAS982176:TAT982212 TKO982176:TKP982212 TUK982176:TUL982212 UEG982176:UEH982212 UOC982176:UOD982212 UXY982176:UXZ982212 VHU982176:VHV982212 VRQ982176:VRR982212 WBM982176:WBN982212 WLI982176:WLJ982212 WVE982176:WVF982212 IS64630:IT64669 SO64630:SP64669 ACK64630:ACL64669 AMG64630:AMH64669 AWC64630:AWD64669 BFY64630:BFZ64669 BPU64630:BPV64669 BZQ64630:BZR64669 CJM64630:CJN64669 CTI64630:CTJ64669 DDE64630:DDF64669 DNA64630:DNB64669 DWW64630:DWX64669 EGS64630:EGT64669 EQO64630:EQP64669 FAK64630:FAL64669 FKG64630:FKH64669 FUC64630:FUD64669 GDY64630:GDZ64669 GNU64630:GNV64669 GXQ64630:GXR64669 HHM64630:HHN64669 HRI64630:HRJ64669 IBE64630:IBF64669 ILA64630:ILB64669 IUW64630:IUX64669 JES64630:JET64669 JOO64630:JOP64669 JYK64630:JYL64669 KIG64630:KIH64669 KSC64630:KSD64669 LBY64630:LBZ64669 LLU64630:LLV64669 LVQ64630:LVR64669 MFM64630:MFN64669 MPI64630:MPJ64669 MZE64630:MZF64669 NJA64630:NJB64669 NSW64630:NSX64669 OCS64630:OCT64669 OMO64630:OMP64669 OWK64630:OWL64669 PGG64630:PGH64669 PQC64630:PQD64669 PZY64630:PZZ64669 QJU64630:QJV64669 QTQ64630:QTR64669 RDM64630:RDN64669 RNI64630:RNJ64669 RXE64630:RXF64669 SHA64630:SHB64669 SQW64630:SQX64669 TAS64630:TAT64669 TKO64630:TKP64669 TUK64630:TUL64669 UEG64630:UEH64669 UOC64630:UOD64669 UXY64630:UXZ64669 VHU64630:VHV64669 VRQ64630:VRR64669 WBM64630:WBN64669 WLI64630:WLJ64669 WVE64630:WVF64669 IS130166:IT130205 SO130166:SP130205 ACK130166:ACL130205 AMG130166:AMH130205 AWC130166:AWD130205 BFY130166:BFZ130205 BPU130166:BPV130205 BZQ130166:BZR130205 CJM130166:CJN130205 CTI130166:CTJ130205 DDE130166:DDF130205 DNA130166:DNB130205 DWW130166:DWX130205 EGS130166:EGT130205 EQO130166:EQP130205 FAK130166:FAL130205 FKG130166:FKH130205 FUC130166:FUD130205 GDY130166:GDZ130205 GNU130166:GNV130205 GXQ130166:GXR130205 HHM130166:HHN130205 HRI130166:HRJ130205 IBE130166:IBF130205 ILA130166:ILB130205 IUW130166:IUX130205 JES130166:JET130205 JOO130166:JOP130205 JYK130166:JYL130205 KIG130166:KIH130205 KSC130166:KSD130205 LBY130166:LBZ130205 LLU130166:LLV130205 LVQ130166:LVR130205 MFM130166:MFN130205 MPI130166:MPJ130205 MZE130166:MZF130205 NJA130166:NJB130205 NSW130166:NSX130205 OCS130166:OCT130205 OMO130166:OMP130205 OWK130166:OWL130205 PGG130166:PGH130205 PQC130166:PQD130205 PZY130166:PZZ130205 QJU130166:QJV130205 QTQ130166:QTR130205 RDM130166:RDN130205 RNI130166:RNJ130205 RXE130166:RXF130205 SHA130166:SHB130205 SQW130166:SQX130205 TAS130166:TAT130205 TKO130166:TKP130205 TUK130166:TUL130205 UEG130166:UEH130205 UOC130166:UOD130205 UXY130166:UXZ130205 VHU130166:VHV130205 VRQ130166:VRR130205 WBM130166:WBN130205 WLI130166:WLJ130205 WVE130166:WVF130205 IS195702:IT195741 SO195702:SP195741 ACK195702:ACL195741 AMG195702:AMH195741 AWC195702:AWD195741 BFY195702:BFZ195741 BPU195702:BPV195741 BZQ195702:BZR195741 CJM195702:CJN195741 CTI195702:CTJ195741 DDE195702:DDF195741 DNA195702:DNB195741 DWW195702:DWX195741 EGS195702:EGT195741 EQO195702:EQP195741 FAK195702:FAL195741 FKG195702:FKH195741 FUC195702:FUD195741 GDY195702:GDZ195741 GNU195702:GNV195741 GXQ195702:GXR195741 HHM195702:HHN195741 HRI195702:HRJ195741 IBE195702:IBF195741 ILA195702:ILB195741 IUW195702:IUX195741 JES195702:JET195741 JOO195702:JOP195741 JYK195702:JYL195741 KIG195702:KIH195741 KSC195702:KSD195741 LBY195702:LBZ195741 LLU195702:LLV195741 LVQ195702:LVR195741 MFM195702:MFN195741 MPI195702:MPJ195741 MZE195702:MZF195741 NJA195702:NJB195741 NSW195702:NSX195741 OCS195702:OCT195741 OMO195702:OMP195741 OWK195702:OWL195741 PGG195702:PGH195741 PQC195702:PQD195741 PZY195702:PZZ195741 QJU195702:QJV195741 QTQ195702:QTR195741 RDM195702:RDN195741 RNI195702:RNJ195741 RXE195702:RXF195741 SHA195702:SHB195741 SQW195702:SQX195741 TAS195702:TAT195741 TKO195702:TKP195741 TUK195702:TUL195741 UEG195702:UEH195741 UOC195702:UOD195741 UXY195702:UXZ195741 VHU195702:VHV195741 VRQ195702:VRR195741 WBM195702:WBN195741 WLI195702:WLJ195741 WVE195702:WVF195741 IS261238:IT261277 SO261238:SP261277 ACK261238:ACL261277 AMG261238:AMH261277 AWC261238:AWD261277 BFY261238:BFZ261277 BPU261238:BPV261277 BZQ261238:BZR261277 CJM261238:CJN261277 CTI261238:CTJ261277 DDE261238:DDF261277 DNA261238:DNB261277 DWW261238:DWX261277 EGS261238:EGT261277 EQO261238:EQP261277 FAK261238:FAL261277 FKG261238:FKH261277 FUC261238:FUD261277 GDY261238:GDZ261277 GNU261238:GNV261277 GXQ261238:GXR261277 HHM261238:HHN261277 HRI261238:HRJ261277 IBE261238:IBF261277 ILA261238:ILB261277 IUW261238:IUX261277 JES261238:JET261277 JOO261238:JOP261277 JYK261238:JYL261277 KIG261238:KIH261277 KSC261238:KSD261277 LBY261238:LBZ261277 LLU261238:LLV261277 LVQ261238:LVR261277 MFM261238:MFN261277 MPI261238:MPJ261277 MZE261238:MZF261277 NJA261238:NJB261277 NSW261238:NSX261277 OCS261238:OCT261277 OMO261238:OMP261277 OWK261238:OWL261277 PGG261238:PGH261277 PQC261238:PQD261277 PZY261238:PZZ261277 QJU261238:QJV261277 QTQ261238:QTR261277 RDM261238:RDN261277 RNI261238:RNJ261277 RXE261238:RXF261277 SHA261238:SHB261277 SQW261238:SQX261277 TAS261238:TAT261277 TKO261238:TKP261277 TUK261238:TUL261277 UEG261238:UEH261277 UOC261238:UOD261277 UXY261238:UXZ261277 VHU261238:VHV261277 VRQ261238:VRR261277 WBM261238:WBN261277 WLI261238:WLJ261277 WVE261238:WVF261277 IS326774:IT326813 SO326774:SP326813 ACK326774:ACL326813 AMG326774:AMH326813 AWC326774:AWD326813 BFY326774:BFZ326813 BPU326774:BPV326813 BZQ326774:BZR326813 CJM326774:CJN326813 CTI326774:CTJ326813 DDE326774:DDF326813 DNA326774:DNB326813 DWW326774:DWX326813 EGS326774:EGT326813 EQO326774:EQP326813 FAK326774:FAL326813 FKG326774:FKH326813 FUC326774:FUD326813 GDY326774:GDZ326813 GNU326774:GNV326813 GXQ326774:GXR326813 HHM326774:HHN326813 HRI326774:HRJ326813 IBE326774:IBF326813 ILA326774:ILB326813 IUW326774:IUX326813 JES326774:JET326813 JOO326774:JOP326813 JYK326774:JYL326813 KIG326774:KIH326813 KSC326774:KSD326813 LBY326774:LBZ326813 LLU326774:LLV326813 LVQ326774:LVR326813 MFM326774:MFN326813 MPI326774:MPJ326813 MZE326774:MZF326813 NJA326774:NJB326813 NSW326774:NSX326813 OCS326774:OCT326813 OMO326774:OMP326813 OWK326774:OWL326813 PGG326774:PGH326813 PQC326774:PQD326813 PZY326774:PZZ326813 QJU326774:QJV326813 QTQ326774:QTR326813 RDM326774:RDN326813 RNI326774:RNJ326813 RXE326774:RXF326813 SHA326774:SHB326813 SQW326774:SQX326813 TAS326774:TAT326813 TKO326774:TKP326813 TUK326774:TUL326813 UEG326774:UEH326813 UOC326774:UOD326813 UXY326774:UXZ326813 VHU326774:VHV326813 VRQ326774:VRR326813 WBM326774:WBN326813 WLI326774:WLJ326813 WVE326774:WVF326813 IS392310:IT392349 SO392310:SP392349 ACK392310:ACL392349 AMG392310:AMH392349 AWC392310:AWD392349 BFY392310:BFZ392349 BPU392310:BPV392349 BZQ392310:BZR392349 CJM392310:CJN392349 CTI392310:CTJ392349 DDE392310:DDF392349 DNA392310:DNB392349 DWW392310:DWX392349 EGS392310:EGT392349 EQO392310:EQP392349 FAK392310:FAL392349 FKG392310:FKH392349 FUC392310:FUD392349 GDY392310:GDZ392349 GNU392310:GNV392349 GXQ392310:GXR392349 HHM392310:HHN392349 HRI392310:HRJ392349 IBE392310:IBF392349 ILA392310:ILB392349 IUW392310:IUX392349 JES392310:JET392349 JOO392310:JOP392349 JYK392310:JYL392349 KIG392310:KIH392349 KSC392310:KSD392349 LBY392310:LBZ392349 LLU392310:LLV392349 LVQ392310:LVR392349 MFM392310:MFN392349 MPI392310:MPJ392349 MZE392310:MZF392349 NJA392310:NJB392349 NSW392310:NSX392349 OCS392310:OCT392349 OMO392310:OMP392349 OWK392310:OWL392349 PGG392310:PGH392349 PQC392310:PQD392349 PZY392310:PZZ392349 QJU392310:QJV392349 QTQ392310:QTR392349 RDM392310:RDN392349 RNI392310:RNJ392349 RXE392310:RXF392349 SHA392310:SHB392349 SQW392310:SQX392349 TAS392310:TAT392349 TKO392310:TKP392349 TUK392310:TUL392349 UEG392310:UEH392349 UOC392310:UOD392349 UXY392310:UXZ392349 VHU392310:VHV392349 VRQ392310:VRR392349 WBM392310:WBN392349 WLI392310:WLJ392349 WVE392310:WVF392349 IS457846:IT457885 SO457846:SP457885 ACK457846:ACL457885 AMG457846:AMH457885 AWC457846:AWD457885 BFY457846:BFZ457885 BPU457846:BPV457885 BZQ457846:BZR457885 CJM457846:CJN457885 CTI457846:CTJ457885 DDE457846:DDF457885 DNA457846:DNB457885 DWW457846:DWX457885 EGS457846:EGT457885 EQO457846:EQP457885 FAK457846:FAL457885 FKG457846:FKH457885 FUC457846:FUD457885 GDY457846:GDZ457885 GNU457846:GNV457885 GXQ457846:GXR457885 HHM457846:HHN457885 HRI457846:HRJ457885 IBE457846:IBF457885 ILA457846:ILB457885 IUW457846:IUX457885 JES457846:JET457885 JOO457846:JOP457885 JYK457846:JYL457885 KIG457846:KIH457885 KSC457846:KSD457885 LBY457846:LBZ457885 LLU457846:LLV457885 LVQ457846:LVR457885 MFM457846:MFN457885 MPI457846:MPJ457885 MZE457846:MZF457885 NJA457846:NJB457885 NSW457846:NSX457885 OCS457846:OCT457885 OMO457846:OMP457885 OWK457846:OWL457885 PGG457846:PGH457885 PQC457846:PQD457885 PZY457846:PZZ457885 QJU457846:QJV457885 QTQ457846:QTR457885 RDM457846:RDN457885 RNI457846:RNJ457885 RXE457846:RXF457885 SHA457846:SHB457885 SQW457846:SQX457885 TAS457846:TAT457885 TKO457846:TKP457885 TUK457846:TUL457885 UEG457846:UEH457885 UOC457846:UOD457885 UXY457846:UXZ457885 VHU457846:VHV457885 VRQ457846:VRR457885 WBM457846:WBN457885 WLI457846:WLJ457885 WVE457846:WVF457885 IS523382:IT523421 SO523382:SP523421 ACK523382:ACL523421 AMG523382:AMH523421 AWC523382:AWD523421 BFY523382:BFZ523421 BPU523382:BPV523421 BZQ523382:BZR523421 CJM523382:CJN523421 CTI523382:CTJ523421 DDE523382:DDF523421 DNA523382:DNB523421 DWW523382:DWX523421 EGS523382:EGT523421 EQO523382:EQP523421 FAK523382:FAL523421 FKG523382:FKH523421 FUC523382:FUD523421 GDY523382:GDZ523421 GNU523382:GNV523421 GXQ523382:GXR523421 HHM523382:HHN523421 HRI523382:HRJ523421 IBE523382:IBF523421 ILA523382:ILB523421 IUW523382:IUX523421 JES523382:JET523421 JOO523382:JOP523421 JYK523382:JYL523421 KIG523382:KIH523421 KSC523382:KSD523421 LBY523382:LBZ523421 LLU523382:LLV523421 LVQ523382:LVR523421 MFM523382:MFN523421 MPI523382:MPJ523421 MZE523382:MZF523421 NJA523382:NJB523421 NSW523382:NSX523421 OCS523382:OCT523421 OMO523382:OMP523421 OWK523382:OWL523421 PGG523382:PGH523421 PQC523382:PQD523421 PZY523382:PZZ523421 QJU523382:QJV523421 QTQ523382:QTR523421 RDM523382:RDN523421 RNI523382:RNJ523421 RXE523382:RXF523421 SHA523382:SHB523421 SQW523382:SQX523421 TAS523382:TAT523421 TKO523382:TKP523421 TUK523382:TUL523421 UEG523382:UEH523421 UOC523382:UOD523421 UXY523382:UXZ523421 VHU523382:VHV523421 VRQ523382:VRR523421 WBM523382:WBN523421 WLI523382:WLJ523421 WVE523382:WVF523421 IS588918:IT588957 SO588918:SP588957 ACK588918:ACL588957 AMG588918:AMH588957 AWC588918:AWD588957 BFY588918:BFZ588957 BPU588918:BPV588957 BZQ588918:BZR588957 CJM588918:CJN588957 CTI588918:CTJ588957 DDE588918:DDF588957 DNA588918:DNB588957 DWW588918:DWX588957 EGS588918:EGT588957 EQO588918:EQP588957 FAK588918:FAL588957 FKG588918:FKH588957 FUC588918:FUD588957 GDY588918:GDZ588957 GNU588918:GNV588957 GXQ588918:GXR588957 HHM588918:HHN588957 HRI588918:HRJ588957 IBE588918:IBF588957 ILA588918:ILB588957 IUW588918:IUX588957 JES588918:JET588957 JOO588918:JOP588957 JYK588918:JYL588957 KIG588918:KIH588957 KSC588918:KSD588957 LBY588918:LBZ588957 LLU588918:LLV588957 LVQ588918:LVR588957 MFM588918:MFN588957 MPI588918:MPJ588957 MZE588918:MZF588957 NJA588918:NJB588957 NSW588918:NSX588957 OCS588918:OCT588957 OMO588918:OMP588957 OWK588918:OWL588957 PGG588918:PGH588957 PQC588918:PQD588957 PZY588918:PZZ588957 QJU588918:QJV588957 QTQ588918:QTR588957 RDM588918:RDN588957 RNI588918:RNJ588957 RXE588918:RXF588957 SHA588918:SHB588957 SQW588918:SQX588957 TAS588918:TAT588957 TKO588918:TKP588957 TUK588918:TUL588957 UEG588918:UEH588957 UOC588918:UOD588957 UXY588918:UXZ588957 VHU588918:VHV588957 VRQ588918:VRR588957 WBM588918:WBN588957 WLI588918:WLJ588957 WVE588918:WVF588957 IS654454:IT654493 SO654454:SP654493 ACK654454:ACL654493 AMG654454:AMH654493 AWC654454:AWD654493 BFY654454:BFZ654493 BPU654454:BPV654493 BZQ654454:BZR654493 CJM654454:CJN654493 CTI654454:CTJ654493 DDE654454:DDF654493 DNA654454:DNB654493 DWW654454:DWX654493 EGS654454:EGT654493 EQO654454:EQP654493 FAK654454:FAL654493 FKG654454:FKH654493 FUC654454:FUD654493 GDY654454:GDZ654493 GNU654454:GNV654493 GXQ654454:GXR654493 HHM654454:HHN654493 HRI654454:HRJ654493 IBE654454:IBF654493 ILA654454:ILB654493 IUW654454:IUX654493 JES654454:JET654493 JOO654454:JOP654493 JYK654454:JYL654493 KIG654454:KIH654493 KSC654454:KSD654493 LBY654454:LBZ654493 LLU654454:LLV654493 LVQ654454:LVR654493 MFM654454:MFN654493 MPI654454:MPJ654493 MZE654454:MZF654493 NJA654454:NJB654493 NSW654454:NSX654493 OCS654454:OCT654493 OMO654454:OMP654493 OWK654454:OWL654493 PGG654454:PGH654493 PQC654454:PQD654493 PZY654454:PZZ654493 QJU654454:QJV654493 QTQ654454:QTR654493 RDM654454:RDN654493 RNI654454:RNJ654493 RXE654454:RXF654493 SHA654454:SHB654493 SQW654454:SQX654493 TAS654454:TAT654493 TKO654454:TKP654493 TUK654454:TUL654493 UEG654454:UEH654493 UOC654454:UOD654493 UXY654454:UXZ654493 VHU654454:VHV654493 VRQ654454:VRR654493 WBM654454:WBN654493 WLI654454:WLJ654493 WVE654454:WVF654493 IS719990:IT720029 SO719990:SP720029 ACK719990:ACL720029 AMG719990:AMH720029 AWC719990:AWD720029 BFY719990:BFZ720029 BPU719990:BPV720029 BZQ719990:BZR720029 CJM719990:CJN720029 CTI719990:CTJ720029 DDE719990:DDF720029 DNA719990:DNB720029 DWW719990:DWX720029 EGS719990:EGT720029 EQO719990:EQP720029 FAK719990:FAL720029 FKG719990:FKH720029 FUC719990:FUD720029 GDY719990:GDZ720029 GNU719990:GNV720029 GXQ719990:GXR720029 HHM719990:HHN720029 HRI719990:HRJ720029 IBE719990:IBF720029 ILA719990:ILB720029 IUW719990:IUX720029 JES719990:JET720029 JOO719990:JOP720029 JYK719990:JYL720029 KIG719990:KIH720029 KSC719990:KSD720029 LBY719990:LBZ720029 LLU719990:LLV720029 LVQ719990:LVR720029 MFM719990:MFN720029 MPI719990:MPJ720029 MZE719990:MZF720029 NJA719990:NJB720029 NSW719990:NSX720029 OCS719990:OCT720029 OMO719990:OMP720029 OWK719990:OWL720029 PGG719990:PGH720029 PQC719990:PQD720029 PZY719990:PZZ720029 QJU719990:QJV720029 QTQ719990:QTR720029 RDM719990:RDN720029 RNI719990:RNJ720029 RXE719990:RXF720029 SHA719990:SHB720029 SQW719990:SQX720029 TAS719990:TAT720029 TKO719990:TKP720029 TUK719990:TUL720029 UEG719990:UEH720029 UOC719990:UOD720029 UXY719990:UXZ720029 VHU719990:VHV720029 VRQ719990:VRR720029 WBM719990:WBN720029 WLI719990:WLJ720029 WVE719990:WVF720029 IS785526:IT785565 SO785526:SP785565 ACK785526:ACL785565 AMG785526:AMH785565 AWC785526:AWD785565 BFY785526:BFZ785565 BPU785526:BPV785565 BZQ785526:BZR785565 CJM785526:CJN785565 CTI785526:CTJ785565 DDE785526:DDF785565 DNA785526:DNB785565 DWW785526:DWX785565 EGS785526:EGT785565 EQO785526:EQP785565 FAK785526:FAL785565 FKG785526:FKH785565 FUC785526:FUD785565 GDY785526:GDZ785565 GNU785526:GNV785565 GXQ785526:GXR785565 HHM785526:HHN785565 HRI785526:HRJ785565 IBE785526:IBF785565 ILA785526:ILB785565 IUW785526:IUX785565 JES785526:JET785565 JOO785526:JOP785565 JYK785526:JYL785565 KIG785526:KIH785565 KSC785526:KSD785565 LBY785526:LBZ785565 LLU785526:LLV785565 LVQ785526:LVR785565 MFM785526:MFN785565 MPI785526:MPJ785565 MZE785526:MZF785565 NJA785526:NJB785565 NSW785526:NSX785565 OCS785526:OCT785565 OMO785526:OMP785565 OWK785526:OWL785565 PGG785526:PGH785565 PQC785526:PQD785565 PZY785526:PZZ785565 QJU785526:QJV785565 QTQ785526:QTR785565 RDM785526:RDN785565 RNI785526:RNJ785565 RXE785526:RXF785565 SHA785526:SHB785565 SQW785526:SQX785565 TAS785526:TAT785565 TKO785526:TKP785565 TUK785526:TUL785565 UEG785526:UEH785565 UOC785526:UOD785565 UXY785526:UXZ785565 VHU785526:VHV785565 VRQ785526:VRR785565 WBM785526:WBN785565 WLI785526:WLJ785565 WVE785526:WVF785565 IS851062:IT851101 SO851062:SP851101 ACK851062:ACL851101 AMG851062:AMH851101 AWC851062:AWD851101 BFY851062:BFZ851101 BPU851062:BPV851101 BZQ851062:BZR851101 CJM851062:CJN851101 CTI851062:CTJ851101 DDE851062:DDF851101 DNA851062:DNB851101 DWW851062:DWX851101 EGS851062:EGT851101 EQO851062:EQP851101 FAK851062:FAL851101 FKG851062:FKH851101 FUC851062:FUD851101 GDY851062:GDZ851101 GNU851062:GNV851101 GXQ851062:GXR851101 HHM851062:HHN851101 HRI851062:HRJ851101 IBE851062:IBF851101 ILA851062:ILB851101 IUW851062:IUX851101 JES851062:JET851101 JOO851062:JOP851101 JYK851062:JYL851101 KIG851062:KIH851101 KSC851062:KSD851101 LBY851062:LBZ851101 LLU851062:LLV851101 LVQ851062:LVR851101 MFM851062:MFN851101 MPI851062:MPJ851101 MZE851062:MZF851101 NJA851062:NJB851101 NSW851062:NSX851101 OCS851062:OCT851101 OMO851062:OMP851101 OWK851062:OWL851101 PGG851062:PGH851101 PQC851062:PQD851101 PZY851062:PZZ851101 QJU851062:QJV851101 QTQ851062:QTR851101 RDM851062:RDN851101 RNI851062:RNJ851101 RXE851062:RXF851101 SHA851062:SHB851101 SQW851062:SQX851101 TAS851062:TAT851101 TKO851062:TKP851101 TUK851062:TUL851101 UEG851062:UEH851101 UOC851062:UOD851101 UXY851062:UXZ851101 VHU851062:VHV851101 VRQ851062:VRR851101 WBM851062:WBN851101 WLI851062:WLJ851101 WVE851062:WVF851101 IS916598:IT916637 SO916598:SP916637 ACK916598:ACL916637 AMG916598:AMH916637 AWC916598:AWD916637 BFY916598:BFZ916637 BPU916598:BPV916637 BZQ916598:BZR916637 CJM916598:CJN916637 CTI916598:CTJ916637 DDE916598:DDF916637 DNA916598:DNB916637 DWW916598:DWX916637 EGS916598:EGT916637 EQO916598:EQP916637 FAK916598:FAL916637 FKG916598:FKH916637 FUC916598:FUD916637 GDY916598:GDZ916637 GNU916598:GNV916637 GXQ916598:GXR916637 HHM916598:HHN916637 HRI916598:HRJ916637 IBE916598:IBF916637 ILA916598:ILB916637 IUW916598:IUX916637 JES916598:JET916637 JOO916598:JOP916637 JYK916598:JYL916637 KIG916598:KIH916637 KSC916598:KSD916637 LBY916598:LBZ916637 LLU916598:LLV916637 LVQ916598:LVR916637 MFM916598:MFN916637 MPI916598:MPJ916637 MZE916598:MZF916637 NJA916598:NJB916637 NSW916598:NSX916637 OCS916598:OCT916637 OMO916598:OMP916637 OWK916598:OWL916637 PGG916598:PGH916637 PQC916598:PQD916637 PZY916598:PZZ916637 QJU916598:QJV916637 QTQ916598:QTR916637 RDM916598:RDN916637 RNI916598:RNJ916637 RXE916598:RXF916637 SHA916598:SHB916637 SQW916598:SQX916637 TAS916598:TAT916637 TKO916598:TKP916637 TUK916598:TUL916637 UEG916598:UEH916637 UOC916598:UOD916637 UXY916598:UXZ916637 VHU916598:VHV916637 VRQ916598:VRR916637 WBM916598:WBN916637 WLI916598:WLJ916637 WVE916598:WVF916637 IS982134:IT982173 SO982134:SP982173 ACK982134:ACL982173 AMG982134:AMH982173 AWC982134:AWD982173 BFY982134:BFZ982173 BPU982134:BPV982173 BZQ982134:BZR982173 CJM982134:CJN982173 CTI982134:CTJ982173 DDE982134:DDF982173 DNA982134:DNB982173 DWW982134:DWX982173 EGS982134:EGT982173 EQO982134:EQP982173 FAK982134:FAL982173 FKG982134:FKH982173 FUC982134:FUD982173 GDY982134:GDZ982173 GNU982134:GNV982173 GXQ982134:GXR982173 HHM982134:HHN982173 HRI982134:HRJ982173 IBE982134:IBF982173 ILA982134:ILB982173 IUW982134:IUX982173 JES982134:JET982173 JOO982134:JOP982173 JYK982134:JYL982173 KIG982134:KIH982173 KSC982134:KSD982173 LBY982134:LBZ982173 LLU982134:LLV982173 LVQ982134:LVR982173 MFM982134:MFN982173 MPI982134:MPJ982173 MZE982134:MZF982173 NJA982134:NJB982173 NSW982134:NSX982173 OCS982134:OCT982173 OMO982134:OMP982173 OWK982134:OWL982173 PGG982134:PGH982173 PQC982134:PQD982173 PZY982134:PZZ982173 QJU982134:QJV982173 QTQ982134:QTR982173 RDM982134:RDN982173 RNI982134:RNJ982173 RXE982134:RXF982173 SHA982134:SHB982173 SQW982134:SQX982173 TAS982134:TAT982173 TKO982134:TKP982173 TUK982134:TUL982173 UEG982134:UEH982173 UOC982134:UOD982173 UXY982134:UXZ982173 VHU982134:VHV982173 VRQ982134:VRR982173 WBM982134:WBN982173 WLI982134:WLJ982173 WVE982134:WVF982173 IU64546:IU64708 SQ64546:SQ64708 ACM64546:ACM64708 AMI64546:AMI64708 AWE64546:AWE64708 BGA64546:BGA64708 BPW64546:BPW64708 BZS64546:BZS64708 CJO64546:CJO64708 CTK64546:CTK64708 DDG64546:DDG64708 DNC64546:DNC64708 DWY64546:DWY64708 EGU64546:EGU64708 EQQ64546:EQQ64708 FAM64546:FAM64708 FKI64546:FKI64708 FUE64546:FUE64708 GEA64546:GEA64708 GNW64546:GNW64708 GXS64546:GXS64708 HHO64546:HHO64708 HRK64546:HRK64708 IBG64546:IBG64708 ILC64546:ILC64708 IUY64546:IUY64708 JEU64546:JEU64708 JOQ64546:JOQ64708 JYM64546:JYM64708 KII64546:KII64708 KSE64546:KSE64708 LCA64546:LCA64708 LLW64546:LLW64708 LVS64546:LVS64708 MFO64546:MFO64708 MPK64546:MPK64708 MZG64546:MZG64708 NJC64546:NJC64708 NSY64546:NSY64708 OCU64546:OCU64708 OMQ64546:OMQ64708 OWM64546:OWM64708 PGI64546:PGI64708 PQE64546:PQE64708 QAA64546:QAA64708 QJW64546:QJW64708 QTS64546:QTS64708 RDO64546:RDO64708 RNK64546:RNK64708 RXG64546:RXG64708 SHC64546:SHC64708 SQY64546:SQY64708 TAU64546:TAU64708 TKQ64546:TKQ64708 TUM64546:TUM64708 UEI64546:UEI64708 UOE64546:UOE64708 UYA64546:UYA64708 VHW64546:VHW64708 VRS64546:VRS64708 WBO64546:WBO64708 WLK64546:WLK64708 WVG64546:WVG64708 IU130082:IU130244 SQ130082:SQ130244 ACM130082:ACM130244 AMI130082:AMI130244 AWE130082:AWE130244 BGA130082:BGA130244 BPW130082:BPW130244 BZS130082:BZS130244 CJO130082:CJO130244 CTK130082:CTK130244 DDG130082:DDG130244 DNC130082:DNC130244 DWY130082:DWY130244 EGU130082:EGU130244 EQQ130082:EQQ130244 FAM130082:FAM130244 FKI130082:FKI130244 FUE130082:FUE130244 GEA130082:GEA130244 GNW130082:GNW130244 GXS130082:GXS130244 HHO130082:HHO130244 HRK130082:HRK130244 IBG130082:IBG130244 ILC130082:ILC130244 IUY130082:IUY130244 JEU130082:JEU130244 JOQ130082:JOQ130244 JYM130082:JYM130244 KII130082:KII130244 KSE130082:KSE130244 LCA130082:LCA130244 LLW130082:LLW130244 LVS130082:LVS130244 MFO130082:MFO130244 MPK130082:MPK130244 MZG130082:MZG130244 NJC130082:NJC130244 NSY130082:NSY130244 OCU130082:OCU130244 OMQ130082:OMQ130244 OWM130082:OWM130244 PGI130082:PGI130244 PQE130082:PQE130244 QAA130082:QAA130244 QJW130082:QJW130244 QTS130082:QTS130244 RDO130082:RDO130244 RNK130082:RNK130244 RXG130082:RXG130244 SHC130082:SHC130244 SQY130082:SQY130244 TAU130082:TAU130244 TKQ130082:TKQ130244 TUM130082:TUM130244 UEI130082:UEI130244 UOE130082:UOE130244 UYA130082:UYA130244 VHW130082:VHW130244 VRS130082:VRS130244 WBO130082:WBO130244 WLK130082:WLK130244 WVG130082:WVG130244 IU195618:IU195780 SQ195618:SQ195780 ACM195618:ACM195780 AMI195618:AMI195780 AWE195618:AWE195780 BGA195618:BGA195780 BPW195618:BPW195780 BZS195618:BZS195780 CJO195618:CJO195780 CTK195618:CTK195780 DDG195618:DDG195780 DNC195618:DNC195780 DWY195618:DWY195780 EGU195618:EGU195780 EQQ195618:EQQ195780 FAM195618:FAM195780 FKI195618:FKI195780 FUE195618:FUE195780 GEA195618:GEA195780 GNW195618:GNW195780 GXS195618:GXS195780 HHO195618:HHO195780 HRK195618:HRK195780 IBG195618:IBG195780 ILC195618:ILC195780 IUY195618:IUY195780 JEU195618:JEU195780 JOQ195618:JOQ195780 JYM195618:JYM195780 KII195618:KII195780 KSE195618:KSE195780 LCA195618:LCA195780 LLW195618:LLW195780 LVS195618:LVS195780 MFO195618:MFO195780 MPK195618:MPK195780 MZG195618:MZG195780 NJC195618:NJC195780 NSY195618:NSY195780 OCU195618:OCU195780 OMQ195618:OMQ195780 OWM195618:OWM195780 PGI195618:PGI195780 PQE195618:PQE195780 QAA195618:QAA195780 QJW195618:QJW195780 QTS195618:QTS195780 RDO195618:RDO195780 RNK195618:RNK195780 RXG195618:RXG195780 SHC195618:SHC195780 SQY195618:SQY195780 TAU195618:TAU195780 TKQ195618:TKQ195780 TUM195618:TUM195780 UEI195618:UEI195780 UOE195618:UOE195780 UYA195618:UYA195780 VHW195618:VHW195780 VRS195618:VRS195780 WBO195618:WBO195780 WLK195618:WLK195780 WVG195618:WVG195780 IU261154:IU261316 SQ261154:SQ261316 ACM261154:ACM261316 AMI261154:AMI261316 AWE261154:AWE261316 BGA261154:BGA261316 BPW261154:BPW261316 BZS261154:BZS261316 CJO261154:CJO261316 CTK261154:CTK261316 DDG261154:DDG261316 DNC261154:DNC261316 DWY261154:DWY261316 EGU261154:EGU261316 EQQ261154:EQQ261316 FAM261154:FAM261316 FKI261154:FKI261316 FUE261154:FUE261316 GEA261154:GEA261316 GNW261154:GNW261316 GXS261154:GXS261316 HHO261154:HHO261316 HRK261154:HRK261316 IBG261154:IBG261316 ILC261154:ILC261316 IUY261154:IUY261316 JEU261154:JEU261316 JOQ261154:JOQ261316 JYM261154:JYM261316 KII261154:KII261316 KSE261154:KSE261316 LCA261154:LCA261316 LLW261154:LLW261316 LVS261154:LVS261316 MFO261154:MFO261316 MPK261154:MPK261316 MZG261154:MZG261316 NJC261154:NJC261316 NSY261154:NSY261316 OCU261154:OCU261316 OMQ261154:OMQ261316 OWM261154:OWM261316 PGI261154:PGI261316 PQE261154:PQE261316 QAA261154:QAA261316 QJW261154:QJW261316 QTS261154:QTS261316 RDO261154:RDO261316 RNK261154:RNK261316 RXG261154:RXG261316 SHC261154:SHC261316 SQY261154:SQY261316 TAU261154:TAU261316 TKQ261154:TKQ261316 TUM261154:TUM261316 UEI261154:UEI261316 UOE261154:UOE261316 UYA261154:UYA261316 VHW261154:VHW261316 VRS261154:VRS261316 WBO261154:WBO261316 WLK261154:WLK261316 WVG261154:WVG261316 IU326690:IU326852 SQ326690:SQ326852 ACM326690:ACM326852 AMI326690:AMI326852 AWE326690:AWE326852 BGA326690:BGA326852 BPW326690:BPW326852 BZS326690:BZS326852 CJO326690:CJO326852 CTK326690:CTK326852 DDG326690:DDG326852 DNC326690:DNC326852 DWY326690:DWY326852 EGU326690:EGU326852 EQQ326690:EQQ326852 FAM326690:FAM326852 FKI326690:FKI326852 FUE326690:FUE326852 GEA326690:GEA326852 GNW326690:GNW326852 GXS326690:GXS326852 HHO326690:HHO326852 HRK326690:HRK326852 IBG326690:IBG326852 ILC326690:ILC326852 IUY326690:IUY326852 JEU326690:JEU326852 JOQ326690:JOQ326852 JYM326690:JYM326852 KII326690:KII326852 KSE326690:KSE326852 LCA326690:LCA326852 LLW326690:LLW326852 LVS326690:LVS326852 MFO326690:MFO326852 MPK326690:MPK326852 MZG326690:MZG326852 NJC326690:NJC326852 NSY326690:NSY326852 OCU326690:OCU326852 OMQ326690:OMQ326852 OWM326690:OWM326852 PGI326690:PGI326852 PQE326690:PQE326852 QAA326690:QAA326852 QJW326690:QJW326852 QTS326690:QTS326852 RDO326690:RDO326852 RNK326690:RNK326852 RXG326690:RXG326852 SHC326690:SHC326852 SQY326690:SQY326852 TAU326690:TAU326852 TKQ326690:TKQ326852 TUM326690:TUM326852 UEI326690:UEI326852 UOE326690:UOE326852 UYA326690:UYA326852 VHW326690:VHW326852 VRS326690:VRS326852 WBO326690:WBO326852 WLK326690:WLK326852 WVG326690:WVG326852 IU392226:IU392388 SQ392226:SQ392388 ACM392226:ACM392388 AMI392226:AMI392388 AWE392226:AWE392388 BGA392226:BGA392388 BPW392226:BPW392388 BZS392226:BZS392388 CJO392226:CJO392388 CTK392226:CTK392388 DDG392226:DDG392388 DNC392226:DNC392388 DWY392226:DWY392388 EGU392226:EGU392388 EQQ392226:EQQ392388 FAM392226:FAM392388 FKI392226:FKI392388 FUE392226:FUE392388 GEA392226:GEA392388 GNW392226:GNW392388 GXS392226:GXS392388 HHO392226:HHO392388 HRK392226:HRK392388 IBG392226:IBG392388 ILC392226:ILC392388 IUY392226:IUY392388 JEU392226:JEU392388 JOQ392226:JOQ392388 JYM392226:JYM392388 KII392226:KII392388 KSE392226:KSE392388 LCA392226:LCA392388 LLW392226:LLW392388 LVS392226:LVS392388 MFO392226:MFO392388 MPK392226:MPK392388 MZG392226:MZG392388 NJC392226:NJC392388 NSY392226:NSY392388 OCU392226:OCU392388 OMQ392226:OMQ392388 OWM392226:OWM392388 PGI392226:PGI392388 PQE392226:PQE392388 QAA392226:QAA392388 QJW392226:QJW392388 QTS392226:QTS392388 RDO392226:RDO392388 RNK392226:RNK392388 RXG392226:RXG392388 SHC392226:SHC392388 SQY392226:SQY392388 TAU392226:TAU392388 TKQ392226:TKQ392388 TUM392226:TUM392388 UEI392226:UEI392388 UOE392226:UOE392388 UYA392226:UYA392388 VHW392226:VHW392388 VRS392226:VRS392388 WBO392226:WBO392388 WLK392226:WLK392388 WVG392226:WVG392388 IU457762:IU457924 SQ457762:SQ457924 ACM457762:ACM457924 AMI457762:AMI457924 AWE457762:AWE457924 BGA457762:BGA457924 BPW457762:BPW457924 BZS457762:BZS457924 CJO457762:CJO457924 CTK457762:CTK457924 DDG457762:DDG457924 DNC457762:DNC457924 DWY457762:DWY457924 EGU457762:EGU457924 EQQ457762:EQQ457924 FAM457762:FAM457924 FKI457762:FKI457924 FUE457762:FUE457924 GEA457762:GEA457924 GNW457762:GNW457924 GXS457762:GXS457924 HHO457762:HHO457924 HRK457762:HRK457924 IBG457762:IBG457924 ILC457762:ILC457924 IUY457762:IUY457924 JEU457762:JEU457924 JOQ457762:JOQ457924 JYM457762:JYM457924 KII457762:KII457924 KSE457762:KSE457924 LCA457762:LCA457924 LLW457762:LLW457924 LVS457762:LVS457924 MFO457762:MFO457924 MPK457762:MPK457924 MZG457762:MZG457924 NJC457762:NJC457924 NSY457762:NSY457924 OCU457762:OCU457924 OMQ457762:OMQ457924 OWM457762:OWM457924 PGI457762:PGI457924 PQE457762:PQE457924 QAA457762:QAA457924 QJW457762:QJW457924 QTS457762:QTS457924 RDO457762:RDO457924 RNK457762:RNK457924 RXG457762:RXG457924 SHC457762:SHC457924 SQY457762:SQY457924 TAU457762:TAU457924 TKQ457762:TKQ457924 TUM457762:TUM457924 UEI457762:UEI457924 UOE457762:UOE457924 UYA457762:UYA457924 VHW457762:VHW457924 VRS457762:VRS457924 WBO457762:WBO457924 WLK457762:WLK457924 WVG457762:WVG457924 IU523298:IU523460 SQ523298:SQ523460 ACM523298:ACM523460 AMI523298:AMI523460 AWE523298:AWE523460 BGA523298:BGA523460 BPW523298:BPW523460 BZS523298:BZS523460 CJO523298:CJO523460 CTK523298:CTK523460 DDG523298:DDG523460 DNC523298:DNC523460 DWY523298:DWY523460 EGU523298:EGU523460 EQQ523298:EQQ523460 FAM523298:FAM523460 FKI523298:FKI523460 FUE523298:FUE523460 GEA523298:GEA523460 GNW523298:GNW523460 GXS523298:GXS523460 HHO523298:HHO523460 HRK523298:HRK523460 IBG523298:IBG523460 ILC523298:ILC523460 IUY523298:IUY523460 JEU523298:JEU523460 JOQ523298:JOQ523460 JYM523298:JYM523460 KII523298:KII523460 KSE523298:KSE523460 LCA523298:LCA523460 LLW523298:LLW523460 LVS523298:LVS523460 MFO523298:MFO523460 MPK523298:MPK523460 MZG523298:MZG523460 NJC523298:NJC523460 NSY523298:NSY523460 OCU523298:OCU523460 OMQ523298:OMQ523460 OWM523298:OWM523460 PGI523298:PGI523460 PQE523298:PQE523460 QAA523298:QAA523460 QJW523298:QJW523460 QTS523298:QTS523460 RDO523298:RDO523460 RNK523298:RNK523460 RXG523298:RXG523460 SHC523298:SHC523460 SQY523298:SQY523460 TAU523298:TAU523460 TKQ523298:TKQ523460 TUM523298:TUM523460 UEI523298:UEI523460 UOE523298:UOE523460 UYA523298:UYA523460 VHW523298:VHW523460 VRS523298:VRS523460 WBO523298:WBO523460 WLK523298:WLK523460 WVG523298:WVG523460 IU588834:IU588996 SQ588834:SQ588996 ACM588834:ACM588996 AMI588834:AMI588996 AWE588834:AWE588996 BGA588834:BGA588996 BPW588834:BPW588996 BZS588834:BZS588996 CJO588834:CJO588996 CTK588834:CTK588996 DDG588834:DDG588996 DNC588834:DNC588996 DWY588834:DWY588996 EGU588834:EGU588996 EQQ588834:EQQ588996 FAM588834:FAM588996 FKI588834:FKI588996 FUE588834:FUE588996 GEA588834:GEA588996 GNW588834:GNW588996 GXS588834:GXS588996 HHO588834:HHO588996 HRK588834:HRK588996 IBG588834:IBG588996 ILC588834:ILC588996 IUY588834:IUY588996 JEU588834:JEU588996 JOQ588834:JOQ588996 JYM588834:JYM588996 KII588834:KII588996 KSE588834:KSE588996 LCA588834:LCA588996 LLW588834:LLW588996 LVS588834:LVS588996 MFO588834:MFO588996 MPK588834:MPK588996 MZG588834:MZG588996 NJC588834:NJC588996 NSY588834:NSY588996 OCU588834:OCU588996 OMQ588834:OMQ588996 OWM588834:OWM588996 PGI588834:PGI588996 PQE588834:PQE588996 QAA588834:QAA588996 QJW588834:QJW588996 QTS588834:QTS588996 RDO588834:RDO588996 RNK588834:RNK588996 RXG588834:RXG588996 SHC588834:SHC588996 SQY588834:SQY588996 TAU588834:TAU588996 TKQ588834:TKQ588996 TUM588834:TUM588996 UEI588834:UEI588996 UOE588834:UOE588996 UYA588834:UYA588996 VHW588834:VHW588996 VRS588834:VRS588996 WBO588834:WBO588996 WLK588834:WLK588996 WVG588834:WVG588996 IU654370:IU654532 SQ654370:SQ654532 ACM654370:ACM654532 AMI654370:AMI654532 AWE654370:AWE654532 BGA654370:BGA654532 BPW654370:BPW654532 BZS654370:BZS654532 CJO654370:CJO654532 CTK654370:CTK654532 DDG654370:DDG654532 DNC654370:DNC654532 DWY654370:DWY654532 EGU654370:EGU654532 EQQ654370:EQQ654532 FAM654370:FAM654532 FKI654370:FKI654532 FUE654370:FUE654532 GEA654370:GEA654532 GNW654370:GNW654532 GXS654370:GXS654532 HHO654370:HHO654532 HRK654370:HRK654532 IBG654370:IBG654532 ILC654370:ILC654532 IUY654370:IUY654532 JEU654370:JEU654532 JOQ654370:JOQ654532 JYM654370:JYM654532 KII654370:KII654532 KSE654370:KSE654532 LCA654370:LCA654532 LLW654370:LLW654532 LVS654370:LVS654532 MFO654370:MFO654532 MPK654370:MPK654532 MZG654370:MZG654532 NJC654370:NJC654532 NSY654370:NSY654532 OCU654370:OCU654532 OMQ654370:OMQ654532 OWM654370:OWM654532 PGI654370:PGI654532 PQE654370:PQE654532 QAA654370:QAA654532 QJW654370:QJW654532 QTS654370:QTS654532 RDO654370:RDO654532 RNK654370:RNK654532 RXG654370:RXG654532 SHC654370:SHC654532 SQY654370:SQY654532 TAU654370:TAU654532 TKQ654370:TKQ654532 TUM654370:TUM654532 UEI654370:UEI654532 UOE654370:UOE654532 UYA654370:UYA654532 VHW654370:VHW654532 VRS654370:VRS654532 WBO654370:WBO654532 WLK654370:WLK654532 WVG654370:WVG654532 IU719906:IU720068 SQ719906:SQ720068 ACM719906:ACM720068 AMI719906:AMI720068 AWE719906:AWE720068 BGA719906:BGA720068 BPW719906:BPW720068 BZS719906:BZS720068 CJO719906:CJO720068 CTK719906:CTK720068 DDG719906:DDG720068 DNC719906:DNC720068 DWY719906:DWY720068 EGU719906:EGU720068 EQQ719906:EQQ720068 FAM719906:FAM720068 FKI719906:FKI720068 FUE719906:FUE720068 GEA719906:GEA720068 GNW719906:GNW720068 GXS719906:GXS720068 HHO719906:HHO720068 HRK719906:HRK720068 IBG719906:IBG720068 ILC719906:ILC720068 IUY719906:IUY720068 JEU719906:JEU720068 JOQ719906:JOQ720068 JYM719906:JYM720068 KII719906:KII720068 KSE719906:KSE720068 LCA719906:LCA720068 LLW719906:LLW720068 LVS719906:LVS720068 MFO719906:MFO720068 MPK719906:MPK720068 MZG719906:MZG720068 NJC719906:NJC720068 NSY719906:NSY720068 OCU719906:OCU720068 OMQ719906:OMQ720068 OWM719906:OWM720068 PGI719906:PGI720068 PQE719906:PQE720068 QAA719906:QAA720068 QJW719906:QJW720068 QTS719906:QTS720068 RDO719906:RDO720068 RNK719906:RNK720068 RXG719906:RXG720068 SHC719906:SHC720068 SQY719906:SQY720068 TAU719906:TAU720068 TKQ719906:TKQ720068 TUM719906:TUM720068 UEI719906:UEI720068 UOE719906:UOE720068 UYA719906:UYA720068 VHW719906:VHW720068 VRS719906:VRS720068 WBO719906:WBO720068 WLK719906:WLK720068 WVG719906:WVG720068 IU785442:IU785604 SQ785442:SQ785604 ACM785442:ACM785604 AMI785442:AMI785604 AWE785442:AWE785604 BGA785442:BGA785604 BPW785442:BPW785604 BZS785442:BZS785604 CJO785442:CJO785604 CTK785442:CTK785604 DDG785442:DDG785604 DNC785442:DNC785604 DWY785442:DWY785604 EGU785442:EGU785604 EQQ785442:EQQ785604 FAM785442:FAM785604 FKI785442:FKI785604 FUE785442:FUE785604 GEA785442:GEA785604 GNW785442:GNW785604 GXS785442:GXS785604 HHO785442:HHO785604 HRK785442:HRK785604 IBG785442:IBG785604 ILC785442:ILC785604 IUY785442:IUY785604 JEU785442:JEU785604 JOQ785442:JOQ785604 JYM785442:JYM785604 KII785442:KII785604 KSE785442:KSE785604 LCA785442:LCA785604 LLW785442:LLW785604 LVS785442:LVS785604 MFO785442:MFO785604 MPK785442:MPK785604 MZG785442:MZG785604 NJC785442:NJC785604 NSY785442:NSY785604 OCU785442:OCU785604 OMQ785442:OMQ785604 OWM785442:OWM785604 PGI785442:PGI785604 PQE785442:PQE785604 QAA785442:QAA785604 QJW785442:QJW785604 QTS785442:QTS785604 RDO785442:RDO785604 RNK785442:RNK785604 RXG785442:RXG785604 SHC785442:SHC785604 SQY785442:SQY785604 TAU785442:TAU785604 TKQ785442:TKQ785604 TUM785442:TUM785604 UEI785442:UEI785604 UOE785442:UOE785604 UYA785442:UYA785604 VHW785442:VHW785604 VRS785442:VRS785604 WBO785442:WBO785604 WLK785442:WLK785604 WVG785442:WVG785604 IU850978:IU851140 SQ850978:SQ851140 ACM850978:ACM851140 AMI850978:AMI851140 AWE850978:AWE851140 BGA850978:BGA851140 BPW850978:BPW851140 BZS850978:BZS851140 CJO850978:CJO851140 CTK850978:CTK851140 DDG850978:DDG851140 DNC850978:DNC851140 DWY850978:DWY851140 EGU850978:EGU851140 EQQ850978:EQQ851140 FAM850978:FAM851140 FKI850978:FKI851140 FUE850978:FUE851140 GEA850978:GEA851140 GNW850978:GNW851140 GXS850978:GXS851140 HHO850978:HHO851140 HRK850978:HRK851140 IBG850978:IBG851140 ILC850978:ILC851140 IUY850978:IUY851140 JEU850978:JEU851140 JOQ850978:JOQ851140 JYM850978:JYM851140 KII850978:KII851140 KSE850978:KSE851140 LCA850978:LCA851140 LLW850978:LLW851140 LVS850978:LVS851140 MFO850978:MFO851140 MPK850978:MPK851140 MZG850978:MZG851140 NJC850978:NJC851140 NSY850978:NSY851140 OCU850978:OCU851140 OMQ850978:OMQ851140 OWM850978:OWM851140 PGI850978:PGI851140 PQE850978:PQE851140 QAA850978:QAA851140 QJW850978:QJW851140 QTS850978:QTS851140 RDO850978:RDO851140 RNK850978:RNK851140 RXG850978:RXG851140 SHC850978:SHC851140 SQY850978:SQY851140 TAU850978:TAU851140 TKQ850978:TKQ851140 TUM850978:TUM851140 UEI850978:UEI851140 UOE850978:UOE851140 UYA850978:UYA851140 VHW850978:VHW851140 VRS850978:VRS851140 WBO850978:WBO851140 WLK850978:WLK851140 WVG850978:WVG851140 IU916514:IU916676 SQ916514:SQ916676 ACM916514:ACM916676 AMI916514:AMI916676 AWE916514:AWE916676 BGA916514:BGA916676 BPW916514:BPW916676 BZS916514:BZS916676 CJO916514:CJO916676 CTK916514:CTK916676 DDG916514:DDG916676 DNC916514:DNC916676 DWY916514:DWY916676 EGU916514:EGU916676 EQQ916514:EQQ916676 FAM916514:FAM916676 FKI916514:FKI916676 FUE916514:FUE916676 GEA916514:GEA916676 GNW916514:GNW916676 GXS916514:GXS916676 HHO916514:HHO916676 HRK916514:HRK916676 IBG916514:IBG916676 ILC916514:ILC916676 IUY916514:IUY916676 JEU916514:JEU916676 JOQ916514:JOQ916676 JYM916514:JYM916676 KII916514:KII916676 KSE916514:KSE916676 LCA916514:LCA916676 LLW916514:LLW916676 LVS916514:LVS916676 MFO916514:MFO916676 MPK916514:MPK916676 MZG916514:MZG916676 NJC916514:NJC916676 NSY916514:NSY916676 OCU916514:OCU916676 OMQ916514:OMQ916676 OWM916514:OWM916676 PGI916514:PGI916676 PQE916514:PQE916676 QAA916514:QAA916676 QJW916514:QJW916676 QTS916514:QTS916676 RDO916514:RDO916676 RNK916514:RNK916676 RXG916514:RXG916676 SHC916514:SHC916676 SQY916514:SQY916676 TAU916514:TAU916676 TKQ916514:TKQ916676 TUM916514:TUM916676 UEI916514:UEI916676 UOE916514:UOE916676 UYA916514:UYA916676 VHW916514:VHW916676 VRS916514:VRS916676 WBO916514:WBO916676 WLK916514:WLK916676 WVG916514:WVG916676 IU982050:IU982212 SQ982050:SQ982212 ACM982050:ACM982212 AMI982050:AMI982212 AWE982050:AWE982212 BGA982050:BGA982212 BPW982050:BPW982212 BZS982050:BZS982212 CJO982050:CJO982212 CTK982050:CTK982212 DDG982050:DDG982212 DNC982050:DNC982212 DWY982050:DWY982212 EGU982050:EGU982212 EQQ982050:EQQ982212 FAM982050:FAM982212 FKI982050:FKI982212 FUE982050:FUE982212 GEA982050:GEA982212 GNW982050:GNW982212 GXS982050:GXS982212 HHO982050:HHO982212 HRK982050:HRK982212 IBG982050:IBG982212 ILC982050:ILC982212 IUY982050:IUY982212 JEU982050:JEU982212 JOQ982050:JOQ982212 JYM982050:JYM982212 KII982050:KII982212 KSE982050:KSE982212 LCA982050:LCA982212 LLW982050:LLW982212 LVS982050:LVS982212 MFO982050:MFO982212 MPK982050:MPK982212 MZG982050:MZG982212 NJC982050:NJC982212 NSY982050:NSY982212 OCU982050:OCU982212 OMQ982050:OMQ982212 OWM982050:OWM982212 PGI982050:PGI982212 PQE982050:PQE982212 QAA982050:QAA982212 QJW982050:QJW982212 QTS982050:QTS982212 RDO982050:RDO982212 RNK982050:RNK982212 RXG982050:RXG982212 SHC982050:SHC982212 SQY982050:SQY982212 TAU982050:TAU982212 TKQ982050:TKQ982212 TUM982050:TUM982212 UEI982050:UEI982212 UOE982050:UOE982212 UYA982050:UYA982212 VHW982050:VHW982212 VRS982050:VRS982212 WBO982050:WBO982212 WLK982050:WLK982212 WVG982050:WVG982212 IR64546:IR64708 SN64546:SN64708 ACJ64546:ACJ64708 AMF64546:AMF64708 AWB64546:AWB64708 BFX64546:BFX64708 BPT64546:BPT64708 BZP64546:BZP64708 CJL64546:CJL64708 CTH64546:CTH64708 DDD64546:DDD64708 DMZ64546:DMZ64708 DWV64546:DWV64708 EGR64546:EGR64708 EQN64546:EQN64708 FAJ64546:FAJ64708 FKF64546:FKF64708 FUB64546:FUB64708 GDX64546:GDX64708 GNT64546:GNT64708 GXP64546:GXP64708 HHL64546:HHL64708 HRH64546:HRH64708 IBD64546:IBD64708 IKZ64546:IKZ64708 IUV64546:IUV64708 JER64546:JER64708 JON64546:JON64708 JYJ64546:JYJ64708 KIF64546:KIF64708 KSB64546:KSB64708 LBX64546:LBX64708 LLT64546:LLT64708 LVP64546:LVP64708 MFL64546:MFL64708 MPH64546:MPH64708 MZD64546:MZD64708 NIZ64546:NIZ64708 NSV64546:NSV64708 OCR64546:OCR64708 OMN64546:OMN64708 OWJ64546:OWJ64708 PGF64546:PGF64708 PQB64546:PQB64708 PZX64546:PZX64708 QJT64546:QJT64708 QTP64546:QTP64708 RDL64546:RDL64708 RNH64546:RNH64708 RXD64546:RXD64708 SGZ64546:SGZ64708 SQV64546:SQV64708 TAR64546:TAR64708 TKN64546:TKN64708 TUJ64546:TUJ64708 UEF64546:UEF64708 UOB64546:UOB64708 UXX64546:UXX64708 VHT64546:VHT64708 VRP64546:VRP64708 WBL64546:WBL64708 WLH64546:WLH64708 WVD64546:WVD64708 IR130082:IR130244 SN130082:SN130244 ACJ130082:ACJ130244 AMF130082:AMF130244 AWB130082:AWB130244 BFX130082:BFX130244 BPT130082:BPT130244 BZP130082:BZP130244 CJL130082:CJL130244 CTH130082:CTH130244 DDD130082:DDD130244 DMZ130082:DMZ130244 DWV130082:DWV130244 EGR130082:EGR130244 EQN130082:EQN130244 FAJ130082:FAJ130244 FKF130082:FKF130244 FUB130082:FUB130244 GDX130082:GDX130244 GNT130082:GNT130244 GXP130082:GXP130244 HHL130082:HHL130244 HRH130082:HRH130244 IBD130082:IBD130244 IKZ130082:IKZ130244 IUV130082:IUV130244 JER130082:JER130244 JON130082:JON130244 JYJ130082:JYJ130244 KIF130082:KIF130244 KSB130082:KSB130244 LBX130082:LBX130244 LLT130082:LLT130244 LVP130082:LVP130244 MFL130082:MFL130244 MPH130082:MPH130244 MZD130082:MZD130244 NIZ130082:NIZ130244 NSV130082:NSV130244 OCR130082:OCR130244 OMN130082:OMN130244 OWJ130082:OWJ130244 PGF130082:PGF130244 PQB130082:PQB130244 PZX130082:PZX130244 QJT130082:QJT130244 QTP130082:QTP130244 RDL130082:RDL130244 RNH130082:RNH130244 RXD130082:RXD130244 SGZ130082:SGZ130244 SQV130082:SQV130244 TAR130082:TAR130244 TKN130082:TKN130244 TUJ130082:TUJ130244 UEF130082:UEF130244 UOB130082:UOB130244 UXX130082:UXX130244 VHT130082:VHT130244 VRP130082:VRP130244 WBL130082:WBL130244 WLH130082:WLH130244 WVD130082:WVD130244 IR195618:IR195780 SN195618:SN195780 ACJ195618:ACJ195780 AMF195618:AMF195780 AWB195618:AWB195780 BFX195618:BFX195780 BPT195618:BPT195780 BZP195618:BZP195780 CJL195618:CJL195780 CTH195618:CTH195780 DDD195618:DDD195780 DMZ195618:DMZ195780 DWV195618:DWV195780 EGR195618:EGR195780 EQN195618:EQN195780 FAJ195618:FAJ195780 FKF195618:FKF195780 FUB195618:FUB195780 GDX195618:GDX195780 GNT195618:GNT195780 GXP195618:GXP195780 HHL195618:HHL195780 HRH195618:HRH195780 IBD195618:IBD195780 IKZ195618:IKZ195780 IUV195618:IUV195780 JER195618:JER195780 JON195618:JON195780 JYJ195618:JYJ195780 KIF195618:KIF195780 KSB195618:KSB195780 LBX195618:LBX195780 LLT195618:LLT195780 LVP195618:LVP195780 MFL195618:MFL195780 MPH195618:MPH195780 MZD195618:MZD195780 NIZ195618:NIZ195780 NSV195618:NSV195780 OCR195618:OCR195780 OMN195618:OMN195780 OWJ195618:OWJ195780 PGF195618:PGF195780 PQB195618:PQB195780 PZX195618:PZX195780 QJT195618:QJT195780 QTP195618:QTP195780 RDL195618:RDL195780 RNH195618:RNH195780 RXD195618:RXD195780 SGZ195618:SGZ195780 SQV195618:SQV195780 TAR195618:TAR195780 TKN195618:TKN195780 TUJ195618:TUJ195780 UEF195618:UEF195780 UOB195618:UOB195780 UXX195618:UXX195780 VHT195618:VHT195780 VRP195618:VRP195780 WBL195618:WBL195780 WLH195618:WLH195780 WVD195618:WVD195780 IR261154:IR261316 SN261154:SN261316 ACJ261154:ACJ261316 AMF261154:AMF261316 AWB261154:AWB261316 BFX261154:BFX261316 BPT261154:BPT261316 BZP261154:BZP261316 CJL261154:CJL261316 CTH261154:CTH261316 DDD261154:DDD261316 DMZ261154:DMZ261316 DWV261154:DWV261316 EGR261154:EGR261316 EQN261154:EQN261316 FAJ261154:FAJ261316 FKF261154:FKF261316 FUB261154:FUB261316 GDX261154:GDX261316 GNT261154:GNT261316 GXP261154:GXP261316 HHL261154:HHL261316 HRH261154:HRH261316 IBD261154:IBD261316 IKZ261154:IKZ261316 IUV261154:IUV261316 JER261154:JER261316 JON261154:JON261316 JYJ261154:JYJ261316 KIF261154:KIF261316 KSB261154:KSB261316 LBX261154:LBX261316 LLT261154:LLT261316 LVP261154:LVP261316 MFL261154:MFL261316 MPH261154:MPH261316 MZD261154:MZD261316 NIZ261154:NIZ261316 NSV261154:NSV261316 OCR261154:OCR261316 OMN261154:OMN261316 OWJ261154:OWJ261316 PGF261154:PGF261316 PQB261154:PQB261316 PZX261154:PZX261316 QJT261154:QJT261316 QTP261154:QTP261316 RDL261154:RDL261316 RNH261154:RNH261316 RXD261154:RXD261316 SGZ261154:SGZ261316 SQV261154:SQV261316 TAR261154:TAR261316 TKN261154:TKN261316 TUJ261154:TUJ261316 UEF261154:UEF261316 UOB261154:UOB261316 UXX261154:UXX261316 VHT261154:VHT261316 VRP261154:VRP261316 WBL261154:WBL261316 WLH261154:WLH261316 WVD261154:WVD261316 IR326690:IR326852 SN326690:SN326852 ACJ326690:ACJ326852 AMF326690:AMF326852 AWB326690:AWB326852 BFX326690:BFX326852 BPT326690:BPT326852 BZP326690:BZP326852 CJL326690:CJL326852 CTH326690:CTH326852 DDD326690:DDD326852 DMZ326690:DMZ326852 DWV326690:DWV326852 EGR326690:EGR326852 EQN326690:EQN326852 FAJ326690:FAJ326852 FKF326690:FKF326852 FUB326690:FUB326852 GDX326690:GDX326852 GNT326690:GNT326852 GXP326690:GXP326852 HHL326690:HHL326852 HRH326690:HRH326852 IBD326690:IBD326852 IKZ326690:IKZ326852 IUV326690:IUV326852 JER326690:JER326852 JON326690:JON326852 JYJ326690:JYJ326852 KIF326690:KIF326852 KSB326690:KSB326852 LBX326690:LBX326852 LLT326690:LLT326852 LVP326690:LVP326852 MFL326690:MFL326852 MPH326690:MPH326852 MZD326690:MZD326852 NIZ326690:NIZ326852 NSV326690:NSV326852 OCR326690:OCR326852 OMN326690:OMN326852 OWJ326690:OWJ326852 PGF326690:PGF326852 PQB326690:PQB326852 PZX326690:PZX326852 QJT326690:QJT326852 QTP326690:QTP326852 RDL326690:RDL326852 RNH326690:RNH326852 RXD326690:RXD326852 SGZ326690:SGZ326852 SQV326690:SQV326852 TAR326690:TAR326852 TKN326690:TKN326852 TUJ326690:TUJ326852 UEF326690:UEF326852 UOB326690:UOB326852 UXX326690:UXX326852 VHT326690:VHT326852 VRP326690:VRP326852 WBL326690:WBL326852 WLH326690:WLH326852 WVD326690:WVD326852 IR392226:IR392388 SN392226:SN392388 ACJ392226:ACJ392388 AMF392226:AMF392388 AWB392226:AWB392388 BFX392226:BFX392388 BPT392226:BPT392388 BZP392226:BZP392388 CJL392226:CJL392388 CTH392226:CTH392388 DDD392226:DDD392388 DMZ392226:DMZ392388 DWV392226:DWV392388 EGR392226:EGR392388 EQN392226:EQN392388 FAJ392226:FAJ392388 FKF392226:FKF392388 FUB392226:FUB392388 GDX392226:GDX392388 GNT392226:GNT392388 GXP392226:GXP392388 HHL392226:HHL392388 HRH392226:HRH392388 IBD392226:IBD392388 IKZ392226:IKZ392388 IUV392226:IUV392388 JER392226:JER392388 JON392226:JON392388 JYJ392226:JYJ392388 KIF392226:KIF392388 KSB392226:KSB392388 LBX392226:LBX392388 LLT392226:LLT392388 LVP392226:LVP392388 MFL392226:MFL392388 MPH392226:MPH392388 MZD392226:MZD392388 NIZ392226:NIZ392388 NSV392226:NSV392388 OCR392226:OCR392388 OMN392226:OMN392388 OWJ392226:OWJ392388 PGF392226:PGF392388 PQB392226:PQB392388 PZX392226:PZX392388 QJT392226:QJT392388 QTP392226:QTP392388 RDL392226:RDL392388 RNH392226:RNH392388 RXD392226:RXD392388 SGZ392226:SGZ392388 SQV392226:SQV392388 TAR392226:TAR392388 TKN392226:TKN392388 TUJ392226:TUJ392388 UEF392226:UEF392388 UOB392226:UOB392388 UXX392226:UXX392388 VHT392226:VHT392388 VRP392226:VRP392388 WBL392226:WBL392388 WLH392226:WLH392388 WVD392226:WVD392388 IR457762:IR457924 SN457762:SN457924 ACJ457762:ACJ457924 AMF457762:AMF457924 AWB457762:AWB457924 BFX457762:BFX457924 BPT457762:BPT457924 BZP457762:BZP457924 CJL457762:CJL457924 CTH457762:CTH457924 DDD457762:DDD457924 DMZ457762:DMZ457924 DWV457762:DWV457924 EGR457762:EGR457924 EQN457762:EQN457924 FAJ457762:FAJ457924 FKF457762:FKF457924 FUB457762:FUB457924 GDX457762:GDX457924 GNT457762:GNT457924 GXP457762:GXP457924 HHL457762:HHL457924 HRH457762:HRH457924 IBD457762:IBD457924 IKZ457762:IKZ457924 IUV457762:IUV457924 JER457762:JER457924 JON457762:JON457924 JYJ457762:JYJ457924 KIF457762:KIF457924 KSB457762:KSB457924 LBX457762:LBX457924 LLT457762:LLT457924 LVP457762:LVP457924 MFL457762:MFL457924 MPH457762:MPH457924 MZD457762:MZD457924 NIZ457762:NIZ457924 NSV457762:NSV457924 OCR457762:OCR457924 OMN457762:OMN457924 OWJ457762:OWJ457924 PGF457762:PGF457924 PQB457762:PQB457924 PZX457762:PZX457924 QJT457762:QJT457924 QTP457762:QTP457924 RDL457762:RDL457924 RNH457762:RNH457924 RXD457762:RXD457924 SGZ457762:SGZ457924 SQV457762:SQV457924 TAR457762:TAR457924 TKN457762:TKN457924 TUJ457762:TUJ457924 UEF457762:UEF457924 UOB457762:UOB457924 UXX457762:UXX457924 VHT457762:VHT457924 VRP457762:VRP457924 WBL457762:WBL457924 WLH457762:WLH457924 WVD457762:WVD457924 IR523298:IR523460 SN523298:SN523460 ACJ523298:ACJ523460 AMF523298:AMF523460 AWB523298:AWB523460 BFX523298:BFX523460 BPT523298:BPT523460 BZP523298:BZP523460 CJL523298:CJL523460 CTH523298:CTH523460 DDD523298:DDD523460 DMZ523298:DMZ523460 DWV523298:DWV523460 EGR523298:EGR523460 EQN523298:EQN523460 FAJ523298:FAJ523460 FKF523298:FKF523460 FUB523298:FUB523460 GDX523298:GDX523460 GNT523298:GNT523460 GXP523298:GXP523460 HHL523298:HHL523460 HRH523298:HRH523460 IBD523298:IBD523460 IKZ523298:IKZ523460 IUV523298:IUV523460 JER523298:JER523460 JON523298:JON523460 JYJ523298:JYJ523460 KIF523298:KIF523460 KSB523298:KSB523460 LBX523298:LBX523460 LLT523298:LLT523460 LVP523298:LVP523460 MFL523298:MFL523460 MPH523298:MPH523460 MZD523298:MZD523460 NIZ523298:NIZ523460 NSV523298:NSV523460 OCR523298:OCR523460 OMN523298:OMN523460 OWJ523298:OWJ523460 PGF523298:PGF523460 PQB523298:PQB523460 PZX523298:PZX523460 QJT523298:QJT523460 QTP523298:QTP523460 RDL523298:RDL523460 RNH523298:RNH523460 RXD523298:RXD523460 SGZ523298:SGZ523460 SQV523298:SQV523460 TAR523298:TAR523460 TKN523298:TKN523460 TUJ523298:TUJ523460 UEF523298:UEF523460 UOB523298:UOB523460 UXX523298:UXX523460 VHT523298:VHT523460 VRP523298:VRP523460 WBL523298:WBL523460 WLH523298:WLH523460 WVD523298:WVD523460 IR588834:IR588996 SN588834:SN588996 ACJ588834:ACJ588996 AMF588834:AMF588996 AWB588834:AWB588996 BFX588834:BFX588996 BPT588834:BPT588996 BZP588834:BZP588996 CJL588834:CJL588996 CTH588834:CTH588996 DDD588834:DDD588996 DMZ588834:DMZ588996 DWV588834:DWV588996 EGR588834:EGR588996 EQN588834:EQN588996 FAJ588834:FAJ588996 FKF588834:FKF588996 FUB588834:FUB588996 GDX588834:GDX588996 GNT588834:GNT588996 GXP588834:GXP588996 HHL588834:HHL588996 HRH588834:HRH588996 IBD588834:IBD588996 IKZ588834:IKZ588996 IUV588834:IUV588996 JER588834:JER588996 JON588834:JON588996 JYJ588834:JYJ588996 KIF588834:KIF588996 KSB588834:KSB588996 LBX588834:LBX588996 LLT588834:LLT588996 LVP588834:LVP588996 MFL588834:MFL588996 MPH588834:MPH588996 MZD588834:MZD588996 NIZ588834:NIZ588996 NSV588834:NSV588996 OCR588834:OCR588996 OMN588834:OMN588996 OWJ588834:OWJ588996 PGF588834:PGF588996 PQB588834:PQB588996 PZX588834:PZX588996 QJT588834:QJT588996 QTP588834:QTP588996 RDL588834:RDL588996 RNH588834:RNH588996 RXD588834:RXD588996 SGZ588834:SGZ588996 SQV588834:SQV588996 TAR588834:TAR588996 TKN588834:TKN588996 TUJ588834:TUJ588996 UEF588834:UEF588996 UOB588834:UOB588996 UXX588834:UXX588996 VHT588834:VHT588996 VRP588834:VRP588996 WBL588834:WBL588996 WLH588834:WLH588996 WVD588834:WVD588996 IR654370:IR654532 SN654370:SN654532 ACJ654370:ACJ654532 AMF654370:AMF654532 AWB654370:AWB654532 BFX654370:BFX654532 BPT654370:BPT654532 BZP654370:BZP654532 CJL654370:CJL654532 CTH654370:CTH654532 DDD654370:DDD654532 DMZ654370:DMZ654532 DWV654370:DWV654532 EGR654370:EGR654532 EQN654370:EQN654532 FAJ654370:FAJ654532 FKF654370:FKF654532 FUB654370:FUB654532 GDX654370:GDX654532 GNT654370:GNT654532 GXP654370:GXP654532 HHL654370:HHL654532 HRH654370:HRH654532 IBD654370:IBD654532 IKZ654370:IKZ654532 IUV654370:IUV654532 JER654370:JER654532 JON654370:JON654532 JYJ654370:JYJ654532 KIF654370:KIF654532 KSB654370:KSB654532 LBX654370:LBX654532 LLT654370:LLT654532 LVP654370:LVP654532 MFL654370:MFL654532 MPH654370:MPH654532 MZD654370:MZD654532 NIZ654370:NIZ654532 NSV654370:NSV654532 OCR654370:OCR654532 OMN654370:OMN654532 OWJ654370:OWJ654532 PGF654370:PGF654532 PQB654370:PQB654532 PZX654370:PZX654532 QJT654370:QJT654532 QTP654370:QTP654532 RDL654370:RDL654532 RNH654370:RNH654532 RXD654370:RXD654532 SGZ654370:SGZ654532 SQV654370:SQV654532 TAR654370:TAR654532 TKN654370:TKN654532 TUJ654370:TUJ654532 UEF654370:UEF654532 UOB654370:UOB654532 UXX654370:UXX654532 VHT654370:VHT654532 VRP654370:VRP654532 WBL654370:WBL654532 WLH654370:WLH654532 WVD654370:WVD654532 IR719906:IR720068 SN719906:SN720068 ACJ719906:ACJ720068 AMF719906:AMF720068 AWB719906:AWB720068 BFX719906:BFX720068 BPT719906:BPT720068 BZP719906:BZP720068 CJL719906:CJL720068 CTH719906:CTH720068 DDD719906:DDD720068 DMZ719906:DMZ720068 DWV719906:DWV720068 EGR719906:EGR720068 EQN719906:EQN720068 FAJ719906:FAJ720068 FKF719906:FKF720068 FUB719906:FUB720068 GDX719906:GDX720068 GNT719906:GNT720068 GXP719906:GXP720068 HHL719906:HHL720068 HRH719906:HRH720068 IBD719906:IBD720068 IKZ719906:IKZ720068 IUV719906:IUV720068 JER719906:JER720068 JON719906:JON720068 JYJ719906:JYJ720068 KIF719906:KIF720068 KSB719906:KSB720068 LBX719906:LBX720068 LLT719906:LLT720068 LVP719906:LVP720068 MFL719906:MFL720068 MPH719906:MPH720068 MZD719906:MZD720068 NIZ719906:NIZ720068 NSV719906:NSV720068 OCR719906:OCR720068 OMN719906:OMN720068 OWJ719906:OWJ720068 PGF719906:PGF720068 PQB719906:PQB720068 PZX719906:PZX720068 QJT719906:QJT720068 QTP719906:QTP720068 RDL719906:RDL720068 RNH719906:RNH720068 RXD719906:RXD720068 SGZ719906:SGZ720068 SQV719906:SQV720068 TAR719906:TAR720068 TKN719906:TKN720068 TUJ719906:TUJ720068 UEF719906:UEF720068 UOB719906:UOB720068 UXX719906:UXX720068 VHT719906:VHT720068 VRP719906:VRP720068 WBL719906:WBL720068 WLH719906:WLH720068 WVD719906:WVD720068 IR785442:IR785604 SN785442:SN785604 ACJ785442:ACJ785604 AMF785442:AMF785604 AWB785442:AWB785604 BFX785442:BFX785604 BPT785442:BPT785604 BZP785442:BZP785604 CJL785442:CJL785604 CTH785442:CTH785604 DDD785442:DDD785604 DMZ785442:DMZ785604 DWV785442:DWV785604 EGR785442:EGR785604 EQN785442:EQN785604 FAJ785442:FAJ785604 FKF785442:FKF785604 FUB785442:FUB785604 GDX785442:GDX785604 GNT785442:GNT785604 GXP785442:GXP785604 HHL785442:HHL785604 HRH785442:HRH785604 IBD785442:IBD785604 IKZ785442:IKZ785604 IUV785442:IUV785604 JER785442:JER785604 JON785442:JON785604 JYJ785442:JYJ785604 KIF785442:KIF785604 KSB785442:KSB785604 LBX785442:LBX785604 LLT785442:LLT785604 LVP785442:LVP785604 MFL785442:MFL785604 MPH785442:MPH785604 MZD785442:MZD785604 NIZ785442:NIZ785604 NSV785442:NSV785604 OCR785442:OCR785604 OMN785442:OMN785604 OWJ785442:OWJ785604 PGF785442:PGF785604 PQB785442:PQB785604 PZX785442:PZX785604 QJT785442:QJT785604 QTP785442:QTP785604 RDL785442:RDL785604 RNH785442:RNH785604 RXD785442:RXD785604 SGZ785442:SGZ785604 SQV785442:SQV785604 TAR785442:TAR785604 TKN785442:TKN785604 TUJ785442:TUJ785604 UEF785442:UEF785604 UOB785442:UOB785604 UXX785442:UXX785604 VHT785442:VHT785604 VRP785442:VRP785604 WBL785442:WBL785604 WLH785442:WLH785604 WVD785442:WVD785604 IR850978:IR851140 SN850978:SN851140 ACJ850978:ACJ851140 AMF850978:AMF851140 AWB850978:AWB851140 BFX850978:BFX851140 BPT850978:BPT851140 BZP850978:BZP851140 CJL850978:CJL851140 CTH850978:CTH851140 DDD850978:DDD851140 DMZ850978:DMZ851140 DWV850978:DWV851140 EGR850978:EGR851140 EQN850978:EQN851140 FAJ850978:FAJ851140 FKF850978:FKF851140 FUB850978:FUB851140 GDX850978:GDX851140 GNT850978:GNT851140 GXP850978:GXP851140 HHL850978:HHL851140 HRH850978:HRH851140 IBD850978:IBD851140 IKZ850978:IKZ851140 IUV850978:IUV851140 JER850978:JER851140 JON850978:JON851140 JYJ850978:JYJ851140 KIF850978:KIF851140 KSB850978:KSB851140 LBX850978:LBX851140 LLT850978:LLT851140 LVP850978:LVP851140 MFL850978:MFL851140 MPH850978:MPH851140 MZD850978:MZD851140 NIZ850978:NIZ851140 NSV850978:NSV851140 OCR850978:OCR851140 OMN850978:OMN851140 OWJ850978:OWJ851140 PGF850978:PGF851140 PQB850978:PQB851140 PZX850978:PZX851140 QJT850978:QJT851140 QTP850978:QTP851140 RDL850978:RDL851140 RNH850978:RNH851140 RXD850978:RXD851140 SGZ850978:SGZ851140 SQV850978:SQV851140 TAR850978:TAR851140 TKN850978:TKN851140 TUJ850978:TUJ851140 UEF850978:UEF851140 UOB850978:UOB851140 UXX850978:UXX851140 VHT850978:VHT851140 VRP850978:VRP851140 WBL850978:WBL851140 WLH850978:WLH851140 WVD850978:WVD851140 IR916514:IR916676 SN916514:SN916676 ACJ916514:ACJ916676 AMF916514:AMF916676 AWB916514:AWB916676 BFX916514:BFX916676 BPT916514:BPT916676 BZP916514:BZP916676 CJL916514:CJL916676 CTH916514:CTH916676 DDD916514:DDD916676 DMZ916514:DMZ916676 DWV916514:DWV916676 EGR916514:EGR916676 EQN916514:EQN916676 FAJ916514:FAJ916676 FKF916514:FKF916676 FUB916514:FUB916676 GDX916514:GDX916676 GNT916514:GNT916676 GXP916514:GXP916676 HHL916514:HHL916676 HRH916514:HRH916676 IBD916514:IBD916676 IKZ916514:IKZ916676 IUV916514:IUV916676 JER916514:JER916676 JON916514:JON916676 JYJ916514:JYJ916676 KIF916514:KIF916676 KSB916514:KSB916676 LBX916514:LBX916676 LLT916514:LLT916676 LVP916514:LVP916676 MFL916514:MFL916676 MPH916514:MPH916676 MZD916514:MZD916676 NIZ916514:NIZ916676 NSV916514:NSV916676 OCR916514:OCR916676 OMN916514:OMN916676 OWJ916514:OWJ916676 PGF916514:PGF916676 PQB916514:PQB916676 PZX916514:PZX916676 QJT916514:QJT916676 QTP916514:QTP916676 RDL916514:RDL916676 RNH916514:RNH916676 RXD916514:RXD916676 SGZ916514:SGZ916676 SQV916514:SQV916676 TAR916514:TAR916676 TKN916514:TKN916676 TUJ916514:TUJ916676 UEF916514:UEF916676 UOB916514:UOB916676 UXX916514:UXX916676 VHT916514:VHT916676 VRP916514:VRP916676 WBL916514:WBL916676 WLH916514:WLH916676 WVD916514:WVD916676 IR982050:IR982212 SN982050:SN982212 ACJ982050:ACJ982212 AMF982050:AMF982212 AWB982050:AWB982212 BFX982050:BFX982212 BPT982050:BPT982212 BZP982050:BZP982212 CJL982050:CJL982212 CTH982050:CTH982212 DDD982050:DDD982212 DMZ982050:DMZ982212 DWV982050:DWV982212 EGR982050:EGR982212 EQN982050:EQN982212 FAJ982050:FAJ982212 FKF982050:FKF982212 FUB982050:FUB982212 GDX982050:GDX982212 GNT982050:GNT982212 GXP982050:GXP982212 HHL982050:HHL982212 HRH982050:HRH982212 IBD982050:IBD982212 IKZ982050:IKZ982212 IUV982050:IUV982212 JER982050:JER982212 JON982050:JON982212 JYJ982050:JYJ982212 KIF982050:KIF982212 KSB982050:KSB982212 LBX982050:LBX982212 LLT982050:LLT982212 LVP982050:LVP982212 MFL982050:MFL982212 MPH982050:MPH982212 MZD982050:MZD982212 NIZ982050:NIZ982212 NSV982050:NSV982212 OCR982050:OCR982212 OMN982050:OMN982212 OWJ982050:OWJ982212 PGF982050:PGF982212 PQB982050:PQB982212 PZX982050:PZX982212 QJT982050:QJT982212 QTP982050:QTP982212 RDL982050:RDL982212 RNH982050:RNH982212 RXD982050:RXD982212 SGZ982050:SGZ982212 SQV982050:SQV982212 TAR982050:TAR982212 TKN982050:TKN982212 TUJ982050:TUJ982212 UEF982050:UEF982212 UOB982050:UOB982212 UXX982050:UXX982212 VHT982050:VHT982212 VRP982050:VRP982212 WBL982050:WBL982212 WLH982050:WLH982212 WVD982050:WVD982212 IR64743:IR64760 SN64743:SN64760 ACJ64743:ACJ64760 AMF64743:AMF64760 AWB64743:AWB64760 BFX64743:BFX64760 BPT64743:BPT64760 BZP64743:BZP64760 CJL64743:CJL64760 CTH64743:CTH64760 DDD64743:DDD64760 DMZ64743:DMZ64760 DWV64743:DWV64760 EGR64743:EGR64760 EQN64743:EQN64760 FAJ64743:FAJ64760 FKF64743:FKF64760 FUB64743:FUB64760 GDX64743:GDX64760 GNT64743:GNT64760 GXP64743:GXP64760 HHL64743:HHL64760 HRH64743:HRH64760 IBD64743:IBD64760 IKZ64743:IKZ64760 IUV64743:IUV64760 JER64743:JER64760 JON64743:JON64760 JYJ64743:JYJ64760 KIF64743:KIF64760 KSB64743:KSB64760 LBX64743:LBX64760 LLT64743:LLT64760 LVP64743:LVP64760 MFL64743:MFL64760 MPH64743:MPH64760 MZD64743:MZD64760 NIZ64743:NIZ64760 NSV64743:NSV64760 OCR64743:OCR64760 OMN64743:OMN64760 OWJ64743:OWJ64760 PGF64743:PGF64760 PQB64743:PQB64760 PZX64743:PZX64760 QJT64743:QJT64760 QTP64743:QTP64760 RDL64743:RDL64760 RNH64743:RNH64760 RXD64743:RXD64760 SGZ64743:SGZ64760 SQV64743:SQV64760 TAR64743:TAR64760 TKN64743:TKN64760 TUJ64743:TUJ64760 UEF64743:UEF64760 UOB64743:UOB64760 UXX64743:UXX64760 VHT64743:VHT64760 VRP64743:VRP64760 WBL64743:WBL64760 WLH64743:WLH64760 WVD64743:WVD64760 IR130279:IR130296 SN130279:SN130296 ACJ130279:ACJ130296 AMF130279:AMF130296 AWB130279:AWB130296 BFX130279:BFX130296 BPT130279:BPT130296 BZP130279:BZP130296 CJL130279:CJL130296 CTH130279:CTH130296 DDD130279:DDD130296 DMZ130279:DMZ130296 DWV130279:DWV130296 EGR130279:EGR130296 EQN130279:EQN130296 FAJ130279:FAJ130296 FKF130279:FKF130296 FUB130279:FUB130296 GDX130279:GDX130296 GNT130279:GNT130296 GXP130279:GXP130296 HHL130279:HHL130296 HRH130279:HRH130296 IBD130279:IBD130296 IKZ130279:IKZ130296 IUV130279:IUV130296 JER130279:JER130296 JON130279:JON130296 JYJ130279:JYJ130296 KIF130279:KIF130296 KSB130279:KSB130296 LBX130279:LBX130296 LLT130279:LLT130296 LVP130279:LVP130296 MFL130279:MFL130296 MPH130279:MPH130296 MZD130279:MZD130296 NIZ130279:NIZ130296 NSV130279:NSV130296 OCR130279:OCR130296 OMN130279:OMN130296 OWJ130279:OWJ130296 PGF130279:PGF130296 PQB130279:PQB130296 PZX130279:PZX130296 QJT130279:QJT130296 QTP130279:QTP130296 RDL130279:RDL130296 RNH130279:RNH130296 RXD130279:RXD130296 SGZ130279:SGZ130296 SQV130279:SQV130296 TAR130279:TAR130296 TKN130279:TKN130296 TUJ130279:TUJ130296 UEF130279:UEF130296 UOB130279:UOB130296 UXX130279:UXX130296 VHT130279:VHT130296 VRP130279:VRP130296 WBL130279:WBL130296 WLH130279:WLH130296 WVD130279:WVD130296 IR195815:IR195832 SN195815:SN195832 ACJ195815:ACJ195832 AMF195815:AMF195832 AWB195815:AWB195832 BFX195815:BFX195832 BPT195815:BPT195832 BZP195815:BZP195832 CJL195815:CJL195832 CTH195815:CTH195832 DDD195815:DDD195832 DMZ195815:DMZ195832 DWV195815:DWV195832 EGR195815:EGR195832 EQN195815:EQN195832 FAJ195815:FAJ195832 FKF195815:FKF195832 FUB195815:FUB195832 GDX195815:GDX195832 GNT195815:GNT195832 GXP195815:GXP195832 HHL195815:HHL195832 HRH195815:HRH195832 IBD195815:IBD195832 IKZ195815:IKZ195832 IUV195815:IUV195832 JER195815:JER195832 JON195815:JON195832 JYJ195815:JYJ195832 KIF195815:KIF195832 KSB195815:KSB195832 LBX195815:LBX195832 LLT195815:LLT195832 LVP195815:LVP195832 MFL195815:MFL195832 MPH195815:MPH195832 MZD195815:MZD195832 NIZ195815:NIZ195832 NSV195815:NSV195832 OCR195815:OCR195832 OMN195815:OMN195832 OWJ195815:OWJ195832 PGF195815:PGF195832 PQB195815:PQB195832 PZX195815:PZX195832 QJT195815:QJT195832 QTP195815:QTP195832 RDL195815:RDL195832 RNH195815:RNH195832 RXD195815:RXD195832 SGZ195815:SGZ195832 SQV195815:SQV195832 TAR195815:TAR195832 TKN195815:TKN195832 TUJ195815:TUJ195832 UEF195815:UEF195832 UOB195815:UOB195832 UXX195815:UXX195832 VHT195815:VHT195832 VRP195815:VRP195832 WBL195815:WBL195832 WLH195815:WLH195832 WVD195815:WVD195832 IR261351:IR261368 SN261351:SN261368 ACJ261351:ACJ261368 AMF261351:AMF261368 AWB261351:AWB261368 BFX261351:BFX261368 BPT261351:BPT261368 BZP261351:BZP261368 CJL261351:CJL261368 CTH261351:CTH261368 DDD261351:DDD261368 DMZ261351:DMZ261368 DWV261351:DWV261368 EGR261351:EGR261368 EQN261351:EQN261368 FAJ261351:FAJ261368 FKF261351:FKF261368 FUB261351:FUB261368 GDX261351:GDX261368 GNT261351:GNT261368 GXP261351:GXP261368 HHL261351:HHL261368 HRH261351:HRH261368 IBD261351:IBD261368 IKZ261351:IKZ261368 IUV261351:IUV261368 JER261351:JER261368 JON261351:JON261368 JYJ261351:JYJ261368 KIF261351:KIF261368 KSB261351:KSB261368 LBX261351:LBX261368 LLT261351:LLT261368 LVP261351:LVP261368 MFL261351:MFL261368 MPH261351:MPH261368 MZD261351:MZD261368 NIZ261351:NIZ261368 NSV261351:NSV261368 OCR261351:OCR261368 OMN261351:OMN261368 OWJ261351:OWJ261368 PGF261351:PGF261368 PQB261351:PQB261368 PZX261351:PZX261368 QJT261351:QJT261368 QTP261351:QTP261368 RDL261351:RDL261368 RNH261351:RNH261368 RXD261351:RXD261368 SGZ261351:SGZ261368 SQV261351:SQV261368 TAR261351:TAR261368 TKN261351:TKN261368 TUJ261351:TUJ261368 UEF261351:UEF261368 UOB261351:UOB261368 UXX261351:UXX261368 VHT261351:VHT261368 VRP261351:VRP261368 WBL261351:WBL261368 WLH261351:WLH261368 WVD261351:WVD261368 IR326887:IR326904 SN326887:SN326904 ACJ326887:ACJ326904 AMF326887:AMF326904 AWB326887:AWB326904 BFX326887:BFX326904 BPT326887:BPT326904 BZP326887:BZP326904 CJL326887:CJL326904 CTH326887:CTH326904 DDD326887:DDD326904 DMZ326887:DMZ326904 DWV326887:DWV326904 EGR326887:EGR326904 EQN326887:EQN326904 FAJ326887:FAJ326904 FKF326887:FKF326904 FUB326887:FUB326904 GDX326887:GDX326904 GNT326887:GNT326904 GXP326887:GXP326904 HHL326887:HHL326904 HRH326887:HRH326904 IBD326887:IBD326904 IKZ326887:IKZ326904 IUV326887:IUV326904 JER326887:JER326904 JON326887:JON326904 JYJ326887:JYJ326904 KIF326887:KIF326904 KSB326887:KSB326904 LBX326887:LBX326904 LLT326887:LLT326904 LVP326887:LVP326904 MFL326887:MFL326904 MPH326887:MPH326904 MZD326887:MZD326904 NIZ326887:NIZ326904 NSV326887:NSV326904 OCR326887:OCR326904 OMN326887:OMN326904 OWJ326887:OWJ326904 PGF326887:PGF326904 PQB326887:PQB326904 PZX326887:PZX326904 QJT326887:QJT326904 QTP326887:QTP326904 RDL326887:RDL326904 RNH326887:RNH326904 RXD326887:RXD326904 SGZ326887:SGZ326904 SQV326887:SQV326904 TAR326887:TAR326904 TKN326887:TKN326904 TUJ326887:TUJ326904 UEF326887:UEF326904 UOB326887:UOB326904 UXX326887:UXX326904 VHT326887:VHT326904 VRP326887:VRP326904 WBL326887:WBL326904 WLH326887:WLH326904 WVD326887:WVD326904 IR392423:IR392440 SN392423:SN392440 ACJ392423:ACJ392440 AMF392423:AMF392440 AWB392423:AWB392440 BFX392423:BFX392440 BPT392423:BPT392440 BZP392423:BZP392440 CJL392423:CJL392440 CTH392423:CTH392440 DDD392423:DDD392440 DMZ392423:DMZ392440 DWV392423:DWV392440 EGR392423:EGR392440 EQN392423:EQN392440 FAJ392423:FAJ392440 FKF392423:FKF392440 FUB392423:FUB392440 GDX392423:GDX392440 GNT392423:GNT392440 GXP392423:GXP392440 HHL392423:HHL392440 HRH392423:HRH392440 IBD392423:IBD392440 IKZ392423:IKZ392440 IUV392423:IUV392440 JER392423:JER392440 JON392423:JON392440 JYJ392423:JYJ392440 KIF392423:KIF392440 KSB392423:KSB392440 LBX392423:LBX392440 LLT392423:LLT392440 LVP392423:LVP392440 MFL392423:MFL392440 MPH392423:MPH392440 MZD392423:MZD392440 NIZ392423:NIZ392440 NSV392423:NSV392440 OCR392423:OCR392440 OMN392423:OMN392440 OWJ392423:OWJ392440 PGF392423:PGF392440 PQB392423:PQB392440 PZX392423:PZX392440 QJT392423:QJT392440 QTP392423:QTP392440 RDL392423:RDL392440 RNH392423:RNH392440 RXD392423:RXD392440 SGZ392423:SGZ392440 SQV392423:SQV392440 TAR392423:TAR392440 TKN392423:TKN392440 TUJ392423:TUJ392440 UEF392423:UEF392440 UOB392423:UOB392440 UXX392423:UXX392440 VHT392423:VHT392440 VRP392423:VRP392440 WBL392423:WBL392440 WLH392423:WLH392440 WVD392423:WVD392440 IR457959:IR457976 SN457959:SN457976 ACJ457959:ACJ457976 AMF457959:AMF457976 AWB457959:AWB457976 BFX457959:BFX457976 BPT457959:BPT457976 BZP457959:BZP457976 CJL457959:CJL457976 CTH457959:CTH457976 DDD457959:DDD457976 DMZ457959:DMZ457976 DWV457959:DWV457976 EGR457959:EGR457976 EQN457959:EQN457976 FAJ457959:FAJ457976 FKF457959:FKF457976 FUB457959:FUB457976 GDX457959:GDX457976 GNT457959:GNT457976 GXP457959:GXP457976 HHL457959:HHL457976 HRH457959:HRH457976 IBD457959:IBD457976 IKZ457959:IKZ457976 IUV457959:IUV457976 JER457959:JER457976 JON457959:JON457976 JYJ457959:JYJ457976 KIF457959:KIF457976 KSB457959:KSB457976 LBX457959:LBX457976 LLT457959:LLT457976 LVP457959:LVP457976 MFL457959:MFL457976 MPH457959:MPH457976 MZD457959:MZD457976 NIZ457959:NIZ457976 NSV457959:NSV457976 OCR457959:OCR457976 OMN457959:OMN457976 OWJ457959:OWJ457976 PGF457959:PGF457976 PQB457959:PQB457976 PZX457959:PZX457976 QJT457959:QJT457976 QTP457959:QTP457976 RDL457959:RDL457976 RNH457959:RNH457976 RXD457959:RXD457976 SGZ457959:SGZ457976 SQV457959:SQV457976 TAR457959:TAR457976 TKN457959:TKN457976 TUJ457959:TUJ457976 UEF457959:UEF457976 UOB457959:UOB457976 UXX457959:UXX457976 VHT457959:VHT457976 VRP457959:VRP457976 WBL457959:WBL457976 WLH457959:WLH457976 WVD457959:WVD457976 IR523495:IR523512 SN523495:SN523512 ACJ523495:ACJ523512 AMF523495:AMF523512 AWB523495:AWB523512 BFX523495:BFX523512 BPT523495:BPT523512 BZP523495:BZP523512 CJL523495:CJL523512 CTH523495:CTH523512 DDD523495:DDD523512 DMZ523495:DMZ523512 DWV523495:DWV523512 EGR523495:EGR523512 EQN523495:EQN523512 FAJ523495:FAJ523512 FKF523495:FKF523512 FUB523495:FUB523512 GDX523495:GDX523512 GNT523495:GNT523512 GXP523495:GXP523512 HHL523495:HHL523512 HRH523495:HRH523512 IBD523495:IBD523512 IKZ523495:IKZ523512 IUV523495:IUV523512 JER523495:JER523512 JON523495:JON523512 JYJ523495:JYJ523512 KIF523495:KIF523512 KSB523495:KSB523512 LBX523495:LBX523512 LLT523495:LLT523512 LVP523495:LVP523512 MFL523495:MFL523512 MPH523495:MPH523512 MZD523495:MZD523512 NIZ523495:NIZ523512 NSV523495:NSV523512 OCR523495:OCR523512 OMN523495:OMN523512 OWJ523495:OWJ523512 PGF523495:PGF523512 PQB523495:PQB523512 PZX523495:PZX523512 QJT523495:QJT523512 QTP523495:QTP523512 RDL523495:RDL523512 RNH523495:RNH523512 RXD523495:RXD523512 SGZ523495:SGZ523512 SQV523495:SQV523512 TAR523495:TAR523512 TKN523495:TKN523512 TUJ523495:TUJ523512 UEF523495:UEF523512 UOB523495:UOB523512 UXX523495:UXX523512 VHT523495:VHT523512 VRP523495:VRP523512 WBL523495:WBL523512 WLH523495:WLH523512 WVD523495:WVD523512 IR589031:IR589048 SN589031:SN589048 ACJ589031:ACJ589048 AMF589031:AMF589048 AWB589031:AWB589048 BFX589031:BFX589048 BPT589031:BPT589048 BZP589031:BZP589048 CJL589031:CJL589048 CTH589031:CTH589048 DDD589031:DDD589048 DMZ589031:DMZ589048 DWV589031:DWV589048 EGR589031:EGR589048 EQN589031:EQN589048 FAJ589031:FAJ589048 FKF589031:FKF589048 FUB589031:FUB589048 GDX589031:GDX589048 GNT589031:GNT589048 GXP589031:GXP589048 HHL589031:HHL589048 HRH589031:HRH589048 IBD589031:IBD589048 IKZ589031:IKZ589048 IUV589031:IUV589048 JER589031:JER589048 JON589031:JON589048 JYJ589031:JYJ589048 KIF589031:KIF589048 KSB589031:KSB589048 LBX589031:LBX589048 LLT589031:LLT589048 LVP589031:LVP589048 MFL589031:MFL589048 MPH589031:MPH589048 MZD589031:MZD589048 NIZ589031:NIZ589048 NSV589031:NSV589048 OCR589031:OCR589048 OMN589031:OMN589048 OWJ589031:OWJ589048 PGF589031:PGF589048 PQB589031:PQB589048 PZX589031:PZX589048 QJT589031:QJT589048 QTP589031:QTP589048 RDL589031:RDL589048 RNH589031:RNH589048 RXD589031:RXD589048 SGZ589031:SGZ589048 SQV589031:SQV589048 TAR589031:TAR589048 TKN589031:TKN589048 TUJ589031:TUJ589048 UEF589031:UEF589048 UOB589031:UOB589048 UXX589031:UXX589048 VHT589031:VHT589048 VRP589031:VRP589048 WBL589031:WBL589048 WLH589031:WLH589048 WVD589031:WVD589048 IR654567:IR654584 SN654567:SN654584 ACJ654567:ACJ654584 AMF654567:AMF654584 AWB654567:AWB654584 BFX654567:BFX654584 BPT654567:BPT654584 BZP654567:BZP654584 CJL654567:CJL654584 CTH654567:CTH654584 DDD654567:DDD654584 DMZ654567:DMZ654584 DWV654567:DWV654584 EGR654567:EGR654584 EQN654567:EQN654584 FAJ654567:FAJ654584 FKF654567:FKF654584 FUB654567:FUB654584 GDX654567:GDX654584 GNT654567:GNT654584 GXP654567:GXP654584 HHL654567:HHL654584 HRH654567:HRH654584 IBD654567:IBD654584 IKZ654567:IKZ654584 IUV654567:IUV654584 JER654567:JER654584 JON654567:JON654584 JYJ654567:JYJ654584 KIF654567:KIF654584 KSB654567:KSB654584 LBX654567:LBX654584 LLT654567:LLT654584 LVP654567:LVP654584 MFL654567:MFL654584 MPH654567:MPH654584 MZD654567:MZD654584 NIZ654567:NIZ654584 NSV654567:NSV654584 OCR654567:OCR654584 OMN654567:OMN654584 OWJ654567:OWJ654584 PGF654567:PGF654584 PQB654567:PQB654584 PZX654567:PZX654584 QJT654567:QJT654584 QTP654567:QTP654584 RDL654567:RDL654584 RNH654567:RNH654584 RXD654567:RXD654584 SGZ654567:SGZ654584 SQV654567:SQV654584 TAR654567:TAR654584 TKN654567:TKN654584 TUJ654567:TUJ654584 UEF654567:UEF654584 UOB654567:UOB654584 UXX654567:UXX654584 VHT654567:VHT654584 VRP654567:VRP654584 WBL654567:WBL654584 WLH654567:WLH654584 WVD654567:WVD654584 IR720103:IR720120 SN720103:SN720120 ACJ720103:ACJ720120 AMF720103:AMF720120 AWB720103:AWB720120 BFX720103:BFX720120 BPT720103:BPT720120 BZP720103:BZP720120 CJL720103:CJL720120 CTH720103:CTH720120 DDD720103:DDD720120 DMZ720103:DMZ720120 DWV720103:DWV720120 EGR720103:EGR720120 EQN720103:EQN720120 FAJ720103:FAJ720120 FKF720103:FKF720120 FUB720103:FUB720120 GDX720103:GDX720120 GNT720103:GNT720120 GXP720103:GXP720120 HHL720103:HHL720120 HRH720103:HRH720120 IBD720103:IBD720120 IKZ720103:IKZ720120 IUV720103:IUV720120 JER720103:JER720120 JON720103:JON720120 JYJ720103:JYJ720120 KIF720103:KIF720120 KSB720103:KSB720120 LBX720103:LBX720120 LLT720103:LLT720120 LVP720103:LVP720120 MFL720103:MFL720120 MPH720103:MPH720120 MZD720103:MZD720120 NIZ720103:NIZ720120 NSV720103:NSV720120 OCR720103:OCR720120 OMN720103:OMN720120 OWJ720103:OWJ720120 PGF720103:PGF720120 PQB720103:PQB720120 PZX720103:PZX720120 QJT720103:QJT720120 QTP720103:QTP720120 RDL720103:RDL720120 RNH720103:RNH720120 RXD720103:RXD720120 SGZ720103:SGZ720120 SQV720103:SQV720120 TAR720103:TAR720120 TKN720103:TKN720120 TUJ720103:TUJ720120 UEF720103:UEF720120 UOB720103:UOB720120 UXX720103:UXX720120 VHT720103:VHT720120 VRP720103:VRP720120 WBL720103:WBL720120 WLH720103:WLH720120 WVD720103:WVD720120 IR785639:IR785656 SN785639:SN785656 ACJ785639:ACJ785656 AMF785639:AMF785656 AWB785639:AWB785656 BFX785639:BFX785656 BPT785639:BPT785656 BZP785639:BZP785656 CJL785639:CJL785656 CTH785639:CTH785656 DDD785639:DDD785656 DMZ785639:DMZ785656 DWV785639:DWV785656 EGR785639:EGR785656 EQN785639:EQN785656 FAJ785639:FAJ785656 FKF785639:FKF785656 FUB785639:FUB785656 GDX785639:GDX785656 GNT785639:GNT785656 GXP785639:GXP785656 HHL785639:HHL785656 HRH785639:HRH785656 IBD785639:IBD785656 IKZ785639:IKZ785656 IUV785639:IUV785656 JER785639:JER785656 JON785639:JON785656 JYJ785639:JYJ785656 KIF785639:KIF785656 KSB785639:KSB785656 LBX785639:LBX785656 LLT785639:LLT785656 LVP785639:LVP785656 MFL785639:MFL785656 MPH785639:MPH785656 MZD785639:MZD785656 NIZ785639:NIZ785656 NSV785639:NSV785656 OCR785639:OCR785656 OMN785639:OMN785656 OWJ785639:OWJ785656 PGF785639:PGF785656 PQB785639:PQB785656 PZX785639:PZX785656 QJT785639:QJT785656 QTP785639:QTP785656 RDL785639:RDL785656 RNH785639:RNH785656 RXD785639:RXD785656 SGZ785639:SGZ785656 SQV785639:SQV785656 TAR785639:TAR785656 TKN785639:TKN785656 TUJ785639:TUJ785656 UEF785639:UEF785656 UOB785639:UOB785656 UXX785639:UXX785656 VHT785639:VHT785656 VRP785639:VRP785656 WBL785639:WBL785656 WLH785639:WLH785656 WVD785639:WVD785656 IR851175:IR851192 SN851175:SN851192 ACJ851175:ACJ851192 AMF851175:AMF851192 AWB851175:AWB851192 BFX851175:BFX851192 BPT851175:BPT851192 BZP851175:BZP851192 CJL851175:CJL851192 CTH851175:CTH851192 DDD851175:DDD851192 DMZ851175:DMZ851192 DWV851175:DWV851192 EGR851175:EGR851192 EQN851175:EQN851192 FAJ851175:FAJ851192 FKF851175:FKF851192 FUB851175:FUB851192 GDX851175:GDX851192 GNT851175:GNT851192 GXP851175:GXP851192 HHL851175:HHL851192 HRH851175:HRH851192 IBD851175:IBD851192 IKZ851175:IKZ851192 IUV851175:IUV851192 JER851175:JER851192 JON851175:JON851192 JYJ851175:JYJ851192 KIF851175:KIF851192 KSB851175:KSB851192 LBX851175:LBX851192 LLT851175:LLT851192 LVP851175:LVP851192 MFL851175:MFL851192 MPH851175:MPH851192 MZD851175:MZD851192 NIZ851175:NIZ851192 NSV851175:NSV851192 OCR851175:OCR851192 OMN851175:OMN851192 OWJ851175:OWJ851192 PGF851175:PGF851192 PQB851175:PQB851192 PZX851175:PZX851192 QJT851175:QJT851192 QTP851175:QTP851192 RDL851175:RDL851192 RNH851175:RNH851192 RXD851175:RXD851192 SGZ851175:SGZ851192 SQV851175:SQV851192 TAR851175:TAR851192 TKN851175:TKN851192 TUJ851175:TUJ851192 UEF851175:UEF851192 UOB851175:UOB851192 UXX851175:UXX851192 VHT851175:VHT851192 VRP851175:VRP851192 WBL851175:WBL851192 WLH851175:WLH851192 WVD851175:WVD851192 IR916711:IR916728 SN916711:SN916728 ACJ916711:ACJ916728 AMF916711:AMF916728 AWB916711:AWB916728 BFX916711:BFX916728 BPT916711:BPT916728 BZP916711:BZP916728 CJL916711:CJL916728 CTH916711:CTH916728 DDD916711:DDD916728 DMZ916711:DMZ916728 DWV916711:DWV916728 EGR916711:EGR916728 EQN916711:EQN916728 FAJ916711:FAJ916728 FKF916711:FKF916728 FUB916711:FUB916728 GDX916711:GDX916728 GNT916711:GNT916728 GXP916711:GXP916728 HHL916711:HHL916728 HRH916711:HRH916728 IBD916711:IBD916728 IKZ916711:IKZ916728 IUV916711:IUV916728 JER916711:JER916728 JON916711:JON916728 JYJ916711:JYJ916728 KIF916711:KIF916728 KSB916711:KSB916728 LBX916711:LBX916728 LLT916711:LLT916728 LVP916711:LVP916728 MFL916711:MFL916728 MPH916711:MPH916728 MZD916711:MZD916728 NIZ916711:NIZ916728 NSV916711:NSV916728 OCR916711:OCR916728 OMN916711:OMN916728 OWJ916711:OWJ916728 PGF916711:PGF916728 PQB916711:PQB916728 PZX916711:PZX916728 QJT916711:QJT916728 QTP916711:QTP916728 RDL916711:RDL916728 RNH916711:RNH916728 RXD916711:RXD916728 SGZ916711:SGZ916728 SQV916711:SQV916728 TAR916711:TAR916728 TKN916711:TKN916728 TUJ916711:TUJ916728 UEF916711:UEF916728 UOB916711:UOB916728 UXX916711:UXX916728 VHT916711:VHT916728 VRP916711:VRP916728 WBL916711:WBL916728 WLH916711:WLH916728 WVD916711:WVD916728 IR982247:IR982264 SN982247:SN982264 ACJ982247:ACJ982264 AMF982247:AMF982264 AWB982247:AWB982264 BFX982247:BFX982264 BPT982247:BPT982264 BZP982247:BZP982264 CJL982247:CJL982264 CTH982247:CTH982264 DDD982247:DDD982264 DMZ982247:DMZ982264 DWV982247:DWV982264 EGR982247:EGR982264 EQN982247:EQN982264 FAJ982247:FAJ982264 FKF982247:FKF982264 FUB982247:FUB982264 GDX982247:GDX982264 GNT982247:GNT982264 GXP982247:GXP982264 HHL982247:HHL982264 HRH982247:HRH982264 IBD982247:IBD982264 IKZ982247:IKZ982264 IUV982247:IUV982264 JER982247:JER982264 JON982247:JON982264 JYJ982247:JYJ982264 KIF982247:KIF982264 KSB982247:KSB982264 LBX982247:LBX982264 LLT982247:LLT982264 LVP982247:LVP982264 MFL982247:MFL982264 MPH982247:MPH982264 MZD982247:MZD982264 NIZ982247:NIZ982264 NSV982247:NSV982264 OCR982247:OCR982264 OMN982247:OMN982264 OWJ982247:OWJ982264 PGF982247:PGF982264 PQB982247:PQB982264 PZX982247:PZX982264 QJT982247:QJT982264 QTP982247:QTP982264 RDL982247:RDL982264 RNH982247:RNH982264 RXD982247:RXD982264 SGZ982247:SGZ982264 SQV982247:SQV982264 TAR982247:TAR982264 TKN982247:TKN982264 TUJ982247:TUJ982264 UEF982247:UEF982264 UOB982247:UOB982264 UXX982247:UXX982264 VHT982247:VHT982264 VRP982247:VRP982264 WBL982247:WBL982264 WLH982247:WLH982264 WVD982247:WVD982264 IR64735:IU64741 SN64735:SQ64741 ACJ64735:ACM64741 AMF64735:AMI64741 AWB64735:AWE64741 BFX64735:BGA64741 BPT64735:BPW64741 BZP64735:BZS64741 CJL64735:CJO64741 CTH64735:CTK64741 DDD64735:DDG64741 DMZ64735:DNC64741 DWV64735:DWY64741 EGR64735:EGU64741 EQN64735:EQQ64741 FAJ64735:FAM64741 FKF64735:FKI64741 FUB64735:FUE64741 GDX64735:GEA64741 GNT64735:GNW64741 GXP64735:GXS64741 HHL64735:HHO64741 HRH64735:HRK64741 IBD64735:IBG64741 IKZ64735:ILC64741 IUV64735:IUY64741 JER64735:JEU64741 JON64735:JOQ64741 JYJ64735:JYM64741 KIF64735:KII64741 KSB64735:KSE64741 LBX64735:LCA64741 LLT64735:LLW64741 LVP64735:LVS64741 MFL64735:MFO64741 MPH64735:MPK64741 MZD64735:MZG64741 NIZ64735:NJC64741 NSV64735:NSY64741 OCR64735:OCU64741 OMN64735:OMQ64741 OWJ64735:OWM64741 PGF64735:PGI64741 PQB64735:PQE64741 PZX64735:QAA64741 QJT64735:QJW64741 QTP64735:QTS64741 RDL64735:RDO64741 RNH64735:RNK64741 RXD64735:RXG64741 SGZ64735:SHC64741 SQV64735:SQY64741 TAR64735:TAU64741 TKN64735:TKQ64741 TUJ64735:TUM64741 UEF64735:UEI64741 UOB64735:UOE64741 UXX64735:UYA64741 VHT64735:VHW64741 VRP64735:VRS64741 WBL64735:WBO64741 WLH64735:WLK64741 WVD64735:WVG64741 IR130271:IU130277 SN130271:SQ130277 ACJ130271:ACM130277 AMF130271:AMI130277 AWB130271:AWE130277 BFX130271:BGA130277 BPT130271:BPW130277 BZP130271:BZS130277 CJL130271:CJO130277 CTH130271:CTK130277 DDD130271:DDG130277 DMZ130271:DNC130277 DWV130271:DWY130277 EGR130271:EGU130277 EQN130271:EQQ130277 FAJ130271:FAM130277 FKF130271:FKI130277 FUB130271:FUE130277 GDX130271:GEA130277 GNT130271:GNW130277 GXP130271:GXS130277 HHL130271:HHO130277 HRH130271:HRK130277 IBD130271:IBG130277 IKZ130271:ILC130277 IUV130271:IUY130277 JER130271:JEU130277 JON130271:JOQ130277 JYJ130271:JYM130277 KIF130271:KII130277 KSB130271:KSE130277 LBX130271:LCA130277 LLT130271:LLW130277 LVP130271:LVS130277 MFL130271:MFO130277 MPH130271:MPK130277 MZD130271:MZG130277 NIZ130271:NJC130277 NSV130271:NSY130277 OCR130271:OCU130277 OMN130271:OMQ130277 OWJ130271:OWM130277 PGF130271:PGI130277 PQB130271:PQE130277 PZX130271:QAA130277 QJT130271:QJW130277 QTP130271:QTS130277 RDL130271:RDO130277 RNH130271:RNK130277 RXD130271:RXG130277 SGZ130271:SHC130277 SQV130271:SQY130277 TAR130271:TAU130277 TKN130271:TKQ130277 TUJ130271:TUM130277 UEF130271:UEI130277 UOB130271:UOE130277 UXX130271:UYA130277 VHT130271:VHW130277 VRP130271:VRS130277 WBL130271:WBO130277 WLH130271:WLK130277 WVD130271:WVG130277 IR195807:IU195813 SN195807:SQ195813 ACJ195807:ACM195813 AMF195807:AMI195813 AWB195807:AWE195813 BFX195807:BGA195813 BPT195807:BPW195813 BZP195807:BZS195813 CJL195807:CJO195813 CTH195807:CTK195813 DDD195807:DDG195813 DMZ195807:DNC195813 DWV195807:DWY195813 EGR195807:EGU195813 EQN195807:EQQ195813 FAJ195807:FAM195813 FKF195807:FKI195813 FUB195807:FUE195813 GDX195807:GEA195813 GNT195807:GNW195813 GXP195807:GXS195813 HHL195807:HHO195813 HRH195807:HRK195813 IBD195807:IBG195813 IKZ195807:ILC195813 IUV195807:IUY195813 JER195807:JEU195813 JON195807:JOQ195813 JYJ195807:JYM195813 KIF195807:KII195813 KSB195807:KSE195813 LBX195807:LCA195813 LLT195807:LLW195813 LVP195807:LVS195813 MFL195807:MFO195813 MPH195807:MPK195813 MZD195807:MZG195813 NIZ195807:NJC195813 NSV195807:NSY195813 OCR195807:OCU195813 OMN195807:OMQ195813 OWJ195807:OWM195813 PGF195807:PGI195813 PQB195807:PQE195813 PZX195807:QAA195813 QJT195807:QJW195813 QTP195807:QTS195813 RDL195807:RDO195813 RNH195807:RNK195813 RXD195807:RXG195813 SGZ195807:SHC195813 SQV195807:SQY195813 TAR195807:TAU195813 TKN195807:TKQ195813 TUJ195807:TUM195813 UEF195807:UEI195813 UOB195807:UOE195813 UXX195807:UYA195813 VHT195807:VHW195813 VRP195807:VRS195813 WBL195807:WBO195813 WLH195807:WLK195813 WVD195807:WVG195813 IR261343:IU261349 SN261343:SQ261349 ACJ261343:ACM261349 AMF261343:AMI261349 AWB261343:AWE261349 BFX261343:BGA261349 BPT261343:BPW261349 BZP261343:BZS261349 CJL261343:CJO261349 CTH261343:CTK261349 DDD261343:DDG261349 DMZ261343:DNC261349 DWV261343:DWY261349 EGR261343:EGU261349 EQN261343:EQQ261349 FAJ261343:FAM261349 FKF261343:FKI261349 FUB261343:FUE261349 GDX261343:GEA261349 GNT261343:GNW261349 GXP261343:GXS261349 HHL261343:HHO261349 HRH261343:HRK261349 IBD261343:IBG261349 IKZ261343:ILC261349 IUV261343:IUY261349 JER261343:JEU261349 JON261343:JOQ261349 JYJ261343:JYM261349 KIF261343:KII261349 KSB261343:KSE261349 LBX261343:LCA261349 LLT261343:LLW261349 LVP261343:LVS261349 MFL261343:MFO261349 MPH261343:MPK261349 MZD261343:MZG261349 NIZ261343:NJC261349 NSV261343:NSY261349 OCR261343:OCU261349 OMN261343:OMQ261349 OWJ261343:OWM261349 PGF261343:PGI261349 PQB261343:PQE261349 PZX261343:QAA261349 QJT261343:QJW261349 QTP261343:QTS261349 RDL261343:RDO261349 RNH261343:RNK261349 RXD261343:RXG261349 SGZ261343:SHC261349 SQV261343:SQY261349 TAR261343:TAU261349 TKN261343:TKQ261349 TUJ261343:TUM261349 UEF261343:UEI261349 UOB261343:UOE261349 UXX261343:UYA261349 VHT261343:VHW261349 VRP261343:VRS261349 WBL261343:WBO261349 WLH261343:WLK261349 WVD261343:WVG261349 IR326879:IU326885 SN326879:SQ326885 ACJ326879:ACM326885 AMF326879:AMI326885 AWB326879:AWE326885 BFX326879:BGA326885 BPT326879:BPW326885 BZP326879:BZS326885 CJL326879:CJO326885 CTH326879:CTK326885 DDD326879:DDG326885 DMZ326879:DNC326885 DWV326879:DWY326885 EGR326879:EGU326885 EQN326879:EQQ326885 FAJ326879:FAM326885 FKF326879:FKI326885 FUB326879:FUE326885 GDX326879:GEA326885 GNT326879:GNW326885 GXP326879:GXS326885 HHL326879:HHO326885 HRH326879:HRK326885 IBD326879:IBG326885 IKZ326879:ILC326885 IUV326879:IUY326885 JER326879:JEU326885 JON326879:JOQ326885 JYJ326879:JYM326885 KIF326879:KII326885 KSB326879:KSE326885 LBX326879:LCA326885 LLT326879:LLW326885 LVP326879:LVS326885 MFL326879:MFO326885 MPH326879:MPK326885 MZD326879:MZG326885 NIZ326879:NJC326885 NSV326879:NSY326885 OCR326879:OCU326885 OMN326879:OMQ326885 OWJ326879:OWM326885 PGF326879:PGI326885 PQB326879:PQE326885 PZX326879:QAA326885 QJT326879:QJW326885 QTP326879:QTS326885 RDL326879:RDO326885 RNH326879:RNK326885 RXD326879:RXG326885 SGZ326879:SHC326885 SQV326879:SQY326885 TAR326879:TAU326885 TKN326879:TKQ326885 TUJ326879:TUM326885 UEF326879:UEI326885 UOB326879:UOE326885 UXX326879:UYA326885 VHT326879:VHW326885 VRP326879:VRS326885 WBL326879:WBO326885 WLH326879:WLK326885 WVD326879:WVG326885 IR392415:IU392421 SN392415:SQ392421 ACJ392415:ACM392421 AMF392415:AMI392421 AWB392415:AWE392421 BFX392415:BGA392421 BPT392415:BPW392421 BZP392415:BZS392421 CJL392415:CJO392421 CTH392415:CTK392421 DDD392415:DDG392421 DMZ392415:DNC392421 DWV392415:DWY392421 EGR392415:EGU392421 EQN392415:EQQ392421 FAJ392415:FAM392421 FKF392415:FKI392421 FUB392415:FUE392421 GDX392415:GEA392421 GNT392415:GNW392421 GXP392415:GXS392421 HHL392415:HHO392421 HRH392415:HRK392421 IBD392415:IBG392421 IKZ392415:ILC392421 IUV392415:IUY392421 JER392415:JEU392421 JON392415:JOQ392421 JYJ392415:JYM392421 KIF392415:KII392421 KSB392415:KSE392421 LBX392415:LCA392421 LLT392415:LLW392421 LVP392415:LVS392421 MFL392415:MFO392421 MPH392415:MPK392421 MZD392415:MZG392421 NIZ392415:NJC392421 NSV392415:NSY392421 OCR392415:OCU392421 OMN392415:OMQ392421 OWJ392415:OWM392421 PGF392415:PGI392421 PQB392415:PQE392421 PZX392415:QAA392421 QJT392415:QJW392421 QTP392415:QTS392421 RDL392415:RDO392421 RNH392415:RNK392421 RXD392415:RXG392421 SGZ392415:SHC392421 SQV392415:SQY392421 TAR392415:TAU392421 TKN392415:TKQ392421 TUJ392415:TUM392421 UEF392415:UEI392421 UOB392415:UOE392421 UXX392415:UYA392421 VHT392415:VHW392421 VRP392415:VRS392421 WBL392415:WBO392421 WLH392415:WLK392421 WVD392415:WVG392421 IR457951:IU457957 SN457951:SQ457957 ACJ457951:ACM457957 AMF457951:AMI457957 AWB457951:AWE457957 BFX457951:BGA457957 BPT457951:BPW457957 BZP457951:BZS457957 CJL457951:CJO457957 CTH457951:CTK457957 DDD457951:DDG457957 DMZ457951:DNC457957 DWV457951:DWY457957 EGR457951:EGU457957 EQN457951:EQQ457957 FAJ457951:FAM457957 FKF457951:FKI457957 FUB457951:FUE457957 GDX457951:GEA457957 GNT457951:GNW457957 GXP457951:GXS457957 HHL457951:HHO457957 HRH457951:HRK457957 IBD457951:IBG457957 IKZ457951:ILC457957 IUV457951:IUY457957 JER457951:JEU457957 JON457951:JOQ457957 JYJ457951:JYM457957 KIF457951:KII457957 KSB457951:KSE457957 LBX457951:LCA457957 LLT457951:LLW457957 LVP457951:LVS457957 MFL457951:MFO457957 MPH457951:MPK457957 MZD457951:MZG457957 NIZ457951:NJC457957 NSV457951:NSY457957 OCR457951:OCU457957 OMN457951:OMQ457957 OWJ457951:OWM457957 PGF457951:PGI457957 PQB457951:PQE457957 PZX457951:QAA457957 QJT457951:QJW457957 QTP457951:QTS457957 RDL457951:RDO457957 RNH457951:RNK457957 RXD457951:RXG457957 SGZ457951:SHC457957 SQV457951:SQY457957 TAR457951:TAU457957 TKN457951:TKQ457957 TUJ457951:TUM457957 UEF457951:UEI457957 UOB457951:UOE457957 UXX457951:UYA457957 VHT457951:VHW457957 VRP457951:VRS457957 WBL457951:WBO457957 WLH457951:WLK457957 WVD457951:WVG457957 IR523487:IU523493 SN523487:SQ523493 ACJ523487:ACM523493 AMF523487:AMI523493 AWB523487:AWE523493 BFX523487:BGA523493 BPT523487:BPW523493 BZP523487:BZS523493 CJL523487:CJO523493 CTH523487:CTK523493 DDD523487:DDG523493 DMZ523487:DNC523493 DWV523487:DWY523493 EGR523487:EGU523493 EQN523487:EQQ523493 FAJ523487:FAM523493 FKF523487:FKI523493 FUB523487:FUE523493 GDX523487:GEA523493 GNT523487:GNW523493 GXP523487:GXS523493 HHL523487:HHO523493 HRH523487:HRK523493 IBD523487:IBG523493 IKZ523487:ILC523493 IUV523487:IUY523493 JER523487:JEU523493 JON523487:JOQ523493 JYJ523487:JYM523493 KIF523487:KII523493 KSB523487:KSE523493 LBX523487:LCA523493 LLT523487:LLW523493 LVP523487:LVS523493 MFL523487:MFO523493 MPH523487:MPK523493 MZD523487:MZG523493 NIZ523487:NJC523493 NSV523487:NSY523493 OCR523487:OCU523493 OMN523487:OMQ523493 OWJ523487:OWM523493 PGF523487:PGI523493 PQB523487:PQE523493 PZX523487:QAA523493 QJT523487:QJW523493 QTP523487:QTS523493 RDL523487:RDO523493 RNH523487:RNK523493 RXD523487:RXG523493 SGZ523487:SHC523493 SQV523487:SQY523493 TAR523487:TAU523493 TKN523487:TKQ523493 TUJ523487:TUM523493 UEF523487:UEI523493 UOB523487:UOE523493 UXX523487:UYA523493 VHT523487:VHW523493 VRP523487:VRS523493 WBL523487:WBO523493 WLH523487:WLK523493 WVD523487:WVG523493 IR589023:IU589029 SN589023:SQ589029 ACJ589023:ACM589029 AMF589023:AMI589029 AWB589023:AWE589029 BFX589023:BGA589029 BPT589023:BPW589029 BZP589023:BZS589029 CJL589023:CJO589029 CTH589023:CTK589029 DDD589023:DDG589029 DMZ589023:DNC589029 DWV589023:DWY589029 EGR589023:EGU589029 EQN589023:EQQ589029 FAJ589023:FAM589029 FKF589023:FKI589029 FUB589023:FUE589029 GDX589023:GEA589029 GNT589023:GNW589029 GXP589023:GXS589029 HHL589023:HHO589029 HRH589023:HRK589029 IBD589023:IBG589029 IKZ589023:ILC589029 IUV589023:IUY589029 JER589023:JEU589029 JON589023:JOQ589029 JYJ589023:JYM589029 KIF589023:KII589029 KSB589023:KSE589029 LBX589023:LCA589029 LLT589023:LLW589029 LVP589023:LVS589029 MFL589023:MFO589029 MPH589023:MPK589029 MZD589023:MZG589029 NIZ589023:NJC589029 NSV589023:NSY589029 OCR589023:OCU589029 OMN589023:OMQ589029 OWJ589023:OWM589029 PGF589023:PGI589029 PQB589023:PQE589029 PZX589023:QAA589029 QJT589023:QJW589029 QTP589023:QTS589029 RDL589023:RDO589029 RNH589023:RNK589029 RXD589023:RXG589029 SGZ589023:SHC589029 SQV589023:SQY589029 TAR589023:TAU589029 TKN589023:TKQ589029 TUJ589023:TUM589029 UEF589023:UEI589029 UOB589023:UOE589029 UXX589023:UYA589029 VHT589023:VHW589029 VRP589023:VRS589029 WBL589023:WBO589029 WLH589023:WLK589029 WVD589023:WVG589029 IR654559:IU654565 SN654559:SQ654565 ACJ654559:ACM654565 AMF654559:AMI654565 AWB654559:AWE654565 BFX654559:BGA654565 BPT654559:BPW654565 BZP654559:BZS654565 CJL654559:CJO654565 CTH654559:CTK654565 DDD654559:DDG654565 DMZ654559:DNC654565 DWV654559:DWY654565 EGR654559:EGU654565 EQN654559:EQQ654565 FAJ654559:FAM654565 FKF654559:FKI654565 FUB654559:FUE654565 GDX654559:GEA654565 GNT654559:GNW654565 GXP654559:GXS654565 HHL654559:HHO654565 HRH654559:HRK654565 IBD654559:IBG654565 IKZ654559:ILC654565 IUV654559:IUY654565 JER654559:JEU654565 JON654559:JOQ654565 JYJ654559:JYM654565 KIF654559:KII654565 KSB654559:KSE654565 LBX654559:LCA654565 LLT654559:LLW654565 LVP654559:LVS654565 MFL654559:MFO654565 MPH654559:MPK654565 MZD654559:MZG654565 NIZ654559:NJC654565 NSV654559:NSY654565 OCR654559:OCU654565 OMN654559:OMQ654565 OWJ654559:OWM654565 PGF654559:PGI654565 PQB654559:PQE654565 PZX654559:QAA654565 QJT654559:QJW654565 QTP654559:QTS654565 RDL654559:RDO654565 RNH654559:RNK654565 RXD654559:RXG654565 SGZ654559:SHC654565 SQV654559:SQY654565 TAR654559:TAU654565 TKN654559:TKQ654565 TUJ654559:TUM654565 UEF654559:UEI654565 UOB654559:UOE654565 UXX654559:UYA654565 VHT654559:VHW654565 VRP654559:VRS654565 WBL654559:WBO654565 WLH654559:WLK654565 WVD654559:WVG654565 IR720095:IU720101 SN720095:SQ720101 ACJ720095:ACM720101 AMF720095:AMI720101 AWB720095:AWE720101 BFX720095:BGA720101 BPT720095:BPW720101 BZP720095:BZS720101 CJL720095:CJO720101 CTH720095:CTK720101 DDD720095:DDG720101 DMZ720095:DNC720101 DWV720095:DWY720101 EGR720095:EGU720101 EQN720095:EQQ720101 FAJ720095:FAM720101 FKF720095:FKI720101 FUB720095:FUE720101 GDX720095:GEA720101 GNT720095:GNW720101 GXP720095:GXS720101 HHL720095:HHO720101 HRH720095:HRK720101 IBD720095:IBG720101 IKZ720095:ILC720101 IUV720095:IUY720101 JER720095:JEU720101 JON720095:JOQ720101 JYJ720095:JYM720101 KIF720095:KII720101 KSB720095:KSE720101 LBX720095:LCA720101 LLT720095:LLW720101 LVP720095:LVS720101 MFL720095:MFO720101 MPH720095:MPK720101 MZD720095:MZG720101 NIZ720095:NJC720101 NSV720095:NSY720101 OCR720095:OCU720101 OMN720095:OMQ720101 OWJ720095:OWM720101 PGF720095:PGI720101 PQB720095:PQE720101 PZX720095:QAA720101 QJT720095:QJW720101 QTP720095:QTS720101 RDL720095:RDO720101 RNH720095:RNK720101 RXD720095:RXG720101 SGZ720095:SHC720101 SQV720095:SQY720101 TAR720095:TAU720101 TKN720095:TKQ720101 TUJ720095:TUM720101 UEF720095:UEI720101 UOB720095:UOE720101 UXX720095:UYA720101 VHT720095:VHW720101 VRP720095:VRS720101 WBL720095:WBO720101 WLH720095:WLK720101 WVD720095:WVG720101 IR785631:IU785637 SN785631:SQ785637 ACJ785631:ACM785637 AMF785631:AMI785637 AWB785631:AWE785637 BFX785631:BGA785637 BPT785631:BPW785637 BZP785631:BZS785637 CJL785631:CJO785637 CTH785631:CTK785637 DDD785631:DDG785637 DMZ785631:DNC785637 DWV785631:DWY785637 EGR785631:EGU785637 EQN785631:EQQ785637 FAJ785631:FAM785637 FKF785631:FKI785637 FUB785631:FUE785637 GDX785631:GEA785637 GNT785631:GNW785637 GXP785631:GXS785637 HHL785631:HHO785637 HRH785631:HRK785637 IBD785631:IBG785637 IKZ785631:ILC785637 IUV785631:IUY785637 JER785631:JEU785637 JON785631:JOQ785637 JYJ785631:JYM785637 KIF785631:KII785637 KSB785631:KSE785637 LBX785631:LCA785637 LLT785631:LLW785637 LVP785631:LVS785637 MFL785631:MFO785637 MPH785631:MPK785637 MZD785631:MZG785637 NIZ785631:NJC785637 NSV785631:NSY785637 OCR785631:OCU785637 OMN785631:OMQ785637 OWJ785631:OWM785637 PGF785631:PGI785637 PQB785631:PQE785637 PZX785631:QAA785637 QJT785631:QJW785637 QTP785631:QTS785637 RDL785631:RDO785637 RNH785631:RNK785637 RXD785631:RXG785637 SGZ785631:SHC785637 SQV785631:SQY785637 TAR785631:TAU785637 TKN785631:TKQ785637 TUJ785631:TUM785637 UEF785631:UEI785637 UOB785631:UOE785637 UXX785631:UYA785637 VHT785631:VHW785637 VRP785631:VRS785637 WBL785631:WBO785637 WLH785631:WLK785637 WVD785631:WVG785637 IR851167:IU851173 SN851167:SQ851173 ACJ851167:ACM851173 AMF851167:AMI851173 AWB851167:AWE851173 BFX851167:BGA851173 BPT851167:BPW851173 BZP851167:BZS851173 CJL851167:CJO851173 CTH851167:CTK851173 DDD851167:DDG851173 DMZ851167:DNC851173 DWV851167:DWY851173 EGR851167:EGU851173 EQN851167:EQQ851173 FAJ851167:FAM851173 FKF851167:FKI851173 FUB851167:FUE851173 GDX851167:GEA851173 GNT851167:GNW851173 GXP851167:GXS851173 HHL851167:HHO851173 HRH851167:HRK851173 IBD851167:IBG851173 IKZ851167:ILC851173 IUV851167:IUY851173 JER851167:JEU851173 JON851167:JOQ851173 JYJ851167:JYM851173 KIF851167:KII851173 KSB851167:KSE851173 LBX851167:LCA851173 LLT851167:LLW851173 LVP851167:LVS851173 MFL851167:MFO851173 MPH851167:MPK851173 MZD851167:MZG851173 NIZ851167:NJC851173 NSV851167:NSY851173 OCR851167:OCU851173 OMN851167:OMQ851173 OWJ851167:OWM851173 PGF851167:PGI851173 PQB851167:PQE851173 PZX851167:QAA851173 QJT851167:QJW851173 QTP851167:QTS851173 RDL851167:RDO851173 RNH851167:RNK851173 RXD851167:RXG851173 SGZ851167:SHC851173 SQV851167:SQY851173 TAR851167:TAU851173 TKN851167:TKQ851173 TUJ851167:TUM851173 UEF851167:UEI851173 UOB851167:UOE851173 UXX851167:UYA851173 VHT851167:VHW851173 VRP851167:VRS851173 WBL851167:WBO851173 WLH851167:WLK851173 WVD851167:WVG851173 IR916703:IU916709 SN916703:SQ916709 ACJ916703:ACM916709 AMF916703:AMI916709 AWB916703:AWE916709 BFX916703:BGA916709 BPT916703:BPW916709 BZP916703:BZS916709 CJL916703:CJO916709 CTH916703:CTK916709 DDD916703:DDG916709 DMZ916703:DNC916709 DWV916703:DWY916709 EGR916703:EGU916709 EQN916703:EQQ916709 FAJ916703:FAM916709 FKF916703:FKI916709 FUB916703:FUE916709 GDX916703:GEA916709 GNT916703:GNW916709 GXP916703:GXS916709 HHL916703:HHO916709 HRH916703:HRK916709 IBD916703:IBG916709 IKZ916703:ILC916709 IUV916703:IUY916709 JER916703:JEU916709 JON916703:JOQ916709 JYJ916703:JYM916709 KIF916703:KII916709 KSB916703:KSE916709 LBX916703:LCA916709 LLT916703:LLW916709 LVP916703:LVS916709 MFL916703:MFO916709 MPH916703:MPK916709 MZD916703:MZG916709 NIZ916703:NJC916709 NSV916703:NSY916709 OCR916703:OCU916709 OMN916703:OMQ916709 OWJ916703:OWM916709 PGF916703:PGI916709 PQB916703:PQE916709 PZX916703:QAA916709 QJT916703:QJW916709 QTP916703:QTS916709 RDL916703:RDO916709 RNH916703:RNK916709 RXD916703:RXG916709 SGZ916703:SHC916709 SQV916703:SQY916709 TAR916703:TAU916709 TKN916703:TKQ916709 TUJ916703:TUM916709 UEF916703:UEI916709 UOB916703:UOE916709 UXX916703:UYA916709 VHT916703:VHW916709 VRP916703:VRS916709 WBL916703:WBO916709 WLH916703:WLK916709 WVD916703:WVG916709 IR982239:IU982245 SN982239:SQ982245 ACJ982239:ACM982245 AMF982239:AMI982245 AWB982239:AWE982245 BFX982239:BGA982245 BPT982239:BPW982245 BZP982239:BZS982245 CJL982239:CJO982245 CTH982239:CTK982245 DDD982239:DDG982245 DMZ982239:DNC982245 DWV982239:DWY982245 EGR982239:EGU982245 EQN982239:EQQ982245 FAJ982239:FAM982245 FKF982239:FKI982245 FUB982239:FUE982245 GDX982239:GEA982245 GNT982239:GNW982245 GXP982239:GXS982245 HHL982239:HHO982245 HRH982239:HRK982245 IBD982239:IBG982245 IKZ982239:ILC982245 IUV982239:IUY982245 JER982239:JEU982245 JON982239:JOQ982245 JYJ982239:JYM982245 KIF982239:KII982245 KSB982239:KSE982245 LBX982239:LCA982245 LLT982239:LLW982245 LVP982239:LVS982245 MFL982239:MFO982245 MPH982239:MPK982245 MZD982239:MZG982245 NIZ982239:NJC982245 NSV982239:NSY982245 OCR982239:OCU982245 OMN982239:OMQ982245 OWJ982239:OWM982245 PGF982239:PGI982245 PQB982239:PQE982245 PZX982239:QAA982245 QJT982239:QJW982245 QTP982239:QTS982245 RDL982239:RDO982245 RNH982239:RNK982245 RXD982239:RXG982245 SGZ982239:SHC982245 SQV982239:SQY982245 TAR982239:TAU982245 TKN982239:TKQ982245 TUJ982239:TUM982245 UEF982239:UEI982245 UOB982239:UOE982245 UXX982239:UYA982245 VHT982239:VHW982245 VRP982239:VRS982245 WBL982239:WBO982245 WLH982239:WLK982245 WVD982239:WVG982245 IP64735:IQ64735 SL64735:SM64735 ACH64735:ACI64735 AMD64735:AME64735 AVZ64735:AWA64735 BFV64735:BFW64735 BPR64735:BPS64735 BZN64735:BZO64735 CJJ64735:CJK64735 CTF64735:CTG64735 DDB64735:DDC64735 DMX64735:DMY64735 DWT64735:DWU64735 EGP64735:EGQ64735 EQL64735:EQM64735 FAH64735:FAI64735 FKD64735:FKE64735 FTZ64735:FUA64735 GDV64735:GDW64735 GNR64735:GNS64735 GXN64735:GXO64735 HHJ64735:HHK64735 HRF64735:HRG64735 IBB64735:IBC64735 IKX64735:IKY64735 IUT64735:IUU64735 JEP64735:JEQ64735 JOL64735:JOM64735 JYH64735:JYI64735 KID64735:KIE64735 KRZ64735:KSA64735 LBV64735:LBW64735 LLR64735:LLS64735 LVN64735:LVO64735 MFJ64735:MFK64735 MPF64735:MPG64735 MZB64735:MZC64735 NIX64735:NIY64735 NST64735:NSU64735 OCP64735:OCQ64735 OML64735:OMM64735 OWH64735:OWI64735 PGD64735:PGE64735 PPZ64735:PQA64735 PZV64735:PZW64735 QJR64735:QJS64735 QTN64735:QTO64735 RDJ64735:RDK64735 RNF64735:RNG64735 RXB64735:RXC64735 SGX64735:SGY64735 SQT64735:SQU64735 TAP64735:TAQ64735 TKL64735:TKM64735 TUH64735:TUI64735 UED64735:UEE64735 UNZ64735:UOA64735 UXV64735:UXW64735 VHR64735:VHS64735 VRN64735:VRO64735 WBJ64735:WBK64735 WLF64735:WLG64735 WVB64735:WVC64735 IP130271:IQ130271 SL130271:SM130271 ACH130271:ACI130271 AMD130271:AME130271 AVZ130271:AWA130271 BFV130271:BFW130271 BPR130271:BPS130271 BZN130271:BZO130271 CJJ130271:CJK130271 CTF130271:CTG130271 DDB130271:DDC130271 DMX130271:DMY130271 DWT130271:DWU130271 EGP130271:EGQ130271 EQL130271:EQM130271 FAH130271:FAI130271 FKD130271:FKE130271 FTZ130271:FUA130271 GDV130271:GDW130271 GNR130271:GNS130271 GXN130271:GXO130271 HHJ130271:HHK130271 HRF130271:HRG130271 IBB130271:IBC130271 IKX130271:IKY130271 IUT130271:IUU130271 JEP130271:JEQ130271 JOL130271:JOM130271 JYH130271:JYI130271 KID130271:KIE130271 KRZ130271:KSA130271 LBV130271:LBW130271 LLR130271:LLS130271 LVN130271:LVO130271 MFJ130271:MFK130271 MPF130271:MPG130271 MZB130271:MZC130271 NIX130271:NIY130271 NST130271:NSU130271 OCP130271:OCQ130271 OML130271:OMM130271 OWH130271:OWI130271 PGD130271:PGE130271 PPZ130271:PQA130271 PZV130271:PZW130271 QJR130271:QJS130271 QTN130271:QTO130271 RDJ130271:RDK130271 RNF130271:RNG130271 RXB130271:RXC130271 SGX130271:SGY130271 SQT130271:SQU130271 TAP130271:TAQ130271 TKL130271:TKM130271 TUH130271:TUI130271 UED130271:UEE130271 UNZ130271:UOA130271 UXV130271:UXW130271 VHR130271:VHS130271 VRN130271:VRO130271 WBJ130271:WBK130271 WLF130271:WLG130271 WVB130271:WVC130271 IP195807:IQ195807 SL195807:SM195807 ACH195807:ACI195807 AMD195807:AME195807 AVZ195807:AWA195807 BFV195807:BFW195807 BPR195807:BPS195807 BZN195807:BZO195807 CJJ195807:CJK195807 CTF195807:CTG195807 DDB195807:DDC195807 DMX195807:DMY195807 DWT195807:DWU195807 EGP195807:EGQ195807 EQL195807:EQM195807 FAH195807:FAI195807 FKD195807:FKE195807 FTZ195807:FUA195807 GDV195807:GDW195807 GNR195807:GNS195807 GXN195807:GXO195807 HHJ195807:HHK195807 HRF195807:HRG195807 IBB195807:IBC195807 IKX195807:IKY195807 IUT195807:IUU195807 JEP195807:JEQ195807 JOL195807:JOM195807 JYH195807:JYI195807 KID195807:KIE195807 KRZ195807:KSA195807 LBV195807:LBW195807 LLR195807:LLS195807 LVN195807:LVO195807 MFJ195807:MFK195807 MPF195807:MPG195807 MZB195807:MZC195807 NIX195807:NIY195807 NST195807:NSU195807 OCP195807:OCQ195807 OML195807:OMM195807 OWH195807:OWI195807 PGD195807:PGE195807 PPZ195807:PQA195807 PZV195807:PZW195807 QJR195807:QJS195807 QTN195807:QTO195807 RDJ195807:RDK195807 RNF195807:RNG195807 RXB195807:RXC195807 SGX195807:SGY195807 SQT195807:SQU195807 TAP195807:TAQ195807 TKL195807:TKM195807 TUH195807:TUI195807 UED195807:UEE195807 UNZ195807:UOA195807 UXV195807:UXW195807 VHR195807:VHS195807 VRN195807:VRO195807 WBJ195807:WBK195807 WLF195807:WLG195807 WVB195807:WVC195807 IP261343:IQ261343 SL261343:SM261343 ACH261343:ACI261343 AMD261343:AME261343 AVZ261343:AWA261343 BFV261343:BFW261343 BPR261343:BPS261343 BZN261343:BZO261343 CJJ261343:CJK261343 CTF261343:CTG261343 DDB261343:DDC261343 DMX261343:DMY261343 DWT261343:DWU261343 EGP261343:EGQ261343 EQL261343:EQM261343 FAH261343:FAI261343 FKD261343:FKE261343 FTZ261343:FUA261343 GDV261343:GDW261343 GNR261343:GNS261343 GXN261343:GXO261343 HHJ261343:HHK261343 HRF261343:HRG261343 IBB261343:IBC261343 IKX261343:IKY261343 IUT261343:IUU261343 JEP261343:JEQ261343 JOL261343:JOM261343 JYH261343:JYI261343 KID261343:KIE261343 KRZ261343:KSA261343 LBV261343:LBW261343 LLR261343:LLS261343 LVN261343:LVO261343 MFJ261343:MFK261343 MPF261343:MPG261343 MZB261343:MZC261343 NIX261343:NIY261343 NST261343:NSU261343 OCP261343:OCQ261343 OML261343:OMM261343 OWH261343:OWI261343 PGD261343:PGE261343 PPZ261343:PQA261343 PZV261343:PZW261343 QJR261343:QJS261343 QTN261343:QTO261343 RDJ261343:RDK261343 RNF261343:RNG261343 RXB261343:RXC261343 SGX261343:SGY261343 SQT261343:SQU261343 TAP261343:TAQ261343 TKL261343:TKM261343 TUH261343:TUI261343 UED261343:UEE261343 UNZ261343:UOA261343 UXV261343:UXW261343 VHR261343:VHS261343 VRN261343:VRO261343 WBJ261343:WBK261343 WLF261343:WLG261343 WVB261343:WVC261343 IP326879:IQ326879 SL326879:SM326879 ACH326879:ACI326879 AMD326879:AME326879 AVZ326879:AWA326879 BFV326879:BFW326879 BPR326879:BPS326879 BZN326879:BZO326879 CJJ326879:CJK326879 CTF326879:CTG326879 DDB326879:DDC326879 DMX326879:DMY326879 DWT326879:DWU326879 EGP326879:EGQ326879 EQL326879:EQM326879 FAH326879:FAI326879 FKD326879:FKE326879 FTZ326879:FUA326879 GDV326879:GDW326879 GNR326879:GNS326879 GXN326879:GXO326879 HHJ326879:HHK326879 HRF326879:HRG326879 IBB326879:IBC326879 IKX326879:IKY326879 IUT326879:IUU326879 JEP326879:JEQ326879 JOL326879:JOM326879 JYH326879:JYI326879 KID326879:KIE326879 KRZ326879:KSA326879 LBV326879:LBW326879 LLR326879:LLS326879 LVN326879:LVO326879 MFJ326879:MFK326879 MPF326879:MPG326879 MZB326879:MZC326879 NIX326879:NIY326879 NST326879:NSU326879 OCP326879:OCQ326879 OML326879:OMM326879 OWH326879:OWI326879 PGD326879:PGE326879 PPZ326879:PQA326879 PZV326879:PZW326879 QJR326879:QJS326879 QTN326879:QTO326879 RDJ326879:RDK326879 RNF326879:RNG326879 RXB326879:RXC326879 SGX326879:SGY326879 SQT326879:SQU326879 TAP326879:TAQ326879 TKL326879:TKM326879 TUH326879:TUI326879 UED326879:UEE326879 UNZ326879:UOA326879 UXV326879:UXW326879 VHR326879:VHS326879 VRN326879:VRO326879 WBJ326879:WBK326879 WLF326879:WLG326879 WVB326879:WVC326879 IP392415:IQ392415 SL392415:SM392415 ACH392415:ACI392415 AMD392415:AME392415 AVZ392415:AWA392415 BFV392415:BFW392415 BPR392415:BPS392415 BZN392415:BZO392415 CJJ392415:CJK392415 CTF392415:CTG392415 DDB392415:DDC392415 DMX392415:DMY392415 DWT392415:DWU392415 EGP392415:EGQ392415 EQL392415:EQM392415 FAH392415:FAI392415 FKD392415:FKE392415 FTZ392415:FUA392415 GDV392415:GDW392415 GNR392415:GNS392415 GXN392415:GXO392415 HHJ392415:HHK392415 HRF392415:HRG392415 IBB392415:IBC392415 IKX392415:IKY392415 IUT392415:IUU392415 JEP392415:JEQ392415 JOL392415:JOM392415 JYH392415:JYI392415 KID392415:KIE392415 KRZ392415:KSA392415 LBV392415:LBW392415 LLR392415:LLS392415 LVN392415:LVO392415 MFJ392415:MFK392415 MPF392415:MPG392415 MZB392415:MZC392415 NIX392415:NIY392415 NST392415:NSU392415 OCP392415:OCQ392415 OML392415:OMM392415 OWH392415:OWI392415 PGD392415:PGE392415 PPZ392415:PQA392415 PZV392415:PZW392415 QJR392415:QJS392415 QTN392415:QTO392415 RDJ392415:RDK392415 RNF392415:RNG392415 RXB392415:RXC392415 SGX392415:SGY392415 SQT392415:SQU392415 TAP392415:TAQ392415 TKL392415:TKM392415 TUH392415:TUI392415 UED392415:UEE392415 UNZ392415:UOA392415 UXV392415:UXW392415 VHR392415:VHS392415 VRN392415:VRO392415 WBJ392415:WBK392415 WLF392415:WLG392415 WVB392415:WVC392415 IP457951:IQ457951 SL457951:SM457951 ACH457951:ACI457951 AMD457951:AME457951 AVZ457951:AWA457951 BFV457951:BFW457951 BPR457951:BPS457951 BZN457951:BZO457951 CJJ457951:CJK457951 CTF457951:CTG457951 DDB457951:DDC457951 DMX457951:DMY457951 DWT457951:DWU457951 EGP457951:EGQ457951 EQL457951:EQM457951 FAH457951:FAI457951 FKD457951:FKE457951 FTZ457951:FUA457951 GDV457951:GDW457951 GNR457951:GNS457951 GXN457951:GXO457951 HHJ457951:HHK457951 HRF457951:HRG457951 IBB457951:IBC457951 IKX457951:IKY457951 IUT457951:IUU457951 JEP457951:JEQ457951 JOL457951:JOM457951 JYH457951:JYI457951 KID457951:KIE457951 KRZ457951:KSA457951 LBV457951:LBW457951 LLR457951:LLS457951 LVN457951:LVO457951 MFJ457951:MFK457951 MPF457951:MPG457951 MZB457951:MZC457951 NIX457951:NIY457951 NST457951:NSU457951 OCP457951:OCQ457951 OML457951:OMM457951 OWH457951:OWI457951 PGD457951:PGE457951 PPZ457951:PQA457951 PZV457951:PZW457951 QJR457951:QJS457951 QTN457951:QTO457951 RDJ457951:RDK457951 RNF457951:RNG457951 RXB457951:RXC457951 SGX457951:SGY457951 SQT457951:SQU457951 TAP457951:TAQ457951 TKL457951:TKM457951 TUH457951:TUI457951 UED457951:UEE457951 UNZ457951:UOA457951 UXV457951:UXW457951 VHR457951:VHS457951 VRN457951:VRO457951 WBJ457951:WBK457951 WLF457951:WLG457951 WVB457951:WVC457951 IP523487:IQ523487 SL523487:SM523487 ACH523487:ACI523487 AMD523487:AME523487 AVZ523487:AWA523487 BFV523487:BFW523487 BPR523487:BPS523487 BZN523487:BZO523487 CJJ523487:CJK523487 CTF523487:CTG523487 DDB523487:DDC523487 DMX523487:DMY523487 DWT523487:DWU523487 EGP523487:EGQ523487 EQL523487:EQM523487 FAH523487:FAI523487 FKD523487:FKE523487 FTZ523487:FUA523487 GDV523487:GDW523487 GNR523487:GNS523487 GXN523487:GXO523487 HHJ523487:HHK523487 HRF523487:HRG523487 IBB523487:IBC523487 IKX523487:IKY523487 IUT523487:IUU523487 JEP523487:JEQ523487 JOL523487:JOM523487 JYH523487:JYI523487 KID523487:KIE523487 KRZ523487:KSA523487 LBV523487:LBW523487 LLR523487:LLS523487 LVN523487:LVO523487 MFJ523487:MFK523487 MPF523487:MPG523487 MZB523487:MZC523487 NIX523487:NIY523487 NST523487:NSU523487 OCP523487:OCQ523487 OML523487:OMM523487 OWH523487:OWI523487 PGD523487:PGE523487 PPZ523487:PQA523487 PZV523487:PZW523487 QJR523487:QJS523487 QTN523487:QTO523487 RDJ523487:RDK523487 RNF523487:RNG523487 RXB523487:RXC523487 SGX523487:SGY523487 SQT523487:SQU523487 TAP523487:TAQ523487 TKL523487:TKM523487 TUH523487:TUI523487 UED523487:UEE523487 UNZ523487:UOA523487 UXV523487:UXW523487 VHR523487:VHS523487 VRN523487:VRO523487 WBJ523487:WBK523487 WLF523487:WLG523487 WVB523487:WVC523487 IP589023:IQ589023 SL589023:SM589023 ACH589023:ACI589023 AMD589023:AME589023 AVZ589023:AWA589023 BFV589023:BFW589023 BPR589023:BPS589023 BZN589023:BZO589023 CJJ589023:CJK589023 CTF589023:CTG589023 DDB589023:DDC589023 DMX589023:DMY589023 DWT589023:DWU589023 EGP589023:EGQ589023 EQL589023:EQM589023 FAH589023:FAI589023 FKD589023:FKE589023 FTZ589023:FUA589023 GDV589023:GDW589023 GNR589023:GNS589023 GXN589023:GXO589023 HHJ589023:HHK589023 HRF589023:HRG589023 IBB589023:IBC589023 IKX589023:IKY589023 IUT589023:IUU589023 JEP589023:JEQ589023 JOL589023:JOM589023 JYH589023:JYI589023 KID589023:KIE589023 KRZ589023:KSA589023 LBV589023:LBW589023 LLR589023:LLS589023 LVN589023:LVO589023 MFJ589023:MFK589023 MPF589023:MPG589023 MZB589023:MZC589023 NIX589023:NIY589023 NST589023:NSU589023 OCP589023:OCQ589023 OML589023:OMM589023 OWH589023:OWI589023 PGD589023:PGE589023 PPZ589023:PQA589023 PZV589023:PZW589023 QJR589023:QJS589023 QTN589023:QTO589023 RDJ589023:RDK589023 RNF589023:RNG589023 RXB589023:RXC589023 SGX589023:SGY589023 SQT589023:SQU589023 TAP589023:TAQ589023 TKL589023:TKM589023 TUH589023:TUI589023 UED589023:UEE589023 UNZ589023:UOA589023 UXV589023:UXW589023 VHR589023:VHS589023 VRN589023:VRO589023 WBJ589023:WBK589023 WLF589023:WLG589023 WVB589023:WVC589023 IP654559:IQ654559 SL654559:SM654559 ACH654559:ACI654559 AMD654559:AME654559 AVZ654559:AWA654559 BFV654559:BFW654559 BPR654559:BPS654559 BZN654559:BZO654559 CJJ654559:CJK654559 CTF654559:CTG654559 DDB654559:DDC654559 DMX654559:DMY654559 DWT654559:DWU654559 EGP654559:EGQ654559 EQL654559:EQM654559 FAH654559:FAI654559 FKD654559:FKE654559 FTZ654559:FUA654559 GDV654559:GDW654559 GNR654559:GNS654559 GXN654559:GXO654559 HHJ654559:HHK654559 HRF654559:HRG654559 IBB654559:IBC654559 IKX654559:IKY654559 IUT654559:IUU654559 JEP654559:JEQ654559 JOL654559:JOM654559 JYH654559:JYI654559 KID654559:KIE654559 KRZ654559:KSA654559 LBV654559:LBW654559 LLR654559:LLS654559 LVN654559:LVO654559 MFJ654559:MFK654559 MPF654559:MPG654559 MZB654559:MZC654559 NIX654559:NIY654559 NST654559:NSU654559 OCP654559:OCQ654559 OML654559:OMM654559 OWH654559:OWI654559 PGD654559:PGE654559 PPZ654559:PQA654559 PZV654559:PZW654559 QJR654559:QJS654559 QTN654559:QTO654559 RDJ654559:RDK654559 RNF654559:RNG654559 RXB654559:RXC654559 SGX654559:SGY654559 SQT654559:SQU654559 TAP654559:TAQ654559 TKL654559:TKM654559 TUH654559:TUI654559 UED654559:UEE654559 UNZ654559:UOA654559 UXV654559:UXW654559 VHR654559:VHS654559 VRN654559:VRO654559 WBJ654559:WBK654559 WLF654559:WLG654559 WVB654559:WVC654559 IP720095:IQ720095 SL720095:SM720095 ACH720095:ACI720095 AMD720095:AME720095 AVZ720095:AWA720095 BFV720095:BFW720095 BPR720095:BPS720095 BZN720095:BZO720095 CJJ720095:CJK720095 CTF720095:CTG720095 DDB720095:DDC720095 DMX720095:DMY720095 DWT720095:DWU720095 EGP720095:EGQ720095 EQL720095:EQM720095 FAH720095:FAI720095 FKD720095:FKE720095 FTZ720095:FUA720095 GDV720095:GDW720095 GNR720095:GNS720095 GXN720095:GXO720095 HHJ720095:HHK720095 HRF720095:HRG720095 IBB720095:IBC720095 IKX720095:IKY720095 IUT720095:IUU720095 JEP720095:JEQ720095 JOL720095:JOM720095 JYH720095:JYI720095 KID720095:KIE720095 KRZ720095:KSA720095 LBV720095:LBW720095 LLR720095:LLS720095 LVN720095:LVO720095 MFJ720095:MFK720095 MPF720095:MPG720095 MZB720095:MZC720095 NIX720095:NIY720095 NST720095:NSU720095 OCP720095:OCQ720095 OML720095:OMM720095 OWH720095:OWI720095 PGD720095:PGE720095 PPZ720095:PQA720095 PZV720095:PZW720095 QJR720095:QJS720095 QTN720095:QTO720095 RDJ720095:RDK720095 RNF720095:RNG720095 RXB720095:RXC720095 SGX720095:SGY720095 SQT720095:SQU720095 TAP720095:TAQ720095 TKL720095:TKM720095 TUH720095:TUI720095 UED720095:UEE720095 UNZ720095:UOA720095 UXV720095:UXW720095 VHR720095:VHS720095 VRN720095:VRO720095 WBJ720095:WBK720095 WLF720095:WLG720095 WVB720095:WVC720095 IP785631:IQ785631 SL785631:SM785631 ACH785631:ACI785631 AMD785631:AME785631 AVZ785631:AWA785631 BFV785631:BFW785631 BPR785631:BPS785631 BZN785631:BZO785631 CJJ785631:CJK785631 CTF785631:CTG785631 DDB785631:DDC785631 DMX785631:DMY785631 DWT785631:DWU785631 EGP785631:EGQ785631 EQL785631:EQM785631 FAH785631:FAI785631 FKD785631:FKE785631 FTZ785631:FUA785631 GDV785631:GDW785631 GNR785631:GNS785631 GXN785631:GXO785631 HHJ785631:HHK785631 HRF785631:HRG785631 IBB785631:IBC785631 IKX785631:IKY785631 IUT785631:IUU785631 JEP785631:JEQ785631 JOL785631:JOM785631 JYH785631:JYI785631 KID785631:KIE785631 KRZ785631:KSA785631 LBV785631:LBW785631 LLR785631:LLS785631 LVN785631:LVO785631 MFJ785631:MFK785631 MPF785631:MPG785631 MZB785631:MZC785631 NIX785631:NIY785631 NST785631:NSU785631 OCP785631:OCQ785631 OML785631:OMM785631 OWH785631:OWI785631 PGD785631:PGE785631 PPZ785631:PQA785631 PZV785631:PZW785631 QJR785631:QJS785631 QTN785631:QTO785631 RDJ785631:RDK785631 RNF785631:RNG785631 RXB785631:RXC785631 SGX785631:SGY785631 SQT785631:SQU785631 TAP785631:TAQ785631 TKL785631:TKM785631 TUH785631:TUI785631 UED785631:UEE785631 UNZ785631:UOA785631 UXV785631:UXW785631 VHR785631:VHS785631 VRN785631:VRO785631 WBJ785631:WBK785631 WLF785631:WLG785631 WVB785631:WVC785631 IP851167:IQ851167 SL851167:SM851167 ACH851167:ACI851167 AMD851167:AME851167 AVZ851167:AWA851167 BFV851167:BFW851167 BPR851167:BPS851167 BZN851167:BZO851167 CJJ851167:CJK851167 CTF851167:CTG851167 DDB851167:DDC851167 DMX851167:DMY851167 DWT851167:DWU851167 EGP851167:EGQ851167 EQL851167:EQM851167 FAH851167:FAI851167 FKD851167:FKE851167 FTZ851167:FUA851167 GDV851167:GDW851167 GNR851167:GNS851167 GXN851167:GXO851167 HHJ851167:HHK851167 HRF851167:HRG851167 IBB851167:IBC851167 IKX851167:IKY851167 IUT851167:IUU851167 JEP851167:JEQ851167 JOL851167:JOM851167 JYH851167:JYI851167 KID851167:KIE851167 KRZ851167:KSA851167 LBV851167:LBW851167 LLR851167:LLS851167 LVN851167:LVO851167 MFJ851167:MFK851167 MPF851167:MPG851167 MZB851167:MZC851167 NIX851167:NIY851167 NST851167:NSU851167 OCP851167:OCQ851167 OML851167:OMM851167 OWH851167:OWI851167 PGD851167:PGE851167 PPZ851167:PQA851167 PZV851167:PZW851167 QJR851167:QJS851167 QTN851167:QTO851167 RDJ851167:RDK851167 RNF851167:RNG851167 RXB851167:RXC851167 SGX851167:SGY851167 SQT851167:SQU851167 TAP851167:TAQ851167 TKL851167:TKM851167 TUH851167:TUI851167 UED851167:UEE851167 UNZ851167:UOA851167 UXV851167:UXW851167 VHR851167:VHS851167 VRN851167:VRO851167 WBJ851167:WBK851167 WLF851167:WLG851167 WVB851167:WVC851167 IP916703:IQ916703 SL916703:SM916703 ACH916703:ACI916703 AMD916703:AME916703 AVZ916703:AWA916703 BFV916703:BFW916703 BPR916703:BPS916703 BZN916703:BZO916703 CJJ916703:CJK916703 CTF916703:CTG916703 DDB916703:DDC916703 DMX916703:DMY916703 DWT916703:DWU916703 EGP916703:EGQ916703 EQL916703:EQM916703 FAH916703:FAI916703 FKD916703:FKE916703 FTZ916703:FUA916703 GDV916703:GDW916703 GNR916703:GNS916703 GXN916703:GXO916703 HHJ916703:HHK916703 HRF916703:HRG916703 IBB916703:IBC916703 IKX916703:IKY916703 IUT916703:IUU916703 JEP916703:JEQ916703 JOL916703:JOM916703 JYH916703:JYI916703 KID916703:KIE916703 KRZ916703:KSA916703 LBV916703:LBW916703 LLR916703:LLS916703 LVN916703:LVO916703 MFJ916703:MFK916703 MPF916703:MPG916703 MZB916703:MZC916703 NIX916703:NIY916703 NST916703:NSU916703 OCP916703:OCQ916703 OML916703:OMM916703 OWH916703:OWI916703 PGD916703:PGE916703 PPZ916703:PQA916703 PZV916703:PZW916703 QJR916703:QJS916703 QTN916703:QTO916703 RDJ916703:RDK916703 RNF916703:RNG916703 RXB916703:RXC916703 SGX916703:SGY916703 SQT916703:SQU916703 TAP916703:TAQ916703 TKL916703:TKM916703 TUH916703:TUI916703 UED916703:UEE916703 UNZ916703:UOA916703 UXV916703:UXW916703 VHR916703:VHS916703 VRN916703:VRO916703 WBJ916703:WBK916703 WLF916703:WLG916703 WVB916703:WVC916703 IP982239:IQ982239 SL982239:SM982239 ACH982239:ACI982239 AMD982239:AME982239 AVZ982239:AWA982239 BFV982239:BFW982239 BPR982239:BPS982239 BZN982239:BZO982239 CJJ982239:CJK982239 CTF982239:CTG982239 DDB982239:DDC982239 DMX982239:DMY982239 DWT982239:DWU982239 EGP982239:EGQ982239 EQL982239:EQM982239 FAH982239:FAI982239 FKD982239:FKE982239 FTZ982239:FUA982239 GDV982239:GDW982239 GNR982239:GNS982239 GXN982239:GXO982239 HHJ982239:HHK982239 HRF982239:HRG982239 IBB982239:IBC982239 IKX982239:IKY982239 IUT982239:IUU982239 JEP982239:JEQ982239 JOL982239:JOM982239 JYH982239:JYI982239 KID982239:KIE982239 KRZ982239:KSA982239 LBV982239:LBW982239 LLR982239:LLS982239 LVN982239:LVO982239 MFJ982239:MFK982239 MPF982239:MPG982239 MZB982239:MZC982239 NIX982239:NIY982239 NST982239:NSU982239 OCP982239:OCQ982239 OML982239:OMM982239 OWH982239:OWI982239 PGD982239:PGE982239 PPZ982239:PQA982239 PZV982239:PZW982239 QJR982239:QJS982239 QTN982239:QTO982239 RDJ982239:RDK982239 RNF982239:RNG982239 RXB982239:RXC982239 SGX982239:SGY982239 SQT982239:SQU982239 TAP982239:TAQ982239 TKL982239:TKM982239 TUH982239:TUI982239 UED982239:UEE982239 UNZ982239:UOA982239 UXV982239:UXW982239 VHR982239:VHS982239 VRN982239:VRO982239 WBJ982239:WBK982239 WLF982239:WLG982239 WVB982239:WVC982239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01"/>
  <dimension ref="A1:K30"/>
  <sheetViews>
    <sheetView workbookViewId="0">
      <selection activeCell="E14" sqref="E14"/>
    </sheetView>
  </sheetViews>
  <sheetFormatPr baseColWidth="10" defaultRowHeight="15"/>
  <cols>
    <col min="1" max="1" width="22.83203125" customWidth="1"/>
    <col min="2" max="2" width="40" customWidth="1"/>
    <col min="3" max="3" width="32" customWidth="1"/>
    <col min="4" max="4" width="21.33203125" customWidth="1"/>
    <col min="5" max="5" width="18.5" customWidth="1"/>
    <col min="6" max="6" width="16.5" customWidth="1"/>
    <col min="7" max="7" width="20.6640625" customWidth="1"/>
    <col min="8" max="8" width="22.6640625" customWidth="1"/>
    <col min="10" max="10" width="22.33203125" customWidth="1"/>
    <col min="11" max="11" width="23.83203125" customWidth="1"/>
  </cols>
  <sheetData>
    <row r="1" spans="1:11">
      <c r="A1" s="12" t="s">
        <v>248</v>
      </c>
    </row>
    <row r="2" spans="1:11">
      <c r="A2" s="12"/>
    </row>
    <row r="3" spans="1:11">
      <c r="A3" t="s">
        <v>247</v>
      </c>
    </row>
    <row r="5" spans="1:11" ht="89.25" customHeight="1">
      <c r="A5" s="3" t="s">
        <v>181</v>
      </c>
      <c r="B5" s="3" t="s">
        <v>182</v>
      </c>
      <c r="C5" s="3" t="s">
        <v>84</v>
      </c>
      <c r="D5" s="3" t="s">
        <v>85</v>
      </c>
      <c r="E5" s="3" t="s">
        <v>86</v>
      </c>
      <c r="F5" s="3" t="s">
        <v>91</v>
      </c>
      <c r="G5" s="3" t="s">
        <v>87</v>
      </c>
      <c r="H5" s="3" t="s">
        <v>88</v>
      </c>
      <c r="I5" s="3" t="s">
        <v>90</v>
      </c>
      <c r="J5" s="3" t="s">
        <v>183</v>
      </c>
      <c r="K5" s="3" t="s">
        <v>184</v>
      </c>
    </row>
    <row r="7" spans="1:11" ht="16">
      <c r="A7" s="10" t="s">
        <v>243</v>
      </c>
      <c r="B7" s="1"/>
      <c r="C7" s="1"/>
      <c r="D7" s="1"/>
      <c r="E7" s="1"/>
      <c r="F7" s="1"/>
      <c r="G7" s="1"/>
      <c r="H7" s="1"/>
      <c r="I7" s="8"/>
      <c r="J7" s="1"/>
      <c r="K7" s="1"/>
    </row>
    <row r="8" spans="1:11" ht="16">
      <c r="A8" s="4" t="s">
        <v>151</v>
      </c>
      <c r="B8" s="4" t="s">
        <v>242</v>
      </c>
      <c r="C8" s="5">
        <v>100</v>
      </c>
      <c r="D8" s="5">
        <v>20</v>
      </c>
      <c r="E8" s="5">
        <v>80</v>
      </c>
      <c r="F8" s="9">
        <v>0.25</v>
      </c>
      <c r="G8" s="5">
        <v>20</v>
      </c>
      <c r="H8" s="5">
        <v>0</v>
      </c>
      <c r="I8" s="5">
        <v>20</v>
      </c>
      <c r="J8" s="5">
        <v>2016</v>
      </c>
      <c r="K8" s="5">
        <v>2019</v>
      </c>
    </row>
    <row r="10" spans="1:11" ht="17">
      <c r="A10" s="7" t="s">
        <v>124</v>
      </c>
      <c r="B10" s="1957" t="s">
        <v>79</v>
      </c>
      <c r="C10" s="1957"/>
      <c r="D10" s="2" t="s">
        <v>80</v>
      </c>
      <c r="E10" s="2" t="s">
        <v>81</v>
      </c>
    </row>
    <row r="11" spans="1:11" ht="32">
      <c r="B11" s="6" t="s">
        <v>64</v>
      </c>
      <c r="C11" s="6" t="s">
        <v>76</v>
      </c>
      <c r="D11">
        <v>20</v>
      </c>
    </row>
    <row r="13" spans="1:11" ht="16">
      <c r="A13" s="11" t="s">
        <v>244</v>
      </c>
      <c r="B13" s="4"/>
      <c r="C13" s="5"/>
      <c r="D13" s="5"/>
      <c r="E13" s="5"/>
      <c r="F13" s="5"/>
      <c r="G13" s="5"/>
      <c r="H13" s="5"/>
      <c r="I13" s="5"/>
      <c r="J13" s="5"/>
      <c r="K13" s="5"/>
    </row>
    <row r="14" spans="1:11" ht="16">
      <c r="A14" s="4" t="s">
        <v>151</v>
      </c>
      <c r="B14" s="4" t="s">
        <v>242</v>
      </c>
      <c r="C14" s="5">
        <v>250</v>
      </c>
      <c r="D14" s="5">
        <v>100</v>
      </c>
      <c r="E14" s="5">
        <v>150</v>
      </c>
      <c r="F14" s="9">
        <v>0.25</v>
      </c>
      <c r="G14" s="5">
        <v>37.5</v>
      </c>
      <c r="H14" s="5">
        <v>20</v>
      </c>
      <c r="I14" s="5">
        <v>17.5</v>
      </c>
      <c r="J14" s="5">
        <v>2017</v>
      </c>
      <c r="K14" s="5">
        <v>2019</v>
      </c>
    </row>
    <row r="16" spans="1:11" ht="17">
      <c r="A16" s="7" t="s">
        <v>124</v>
      </c>
      <c r="B16" s="1957" t="s">
        <v>79</v>
      </c>
      <c r="C16" s="1957"/>
      <c r="D16" s="2" t="s">
        <v>80</v>
      </c>
      <c r="E16" s="2" t="s">
        <v>81</v>
      </c>
    </row>
    <row r="17" spans="1:11" ht="32">
      <c r="B17" s="6" t="s">
        <v>64</v>
      </c>
      <c r="C17" s="6" t="s">
        <v>76</v>
      </c>
      <c r="D17">
        <v>17.5</v>
      </c>
    </row>
    <row r="19" spans="1:11" ht="16">
      <c r="A19" s="11" t="s">
        <v>245</v>
      </c>
      <c r="B19" s="4"/>
      <c r="C19" s="5"/>
      <c r="D19" s="5"/>
      <c r="E19" s="5"/>
      <c r="F19" s="5"/>
      <c r="G19" s="5"/>
      <c r="H19" s="5"/>
      <c r="I19" s="5"/>
      <c r="J19" s="5"/>
      <c r="K19" s="5"/>
    </row>
    <row r="20" spans="1:11" ht="16">
      <c r="A20" s="4" t="s">
        <v>151</v>
      </c>
      <c r="B20" s="4" t="s">
        <v>242</v>
      </c>
      <c r="C20" s="5">
        <v>220</v>
      </c>
      <c r="D20" s="5">
        <v>150</v>
      </c>
      <c r="E20" s="5">
        <v>70</v>
      </c>
      <c r="F20" s="9">
        <v>0.25</v>
      </c>
      <c r="G20" s="5">
        <f>E20*F20</f>
        <v>17.5</v>
      </c>
      <c r="H20" s="5">
        <v>37.5</v>
      </c>
      <c r="I20" s="5">
        <v>-20</v>
      </c>
      <c r="J20" s="5"/>
      <c r="K20" s="5"/>
    </row>
    <row r="22" spans="1:11" ht="17">
      <c r="A22" s="7" t="s">
        <v>124</v>
      </c>
      <c r="B22" s="1957" t="s">
        <v>79</v>
      </c>
      <c r="C22" s="1957"/>
      <c r="D22" s="2" t="s">
        <v>80</v>
      </c>
      <c r="E22" s="2" t="s">
        <v>81</v>
      </c>
    </row>
    <row r="23" spans="1:11" ht="32">
      <c r="B23" s="6" t="s">
        <v>64</v>
      </c>
      <c r="C23" s="6" t="s">
        <v>76</v>
      </c>
      <c r="E23">
        <v>20</v>
      </c>
    </row>
    <row r="25" spans="1:11" ht="16">
      <c r="A25" s="11" t="s">
        <v>246</v>
      </c>
      <c r="B25" s="4"/>
      <c r="C25" s="5"/>
      <c r="D25" s="5"/>
      <c r="E25" s="5"/>
      <c r="F25" s="5"/>
      <c r="G25" s="5"/>
      <c r="H25" s="5"/>
      <c r="I25" s="5"/>
      <c r="J25" s="5"/>
      <c r="K25" s="5"/>
    </row>
    <row r="26" spans="1:11" ht="16">
      <c r="A26" s="4" t="s">
        <v>151</v>
      </c>
      <c r="B26" s="4" t="s">
        <v>242</v>
      </c>
      <c r="C26" s="5">
        <v>0</v>
      </c>
      <c r="D26" s="5">
        <v>0</v>
      </c>
      <c r="E26" s="5">
        <v>0</v>
      </c>
      <c r="F26" s="9">
        <v>0.25</v>
      </c>
      <c r="G26" s="5">
        <v>0</v>
      </c>
      <c r="H26" s="5">
        <v>17.5</v>
      </c>
      <c r="I26" s="5">
        <v>-17.5</v>
      </c>
      <c r="J26" s="5">
        <v>2016</v>
      </c>
      <c r="K26" s="5">
        <v>2019</v>
      </c>
    </row>
    <row r="29" spans="1:11" ht="17">
      <c r="A29" s="7" t="s">
        <v>124</v>
      </c>
      <c r="B29" s="1957" t="s">
        <v>79</v>
      </c>
      <c r="C29" s="1957"/>
      <c r="D29" s="2" t="s">
        <v>80</v>
      </c>
      <c r="E29" s="2" t="s">
        <v>81</v>
      </c>
    </row>
    <row r="30" spans="1:11" ht="32">
      <c r="B30" s="6" t="s">
        <v>64</v>
      </c>
      <c r="C30" s="6" t="s">
        <v>76</v>
      </c>
      <c r="E30">
        <v>17.5</v>
      </c>
    </row>
  </sheetData>
  <mergeCells count="4">
    <mergeCell ref="B10:C10"/>
    <mergeCell ref="B16:C16"/>
    <mergeCell ref="B22:C22"/>
    <mergeCell ref="B29:C29"/>
  </mergeCells>
  <dataValidations count="1">
    <dataValidation operator="greaterThanOrEqual" allowBlank="1" showInputMessage="1" showErrorMessage="1" error="Valor debe ser mayor o igual que 0" sqref="D10:E10 D16:E16 D22:E22 D29:E29" xr:uid="{00000000-0002-0000-0800-000000000000}"/>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03397-B429-E04A-868C-D561DE66E9A2}">
  <sheetPr codeName="Hoja29">
    <tabColor rgb="FFFF0000"/>
  </sheetPr>
  <dimension ref="B3:J477"/>
  <sheetViews>
    <sheetView showGridLines="0" zoomScale="150" zoomScaleNormal="100" zoomScalePageLayoutView="145" workbookViewId="0">
      <selection activeCell="C11" sqref="C11"/>
    </sheetView>
  </sheetViews>
  <sheetFormatPr baseColWidth="10" defaultColWidth="10.83203125" defaultRowHeight="16" customHeight="1"/>
  <cols>
    <col min="1" max="1" width="1.83203125" style="687" customWidth="1"/>
    <col min="2" max="2" width="18.1640625" style="848" customWidth="1"/>
    <col min="3" max="3" width="53.33203125" style="687" bestFit="1" customWidth="1"/>
    <col min="4" max="4" width="17.33203125" style="687" bestFit="1" customWidth="1"/>
    <col min="5" max="5" width="18.6640625" style="688" bestFit="1" customWidth="1"/>
    <col min="6" max="6" width="17.5" style="688" bestFit="1" customWidth="1"/>
    <col min="7" max="7" width="22.1640625" style="688" customWidth="1"/>
    <col min="8" max="8" width="10.83203125" style="687" customWidth="1"/>
    <col min="9" max="9" width="11.1640625" style="687" customWidth="1"/>
    <col min="10" max="11" width="10.83203125" style="687" customWidth="1"/>
    <col min="12" max="16384" width="10.83203125" style="687"/>
  </cols>
  <sheetData>
    <row r="3" spans="2:7"/>
    <row r="4" spans="2:7" s="849" customFormat="1">
      <c r="B4" s="851" t="s">
        <v>1557</v>
      </c>
      <c r="C4" s="851" t="s">
        <v>1556</v>
      </c>
      <c r="D4" s="851" t="s">
        <v>1606</v>
      </c>
      <c r="E4" s="851" t="s">
        <v>1607</v>
      </c>
      <c r="F4" s="851" t="s">
        <v>1608</v>
      </c>
      <c r="G4" s="851" t="s">
        <v>1609</v>
      </c>
    </row>
    <row r="5" spans="2:7">
      <c r="B5" s="817"/>
      <c r="C5" s="817"/>
      <c r="D5" s="818"/>
      <c r="E5" s="818"/>
      <c r="F5" s="818"/>
      <c r="G5" s="818"/>
    </row>
    <row r="6" spans="2:7">
      <c r="B6" s="817"/>
      <c r="C6" s="817"/>
      <c r="D6" s="818"/>
      <c r="E6" s="818"/>
      <c r="F6" s="818"/>
      <c r="G6" s="818"/>
    </row>
    <row r="7" spans="2:7">
      <c r="B7" s="817"/>
      <c r="C7" s="817"/>
      <c r="D7" s="818"/>
      <c r="E7" s="818"/>
      <c r="F7" s="818"/>
      <c r="G7" s="818"/>
    </row>
    <row r="8" spans="2:7">
      <c r="B8" s="817"/>
      <c r="C8" s="817"/>
      <c r="D8" s="818"/>
      <c r="E8" s="818"/>
      <c r="F8" s="818"/>
      <c r="G8" s="818"/>
    </row>
    <row r="9" spans="2:7">
      <c r="B9" s="817"/>
      <c r="C9" s="817"/>
      <c r="D9" s="818"/>
      <c r="E9" s="818"/>
      <c r="F9" s="818"/>
      <c r="G9" s="818"/>
    </row>
    <row r="10" spans="2:7">
      <c r="B10" s="817"/>
      <c r="C10" s="817"/>
      <c r="D10" s="818"/>
      <c r="E10" s="818"/>
      <c r="F10" s="818"/>
      <c r="G10" s="818"/>
    </row>
    <row r="11" spans="2:7">
      <c r="B11" s="817"/>
      <c r="C11" s="817"/>
      <c r="D11" s="818"/>
      <c r="E11" s="818"/>
      <c r="F11" s="818"/>
      <c r="G11" s="818"/>
    </row>
    <row r="12" spans="2:7">
      <c r="B12" s="817"/>
      <c r="C12" s="817"/>
      <c r="D12" s="818"/>
      <c r="E12" s="818"/>
      <c r="F12" s="818"/>
      <c r="G12" s="818"/>
    </row>
    <row r="13" spans="2:7">
      <c r="B13" s="817"/>
      <c r="C13" s="817"/>
      <c r="D13" s="818"/>
      <c r="E13" s="818"/>
      <c r="F13" s="818"/>
      <c r="G13" s="818"/>
    </row>
    <row r="14" spans="2:7">
      <c r="B14" s="817"/>
      <c r="C14" s="817"/>
      <c r="D14" s="818"/>
      <c r="E14" s="818"/>
      <c r="F14" s="818"/>
      <c r="G14" s="818"/>
    </row>
    <row r="15" spans="2:7">
      <c r="B15" s="817"/>
      <c r="C15" s="817"/>
      <c r="D15" s="818"/>
      <c r="E15" s="818"/>
      <c r="F15" s="818"/>
      <c r="G15" s="818"/>
    </row>
    <row r="16" spans="2:7">
      <c r="B16" s="817"/>
      <c r="C16" s="817"/>
      <c r="D16" s="818"/>
      <c r="E16" s="818"/>
      <c r="F16" s="818"/>
      <c r="G16" s="818"/>
    </row>
    <row r="17" spans="2:9">
      <c r="B17" s="817"/>
      <c r="C17" s="817"/>
      <c r="D17" s="818"/>
      <c r="E17" s="818"/>
      <c r="F17" s="818"/>
      <c r="G17" s="818"/>
    </row>
    <row r="18" spans="2:9">
      <c r="B18" s="817"/>
      <c r="C18" s="817"/>
      <c r="D18" s="818"/>
      <c r="E18" s="818"/>
      <c r="F18" s="818"/>
      <c r="G18" s="818"/>
    </row>
    <row r="19" spans="2:9">
      <c r="B19" s="817"/>
      <c r="C19" s="817"/>
      <c r="D19" s="818"/>
      <c r="E19" s="818"/>
      <c r="F19" s="818"/>
      <c r="G19" s="818"/>
    </row>
    <row r="20" spans="2:9">
      <c r="B20" s="817"/>
      <c r="C20" s="817"/>
      <c r="D20" s="818"/>
      <c r="E20" s="818"/>
      <c r="F20" s="818"/>
      <c r="G20" s="818"/>
    </row>
    <row r="21" spans="2:9">
      <c r="B21" s="817"/>
      <c r="C21" s="817"/>
      <c r="D21" s="818"/>
      <c r="E21" s="818"/>
      <c r="F21" s="818"/>
      <c r="G21" s="818"/>
    </row>
    <row r="22" spans="2:9">
      <c r="B22" s="817"/>
      <c r="C22" s="817"/>
      <c r="D22" s="818"/>
      <c r="E22" s="818"/>
      <c r="F22" s="818"/>
      <c r="G22" s="818"/>
    </row>
    <row r="23" spans="2:9">
      <c r="B23" s="817"/>
      <c r="C23" s="817"/>
      <c r="D23" s="818"/>
      <c r="E23" s="818"/>
      <c r="F23" s="818"/>
      <c r="G23" s="818"/>
    </row>
    <row r="24" spans="2:9">
      <c r="B24" s="817"/>
      <c r="C24" s="817"/>
      <c r="D24" s="818"/>
      <c r="E24" s="818"/>
      <c r="F24" s="818"/>
      <c r="G24" s="818"/>
    </row>
    <row r="25" spans="2:9">
      <c r="B25" s="817"/>
      <c r="C25" s="817"/>
      <c r="D25" s="818"/>
      <c r="E25" s="818"/>
      <c r="F25" s="818"/>
      <c r="G25" s="818"/>
    </row>
    <row r="26" spans="2:9">
      <c r="B26" s="817"/>
      <c r="C26" s="817"/>
      <c r="D26" s="818"/>
      <c r="E26" s="818"/>
      <c r="F26" s="818"/>
      <c r="G26" s="818"/>
    </row>
    <row r="27" spans="2:9">
      <c r="B27" s="817"/>
      <c r="C27" s="817"/>
      <c r="D27" s="818"/>
      <c r="E27" s="818"/>
      <c r="F27" s="818"/>
      <c r="G27" s="818"/>
    </row>
    <row r="28" spans="2:9">
      <c r="B28" s="817"/>
      <c r="C28" s="817"/>
      <c r="D28" s="818"/>
      <c r="E28" s="818"/>
      <c r="F28" s="818"/>
      <c r="G28" s="818"/>
    </row>
    <row r="29" spans="2:9" s="846" customFormat="1">
      <c r="B29" s="817"/>
      <c r="C29" s="817"/>
      <c r="D29" s="818"/>
      <c r="E29" s="818"/>
      <c r="F29" s="818"/>
      <c r="G29" s="818"/>
      <c r="I29" s="847"/>
    </row>
    <row r="30" spans="2:9">
      <c r="B30" s="817"/>
      <c r="C30" s="817"/>
      <c r="D30" s="818"/>
      <c r="E30" s="818"/>
      <c r="F30" s="818"/>
      <c r="G30" s="818"/>
    </row>
    <row r="31" spans="2:9">
      <c r="B31" s="817"/>
      <c r="C31" s="817"/>
      <c r="D31" s="818"/>
      <c r="E31" s="818"/>
      <c r="F31" s="818"/>
      <c r="G31" s="818"/>
    </row>
    <row r="32" spans="2:9">
      <c r="B32" s="817"/>
      <c r="C32" s="817"/>
      <c r="D32" s="818"/>
      <c r="E32" s="818"/>
      <c r="F32" s="818"/>
      <c r="G32" s="818"/>
      <c r="H32" s="689"/>
    </row>
    <row r="33" spans="2:7">
      <c r="B33" s="817"/>
      <c r="C33" s="817"/>
      <c r="D33" s="818"/>
      <c r="E33" s="818"/>
      <c r="F33" s="818"/>
      <c r="G33" s="818"/>
    </row>
    <row r="34" spans="2:7">
      <c r="B34" s="817"/>
      <c r="C34" s="817"/>
      <c r="D34" s="818"/>
      <c r="E34" s="818"/>
      <c r="F34" s="818"/>
      <c r="G34" s="818"/>
    </row>
    <row r="35" spans="2:7">
      <c r="B35" s="817"/>
      <c r="C35" s="817"/>
      <c r="D35" s="818"/>
      <c r="E35" s="818"/>
      <c r="F35" s="818"/>
      <c r="G35" s="818"/>
    </row>
    <row r="36" spans="2:7">
      <c r="B36" s="817"/>
      <c r="C36" s="817"/>
      <c r="D36" s="818"/>
      <c r="E36" s="818"/>
      <c r="F36" s="818"/>
      <c r="G36" s="818"/>
    </row>
    <row r="37" spans="2:7">
      <c r="B37" s="817"/>
      <c r="C37" s="817"/>
      <c r="D37" s="818"/>
      <c r="E37" s="818"/>
      <c r="F37" s="818"/>
      <c r="G37" s="818"/>
    </row>
    <row r="38" spans="2:7">
      <c r="B38" s="817"/>
      <c r="C38" s="817"/>
      <c r="D38" s="818"/>
      <c r="E38" s="818"/>
      <c r="F38" s="818"/>
      <c r="G38" s="818"/>
    </row>
    <row r="39" spans="2:7">
      <c r="B39" s="817"/>
      <c r="C39" s="817"/>
      <c r="D39" s="818"/>
      <c r="E39" s="818"/>
      <c r="F39" s="818"/>
      <c r="G39" s="818"/>
    </row>
    <row r="40" spans="2:7">
      <c r="B40" s="817"/>
      <c r="C40" s="817"/>
      <c r="D40" s="818"/>
      <c r="E40" s="818"/>
      <c r="F40" s="818"/>
      <c r="G40" s="818"/>
    </row>
    <row r="41" spans="2:7">
      <c r="B41" s="817"/>
      <c r="C41" s="817"/>
      <c r="D41" s="818"/>
      <c r="E41" s="818"/>
      <c r="F41" s="818"/>
      <c r="G41" s="818"/>
    </row>
    <row r="42" spans="2:7">
      <c r="B42" s="817"/>
      <c r="C42" s="817"/>
      <c r="D42" s="818"/>
      <c r="E42" s="818"/>
      <c r="F42" s="818"/>
      <c r="G42" s="818"/>
    </row>
    <row r="43" spans="2:7">
      <c r="B43" s="817"/>
      <c r="C43" s="817"/>
      <c r="D43" s="818"/>
      <c r="E43" s="818"/>
      <c r="F43" s="818"/>
      <c r="G43" s="818"/>
    </row>
    <row r="44" spans="2:7">
      <c r="B44" s="817"/>
      <c r="C44" s="817"/>
      <c r="D44" s="818"/>
      <c r="E44" s="818"/>
      <c r="F44" s="818"/>
      <c r="G44" s="818"/>
    </row>
    <row r="45" spans="2:7">
      <c r="B45" s="817"/>
      <c r="C45" s="817"/>
      <c r="D45" s="818"/>
      <c r="E45" s="818"/>
      <c r="F45" s="818"/>
      <c r="G45" s="818"/>
    </row>
    <row r="46" spans="2:7">
      <c r="B46" s="817"/>
      <c r="C46" s="817"/>
      <c r="D46" s="818"/>
      <c r="E46" s="818"/>
      <c r="F46" s="818"/>
      <c r="G46" s="818"/>
    </row>
    <row r="47" spans="2:7">
      <c r="B47" s="817"/>
      <c r="C47" s="817"/>
      <c r="D47" s="818"/>
      <c r="E47" s="818"/>
      <c r="F47" s="818"/>
      <c r="G47" s="818"/>
    </row>
    <row r="48" spans="2:7">
      <c r="B48" s="817"/>
      <c r="C48" s="817"/>
      <c r="D48" s="818"/>
      <c r="E48" s="818"/>
      <c r="F48" s="818"/>
      <c r="G48" s="818"/>
    </row>
    <row r="49" spans="2:8">
      <c r="B49" s="817"/>
      <c r="C49" s="817"/>
      <c r="D49" s="818"/>
      <c r="E49" s="818"/>
      <c r="F49" s="818"/>
      <c r="G49" s="818"/>
    </row>
    <row r="50" spans="2:8">
      <c r="B50" s="817"/>
      <c r="C50" s="817"/>
      <c r="D50" s="818"/>
      <c r="E50" s="818"/>
      <c r="F50" s="818"/>
      <c r="G50" s="818"/>
    </row>
    <row r="51" spans="2:8">
      <c r="B51" s="817"/>
      <c r="C51" s="817"/>
      <c r="D51" s="818"/>
      <c r="E51" s="818"/>
      <c r="F51" s="818"/>
      <c r="G51" s="818"/>
    </row>
    <row r="52" spans="2:8">
      <c r="B52" s="817"/>
      <c r="C52" s="817"/>
      <c r="D52" s="818"/>
      <c r="E52" s="818"/>
      <c r="F52" s="818"/>
      <c r="G52" s="818"/>
      <c r="H52" s="689"/>
    </row>
    <row r="53" spans="2:8">
      <c r="B53" s="817"/>
      <c r="C53" s="817"/>
      <c r="D53" s="818"/>
      <c r="E53" s="818"/>
      <c r="F53" s="818"/>
      <c r="G53" s="818"/>
    </row>
    <row r="54" spans="2:8">
      <c r="B54" s="817"/>
      <c r="C54" s="817"/>
      <c r="D54" s="818"/>
      <c r="E54" s="818"/>
      <c r="F54" s="818"/>
      <c r="G54" s="818"/>
    </row>
    <row r="55" spans="2:8">
      <c r="B55" s="817"/>
      <c r="C55" s="817"/>
      <c r="D55" s="818"/>
      <c r="E55" s="818"/>
      <c r="F55" s="818"/>
      <c r="G55" s="818"/>
    </row>
    <row r="56" spans="2:8">
      <c r="B56" s="817"/>
      <c r="C56" s="817"/>
      <c r="D56" s="818"/>
      <c r="E56" s="818"/>
      <c r="F56" s="818"/>
      <c r="G56" s="818"/>
    </row>
    <row r="57" spans="2:8">
      <c r="B57" s="817"/>
      <c r="C57" s="817"/>
      <c r="D57" s="818"/>
      <c r="E57" s="818"/>
      <c r="F57" s="818"/>
      <c r="G57" s="818"/>
    </row>
    <row r="58" spans="2:8">
      <c r="B58" s="817"/>
      <c r="C58" s="817"/>
      <c r="D58" s="818"/>
      <c r="E58" s="818"/>
      <c r="F58" s="818"/>
      <c r="G58" s="818"/>
    </row>
    <row r="59" spans="2:8">
      <c r="B59" s="817"/>
      <c r="C59" s="817"/>
      <c r="D59" s="818"/>
      <c r="E59" s="818"/>
      <c r="F59" s="818"/>
      <c r="G59" s="818"/>
    </row>
    <row r="60" spans="2:8">
      <c r="B60" s="817"/>
      <c r="C60" s="817"/>
      <c r="D60" s="818"/>
      <c r="E60" s="818"/>
      <c r="F60" s="818"/>
      <c r="G60" s="818"/>
    </row>
    <row r="61" spans="2:8">
      <c r="B61" s="817"/>
      <c r="C61" s="817"/>
      <c r="D61" s="818"/>
      <c r="E61" s="818"/>
      <c r="F61" s="818"/>
      <c r="G61" s="818"/>
    </row>
    <row r="62" spans="2:8">
      <c r="B62" s="817"/>
      <c r="C62" s="817"/>
      <c r="D62" s="818"/>
      <c r="E62" s="818"/>
      <c r="F62" s="818"/>
      <c r="G62" s="818"/>
    </row>
    <row r="63" spans="2:8">
      <c r="B63" s="817"/>
      <c r="C63" s="817"/>
      <c r="D63" s="818"/>
      <c r="E63" s="818"/>
      <c r="F63" s="818"/>
      <c r="G63" s="818"/>
    </row>
    <row r="64" spans="2:8">
      <c r="B64" s="817"/>
      <c r="C64" s="817"/>
      <c r="D64" s="818"/>
      <c r="E64" s="818"/>
      <c r="F64" s="818"/>
      <c r="G64" s="818"/>
    </row>
    <row r="65" spans="2:7">
      <c r="B65" s="817"/>
      <c r="C65" s="817"/>
      <c r="D65" s="818"/>
      <c r="E65" s="818"/>
      <c r="F65" s="818"/>
      <c r="G65" s="818"/>
    </row>
    <row r="66" spans="2:7">
      <c r="B66" s="817"/>
      <c r="C66" s="817"/>
      <c r="D66" s="818"/>
      <c r="E66" s="818"/>
      <c r="F66" s="818"/>
      <c r="G66" s="818"/>
    </row>
    <row r="67" spans="2:7">
      <c r="B67" s="817"/>
      <c r="C67" s="817"/>
      <c r="D67" s="818"/>
      <c r="E67" s="818"/>
      <c r="F67" s="818"/>
      <c r="G67" s="818"/>
    </row>
    <row r="68" spans="2:7">
      <c r="B68" s="817"/>
      <c r="C68" s="817"/>
      <c r="D68" s="818"/>
      <c r="E68" s="818"/>
      <c r="F68" s="818"/>
      <c r="G68" s="818"/>
    </row>
    <row r="69" spans="2:7">
      <c r="B69" s="817"/>
      <c r="C69" s="817"/>
      <c r="D69" s="818"/>
      <c r="E69" s="818"/>
      <c r="F69" s="818"/>
      <c r="G69" s="818"/>
    </row>
    <row r="70" spans="2:7">
      <c r="B70" s="817"/>
      <c r="C70" s="817"/>
      <c r="D70" s="818"/>
      <c r="E70" s="818"/>
      <c r="F70" s="818"/>
      <c r="G70" s="818"/>
    </row>
    <row r="71" spans="2:7">
      <c r="B71" s="817"/>
      <c r="C71" s="817"/>
      <c r="D71" s="818"/>
      <c r="E71" s="818"/>
      <c r="F71" s="818"/>
      <c r="G71" s="818"/>
    </row>
    <row r="72" spans="2:7">
      <c r="B72" s="817"/>
      <c r="C72" s="817"/>
      <c r="D72" s="818"/>
      <c r="E72" s="818"/>
      <c r="F72" s="818"/>
      <c r="G72" s="818"/>
    </row>
    <row r="73" spans="2:7">
      <c r="B73" s="817"/>
      <c r="C73" s="817"/>
      <c r="D73" s="818"/>
      <c r="E73" s="818"/>
      <c r="F73" s="818"/>
      <c r="G73" s="818"/>
    </row>
    <row r="74" spans="2:7">
      <c r="B74" s="817"/>
      <c r="C74" s="817"/>
      <c r="D74" s="818"/>
      <c r="E74" s="818"/>
      <c r="F74" s="818"/>
      <c r="G74" s="818"/>
    </row>
    <row r="75" spans="2:7">
      <c r="B75" s="817"/>
      <c r="C75" s="817"/>
      <c r="D75" s="818"/>
      <c r="E75" s="818"/>
      <c r="F75" s="818"/>
      <c r="G75" s="818"/>
    </row>
    <row r="76" spans="2:7">
      <c r="B76" s="817"/>
      <c r="C76" s="817"/>
      <c r="D76" s="818"/>
      <c r="E76" s="818"/>
      <c r="F76" s="818"/>
      <c r="G76" s="818"/>
    </row>
    <row r="77" spans="2:7">
      <c r="B77" s="817"/>
      <c r="C77" s="817"/>
      <c r="D77" s="818"/>
      <c r="E77" s="818"/>
      <c r="F77" s="818"/>
      <c r="G77" s="818"/>
    </row>
    <row r="78" spans="2:7">
      <c r="B78" s="817"/>
      <c r="C78" s="817"/>
      <c r="D78" s="818"/>
      <c r="E78" s="818"/>
      <c r="F78" s="818"/>
      <c r="G78" s="818"/>
    </row>
    <row r="79" spans="2:7">
      <c r="B79" s="817"/>
      <c r="C79" s="817"/>
      <c r="D79" s="818"/>
      <c r="E79" s="818"/>
      <c r="F79" s="818"/>
      <c r="G79" s="818"/>
    </row>
    <row r="80" spans="2:7">
      <c r="B80" s="817"/>
      <c r="C80" s="817"/>
      <c r="D80" s="818"/>
      <c r="E80" s="818"/>
      <c r="F80" s="818"/>
      <c r="G80" s="818"/>
    </row>
    <row r="81" spans="2:9">
      <c r="B81" s="817"/>
      <c r="C81" s="817"/>
      <c r="D81" s="818"/>
      <c r="E81" s="818"/>
      <c r="F81" s="818"/>
      <c r="G81" s="818"/>
      <c r="H81" s="689"/>
    </row>
    <row r="82" spans="2:9">
      <c r="B82" s="817"/>
      <c r="C82" s="817"/>
      <c r="D82" s="818"/>
      <c r="E82" s="818"/>
      <c r="F82" s="818"/>
      <c r="G82" s="818"/>
    </row>
    <row r="83" spans="2:9">
      <c r="B83" s="817"/>
      <c r="C83" s="817"/>
      <c r="D83" s="818"/>
      <c r="E83" s="818"/>
      <c r="F83" s="818"/>
      <c r="G83" s="818"/>
    </row>
    <row r="84" spans="2:9">
      <c r="B84" s="817"/>
      <c r="C84" s="817"/>
      <c r="D84" s="818"/>
      <c r="E84" s="818"/>
      <c r="F84" s="818"/>
      <c r="G84" s="818"/>
    </row>
    <row r="85" spans="2:9">
      <c r="B85" s="817"/>
      <c r="C85" s="817"/>
      <c r="D85" s="818"/>
      <c r="E85" s="818"/>
      <c r="F85" s="818"/>
      <c r="G85" s="818"/>
    </row>
    <row r="86" spans="2:9">
      <c r="B86" s="817"/>
      <c r="C86" s="817"/>
      <c r="D86" s="818"/>
      <c r="E86" s="818"/>
      <c r="F86" s="818"/>
      <c r="G86" s="818"/>
    </row>
    <row r="87" spans="2:9">
      <c r="B87" s="817"/>
      <c r="C87" s="817"/>
      <c r="D87" s="818"/>
      <c r="E87" s="818"/>
      <c r="F87" s="818"/>
      <c r="G87" s="818"/>
    </row>
    <row r="88" spans="2:9">
      <c r="B88" s="817"/>
      <c r="C88" s="817"/>
      <c r="D88" s="818"/>
      <c r="E88" s="818"/>
      <c r="F88" s="818"/>
      <c r="G88" s="818"/>
    </row>
    <row r="89" spans="2:9">
      <c r="B89" s="817"/>
      <c r="C89" s="817"/>
      <c r="D89" s="818"/>
      <c r="E89" s="818"/>
      <c r="F89" s="818"/>
      <c r="G89" s="818"/>
      <c r="I89" s="691"/>
    </row>
    <row r="90" spans="2:9">
      <c r="B90" s="817"/>
      <c r="C90" s="817"/>
      <c r="D90" s="818"/>
      <c r="E90" s="818"/>
      <c r="F90" s="818"/>
      <c r="G90" s="818"/>
      <c r="I90" s="691"/>
    </row>
    <row r="91" spans="2:9">
      <c r="B91" s="817"/>
      <c r="C91" s="817"/>
      <c r="D91" s="818"/>
      <c r="E91" s="818"/>
      <c r="F91" s="818"/>
      <c r="G91" s="818"/>
    </row>
    <row r="92" spans="2:9">
      <c r="B92" s="817"/>
      <c r="C92" s="817"/>
      <c r="D92" s="818"/>
      <c r="E92" s="818"/>
      <c r="F92" s="818"/>
      <c r="G92" s="818"/>
    </row>
    <row r="93" spans="2:9">
      <c r="B93" s="817"/>
      <c r="C93" s="817"/>
      <c r="D93" s="818"/>
      <c r="E93" s="818"/>
      <c r="F93" s="818"/>
      <c r="G93" s="818"/>
    </row>
    <row r="94" spans="2:9" s="846" customFormat="1">
      <c r="B94" s="817"/>
      <c r="C94" s="817"/>
      <c r="D94" s="818"/>
      <c r="E94" s="818"/>
      <c r="F94" s="818"/>
      <c r="G94" s="818"/>
    </row>
    <row r="95" spans="2:9">
      <c r="B95" s="817"/>
      <c r="C95" s="817"/>
      <c r="D95" s="818"/>
      <c r="E95" s="818"/>
      <c r="F95" s="818"/>
      <c r="G95" s="818"/>
    </row>
    <row r="96" spans="2:9">
      <c r="B96" s="817"/>
      <c r="C96" s="817"/>
      <c r="D96" s="818"/>
      <c r="E96" s="818"/>
      <c r="F96" s="818"/>
      <c r="G96" s="818"/>
    </row>
    <row r="97" spans="2:10">
      <c r="B97" s="817"/>
      <c r="C97" s="817"/>
      <c r="D97" s="818"/>
      <c r="E97" s="818"/>
      <c r="F97" s="818"/>
      <c r="G97" s="818"/>
    </row>
    <row r="98" spans="2:10">
      <c r="B98" s="817"/>
      <c r="C98" s="817"/>
      <c r="D98" s="818"/>
      <c r="E98" s="818"/>
      <c r="F98" s="818"/>
      <c r="G98" s="818"/>
    </row>
    <row r="99" spans="2:10">
      <c r="B99" s="817"/>
      <c r="C99" s="817"/>
      <c r="D99" s="818"/>
      <c r="E99" s="818"/>
      <c r="F99" s="818"/>
      <c r="G99" s="818"/>
    </row>
    <row r="100" spans="2:10">
      <c r="B100" s="817"/>
      <c r="C100" s="817"/>
      <c r="D100" s="818"/>
      <c r="E100" s="818"/>
      <c r="F100" s="818"/>
      <c r="G100" s="818"/>
    </row>
    <row r="101" spans="2:10">
      <c r="B101" s="817"/>
      <c r="C101" s="817"/>
      <c r="D101" s="818"/>
      <c r="E101" s="818"/>
      <c r="F101" s="818"/>
      <c r="G101" s="818"/>
    </row>
    <row r="102" spans="2:10">
      <c r="B102" s="817"/>
      <c r="C102" s="817"/>
      <c r="D102" s="818"/>
      <c r="E102" s="818"/>
      <c r="F102" s="818"/>
      <c r="G102" s="818"/>
    </row>
    <row r="103" spans="2:10">
      <c r="B103" s="817"/>
      <c r="C103" s="817"/>
      <c r="D103" s="818"/>
      <c r="E103" s="818"/>
      <c r="F103" s="818"/>
      <c r="G103" s="818"/>
    </row>
    <row r="104" spans="2:10">
      <c r="B104" s="817"/>
      <c r="C104" s="817"/>
      <c r="D104" s="818"/>
      <c r="E104" s="818"/>
      <c r="F104" s="818"/>
      <c r="G104" s="818"/>
    </row>
    <row r="105" spans="2:10">
      <c r="B105" s="817"/>
      <c r="C105" s="817"/>
      <c r="D105" s="818"/>
      <c r="E105" s="818"/>
      <c r="F105" s="818"/>
      <c r="G105" s="818"/>
    </row>
    <row r="106" spans="2:10">
      <c r="B106" s="817"/>
      <c r="C106" s="817"/>
      <c r="D106" s="818"/>
      <c r="E106" s="818"/>
      <c r="F106" s="818"/>
      <c r="G106" s="818"/>
    </row>
    <row r="107" spans="2:10">
      <c r="B107" s="817"/>
      <c r="C107" s="817"/>
      <c r="D107" s="818"/>
      <c r="E107" s="818"/>
      <c r="F107" s="818"/>
      <c r="G107" s="818"/>
    </row>
    <row r="108" spans="2:10">
      <c r="B108" s="817"/>
      <c r="C108" s="817"/>
      <c r="D108" s="818"/>
      <c r="E108" s="818"/>
      <c r="F108" s="818"/>
      <c r="G108" s="818"/>
    </row>
    <row r="109" spans="2:10">
      <c r="B109" s="817"/>
      <c r="C109" s="817"/>
      <c r="D109" s="818"/>
      <c r="E109" s="818"/>
      <c r="F109" s="818"/>
      <c r="G109" s="818"/>
    </row>
    <row r="110" spans="2:10">
      <c r="B110" s="817"/>
      <c r="C110" s="817"/>
      <c r="D110" s="818"/>
      <c r="E110" s="818"/>
      <c r="F110" s="818"/>
      <c r="G110" s="818"/>
    </row>
    <row r="111" spans="2:10">
      <c r="B111" s="817"/>
      <c r="C111" s="817"/>
      <c r="D111" s="818"/>
      <c r="E111" s="818"/>
      <c r="F111" s="818"/>
      <c r="G111" s="818"/>
    </row>
    <row r="112" spans="2:10">
      <c r="B112" s="817"/>
      <c r="C112" s="817"/>
      <c r="D112" s="818"/>
      <c r="E112" s="818"/>
      <c r="F112" s="818"/>
      <c r="G112" s="818"/>
      <c r="J112" s="692"/>
    </row>
    <row r="113" spans="2:10">
      <c r="B113" s="817"/>
      <c r="C113" s="817"/>
      <c r="D113" s="818"/>
      <c r="E113" s="818"/>
      <c r="F113" s="818"/>
      <c r="G113" s="818"/>
      <c r="J113" s="690"/>
    </row>
    <row r="114" spans="2:10">
      <c r="B114" s="817"/>
      <c r="C114" s="817"/>
      <c r="D114" s="818"/>
      <c r="E114" s="818"/>
      <c r="F114" s="818"/>
      <c r="G114" s="818"/>
      <c r="J114" s="690"/>
    </row>
    <row r="115" spans="2:10">
      <c r="B115" s="817"/>
      <c r="C115" s="817"/>
      <c r="D115" s="818"/>
      <c r="E115" s="818"/>
      <c r="F115" s="818"/>
      <c r="G115" s="818"/>
    </row>
    <row r="116" spans="2:10">
      <c r="B116" s="817"/>
      <c r="C116" s="817"/>
      <c r="D116" s="818"/>
      <c r="E116" s="818"/>
      <c r="F116" s="818"/>
      <c r="G116" s="818"/>
    </row>
    <row r="117" spans="2:10">
      <c r="B117" s="817"/>
      <c r="C117" s="817"/>
      <c r="D117" s="818"/>
      <c r="E117" s="818"/>
      <c r="F117" s="818"/>
      <c r="G117" s="818"/>
    </row>
    <row r="118" spans="2:10">
      <c r="B118" s="817"/>
      <c r="C118" s="817"/>
      <c r="D118" s="818"/>
      <c r="E118" s="818"/>
      <c r="F118" s="818"/>
      <c r="G118" s="818"/>
    </row>
    <row r="119" spans="2:10">
      <c r="B119" s="817"/>
      <c r="C119" s="817"/>
      <c r="D119" s="818"/>
      <c r="E119" s="818"/>
      <c r="F119" s="818"/>
      <c r="G119" s="818"/>
    </row>
    <row r="120" spans="2:10">
      <c r="B120" s="817"/>
      <c r="C120" s="817"/>
      <c r="D120" s="818"/>
      <c r="E120" s="818"/>
      <c r="F120" s="818"/>
      <c r="G120" s="818"/>
    </row>
    <row r="121" spans="2:10">
      <c r="B121" s="817"/>
      <c r="C121" s="817"/>
      <c r="D121" s="818"/>
      <c r="E121" s="818"/>
      <c r="F121" s="818"/>
      <c r="G121" s="818"/>
    </row>
    <row r="122" spans="2:10">
      <c r="B122" s="817"/>
      <c r="C122" s="817"/>
      <c r="D122" s="818"/>
      <c r="E122" s="818"/>
      <c r="F122" s="818"/>
      <c r="G122" s="818"/>
    </row>
    <row r="123" spans="2:10">
      <c r="B123" s="817"/>
      <c r="C123" s="817"/>
      <c r="D123" s="818"/>
      <c r="E123" s="818"/>
      <c r="F123" s="818"/>
      <c r="G123" s="818"/>
    </row>
    <row r="124" spans="2:10">
      <c r="B124" s="817"/>
      <c r="C124" s="817"/>
      <c r="D124" s="818"/>
      <c r="E124" s="818"/>
      <c r="F124" s="818"/>
      <c r="G124" s="818"/>
    </row>
    <row r="125" spans="2:10">
      <c r="B125" s="817"/>
      <c r="C125" s="817"/>
      <c r="D125" s="818"/>
      <c r="E125" s="818"/>
      <c r="F125" s="818"/>
      <c r="G125" s="818"/>
    </row>
    <row r="126" spans="2:10">
      <c r="B126" s="817"/>
      <c r="C126" s="817"/>
      <c r="D126" s="818"/>
      <c r="E126" s="818"/>
      <c r="F126" s="818"/>
      <c r="G126" s="818"/>
    </row>
    <row r="127" spans="2:10">
      <c r="B127" s="817"/>
      <c r="C127" s="817"/>
      <c r="D127" s="818"/>
      <c r="E127" s="818"/>
      <c r="F127" s="818"/>
      <c r="G127" s="818"/>
    </row>
    <row r="128" spans="2:10">
      <c r="B128" s="817"/>
      <c r="C128" s="817"/>
      <c r="D128" s="818"/>
      <c r="E128" s="818"/>
      <c r="F128" s="818"/>
      <c r="G128" s="818"/>
    </row>
    <row r="129" spans="2:7">
      <c r="B129" s="817"/>
      <c r="C129" s="817"/>
      <c r="D129" s="818"/>
      <c r="E129" s="818"/>
      <c r="F129" s="818"/>
      <c r="G129" s="818"/>
    </row>
    <row r="130" spans="2:7">
      <c r="B130" s="817"/>
      <c r="C130" s="817"/>
      <c r="D130" s="818"/>
      <c r="E130" s="818"/>
      <c r="F130" s="818"/>
      <c r="G130" s="818"/>
    </row>
    <row r="131" spans="2:7">
      <c r="B131" s="817"/>
      <c r="C131" s="817"/>
      <c r="D131" s="818"/>
      <c r="E131" s="818"/>
      <c r="F131" s="818"/>
      <c r="G131" s="818"/>
    </row>
    <row r="132" spans="2:7">
      <c r="B132" s="817"/>
      <c r="C132" s="817"/>
      <c r="D132" s="818"/>
      <c r="E132" s="818"/>
      <c r="F132" s="818"/>
      <c r="G132" s="818"/>
    </row>
    <row r="133" spans="2:7">
      <c r="B133" s="817"/>
      <c r="C133" s="817"/>
      <c r="D133" s="818"/>
      <c r="E133" s="818"/>
      <c r="F133" s="818"/>
      <c r="G133" s="818"/>
    </row>
    <row r="134" spans="2:7">
      <c r="B134" s="817"/>
      <c r="C134" s="817"/>
      <c r="D134" s="818"/>
      <c r="E134" s="818"/>
      <c r="F134" s="818"/>
      <c r="G134" s="818"/>
    </row>
    <row r="135" spans="2:7">
      <c r="B135" s="817"/>
      <c r="C135" s="817"/>
      <c r="D135" s="818"/>
      <c r="E135" s="818"/>
      <c r="F135" s="818"/>
      <c r="G135" s="818"/>
    </row>
    <row r="136" spans="2:7">
      <c r="B136" s="817"/>
      <c r="C136" s="817"/>
      <c r="D136" s="818"/>
      <c r="E136" s="818"/>
      <c r="F136" s="818"/>
      <c r="G136" s="818"/>
    </row>
    <row r="137" spans="2:7">
      <c r="B137" s="817"/>
      <c r="C137" s="817"/>
      <c r="D137" s="818"/>
      <c r="E137" s="818"/>
      <c r="F137" s="818"/>
      <c r="G137" s="818"/>
    </row>
    <row r="138" spans="2:7">
      <c r="B138" s="817"/>
      <c r="C138" s="817"/>
      <c r="D138" s="818"/>
      <c r="E138" s="818"/>
      <c r="F138" s="818"/>
      <c r="G138" s="818"/>
    </row>
    <row r="139" spans="2:7" ht="16" customHeight="1">
      <c r="B139" s="817"/>
      <c r="C139" s="817"/>
      <c r="D139" s="818"/>
      <c r="E139" s="818"/>
      <c r="F139" s="818"/>
      <c r="G139" s="818"/>
    </row>
    <row r="140" spans="2:7" ht="16" customHeight="1">
      <c r="B140" s="817"/>
      <c r="C140" s="817"/>
      <c r="D140" s="818"/>
      <c r="E140" s="818"/>
      <c r="F140" s="818"/>
      <c r="G140" s="818"/>
    </row>
    <row r="141" spans="2:7" ht="16" customHeight="1">
      <c r="B141" s="817"/>
      <c r="C141" s="817"/>
      <c r="D141" s="818"/>
      <c r="E141" s="818"/>
      <c r="F141" s="818"/>
      <c r="G141" s="818"/>
    </row>
    <row r="142" spans="2:7" ht="16" customHeight="1">
      <c r="B142" s="817"/>
      <c r="C142" s="817"/>
      <c r="D142" s="818"/>
      <c r="E142" s="818"/>
      <c r="F142" s="818"/>
      <c r="G142" s="818"/>
    </row>
    <row r="143" spans="2:7" ht="16" customHeight="1">
      <c r="B143" s="817"/>
      <c r="C143" s="817"/>
      <c r="D143" s="818"/>
      <c r="E143" s="818"/>
      <c r="F143" s="818"/>
      <c r="G143" s="818"/>
    </row>
    <row r="144" spans="2:7" ht="16" customHeight="1">
      <c r="B144" s="817"/>
      <c r="C144" s="817"/>
      <c r="D144" s="818"/>
      <c r="E144" s="818"/>
      <c r="F144" s="818"/>
      <c r="G144" s="818"/>
    </row>
    <row r="145" spans="2:7" ht="16" customHeight="1">
      <c r="B145" s="817"/>
      <c r="C145" s="817"/>
      <c r="D145" s="818"/>
      <c r="E145" s="818"/>
      <c r="F145" s="818"/>
      <c r="G145" s="818"/>
    </row>
    <row r="146" spans="2:7" ht="16" customHeight="1">
      <c r="B146" s="817"/>
      <c r="C146" s="817"/>
      <c r="D146" s="818"/>
      <c r="E146" s="818"/>
      <c r="F146" s="818"/>
      <c r="G146" s="818"/>
    </row>
    <row r="147" spans="2:7" ht="16" customHeight="1">
      <c r="B147" s="817"/>
      <c r="C147" s="817"/>
      <c r="D147" s="818"/>
      <c r="E147" s="818"/>
      <c r="F147" s="818"/>
      <c r="G147" s="818"/>
    </row>
    <row r="148" spans="2:7" ht="16" customHeight="1">
      <c r="B148" s="817"/>
      <c r="C148" s="817"/>
      <c r="D148" s="818"/>
      <c r="E148" s="818"/>
      <c r="F148" s="818"/>
      <c r="G148" s="818"/>
    </row>
    <row r="149" spans="2:7" ht="16" customHeight="1">
      <c r="B149" s="817"/>
      <c r="C149" s="817"/>
      <c r="D149" s="818"/>
      <c r="E149" s="818"/>
      <c r="F149" s="818"/>
      <c r="G149" s="818"/>
    </row>
    <row r="150" spans="2:7" ht="16" customHeight="1">
      <c r="B150" s="817"/>
      <c r="C150" s="817"/>
      <c r="D150" s="818"/>
      <c r="E150" s="818"/>
      <c r="F150" s="818"/>
      <c r="G150" s="818"/>
    </row>
    <row r="151" spans="2:7" ht="16" customHeight="1">
      <c r="B151" s="817"/>
      <c r="C151" s="817"/>
      <c r="D151" s="818"/>
      <c r="E151" s="818"/>
      <c r="F151" s="818"/>
      <c r="G151" s="818"/>
    </row>
    <row r="152" spans="2:7" ht="16" customHeight="1">
      <c r="B152" s="817"/>
      <c r="C152" s="817"/>
      <c r="D152" s="818"/>
      <c r="E152" s="818"/>
      <c r="F152" s="818"/>
      <c r="G152" s="818"/>
    </row>
    <row r="153" spans="2:7" ht="16" customHeight="1">
      <c r="B153" s="817"/>
      <c r="C153" s="817"/>
      <c r="D153" s="818"/>
      <c r="E153" s="818"/>
      <c r="F153" s="818"/>
      <c r="G153" s="818"/>
    </row>
    <row r="154" spans="2:7" ht="16" customHeight="1">
      <c r="B154" s="817"/>
      <c r="C154" s="817"/>
      <c r="D154" s="818"/>
      <c r="E154" s="818"/>
      <c r="F154" s="818"/>
      <c r="G154" s="818"/>
    </row>
    <row r="155" spans="2:7" ht="16" customHeight="1">
      <c r="B155" s="817"/>
      <c r="C155" s="817"/>
      <c r="D155" s="818"/>
      <c r="E155" s="818"/>
      <c r="F155" s="818"/>
      <c r="G155" s="818"/>
    </row>
    <row r="156" spans="2:7" ht="16" customHeight="1">
      <c r="B156" s="817"/>
      <c r="C156" s="817"/>
      <c r="D156" s="818"/>
      <c r="E156" s="818"/>
      <c r="F156" s="818"/>
      <c r="G156" s="818"/>
    </row>
    <row r="157" spans="2:7" ht="16" customHeight="1">
      <c r="B157" s="817"/>
      <c r="C157" s="817"/>
      <c r="D157" s="818"/>
      <c r="E157" s="818"/>
      <c r="F157" s="818"/>
      <c r="G157" s="818"/>
    </row>
    <row r="158" spans="2:7" ht="16" customHeight="1">
      <c r="B158" s="817"/>
      <c r="C158" s="817"/>
      <c r="D158" s="818"/>
      <c r="E158" s="818"/>
      <c r="F158" s="818"/>
      <c r="G158" s="818"/>
    </row>
    <row r="159" spans="2:7" ht="16" customHeight="1">
      <c r="B159" s="817"/>
      <c r="C159" s="817"/>
      <c r="D159" s="818"/>
      <c r="E159" s="818"/>
      <c r="F159" s="818"/>
      <c r="G159" s="818"/>
    </row>
    <row r="160" spans="2:7" ht="16" customHeight="1">
      <c r="B160" s="817"/>
      <c r="C160" s="817"/>
      <c r="D160" s="818"/>
      <c r="E160" s="818"/>
      <c r="F160" s="818"/>
      <c r="G160" s="818"/>
    </row>
    <row r="161" spans="2:7" ht="16" customHeight="1">
      <c r="B161" s="817"/>
      <c r="C161" s="817"/>
      <c r="D161" s="818"/>
      <c r="E161" s="818"/>
      <c r="F161" s="818"/>
      <c r="G161" s="818"/>
    </row>
    <row r="162" spans="2:7" ht="16" customHeight="1">
      <c r="B162" s="817"/>
      <c r="C162" s="817"/>
      <c r="D162" s="818"/>
      <c r="E162" s="818"/>
      <c r="F162" s="818"/>
      <c r="G162" s="818"/>
    </row>
    <row r="163" spans="2:7" ht="16" customHeight="1">
      <c r="B163" s="817"/>
      <c r="C163" s="817"/>
      <c r="D163" s="818"/>
      <c r="E163" s="818"/>
      <c r="F163" s="818"/>
      <c r="G163" s="818"/>
    </row>
    <row r="164" spans="2:7" ht="16" customHeight="1">
      <c r="B164" s="817"/>
      <c r="C164" s="817"/>
      <c r="D164" s="818"/>
      <c r="E164" s="818"/>
      <c r="F164" s="818"/>
      <c r="G164" s="818"/>
    </row>
    <row r="165" spans="2:7" ht="16" customHeight="1">
      <c r="B165" s="817"/>
      <c r="C165" s="817"/>
      <c r="D165" s="818"/>
      <c r="E165" s="818"/>
      <c r="F165" s="818"/>
      <c r="G165" s="818"/>
    </row>
    <row r="166" spans="2:7" ht="16" customHeight="1">
      <c r="B166" s="817"/>
      <c r="C166" s="817"/>
      <c r="D166" s="818"/>
      <c r="E166" s="818"/>
      <c r="F166" s="818"/>
      <c r="G166" s="818"/>
    </row>
    <row r="167" spans="2:7" ht="16" customHeight="1">
      <c r="B167" s="817"/>
      <c r="C167" s="817"/>
      <c r="D167" s="818"/>
      <c r="E167" s="818"/>
      <c r="F167" s="818"/>
      <c r="G167" s="818"/>
    </row>
    <row r="168" spans="2:7" ht="16" customHeight="1">
      <c r="B168" s="817"/>
      <c r="C168" s="817"/>
      <c r="D168" s="818"/>
      <c r="E168" s="818"/>
      <c r="F168" s="818"/>
      <c r="G168" s="818"/>
    </row>
    <row r="169" spans="2:7" ht="16" customHeight="1">
      <c r="B169" s="817"/>
      <c r="C169" s="817"/>
      <c r="D169" s="818"/>
      <c r="E169" s="818"/>
      <c r="F169" s="818"/>
      <c r="G169" s="818"/>
    </row>
    <row r="170" spans="2:7" ht="16" customHeight="1">
      <c r="B170" s="817"/>
      <c r="C170" s="817"/>
      <c r="D170" s="818"/>
      <c r="E170" s="818"/>
      <c r="F170" s="818"/>
      <c r="G170" s="818"/>
    </row>
    <row r="171" spans="2:7" ht="16" customHeight="1">
      <c r="B171" s="817"/>
      <c r="C171" s="817"/>
      <c r="D171" s="818"/>
      <c r="E171" s="818"/>
      <c r="F171" s="818"/>
      <c r="G171" s="818"/>
    </row>
    <row r="172" spans="2:7" ht="16" customHeight="1">
      <c r="B172" s="817"/>
      <c r="C172" s="817"/>
      <c r="D172" s="818"/>
      <c r="E172" s="818"/>
      <c r="F172" s="818"/>
      <c r="G172" s="818"/>
    </row>
    <row r="173" spans="2:7" ht="16" customHeight="1">
      <c r="B173" s="817"/>
      <c r="C173" s="817"/>
      <c r="D173" s="818"/>
      <c r="E173" s="818"/>
      <c r="F173" s="818"/>
      <c r="G173" s="818"/>
    </row>
    <row r="174" spans="2:7" ht="16" customHeight="1">
      <c r="B174" s="817"/>
      <c r="C174" s="817"/>
      <c r="D174" s="818"/>
      <c r="E174" s="818"/>
      <c r="F174" s="818"/>
      <c r="G174" s="818"/>
    </row>
    <row r="175" spans="2:7" ht="16" customHeight="1">
      <c r="B175" s="817"/>
      <c r="C175" s="817"/>
      <c r="D175" s="818"/>
      <c r="E175" s="818"/>
      <c r="F175" s="818"/>
      <c r="G175" s="818"/>
    </row>
    <row r="176" spans="2:7" ht="16" customHeight="1">
      <c r="B176" s="817"/>
      <c r="C176" s="817"/>
      <c r="D176" s="818"/>
      <c r="E176" s="818"/>
      <c r="F176" s="818"/>
      <c r="G176" s="818"/>
    </row>
    <row r="177" spans="2:7" ht="16" customHeight="1">
      <c r="B177" s="817"/>
      <c r="C177" s="817"/>
      <c r="D177" s="818"/>
      <c r="E177" s="818"/>
      <c r="F177" s="818"/>
      <c r="G177" s="818"/>
    </row>
    <row r="178" spans="2:7" ht="16" customHeight="1">
      <c r="B178" s="817"/>
      <c r="C178" s="817"/>
      <c r="D178" s="818"/>
      <c r="E178" s="818"/>
      <c r="F178" s="818"/>
      <c r="G178" s="818"/>
    </row>
    <row r="179" spans="2:7" ht="16" customHeight="1">
      <c r="B179" s="817"/>
      <c r="C179" s="817"/>
      <c r="D179" s="818"/>
      <c r="E179" s="818"/>
      <c r="F179" s="818"/>
      <c r="G179" s="818"/>
    </row>
    <row r="180" spans="2:7" ht="16" customHeight="1">
      <c r="B180" s="817"/>
      <c r="C180" s="817"/>
      <c r="D180" s="818"/>
      <c r="E180" s="818"/>
      <c r="F180" s="818"/>
      <c r="G180" s="818"/>
    </row>
    <row r="181" spans="2:7" ht="16" customHeight="1">
      <c r="B181" s="817"/>
      <c r="C181" s="817"/>
      <c r="D181" s="818"/>
      <c r="E181" s="818"/>
      <c r="F181" s="818"/>
      <c r="G181" s="818"/>
    </row>
    <row r="182" spans="2:7" ht="16" customHeight="1">
      <c r="B182" s="817"/>
      <c r="C182" s="817"/>
      <c r="D182" s="818"/>
      <c r="E182" s="818"/>
      <c r="F182" s="818"/>
      <c r="G182" s="818"/>
    </row>
    <row r="183" spans="2:7" ht="16" customHeight="1">
      <c r="B183" s="817"/>
      <c r="C183" s="817"/>
      <c r="D183" s="818"/>
      <c r="E183" s="818"/>
      <c r="F183" s="818"/>
      <c r="G183" s="818"/>
    </row>
    <row r="184" spans="2:7" ht="16" customHeight="1">
      <c r="B184" s="817"/>
      <c r="C184" s="817"/>
      <c r="D184" s="818"/>
      <c r="E184" s="818"/>
      <c r="F184" s="818"/>
      <c r="G184" s="818"/>
    </row>
    <row r="185" spans="2:7" ht="16" customHeight="1">
      <c r="B185" s="817"/>
      <c r="C185" s="817"/>
      <c r="D185" s="818"/>
      <c r="E185" s="818"/>
      <c r="F185" s="818"/>
      <c r="G185" s="818"/>
    </row>
    <row r="186" spans="2:7" ht="16" customHeight="1">
      <c r="B186" s="817"/>
      <c r="C186" s="817"/>
      <c r="D186" s="818"/>
      <c r="E186" s="818"/>
      <c r="F186" s="818"/>
      <c r="G186" s="818"/>
    </row>
    <row r="187" spans="2:7" ht="16" customHeight="1">
      <c r="B187" s="817"/>
      <c r="C187" s="817"/>
      <c r="D187" s="818"/>
      <c r="E187" s="818"/>
      <c r="F187" s="818"/>
      <c r="G187" s="818"/>
    </row>
    <row r="188" spans="2:7" ht="16" customHeight="1">
      <c r="B188" s="817"/>
      <c r="C188" s="817"/>
      <c r="D188" s="818"/>
      <c r="E188" s="818"/>
      <c r="F188" s="818"/>
      <c r="G188" s="818"/>
    </row>
    <row r="189" spans="2:7" ht="16" customHeight="1">
      <c r="B189" s="817"/>
      <c r="C189" s="817"/>
      <c r="D189" s="818"/>
      <c r="E189" s="818"/>
      <c r="F189" s="818"/>
      <c r="G189" s="818"/>
    </row>
    <row r="190" spans="2:7" ht="16" customHeight="1">
      <c r="B190" s="817"/>
      <c r="C190" s="817"/>
      <c r="D190" s="818"/>
      <c r="E190" s="818"/>
      <c r="F190" s="818"/>
      <c r="G190" s="818"/>
    </row>
    <row r="191" spans="2:7" ht="16" customHeight="1">
      <c r="B191" s="817"/>
      <c r="C191" s="817"/>
      <c r="D191" s="818"/>
      <c r="E191" s="818"/>
      <c r="F191" s="818"/>
      <c r="G191" s="818"/>
    </row>
    <row r="192" spans="2:7" ht="16" customHeight="1">
      <c r="B192" s="817"/>
      <c r="C192" s="817"/>
      <c r="D192" s="818"/>
      <c r="E192" s="818"/>
      <c r="F192" s="818"/>
      <c r="G192" s="818"/>
    </row>
    <row r="193" spans="2:7" ht="16" customHeight="1">
      <c r="B193" s="817"/>
      <c r="C193" s="817"/>
      <c r="D193" s="818"/>
      <c r="E193" s="818"/>
      <c r="F193" s="818"/>
      <c r="G193" s="818"/>
    </row>
    <row r="194" spans="2:7" ht="16" customHeight="1">
      <c r="B194" s="817"/>
      <c r="C194" s="817"/>
      <c r="D194" s="818"/>
      <c r="E194" s="818"/>
      <c r="F194" s="818"/>
      <c r="G194" s="818"/>
    </row>
    <row r="195" spans="2:7" ht="16" customHeight="1">
      <c r="B195" s="817"/>
      <c r="C195" s="817"/>
      <c r="D195" s="818"/>
      <c r="E195" s="818"/>
      <c r="F195" s="818"/>
      <c r="G195" s="818"/>
    </row>
    <row r="196" spans="2:7" ht="16" customHeight="1">
      <c r="B196" s="817"/>
      <c r="C196" s="817"/>
      <c r="D196" s="818"/>
      <c r="E196" s="818"/>
      <c r="F196" s="818"/>
      <c r="G196" s="818"/>
    </row>
    <row r="197" spans="2:7" ht="16" customHeight="1">
      <c r="B197" s="817"/>
      <c r="C197" s="817"/>
      <c r="D197" s="818"/>
      <c r="E197" s="818"/>
      <c r="F197" s="818"/>
      <c r="G197" s="818"/>
    </row>
    <row r="198" spans="2:7" ht="16" customHeight="1">
      <c r="B198" s="817"/>
      <c r="C198" s="817"/>
      <c r="D198" s="818"/>
      <c r="E198" s="818"/>
      <c r="F198" s="818"/>
      <c r="G198" s="818"/>
    </row>
    <row r="199" spans="2:7" ht="16" customHeight="1">
      <c r="B199" s="817"/>
      <c r="C199" s="817"/>
      <c r="D199" s="818"/>
      <c r="E199" s="818"/>
      <c r="F199" s="818"/>
      <c r="G199" s="818"/>
    </row>
    <row r="200" spans="2:7" ht="16" customHeight="1">
      <c r="B200" s="817"/>
      <c r="C200" s="817"/>
      <c r="D200" s="818"/>
      <c r="E200" s="818"/>
      <c r="F200" s="818"/>
      <c r="G200" s="818"/>
    </row>
    <row r="201" spans="2:7" ht="16" customHeight="1">
      <c r="B201" s="817"/>
      <c r="C201" s="817"/>
      <c r="D201" s="818"/>
      <c r="E201" s="818"/>
      <c r="F201" s="818"/>
      <c r="G201" s="818"/>
    </row>
    <row r="202" spans="2:7" ht="16" customHeight="1">
      <c r="B202" s="817"/>
      <c r="C202" s="817"/>
      <c r="D202" s="818"/>
      <c r="E202" s="818"/>
      <c r="F202" s="818"/>
      <c r="G202" s="818"/>
    </row>
    <row r="203" spans="2:7" ht="16" customHeight="1">
      <c r="B203" s="817"/>
      <c r="C203" s="817"/>
      <c r="D203" s="818"/>
      <c r="E203" s="818"/>
      <c r="F203" s="818"/>
      <c r="G203" s="818"/>
    </row>
    <row r="204" spans="2:7" ht="16" customHeight="1">
      <c r="B204" s="817"/>
      <c r="C204" s="817"/>
      <c r="D204" s="818"/>
      <c r="E204" s="818"/>
      <c r="F204" s="818"/>
      <c r="G204" s="818"/>
    </row>
    <row r="205" spans="2:7" ht="16" customHeight="1">
      <c r="B205" s="817"/>
      <c r="C205" s="817"/>
      <c r="D205" s="818"/>
      <c r="E205" s="818"/>
      <c r="F205" s="818"/>
      <c r="G205" s="818"/>
    </row>
    <row r="206" spans="2:7" ht="16" customHeight="1">
      <c r="B206" s="817"/>
      <c r="C206" s="817"/>
      <c r="D206" s="818"/>
      <c r="E206" s="818"/>
      <c r="F206" s="818"/>
      <c r="G206" s="818"/>
    </row>
    <row r="207" spans="2:7" ht="16" customHeight="1">
      <c r="B207" s="817"/>
      <c r="C207" s="817"/>
      <c r="D207" s="818"/>
      <c r="E207" s="818"/>
      <c r="F207" s="818"/>
      <c r="G207" s="818"/>
    </row>
    <row r="208" spans="2:7" ht="16" customHeight="1">
      <c r="B208" s="817"/>
      <c r="C208" s="817"/>
      <c r="D208" s="818"/>
      <c r="E208" s="818"/>
      <c r="F208" s="818"/>
      <c r="G208" s="818"/>
    </row>
    <row r="209" spans="2:7" ht="16" customHeight="1">
      <c r="B209" s="817"/>
      <c r="C209" s="817"/>
      <c r="D209" s="818"/>
      <c r="E209" s="818"/>
      <c r="F209" s="818"/>
      <c r="G209" s="818"/>
    </row>
    <row r="210" spans="2:7" ht="16" customHeight="1">
      <c r="B210" s="817"/>
      <c r="C210" s="817"/>
      <c r="D210" s="818"/>
      <c r="E210" s="818"/>
      <c r="F210" s="818"/>
      <c r="G210" s="818"/>
    </row>
    <row r="211" spans="2:7" ht="16" customHeight="1">
      <c r="B211" s="817"/>
      <c r="C211" s="817"/>
      <c r="D211" s="818"/>
      <c r="E211" s="818"/>
      <c r="F211" s="818"/>
      <c r="G211" s="818"/>
    </row>
    <row r="212" spans="2:7" ht="16" customHeight="1">
      <c r="B212" s="817"/>
      <c r="C212" s="817"/>
      <c r="D212" s="818"/>
      <c r="E212" s="818"/>
      <c r="F212" s="818"/>
      <c r="G212" s="818"/>
    </row>
    <row r="213" spans="2:7" ht="16" customHeight="1">
      <c r="B213" s="817"/>
      <c r="C213" s="817"/>
      <c r="D213" s="818"/>
      <c r="E213" s="818"/>
      <c r="F213" s="818"/>
      <c r="G213" s="818"/>
    </row>
    <row r="214" spans="2:7" ht="16" customHeight="1">
      <c r="B214" s="817"/>
      <c r="C214" s="817"/>
      <c r="D214" s="818"/>
      <c r="E214" s="818"/>
      <c r="F214" s="818"/>
      <c r="G214" s="818"/>
    </row>
    <row r="215" spans="2:7" ht="16" customHeight="1">
      <c r="B215" s="817"/>
      <c r="C215" s="817"/>
      <c r="D215" s="818"/>
      <c r="E215" s="818"/>
      <c r="F215" s="818"/>
      <c r="G215" s="818"/>
    </row>
    <row r="216" spans="2:7" ht="16" customHeight="1">
      <c r="B216" s="817"/>
      <c r="C216" s="817"/>
      <c r="D216" s="818"/>
      <c r="E216" s="818"/>
      <c r="F216" s="818"/>
      <c r="G216" s="818"/>
    </row>
    <row r="217" spans="2:7" ht="16" customHeight="1">
      <c r="B217" s="817"/>
      <c r="C217" s="817"/>
      <c r="D217" s="818"/>
      <c r="E217" s="818"/>
      <c r="F217" s="818"/>
      <c r="G217" s="818"/>
    </row>
    <row r="218" spans="2:7" ht="16" customHeight="1">
      <c r="B218" s="817"/>
      <c r="C218" s="817"/>
      <c r="D218" s="818"/>
      <c r="E218" s="818"/>
      <c r="F218" s="818"/>
      <c r="G218" s="818"/>
    </row>
    <row r="219" spans="2:7" ht="16" customHeight="1">
      <c r="B219" s="817"/>
      <c r="C219" s="817"/>
      <c r="D219" s="818"/>
      <c r="E219" s="818"/>
      <c r="F219" s="818"/>
      <c r="G219" s="818"/>
    </row>
    <row r="220" spans="2:7" ht="16" customHeight="1">
      <c r="B220" s="817"/>
      <c r="C220" s="817"/>
      <c r="D220" s="818"/>
      <c r="E220" s="818"/>
      <c r="F220" s="818"/>
      <c r="G220" s="818"/>
    </row>
    <row r="221" spans="2:7" ht="16" customHeight="1">
      <c r="B221" s="817"/>
      <c r="C221" s="817"/>
      <c r="D221" s="818"/>
      <c r="E221" s="818"/>
      <c r="F221" s="818"/>
      <c r="G221" s="818"/>
    </row>
    <row r="222" spans="2:7" ht="16" customHeight="1">
      <c r="B222" s="817"/>
      <c r="C222" s="817"/>
      <c r="D222" s="818"/>
      <c r="E222" s="818"/>
      <c r="F222" s="818"/>
      <c r="G222" s="818"/>
    </row>
    <row r="223" spans="2:7" ht="16" customHeight="1">
      <c r="B223" s="817"/>
      <c r="C223" s="817"/>
      <c r="D223" s="818"/>
      <c r="E223" s="818"/>
      <c r="F223" s="818"/>
      <c r="G223" s="818"/>
    </row>
    <row r="224" spans="2:7" ht="16" customHeight="1">
      <c r="B224" s="817"/>
      <c r="C224" s="817"/>
      <c r="D224" s="818"/>
      <c r="E224" s="818"/>
      <c r="F224" s="818"/>
      <c r="G224" s="818"/>
    </row>
    <row r="225" spans="2:7" ht="16" customHeight="1">
      <c r="B225" s="817"/>
      <c r="C225" s="817"/>
      <c r="D225" s="818"/>
      <c r="E225" s="818"/>
      <c r="F225" s="818"/>
      <c r="G225" s="818"/>
    </row>
    <row r="226" spans="2:7" ht="16" customHeight="1">
      <c r="B226" s="817"/>
      <c r="C226" s="817"/>
      <c r="D226" s="818"/>
      <c r="E226" s="818"/>
      <c r="F226" s="818"/>
      <c r="G226" s="818"/>
    </row>
    <row r="227" spans="2:7" ht="16" customHeight="1">
      <c r="B227" s="817"/>
      <c r="C227" s="817"/>
      <c r="D227" s="818"/>
      <c r="E227" s="818"/>
      <c r="F227" s="818"/>
      <c r="G227" s="818"/>
    </row>
    <row r="228" spans="2:7" ht="16" customHeight="1">
      <c r="B228" s="817"/>
      <c r="C228" s="817"/>
      <c r="D228" s="818"/>
      <c r="E228" s="818"/>
      <c r="F228" s="818"/>
      <c r="G228" s="818"/>
    </row>
    <row r="229" spans="2:7" ht="16" customHeight="1">
      <c r="B229" s="817"/>
      <c r="C229" s="817"/>
      <c r="D229" s="818"/>
      <c r="E229" s="818"/>
      <c r="F229" s="818"/>
      <c r="G229" s="818"/>
    </row>
    <row r="230" spans="2:7" ht="16" customHeight="1">
      <c r="B230" s="817"/>
      <c r="C230" s="817"/>
      <c r="D230" s="818"/>
      <c r="E230" s="818"/>
      <c r="F230" s="818"/>
      <c r="G230" s="818"/>
    </row>
    <row r="231" spans="2:7" ht="16" customHeight="1">
      <c r="B231" s="817"/>
      <c r="C231" s="817"/>
      <c r="D231" s="818"/>
      <c r="E231" s="818"/>
      <c r="F231" s="818"/>
      <c r="G231" s="818"/>
    </row>
    <row r="232" spans="2:7" ht="16" customHeight="1">
      <c r="B232" s="817"/>
      <c r="C232" s="817"/>
      <c r="D232" s="818"/>
      <c r="E232" s="818"/>
      <c r="F232" s="818"/>
      <c r="G232" s="818"/>
    </row>
    <row r="233" spans="2:7" ht="16" customHeight="1">
      <c r="B233" s="817"/>
      <c r="C233" s="817"/>
      <c r="D233" s="818"/>
      <c r="E233" s="818"/>
      <c r="F233" s="818"/>
      <c r="G233" s="818"/>
    </row>
    <row r="234" spans="2:7" ht="16" customHeight="1">
      <c r="B234" s="817"/>
      <c r="C234" s="817"/>
      <c r="D234" s="818"/>
      <c r="E234" s="818"/>
      <c r="F234" s="818"/>
      <c r="G234" s="818"/>
    </row>
    <row r="235" spans="2:7" ht="16" customHeight="1">
      <c r="B235" s="817"/>
      <c r="C235" s="817"/>
      <c r="D235" s="818"/>
      <c r="E235" s="818"/>
      <c r="F235" s="818"/>
      <c r="G235" s="818"/>
    </row>
    <row r="236" spans="2:7" ht="16" customHeight="1">
      <c r="B236" s="817"/>
      <c r="C236" s="817"/>
      <c r="D236" s="818"/>
      <c r="E236" s="818"/>
      <c r="F236" s="818"/>
      <c r="G236" s="818"/>
    </row>
    <row r="237" spans="2:7" ht="16" customHeight="1">
      <c r="B237" s="817"/>
      <c r="C237" s="817"/>
      <c r="D237" s="818"/>
      <c r="E237" s="818"/>
      <c r="F237" s="818"/>
      <c r="G237" s="818"/>
    </row>
    <row r="238" spans="2:7" ht="16" customHeight="1">
      <c r="B238" s="817"/>
      <c r="C238" s="817"/>
      <c r="D238" s="818"/>
      <c r="E238" s="818"/>
      <c r="F238" s="818"/>
      <c r="G238" s="818"/>
    </row>
    <row r="239" spans="2:7" ht="16" customHeight="1">
      <c r="B239" s="817"/>
      <c r="C239" s="817"/>
      <c r="D239" s="818"/>
      <c r="E239" s="818"/>
      <c r="F239" s="818"/>
      <c r="G239" s="818"/>
    </row>
    <row r="240" spans="2:7" ht="16" customHeight="1">
      <c r="B240" s="817"/>
      <c r="C240" s="817"/>
      <c r="D240" s="818"/>
      <c r="E240" s="818"/>
      <c r="F240" s="818"/>
      <c r="G240" s="818"/>
    </row>
    <row r="241" spans="2:7" ht="16" customHeight="1">
      <c r="B241" s="817"/>
      <c r="C241" s="817"/>
      <c r="D241" s="818"/>
      <c r="E241" s="818"/>
      <c r="F241" s="818"/>
      <c r="G241" s="818"/>
    </row>
    <row r="242" spans="2:7" ht="16" customHeight="1">
      <c r="B242" s="817"/>
      <c r="C242" s="817"/>
      <c r="D242" s="818"/>
      <c r="E242" s="818"/>
      <c r="F242" s="818"/>
      <c r="G242" s="818"/>
    </row>
    <row r="243" spans="2:7" ht="16" customHeight="1">
      <c r="B243" s="817"/>
      <c r="C243" s="817"/>
      <c r="D243" s="818"/>
      <c r="E243" s="818"/>
      <c r="F243" s="818"/>
      <c r="G243" s="818"/>
    </row>
    <row r="244" spans="2:7" ht="16" customHeight="1">
      <c r="B244" s="817"/>
      <c r="C244" s="817"/>
      <c r="D244" s="818"/>
      <c r="E244" s="818"/>
      <c r="F244" s="818"/>
      <c r="G244" s="818"/>
    </row>
    <row r="245" spans="2:7" ht="16" customHeight="1">
      <c r="B245" s="817"/>
      <c r="C245" s="817"/>
      <c r="D245" s="818"/>
      <c r="E245" s="818"/>
      <c r="F245" s="818"/>
      <c r="G245" s="818"/>
    </row>
    <row r="246" spans="2:7" ht="16" customHeight="1">
      <c r="B246" s="817"/>
      <c r="C246" s="817"/>
      <c r="D246" s="818"/>
      <c r="E246" s="818"/>
      <c r="F246" s="818"/>
      <c r="G246" s="818"/>
    </row>
    <row r="247" spans="2:7" ht="16" customHeight="1">
      <c r="B247" s="817"/>
      <c r="C247" s="817"/>
      <c r="D247" s="818"/>
      <c r="E247" s="818"/>
      <c r="F247" s="818"/>
      <c r="G247" s="818"/>
    </row>
    <row r="248" spans="2:7" ht="16" customHeight="1">
      <c r="B248" s="817"/>
      <c r="C248" s="817"/>
      <c r="D248" s="818"/>
      <c r="E248" s="818"/>
      <c r="F248" s="818"/>
      <c r="G248" s="818"/>
    </row>
    <row r="249" spans="2:7" ht="16" customHeight="1">
      <c r="B249" s="817"/>
      <c r="C249" s="817"/>
      <c r="D249" s="818"/>
      <c r="E249" s="818"/>
      <c r="F249" s="818"/>
      <c r="G249" s="818"/>
    </row>
    <row r="250" spans="2:7" ht="16" customHeight="1">
      <c r="B250" s="817"/>
      <c r="C250" s="817"/>
      <c r="D250" s="818"/>
      <c r="E250" s="818"/>
      <c r="F250" s="818"/>
      <c r="G250" s="818"/>
    </row>
    <row r="251" spans="2:7" ht="16" customHeight="1">
      <c r="B251" s="817"/>
      <c r="C251" s="817"/>
      <c r="D251" s="818"/>
      <c r="E251" s="818"/>
      <c r="F251" s="818"/>
      <c r="G251" s="818"/>
    </row>
    <row r="252" spans="2:7" ht="16" customHeight="1">
      <c r="B252" s="817"/>
      <c r="C252" s="817"/>
      <c r="D252" s="818"/>
      <c r="E252" s="818"/>
      <c r="F252" s="818"/>
      <c r="G252" s="818"/>
    </row>
    <row r="253" spans="2:7" ht="16" customHeight="1">
      <c r="B253" s="817"/>
      <c r="C253" s="817"/>
      <c r="D253" s="818"/>
      <c r="E253" s="818"/>
      <c r="F253" s="818"/>
      <c r="G253" s="818"/>
    </row>
    <row r="254" spans="2:7" ht="16" customHeight="1">
      <c r="B254" s="817"/>
      <c r="C254" s="817"/>
      <c r="D254" s="818"/>
      <c r="E254" s="818"/>
      <c r="F254" s="818"/>
      <c r="G254" s="818"/>
    </row>
    <row r="255" spans="2:7" ht="16" customHeight="1">
      <c r="B255" s="817"/>
      <c r="C255" s="817"/>
      <c r="D255" s="818"/>
      <c r="E255" s="818"/>
      <c r="F255" s="818"/>
      <c r="G255" s="818"/>
    </row>
    <row r="256" spans="2:7" ht="16" customHeight="1">
      <c r="B256" s="817"/>
      <c r="C256" s="817"/>
      <c r="D256" s="818"/>
      <c r="E256" s="818"/>
      <c r="F256" s="818"/>
      <c r="G256" s="818"/>
    </row>
    <row r="257" spans="2:7" ht="16" customHeight="1">
      <c r="B257" s="817"/>
      <c r="C257" s="817"/>
      <c r="D257" s="818"/>
      <c r="E257" s="818"/>
      <c r="F257" s="818"/>
      <c r="G257" s="818"/>
    </row>
    <row r="258" spans="2:7" ht="16" customHeight="1">
      <c r="B258" s="817"/>
      <c r="C258" s="817"/>
      <c r="D258" s="818"/>
      <c r="E258" s="818"/>
      <c r="F258" s="818"/>
      <c r="G258" s="818"/>
    </row>
    <row r="259" spans="2:7" ht="16" customHeight="1">
      <c r="B259" s="817"/>
      <c r="C259" s="817"/>
      <c r="D259" s="818"/>
      <c r="E259" s="818"/>
      <c r="F259" s="818"/>
      <c r="G259" s="818"/>
    </row>
    <row r="260" spans="2:7" ht="16" customHeight="1">
      <c r="B260" s="817"/>
      <c r="C260" s="817"/>
      <c r="D260" s="818"/>
      <c r="E260" s="818"/>
      <c r="F260" s="818"/>
      <c r="G260" s="818"/>
    </row>
    <row r="261" spans="2:7" ht="16" customHeight="1">
      <c r="B261" s="817"/>
      <c r="C261" s="817"/>
      <c r="D261" s="818"/>
      <c r="E261" s="818"/>
      <c r="F261" s="818"/>
      <c r="G261" s="818"/>
    </row>
    <row r="262" spans="2:7" ht="16" customHeight="1">
      <c r="B262" s="817"/>
      <c r="C262" s="817"/>
      <c r="D262" s="818"/>
      <c r="E262" s="818"/>
      <c r="F262" s="818"/>
      <c r="G262" s="818"/>
    </row>
    <row r="263" spans="2:7" ht="16" customHeight="1">
      <c r="B263" s="817"/>
      <c r="C263" s="817"/>
      <c r="D263" s="818"/>
      <c r="E263" s="818"/>
      <c r="F263" s="818"/>
      <c r="G263" s="818"/>
    </row>
    <row r="264" spans="2:7" ht="16" customHeight="1">
      <c r="B264" s="817"/>
      <c r="C264" s="817"/>
      <c r="D264" s="818"/>
      <c r="E264" s="818"/>
      <c r="F264" s="818"/>
      <c r="G264" s="818"/>
    </row>
    <row r="265" spans="2:7" ht="16" customHeight="1">
      <c r="B265" s="817"/>
      <c r="C265" s="817"/>
      <c r="D265" s="818"/>
      <c r="E265" s="818"/>
      <c r="F265" s="818"/>
      <c r="G265" s="818"/>
    </row>
    <row r="266" spans="2:7" ht="16" customHeight="1">
      <c r="B266" s="817"/>
      <c r="C266" s="817"/>
      <c r="D266" s="818"/>
      <c r="E266" s="818"/>
      <c r="F266" s="818"/>
      <c r="G266" s="818"/>
    </row>
    <row r="267" spans="2:7" ht="16" customHeight="1">
      <c r="B267" s="817"/>
      <c r="C267" s="817"/>
      <c r="D267" s="818"/>
      <c r="E267" s="818"/>
      <c r="F267" s="818"/>
      <c r="G267" s="818"/>
    </row>
    <row r="268" spans="2:7" ht="16" customHeight="1">
      <c r="B268" s="817"/>
      <c r="C268" s="817"/>
      <c r="D268" s="818"/>
      <c r="E268" s="818"/>
      <c r="F268" s="818"/>
      <c r="G268" s="818"/>
    </row>
    <row r="269" spans="2:7" ht="16" customHeight="1">
      <c r="B269" s="817"/>
      <c r="C269" s="817"/>
      <c r="D269" s="818"/>
      <c r="E269" s="818"/>
      <c r="F269" s="818"/>
      <c r="G269" s="818"/>
    </row>
    <row r="270" spans="2:7" ht="16" customHeight="1">
      <c r="B270" s="817"/>
      <c r="C270" s="817"/>
      <c r="D270" s="818"/>
      <c r="E270" s="818"/>
      <c r="F270" s="818"/>
      <c r="G270" s="818"/>
    </row>
    <row r="271" spans="2:7" ht="16" customHeight="1">
      <c r="B271" s="817"/>
      <c r="C271" s="817"/>
      <c r="D271" s="818"/>
      <c r="E271" s="818"/>
      <c r="F271" s="818"/>
      <c r="G271" s="818"/>
    </row>
    <row r="272" spans="2:7" ht="16" customHeight="1">
      <c r="B272" s="817"/>
      <c r="C272" s="817"/>
      <c r="D272" s="818"/>
      <c r="E272" s="818"/>
      <c r="F272" s="818"/>
      <c r="G272" s="818"/>
    </row>
    <row r="273" spans="2:7" ht="16" customHeight="1">
      <c r="B273" s="817"/>
      <c r="C273" s="817"/>
      <c r="D273" s="818"/>
      <c r="E273" s="818"/>
      <c r="F273" s="818"/>
      <c r="G273" s="818"/>
    </row>
    <row r="274" spans="2:7" ht="16" customHeight="1">
      <c r="B274" s="817"/>
      <c r="C274" s="817"/>
      <c r="D274" s="818"/>
      <c r="E274" s="818"/>
      <c r="F274" s="818"/>
      <c r="G274" s="818"/>
    </row>
    <row r="275" spans="2:7" ht="16" customHeight="1">
      <c r="B275" s="817"/>
      <c r="C275" s="817"/>
      <c r="D275" s="818"/>
      <c r="E275" s="818"/>
      <c r="F275" s="818"/>
      <c r="G275" s="818"/>
    </row>
    <row r="276" spans="2:7" ht="16" customHeight="1">
      <c r="B276" s="817"/>
      <c r="C276" s="817"/>
      <c r="D276" s="818"/>
      <c r="E276" s="818"/>
      <c r="F276" s="818"/>
      <c r="G276" s="818"/>
    </row>
    <row r="277" spans="2:7" ht="16" customHeight="1">
      <c r="B277" s="817"/>
      <c r="C277" s="817"/>
      <c r="D277" s="818"/>
      <c r="E277" s="818"/>
      <c r="F277" s="818"/>
      <c r="G277" s="818"/>
    </row>
    <row r="278" spans="2:7" ht="16" customHeight="1">
      <c r="B278" s="817"/>
      <c r="C278" s="817"/>
      <c r="D278" s="818"/>
      <c r="E278" s="818"/>
      <c r="F278" s="818"/>
      <c r="G278" s="818"/>
    </row>
    <row r="279" spans="2:7" ht="16" customHeight="1">
      <c r="B279" s="817"/>
      <c r="C279" s="817"/>
      <c r="D279" s="818"/>
      <c r="E279" s="818"/>
      <c r="F279" s="818"/>
      <c r="G279" s="818"/>
    </row>
    <row r="280" spans="2:7" ht="16" customHeight="1">
      <c r="B280" s="817"/>
      <c r="C280" s="817"/>
      <c r="D280" s="818"/>
      <c r="E280" s="818"/>
      <c r="F280" s="818"/>
      <c r="G280" s="818"/>
    </row>
    <row r="281" spans="2:7" ht="16" customHeight="1">
      <c r="B281" s="817"/>
      <c r="C281" s="817"/>
      <c r="D281" s="818"/>
      <c r="E281" s="818"/>
      <c r="F281" s="818"/>
      <c r="G281" s="818"/>
    </row>
    <row r="282" spans="2:7" ht="16" customHeight="1">
      <c r="B282" s="817"/>
      <c r="C282" s="817"/>
      <c r="D282" s="818"/>
      <c r="E282" s="818"/>
      <c r="F282" s="818"/>
      <c r="G282" s="818"/>
    </row>
    <row r="283" spans="2:7" ht="16" customHeight="1">
      <c r="B283" s="817"/>
      <c r="C283" s="817"/>
      <c r="D283" s="818"/>
      <c r="E283" s="818"/>
      <c r="F283" s="818"/>
      <c r="G283" s="818"/>
    </row>
    <row r="284" spans="2:7" ht="16" customHeight="1">
      <c r="B284" s="817"/>
      <c r="C284" s="817"/>
      <c r="D284" s="818"/>
      <c r="E284" s="818"/>
      <c r="F284" s="818"/>
      <c r="G284" s="818"/>
    </row>
    <row r="285" spans="2:7" ht="16" customHeight="1">
      <c r="B285" s="817"/>
      <c r="C285" s="817"/>
      <c r="D285" s="818"/>
      <c r="E285" s="818"/>
      <c r="F285" s="818"/>
      <c r="G285" s="818"/>
    </row>
    <row r="286" spans="2:7" ht="16" customHeight="1">
      <c r="B286" s="817"/>
      <c r="C286" s="817"/>
      <c r="D286" s="818"/>
      <c r="E286" s="818"/>
      <c r="F286" s="818"/>
      <c r="G286" s="818"/>
    </row>
    <row r="287" spans="2:7" ht="16" customHeight="1">
      <c r="B287" s="817"/>
      <c r="C287" s="817"/>
      <c r="D287" s="818"/>
      <c r="E287" s="818"/>
      <c r="F287" s="818"/>
      <c r="G287" s="818"/>
    </row>
    <row r="288" spans="2:7" ht="16" customHeight="1">
      <c r="B288" s="817"/>
      <c r="C288" s="817"/>
      <c r="D288" s="818"/>
      <c r="E288" s="818"/>
      <c r="F288" s="818"/>
      <c r="G288" s="818"/>
    </row>
    <row r="289" spans="2:7" ht="16" customHeight="1">
      <c r="B289" s="817"/>
      <c r="C289" s="817"/>
      <c r="D289" s="818"/>
      <c r="E289" s="818"/>
      <c r="F289" s="818"/>
      <c r="G289" s="818"/>
    </row>
    <row r="290" spans="2:7" ht="16" customHeight="1">
      <c r="B290" s="817"/>
      <c r="C290" s="817"/>
      <c r="D290" s="818"/>
      <c r="E290" s="818"/>
      <c r="F290" s="818"/>
      <c r="G290" s="818"/>
    </row>
    <row r="291" spans="2:7" ht="16" customHeight="1">
      <c r="B291" s="817"/>
      <c r="C291" s="817"/>
      <c r="D291" s="818"/>
      <c r="E291" s="818"/>
      <c r="F291" s="818"/>
      <c r="G291" s="818"/>
    </row>
    <row r="292" spans="2:7" ht="16" customHeight="1">
      <c r="B292" s="817"/>
      <c r="C292" s="817"/>
      <c r="D292" s="818"/>
      <c r="E292" s="818"/>
      <c r="F292" s="818"/>
      <c r="G292" s="818"/>
    </row>
    <row r="293" spans="2:7" ht="16" customHeight="1">
      <c r="B293" s="817"/>
      <c r="C293" s="817"/>
      <c r="D293" s="818"/>
      <c r="E293" s="818"/>
      <c r="F293" s="818"/>
      <c r="G293" s="818"/>
    </row>
    <row r="294" spans="2:7" ht="16" customHeight="1">
      <c r="B294" s="817"/>
      <c r="C294" s="817"/>
      <c r="D294" s="818"/>
      <c r="E294" s="818"/>
      <c r="F294" s="818"/>
      <c r="G294" s="818"/>
    </row>
    <row r="295" spans="2:7" ht="16" customHeight="1">
      <c r="B295" s="817"/>
      <c r="C295" s="817"/>
      <c r="D295" s="818"/>
      <c r="E295" s="818"/>
      <c r="F295" s="818"/>
      <c r="G295" s="818"/>
    </row>
    <row r="296" spans="2:7" ht="16" customHeight="1">
      <c r="B296" s="817"/>
      <c r="C296" s="817"/>
      <c r="D296" s="818"/>
      <c r="E296" s="818"/>
      <c r="F296" s="818"/>
      <c r="G296" s="818"/>
    </row>
    <row r="297" spans="2:7" ht="16" customHeight="1">
      <c r="B297" s="817"/>
      <c r="C297" s="817"/>
      <c r="D297" s="818"/>
      <c r="E297" s="818"/>
      <c r="F297" s="818"/>
      <c r="G297" s="818"/>
    </row>
    <row r="298" spans="2:7" ht="16" customHeight="1">
      <c r="B298" s="817"/>
      <c r="C298" s="817"/>
      <c r="D298" s="818"/>
      <c r="E298" s="818"/>
      <c r="F298" s="818"/>
      <c r="G298" s="818"/>
    </row>
    <row r="299" spans="2:7" ht="16" customHeight="1">
      <c r="B299" s="817"/>
      <c r="C299" s="817"/>
      <c r="D299" s="818"/>
      <c r="E299" s="818"/>
      <c r="F299" s="818"/>
      <c r="G299" s="818"/>
    </row>
    <row r="300" spans="2:7" ht="16" customHeight="1">
      <c r="B300" s="817"/>
      <c r="C300" s="817"/>
      <c r="D300" s="818"/>
      <c r="E300" s="818"/>
      <c r="F300" s="818"/>
      <c r="G300" s="818"/>
    </row>
    <row r="301" spans="2:7" ht="16" customHeight="1">
      <c r="B301" s="817"/>
      <c r="C301" s="817"/>
      <c r="D301" s="818"/>
      <c r="E301" s="818"/>
      <c r="F301" s="818"/>
      <c r="G301" s="818"/>
    </row>
    <row r="302" spans="2:7" ht="16" customHeight="1">
      <c r="B302" s="817"/>
      <c r="C302" s="817"/>
      <c r="D302" s="818"/>
      <c r="E302" s="818"/>
      <c r="F302" s="818"/>
      <c r="G302" s="818"/>
    </row>
    <row r="303" spans="2:7" ht="16" customHeight="1">
      <c r="B303" s="817"/>
      <c r="C303" s="817"/>
      <c r="D303" s="818"/>
      <c r="E303" s="818"/>
      <c r="F303" s="818"/>
      <c r="G303" s="818"/>
    </row>
    <row r="304" spans="2:7" ht="16" customHeight="1">
      <c r="B304" s="817"/>
      <c r="C304" s="817"/>
      <c r="D304" s="818"/>
      <c r="E304" s="818"/>
      <c r="F304" s="818"/>
      <c r="G304" s="818"/>
    </row>
    <row r="305" spans="2:7" ht="16" customHeight="1">
      <c r="B305" s="817"/>
      <c r="C305" s="817"/>
      <c r="D305" s="818"/>
      <c r="E305" s="818"/>
      <c r="F305" s="818"/>
      <c r="G305" s="818"/>
    </row>
    <row r="306" spans="2:7" ht="16" customHeight="1">
      <c r="B306" s="817"/>
      <c r="C306" s="817"/>
      <c r="D306" s="818"/>
      <c r="E306" s="818"/>
      <c r="F306" s="818"/>
      <c r="G306" s="818"/>
    </row>
    <row r="307" spans="2:7" ht="16" customHeight="1">
      <c r="B307" s="817"/>
      <c r="C307" s="817"/>
      <c r="D307" s="818"/>
      <c r="E307" s="818"/>
      <c r="F307" s="818"/>
      <c r="G307" s="818"/>
    </row>
    <row r="308" spans="2:7" ht="16" customHeight="1">
      <c r="B308" s="817"/>
      <c r="C308" s="817"/>
      <c r="D308" s="818"/>
      <c r="E308" s="818"/>
      <c r="F308" s="818"/>
      <c r="G308" s="818"/>
    </row>
    <row r="309" spans="2:7" ht="16" customHeight="1">
      <c r="B309" s="817"/>
      <c r="C309" s="817"/>
      <c r="D309" s="818"/>
      <c r="E309" s="818"/>
      <c r="F309" s="818"/>
      <c r="G309" s="818"/>
    </row>
    <row r="310" spans="2:7" ht="16" customHeight="1">
      <c r="B310" s="817"/>
      <c r="C310" s="817"/>
      <c r="D310" s="818"/>
      <c r="E310" s="818"/>
      <c r="F310" s="818"/>
      <c r="G310" s="818"/>
    </row>
    <row r="311" spans="2:7" ht="16" customHeight="1">
      <c r="B311" s="817"/>
      <c r="C311" s="817"/>
      <c r="D311" s="818"/>
      <c r="E311" s="818"/>
      <c r="F311" s="818"/>
      <c r="G311" s="818"/>
    </row>
    <row r="312" spans="2:7" ht="16" customHeight="1">
      <c r="B312" s="817"/>
      <c r="C312" s="817"/>
      <c r="D312" s="818"/>
      <c r="E312" s="818"/>
      <c r="F312" s="818"/>
      <c r="G312" s="818"/>
    </row>
    <row r="313" spans="2:7" ht="16" customHeight="1">
      <c r="B313" s="817"/>
      <c r="C313" s="817"/>
      <c r="D313" s="818"/>
      <c r="E313" s="818"/>
      <c r="F313" s="818"/>
      <c r="G313" s="818"/>
    </row>
    <row r="314" spans="2:7" ht="16" customHeight="1">
      <c r="B314" s="817"/>
      <c r="C314" s="817"/>
      <c r="D314" s="818"/>
      <c r="E314" s="818"/>
      <c r="F314" s="818"/>
      <c r="G314" s="818"/>
    </row>
    <row r="315" spans="2:7" ht="16" customHeight="1">
      <c r="B315" s="817"/>
      <c r="C315" s="817"/>
      <c r="D315" s="818"/>
      <c r="E315" s="818"/>
      <c r="F315" s="818"/>
      <c r="G315" s="818"/>
    </row>
    <row r="316" spans="2:7" ht="16" customHeight="1">
      <c r="B316" s="817"/>
      <c r="C316" s="817"/>
      <c r="D316" s="818"/>
      <c r="E316" s="818"/>
      <c r="F316" s="818"/>
      <c r="G316" s="818"/>
    </row>
    <row r="317" spans="2:7" ht="16" customHeight="1">
      <c r="B317" s="817"/>
      <c r="C317" s="817"/>
      <c r="D317" s="818"/>
      <c r="E317" s="818"/>
      <c r="F317" s="818"/>
      <c r="G317" s="818"/>
    </row>
    <row r="318" spans="2:7" ht="16" customHeight="1">
      <c r="B318" s="817"/>
      <c r="C318" s="817"/>
      <c r="D318" s="818"/>
      <c r="E318" s="818"/>
      <c r="F318" s="818"/>
      <c r="G318" s="818"/>
    </row>
    <row r="319" spans="2:7" ht="16" customHeight="1">
      <c r="B319" s="817"/>
      <c r="C319" s="817"/>
      <c r="D319" s="818"/>
      <c r="E319" s="818"/>
      <c r="F319" s="818"/>
      <c r="G319" s="818"/>
    </row>
    <row r="320" spans="2:7" ht="16" customHeight="1">
      <c r="B320" s="817"/>
      <c r="C320" s="817"/>
      <c r="D320" s="818"/>
      <c r="E320" s="818"/>
      <c r="F320" s="818"/>
      <c r="G320" s="818"/>
    </row>
    <row r="321" spans="2:7" ht="16" customHeight="1">
      <c r="B321" s="817"/>
      <c r="C321" s="817"/>
      <c r="D321" s="818"/>
      <c r="E321" s="818"/>
      <c r="F321" s="818"/>
      <c r="G321" s="818"/>
    </row>
    <row r="322" spans="2:7" ht="16" customHeight="1">
      <c r="B322" s="817"/>
      <c r="C322" s="817"/>
      <c r="D322" s="818"/>
      <c r="E322" s="818"/>
      <c r="F322" s="818"/>
      <c r="G322" s="818"/>
    </row>
    <row r="323" spans="2:7" ht="16" customHeight="1">
      <c r="B323" s="817"/>
      <c r="C323" s="817"/>
      <c r="D323" s="818"/>
      <c r="E323" s="818"/>
      <c r="F323" s="818"/>
      <c r="G323" s="818"/>
    </row>
    <row r="324" spans="2:7" ht="16" customHeight="1">
      <c r="B324" s="817"/>
      <c r="C324" s="817"/>
      <c r="D324" s="818"/>
      <c r="E324" s="818"/>
      <c r="F324" s="818"/>
      <c r="G324" s="818"/>
    </row>
    <row r="325" spans="2:7" ht="16" customHeight="1">
      <c r="B325" s="817"/>
      <c r="C325" s="817"/>
      <c r="D325" s="818"/>
      <c r="E325" s="818"/>
      <c r="F325" s="818"/>
      <c r="G325" s="818"/>
    </row>
    <row r="326" spans="2:7" ht="16" customHeight="1">
      <c r="B326" s="817"/>
      <c r="C326" s="817"/>
      <c r="D326" s="818"/>
      <c r="E326" s="818"/>
      <c r="F326" s="818"/>
      <c r="G326" s="818"/>
    </row>
    <row r="327" spans="2:7" ht="16" customHeight="1">
      <c r="B327" s="817"/>
      <c r="C327" s="817"/>
      <c r="D327" s="818"/>
      <c r="E327" s="818"/>
      <c r="F327" s="818"/>
      <c r="G327" s="818"/>
    </row>
    <row r="328" spans="2:7" ht="16" customHeight="1">
      <c r="B328" s="817"/>
      <c r="C328" s="817"/>
      <c r="D328" s="818"/>
      <c r="E328" s="818"/>
      <c r="F328" s="818"/>
      <c r="G328" s="818"/>
    </row>
    <row r="329" spans="2:7" ht="16" customHeight="1">
      <c r="B329" s="817"/>
      <c r="C329" s="817"/>
      <c r="D329" s="818"/>
      <c r="E329" s="818"/>
      <c r="F329" s="818"/>
      <c r="G329" s="818"/>
    </row>
    <row r="330" spans="2:7" ht="16" customHeight="1">
      <c r="B330" s="817"/>
      <c r="C330" s="817"/>
      <c r="D330" s="818"/>
      <c r="E330" s="818"/>
      <c r="F330" s="818"/>
      <c r="G330" s="818"/>
    </row>
    <row r="331" spans="2:7" ht="16" customHeight="1">
      <c r="B331" s="817"/>
      <c r="C331" s="817"/>
      <c r="D331" s="818"/>
      <c r="E331" s="818"/>
      <c r="F331" s="818"/>
      <c r="G331" s="818"/>
    </row>
    <row r="332" spans="2:7" ht="16" customHeight="1">
      <c r="B332" s="817"/>
      <c r="C332" s="817"/>
      <c r="D332" s="818"/>
      <c r="E332" s="818"/>
      <c r="F332" s="818"/>
      <c r="G332" s="818"/>
    </row>
    <row r="333" spans="2:7" ht="16" customHeight="1">
      <c r="B333" s="817"/>
      <c r="C333" s="817"/>
      <c r="D333" s="818"/>
      <c r="E333" s="818"/>
      <c r="F333" s="818"/>
      <c r="G333" s="818"/>
    </row>
    <row r="334" spans="2:7" ht="16" customHeight="1">
      <c r="B334" s="817"/>
      <c r="C334" s="817"/>
      <c r="D334" s="818"/>
      <c r="E334" s="818"/>
      <c r="F334" s="818"/>
      <c r="G334" s="818"/>
    </row>
    <row r="335" spans="2:7" ht="16" customHeight="1">
      <c r="B335" s="817"/>
      <c r="C335" s="817"/>
      <c r="D335" s="818"/>
      <c r="E335" s="818"/>
      <c r="F335" s="818"/>
      <c r="G335" s="818"/>
    </row>
    <row r="336" spans="2:7" ht="16" customHeight="1">
      <c r="B336" s="817"/>
      <c r="C336" s="817"/>
      <c r="D336" s="818"/>
      <c r="E336" s="818"/>
      <c r="F336" s="818"/>
      <c r="G336" s="818"/>
    </row>
    <row r="337" spans="2:7" ht="16" customHeight="1">
      <c r="B337" s="817"/>
      <c r="C337" s="817"/>
      <c r="D337" s="818"/>
      <c r="E337" s="818"/>
      <c r="F337" s="818"/>
      <c r="G337" s="818"/>
    </row>
    <row r="338" spans="2:7" ht="16" customHeight="1">
      <c r="B338" s="817"/>
      <c r="C338" s="817"/>
      <c r="D338" s="818"/>
      <c r="E338" s="818"/>
      <c r="F338" s="818"/>
      <c r="G338" s="818"/>
    </row>
    <row r="339" spans="2:7" ht="16" customHeight="1">
      <c r="B339" s="817"/>
      <c r="C339" s="817"/>
      <c r="D339" s="818"/>
      <c r="E339" s="818"/>
      <c r="F339" s="818"/>
      <c r="G339" s="818"/>
    </row>
    <row r="340" spans="2:7" ht="16" customHeight="1">
      <c r="B340" s="817"/>
      <c r="C340" s="817"/>
      <c r="D340" s="818"/>
      <c r="E340" s="818"/>
      <c r="F340" s="818"/>
      <c r="G340" s="818"/>
    </row>
    <row r="341" spans="2:7" ht="16" customHeight="1">
      <c r="B341" s="817"/>
      <c r="C341" s="817"/>
      <c r="D341" s="818"/>
      <c r="E341" s="818"/>
      <c r="F341" s="818"/>
      <c r="G341" s="818"/>
    </row>
    <row r="342" spans="2:7" ht="16" customHeight="1">
      <c r="B342" s="817"/>
      <c r="C342" s="817"/>
      <c r="D342" s="818"/>
      <c r="E342" s="818"/>
      <c r="F342" s="818"/>
      <c r="G342" s="818"/>
    </row>
    <row r="343" spans="2:7" ht="16" customHeight="1">
      <c r="B343" s="817"/>
      <c r="C343" s="817"/>
      <c r="D343" s="818"/>
      <c r="E343" s="818"/>
      <c r="F343" s="818"/>
      <c r="G343" s="818"/>
    </row>
    <row r="344" spans="2:7" ht="16" customHeight="1">
      <c r="B344" s="817"/>
      <c r="C344" s="817"/>
      <c r="D344" s="818"/>
      <c r="E344" s="818"/>
      <c r="F344" s="818"/>
      <c r="G344" s="818"/>
    </row>
    <row r="345" spans="2:7" ht="16" customHeight="1">
      <c r="B345" s="817"/>
      <c r="C345" s="817"/>
      <c r="D345" s="818"/>
      <c r="E345" s="818"/>
      <c r="F345" s="818"/>
      <c r="G345" s="818"/>
    </row>
    <row r="346" spans="2:7" ht="16" customHeight="1">
      <c r="B346" s="817"/>
      <c r="C346" s="817"/>
      <c r="D346" s="818"/>
      <c r="E346" s="818"/>
      <c r="F346" s="818"/>
      <c r="G346" s="818"/>
    </row>
    <row r="347" spans="2:7" ht="16" customHeight="1">
      <c r="B347" s="817"/>
      <c r="C347" s="817"/>
      <c r="D347" s="818"/>
      <c r="E347" s="818"/>
      <c r="F347" s="818"/>
      <c r="G347" s="818"/>
    </row>
    <row r="348" spans="2:7" ht="16" customHeight="1">
      <c r="B348" s="817"/>
      <c r="C348" s="817"/>
      <c r="D348" s="818"/>
      <c r="E348" s="818"/>
      <c r="F348" s="818"/>
      <c r="G348" s="818"/>
    </row>
    <row r="349" spans="2:7" ht="16" customHeight="1">
      <c r="B349" s="817"/>
      <c r="C349" s="817"/>
      <c r="D349" s="818"/>
      <c r="E349" s="818"/>
      <c r="F349" s="818"/>
      <c r="G349" s="818"/>
    </row>
    <row r="350" spans="2:7" ht="16" customHeight="1">
      <c r="B350" s="817"/>
      <c r="C350" s="817"/>
      <c r="D350" s="818"/>
      <c r="E350" s="818"/>
      <c r="F350" s="818"/>
      <c r="G350" s="818"/>
    </row>
    <row r="351" spans="2:7" ht="16" customHeight="1">
      <c r="B351" s="817"/>
      <c r="C351" s="817"/>
      <c r="D351" s="818"/>
      <c r="E351" s="818"/>
      <c r="F351" s="818"/>
      <c r="G351" s="818"/>
    </row>
    <row r="352" spans="2:7" ht="16" customHeight="1">
      <c r="B352" s="817"/>
      <c r="C352" s="817"/>
      <c r="D352" s="818"/>
      <c r="E352" s="818"/>
      <c r="F352" s="818"/>
      <c r="G352" s="818"/>
    </row>
    <row r="353" spans="2:7" ht="16" customHeight="1">
      <c r="B353" s="817"/>
      <c r="C353" s="817"/>
      <c r="D353" s="818"/>
      <c r="E353" s="818"/>
      <c r="F353" s="818"/>
      <c r="G353" s="818"/>
    </row>
    <row r="354" spans="2:7" ht="16" customHeight="1">
      <c r="B354" s="817"/>
      <c r="C354" s="817"/>
      <c r="D354" s="818"/>
      <c r="E354" s="818"/>
      <c r="F354" s="818"/>
      <c r="G354" s="818"/>
    </row>
    <row r="355" spans="2:7" ht="16" customHeight="1">
      <c r="B355" s="817"/>
      <c r="C355" s="817"/>
      <c r="D355" s="818"/>
      <c r="E355" s="818"/>
      <c r="F355" s="818"/>
      <c r="G355" s="818"/>
    </row>
    <row r="356" spans="2:7" ht="16" customHeight="1">
      <c r="B356" s="817"/>
      <c r="C356" s="817"/>
      <c r="D356" s="818"/>
      <c r="E356" s="818"/>
      <c r="F356" s="818"/>
      <c r="G356" s="818"/>
    </row>
    <row r="357" spans="2:7" ht="16" customHeight="1">
      <c r="B357" s="817"/>
      <c r="C357" s="817"/>
      <c r="D357" s="818"/>
      <c r="E357" s="818"/>
      <c r="F357" s="818"/>
      <c r="G357" s="818"/>
    </row>
    <row r="358" spans="2:7" ht="16" customHeight="1">
      <c r="B358" s="817"/>
      <c r="C358" s="817"/>
      <c r="D358" s="818"/>
      <c r="E358" s="818"/>
      <c r="F358" s="818"/>
      <c r="G358" s="818"/>
    </row>
    <row r="359" spans="2:7" ht="16" customHeight="1">
      <c r="B359" s="817"/>
      <c r="C359" s="817"/>
      <c r="D359" s="818"/>
      <c r="E359" s="818"/>
      <c r="F359" s="818"/>
      <c r="G359" s="818"/>
    </row>
    <row r="360" spans="2:7" ht="16" customHeight="1">
      <c r="B360" s="817"/>
      <c r="C360" s="817"/>
      <c r="D360" s="818"/>
      <c r="E360" s="818"/>
      <c r="F360" s="818"/>
      <c r="G360" s="818"/>
    </row>
    <row r="361" spans="2:7" ht="16" customHeight="1">
      <c r="B361" s="817"/>
      <c r="C361" s="817"/>
      <c r="D361" s="818"/>
      <c r="E361" s="818"/>
      <c r="F361" s="818"/>
      <c r="G361" s="818"/>
    </row>
    <row r="362" spans="2:7" ht="16" customHeight="1">
      <c r="B362" s="817"/>
      <c r="C362" s="817"/>
      <c r="D362" s="818"/>
      <c r="E362" s="818"/>
      <c r="F362" s="818"/>
      <c r="G362" s="818"/>
    </row>
    <row r="363" spans="2:7" ht="16" customHeight="1">
      <c r="B363" s="817"/>
      <c r="C363" s="817"/>
      <c r="D363" s="818"/>
      <c r="E363" s="818"/>
      <c r="F363" s="818"/>
      <c r="G363" s="818"/>
    </row>
    <row r="364" spans="2:7" ht="16" customHeight="1">
      <c r="B364" s="817"/>
      <c r="C364" s="817"/>
      <c r="D364" s="818"/>
      <c r="E364" s="818"/>
      <c r="F364" s="818"/>
      <c r="G364" s="818"/>
    </row>
    <row r="365" spans="2:7" ht="16" customHeight="1">
      <c r="B365" s="817"/>
      <c r="C365" s="817"/>
      <c r="D365" s="818"/>
      <c r="E365" s="818"/>
      <c r="F365" s="818"/>
      <c r="G365" s="818"/>
    </row>
    <row r="366" spans="2:7" ht="16" customHeight="1">
      <c r="B366" s="817"/>
      <c r="C366" s="817"/>
      <c r="D366" s="818"/>
      <c r="E366" s="818"/>
      <c r="F366" s="818"/>
      <c r="G366" s="818"/>
    </row>
    <row r="367" spans="2:7" ht="16" customHeight="1">
      <c r="B367" s="817"/>
      <c r="C367" s="817"/>
      <c r="D367" s="818"/>
      <c r="E367" s="818"/>
      <c r="F367" s="818"/>
      <c r="G367" s="818"/>
    </row>
    <row r="368" spans="2:7" ht="16" customHeight="1">
      <c r="B368" s="817"/>
      <c r="C368" s="817"/>
      <c r="D368" s="818"/>
      <c r="E368" s="818"/>
      <c r="F368" s="818"/>
      <c r="G368" s="818"/>
    </row>
    <row r="369" spans="2:7" ht="16" customHeight="1">
      <c r="B369" s="817"/>
      <c r="C369" s="817"/>
      <c r="D369" s="818"/>
      <c r="E369" s="818"/>
      <c r="F369" s="818"/>
      <c r="G369" s="818"/>
    </row>
    <row r="370" spans="2:7" ht="16" customHeight="1">
      <c r="B370" s="817"/>
      <c r="C370" s="817"/>
      <c r="D370" s="818"/>
      <c r="E370" s="818"/>
      <c r="F370" s="818"/>
      <c r="G370" s="818"/>
    </row>
    <row r="371" spans="2:7" ht="16" customHeight="1">
      <c r="B371" s="817"/>
      <c r="C371" s="817"/>
      <c r="D371" s="818"/>
      <c r="E371" s="818"/>
      <c r="F371" s="818"/>
      <c r="G371" s="818"/>
    </row>
    <row r="372" spans="2:7" ht="16" customHeight="1">
      <c r="B372" s="817"/>
      <c r="C372" s="817"/>
      <c r="D372" s="818"/>
      <c r="E372" s="818"/>
      <c r="F372" s="818"/>
      <c r="G372" s="818"/>
    </row>
    <row r="373" spans="2:7" ht="16" customHeight="1">
      <c r="B373" s="817"/>
      <c r="C373" s="817"/>
      <c r="D373" s="818"/>
      <c r="E373" s="818"/>
      <c r="F373" s="818"/>
      <c r="G373" s="818"/>
    </row>
    <row r="374" spans="2:7" ht="16" customHeight="1">
      <c r="B374" s="817"/>
      <c r="C374" s="817"/>
      <c r="D374" s="818"/>
      <c r="E374" s="818"/>
      <c r="F374" s="818"/>
      <c r="G374" s="818"/>
    </row>
    <row r="375" spans="2:7" ht="16" customHeight="1">
      <c r="B375" s="817"/>
      <c r="C375" s="817"/>
      <c r="D375" s="818"/>
      <c r="E375" s="818"/>
      <c r="F375" s="818"/>
      <c r="G375" s="818"/>
    </row>
    <row r="376" spans="2:7" ht="16" customHeight="1">
      <c r="B376" s="817"/>
      <c r="C376" s="817"/>
      <c r="D376" s="818"/>
      <c r="E376" s="818"/>
      <c r="F376" s="818"/>
      <c r="G376" s="818"/>
    </row>
    <row r="377" spans="2:7" ht="16" customHeight="1">
      <c r="B377" s="817"/>
      <c r="C377" s="817"/>
      <c r="D377" s="818"/>
      <c r="E377" s="818"/>
      <c r="F377" s="818"/>
      <c r="G377" s="818"/>
    </row>
    <row r="378" spans="2:7" ht="16" customHeight="1">
      <c r="B378" s="817"/>
      <c r="C378" s="817"/>
      <c r="D378" s="818"/>
      <c r="E378" s="818"/>
      <c r="F378" s="818"/>
      <c r="G378" s="818"/>
    </row>
    <row r="379" spans="2:7" ht="16" customHeight="1">
      <c r="B379" s="817"/>
      <c r="C379" s="817"/>
      <c r="D379" s="818"/>
      <c r="E379" s="818"/>
      <c r="F379" s="818"/>
      <c r="G379" s="818"/>
    </row>
    <row r="380" spans="2:7" ht="16" customHeight="1">
      <c r="B380" s="817"/>
      <c r="C380" s="817"/>
      <c r="D380" s="818"/>
      <c r="E380" s="818"/>
      <c r="F380" s="818"/>
      <c r="G380" s="818"/>
    </row>
    <row r="381" spans="2:7" ht="16" customHeight="1">
      <c r="B381" s="817"/>
      <c r="C381" s="817"/>
      <c r="D381" s="818"/>
      <c r="E381" s="818"/>
      <c r="F381" s="818"/>
      <c r="G381" s="818"/>
    </row>
    <row r="382" spans="2:7" ht="16" customHeight="1">
      <c r="B382" s="817"/>
      <c r="C382" s="817"/>
      <c r="D382" s="818"/>
      <c r="E382" s="818"/>
      <c r="F382" s="818"/>
      <c r="G382" s="818"/>
    </row>
    <row r="383" spans="2:7" ht="16" customHeight="1">
      <c r="B383" s="817"/>
      <c r="C383" s="817"/>
      <c r="D383" s="818"/>
      <c r="E383" s="818"/>
      <c r="F383" s="818"/>
      <c r="G383" s="818"/>
    </row>
    <row r="384" spans="2:7" ht="16" customHeight="1">
      <c r="B384" s="817"/>
      <c r="C384" s="817"/>
      <c r="D384" s="818"/>
      <c r="E384" s="818"/>
      <c r="F384" s="818"/>
      <c r="G384" s="818"/>
    </row>
    <row r="385" spans="2:7" ht="16" customHeight="1">
      <c r="B385" s="817"/>
      <c r="C385" s="817"/>
      <c r="D385" s="818"/>
      <c r="E385" s="818"/>
      <c r="F385" s="818"/>
      <c r="G385" s="818"/>
    </row>
    <row r="386" spans="2:7" ht="16" customHeight="1">
      <c r="B386" s="817"/>
      <c r="C386" s="817"/>
      <c r="D386" s="818"/>
      <c r="E386" s="818"/>
      <c r="F386" s="818"/>
      <c r="G386" s="818"/>
    </row>
    <row r="387" spans="2:7" ht="16" customHeight="1">
      <c r="B387" s="817"/>
      <c r="C387" s="817"/>
      <c r="D387" s="818"/>
      <c r="E387" s="818"/>
      <c r="F387" s="818"/>
      <c r="G387" s="818"/>
    </row>
    <row r="388" spans="2:7" ht="16" customHeight="1">
      <c r="B388" s="817"/>
      <c r="C388" s="817"/>
      <c r="D388" s="818"/>
      <c r="E388" s="818"/>
      <c r="F388" s="818"/>
      <c r="G388" s="818"/>
    </row>
    <row r="389" spans="2:7" ht="16" customHeight="1">
      <c r="B389" s="817"/>
      <c r="C389" s="817"/>
      <c r="D389" s="818"/>
      <c r="E389" s="818"/>
      <c r="F389" s="818"/>
      <c r="G389" s="818"/>
    </row>
    <row r="390" spans="2:7" ht="16" customHeight="1">
      <c r="B390" s="817"/>
      <c r="C390" s="817"/>
      <c r="D390" s="818"/>
      <c r="E390" s="818"/>
      <c r="F390" s="818"/>
      <c r="G390" s="818"/>
    </row>
    <row r="391" spans="2:7" ht="16" customHeight="1">
      <c r="B391" s="817"/>
      <c r="C391" s="817"/>
      <c r="D391" s="818"/>
      <c r="E391" s="818"/>
      <c r="F391" s="818"/>
      <c r="G391" s="818"/>
    </row>
    <row r="392" spans="2:7" ht="16" customHeight="1">
      <c r="B392" s="817"/>
      <c r="C392" s="817"/>
      <c r="D392" s="818"/>
      <c r="E392" s="818"/>
      <c r="F392" s="818"/>
      <c r="G392" s="818"/>
    </row>
    <row r="393" spans="2:7" ht="16" customHeight="1">
      <c r="B393" s="817"/>
      <c r="C393" s="817"/>
      <c r="D393" s="818"/>
      <c r="E393" s="818"/>
      <c r="F393" s="818"/>
      <c r="G393" s="818"/>
    </row>
    <row r="394" spans="2:7" ht="16" customHeight="1">
      <c r="B394" s="817"/>
      <c r="C394" s="817"/>
      <c r="D394" s="818"/>
      <c r="E394" s="818"/>
      <c r="F394" s="818"/>
      <c r="G394" s="818"/>
    </row>
    <row r="395" spans="2:7" ht="16" customHeight="1">
      <c r="B395" s="817"/>
      <c r="C395" s="817"/>
      <c r="D395" s="818"/>
      <c r="E395" s="818"/>
      <c r="F395" s="818"/>
      <c r="G395" s="818"/>
    </row>
    <row r="396" spans="2:7" ht="16" customHeight="1">
      <c r="B396" s="817"/>
      <c r="C396" s="817"/>
      <c r="D396" s="818"/>
      <c r="E396" s="818"/>
      <c r="F396" s="818"/>
      <c r="G396" s="818"/>
    </row>
    <row r="397" spans="2:7" ht="16" customHeight="1">
      <c r="B397" s="817"/>
      <c r="C397" s="817"/>
      <c r="D397" s="818"/>
      <c r="E397" s="818"/>
      <c r="F397" s="818"/>
      <c r="G397" s="818"/>
    </row>
    <row r="398" spans="2:7" ht="16" customHeight="1">
      <c r="B398" s="817"/>
      <c r="C398" s="817"/>
      <c r="D398" s="818"/>
      <c r="E398" s="818"/>
      <c r="F398" s="818"/>
      <c r="G398" s="818"/>
    </row>
    <row r="399" spans="2:7" ht="16" customHeight="1">
      <c r="B399" s="817"/>
      <c r="C399" s="817"/>
      <c r="D399" s="818"/>
      <c r="E399" s="818"/>
      <c r="F399" s="818"/>
      <c r="G399" s="818"/>
    </row>
    <row r="400" spans="2:7" ht="16" customHeight="1">
      <c r="B400" s="817"/>
      <c r="C400" s="817"/>
      <c r="D400" s="818"/>
      <c r="E400" s="818"/>
      <c r="F400" s="818"/>
      <c r="G400" s="818"/>
    </row>
    <row r="401" spans="2:7" ht="16" customHeight="1">
      <c r="B401" s="817"/>
      <c r="C401" s="817"/>
      <c r="D401" s="818"/>
      <c r="E401" s="818"/>
      <c r="F401" s="818"/>
      <c r="G401" s="818"/>
    </row>
    <row r="402" spans="2:7" ht="16" customHeight="1">
      <c r="B402" s="817"/>
      <c r="C402" s="817"/>
      <c r="D402" s="818"/>
      <c r="E402" s="818"/>
      <c r="F402" s="818"/>
      <c r="G402" s="818"/>
    </row>
    <row r="403" spans="2:7" ht="16" customHeight="1">
      <c r="B403" s="817"/>
      <c r="C403" s="817"/>
      <c r="D403" s="818"/>
      <c r="E403" s="818"/>
      <c r="F403" s="818"/>
      <c r="G403" s="818"/>
    </row>
    <row r="404" spans="2:7" ht="16" customHeight="1">
      <c r="B404" s="817"/>
      <c r="C404" s="817"/>
      <c r="D404" s="818"/>
      <c r="E404" s="818"/>
      <c r="F404" s="818"/>
      <c r="G404" s="818"/>
    </row>
    <row r="405" spans="2:7" ht="16" customHeight="1">
      <c r="B405" s="817"/>
      <c r="C405" s="817"/>
      <c r="D405" s="818"/>
      <c r="E405" s="818"/>
      <c r="F405" s="818"/>
      <c r="G405" s="818"/>
    </row>
    <row r="406" spans="2:7" ht="16" customHeight="1">
      <c r="B406" s="817"/>
      <c r="C406" s="817"/>
      <c r="D406" s="818"/>
      <c r="E406" s="818"/>
      <c r="F406" s="818"/>
      <c r="G406" s="818"/>
    </row>
    <row r="407" spans="2:7" ht="16" customHeight="1">
      <c r="B407" s="817"/>
      <c r="C407" s="817"/>
      <c r="D407" s="818"/>
      <c r="E407" s="818"/>
      <c r="F407" s="818"/>
      <c r="G407" s="818"/>
    </row>
    <row r="408" spans="2:7" ht="16" customHeight="1">
      <c r="B408" s="817"/>
      <c r="C408" s="817"/>
      <c r="D408" s="818"/>
      <c r="E408" s="818"/>
      <c r="F408" s="818"/>
      <c r="G408" s="818"/>
    </row>
    <row r="409" spans="2:7" ht="16" customHeight="1">
      <c r="B409" s="817"/>
      <c r="C409" s="817"/>
      <c r="D409" s="818"/>
      <c r="E409" s="818"/>
      <c r="F409" s="818"/>
      <c r="G409" s="818"/>
    </row>
    <row r="410" spans="2:7" ht="16" customHeight="1">
      <c r="B410" s="817"/>
      <c r="C410" s="817"/>
      <c r="D410" s="818"/>
      <c r="E410" s="818"/>
      <c r="F410" s="818"/>
      <c r="G410" s="818"/>
    </row>
    <row r="411" spans="2:7" ht="16" customHeight="1">
      <c r="B411" s="817"/>
      <c r="C411" s="817"/>
      <c r="D411" s="818"/>
      <c r="E411" s="818"/>
      <c r="F411" s="818"/>
      <c r="G411" s="818"/>
    </row>
    <row r="412" spans="2:7" ht="16" customHeight="1">
      <c r="B412" s="817"/>
      <c r="C412" s="817"/>
      <c r="D412" s="818"/>
      <c r="E412" s="818"/>
      <c r="F412" s="818"/>
      <c r="G412" s="818"/>
    </row>
    <row r="413" spans="2:7" ht="16" customHeight="1">
      <c r="B413" s="817"/>
      <c r="C413" s="817"/>
      <c r="D413" s="818"/>
      <c r="E413" s="818"/>
      <c r="F413" s="818"/>
      <c r="G413" s="818"/>
    </row>
    <row r="414" spans="2:7" ht="16" customHeight="1">
      <c r="B414" s="817"/>
      <c r="C414" s="817"/>
      <c r="D414" s="818"/>
      <c r="E414" s="818"/>
      <c r="F414" s="818"/>
      <c r="G414" s="818"/>
    </row>
    <row r="415" spans="2:7" ht="16" customHeight="1">
      <c r="B415" s="817"/>
      <c r="C415" s="817"/>
      <c r="D415" s="818"/>
      <c r="E415" s="818"/>
      <c r="F415" s="818"/>
      <c r="G415" s="818"/>
    </row>
    <row r="416" spans="2:7" ht="16" customHeight="1">
      <c r="B416" s="817"/>
      <c r="C416" s="817"/>
      <c r="D416" s="818"/>
      <c r="E416" s="818"/>
      <c r="F416" s="818"/>
      <c r="G416" s="818"/>
    </row>
    <row r="417" spans="2:7" ht="16" customHeight="1">
      <c r="B417" s="817"/>
      <c r="C417" s="817"/>
      <c r="D417" s="818"/>
      <c r="E417" s="818"/>
      <c r="F417" s="818"/>
      <c r="G417" s="818"/>
    </row>
    <row r="418" spans="2:7" ht="16" customHeight="1">
      <c r="B418" s="817"/>
      <c r="C418" s="817"/>
      <c r="D418" s="818"/>
      <c r="E418" s="818"/>
      <c r="F418" s="818"/>
      <c r="G418" s="818"/>
    </row>
    <row r="419" spans="2:7" ht="16" customHeight="1">
      <c r="B419" s="817"/>
      <c r="C419" s="817"/>
      <c r="D419" s="818"/>
      <c r="E419" s="818"/>
      <c r="F419" s="818"/>
      <c r="G419" s="818"/>
    </row>
    <row r="420" spans="2:7" ht="16" customHeight="1">
      <c r="B420" s="817"/>
      <c r="C420" s="817"/>
      <c r="D420" s="818"/>
      <c r="E420" s="818"/>
      <c r="F420" s="818"/>
      <c r="G420" s="818"/>
    </row>
    <row r="421" spans="2:7" ht="16" customHeight="1">
      <c r="B421" s="817"/>
      <c r="C421" s="817"/>
      <c r="D421" s="818"/>
      <c r="E421" s="818"/>
      <c r="F421" s="818"/>
      <c r="G421" s="818"/>
    </row>
    <row r="422" spans="2:7" ht="16" customHeight="1">
      <c r="B422" s="817"/>
      <c r="C422" s="817"/>
      <c r="D422" s="818"/>
      <c r="E422" s="818"/>
      <c r="F422" s="818"/>
      <c r="G422" s="818"/>
    </row>
    <row r="423" spans="2:7" ht="16" customHeight="1">
      <c r="B423" s="817"/>
      <c r="C423" s="817"/>
      <c r="D423" s="818"/>
      <c r="E423" s="818"/>
      <c r="F423" s="818"/>
      <c r="G423" s="818"/>
    </row>
    <row r="424" spans="2:7" ht="16" customHeight="1">
      <c r="B424" s="817"/>
      <c r="C424" s="817"/>
      <c r="D424" s="818"/>
      <c r="E424" s="818"/>
      <c r="F424" s="818"/>
      <c r="G424" s="818"/>
    </row>
    <row r="425" spans="2:7" ht="16" customHeight="1">
      <c r="B425" s="817"/>
      <c r="C425" s="817"/>
      <c r="D425" s="818"/>
      <c r="E425" s="818"/>
      <c r="F425" s="818"/>
      <c r="G425" s="818"/>
    </row>
    <row r="426" spans="2:7" ht="16" customHeight="1">
      <c r="B426" s="817"/>
      <c r="C426" s="817"/>
      <c r="D426" s="818"/>
      <c r="E426" s="818"/>
      <c r="F426" s="818"/>
      <c r="G426" s="818"/>
    </row>
    <row r="427" spans="2:7" ht="16" customHeight="1">
      <c r="B427" s="817"/>
      <c r="C427" s="817"/>
      <c r="D427" s="818"/>
      <c r="E427" s="818"/>
      <c r="F427" s="818"/>
      <c r="G427" s="818"/>
    </row>
    <row r="428" spans="2:7" ht="16" customHeight="1">
      <c r="B428" s="817"/>
      <c r="C428" s="817"/>
      <c r="D428" s="818"/>
      <c r="E428" s="818"/>
      <c r="F428" s="818"/>
      <c r="G428" s="818"/>
    </row>
    <row r="429" spans="2:7" ht="16" customHeight="1">
      <c r="B429" s="817"/>
      <c r="C429" s="817"/>
      <c r="D429" s="818"/>
      <c r="E429" s="818"/>
      <c r="F429" s="818"/>
      <c r="G429" s="818"/>
    </row>
    <row r="430" spans="2:7" ht="16" customHeight="1">
      <c r="B430" s="817"/>
      <c r="C430" s="817"/>
      <c r="D430" s="818"/>
      <c r="E430" s="818"/>
      <c r="F430" s="818"/>
      <c r="G430" s="818"/>
    </row>
    <row r="431" spans="2:7" ht="16" customHeight="1">
      <c r="B431" s="817"/>
      <c r="C431" s="817"/>
      <c r="D431" s="818"/>
      <c r="E431" s="818"/>
      <c r="F431" s="818"/>
      <c r="G431" s="818"/>
    </row>
    <row r="432" spans="2:7" ht="16" customHeight="1">
      <c r="B432" s="817"/>
      <c r="C432" s="817"/>
      <c r="D432" s="818"/>
      <c r="E432" s="818"/>
      <c r="F432" s="818"/>
      <c r="G432" s="818"/>
    </row>
    <row r="433" spans="2:7" ht="16" customHeight="1">
      <c r="B433" s="817"/>
      <c r="C433" s="817"/>
      <c r="D433" s="818"/>
      <c r="E433" s="818"/>
      <c r="F433" s="818"/>
      <c r="G433" s="818"/>
    </row>
    <row r="434" spans="2:7" ht="16" customHeight="1">
      <c r="B434" s="817"/>
      <c r="C434" s="817"/>
      <c r="D434" s="818"/>
      <c r="E434" s="818"/>
      <c r="F434" s="818"/>
      <c r="G434" s="818"/>
    </row>
    <row r="435" spans="2:7" ht="16" customHeight="1">
      <c r="B435" s="817"/>
      <c r="C435" s="817"/>
      <c r="D435" s="818"/>
      <c r="E435" s="818"/>
      <c r="F435" s="818"/>
      <c r="G435" s="818"/>
    </row>
    <row r="436" spans="2:7" ht="16" customHeight="1">
      <c r="B436" s="817"/>
      <c r="C436" s="817"/>
      <c r="D436" s="818"/>
      <c r="E436" s="818"/>
      <c r="F436" s="818"/>
      <c r="G436" s="818"/>
    </row>
    <row r="437" spans="2:7" ht="16" customHeight="1">
      <c r="B437" s="817"/>
      <c r="C437" s="817"/>
      <c r="D437" s="818"/>
      <c r="E437" s="818"/>
      <c r="F437" s="818"/>
      <c r="G437" s="818"/>
    </row>
    <row r="438" spans="2:7" ht="16" customHeight="1">
      <c r="B438" s="817"/>
      <c r="C438" s="817"/>
      <c r="D438" s="818"/>
      <c r="E438" s="818"/>
      <c r="F438" s="818"/>
      <c r="G438" s="818"/>
    </row>
    <row r="439" spans="2:7" ht="16" customHeight="1">
      <c r="B439" s="817"/>
      <c r="C439" s="817"/>
      <c r="D439" s="818"/>
      <c r="E439" s="818"/>
      <c r="F439" s="818"/>
      <c r="G439" s="818"/>
    </row>
    <row r="440" spans="2:7" ht="16" customHeight="1">
      <c r="B440" s="817"/>
      <c r="C440" s="817"/>
      <c r="D440" s="818"/>
      <c r="E440" s="818"/>
      <c r="F440" s="818"/>
      <c r="G440" s="818"/>
    </row>
    <row r="441" spans="2:7" ht="16" customHeight="1">
      <c r="B441" s="817"/>
      <c r="C441" s="817"/>
      <c r="D441" s="818"/>
      <c r="E441" s="818"/>
      <c r="F441" s="818"/>
      <c r="G441" s="818"/>
    </row>
    <row r="442" spans="2:7" ht="16" customHeight="1">
      <c r="B442" s="817"/>
      <c r="C442" s="817"/>
      <c r="D442" s="818"/>
      <c r="E442" s="818"/>
      <c r="F442" s="818"/>
      <c r="G442" s="818"/>
    </row>
    <row r="443" spans="2:7" ht="16" customHeight="1">
      <c r="B443" s="817"/>
      <c r="C443" s="817"/>
      <c r="D443" s="818"/>
      <c r="E443" s="818"/>
      <c r="F443" s="818"/>
      <c r="G443" s="818"/>
    </row>
    <row r="444" spans="2:7" ht="16" customHeight="1">
      <c r="B444" s="817"/>
      <c r="C444" s="817"/>
      <c r="D444" s="818"/>
      <c r="E444" s="818"/>
      <c r="F444" s="818"/>
      <c r="G444" s="818"/>
    </row>
    <row r="445" spans="2:7" ht="16" customHeight="1">
      <c r="B445" s="817"/>
      <c r="C445" s="817"/>
      <c r="D445" s="818"/>
      <c r="E445" s="818"/>
      <c r="F445" s="818"/>
      <c r="G445" s="818"/>
    </row>
    <row r="446" spans="2:7" ht="16" customHeight="1">
      <c r="B446" s="817"/>
      <c r="C446" s="817"/>
      <c r="D446" s="818"/>
      <c r="E446" s="818"/>
      <c r="F446" s="818"/>
      <c r="G446" s="818"/>
    </row>
    <row r="447" spans="2:7" ht="16" customHeight="1">
      <c r="B447" s="817"/>
      <c r="C447" s="817"/>
      <c r="D447" s="818"/>
      <c r="E447" s="818"/>
      <c r="F447" s="818"/>
      <c r="G447" s="818"/>
    </row>
    <row r="448" spans="2:7" ht="16" customHeight="1">
      <c r="B448" s="817"/>
      <c r="C448" s="817"/>
      <c r="D448" s="818"/>
      <c r="E448" s="818"/>
      <c r="F448" s="818"/>
      <c r="G448" s="818"/>
    </row>
    <row r="449" spans="2:7" ht="16" customHeight="1">
      <c r="B449" s="817"/>
      <c r="C449" s="817"/>
      <c r="D449" s="818"/>
      <c r="E449" s="818"/>
      <c r="F449" s="818"/>
      <c r="G449" s="818"/>
    </row>
    <row r="450" spans="2:7" ht="16" customHeight="1">
      <c r="B450" s="817"/>
      <c r="C450" s="817"/>
      <c r="D450" s="818"/>
      <c r="E450" s="818"/>
      <c r="F450" s="818"/>
      <c r="G450" s="818"/>
    </row>
    <row r="451" spans="2:7" ht="16" customHeight="1">
      <c r="B451" s="817"/>
      <c r="C451" s="817"/>
      <c r="D451" s="818"/>
      <c r="E451" s="818"/>
      <c r="F451" s="818"/>
      <c r="G451" s="818"/>
    </row>
    <row r="452" spans="2:7" ht="16" customHeight="1">
      <c r="B452" s="817"/>
      <c r="C452" s="817"/>
      <c r="D452" s="818"/>
      <c r="E452" s="818"/>
      <c r="F452" s="818"/>
      <c r="G452" s="818"/>
    </row>
    <row r="453" spans="2:7" ht="16" customHeight="1">
      <c r="B453" s="817"/>
      <c r="C453" s="817"/>
      <c r="D453" s="818"/>
      <c r="E453" s="818"/>
      <c r="F453" s="818"/>
      <c r="G453" s="818"/>
    </row>
    <row r="454" spans="2:7" ht="16" customHeight="1">
      <c r="B454" s="817"/>
      <c r="C454" s="817"/>
      <c r="D454" s="818"/>
      <c r="E454" s="818"/>
      <c r="F454" s="818"/>
      <c r="G454" s="818"/>
    </row>
    <row r="455" spans="2:7" ht="16" customHeight="1">
      <c r="B455" s="817"/>
      <c r="C455" s="817"/>
      <c r="D455" s="818"/>
      <c r="E455" s="818"/>
      <c r="F455" s="818"/>
      <c r="G455" s="818"/>
    </row>
    <row r="456" spans="2:7" ht="16" customHeight="1">
      <c r="B456" s="817"/>
      <c r="C456" s="817"/>
      <c r="D456" s="818"/>
      <c r="E456" s="818"/>
      <c r="F456" s="818"/>
      <c r="G456" s="818"/>
    </row>
    <row r="457" spans="2:7" ht="16" customHeight="1">
      <c r="B457" s="817"/>
      <c r="C457" s="817"/>
      <c r="D457" s="818"/>
      <c r="E457" s="818"/>
      <c r="F457" s="818"/>
      <c r="G457" s="818"/>
    </row>
    <row r="458" spans="2:7" ht="16" customHeight="1">
      <c r="B458" s="817"/>
      <c r="C458" s="817"/>
      <c r="D458" s="818"/>
      <c r="E458" s="818"/>
      <c r="F458" s="818"/>
      <c r="G458" s="818"/>
    </row>
    <row r="459" spans="2:7" ht="16" customHeight="1">
      <c r="B459" s="817"/>
      <c r="C459" s="817"/>
      <c r="D459" s="818"/>
      <c r="E459" s="818"/>
      <c r="F459" s="818"/>
      <c r="G459" s="818"/>
    </row>
    <row r="460" spans="2:7" ht="16" customHeight="1">
      <c r="B460" s="817"/>
      <c r="C460" s="817"/>
      <c r="D460" s="818"/>
      <c r="E460" s="818"/>
      <c r="F460" s="818"/>
      <c r="G460" s="818"/>
    </row>
    <row r="461" spans="2:7" ht="16" customHeight="1">
      <c r="B461" s="817"/>
      <c r="C461" s="817"/>
      <c r="D461" s="818"/>
      <c r="E461" s="818"/>
      <c r="F461" s="818"/>
      <c r="G461" s="818"/>
    </row>
    <row r="462" spans="2:7" ht="16" customHeight="1">
      <c r="B462" s="817"/>
      <c r="C462" s="817"/>
      <c r="D462" s="818"/>
      <c r="E462" s="818"/>
      <c r="F462" s="818"/>
      <c r="G462" s="818"/>
    </row>
    <row r="463" spans="2:7" ht="16" customHeight="1">
      <c r="B463" s="817"/>
      <c r="C463" s="817"/>
      <c r="D463" s="818"/>
      <c r="E463" s="818"/>
      <c r="F463" s="818"/>
      <c r="G463" s="818"/>
    </row>
    <row r="464" spans="2:7" ht="16" customHeight="1">
      <c r="B464" s="817"/>
      <c r="C464" s="817"/>
      <c r="D464" s="818"/>
      <c r="E464" s="818"/>
      <c r="F464" s="818"/>
      <c r="G464" s="818"/>
    </row>
    <row r="465" spans="2:7" ht="16" customHeight="1">
      <c r="B465" s="817"/>
      <c r="C465" s="817"/>
      <c r="D465" s="818"/>
      <c r="E465" s="818"/>
      <c r="F465" s="818"/>
      <c r="G465" s="818"/>
    </row>
    <row r="466" spans="2:7" ht="16" customHeight="1">
      <c r="B466" s="817"/>
      <c r="C466" s="817"/>
      <c r="D466" s="818"/>
      <c r="E466" s="818"/>
      <c r="F466" s="818"/>
      <c r="G466" s="818"/>
    </row>
    <row r="467" spans="2:7" ht="16" customHeight="1">
      <c r="B467" s="817"/>
      <c r="C467" s="817"/>
      <c r="D467" s="818"/>
      <c r="E467" s="818"/>
      <c r="F467" s="818"/>
      <c r="G467" s="818"/>
    </row>
    <row r="468" spans="2:7" ht="16" customHeight="1">
      <c r="B468" s="817"/>
      <c r="C468" s="817"/>
      <c r="D468" s="818"/>
      <c r="E468" s="818"/>
      <c r="F468" s="818"/>
      <c r="G468" s="818"/>
    </row>
    <row r="469" spans="2:7" ht="16" customHeight="1">
      <c r="B469" s="817"/>
      <c r="C469" s="817"/>
      <c r="D469" s="818"/>
      <c r="E469" s="818"/>
      <c r="F469" s="818"/>
      <c r="G469" s="818"/>
    </row>
    <row r="470" spans="2:7" ht="16" customHeight="1">
      <c r="B470" s="817"/>
      <c r="C470" s="817"/>
      <c r="D470" s="818"/>
      <c r="E470" s="818"/>
      <c r="F470" s="818"/>
      <c r="G470" s="818"/>
    </row>
    <row r="471" spans="2:7" ht="16" customHeight="1">
      <c r="B471" s="817"/>
      <c r="C471" s="817"/>
      <c r="D471" s="818"/>
      <c r="E471" s="818"/>
      <c r="F471" s="818"/>
      <c r="G471" s="818"/>
    </row>
    <row r="472" spans="2:7" ht="16" customHeight="1">
      <c r="B472" s="817"/>
      <c r="C472" s="817"/>
      <c r="D472" s="818"/>
      <c r="E472" s="818"/>
      <c r="F472" s="818"/>
      <c r="G472" s="818"/>
    </row>
    <row r="473" spans="2:7" ht="16" customHeight="1">
      <c r="B473" s="817"/>
      <c r="C473" s="817"/>
      <c r="D473" s="818"/>
      <c r="E473" s="818"/>
      <c r="F473" s="818"/>
      <c r="G473" s="818"/>
    </row>
    <row r="474" spans="2:7" ht="16" customHeight="1">
      <c r="B474" s="817"/>
      <c r="C474" s="817"/>
      <c r="D474" s="818"/>
      <c r="E474" s="818"/>
      <c r="F474" s="818"/>
      <c r="G474" s="818"/>
    </row>
    <row r="475" spans="2:7" ht="16" customHeight="1">
      <c r="B475" s="817"/>
      <c r="C475" s="817"/>
      <c r="D475" s="818"/>
      <c r="E475" s="818"/>
      <c r="F475" s="818"/>
      <c r="G475" s="818"/>
    </row>
    <row r="476" spans="2:7" ht="16" customHeight="1">
      <c r="B476" s="817"/>
      <c r="C476" s="817"/>
      <c r="D476" s="818"/>
      <c r="E476" s="818"/>
      <c r="F476" s="818"/>
      <c r="G476" s="818"/>
    </row>
    <row r="477" spans="2:7" ht="16" customHeight="1">
      <c r="B477" s="817"/>
      <c r="C477" s="817"/>
      <c r="D477" s="818"/>
      <c r="E477" s="818"/>
      <c r="F477" s="818"/>
      <c r="G477" s="818"/>
    </row>
  </sheetData>
  <sheetProtection formatCells="0" formatColumns="0" formatRows="0" insertColumns="0" insertRows="0" insertHyperlinks="0" deleteColumns="0" deleteRows="0" sort="0" autoFilter="0" pivotTables="0"/>
  <pageMargins left="0.7" right="0.7" top="0.75" bottom="0.75" header="0.3" footer="0.3"/>
  <pageSetup paperSize="9" orientation="portrait"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24169-D73E-E14E-9DCA-440279269274}">
  <sheetPr codeName="Hoja39">
    <tabColor theme="6" tint="0.39997558519241921"/>
  </sheetPr>
  <dimension ref="A1:G139"/>
  <sheetViews>
    <sheetView showGridLines="0" topLeftCell="A56" zoomScale="130" zoomScaleNormal="130" workbookViewId="0">
      <selection activeCell="D72" sqref="D72"/>
    </sheetView>
  </sheetViews>
  <sheetFormatPr baseColWidth="10" defaultColWidth="0" defaultRowHeight="16" zeroHeight="1" outlineLevelRow="1"/>
  <cols>
    <col min="1" max="1" width="11" style="819" customWidth="1"/>
    <col min="2" max="2" width="7.33203125" style="819" customWidth="1"/>
    <col min="3" max="3" width="55.33203125" style="819" bestFit="1" customWidth="1"/>
    <col min="4" max="4" width="14.83203125" style="819" customWidth="1"/>
    <col min="5" max="5" width="17.6640625" style="819" customWidth="1"/>
    <col min="6" max="6" width="13.33203125" style="819" bestFit="1" customWidth="1"/>
    <col min="7" max="7" width="11" style="819" customWidth="1"/>
    <col min="8" max="16384" width="11" style="819" hidden="1"/>
  </cols>
  <sheetData>
    <row r="1" spans="2:4"/>
    <row r="2" spans="2:4"/>
    <row r="3" spans="2:4">
      <c r="C3" s="820" t="s">
        <v>1610</v>
      </c>
    </row>
    <row r="4" spans="2:4" outlineLevel="1"/>
    <row r="5" spans="2:4" outlineLevel="1">
      <c r="C5" s="821"/>
      <c r="D5" s="822"/>
    </row>
    <row r="6" spans="2:4" outlineLevel="1">
      <c r="C6" s="823" t="s">
        <v>1611</v>
      </c>
      <c r="D6" s="824">
        <f>+'[9]4.2 ESF - Patrimonio'!N144-'[9]4.2 ESF - Patrimonio'!N205</f>
        <v>3991035913.8632832</v>
      </c>
    </row>
    <row r="7" spans="2:4" outlineLevel="1">
      <c r="C7" s="821"/>
      <c r="D7" s="822"/>
    </row>
    <row r="8" spans="2:4" outlineLevel="1">
      <c r="B8" s="819" t="s">
        <v>1612</v>
      </c>
      <c r="C8" s="821" t="s">
        <v>1613</v>
      </c>
      <c r="D8" s="825"/>
    </row>
    <row r="9" spans="2:4" outlineLevel="1">
      <c r="B9" s="819" t="s">
        <v>1612</v>
      </c>
      <c r="C9" s="821" t="s">
        <v>1614</v>
      </c>
      <c r="D9" s="825"/>
    </row>
    <row r="10" spans="2:4" outlineLevel="1">
      <c r="B10" s="819" t="s">
        <v>1612</v>
      </c>
      <c r="C10" s="822" t="s">
        <v>1615</v>
      </c>
      <c r="D10" s="825"/>
    </row>
    <row r="11" spans="2:4" outlineLevel="1">
      <c r="B11" s="819" t="s">
        <v>1612</v>
      </c>
      <c r="C11" s="821" t="s">
        <v>1616</v>
      </c>
      <c r="D11" s="825"/>
    </row>
    <row r="12" spans="2:4" outlineLevel="1">
      <c r="B12" s="819" t="s">
        <v>1612</v>
      </c>
      <c r="C12" s="821" t="s">
        <v>1617</v>
      </c>
      <c r="D12" s="825"/>
    </row>
    <row r="13" spans="2:4" outlineLevel="1">
      <c r="B13" s="819" t="s">
        <v>1612</v>
      </c>
      <c r="C13" s="821" t="s">
        <v>1618</v>
      </c>
      <c r="D13" s="822"/>
    </row>
    <row r="14" spans="2:4" outlineLevel="1">
      <c r="B14" s="819" t="s">
        <v>1612</v>
      </c>
      <c r="C14" s="821" t="s">
        <v>1619</v>
      </c>
      <c r="D14" s="822"/>
    </row>
    <row r="15" spans="2:4" outlineLevel="1">
      <c r="B15" s="819" t="s">
        <v>1612</v>
      </c>
      <c r="C15" s="821" t="s">
        <v>1620</v>
      </c>
      <c r="D15" s="822"/>
    </row>
    <row r="16" spans="2:4" outlineLevel="1">
      <c r="B16" s="819" t="s">
        <v>1612</v>
      </c>
      <c r="C16" s="821" t="s">
        <v>1621</v>
      </c>
      <c r="D16" s="822"/>
    </row>
    <row r="17" spans="2:6" outlineLevel="1">
      <c r="B17" s="819" t="s">
        <v>1612</v>
      </c>
      <c r="C17" s="821" t="s">
        <v>1622</v>
      </c>
      <c r="D17" s="822"/>
    </row>
    <row r="18" spans="2:6" outlineLevel="1">
      <c r="B18" s="819" t="s">
        <v>1612</v>
      </c>
      <c r="C18" s="821" t="s">
        <v>1623</v>
      </c>
      <c r="D18" s="822"/>
    </row>
    <row r="19" spans="2:6" outlineLevel="1">
      <c r="B19" s="819" t="s">
        <v>1612</v>
      </c>
      <c r="C19" s="821" t="s">
        <v>1624</v>
      </c>
      <c r="D19" s="822"/>
    </row>
    <row r="20" spans="2:6" outlineLevel="1">
      <c r="B20" s="819" t="s">
        <v>1612</v>
      </c>
      <c r="C20" s="821" t="s">
        <v>1625</v>
      </c>
      <c r="D20" s="822"/>
    </row>
    <row r="21" spans="2:6" outlineLevel="1">
      <c r="B21" s="819" t="s">
        <v>1612</v>
      </c>
      <c r="C21" s="821" t="s">
        <v>1626</v>
      </c>
      <c r="D21" s="822"/>
    </row>
    <row r="22" spans="2:6" outlineLevel="1">
      <c r="B22" s="819" t="s">
        <v>1612</v>
      </c>
      <c r="C22" s="821" t="s">
        <v>1627</v>
      </c>
      <c r="D22" s="822"/>
    </row>
    <row r="23" spans="2:6" outlineLevel="1">
      <c r="B23" s="819" t="s">
        <v>1612</v>
      </c>
      <c r="C23" s="821" t="s">
        <v>1628</v>
      </c>
      <c r="D23" s="822"/>
    </row>
    <row r="24" spans="2:6" outlineLevel="1">
      <c r="B24" s="819" t="s">
        <v>1612</v>
      </c>
      <c r="C24" s="821" t="s">
        <v>1629</v>
      </c>
      <c r="D24" s="822"/>
    </row>
    <row r="25" spans="2:6" outlineLevel="1">
      <c r="B25" s="819" t="s">
        <v>1630</v>
      </c>
      <c r="C25" s="821" t="s">
        <v>1631</v>
      </c>
      <c r="D25" s="822"/>
    </row>
    <row r="26" spans="2:6" outlineLevel="1">
      <c r="B26" s="819" t="s">
        <v>1630</v>
      </c>
      <c r="C26" s="821" t="s">
        <v>1632</v>
      </c>
      <c r="D26" s="822"/>
    </row>
    <row r="27" spans="2:6" outlineLevel="1">
      <c r="B27" s="819" t="s">
        <v>1630</v>
      </c>
      <c r="C27" s="821" t="s">
        <v>1633</v>
      </c>
      <c r="D27" s="822"/>
    </row>
    <row r="28" spans="2:6" outlineLevel="1">
      <c r="B28" s="819" t="s">
        <v>1630</v>
      </c>
      <c r="C28" s="821" t="s">
        <v>1634</v>
      </c>
      <c r="D28" s="822"/>
    </row>
    <row r="29" spans="2:6" outlineLevel="1">
      <c r="B29" s="819" t="s">
        <v>1630</v>
      </c>
      <c r="C29" s="821" t="s">
        <v>12</v>
      </c>
      <c r="D29" s="822"/>
    </row>
    <row r="30" spans="2:6" outlineLevel="1">
      <c r="C30" s="821"/>
      <c r="D30" s="822"/>
    </row>
    <row r="31" spans="2:6" outlineLevel="1">
      <c r="C31" s="824" t="s">
        <v>1635</v>
      </c>
      <c r="D31" s="826">
        <f>D6+SUM(D8:D24)-SUM(D25:D29)</f>
        <v>3991035913.8632832</v>
      </c>
      <c r="E31" s="820" t="str">
        <f>IF(D31='[9]4.2 ESF - Patrimonio'!R206,"Validado","Error")</f>
        <v>Validado</v>
      </c>
    </row>
    <row r="32" spans="2:6" outlineLevel="1">
      <c r="D32" s="827"/>
      <c r="E32" s="827"/>
      <c r="F32" s="827"/>
    </row>
    <row r="33" spans="2:5" outlineLevel="1"/>
    <row r="34" spans="2:5"/>
    <row r="35" spans="2:5">
      <c r="C35" s="820" t="s">
        <v>1636</v>
      </c>
    </row>
    <row r="36" spans="2:5"/>
    <row r="37" spans="2:5">
      <c r="C37" s="820" t="s">
        <v>1637</v>
      </c>
      <c r="D37" s="828">
        <f>+'[9]4.3 ERI - Renta Liquida'!Q343</f>
        <v>201955913.86328256</v>
      </c>
    </row>
    <row r="38" spans="2:5" outlineLevel="1"/>
    <row r="39" spans="2:5" outlineLevel="1">
      <c r="B39" s="819" t="s">
        <v>1638</v>
      </c>
      <c r="C39" s="819" t="s">
        <v>1209</v>
      </c>
      <c r="D39" s="829"/>
      <c r="E39" s="829"/>
    </row>
    <row r="40" spans="2:5" outlineLevel="1">
      <c r="B40" s="819" t="s">
        <v>1638</v>
      </c>
      <c r="C40" s="819" t="s">
        <v>212</v>
      </c>
      <c r="D40" s="829"/>
    </row>
    <row r="41" spans="2:5" outlineLevel="1">
      <c r="B41" s="819" t="s">
        <v>1638</v>
      </c>
      <c r="C41" s="819" t="s">
        <v>1639</v>
      </c>
      <c r="D41" s="829"/>
    </row>
    <row r="42" spans="2:5" outlineLevel="1">
      <c r="B42" s="819" t="s">
        <v>1638</v>
      </c>
      <c r="C42" s="819" t="s">
        <v>1640</v>
      </c>
      <c r="D42" s="829"/>
    </row>
    <row r="43" spans="2:5" outlineLevel="1">
      <c r="B43" s="819" t="s">
        <v>1638</v>
      </c>
      <c r="C43" s="819" t="s">
        <v>1641</v>
      </c>
      <c r="D43" s="829"/>
    </row>
    <row r="44" spans="2:5" outlineLevel="1">
      <c r="B44" s="819" t="s">
        <v>1642</v>
      </c>
      <c r="C44" s="819" t="s">
        <v>1643</v>
      </c>
      <c r="D44" s="829"/>
      <c r="E44" s="829"/>
    </row>
    <row r="45" spans="2:5" outlineLevel="1">
      <c r="B45" s="819" t="s">
        <v>1278</v>
      </c>
      <c r="C45" s="819" t="s">
        <v>1292</v>
      </c>
      <c r="D45" s="829"/>
    </row>
    <row r="46" spans="2:5" outlineLevel="1">
      <c r="B46" s="819" t="s">
        <v>1278</v>
      </c>
      <c r="C46" s="819" t="s">
        <v>1644</v>
      </c>
      <c r="D46" s="829"/>
    </row>
    <row r="47" spans="2:5" outlineLevel="1">
      <c r="B47" s="819" t="s">
        <v>1278</v>
      </c>
      <c r="C47" s="819" t="s">
        <v>1209</v>
      </c>
      <c r="D47" s="829"/>
    </row>
    <row r="48" spans="2:5" outlineLevel="1">
      <c r="B48" s="819" t="s">
        <v>1278</v>
      </c>
      <c r="C48" s="819" t="s">
        <v>1645</v>
      </c>
      <c r="D48" s="829"/>
      <c r="E48" s="829"/>
    </row>
    <row r="49" spans="2:6" outlineLevel="1">
      <c r="B49" s="819" t="s">
        <v>1278</v>
      </c>
      <c r="C49" s="819" t="s">
        <v>1646</v>
      </c>
      <c r="D49" s="829"/>
    </row>
    <row r="50" spans="2:6" outlineLevel="1">
      <c r="B50" s="819" t="s">
        <v>1278</v>
      </c>
      <c r="C50" s="819" t="s">
        <v>12</v>
      </c>
      <c r="D50" s="829"/>
    </row>
    <row r="51" spans="2:6" outlineLevel="1">
      <c r="B51" s="819" t="s">
        <v>1278</v>
      </c>
      <c r="C51" s="819" t="s">
        <v>1225</v>
      </c>
      <c r="D51" s="829"/>
    </row>
    <row r="52" spans="2:6" outlineLevel="1"/>
    <row r="53" spans="2:6" outlineLevel="1"/>
    <row r="54" spans="2:6" s="828" customFormat="1" outlineLevel="1">
      <c r="C54" s="828" t="s">
        <v>1647</v>
      </c>
      <c r="D54" s="828">
        <f>+D37+SUM(D39:D43)-SUM(D44:D51)</f>
        <v>201955913.86328256</v>
      </c>
      <c r="E54" s="820" t="str">
        <f>IF(D54='[9]4.3 ERI - Renta Liquida'!U343,"Validado","Error")</f>
        <v>Validado</v>
      </c>
    </row>
    <row r="55" spans="2:6" outlineLevel="1"/>
    <row r="56" spans="2:6" outlineLevel="1"/>
    <row r="57" spans="2:6"/>
    <row r="58" spans="2:6"/>
    <row r="59" spans="2:6">
      <c r="C59" s="820" t="s">
        <v>1648</v>
      </c>
    </row>
    <row r="60" spans="2:6" hidden="1" outlineLevel="1"/>
    <row r="61" spans="2:6" outlineLevel="1"/>
    <row r="62" spans="2:6" ht="17" outlineLevel="1" thickBot="1">
      <c r="C62" s="889" t="s">
        <v>1649</v>
      </c>
      <c r="D62" s="889"/>
      <c r="E62" s="889"/>
      <c r="F62" s="889"/>
    </row>
    <row r="63" spans="2:6" ht="17" outlineLevel="1" thickBot="1">
      <c r="C63" s="890" t="s">
        <v>1660</v>
      </c>
      <c r="D63" s="891"/>
      <c r="E63" s="891"/>
      <c r="F63" s="892"/>
    </row>
    <row r="64" spans="2:6" ht="17" outlineLevel="1" thickBot="1">
      <c r="C64" s="830" t="s">
        <v>1650</v>
      </c>
      <c r="D64" s="831" t="s">
        <v>1651</v>
      </c>
      <c r="E64" s="832"/>
      <c r="F64" s="831" t="s">
        <v>1652</v>
      </c>
    </row>
    <row r="65" spans="3:7" ht="17" outlineLevel="1" thickBot="1">
      <c r="C65" s="899" t="s">
        <v>1653</v>
      </c>
      <c r="D65" s="900"/>
      <c r="E65" s="900"/>
      <c r="F65" s="901"/>
    </row>
    <row r="66" spans="3:7" outlineLevel="1">
      <c r="C66" s="833" t="s">
        <v>1659</v>
      </c>
      <c r="D66" s="834">
        <f>+'5. Formulario 110'!AC40</f>
        <v>0</v>
      </c>
      <c r="E66" s="835">
        <v>0.75</v>
      </c>
      <c r="F66" s="836">
        <f>+D66*E66</f>
        <v>0</v>
      </c>
      <c r="G66" s="829"/>
    </row>
    <row r="67" spans="3:7" outlineLevel="1">
      <c r="C67" s="893" t="s">
        <v>1654</v>
      </c>
      <c r="D67" s="894"/>
      <c r="E67" s="895"/>
      <c r="F67" s="837">
        <f>+'4.3 ERI - Renta Liquida'!X536</f>
        <v>0</v>
      </c>
    </row>
    <row r="68" spans="3:7" ht="17" outlineLevel="1" thickBot="1">
      <c r="C68" s="896" t="s">
        <v>1655</v>
      </c>
      <c r="D68" s="897"/>
      <c r="E68" s="898"/>
      <c r="F68" s="838">
        <f>+F66-F67</f>
        <v>0</v>
      </c>
    </row>
    <row r="69" spans="3:7" ht="17" outlineLevel="1" thickBot="1">
      <c r="C69" s="839"/>
      <c r="D69" s="840"/>
      <c r="E69" s="840"/>
      <c r="F69" s="841"/>
    </row>
    <row r="70" spans="3:7" ht="17" outlineLevel="1" thickBot="1">
      <c r="C70" s="899" t="s">
        <v>1656</v>
      </c>
      <c r="D70" s="900"/>
      <c r="E70" s="900"/>
      <c r="F70" s="901"/>
    </row>
    <row r="71" spans="3:7" outlineLevel="1">
      <c r="C71" s="833" t="s">
        <v>1659</v>
      </c>
      <c r="D71" s="834">
        <f>+D66</f>
        <v>0</v>
      </c>
      <c r="E71" s="902"/>
      <c r="F71" s="903"/>
    </row>
    <row r="72" spans="3:7" outlineLevel="1">
      <c r="C72" s="842" t="s">
        <v>1658</v>
      </c>
      <c r="D72" s="843"/>
      <c r="E72" s="904"/>
      <c r="F72" s="905"/>
    </row>
    <row r="73" spans="3:7" outlineLevel="1">
      <c r="C73" s="842" t="s">
        <v>1657</v>
      </c>
      <c r="D73" s="843">
        <f>SUM(D71:D72)</f>
        <v>0</v>
      </c>
      <c r="E73" s="844">
        <v>2</v>
      </c>
      <c r="F73" s="837">
        <f>+(D73/E73)*E66</f>
        <v>0</v>
      </c>
    </row>
    <row r="74" spans="3:7" outlineLevel="1">
      <c r="C74" s="893" t="s">
        <v>1654</v>
      </c>
      <c r="D74" s="894"/>
      <c r="E74" s="895"/>
      <c r="F74" s="837">
        <f>+F67</f>
        <v>0</v>
      </c>
    </row>
    <row r="75" spans="3:7" ht="17" outlineLevel="1" thickBot="1">
      <c r="C75" s="896" t="s">
        <v>1655</v>
      </c>
      <c r="D75" s="897"/>
      <c r="E75" s="898"/>
      <c r="F75" s="838">
        <f>+F73-F74</f>
        <v>0</v>
      </c>
    </row>
    <row r="76" spans="3:7" outlineLevel="1">
      <c r="C76" s="845"/>
      <c r="D76" s="840"/>
      <c r="E76" s="840"/>
      <c r="F76" s="840"/>
    </row>
    <row r="77" spans="3:7" outlineLevel="1"/>
    <row r="78" spans="3:7" outlineLevel="1"/>
    <row r="79" spans="3:7"/>
    <row r="80" spans="3:7"/>
    <row r="81"/>
    <row r="82"/>
    <row r="83"/>
    <row r="84"/>
    <row r="85"/>
    <row r="86"/>
    <row r="87"/>
    <row r="88"/>
    <row r="90"/>
    <row r="91"/>
    <row r="92"/>
    <row r="93"/>
    <row r="94"/>
    <row r="95"/>
    <row r="96"/>
    <row r="97"/>
    <row r="98"/>
    <row r="99"/>
    <row r="100"/>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sheetData>
  <mergeCells count="10">
    <mergeCell ref="C62:F62"/>
    <mergeCell ref="C63:F63"/>
    <mergeCell ref="C74:E74"/>
    <mergeCell ref="C75:E75"/>
    <mergeCell ref="C65:F65"/>
    <mergeCell ref="C67:E67"/>
    <mergeCell ref="C68:E68"/>
    <mergeCell ref="C70:F70"/>
    <mergeCell ref="E71:F71"/>
    <mergeCell ref="E72:F72"/>
  </mergeCells>
  <conditionalFormatting sqref="E31">
    <cfRule type="containsText" dxfId="1" priority="2" operator="containsText" text="Error">
      <formula>NOT(ISERROR(SEARCH("Error",E31)))</formula>
    </cfRule>
  </conditionalFormatting>
  <conditionalFormatting sqref="E54">
    <cfRule type="containsText" dxfId="0" priority="1" operator="containsText" text="Error">
      <formula>NOT(ISERROR(SEARCH("Error",E54)))</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WXB131"/>
  <sheetViews>
    <sheetView showGridLines="0" topLeftCell="A7" zoomScale="211" zoomScaleNormal="120" workbookViewId="0">
      <selection activeCell="B23" sqref="B23:AP23"/>
    </sheetView>
  </sheetViews>
  <sheetFormatPr baseColWidth="10" defaultColWidth="0" defaultRowHeight="15" zeroHeight="1"/>
  <cols>
    <col min="1" max="1" width="0.83203125" style="13" customWidth="1"/>
    <col min="2" max="2" width="2.5" style="13" customWidth="1"/>
    <col min="3" max="3" width="0.33203125" style="13" customWidth="1"/>
    <col min="4" max="4" width="2.1640625" style="13" customWidth="1"/>
    <col min="5" max="5" width="7.1640625" style="13" customWidth="1"/>
    <col min="6" max="6" width="1.33203125" style="13" customWidth="1"/>
    <col min="7" max="9" width="1.1640625" style="13" customWidth="1"/>
    <col min="10" max="10" width="1.6640625" style="13" customWidth="1"/>
    <col min="11" max="11" width="2" style="13" customWidth="1"/>
    <col min="12" max="12" width="1.83203125" style="13" customWidth="1"/>
    <col min="13" max="13" width="0.33203125" style="13" customWidth="1"/>
    <col min="14" max="14" width="2.5" style="13" customWidth="1"/>
    <col min="15" max="15" width="6.33203125" style="13" customWidth="1"/>
    <col min="16" max="16" width="0.33203125" style="13" customWidth="1"/>
    <col min="17" max="17" width="1" style="15" customWidth="1"/>
    <col min="18" max="18" width="0.5" style="15" customWidth="1"/>
    <col min="19" max="19" width="0.33203125" style="15" customWidth="1"/>
    <col min="20" max="20" width="0.5" style="15" customWidth="1"/>
    <col min="21" max="21" width="2.5" style="13" customWidth="1"/>
    <col min="22" max="22" width="1.33203125" style="13" customWidth="1"/>
    <col min="23" max="23" width="6" style="13" customWidth="1"/>
    <col min="24" max="24" width="7.6640625" style="13" customWidth="1"/>
    <col min="25" max="25" width="1" style="13" customWidth="1"/>
    <col min="26" max="26" width="2.5" style="13" customWidth="1"/>
    <col min="27" max="27" width="8" style="13" customWidth="1"/>
    <col min="28" max="28" width="0.83203125" style="13" customWidth="1"/>
    <col min="29" max="29" width="1.1640625" style="13" customWidth="1"/>
    <col min="30" max="30" width="0.6640625" style="13" customWidth="1"/>
    <col min="31" max="31" width="0.83203125" style="13" customWidth="1"/>
    <col min="32" max="32" width="0.5" style="13" customWidth="1"/>
    <col min="33" max="33" width="0.83203125" style="13" customWidth="1"/>
    <col min="34" max="34" width="1.6640625" style="13" customWidth="1"/>
    <col min="35" max="35" width="2.83203125" style="13" customWidth="1"/>
    <col min="36" max="36" width="6.1640625" style="13" customWidth="1"/>
    <col min="37" max="37" width="2.83203125" style="14" customWidth="1"/>
    <col min="38" max="38" width="0.83203125" style="13" customWidth="1"/>
    <col min="39" max="39" width="0.6640625" style="13" customWidth="1"/>
    <col min="40" max="40" width="1.1640625" style="13" customWidth="1"/>
    <col min="41" max="41" width="0.5" style="13" customWidth="1"/>
    <col min="42" max="42" width="2.33203125" style="13" customWidth="1"/>
    <col min="43" max="43" width="5.5" style="13" customWidth="1"/>
    <col min="44" max="44" width="4.5" style="13" customWidth="1"/>
    <col min="45" max="45" width="0.5" style="13" customWidth="1"/>
    <col min="46" max="46" width="2.1640625" style="13" customWidth="1"/>
    <col min="47" max="47" width="1.83203125" style="13" customWidth="1"/>
    <col min="48" max="49" width="2.1640625" style="13" customWidth="1"/>
    <col min="50" max="50" width="2.5" style="13" customWidth="1"/>
    <col min="51" max="51" width="0.33203125" style="13" customWidth="1"/>
    <col min="52" max="52" width="1.5" style="13" customWidth="1"/>
    <col min="53" max="53" width="0.83203125" style="13" customWidth="1"/>
    <col min="54" max="54" width="0.33203125" style="13" customWidth="1"/>
    <col min="55" max="55" width="1" style="13" customWidth="1"/>
    <col min="56" max="56" width="0.5" style="13" customWidth="1"/>
    <col min="57" max="57" width="0.33203125" style="13" customWidth="1"/>
    <col min="58" max="58" width="0.5" style="13" customWidth="1"/>
    <col min="59" max="59" width="2.5" style="13" customWidth="1"/>
    <col min="60" max="60" width="1.33203125" style="13" customWidth="1"/>
    <col min="61" max="61" width="9.1640625" style="13" customWidth="1"/>
    <col min="62" max="62" width="7.6640625" style="13" customWidth="1"/>
    <col min="63" max="63" width="1" style="13" customWidth="1"/>
    <col min="64" max="64" width="3.33203125" style="13" customWidth="1"/>
    <col min="65" max="65" width="9.33203125" style="13" customWidth="1"/>
    <col min="66" max="66" width="1.83203125" style="13" customWidth="1"/>
    <col min="67" max="67" width="1.1640625" style="13" customWidth="1"/>
    <col min="68" max="68" width="0.6640625" style="13" customWidth="1"/>
    <col min="69" max="69" width="0.83203125" style="13" customWidth="1"/>
    <col min="70" max="70" width="0.5" style="13" customWidth="1"/>
    <col min="71" max="71" width="0.83203125" style="13" customWidth="1"/>
    <col min="72" max="73" width="4.6640625" style="13" customWidth="1"/>
    <col min="74" max="74" width="4" style="13" customWidth="1"/>
    <col min="75" max="75" width="2.83203125" style="13" customWidth="1"/>
    <col min="76" max="76" width="0.83203125" style="13" customWidth="1"/>
    <col min="77" max="77" width="0.6640625" style="13" customWidth="1"/>
    <col min="78" max="78" width="1.1640625" style="13" customWidth="1"/>
    <col min="79" max="79" width="0.5" style="13" customWidth="1"/>
    <col min="80" max="80" width="5.5" style="13" customWidth="1"/>
    <col min="81" max="81" width="6.33203125" style="13" customWidth="1"/>
    <col min="82" max="82" width="6" style="13" customWidth="1"/>
    <col min="83" max="83" width="0.5" style="13" customWidth="1"/>
    <col min="84" max="84" width="1.1640625" style="13" customWidth="1"/>
    <col min="85" max="294" width="9.1640625" style="13" hidden="1"/>
    <col min="295" max="295" width="1.5" style="13" customWidth="1"/>
    <col min="296" max="296" width="3.5" style="13" customWidth="1"/>
    <col min="297" max="297" width="0.33203125" style="13" customWidth="1"/>
    <col min="298" max="298" width="2.1640625" style="13" customWidth="1"/>
    <col min="299" max="299" width="8.1640625" style="13" customWidth="1"/>
    <col min="300" max="300" width="1.33203125" style="13" customWidth="1"/>
    <col min="301" max="301" width="1.83203125" style="13" customWidth="1"/>
    <col min="302" max="302" width="2.1640625" style="13" customWidth="1"/>
    <col min="303" max="303" width="1.83203125" style="13" customWidth="1"/>
    <col min="304" max="305" width="2.1640625" style="13" customWidth="1"/>
    <col min="306" max="306" width="2.5" style="13" customWidth="1"/>
    <col min="307" max="307" width="0.33203125" style="13" customWidth="1"/>
    <col min="308" max="308" width="1.5" style="13" customWidth="1"/>
    <col min="309" max="309" width="0.83203125" style="13" customWidth="1"/>
    <col min="310" max="310" width="0.33203125" style="13" customWidth="1"/>
    <col min="311" max="311" width="1" style="13" customWidth="1"/>
    <col min="312" max="312" width="0.5" style="13" customWidth="1"/>
    <col min="313" max="313" width="0.33203125" style="13" customWidth="1"/>
    <col min="314" max="314" width="0.5" style="13" customWidth="1"/>
    <col min="315" max="315" width="2.5" style="13" customWidth="1"/>
    <col min="316" max="316" width="1.33203125" style="13" customWidth="1"/>
    <col min="317" max="317" width="9.1640625" style="13" customWidth="1"/>
    <col min="318" max="318" width="7.6640625" style="13" customWidth="1"/>
    <col min="319" max="319" width="1" style="13" customWidth="1"/>
    <col min="320" max="320" width="3.33203125" style="13" customWidth="1"/>
    <col min="321" max="321" width="9.33203125" style="13" customWidth="1"/>
    <col min="322" max="322" width="1.83203125" style="13" customWidth="1"/>
    <col min="323" max="323" width="1.1640625" style="13" customWidth="1"/>
    <col min="324" max="324" width="0.6640625" style="13" customWidth="1"/>
    <col min="325" max="325" width="0.83203125" style="13" customWidth="1"/>
    <col min="326" max="326" width="0.5" style="13" customWidth="1"/>
    <col min="327" max="327" width="0.83203125" style="13" customWidth="1"/>
    <col min="328" max="329" width="4.6640625" style="13" customWidth="1"/>
    <col min="330" max="330" width="4" style="13" customWidth="1"/>
    <col min="331" max="331" width="2.83203125" style="13" customWidth="1"/>
    <col min="332" max="332" width="0.83203125" style="13" customWidth="1"/>
    <col min="333" max="333" width="0.6640625" style="13" customWidth="1"/>
    <col min="334" max="334" width="1.1640625" style="13" customWidth="1"/>
    <col min="335" max="335" width="0.5" style="13" customWidth="1"/>
    <col min="336" max="336" width="5.5" style="13" customWidth="1"/>
    <col min="337" max="337" width="6.33203125" style="13" customWidth="1"/>
    <col min="338" max="338" width="6" style="13" customWidth="1"/>
    <col min="339" max="339" width="0.5" style="13" customWidth="1"/>
    <col min="340" max="340" width="1.1640625" style="13" customWidth="1"/>
    <col min="341" max="550" width="9.1640625" style="13" hidden="1"/>
    <col min="551" max="551" width="1.5" style="13" customWidth="1"/>
    <col min="552" max="552" width="3.5" style="13" customWidth="1"/>
    <col min="553" max="553" width="0.33203125" style="13" customWidth="1"/>
    <col min="554" max="554" width="2.1640625" style="13" customWidth="1"/>
    <col min="555" max="555" width="8.1640625" style="13" customWidth="1"/>
    <col min="556" max="556" width="1.33203125" style="13" customWidth="1"/>
    <col min="557" max="557" width="1.83203125" style="13" customWidth="1"/>
    <col min="558" max="558" width="2.1640625" style="13" customWidth="1"/>
    <col min="559" max="559" width="1.83203125" style="13" customWidth="1"/>
    <col min="560" max="561" width="2.1640625" style="13" customWidth="1"/>
    <col min="562" max="562" width="2.5" style="13" customWidth="1"/>
    <col min="563" max="563" width="0.33203125" style="13" customWidth="1"/>
    <col min="564" max="564" width="1.5" style="13" customWidth="1"/>
    <col min="565" max="565" width="0.83203125" style="13" customWidth="1"/>
    <col min="566" max="566" width="0.33203125" style="13" customWidth="1"/>
    <col min="567" max="567" width="1" style="13" customWidth="1"/>
    <col min="568" max="568" width="0.5" style="13" customWidth="1"/>
    <col min="569" max="569" width="0.33203125" style="13" customWidth="1"/>
    <col min="570" max="570" width="0.5" style="13" customWidth="1"/>
    <col min="571" max="571" width="2.5" style="13" customWidth="1"/>
    <col min="572" max="572" width="1.33203125" style="13" customWidth="1"/>
    <col min="573" max="573" width="9.1640625" style="13" customWidth="1"/>
    <col min="574" max="574" width="7.6640625" style="13" customWidth="1"/>
    <col min="575" max="575" width="1" style="13" customWidth="1"/>
    <col min="576" max="576" width="3.33203125" style="13" customWidth="1"/>
    <col min="577" max="577" width="9.33203125" style="13" customWidth="1"/>
    <col min="578" max="578" width="1.83203125" style="13" customWidth="1"/>
    <col min="579" max="579" width="1.1640625" style="13" customWidth="1"/>
    <col min="580" max="580" width="0.6640625" style="13" customWidth="1"/>
    <col min="581" max="581" width="0.83203125" style="13" customWidth="1"/>
    <col min="582" max="582" width="0.5" style="13" customWidth="1"/>
    <col min="583" max="583" width="0.83203125" style="13" customWidth="1"/>
    <col min="584" max="585" width="4.6640625" style="13" customWidth="1"/>
    <col min="586" max="586" width="4" style="13" customWidth="1"/>
    <col min="587" max="587" width="2.83203125" style="13" customWidth="1"/>
    <col min="588" max="588" width="0.83203125" style="13" customWidth="1"/>
    <col min="589" max="589" width="0.6640625" style="13" customWidth="1"/>
    <col min="590" max="590" width="1.1640625" style="13" customWidth="1"/>
    <col min="591" max="591" width="0.5" style="13" customWidth="1"/>
    <col min="592" max="592" width="5.5" style="13" customWidth="1"/>
    <col min="593" max="593" width="6.33203125" style="13" customWidth="1"/>
    <col min="594" max="594" width="6" style="13" customWidth="1"/>
    <col min="595" max="595" width="0.5" style="13" customWidth="1"/>
    <col min="596" max="596" width="1.1640625" style="13" customWidth="1"/>
    <col min="597" max="806" width="9.1640625" style="13" hidden="1"/>
    <col min="807" max="807" width="1.5" style="13" customWidth="1"/>
    <col min="808" max="808" width="3.5" style="13" customWidth="1"/>
    <col min="809" max="809" width="0.33203125" style="13" customWidth="1"/>
    <col min="810" max="810" width="2.1640625" style="13" customWidth="1"/>
    <col min="811" max="811" width="8.1640625" style="13" customWidth="1"/>
    <col min="812" max="812" width="1.33203125" style="13" customWidth="1"/>
    <col min="813" max="813" width="1.83203125" style="13" customWidth="1"/>
    <col min="814" max="814" width="2.1640625" style="13" customWidth="1"/>
    <col min="815" max="815" width="1.83203125" style="13" customWidth="1"/>
    <col min="816" max="817" width="2.1640625" style="13" customWidth="1"/>
    <col min="818" max="818" width="2.5" style="13" customWidth="1"/>
    <col min="819" max="819" width="0.33203125" style="13" customWidth="1"/>
    <col min="820" max="820" width="1.5" style="13" customWidth="1"/>
    <col min="821" max="821" width="0.83203125" style="13" customWidth="1"/>
    <col min="822" max="822" width="0.33203125" style="13" customWidth="1"/>
    <col min="823" max="823" width="1" style="13" customWidth="1"/>
    <col min="824" max="824" width="0.5" style="13" customWidth="1"/>
    <col min="825" max="825" width="0.33203125" style="13" customWidth="1"/>
    <col min="826" max="826" width="0.5" style="13" customWidth="1"/>
    <col min="827" max="827" width="2.5" style="13" customWidth="1"/>
    <col min="828" max="828" width="1.33203125" style="13" customWidth="1"/>
    <col min="829" max="829" width="9.1640625" style="13" customWidth="1"/>
    <col min="830" max="830" width="7.6640625" style="13" customWidth="1"/>
    <col min="831" max="831" width="1" style="13" customWidth="1"/>
    <col min="832" max="832" width="3.33203125" style="13" customWidth="1"/>
    <col min="833" max="833" width="9.33203125" style="13" customWidth="1"/>
    <col min="834" max="834" width="1.83203125" style="13" customWidth="1"/>
    <col min="835" max="835" width="1.1640625" style="13" customWidth="1"/>
    <col min="836" max="836" width="0.6640625" style="13" customWidth="1"/>
    <col min="837" max="837" width="0.83203125" style="13" customWidth="1"/>
    <col min="838" max="838" width="0.5" style="13" customWidth="1"/>
    <col min="839" max="839" width="0.83203125" style="13" customWidth="1"/>
    <col min="840" max="841" width="4.6640625" style="13" customWidth="1"/>
    <col min="842" max="842" width="4" style="13" customWidth="1"/>
    <col min="843" max="843" width="2.83203125" style="13" customWidth="1"/>
    <col min="844" max="844" width="0.83203125" style="13" customWidth="1"/>
    <col min="845" max="845" width="0.6640625" style="13" customWidth="1"/>
    <col min="846" max="846" width="1.1640625" style="13" customWidth="1"/>
    <col min="847" max="847" width="0.5" style="13" customWidth="1"/>
    <col min="848" max="848" width="5.5" style="13" customWidth="1"/>
    <col min="849" max="849" width="6.33203125" style="13" customWidth="1"/>
    <col min="850" max="850" width="6" style="13" customWidth="1"/>
    <col min="851" max="851" width="0.5" style="13" customWidth="1"/>
    <col min="852" max="852" width="1.1640625" style="13" customWidth="1"/>
    <col min="853" max="1062" width="9.1640625" style="13" hidden="1"/>
    <col min="1063" max="1063" width="1.5" style="13" customWidth="1"/>
    <col min="1064" max="1064" width="3.5" style="13" customWidth="1"/>
    <col min="1065" max="1065" width="0.33203125" style="13" customWidth="1"/>
    <col min="1066" max="1066" width="2.1640625" style="13" customWidth="1"/>
    <col min="1067" max="1067" width="8.1640625" style="13" customWidth="1"/>
    <col min="1068" max="1068" width="1.33203125" style="13" customWidth="1"/>
    <col min="1069" max="1069" width="1.83203125" style="13" customWidth="1"/>
    <col min="1070" max="1070" width="2.1640625" style="13" customWidth="1"/>
    <col min="1071" max="1071" width="1.83203125" style="13" customWidth="1"/>
    <col min="1072" max="1073" width="2.1640625" style="13" customWidth="1"/>
    <col min="1074" max="1074" width="2.5" style="13" customWidth="1"/>
    <col min="1075" max="1075" width="0.33203125" style="13" customWidth="1"/>
    <col min="1076" max="1076" width="1.5" style="13" customWidth="1"/>
    <col min="1077" max="1077" width="0.83203125" style="13" customWidth="1"/>
    <col min="1078" max="1078" width="0.33203125" style="13" customWidth="1"/>
    <col min="1079" max="1079" width="1" style="13" customWidth="1"/>
    <col min="1080" max="1080" width="0.5" style="13" customWidth="1"/>
    <col min="1081" max="1081" width="0.33203125" style="13" customWidth="1"/>
    <col min="1082" max="1082" width="0.5" style="13" customWidth="1"/>
    <col min="1083" max="1083" width="2.5" style="13" customWidth="1"/>
    <col min="1084" max="1084" width="1.33203125" style="13" customWidth="1"/>
    <col min="1085" max="1085" width="9.1640625" style="13" customWidth="1"/>
    <col min="1086" max="1086" width="7.6640625" style="13" customWidth="1"/>
    <col min="1087" max="1087" width="1" style="13" customWidth="1"/>
    <col min="1088" max="1088" width="3.33203125" style="13" customWidth="1"/>
    <col min="1089" max="1089" width="9.33203125" style="13" customWidth="1"/>
    <col min="1090" max="1090" width="1.83203125" style="13" customWidth="1"/>
    <col min="1091" max="1091" width="1.1640625" style="13" customWidth="1"/>
    <col min="1092" max="1092" width="0.6640625" style="13" customWidth="1"/>
    <col min="1093" max="1093" width="0.83203125" style="13" customWidth="1"/>
    <col min="1094" max="1094" width="0.5" style="13" customWidth="1"/>
    <col min="1095" max="1095" width="0.83203125" style="13" customWidth="1"/>
    <col min="1096" max="1097" width="4.6640625" style="13" customWidth="1"/>
    <col min="1098" max="1098" width="4" style="13" customWidth="1"/>
    <col min="1099" max="1099" width="2.83203125" style="13" customWidth="1"/>
    <col min="1100" max="1100" width="0.83203125" style="13" customWidth="1"/>
    <col min="1101" max="1101" width="0.6640625" style="13" customWidth="1"/>
    <col min="1102" max="1102" width="1.1640625" style="13" customWidth="1"/>
    <col min="1103" max="1103" width="0.5" style="13" customWidth="1"/>
    <col min="1104" max="1104" width="5.5" style="13" customWidth="1"/>
    <col min="1105" max="1105" width="6.33203125" style="13" customWidth="1"/>
    <col min="1106" max="1106" width="6" style="13" customWidth="1"/>
    <col min="1107" max="1107" width="0.5" style="13" customWidth="1"/>
    <col min="1108" max="1108" width="1.1640625" style="13" customWidth="1"/>
    <col min="1109" max="1318" width="9.1640625" style="13" hidden="1"/>
    <col min="1319" max="1319" width="1.5" style="13" customWidth="1"/>
    <col min="1320" max="1320" width="3.5" style="13" customWidth="1"/>
    <col min="1321" max="1321" width="0.33203125" style="13" customWidth="1"/>
    <col min="1322" max="1322" width="2.1640625" style="13" customWidth="1"/>
    <col min="1323" max="1323" width="8.1640625" style="13" customWidth="1"/>
    <col min="1324" max="1324" width="1.33203125" style="13" customWidth="1"/>
    <col min="1325" max="1325" width="1.83203125" style="13" customWidth="1"/>
    <col min="1326" max="1326" width="2.1640625" style="13" customWidth="1"/>
    <col min="1327" max="1327" width="1.83203125" style="13" customWidth="1"/>
    <col min="1328" max="1329" width="2.1640625" style="13" customWidth="1"/>
    <col min="1330" max="1330" width="2.5" style="13" customWidth="1"/>
    <col min="1331" max="1331" width="0.33203125" style="13" customWidth="1"/>
    <col min="1332" max="1332" width="1.5" style="13" customWidth="1"/>
    <col min="1333" max="1333" width="0.83203125" style="13" customWidth="1"/>
    <col min="1334" max="1334" width="0.33203125" style="13" customWidth="1"/>
    <col min="1335" max="1335" width="1" style="13" customWidth="1"/>
    <col min="1336" max="1336" width="0.5" style="13" customWidth="1"/>
    <col min="1337" max="1337" width="0.33203125" style="13" customWidth="1"/>
    <col min="1338" max="1338" width="0.5" style="13" customWidth="1"/>
    <col min="1339" max="1339" width="2.5" style="13" customWidth="1"/>
    <col min="1340" max="1340" width="1.33203125" style="13" customWidth="1"/>
    <col min="1341" max="1341" width="9.1640625" style="13" customWidth="1"/>
    <col min="1342" max="1342" width="7.6640625" style="13" customWidth="1"/>
    <col min="1343" max="1343" width="1" style="13" customWidth="1"/>
    <col min="1344" max="1344" width="3.33203125" style="13" customWidth="1"/>
    <col min="1345" max="1345" width="9.33203125" style="13" customWidth="1"/>
    <col min="1346" max="1346" width="1.83203125" style="13" customWidth="1"/>
    <col min="1347" max="1347" width="1.1640625" style="13" customWidth="1"/>
    <col min="1348" max="1348" width="0.6640625" style="13" customWidth="1"/>
    <col min="1349" max="1349" width="0.83203125" style="13" customWidth="1"/>
    <col min="1350" max="1350" width="0.5" style="13" customWidth="1"/>
    <col min="1351" max="1351" width="0.83203125" style="13" customWidth="1"/>
    <col min="1352" max="1353" width="4.6640625" style="13" customWidth="1"/>
    <col min="1354" max="1354" width="4" style="13" customWidth="1"/>
    <col min="1355" max="1355" width="2.83203125" style="13" customWidth="1"/>
    <col min="1356" max="1356" width="0.83203125" style="13" customWidth="1"/>
    <col min="1357" max="1357" width="0.6640625" style="13" customWidth="1"/>
    <col min="1358" max="1358" width="1.1640625" style="13" customWidth="1"/>
    <col min="1359" max="1359" width="0.5" style="13" customWidth="1"/>
    <col min="1360" max="1360" width="5.5" style="13" customWidth="1"/>
    <col min="1361" max="1361" width="6.33203125" style="13" customWidth="1"/>
    <col min="1362" max="1362" width="6" style="13" customWidth="1"/>
    <col min="1363" max="1363" width="0.5" style="13" customWidth="1"/>
    <col min="1364" max="1364" width="1.1640625" style="13" customWidth="1"/>
    <col min="1365" max="1574" width="9.1640625" style="13" hidden="1"/>
    <col min="1575" max="1575" width="1.5" style="13" customWidth="1"/>
    <col min="1576" max="1576" width="3.5" style="13" customWidth="1"/>
    <col min="1577" max="1577" width="0.33203125" style="13" customWidth="1"/>
    <col min="1578" max="1578" width="2.1640625" style="13" customWidth="1"/>
    <col min="1579" max="1579" width="8.1640625" style="13" customWidth="1"/>
    <col min="1580" max="1580" width="1.33203125" style="13" customWidth="1"/>
    <col min="1581" max="1581" width="1.83203125" style="13" customWidth="1"/>
    <col min="1582" max="1582" width="2.1640625" style="13" customWidth="1"/>
    <col min="1583" max="1583" width="1.83203125" style="13" customWidth="1"/>
    <col min="1584" max="1585" width="2.1640625" style="13" customWidth="1"/>
    <col min="1586" max="1586" width="2.5" style="13" customWidth="1"/>
    <col min="1587" max="1587" width="0.33203125" style="13" customWidth="1"/>
    <col min="1588" max="1588" width="1.5" style="13" customWidth="1"/>
    <col min="1589" max="1589" width="0.83203125" style="13" customWidth="1"/>
    <col min="1590" max="1590" width="0.33203125" style="13" customWidth="1"/>
    <col min="1591" max="1591" width="1" style="13" customWidth="1"/>
    <col min="1592" max="1592" width="0.5" style="13" customWidth="1"/>
    <col min="1593" max="1593" width="0.33203125" style="13" customWidth="1"/>
    <col min="1594" max="1594" width="0.5" style="13" customWidth="1"/>
    <col min="1595" max="1595" width="2.5" style="13" customWidth="1"/>
    <col min="1596" max="1596" width="1.33203125" style="13" customWidth="1"/>
    <col min="1597" max="1597" width="9.1640625" style="13" customWidth="1"/>
    <col min="1598" max="1598" width="7.6640625" style="13" customWidth="1"/>
    <col min="1599" max="1599" width="1" style="13" customWidth="1"/>
    <col min="1600" max="1600" width="3.33203125" style="13" customWidth="1"/>
    <col min="1601" max="1601" width="9.33203125" style="13" customWidth="1"/>
    <col min="1602" max="1602" width="1.83203125" style="13" customWidth="1"/>
    <col min="1603" max="1603" width="1.1640625" style="13" customWidth="1"/>
    <col min="1604" max="1604" width="0.6640625" style="13" customWidth="1"/>
    <col min="1605" max="1605" width="0.83203125" style="13" customWidth="1"/>
    <col min="1606" max="1606" width="0.5" style="13" customWidth="1"/>
    <col min="1607" max="1607" width="0.83203125" style="13" customWidth="1"/>
    <col min="1608" max="1609" width="4.6640625" style="13" customWidth="1"/>
    <col min="1610" max="1610" width="4" style="13" customWidth="1"/>
    <col min="1611" max="1611" width="2.83203125" style="13" customWidth="1"/>
    <col min="1612" max="1612" width="0.83203125" style="13" customWidth="1"/>
    <col min="1613" max="1613" width="0.6640625" style="13" customWidth="1"/>
    <col min="1614" max="1614" width="1.1640625" style="13" customWidth="1"/>
    <col min="1615" max="1615" width="0.5" style="13" customWidth="1"/>
    <col min="1616" max="1616" width="5.5" style="13" customWidth="1"/>
    <col min="1617" max="1617" width="6.33203125" style="13" customWidth="1"/>
    <col min="1618" max="1618" width="6" style="13" customWidth="1"/>
    <col min="1619" max="1619" width="0.5" style="13" customWidth="1"/>
    <col min="1620" max="1620" width="1.1640625" style="13" customWidth="1"/>
    <col min="1621" max="1830" width="9.1640625" style="13" hidden="1"/>
    <col min="1831" max="1831" width="1.5" style="13" customWidth="1"/>
    <col min="1832" max="1832" width="3.5" style="13" customWidth="1"/>
    <col min="1833" max="1833" width="0.33203125" style="13" customWidth="1"/>
    <col min="1834" max="1834" width="2.1640625" style="13" customWidth="1"/>
    <col min="1835" max="1835" width="8.1640625" style="13" customWidth="1"/>
    <col min="1836" max="1836" width="1.33203125" style="13" customWidth="1"/>
    <col min="1837" max="1837" width="1.83203125" style="13" customWidth="1"/>
    <col min="1838" max="1838" width="2.1640625" style="13" customWidth="1"/>
    <col min="1839" max="1839" width="1.83203125" style="13" customWidth="1"/>
    <col min="1840" max="1841" width="2.1640625" style="13" customWidth="1"/>
    <col min="1842" max="1842" width="2.5" style="13" customWidth="1"/>
    <col min="1843" max="1843" width="0.33203125" style="13" customWidth="1"/>
    <col min="1844" max="1844" width="1.5" style="13" customWidth="1"/>
    <col min="1845" max="1845" width="0.83203125" style="13" customWidth="1"/>
    <col min="1846" max="1846" width="0.33203125" style="13" customWidth="1"/>
    <col min="1847" max="1847" width="1" style="13" customWidth="1"/>
    <col min="1848" max="1848" width="0.5" style="13" customWidth="1"/>
    <col min="1849" max="1849" width="0.33203125" style="13" customWidth="1"/>
    <col min="1850" max="1850" width="0.5" style="13" customWidth="1"/>
    <col min="1851" max="1851" width="2.5" style="13" customWidth="1"/>
    <col min="1852" max="1852" width="1.33203125" style="13" customWidth="1"/>
    <col min="1853" max="1853" width="9.1640625" style="13" customWidth="1"/>
    <col min="1854" max="1854" width="7.6640625" style="13" customWidth="1"/>
    <col min="1855" max="1855" width="1" style="13" customWidth="1"/>
    <col min="1856" max="1856" width="3.33203125" style="13" customWidth="1"/>
    <col min="1857" max="1857" width="9.33203125" style="13" customWidth="1"/>
    <col min="1858" max="1858" width="1.83203125" style="13" customWidth="1"/>
    <col min="1859" max="1859" width="1.1640625" style="13" customWidth="1"/>
    <col min="1860" max="1860" width="0.6640625" style="13" customWidth="1"/>
    <col min="1861" max="1861" width="0.83203125" style="13" customWidth="1"/>
    <col min="1862" max="1862" width="0.5" style="13" customWidth="1"/>
    <col min="1863" max="1863" width="0.83203125" style="13" customWidth="1"/>
    <col min="1864" max="1865" width="4.6640625" style="13" customWidth="1"/>
    <col min="1866" max="1866" width="4" style="13" customWidth="1"/>
    <col min="1867" max="1867" width="2.83203125" style="13" customWidth="1"/>
    <col min="1868" max="1868" width="0.83203125" style="13" customWidth="1"/>
    <col min="1869" max="1869" width="0.6640625" style="13" customWidth="1"/>
    <col min="1870" max="1870" width="1.1640625" style="13" customWidth="1"/>
    <col min="1871" max="1871" width="0.5" style="13" customWidth="1"/>
    <col min="1872" max="1872" width="5.5" style="13" customWidth="1"/>
    <col min="1873" max="1873" width="6.33203125" style="13" customWidth="1"/>
    <col min="1874" max="1874" width="6" style="13" customWidth="1"/>
    <col min="1875" max="1875" width="0.5" style="13" customWidth="1"/>
    <col min="1876" max="1876" width="1.1640625" style="13" customWidth="1"/>
    <col min="1877" max="2086" width="9.1640625" style="13" hidden="1"/>
    <col min="2087" max="2087" width="1.5" style="13" customWidth="1"/>
    <col min="2088" max="2088" width="3.5" style="13" customWidth="1"/>
    <col min="2089" max="2089" width="0.33203125" style="13" customWidth="1"/>
    <col min="2090" max="2090" width="2.1640625" style="13" customWidth="1"/>
    <col min="2091" max="2091" width="8.1640625" style="13" customWidth="1"/>
    <col min="2092" max="2092" width="1.33203125" style="13" customWidth="1"/>
    <col min="2093" max="2093" width="1.83203125" style="13" customWidth="1"/>
    <col min="2094" max="2094" width="2.1640625" style="13" customWidth="1"/>
    <col min="2095" max="2095" width="1.83203125" style="13" customWidth="1"/>
    <col min="2096" max="2097" width="2.1640625" style="13" customWidth="1"/>
    <col min="2098" max="2098" width="2.5" style="13" customWidth="1"/>
    <col min="2099" max="2099" width="0.33203125" style="13" customWidth="1"/>
    <col min="2100" max="2100" width="1.5" style="13" customWidth="1"/>
    <col min="2101" max="2101" width="0.83203125" style="13" customWidth="1"/>
    <col min="2102" max="2102" width="0.33203125" style="13" customWidth="1"/>
    <col min="2103" max="2103" width="1" style="13" customWidth="1"/>
    <col min="2104" max="2104" width="0.5" style="13" customWidth="1"/>
    <col min="2105" max="2105" width="0.33203125" style="13" customWidth="1"/>
    <col min="2106" max="2106" width="0.5" style="13" customWidth="1"/>
    <col min="2107" max="2107" width="2.5" style="13" customWidth="1"/>
    <col min="2108" max="2108" width="1.33203125" style="13" customWidth="1"/>
    <col min="2109" max="2109" width="9.1640625" style="13" customWidth="1"/>
    <col min="2110" max="2110" width="7.6640625" style="13" customWidth="1"/>
    <col min="2111" max="2111" width="1" style="13" customWidth="1"/>
    <col min="2112" max="2112" width="3.33203125" style="13" customWidth="1"/>
    <col min="2113" max="2113" width="9.33203125" style="13" customWidth="1"/>
    <col min="2114" max="2114" width="1.83203125" style="13" customWidth="1"/>
    <col min="2115" max="2115" width="1.1640625" style="13" customWidth="1"/>
    <col min="2116" max="2116" width="0.6640625" style="13" customWidth="1"/>
    <col min="2117" max="2117" width="0.83203125" style="13" customWidth="1"/>
    <col min="2118" max="2118" width="0.5" style="13" customWidth="1"/>
    <col min="2119" max="2119" width="0.83203125" style="13" customWidth="1"/>
    <col min="2120" max="2121" width="4.6640625" style="13" customWidth="1"/>
    <col min="2122" max="2122" width="4" style="13" customWidth="1"/>
    <col min="2123" max="2123" width="2.83203125" style="13" customWidth="1"/>
    <col min="2124" max="2124" width="0.83203125" style="13" customWidth="1"/>
    <col min="2125" max="2125" width="0.6640625" style="13" customWidth="1"/>
    <col min="2126" max="2126" width="1.1640625" style="13" customWidth="1"/>
    <col min="2127" max="2127" width="0.5" style="13" customWidth="1"/>
    <col min="2128" max="2128" width="5.5" style="13" customWidth="1"/>
    <col min="2129" max="2129" width="6.33203125" style="13" customWidth="1"/>
    <col min="2130" max="2130" width="6" style="13" customWidth="1"/>
    <col min="2131" max="2131" width="0.5" style="13" customWidth="1"/>
    <col min="2132" max="2132" width="1.1640625" style="13" customWidth="1"/>
    <col min="2133" max="2342" width="9.1640625" style="13" hidden="1"/>
    <col min="2343" max="2343" width="1.5" style="13" customWidth="1"/>
    <col min="2344" max="2344" width="3.5" style="13" customWidth="1"/>
    <col min="2345" max="2345" width="0.33203125" style="13" customWidth="1"/>
    <col min="2346" max="2346" width="2.1640625" style="13" customWidth="1"/>
    <col min="2347" max="2347" width="8.1640625" style="13" customWidth="1"/>
    <col min="2348" max="2348" width="1.33203125" style="13" customWidth="1"/>
    <col min="2349" max="2349" width="1.83203125" style="13" customWidth="1"/>
    <col min="2350" max="2350" width="2.1640625" style="13" customWidth="1"/>
    <col min="2351" max="2351" width="1.83203125" style="13" customWidth="1"/>
    <col min="2352" max="2353" width="2.1640625" style="13" customWidth="1"/>
    <col min="2354" max="2354" width="2.5" style="13" customWidth="1"/>
    <col min="2355" max="2355" width="0.33203125" style="13" customWidth="1"/>
    <col min="2356" max="2356" width="1.5" style="13" customWidth="1"/>
    <col min="2357" max="2357" width="0.83203125" style="13" customWidth="1"/>
    <col min="2358" max="2358" width="0.33203125" style="13" customWidth="1"/>
    <col min="2359" max="2359" width="1" style="13" customWidth="1"/>
    <col min="2360" max="2360" width="0.5" style="13" customWidth="1"/>
    <col min="2361" max="2361" width="0.33203125" style="13" customWidth="1"/>
    <col min="2362" max="2362" width="0.5" style="13" customWidth="1"/>
    <col min="2363" max="2363" width="2.5" style="13" customWidth="1"/>
    <col min="2364" max="2364" width="1.33203125" style="13" customWidth="1"/>
    <col min="2365" max="2365" width="9.1640625" style="13" customWidth="1"/>
    <col min="2366" max="2366" width="7.6640625" style="13" customWidth="1"/>
    <col min="2367" max="2367" width="1" style="13" customWidth="1"/>
    <col min="2368" max="2368" width="3.33203125" style="13" customWidth="1"/>
    <col min="2369" max="2369" width="9.33203125" style="13" customWidth="1"/>
    <col min="2370" max="2370" width="1.83203125" style="13" customWidth="1"/>
    <col min="2371" max="2371" width="1.1640625" style="13" customWidth="1"/>
    <col min="2372" max="2372" width="0.6640625" style="13" customWidth="1"/>
    <col min="2373" max="2373" width="0.83203125" style="13" customWidth="1"/>
    <col min="2374" max="2374" width="0.5" style="13" customWidth="1"/>
    <col min="2375" max="2375" width="0.83203125" style="13" customWidth="1"/>
    <col min="2376" max="2377" width="4.6640625" style="13" customWidth="1"/>
    <col min="2378" max="2378" width="4" style="13" customWidth="1"/>
    <col min="2379" max="2379" width="2.83203125" style="13" customWidth="1"/>
    <col min="2380" max="2380" width="0.83203125" style="13" customWidth="1"/>
    <col min="2381" max="2381" width="0.6640625" style="13" customWidth="1"/>
    <col min="2382" max="2382" width="1.1640625" style="13" customWidth="1"/>
    <col min="2383" max="2383" width="0.5" style="13" customWidth="1"/>
    <col min="2384" max="2384" width="5.5" style="13" customWidth="1"/>
    <col min="2385" max="2385" width="6.33203125" style="13" customWidth="1"/>
    <col min="2386" max="2386" width="6" style="13" customWidth="1"/>
    <col min="2387" max="2387" width="0.5" style="13" customWidth="1"/>
    <col min="2388" max="2388" width="1.1640625" style="13" customWidth="1"/>
    <col min="2389" max="2598" width="9.1640625" style="13" hidden="1"/>
    <col min="2599" max="2599" width="1.5" style="13" customWidth="1"/>
    <col min="2600" max="2600" width="3.5" style="13" customWidth="1"/>
    <col min="2601" max="2601" width="0.33203125" style="13" customWidth="1"/>
    <col min="2602" max="2602" width="2.1640625" style="13" customWidth="1"/>
    <col min="2603" max="2603" width="8.1640625" style="13" customWidth="1"/>
    <col min="2604" max="2604" width="1.33203125" style="13" customWidth="1"/>
    <col min="2605" max="2605" width="1.83203125" style="13" customWidth="1"/>
    <col min="2606" max="2606" width="2.1640625" style="13" customWidth="1"/>
    <col min="2607" max="2607" width="1.83203125" style="13" customWidth="1"/>
    <col min="2608" max="2609" width="2.1640625" style="13" customWidth="1"/>
    <col min="2610" max="2610" width="2.5" style="13" customWidth="1"/>
    <col min="2611" max="2611" width="0.33203125" style="13" customWidth="1"/>
    <col min="2612" max="2612" width="1.5" style="13" customWidth="1"/>
    <col min="2613" max="2613" width="0.83203125" style="13" customWidth="1"/>
    <col min="2614" max="2614" width="0.33203125" style="13" customWidth="1"/>
    <col min="2615" max="2615" width="1" style="13" customWidth="1"/>
    <col min="2616" max="2616" width="0.5" style="13" customWidth="1"/>
    <col min="2617" max="2617" width="0.33203125" style="13" customWidth="1"/>
    <col min="2618" max="2618" width="0.5" style="13" customWidth="1"/>
    <col min="2619" max="2619" width="2.5" style="13" customWidth="1"/>
    <col min="2620" max="2620" width="1.33203125" style="13" customWidth="1"/>
    <col min="2621" max="2621" width="9.1640625" style="13" customWidth="1"/>
    <col min="2622" max="2622" width="7.6640625" style="13" customWidth="1"/>
    <col min="2623" max="2623" width="1" style="13" customWidth="1"/>
    <col min="2624" max="2624" width="3.33203125" style="13" customWidth="1"/>
    <col min="2625" max="2625" width="9.33203125" style="13" customWidth="1"/>
    <col min="2626" max="2626" width="1.83203125" style="13" customWidth="1"/>
    <col min="2627" max="2627" width="1.1640625" style="13" customWidth="1"/>
    <col min="2628" max="2628" width="0.6640625" style="13" customWidth="1"/>
    <col min="2629" max="2629" width="0.83203125" style="13" customWidth="1"/>
    <col min="2630" max="2630" width="0.5" style="13" customWidth="1"/>
    <col min="2631" max="2631" width="0.83203125" style="13" customWidth="1"/>
    <col min="2632" max="2633" width="4.6640625" style="13" customWidth="1"/>
    <col min="2634" max="2634" width="4" style="13" customWidth="1"/>
    <col min="2635" max="2635" width="2.83203125" style="13" customWidth="1"/>
    <col min="2636" max="2636" width="0.83203125" style="13" customWidth="1"/>
    <col min="2637" max="2637" width="0.6640625" style="13" customWidth="1"/>
    <col min="2638" max="2638" width="1.1640625" style="13" customWidth="1"/>
    <col min="2639" max="2639" width="0.5" style="13" customWidth="1"/>
    <col min="2640" max="2640" width="5.5" style="13" customWidth="1"/>
    <col min="2641" max="2641" width="6.33203125" style="13" customWidth="1"/>
    <col min="2642" max="2642" width="6" style="13" customWidth="1"/>
    <col min="2643" max="2643" width="0.5" style="13" customWidth="1"/>
    <col min="2644" max="2644" width="1.1640625" style="13" customWidth="1"/>
    <col min="2645" max="2854" width="9.1640625" style="13" hidden="1"/>
    <col min="2855" max="2855" width="1.5" style="13" customWidth="1"/>
    <col min="2856" max="2856" width="3.5" style="13" customWidth="1"/>
    <col min="2857" max="2857" width="0.33203125" style="13" customWidth="1"/>
    <col min="2858" max="2858" width="2.1640625" style="13" customWidth="1"/>
    <col min="2859" max="2859" width="8.1640625" style="13" customWidth="1"/>
    <col min="2860" max="2860" width="1.33203125" style="13" customWidth="1"/>
    <col min="2861" max="2861" width="1.83203125" style="13" customWidth="1"/>
    <col min="2862" max="2862" width="2.1640625" style="13" customWidth="1"/>
    <col min="2863" max="2863" width="1.83203125" style="13" customWidth="1"/>
    <col min="2864" max="2865" width="2.1640625" style="13" customWidth="1"/>
    <col min="2866" max="2866" width="2.5" style="13" customWidth="1"/>
    <col min="2867" max="2867" width="0.33203125" style="13" customWidth="1"/>
    <col min="2868" max="2868" width="1.5" style="13" customWidth="1"/>
    <col min="2869" max="2869" width="0.83203125" style="13" customWidth="1"/>
    <col min="2870" max="2870" width="0.33203125" style="13" customWidth="1"/>
    <col min="2871" max="2871" width="1" style="13" customWidth="1"/>
    <col min="2872" max="2872" width="0.5" style="13" customWidth="1"/>
    <col min="2873" max="2873" width="0.33203125" style="13" customWidth="1"/>
    <col min="2874" max="2874" width="0.5" style="13" customWidth="1"/>
    <col min="2875" max="2875" width="2.5" style="13" customWidth="1"/>
    <col min="2876" max="2876" width="1.33203125" style="13" customWidth="1"/>
    <col min="2877" max="2877" width="9.1640625" style="13" customWidth="1"/>
    <col min="2878" max="2878" width="7.6640625" style="13" customWidth="1"/>
    <col min="2879" max="2879" width="1" style="13" customWidth="1"/>
    <col min="2880" max="2880" width="3.33203125" style="13" customWidth="1"/>
    <col min="2881" max="2881" width="9.33203125" style="13" customWidth="1"/>
    <col min="2882" max="2882" width="1.83203125" style="13" customWidth="1"/>
    <col min="2883" max="2883" width="1.1640625" style="13" customWidth="1"/>
    <col min="2884" max="2884" width="0.6640625" style="13" customWidth="1"/>
    <col min="2885" max="2885" width="0.83203125" style="13" customWidth="1"/>
    <col min="2886" max="2886" width="0.5" style="13" customWidth="1"/>
    <col min="2887" max="2887" width="0.83203125" style="13" customWidth="1"/>
    <col min="2888" max="2889" width="4.6640625" style="13" customWidth="1"/>
    <col min="2890" max="2890" width="4" style="13" customWidth="1"/>
    <col min="2891" max="2891" width="2.83203125" style="13" customWidth="1"/>
    <col min="2892" max="2892" width="0.83203125" style="13" customWidth="1"/>
    <col min="2893" max="2893" width="0.6640625" style="13" customWidth="1"/>
    <col min="2894" max="2894" width="1.1640625" style="13" customWidth="1"/>
    <col min="2895" max="2895" width="0.5" style="13" customWidth="1"/>
    <col min="2896" max="2896" width="5.5" style="13" customWidth="1"/>
    <col min="2897" max="2897" width="6.33203125" style="13" customWidth="1"/>
    <col min="2898" max="2898" width="6" style="13" customWidth="1"/>
    <col min="2899" max="2899" width="0.5" style="13" customWidth="1"/>
    <col min="2900" max="2900" width="1.1640625" style="13" customWidth="1"/>
    <col min="2901" max="3110" width="9.1640625" style="13" hidden="1"/>
    <col min="3111" max="3111" width="1.5" style="13" customWidth="1"/>
    <col min="3112" max="3112" width="3.5" style="13" customWidth="1"/>
    <col min="3113" max="3113" width="0.33203125" style="13" customWidth="1"/>
    <col min="3114" max="3114" width="2.1640625" style="13" customWidth="1"/>
    <col min="3115" max="3115" width="8.1640625" style="13" customWidth="1"/>
    <col min="3116" max="3116" width="1.33203125" style="13" customWidth="1"/>
    <col min="3117" max="3117" width="1.83203125" style="13" customWidth="1"/>
    <col min="3118" max="3118" width="2.1640625" style="13" customWidth="1"/>
    <col min="3119" max="3119" width="1.83203125" style="13" customWidth="1"/>
    <col min="3120" max="3121" width="2.1640625" style="13" customWidth="1"/>
    <col min="3122" max="3122" width="2.5" style="13" customWidth="1"/>
    <col min="3123" max="3123" width="0.33203125" style="13" customWidth="1"/>
    <col min="3124" max="3124" width="1.5" style="13" customWidth="1"/>
    <col min="3125" max="3125" width="0.83203125" style="13" customWidth="1"/>
    <col min="3126" max="3126" width="0.33203125" style="13" customWidth="1"/>
    <col min="3127" max="3127" width="1" style="13" customWidth="1"/>
    <col min="3128" max="3128" width="0.5" style="13" customWidth="1"/>
    <col min="3129" max="3129" width="0.33203125" style="13" customWidth="1"/>
    <col min="3130" max="3130" width="0.5" style="13" customWidth="1"/>
    <col min="3131" max="3131" width="2.5" style="13" customWidth="1"/>
    <col min="3132" max="3132" width="1.33203125" style="13" customWidth="1"/>
    <col min="3133" max="3133" width="9.1640625" style="13" customWidth="1"/>
    <col min="3134" max="3134" width="7.6640625" style="13" customWidth="1"/>
    <col min="3135" max="3135" width="1" style="13" customWidth="1"/>
    <col min="3136" max="3136" width="3.33203125" style="13" customWidth="1"/>
    <col min="3137" max="3137" width="9.33203125" style="13" customWidth="1"/>
    <col min="3138" max="3138" width="1.83203125" style="13" customWidth="1"/>
    <col min="3139" max="3139" width="1.1640625" style="13" customWidth="1"/>
    <col min="3140" max="3140" width="0.6640625" style="13" customWidth="1"/>
    <col min="3141" max="3141" width="0.83203125" style="13" customWidth="1"/>
    <col min="3142" max="3142" width="0.5" style="13" customWidth="1"/>
    <col min="3143" max="3143" width="0.83203125" style="13" customWidth="1"/>
    <col min="3144" max="3145" width="4.6640625" style="13" customWidth="1"/>
    <col min="3146" max="3146" width="4" style="13" customWidth="1"/>
    <col min="3147" max="3147" width="2.83203125" style="13" customWidth="1"/>
    <col min="3148" max="3148" width="0.83203125" style="13" customWidth="1"/>
    <col min="3149" max="3149" width="0.6640625" style="13" customWidth="1"/>
    <col min="3150" max="3150" width="1.1640625" style="13" customWidth="1"/>
    <col min="3151" max="3151" width="0.5" style="13" customWidth="1"/>
    <col min="3152" max="3152" width="5.5" style="13" customWidth="1"/>
    <col min="3153" max="3153" width="6.33203125" style="13" customWidth="1"/>
    <col min="3154" max="3154" width="6" style="13" customWidth="1"/>
    <col min="3155" max="3155" width="0.5" style="13" customWidth="1"/>
    <col min="3156" max="3156" width="1.1640625" style="13" customWidth="1"/>
    <col min="3157" max="3366" width="9.1640625" style="13" hidden="1"/>
    <col min="3367" max="3367" width="1.5" style="13" customWidth="1"/>
    <col min="3368" max="3368" width="3.5" style="13" customWidth="1"/>
    <col min="3369" max="3369" width="0.33203125" style="13" customWidth="1"/>
    <col min="3370" max="3370" width="2.1640625" style="13" customWidth="1"/>
    <col min="3371" max="3371" width="8.1640625" style="13" customWidth="1"/>
    <col min="3372" max="3372" width="1.33203125" style="13" customWidth="1"/>
    <col min="3373" max="3373" width="1.83203125" style="13" customWidth="1"/>
    <col min="3374" max="3374" width="2.1640625" style="13" customWidth="1"/>
    <col min="3375" max="3375" width="1.83203125" style="13" customWidth="1"/>
    <col min="3376" max="3377" width="2.1640625" style="13" customWidth="1"/>
    <col min="3378" max="3378" width="2.5" style="13" customWidth="1"/>
    <col min="3379" max="3379" width="0.33203125" style="13" customWidth="1"/>
    <col min="3380" max="3380" width="1.5" style="13" customWidth="1"/>
    <col min="3381" max="3381" width="0.83203125" style="13" customWidth="1"/>
    <col min="3382" max="3382" width="0.33203125" style="13" customWidth="1"/>
    <col min="3383" max="3383" width="1" style="13" customWidth="1"/>
    <col min="3384" max="3384" width="0.5" style="13" customWidth="1"/>
    <col min="3385" max="3385" width="0.33203125" style="13" customWidth="1"/>
    <col min="3386" max="3386" width="0.5" style="13" customWidth="1"/>
    <col min="3387" max="3387" width="2.5" style="13" customWidth="1"/>
    <col min="3388" max="3388" width="1.33203125" style="13" customWidth="1"/>
    <col min="3389" max="3389" width="9.1640625" style="13" customWidth="1"/>
    <col min="3390" max="3390" width="7.6640625" style="13" customWidth="1"/>
    <col min="3391" max="3391" width="1" style="13" customWidth="1"/>
    <col min="3392" max="3392" width="3.33203125" style="13" customWidth="1"/>
    <col min="3393" max="3393" width="9.33203125" style="13" customWidth="1"/>
    <col min="3394" max="3394" width="1.83203125" style="13" customWidth="1"/>
    <col min="3395" max="3395" width="1.1640625" style="13" customWidth="1"/>
    <col min="3396" max="3396" width="0.6640625" style="13" customWidth="1"/>
    <col min="3397" max="3397" width="0.83203125" style="13" customWidth="1"/>
    <col min="3398" max="3398" width="0.5" style="13" customWidth="1"/>
    <col min="3399" max="3399" width="0.83203125" style="13" customWidth="1"/>
    <col min="3400" max="3401" width="4.6640625" style="13" customWidth="1"/>
    <col min="3402" max="3402" width="4" style="13" customWidth="1"/>
    <col min="3403" max="3403" width="2.83203125" style="13" customWidth="1"/>
    <col min="3404" max="3404" width="0.83203125" style="13" customWidth="1"/>
    <col min="3405" max="3405" width="0.6640625" style="13" customWidth="1"/>
    <col min="3406" max="3406" width="1.1640625" style="13" customWidth="1"/>
    <col min="3407" max="3407" width="0.5" style="13" customWidth="1"/>
    <col min="3408" max="3408" width="5.5" style="13" customWidth="1"/>
    <col min="3409" max="3409" width="6.33203125" style="13" customWidth="1"/>
    <col min="3410" max="3410" width="6" style="13" customWidth="1"/>
    <col min="3411" max="3411" width="0.5" style="13" customWidth="1"/>
    <col min="3412" max="3412" width="1.1640625" style="13" customWidth="1"/>
    <col min="3413" max="3622" width="9.1640625" style="13" hidden="1"/>
    <col min="3623" max="3623" width="1.5" style="13" customWidth="1"/>
    <col min="3624" max="3624" width="3.5" style="13" customWidth="1"/>
    <col min="3625" max="3625" width="0.33203125" style="13" customWidth="1"/>
    <col min="3626" max="3626" width="2.1640625" style="13" customWidth="1"/>
    <col min="3627" max="3627" width="8.1640625" style="13" customWidth="1"/>
    <col min="3628" max="3628" width="1.33203125" style="13" customWidth="1"/>
    <col min="3629" max="3629" width="1.83203125" style="13" customWidth="1"/>
    <col min="3630" max="3630" width="2.1640625" style="13" customWidth="1"/>
    <col min="3631" max="3631" width="1.83203125" style="13" customWidth="1"/>
    <col min="3632" max="3633" width="2.1640625" style="13" customWidth="1"/>
    <col min="3634" max="3634" width="2.5" style="13" customWidth="1"/>
    <col min="3635" max="3635" width="0.33203125" style="13" customWidth="1"/>
    <col min="3636" max="3636" width="1.5" style="13" customWidth="1"/>
    <col min="3637" max="3637" width="0.83203125" style="13" customWidth="1"/>
    <col min="3638" max="3638" width="0.33203125" style="13" customWidth="1"/>
    <col min="3639" max="3639" width="1" style="13" customWidth="1"/>
    <col min="3640" max="3640" width="0.5" style="13" customWidth="1"/>
    <col min="3641" max="3641" width="0.33203125" style="13" customWidth="1"/>
    <col min="3642" max="3642" width="0.5" style="13" customWidth="1"/>
    <col min="3643" max="3643" width="2.5" style="13" customWidth="1"/>
    <col min="3644" max="3644" width="1.33203125" style="13" customWidth="1"/>
    <col min="3645" max="3645" width="9.1640625" style="13" customWidth="1"/>
    <col min="3646" max="3646" width="7.6640625" style="13" customWidth="1"/>
    <col min="3647" max="3647" width="1" style="13" customWidth="1"/>
    <col min="3648" max="3648" width="3.33203125" style="13" customWidth="1"/>
    <col min="3649" max="3649" width="9.33203125" style="13" customWidth="1"/>
    <col min="3650" max="3650" width="1.83203125" style="13" customWidth="1"/>
    <col min="3651" max="3651" width="1.1640625" style="13" customWidth="1"/>
    <col min="3652" max="3652" width="0.6640625" style="13" customWidth="1"/>
    <col min="3653" max="3653" width="0.83203125" style="13" customWidth="1"/>
    <col min="3654" max="3654" width="0.5" style="13" customWidth="1"/>
    <col min="3655" max="3655" width="0.83203125" style="13" customWidth="1"/>
    <col min="3656" max="3657" width="4.6640625" style="13" customWidth="1"/>
    <col min="3658" max="3658" width="4" style="13" customWidth="1"/>
    <col min="3659" max="3659" width="2.83203125" style="13" customWidth="1"/>
    <col min="3660" max="3660" width="0.83203125" style="13" customWidth="1"/>
    <col min="3661" max="3661" width="0.6640625" style="13" customWidth="1"/>
    <col min="3662" max="3662" width="1.1640625" style="13" customWidth="1"/>
    <col min="3663" max="3663" width="0.5" style="13" customWidth="1"/>
    <col min="3664" max="3664" width="5.5" style="13" customWidth="1"/>
    <col min="3665" max="3665" width="6.33203125" style="13" customWidth="1"/>
    <col min="3666" max="3666" width="6" style="13" customWidth="1"/>
    <col min="3667" max="3667" width="0.5" style="13" customWidth="1"/>
    <col min="3668" max="3668" width="1.1640625" style="13" customWidth="1"/>
    <col min="3669" max="3878" width="9.1640625" style="13" hidden="1"/>
    <col min="3879" max="3879" width="1.5" style="13" customWidth="1"/>
    <col min="3880" max="3880" width="3.5" style="13" customWidth="1"/>
    <col min="3881" max="3881" width="0.33203125" style="13" customWidth="1"/>
    <col min="3882" max="3882" width="2.1640625" style="13" customWidth="1"/>
    <col min="3883" max="3883" width="8.1640625" style="13" customWidth="1"/>
    <col min="3884" max="3884" width="1.33203125" style="13" customWidth="1"/>
    <col min="3885" max="3885" width="1.83203125" style="13" customWidth="1"/>
    <col min="3886" max="3886" width="2.1640625" style="13" customWidth="1"/>
    <col min="3887" max="3887" width="1.83203125" style="13" customWidth="1"/>
    <col min="3888" max="3889" width="2.1640625" style="13" customWidth="1"/>
    <col min="3890" max="3890" width="2.5" style="13" customWidth="1"/>
    <col min="3891" max="3891" width="0.33203125" style="13" customWidth="1"/>
    <col min="3892" max="3892" width="1.5" style="13" customWidth="1"/>
    <col min="3893" max="3893" width="0.83203125" style="13" customWidth="1"/>
    <col min="3894" max="3894" width="0.33203125" style="13" customWidth="1"/>
    <col min="3895" max="3895" width="1" style="13" customWidth="1"/>
    <col min="3896" max="3896" width="0.5" style="13" customWidth="1"/>
    <col min="3897" max="3897" width="0.33203125" style="13" customWidth="1"/>
    <col min="3898" max="3898" width="0.5" style="13" customWidth="1"/>
    <col min="3899" max="3899" width="2.5" style="13" customWidth="1"/>
    <col min="3900" max="3900" width="1.33203125" style="13" customWidth="1"/>
    <col min="3901" max="3901" width="9.1640625" style="13" customWidth="1"/>
    <col min="3902" max="3902" width="7.6640625" style="13" customWidth="1"/>
    <col min="3903" max="3903" width="1" style="13" customWidth="1"/>
    <col min="3904" max="3904" width="3.33203125" style="13" customWidth="1"/>
    <col min="3905" max="3905" width="9.33203125" style="13" customWidth="1"/>
    <col min="3906" max="3906" width="1.83203125" style="13" customWidth="1"/>
    <col min="3907" max="3907" width="1.1640625" style="13" customWidth="1"/>
    <col min="3908" max="3908" width="0.6640625" style="13" customWidth="1"/>
    <col min="3909" max="3909" width="0.83203125" style="13" customWidth="1"/>
    <col min="3910" max="3910" width="0.5" style="13" customWidth="1"/>
    <col min="3911" max="3911" width="0.83203125" style="13" customWidth="1"/>
    <col min="3912" max="3913" width="4.6640625" style="13" customWidth="1"/>
    <col min="3914" max="3914" width="4" style="13" customWidth="1"/>
    <col min="3915" max="3915" width="2.83203125" style="13" customWidth="1"/>
    <col min="3916" max="3916" width="0.83203125" style="13" customWidth="1"/>
    <col min="3917" max="3917" width="0.6640625" style="13" customWidth="1"/>
    <col min="3918" max="3918" width="1.1640625" style="13" customWidth="1"/>
    <col min="3919" max="3919" width="0.5" style="13" customWidth="1"/>
    <col min="3920" max="3920" width="5.5" style="13" customWidth="1"/>
    <col min="3921" max="3921" width="6.33203125" style="13" customWidth="1"/>
    <col min="3922" max="3922" width="6" style="13" customWidth="1"/>
    <col min="3923" max="3923" width="0.5" style="13" customWidth="1"/>
    <col min="3924" max="3924" width="1.1640625" style="13" customWidth="1"/>
    <col min="3925" max="4134" width="9.1640625" style="13" hidden="1"/>
    <col min="4135" max="4135" width="1.5" style="13" customWidth="1"/>
    <col min="4136" max="4136" width="3.5" style="13" customWidth="1"/>
    <col min="4137" max="4137" width="0.33203125" style="13" customWidth="1"/>
    <col min="4138" max="4138" width="2.1640625" style="13" customWidth="1"/>
    <col min="4139" max="4139" width="8.1640625" style="13" customWidth="1"/>
    <col min="4140" max="4140" width="1.33203125" style="13" customWidth="1"/>
    <col min="4141" max="4141" width="1.83203125" style="13" customWidth="1"/>
    <col min="4142" max="4142" width="2.1640625" style="13" customWidth="1"/>
    <col min="4143" max="4143" width="1.83203125" style="13" customWidth="1"/>
    <col min="4144" max="4145" width="2.1640625" style="13" customWidth="1"/>
    <col min="4146" max="4146" width="2.5" style="13" customWidth="1"/>
    <col min="4147" max="4147" width="0.33203125" style="13" customWidth="1"/>
    <col min="4148" max="4148" width="1.5" style="13" customWidth="1"/>
    <col min="4149" max="4149" width="0.83203125" style="13" customWidth="1"/>
    <col min="4150" max="4150" width="0.33203125" style="13" customWidth="1"/>
    <col min="4151" max="4151" width="1" style="13" customWidth="1"/>
    <col min="4152" max="4152" width="0.5" style="13" customWidth="1"/>
    <col min="4153" max="4153" width="0.33203125" style="13" customWidth="1"/>
    <col min="4154" max="4154" width="0.5" style="13" customWidth="1"/>
    <col min="4155" max="4155" width="2.5" style="13" customWidth="1"/>
    <col min="4156" max="4156" width="1.33203125" style="13" customWidth="1"/>
    <col min="4157" max="4157" width="9.1640625" style="13" customWidth="1"/>
    <col min="4158" max="4158" width="7.6640625" style="13" customWidth="1"/>
    <col min="4159" max="4159" width="1" style="13" customWidth="1"/>
    <col min="4160" max="4160" width="3.33203125" style="13" customWidth="1"/>
    <col min="4161" max="4161" width="9.33203125" style="13" customWidth="1"/>
    <col min="4162" max="4162" width="1.83203125" style="13" customWidth="1"/>
    <col min="4163" max="4163" width="1.1640625" style="13" customWidth="1"/>
    <col min="4164" max="4164" width="0.6640625" style="13" customWidth="1"/>
    <col min="4165" max="4165" width="0.83203125" style="13" customWidth="1"/>
    <col min="4166" max="4166" width="0.5" style="13" customWidth="1"/>
    <col min="4167" max="4167" width="0.83203125" style="13" customWidth="1"/>
    <col min="4168" max="4169" width="4.6640625" style="13" customWidth="1"/>
    <col min="4170" max="4170" width="4" style="13" customWidth="1"/>
    <col min="4171" max="4171" width="2.83203125" style="13" customWidth="1"/>
    <col min="4172" max="4172" width="0.83203125" style="13" customWidth="1"/>
    <col min="4173" max="4173" width="0.6640625" style="13" customWidth="1"/>
    <col min="4174" max="4174" width="1.1640625" style="13" customWidth="1"/>
    <col min="4175" max="4175" width="0.5" style="13" customWidth="1"/>
    <col min="4176" max="4176" width="5.5" style="13" customWidth="1"/>
    <col min="4177" max="4177" width="6.33203125" style="13" customWidth="1"/>
    <col min="4178" max="4178" width="6" style="13" customWidth="1"/>
    <col min="4179" max="4179" width="0.5" style="13" customWidth="1"/>
    <col min="4180" max="4180" width="1.1640625" style="13" customWidth="1"/>
    <col min="4181" max="4390" width="9.1640625" style="13" hidden="1"/>
    <col min="4391" max="4391" width="1.5" style="13" customWidth="1"/>
    <col min="4392" max="4392" width="3.5" style="13" customWidth="1"/>
    <col min="4393" max="4393" width="0.33203125" style="13" customWidth="1"/>
    <col min="4394" max="4394" width="2.1640625" style="13" customWidth="1"/>
    <col min="4395" max="4395" width="8.1640625" style="13" customWidth="1"/>
    <col min="4396" max="4396" width="1.33203125" style="13" customWidth="1"/>
    <col min="4397" max="4397" width="1.83203125" style="13" customWidth="1"/>
    <col min="4398" max="4398" width="2.1640625" style="13" customWidth="1"/>
    <col min="4399" max="4399" width="1.83203125" style="13" customWidth="1"/>
    <col min="4400" max="4401" width="2.1640625" style="13" customWidth="1"/>
    <col min="4402" max="4402" width="2.5" style="13" customWidth="1"/>
    <col min="4403" max="4403" width="0.33203125" style="13" customWidth="1"/>
    <col min="4404" max="4404" width="1.5" style="13" customWidth="1"/>
    <col min="4405" max="4405" width="0.83203125" style="13" customWidth="1"/>
    <col min="4406" max="4406" width="0.33203125" style="13" customWidth="1"/>
    <col min="4407" max="4407" width="1" style="13" customWidth="1"/>
    <col min="4408" max="4408" width="0.5" style="13" customWidth="1"/>
    <col min="4409" max="4409" width="0.33203125" style="13" customWidth="1"/>
    <col min="4410" max="4410" width="0.5" style="13" customWidth="1"/>
    <col min="4411" max="4411" width="2.5" style="13" customWidth="1"/>
    <col min="4412" max="4412" width="1.33203125" style="13" customWidth="1"/>
    <col min="4413" max="4413" width="9.1640625" style="13" customWidth="1"/>
    <col min="4414" max="4414" width="7.6640625" style="13" customWidth="1"/>
    <col min="4415" max="4415" width="1" style="13" customWidth="1"/>
    <col min="4416" max="4416" width="3.33203125" style="13" customWidth="1"/>
    <col min="4417" max="4417" width="9.33203125" style="13" customWidth="1"/>
    <col min="4418" max="4418" width="1.83203125" style="13" customWidth="1"/>
    <col min="4419" max="4419" width="1.1640625" style="13" customWidth="1"/>
    <col min="4420" max="4420" width="0.6640625" style="13" customWidth="1"/>
    <col min="4421" max="4421" width="0.83203125" style="13" customWidth="1"/>
    <col min="4422" max="4422" width="0.5" style="13" customWidth="1"/>
    <col min="4423" max="4423" width="0.83203125" style="13" customWidth="1"/>
    <col min="4424" max="4425" width="4.6640625" style="13" customWidth="1"/>
    <col min="4426" max="4426" width="4" style="13" customWidth="1"/>
    <col min="4427" max="4427" width="2.83203125" style="13" customWidth="1"/>
    <col min="4428" max="4428" width="0.83203125" style="13" customWidth="1"/>
    <col min="4429" max="4429" width="0.6640625" style="13" customWidth="1"/>
    <col min="4430" max="4430" width="1.1640625" style="13" customWidth="1"/>
    <col min="4431" max="4431" width="0.5" style="13" customWidth="1"/>
    <col min="4432" max="4432" width="5.5" style="13" customWidth="1"/>
    <col min="4433" max="4433" width="6.33203125" style="13" customWidth="1"/>
    <col min="4434" max="4434" width="6" style="13" customWidth="1"/>
    <col min="4435" max="4435" width="0.5" style="13" customWidth="1"/>
    <col min="4436" max="4436" width="1.1640625" style="13" customWidth="1"/>
    <col min="4437" max="4646" width="9.1640625" style="13" hidden="1"/>
    <col min="4647" max="4647" width="1.5" style="13" customWidth="1"/>
    <col min="4648" max="4648" width="3.5" style="13" customWidth="1"/>
    <col min="4649" max="4649" width="0.33203125" style="13" customWidth="1"/>
    <col min="4650" max="4650" width="2.1640625" style="13" customWidth="1"/>
    <col min="4651" max="4651" width="8.1640625" style="13" customWidth="1"/>
    <col min="4652" max="4652" width="1.33203125" style="13" customWidth="1"/>
    <col min="4653" max="4653" width="1.83203125" style="13" customWidth="1"/>
    <col min="4654" max="4654" width="2.1640625" style="13" customWidth="1"/>
    <col min="4655" max="4655" width="1.83203125" style="13" customWidth="1"/>
    <col min="4656" max="4657" width="2.1640625" style="13" customWidth="1"/>
    <col min="4658" max="4658" width="2.5" style="13" customWidth="1"/>
    <col min="4659" max="4659" width="0.33203125" style="13" customWidth="1"/>
    <col min="4660" max="4660" width="1.5" style="13" customWidth="1"/>
    <col min="4661" max="4661" width="0.83203125" style="13" customWidth="1"/>
    <col min="4662" max="4662" width="0.33203125" style="13" customWidth="1"/>
    <col min="4663" max="4663" width="1" style="13" customWidth="1"/>
    <col min="4664" max="4664" width="0.5" style="13" customWidth="1"/>
    <col min="4665" max="4665" width="0.33203125" style="13" customWidth="1"/>
    <col min="4666" max="4666" width="0.5" style="13" customWidth="1"/>
    <col min="4667" max="4667" width="2.5" style="13" customWidth="1"/>
    <col min="4668" max="4668" width="1.33203125" style="13" customWidth="1"/>
    <col min="4669" max="4669" width="9.1640625" style="13" customWidth="1"/>
    <col min="4670" max="4670" width="7.6640625" style="13" customWidth="1"/>
    <col min="4671" max="4671" width="1" style="13" customWidth="1"/>
    <col min="4672" max="4672" width="3.33203125" style="13" customWidth="1"/>
    <col min="4673" max="4673" width="9.33203125" style="13" customWidth="1"/>
    <col min="4674" max="4674" width="1.83203125" style="13" customWidth="1"/>
    <col min="4675" max="4675" width="1.1640625" style="13" customWidth="1"/>
    <col min="4676" max="4676" width="0.6640625" style="13" customWidth="1"/>
    <col min="4677" max="4677" width="0.83203125" style="13" customWidth="1"/>
    <col min="4678" max="4678" width="0.5" style="13" customWidth="1"/>
    <col min="4679" max="4679" width="0.83203125" style="13" customWidth="1"/>
    <col min="4680" max="4681" width="4.6640625" style="13" customWidth="1"/>
    <col min="4682" max="4682" width="4" style="13" customWidth="1"/>
    <col min="4683" max="4683" width="2.83203125" style="13" customWidth="1"/>
    <col min="4684" max="4684" width="0.83203125" style="13" customWidth="1"/>
    <col min="4685" max="4685" width="0.6640625" style="13" customWidth="1"/>
    <col min="4686" max="4686" width="1.1640625" style="13" customWidth="1"/>
    <col min="4687" max="4687" width="0.5" style="13" customWidth="1"/>
    <col min="4688" max="4688" width="5.5" style="13" customWidth="1"/>
    <col min="4689" max="4689" width="6.33203125" style="13" customWidth="1"/>
    <col min="4690" max="4690" width="6" style="13" customWidth="1"/>
    <col min="4691" max="4691" width="0.5" style="13" customWidth="1"/>
    <col min="4692" max="4692" width="1.1640625" style="13" customWidth="1"/>
    <col min="4693" max="4902" width="9.1640625" style="13" hidden="1"/>
    <col min="4903" max="4903" width="1.5" style="13" customWidth="1"/>
    <col min="4904" max="4904" width="3.5" style="13" customWidth="1"/>
    <col min="4905" max="4905" width="0.33203125" style="13" customWidth="1"/>
    <col min="4906" max="4906" width="2.1640625" style="13" customWidth="1"/>
    <col min="4907" max="4907" width="8.1640625" style="13" customWidth="1"/>
    <col min="4908" max="4908" width="1.33203125" style="13" customWidth="1"/>
    <col min="4909" max="4909" width="1.83203125" style="13" customWidth="1"/>
    <col min="4910" max="4910" width="2.1640625" style="13" customWidth="1"/>
    <col min="4911" max="4911" width="1.83203125" style="13" customWidth="1"/>
    <col min="4912" max="4913" width="2.1640625" style="13" customWidth="1"/>
    <col min="4914" max="4914" width="2.5" style="13" customWidth="1"/>
    <col min="4915" max="4915" width="0.33203125" style="13" customWidth="1"/>
    <col min="4916" max="4916" width="1.5" style="13" customWidth="1"/>
    <col min="4917" max="4917" width="0.83203125" style="13" customWidth="1"/>
    <col min="4918" max="4918" width="0.33203125" style="13" customWidth="1"/>
    <col min="4919" max="4919" width="1" style="13" customWidth="1"/>
    <col min="4920" max="4920" width="0.5" style="13" customWidth="1"/>
    <col min="4921" max="4921" width="0.33203125" style="13" customWidth="1"/>
    <col min="4922" max="4922" width="0.5" style="13" customWidth="1"/>
    <col min="4923" max="4923" width="2.5" style="13" customWidth="1"/>
    <col min="4924" max="4924" width="1.33203125" style="13" customWidth="1"/>
    <col min="4925" max="4925" width="9.1640625" style="13" customWidth="1"/>
    <col min="4926" max="4926" width="7.6640625" style="13" customWidth="1"/>
    <col min="4927" max="4927" width="1" style="13" customWidth="1"/>
    <col min="4928" max="4928" width="3.33203125" style="13" customWidth="1"/>
    <col min="4929" max="4929" width="9.33203125" style="13" customWidth="1"/>
    <col min="4930" max="4930" width="1.83203125" style="13" customWidth="1"/>
    <col min="4931" max="4931" width="1.1640625" style="13" customWidth="1"/>
    <col min="4932" max="4932" width="0.6640625" style="13" customWidth="1"/>
    <col min="4933" max="4933" width="0.83203125" style="13" customWidth="1"/>
    <col min="4934" max="4934" width="0.5" style="13" customWidth="1"/>
    <col min="4935" max="4935" width="0.83203125" style="13" customWidth="1"/>
    <col min="4936" max="4937" width="4.6640625" style="13" customWidth="1"/>
    <col min="4938" max="4938" width="4" style="13" customWidth="1"/>
    <col min="4939" max="4939" width="2.83203125" style="13" customWidth="1"/>
    <col min="4940" max="4940" width="0.83203125" style="13" customWidth="1"/>
    <col min="4941" max="4941" width="0.6640625" style="13" customWidth="1"/>
    <col min="4942" max="4942" width="1.1640625" style="13" customWidth="1"/>
    <col min="4943" max="4943" width="0.5" style="13" customWidth="1"/>
    <col min="4944" max="4944" width="5.5" style="13" customWidth="1"/>
    <col min="4945" max="4945" width="6.33203125" style="13" customWidth="1"/>
    <col min="4946" max="4946" width="6" style="13" customWidth="1"/>
    <col min="4947" max="4947" width="0.5" style="13" customWidth="1"/>
    <col min="4948" max="4948" width="1.1640625" style="13" customWidth="1"/>
    <col min="4949" max="5158" width="9.1640625" style="13" hidden="1"/>
    <col min="5159" max="5159" width="1.5" style="13" customWidth="1"/>
    <col min="5160" max="5160" width="3.5" style="13" customWidth="1"/>
    <col min="5161" max="5161" width="0.33203125" style="13" customWidth="1"/>
    <col min="5162" max="5162" width="2.1640625" style="13" customWidth="1"/>
    <col min="5163" max="5163" width="8.1640625" style="13" customWidth="1"/>
    <col min="5164" max="5164" width="1.33203125" style="13" customWidth="1"/>
    <col min="5165" max="5165" width="1.83203125" style="13" customWidth="1"/>
    <col min="5166" max="5166" width="2.1640625" style="13" customWidth="1"/>
    <col min="5167" max="5167" width="1.83203125" style="13" customWidth="1"/>
    <col min="5168" max="5169" width="2.1640625" style="13" customWidth="1"/>
    <col min="5170" max="5170" width="2.5" style="13" customWidth="1"/>
    <col min="5171" max="5171" width="0.33203125" style="13" customWidth="1"/>
    <col min="5172" max="5172" width="1.5" style="13" customWidth="1"/>
    <col min="5173" max="5173" width="0.83203125" style="13" customWidth="1"/>
    <col min="5174" max="5174" width="0.33203125" style="13" customWidth="1"/>
    <col min="5175" max="5175" width="1" style="13" customWidth="1"/>
    <col min="5176" max="5176" width="0.5" style="13" customWidth="1"/>
    <col min="5177" max="5177" width="0.33203125" style="13" customWidth="1"/>
    <col min="5178" max="5178" width="0.5" style="13" customWidth="1"/>
    <col min="5179" max="5179" width="2.5" style="13" customWidth="1"/>
    <col min="5180" max="5180" width="1.33203125" style="13" customWidth="1"/>
    <col min="5181" max="5181" width="9.1640625" style="13" customWidth="1"/>
    <col min="5182" max="5182" width="7.6640625" style="13" customWidth="1"/>
    <col min="5183" max="5183" width="1" style="13" customWidth="1"/>
    <col min="5184" max="5184" width="3.33203125" style="13" customWidth="1"/>
    <col min="5185" max="5185" width="9.33203125" style="13" customWidth="1"/>
    <col min="5186" max="5186" width="1.83203125" style="13" customWidth="1"/>
    <col min="5187" max="5187" width="1.1640625" style="13" customWidth="1"/>
    <col min="5188" max="5188" width="0.6640625" style="13" customWidth="1"/>
    <col min="5189" max="5189" width="0.83203125" style="13" customWidth="1"/>
    <col min="5190" max="5190" width="0.5" style="13" customWidth="1"/>
    <col min="5191" max="5191" width="0.83203125" style="13" customWidth="1"/>
    <col min="5192" max="5193" width="4.6640625" style="13" customWidth="1"/>
    <col min="5194" max="5194" width="4" style="13" customWidth="1"/>
    <col min="5195" max="5195" width="2.83203125" style="13" customWidth="1"/>
    <col min="5196" max="5196" width="0.83203125" style="13" customWidth="1"/>
    <col min="5197" max="5197" width="0.6640625" style="13" customWidth="1"/>
    <col min="5198" max="5198" width="1.1640625" style="13" customWidth="1"/>
    <col min="5199" max="5199" width="0.5" style="13" customWidth="1"/>
    <col min="5200" max="5200" width="5.5" style="13" customWidth="1"/>
    <col min="5201" max="5201" width="6.33203125" style="13" customWidth="1"/>
    <col min="5202" max="5202" width="6" style="13" customWidth="1"/>
    <col min="5203" max="5203" width="0.5" style="13" customWidth="1"/>
    <col min="5204" max="5204" width="1.1640625" style="13" customWidth="1"/>
    <col min="5205" max="5414" width="9.1640625" style="13" hidden="1"/>
    <col min="5415" max="5415" width="1.5" style="13" customWidth="1"/>
    <col min="5416" max="5416" width="3.5" style="13" customWidth="1"/>
    <col min="5417" max="5417" width="0.33203125" style="13" customWidth="1"/>
    <col min="5418" max="5418" width="2.1640625" style="13" customWidth="1"/>
    <col min="5419" max="5419" width="8.1640625" style="13" customWidth="1"/>
    <col min="5420" max="5420" width="1.33203125" style="13" customWidth="1"/>
    <col min="5421" max="5421" width="1.83203125" style="13" customWidth="1"/>
    <col min="5422" max="5422" width="2.1640625" style="13" customWidth="1"/>
    <col min="5423" max="5423" width="1.83203125" style="13" customWidth="1"/>
    <col min="5424" max="5425" width="2.1640625" style="13" customWidth="1"/>
    <col min="5426" max="5426" width="2.5" style="13" customWidth="1"/>
    <col min="5427" max="5427" width="0.33203125" style="13" customWidth="1"/>
    <col min="5428" max="5428" width="1.5" style="13" customWidth="1"/>
    <col min="5429" max="5429" width="0.83203125" style="13" customWidth="1"/>
    <col min="5430" max="5430" width="0.33203125" style="13" customWidth="1"/>
    <col min="5431" max="5431" width="1" style="13" customWidth="1"/>
    <col min="5432" max="5432" width="0.5" style="13" customWidth="1"/>
    <col min="5433" max="5433" width="0.33203125" style="13" customWidth="1"/>
    <col min="5434" max="5434" width="0.5" style="13" customWidth="1"/>
    <col min="5435" max="5435" width="2.5" style="13" customWidth="1"/>
    <col min="5436" max="5436" width="1.33203125" style="13" customWidth="1"/>
    <col min="5437" max="5437" width="9.1640625" style="13" customWidth="1"/>
    <col min="5438" max="5438" width="7.6640625" style="13" customWidth="1"/>
    <col min="5439" max="5439" width="1" style="13" customWidth="1"/>
    <col min="5440" max="5440" width="3.33203125" style="13" customWidth="1"/>
    <col min="5441" max="5441" width="9.33203125" style="13" customWidth="1"/>
    <col min="5442" max="5442" width="1.83203125" style="13" customWidth="1"/>
    <col min="5443" max="5443" width="1.1640625" style="13" customWidth="1"/>
    <col min="5444" max="5444" width="0.6640625" style="13" customWidth="1"/>
    <col min="5445" max="5445" width="0.83203125" style="13" customWidth="1"/>
    <col min="5446" max="5446" width="0.5" style="13" customWidth="1"/>
    <col min="5447" max="5447" width="0.83203125" style="13" customWidth="1"/>
    <col min="5448" max="5449" width="4.6640625" style="13" customWidth="1"/>
    <col min="5450" max="5450" width="4" style="13" customWidth="1"/>
    <col min="5451" max="5451" width="2.83203125" style="13" customWidth="1"/>
    <col min="5452" max="5452" width="0.83203125" style="13" customWidth="1"/>
    <col min="5453" max="5453" width="0.6640625" style="13" customWidth="1"/>
    <col min="5454" max="5454" width="1.1640625" style="13" customWidth="1"/>
    <col min="5455" max="5455" width="0.5" style="13" customWidth="1"/>
    <col min="5456" max="5456" width="5.5" style="13" customWidth="1"/>
    <col min="5457" max="5457" width="6.33203125" style="13" customWidth="1"/>
    <col min="5458" max="5458" width="6" style="13" customWidth="1"/>
    <col min="5459" max="5459" width="0.5" style="13" customWidth="1"/>
    <col min="5460" max="5460" width="1.1640625" style="13" customWidth="1"/>
    <col min="5461" max="5670" width="9.1640625" style="13" hidden="1"/>
    <col min="5671" max="5671" width="1.5" style="13" customWidth="1"/>
    <col min="5672" max="5672" width="3.5" style="13" customWidth="1"/>
    <col min="5673" max="5673" width="0.33203125" style="13" customWidth="1"/>
    <col min="5674" max="5674" width="2.1640625" style="13" customWidth="1"/>
    <col min="5675" max="5675" width="8.1640625" style="13" customWidth="1"/>
    <col min="5676" max="5676" width="1.33203125" style="13" customWidth="1"/>
    <col min="5677" max="5677" width="1.83203125" style="13" customWidth="1"/>
    <col min="5678" max="5678" width="2.1640625" style="13" customWidth="1"/>
    <col min="5679" max="5679" width="1.83203125" style="13" customWidth="1"/>
    <col min="5680" max="5681" width="2.1640625" style="13" customWidth="1"/>
    <col min="5682" max="5682" width="2.5" style="13" customWidth="1"/>
    <col min="5683" max="5683" width="0.33203125" style="13" customWidth="1"/>
    <col min="5684" max="5684" width="1.5" style="13" customWidth="1"/>
    <col min="5685" max="5685" width="0.83203125" style="13" customWidth="1"/>
    <col min="5686" max="5686" width="0.33203125" style="13" customWidth="1"/>
    <col min="5687" max="5687" width="1" style="13" customWidth="1"/>
    <col min="5688" max="5688" width="0.5" style="13" customWidth="1"/>
    <col min="5689" max="5689" width="0.33203125" style="13" customWidth="1"/>
    <col min="5690" max="5690" width="0.5" style="13" customWidth="1"/>
    <col min="5691" max="5691" width="2.5" style="13" customWidth="1"/>
    <col min="5692" max="5692" width="1.33203125" style="13" customWidth="1"/>
    <col min="5693" max="5693" width="9.1640625" style="13" customWidth="1"/>
    <col min="5694" max="5694" width="7.6640625" style="13" customWidth="1"/>
    <col min="5695" max="5695" width="1" style="13" customWidth="1"/>
    <col min="5696" max="5696" width="3.33203125" style="13" customWidth="1"/>
    <col min="5697" max="5697" width="9.33203125" style="13" customWidth="1"/>
    <col min="5698" max="5698" width="1.83203125" style="13" customWidth="1"/>
    <col min="5699" max="5699" width="1.1640625" style="13" customWidth="1"/>
    <col min="5700" max="5700" width="0.6640625" style="13" customWidth="1"/>
    <col min="5701" max="5701" width="0.83203125" style="13" customWidth="1"/>
    <col min="5702" max="5702" width="0.5" style="13" customWidth="1"/>
    <col min="5703" max="5703" width="0.83203125" style="13" customWidth="1"/>
    <col min="5704" max="5705" width="4.6640625" style="13" customWidth="1"/>
    <col min="5706" max="5706" width="4" style="13" customWidth="1"/>
    <col min="5707" max="5707" width="2.83203125" style="13" customWidth="1"/>
    <col min="5708" max="5708" width="0.83203125" style="13" customWidth="1"/>
    <col min="5709" max="5709" width="0.6640625" style="13" customWidth="1"/>
    <col min="5710" max="5710" width="1.1640625" style="13" customWidth="1"/>
    <col min="5711" max="5711" width="0.5" style="13" customWidth="1"/>
    <col min="5712" max="5712" width="5.5" style="13" customWidth="1"/>
    <col min="5713" max="5713" width="6.33203125" style="13" customWidth="1"/>
    <col min="5714" max="5714" width="6" style="13" customWidth="1"/>
    <col min="5715" max="5715" width="0.5" style="13" customWidth="1"/>
    <col min="5716" max="5716" width="1.1640625" style="13" customWidth="1"/>
    <col min="5717" max="5926" width="9.1640625" style="13" hidden="1"/>
    <col min="5927" max="5927" width="1.5" style="13" customWidth="1"/>
    <col min="5928" max="5928" width="3.5" style="13" customWidth="1"/>
    <col min="5929" max="5929" width="0.33203125" style="13" customWidth="1"/>
    <col min="5930" max="5930" width="2.1640625" style="13" customWidth="1"/>
    <col min="5931" max="5931" width="8.1640625" style="13" customWidth="1"/>
    <col min="5932" max="5932" width="1.33203125" style="13" customWidth="1"/>
    <col min="5933" max="5933" width="1.83203125" style="13" customWidth="1"/>
    <col min="5934" max="5934" width="2.1640625" style="13" customWidth="1"/>
    <col min="5935" max="5935" width="1.83203125" style="13" customWidth="1"/>
    <col min="5936" max="5937" width="2.1640625" style="13" customWidth="1"/>
    <col min="5938" max="5938" width="2.5" style="13" customWidth="1"/>
    <col min="5939" max="5939" width="0.33203125" style="13" customWidth="1"/>
    <col min="5940" max="5940" width="1.5" style="13" customWidth="1"/>
    <col min="5941" max="5941" width="0.83203125" style="13" customWidth="1"/>
    <col min="5942" max="5942" width="0.33203125" style="13" customWidth="1"/>
    <col min="5943" max="5943" width="1" style="13" customWidth="1"/>
    <col min="5944" max="5944" width="0.5" style="13" customWidth="1"/>
    <col min="5945" max="5945" width="0.33203125" style="13" customWidth="1"/>
    <col min="5946" max="5946" width="0.5" style="13" customWidth="1"/>
    <col min="5947" max="5947" width="2.5" style="13" customWidth="1"/>
    <col min="5948" max="5948" width="1.33203125" style="13" customWidth="1"/>
    <col min="5949" max="5949" width="9.1640625" style="13" customWidth="1"/>
    <col min="5950" max="5950" width="7.6640625" style="13" customWidth="1"/>
    <col min="5951" max="5951" width="1" style="13" customWidth="1"/>
    <col min="5952" max="5952" width="3.33203125" style="13" customWidth="1"/>
    <col min="5953" max="5953" width="9.33203125" style="13" customWidth="1"/>
    <col min="5954" max="5954" width="1.83203125" style="13" customWidth="1"/>
    <col min="5955" max="5955" width="1.1640625" style="13" customWidth="1"/>
    <col min="5956" max="5956" width="0.6640625" style="13" customWidth="1"/>
    <col min="5957" max="5957" width="0.83203125" style="13" customWidth="1"/>
    <col min="5958" max="5958" width="0.5" style="13" customWidth="1"/>
    <col min="5959" max="5959" width="0.83203125" style="13" customWidth="1"/>
    <col min="5960" max="5961" width="4.6640625" style="13" customWidth="1"/>
    <col min="5962" max="5962" width="4" style="13" customWidth="1"/>
    <col min="5963" max="5963" width="2.83203125" style="13" customWidth="1"/>
    <col min="5964" max="5964" width="0.83203125" style="13" customWidth="1"/>
    <col min="5965" max="5965" width="0.6640625" style="13" customWidth="1"/>
    <col min="5966" max="5966" width="1.1640625" style="13" customWidth="1"/>
    <col min="5967" max="5967" width="0.5" style="13" customWidth="1"/>
    <col min="5968" max="5968" width="5.5" style="13" customWidth="1"/>
    <col min="5969" max="5969" width="6.33203125" style="13" customWidth="1"/>
    <col min="5970" max="5970" width="6" style="13" customWidth="1"/>
    <col min="5971" max="5971" width="0.5" style="13" customWidth="1"/>
    <col min="5972" max="5972" width="1.1640625" style="13" customWidth="1"/>
    <col min="5973" max="6182" width="9.1640625" style="13" hidden="1"/>
    <col min="6183" max="6183" width="1.5" style="13" customWidth="1"/>
    <col min="6184" max="6184" width="3.5" style="13" customWidth="1"/>
    <col min="6185" max="6185" width="0.33203125" style="13" customWidth="1"/>
    <col min="6186" max="6186" width="2.1640625" style="13" customWidth="1"/>
    <col min="6187" max="6187" width="8.1640625" style="13" customWidth="1"/>
    <col min="6188" max="6188" width="1.33203125" style="13" customWidth="1"/>
    <col min="6189" max="6189" width="1.83203125" style="13" customWidth="1"/>
    <col min="6190" max="6190" width="2.1640625" style="13" customWidth="1"/>
    <col min="6191" max="6191" width="1.83203125" style="13" customWidth="1"/>
    <col min="6192" max="6193" width="2.1640625" style="13" customWidth="1"/>
    <col min="6194" max="6194" width="2.5" style="13" customWidth="1"/>
    <col min="6195" max="6195" width="0.33203125" style="13" customWidth="1"/>
    <col min="6196" max="6196" width="1.5" style="13" customWidth="1"/>
    <col min="6197" max="6197" width="0.83203125" style="13" customWidth="1"/>
    <col min="6198" max="6198" width="0.33203125" style="13" customWidth="1"/>
    <col min="6199" max="6199" width="1" style="13" customWidth="1"/>
    <col min="6200" max="6200" width="0.5" style="13" customWidth="1"/>
    <col min="6201" max="6201" width="0.33203125" style="13" customWidth="1"/>
    <col min="6202" max="6202" width="0.5" style="13" customWidth="1"/>
    <col min="6203" max="6203" width="2.5" style="13" customWidth="1"/>
    <col min="6204" max="6204" width="1.33203125" style="13" customWidth="1"/>
    <col min="6205" max="6205" width="9.1640625" style="13" customWidth="1"/>
    <col min="6206" max="6206" width="7.6640625" style="13" customWidth="1"/>
    <col min="6207" max="6207" width="1" style="13" customWidth="1"/>
    <col min="6208" max="6208" width="3.33203125" style="13" customWidth="1"/>
    <col min="6209" max="6209" width="9.33203125" style="13" customWidth="1"/>
    <col min="6210" max="6210" width="1.83203125" style="13" customWidth="1"/>
    <col min="6211" max="6211" width="1.1640625" style="13" customWidth="1"/>
    <col min="6212" max="6212" width="0.6640625" style="13" customWidth="1"/>
    <col min="6213" max="6213" width="0.83203125" style="13" customWidth="1"/>
    <col min="6214" max="6214" width="0.5" style="13" customWidth="1"/>
    <col min="6215" max="6215" width="0.83203125" style="13" customWidth="1"/>
    <col min="6216" max="6217" width="4.6640625" style="13" customWidth="1"/>
    <col min="6218" max="6218" width="4" style="13" customWidth="1"/>
    <col min="6219" max="6219" width="2.83203125" style="13" customWidth="1"/>
    <col min="6220" max="6220" width="0.83203125" style="13" customWidth="1"/>
    <col min="6221" max="6221" width="0.6640625" style="13" customWidth="1"/>
    <col min="6222" max="6222" width="1.1640625" style="13" customWidth="1"/>
    <col min="6223" max="6223" width="0.5" style="13" customWidth="1"/>
    <col min="6224" max="6224" width="5.5" style="13" customWidth="1"/>
    <col min="6225" max="6225" width="6.33203125" style="13" customWidth="1"/>
    <col min="6226" max="6226" width="6" style="13" customWidth="1"/>
    <col min="6227" max="6227" width="0.5" style="13" customWidth="1"/>
    <col min="6228" max="6228" width="1.1640625" style="13" customWidth="1"/>
    <col min="6229" max="6438" width="9.1640625" style="13" hidden="1"/>
    <col min="6439" max="6439" width="1.5" style="13" customWidth="1"/>
    <col min="6440" max="6440" width="3.5" style="13" customWidth="1"/>
    <col min="6441" max="6441" width="0.33203125" style="13" customWidth="1"/>
    <col min="6442" max="6442" width="2.1640625" style="13" customWidth="1"/>
    <col min="6443" max="6443" width="8.1640625" style="13" customWidth="1"/>
    <col min="6444" max="6444" width="1.33203125" style="13" customWidth="1"/>
    <col min="6445" max="6445" width="1.83203125" style="13" customWidth="1"/>
    <col min="6446" max="6446" width="2.1640625" style="13" customWidth="1"/>
    <col min="6447" max="6447" width="1.83203125" style="13" customWidth="1"/>
    <col min="6448" max="6449" width="2.1640625" style="13" customWidth="1"/>
    <col min="6450" max="6450" width="2.5" style="13" customWidth="1"/>
    <col min="6451" max="6451" width="0.33203125" style="13" customWidth="1"/>
    <col min="6452" max="6452" width="1.5" style="13" customWidth="1"/>
    <col min="6453" max="6453" width="0.83203125" style="13" customWidth="1"/>
    <col min="6454" max="6454" width="0.33203125" style="13" customWidth="1"/>
    <col min="6455" max="6455" width="1" style="13" customWidth="1"/>
    <col min="6456" max="6456" width="0.5" style="13" customWidth="1"/>
    <col min="6457" max="6457" width="0.33203125" style="13" customWidth="1"/>
    <col min="6458" max="6458" width="0.5" style="13" customWidth="1"/>
    <col min="6459" max="6459" width="2.5" style="13" customWidth="1"/>
    <col min="6460" max="6460" width="1.33203125" style="13" customWidth="1"/>
    <col min="6461" max="6461" width="9.1640625" style="13" customWidth="1"/>
    <col min="6462" max="6462" width="7.6640625" style="13" customWidth="1"/>
    <col min="6463" max="6463" width="1" style="13" customWidth="1"/>
    <col min="6464" max="6464" width="3.33203125" style="13" customWidth="1"/>
    <col min="6465" max="6465" width="9.33203125" style="13" customWidth="1"/>
    <col min="6466" max="6466" width="1.83203125" style="13" customWidth="1"/>
    <col min="6467" max="6467" width="1.1640625" style="13" customWidth="1"/>
    <col min="6468" max="6468" width="0.6640625" style="13" customWidth="1"/>
    <col min="6469" max="6469" width="0.83203125" style="13" customWidth="1"/>
    <col min="6470" max="6470" width="0.5" style="13" customWidth="1"/>
    <col min="6471" max="6471" width="0.83203125" style="13" customWidth="1"/>
    <col min="6472" max="6473" width="4.6640625" style="13" customWidth="1"/>
    <col min="6474" max="6474" width="4" style="13" customWidth="1"/>
    <col min="6475" max="6475" width="2.83203125" style="13" customWidth="1"/>
    <col min="6476" max="6476" width="0.83203125" style="13" customWidth="1"/>
    <col min="6477" max="6477" width="0.6640625" style="13" customWidth="1"/>
    <col min="6478" max="6478" width="1.1640625" style="13" customWidth="1"/>
    <col min="6479" max="6479" width="0.5" style="13" customWidth="1"/>
    <col min="6480" max="6480" width="5.5" style="13" customWidth="1"/>
    <col min="6481" max="6481" width="6.33203125" style="13" customWidth="1"/>
    <col min="6482" max="6482" width="6" style="13" customWidth="1"/>
    <col min="6483" max="6483" width="0.5" style="13" customWidth="1"/>
    <col min="6484" max="6484" width="1.1640625" style="13" customWidth="1"/>
    <col min="6485" max="6694" width="9.1640625" style="13" hidden="1"/>
    <col min="6695" max="6695" width="1.5" style="13" customWidth="1"/>
    <col min="6696" max="6696" width="3.5" style="13" customWidth="1"/>
    <col min="6697" max="6697" width="0.33203125" style="13" customWidth="1"/>
    <col min="6698" max="6698" width="2.1640625" style="13" customWidth="1"/>
    <col min="6699" max="6699" width="8.1640625" style="13" customWidth="1"/>
    <col min="6700" max="6700" width="1.33203125" style="13" customWidth="1"/>
    <col min="6701" max="6701" width="1.83203125" style="13" customWidth="1"/>
    <col min="6702" max="6702" width="2.1640625" style="13" customWidth="1"/>
    <col min="6703" max="6703" width="1.83203125" style="13" customWidth="1"/>
    <col min="6704" max="6705" width="2.1640625" style="13" customWidth="1"/>
    <col min="6706" max="6706" width="2.5" style="13" customWidth="1"/>
    <col min="6707" max="6707" width="0.33203125" style="13" customWidth="1"/>
    <col min="6708" max="6708" width="1.5" style="13" customWidth="1"/>
    <col min="6709" max="6709" width="0.83203125" style="13" customWidth="1"/>
    <col min="6710" max="6710" width="0.33203125" style="13" customWidth="1"/>
    <col min="6711" max="6711" width="1" style="13" customWidth="1"/>
    <col min="6712" max="6712" width="0.5" style="13" customWidth="1"/>
    <col min="6713" max="6713" width="0.33203125" style="13" customWidth="1"/>
    <col min="6714" max="6714" width="0.5" style="13" customWidth="1"/>
    <col min="6715" max="6715" width="2.5" style="13" customWidth="1"/>
    <col min="6716" max="6716" width="1.33203125" style="13" customWidth="1"/>
    <col min="6717" max="6717" width="9.1640625" style="13" customWidth="1"/>
    <col min="6718" max="6718" width="7.6640625" style="13" customWidth="1"/>
    <col min="6719" max="6719" width="1" style="13" customWidth="1"/>
    <col min="6720" max="6720" width="3.33203125" style="13" customWidth="1"/>
    <col min="6721" max="6721" width="9.33203125" style="13" customWidth="1"/>
    <col min="6722" max="6722" width="1.83203125" style="13" customWidth="1"/>
    <col min="6723" max="6723" width="1.1640625" style="13" customWidth="1"/>
    <col min="6724" max="6724" width="0.6640625" style="13" customWidth="1"/>
    <col min="6725" max="6725" width="0.83203125" style="13" customWidth="1"/>
    <col min="6726" max="6726" width="0.5" style="13" customWidth="1"/>
    <col min="6727" max="6727" width="0.83203125" style="13" customWidth="1"/>
    <col min="6728" max="6729" width="4.6640625" style="13" customWidth="1"/>
    <col min="6730" max="6730" width="4" style="13" customWidth="1"/>
    <col min="6731" max="6731" width="2.83203125" style="13" customWidth="1"/>
    <col min="6732" max="6732" width="0.83203125" style="13" customWidth="1"/>
    <col min="6733" max="6733" width="0.6640625" style="13" customWidth="1"/>
    <col min="6734" max="6734" width="1.1640625" style="13" customWidth="1"/>
    <col min="6735" max="6735" width="0.5" style="13" customWidth="1"/>
    <col min="6736" max="6736" width="5.5" style="13" customWidth="1"/>
    <col min="6737" max="6737" width="6.33203125" style="13" customWidth="1"/>
    <col min="6738" max="6738" width="6" style="13" customWidth="1"/>
    <col min="6739" max="6739" width="0.5" style="13" customWidth="1"/>
    <col min="6740" max="6740" width="1.1640625" style="13" customWidth="1"/>
    <col min="6741" max="6950" width="9.1640625" style="13" hidden="1"/>
    <col min="6951" max="6951" width="1.5" style="13" customWidth="1"/>
    <col min="6952" max="6952" width="3.5" style="13" customWidth="1"/>
    <col min="6953" max="6953" width="0.33203125" style="13" customWidth="1"/>
    <col min="6954" max="6954" width="2.1640625" style="13" customWidth="1"/>
    <col min="6955" max="6955" width="8.1640625" style="13" customWidth="1"/>
    <col min="6956" max="6956" width="1.33203125" style="13" customWidth="1"/>
    <col min="6957" max="6957" width="1.83203125" style="13" customWidth="1"/>
    <col min="6958" max="6958" width="2.1640625" style="13" customWidth="1"/>
    <col min="6959" max="6959" width="1.83203125" style="13" customWidth="1"/>
    <col min="6960" max="6961" width="2.1640625" style="13" customWidth="1"/>
    <col min="6962" max="6962" width="2.5" style="13" customWidth="1"/>
    <col min="6963" max="6963" width="0.33203125" style="13" customWidth="1"/>
    <col min="6964" max="6964" width="1.5" style="13" customWidth="1"/>
    <col min="6965" max="6965" width="0.83203125" style="13" customWidth="1"/>
    <col min="6966" max="6966" width="0.33203125" style="13" customWidth="1"/>
    <col min="6967" max="6967" width="1" style="13" customWidth="1"/>
    <col min="6968" max="6968" width="0.5" style="13" customWidth="1"/>
    <col min="6969" max="6969" width="0.33203125" style="13" customWidth="1"/>
    <col min="6970" max="6970" width="0.5" style="13" customWidth="1"/>
    <col min="6971" max="6971" width="2.5" style="13" customWidth="1"/>
    <col min="6972" max="6972" width="1.33203125" style="13" customWidth="1"/>
    <col min="6973" max="6973" width="9.1640625" style="13" customWidth="1"/>
    <col min="6974" max="6974" width="7.6640625" style="13" customWidth="1"/>
    <col min="6975" max="6975" width="1" style="13" customWidth="1"/>
    <col min="6976" max="6976" width="3.33203125" style="13" customWidth="1"/>
    <col min="6977" max="6977" width="9.33203125" style="13" customWidth="1"/>
    <col min="6978" max="6978" width="1.83203125" style="13" customWidth="1"/>
    <col min="6979" max="6979" width="1.1640625" style="13" customWidth="1"/>
    <col min="6980" max="6980" width="0.6640625" style="13" customWidth="1"/>
    <col min="6981" max="6981" width="0.83203125" style="13" customWidth="1"/>
    <col min="6982" max="6982" width="0.5" style="13" customWidth="1"/>
    <col min="6983" max="6983" width="0.83203125" style="13" customWidth="1"/>
    <col min="6984" max="6985" width="4.6640625" style="13" customWidth="1"/>
    <col min="6986" max="6986" width="4" style="13" customWidth="1"/>
    <col min="6987" max="6987" width="2.83203125" style="13" customWidth="1"/>
    <col min="6988" max="6988" width="0.83203125" style="13" customWidth="1"/>
    <col min="6989" max="6989" width="0.6640625" style="13" customWidth="1"/>
    <col min="6990" max="6990" width="1.1640625" style="13" customWidth="1"/>
    <col min="6991" max="6991" width="0.5" style="13" customWidth="1"/>
    <col min="6992" max="6992" width="5.5" style="13" customWidth="1"/>
    <col min="6993" max="6993" width="6.33203125" style="13" customWidth="1"/>
    <col min="6994" max="6994" width="6" style="13" customWidth="1"/>
    <col min="6995" max="6995" width="0.5" style="13" customWidth="1"/>
    <col min="6996" max="6996" width="1.1640625" style="13" customWidth="1"/>
    <col min="6997" max="7206" width="9.1640625" style="13" hidden="1"/>
    <col min="7207" max="7207" width="1.5" style="13" customWidth="1"/>
    <col min="7208" max="7208" width="3.5" style="13" customWidth="1"/>
    <col min="7209" max="7209" width="0.33203125" style="13" customWidth="1"/>
    <col min="7210" max="7210" width="2.1640625" style="13" customWidth="1"/>
    <col min="7211" max="7211" width="8.1640625" style="13" customWidth="1"/>
    <col min="7212" max="7212" width="1.33203125" style="13" customWidth="1"/>
    <col min="7213" max="7213" width="1.83203125" style="13" customWidth="1"/>
    <col min="7214" max="7214" width="2.1640625" style="13" customWidth="1"/>
    <col min="7215" max="7215" width="1.83203125" style="13" customWidth="1"/>
    <col min="7216" max="7217" width="2.1640625" style="13" customWidth="1"/>
    <col min="7218" max="7218" width="2.5" style="13" customWidth="1"/>
    <col min="7219" max="7219" width="0.33203125" style="13" customWidth="1"/>
    <col min="7220" max="7220" width="1.5" style="13" customWidth="1"/>
    <col min="7221" max="7221" width="0.83203125" style="13" customWidth="1"/>
    <col min="7222" max="7222" width="0.33203125" style="13" customWidth="1"/>
    <col min="7223" max="7223" width="1" style="13" customWidth="1"/>
    <col min="7224" max="7224" width="0.5" style="13" customWidth="1"/>
    <col min="7225" max="7225" width="0.33203125" style="13" customWidth="1"/>
    <col min="7226" max="7226" width="0.5" style="13" customWidth="1"/>
    <col min="7227" max="7227" width="2.5" style="13" customWidth="1"/>
    <col min="7228" max="7228" width="1.33203125" style="13" customWidth="1"/>
    <col min="7229" max="7229" width="9.1640625" style="13" customWidth="1"/>
    <col min="7230" max="7230" width="7.6640625" style="13" customWidth="1"/>
    <col min="7231" max="7231" width="1" style="13" customWidth="1"/>
    <col min="7232" max="7232" width="3.33203125" style="13" customWidth="1"/>
    <col min="7233" max="7233" width="9.33203125" style="13" customWidth="1"/>
    <col min="7234" max="7234" width="1.83203125" style="13" customWidth="1"/>
    <col min="7235" max="7235" width="1.1640625" style="13" customWidth="1"/>
    <col min="7236" max="7236" width="0.6640625" style="13" customWidth="1"/>
    <col min="7237" max="7237" width="0.83203125" style="13" customWidth="1"/>
    <col min="7238" max="7238" width="0.5" style="13" customWidth="1"/>
    <col min="7239" max="7239" width="0.83203125" style="13" customWidth="1"/>
    <col min="7240" max="7241" width="4.6640625" style="13" customWidth="1"/>
    <col min="7242" max="7242" width="4" style="13" customWidth="1"/>
    <col min="7243" max="7243" width="2.83203125" style="13" customWidth="1"/>
    <col min="7244" max="7244" width="0.83203125" style="13" customWidth="1"/>
    <col min="7245" max="7245" width="0.6640625" style="13" customWidth="1"/>
    <col min="7246" max="7246" width="1.1640625" style="13" customWidth="1"/>
    <col min="7247" max="7247" width="0.5" style="13" customWidth="1"/>
    <col min="7248" max="7248" width="5.5" style="13" customWidth="1"/>
    <col min="7249" max="7249" width="6.33203125" style="13" customWidth="1"/>
    <col min="7250" max="7250" width="6" style="13" customWidth="1"/>
    <col min="7251" max="7251" width="0.5" style="13" customWidth="1"/>
    <col min="7252" max="7252" width="1.1640625" style="13" customWidth="1"/>
    <col min="7253" max="7462" width="9.1640625" style="13" hidden="1"/>
    <col min="7463" max="7463" width="1.5" style="13" customWidth="1"/>
    <col min="7464" max="7464" width="3.5" style="13" customWidth="1"/>
    <col min="7465" max="7465" width="0.33203125" style="13" customWidth="1"/>
    <col min="7466" max="7466" width="2.1640625" style="13" customWidth="1"/>
    <col min="7467" max="7467" width="8.1640625" style="13" customWidth="1"/>
    <col min="7468" max="7468" width="1.33203125" style="13" customWidth="1"/>
    <col min="7469" max="7469" width="1.83203125" style="13" customWidth="1"/>
    <col min="7470" max="7470" width="2.1640625" style="13" customWidth="1"/>
    <col min="7471" max="7471" width="1.83203125" style="13" customWidth="1"/>
    <col min="7472" max="7473" width="2.1640625" style="13" customWidth="1"/>
    <col min="7474" max="7474" width="2.5" style="13" customWidth="1"/>
    <col min="7475" max="7475" width="0.33203125" style="13" customWidth="1"/>
    <col min="7476" max="7476" width="1.5" style="13" customWidth="1"/>
    <col min="7477" max="7477" width="0.83203125" style="13" customWidth="1"/>
    <col min="7478" max="7478" width="0.33203125" style="13" customWidth="1"/>
    <col min="7479" max="7479" width="1" style="13" customWidth="1"/>
    <col min="7480" max="7480" width="0.5" style="13" customWidth="1"/>
    <col min="7481" max="7481" width="0.33203125" style="13" customWidth="1"/>
    <col min="7482" max="7482" width="0.5" style="13" customWidth="1"/>
    <col min="7483" max="7483" width="2.5" style="13" customWidth="1"/>
    <col min="7484" max="7484" width="1.33203125" style="13" customWidth="1"/>
    <col min="7485" max="7485" width="9.1640625" style="13" customWidth="1"/>
    <col min="7486" max="7486" width="7.6640625" style="13" customWidth="1"/>
    <col min="7487" max="7487" width="1" style="13" customWidth="1"/>
    <col min="7488" max="7488" width="3.33203125" style="13" customWidth="1"/>
    <col min="7489" max="7489" width="9.33203125" style="13" customWidth="1"/>
    <col min="7490" max="7490" width="1.83203125" style="13" customWidth="1"/>
    <col min="7491" max="7491" width="1.1640625" style="13" customWidth="1"/>
    <col min="7492" max="7492" width="0.6640625" style="13" customWidth="1"/>
    <col min="7493" max="7493" width="0.83203125" style="13" customWidth="1"/>
    <col min="7494" max="7494" width="0.5" style="13" customWidth="1"/>
    <col min="7495" max="7495" width="0.83203125" style="13" customWidth="1"/>
    <col min="7496" max="7497" width="4.6640625" style="13" customWidth="1"/>
    <col min="7498" max="7498" width="4" style="13" customWidth="1"/>
    <col min="7499" max="7499" width="2.83203125" style="13" customWidth="1"/>
    <col min="7500" max="7500" width="0.83203125" style="13" customWidth="1"/>
    <col min="7501" max="7501" width="0.6640625" style="13" customWidth="1"/>
    <col min="7502" max="7502" width="1.1640625" style="13" customWidth="1"/>
    <col min="7503" max="7503" width="0.5" style="13" customWidth="1"/>
    <col min="7504" max="7504" width="5.5" style="13" customWidth="1"/>
    <col min="7505" max="7505" width="6.33203125" style="13" customWidth="1"/>
    <col min="7506" max="7506" width="6" style="13" customWidth="1"/>
    <col min="7507" max="7507" width="0.5" style="13" customWidth="1"/>
    <col min="7508" max="7508" width="1.1640625" style="13" customWidth="1"/>
    <col min="7509" max="7718" width="9.1640625" style="13" hidden="1"/>
    <col min="7719" max="7719" width="1.5" style="13" customWidth="1"/>
    <col min="7720" max="7720" width="3.5" style="13" customWidth="1"/>
    <col min="7721" max="7721" width="0.33203125" style="13" customWidth="1"/>
    <col min="7722" max="7722" width="2.1640625" style="13" customWidth="1"/>
    <col min="7723" max="7723" width="8.1640625" style="13" customWidth="1"/>
    <col min="7724" max="7724" width="1.33203125" style="13" customWidth="1"/>
    <col min="7725" max="7725" width="1.83203125" style="13" customWidth="1"/>
    <col min="7726" max="7726" width="2.1640625" style="13" customWidth="1"/>
    <col min="7727" max="7727" width="1.83203125" style="13" customWidth="1"/>
    <col min="7728" max="7729" width="2.1640625" style="13" customWidth="1"/>
    <col min="7730" max="7730" width="2.5" style="13" customWidth="1"/>
    <col min="7731" max="7731" width="0.33203125" style="13" customWidth="1"/>
    <col min="7732" max="7732" width="1.5" style="13" customWidth="1"/>
    <col min="7733" max="7733" width="0.83203125" style="13" customWidth="1"/>
    <col min="7734" max="7734" width="0.33203125" style="13" customWidth="1"/>
    <col min="7735" max="7735" width="1" style="13" customWidth="1"/>
    <col min="7736" max="7736" width="0.5" style="13" customWidth="1"/>
    <col min="7737" max="7737" width="0.33203125" style="13" customWidth="1"/>
    <col min="7738" max="7738" width="0.5" style="13" customWidth="1"/>
    <col min="7739" max="7739" width="2.5" style="13" customWidth="1"/>
    <col min="7740" max="7740" width="1.33203125" style="13" customWidth="1"/>
    <col min="7741" max="7741" width="9.1640625" style="13" customWidth="1"/>
    <col min="7742" max="7742" width="7.6640625" style="13" customWidth="1"/>
    <col min="7743" max="7743" width="1" style="13" customWidth="1"/>
    <col min="7744" max="7744" width="3.33203125" style="13" customWidth="1"/>
    <col min="7745" max="7745" width="9.33203125" style="13" customWidth="1"/>
    <col min="7746" max="7746" width="1.83203125" style="13" customWidth="1"/>
    <col min="7747" max="7747" width="1.1640625" style="13" customWidth="1"/>
    <col min="7748" max="7748" width="0.6640625" style="13" customWidth="1"/>
    <col min="7749" max="7749" width="0.83203125" style="13" customWidth="1"/>
    <col min="7750" max="7750" width="0.5" style="13" customWidth="1"/>
    <col min="7751" max="7751" width="0.83203125" style="13" customWidth="1"/>
    <col min="7752" max="7753" width="4.6640625" style="13" customWidth="1"/>
    <col min="7754" max="7754" width="4" style="13" customWidth="1"/>
    <col min="7755" max="7755" width="2.83203125" style="13" customWidth="1"/>
    <col min="7756" max="7756" width="0.83203125" style="13" customWidth="1"/>
    <col min="7757" max="7757" width="0.6640625" style="13" customWidth="1"/>
    <col min="7758" max="7758" width="1.1640625" style="13" customWidth="1"/>
    <col min="7759" max="7759" width="0.5" style="13" customWidth="1"/>
    <col min="7760" max="7760" width="5.5" style="13" customWidth="1"/>
    <col min="7761" max="7761" width="6.33203125" style="13" customWidth="1"/>
    <col min="7762" max="7762" width="6" style="13" customWidth="1"/>
    <col min="7763" max="7763" width="0.5" style="13" customWidth="1"/>
    <col min="7764" max="7764" width="1.1640625" style="13" customWidth="1"/>
    <col min="7765" max="7974" width="9.1640625" style="13" hidden="1"/>
    <col min="7975" max="7975" width="1.5" style="13" customWidth="1"/>
    <col min="7976" max="7976" width="3.5" style="13" customWidth="1"/>
    <col min="7977" max="7977" width="0.33203125" style="13" customWidth="1"/>
    <col min="7978" max="7978" width="2.1640625" style="13" customWidth="1"/>
    <col min="7979" max="7979" width="8.1640625" style="13" customWidth="1"/>
    <col min="7980" max="7980" width="1.33203125" style="13" customWidth="1"/>
    <col min="7981" max="7981" width="1.83203125" style="13" customWidth="1"/>
    <col min="7982" max="7982" width="2.1640625" style="13" customWidth="1"/>
    <col min="7983" max="7983" width="1.83203125" style="13" customWidth="1"/>
    <col min="7984" max="7985" width="2.1640625" style="13" customWidth="1"/>
    <col min="7986" max="7986" width="2.5" style="13" customWidth="1"/>
    <col min="7987" max="7987" width="0.33203125" style="13" customWidth="1"/>
    <col min="7988" max="7988" width="1.5" style="13" customWidth="1"/>
    <col min="7989" max="7989" width="0.83203125" style="13" customWidth="1"/>
    <col min="7990" max="7990" width="0.33203125" style="13" customWidth="1"/>
    <col min="7991" max="7991" width="1" style="13" customWidth="1"/>
    <col min="7992" max="7992" width="0.5" style="13" customWidth="1"/>
    <col min="7993" max="7993" width="0.33203125" style="13" customWidth="1"/>
    <col min="7994" max="7994" width="0.5" style="13" customWidth="1"/>
    <col min="7995" max="7995" width="2.5" style="13" customWidth="1"/>
    <col min="7996" max="7996" width="1.33203125" style="13" customWidth="1"/>
    <col min="7997" max="7997" width="9.1640625" style="13" customWidth="1"/>
    <col min="7998" max="7998" width="7.6640625" style="13" customWidth="1"/>
    <col min="7999" max="7999" width="1" style="13" customWidth="1"/>
    <col min="8000" max="8000" width="3.33203125" style="13" customWidth="1"/>
    <col min="8001" max="8001" width="9.33203125" style="13" customWidth="1"/>
    <col min="8002" max="8002" width="1.83203125" style="13" customWidth="1"/>
    <col min="8003" max="8003" width="1.1640625" style="13" customWidth="1"/>
    <col min="8004" max="8004" width="0.6640625" style="13" customWidth="1"/>
    <col min="8005" max="8005" width="0.83203125" style="13" customWidth="1"/>
    <col min="8006" max="8006" width="0.5" style="13" customWidth="1"/>
    <col min="8007" max="8007" width="0.83203125" style="13" customWidth="1"/>
    <col min="8008" max="8009" width="4.6640625" style="13" customWidth="1"/>
    <col min="8010" max="8010" width="4" style="13" customWidth="1"/>
    <col min="8011" max="8011" width="2.83203125" style="13" customWidth="1"/>
    <col min="8012" max="8012" width="0.83203125" style="13" customWidth="1"/>
    <col min="8013" max="8013" width="0.6640625" style="13" customWidth="1"/>
    <col min="8014" max="8014" width="1.1640625" style="13" customWidth="1"/>
    <col min="8015" max="8015" width="0.5" style="13" customWidth="1"/>
    <col min="8016" max="8016" width="5.5" style="13" customWidth="1"/>
    <col min="8017" max="8017" width="6.33203125" style="13" customWidth="1"/>
    <col min="8018" max="8018" width="6" style="13" customWidth="1"/>
    <col min="8019" max="8019" width="0.5" style="13" customWidth="1"/>
    <col min="8020" max="8020" width="1.1640625" style="13" customWidth="1"/>
    <col min="8021" max="8230" width="9.1640625" style="13" hidden="1"/>
    <col min="8231" max="8231" width="1.5" style="13" customWidth="1"/>
    <col min="8232" max="8232" width="3.5" style="13" customWidth="1"/>
    <col min="8233" max="8233" width="0.33203125" style="13" customWidth="1"/>
    <col min="8234" max="8234" width="2.1640625" style="13" customWidth="1"/>
    <col min="8235" max="8235" width="8.1640625" style="13" customWidth="1"/>
    <col min="8236" max="8236" width="1.33203125" style="13" customWidth="1"/>
    <col min="8237" max="8237" width="1.83203125" style="13" customWidth="1"/>
    <col min="8238" max="8238" width="2.1640625" style="13" customWidth="1"/>
    <col min="8239" max="8239" width="1.83203125" style="13" customWidth="1"/>
    <col min="8240" max="8241" width="2.1640625" style="13" customWidth="1"/>
    <col min="8242" max="8242" width="2.5" style="13" customWidth="1"/>
    <col min="8243" max="8243" width="0.33203125" style="13" customWidth="1"/>
    <col min="8244" max="8244" width="1.5" style="13" customWidth="1"/>
    <col min="8245" max="8245" width="0.83203125" style="13" customWidth="1"/>
    <col min="8246" max="8246" width="0.33203125" style="13" customWidth="1"/>
    <col min="8247" max="8247" width="1" style="13" customWidth="1"/>
    <col min="8248" max="8248" width="0.5" style="13" customWidth="1"/>
    <col min="8249" max="8249" width="0.33203125" style="13" customWidth="1"/>
    <col min="8250" max="8250" width="0.5" style="13" customWidth="1"/>
    <col min="8251" max="8251" width="2.5" style="13" customWidth="1"/>
    <col min="8252" max="8252" width="1.33203125" style="13" customWidth="1"/>
    <col min="8253" max="8253" width="9.1640625" style="13" customWidth="1"/>
    <col min="8254" max="8254" width="7.6640625" style="13" customWidth="1"/>
    <col min="8255" max="8255" width="1" style="13" customWidth="1"/>
    <col min="8256" max="8256" width="3.33203125" style="13" customWidth="1"/>
    <col min="8257" max="8257" width="9.33203125" style="13" customWidth="1"/>
    <col min="8258" max="8258" width="1.83203125" style="13" customWidth="1"/>
    <col min="8259" max="8259" width="1.1640625" style="13" customWidth="1"/>
    <col min="8260" max="8260" width="0.6640625" style="13" customWidth="1"/>
    <col min="8261" max="8261" width="0.83203125" style="13" customWidth="1"/>
    <col min="8262" max="8262" width="0.5" style="13" customWidth="1"/>
    <col min="8263" max="8263" width="0.83203125" style="13" customWidth="1"/>
    <col min="8264" max="8265" width="4.6640625" style="13" customWidth="1"/>
    <col min="8266" max="8266" width="4" style="13" customWidth="1"/>
    <col min="8267" max="8267" width="2.83203125" style="13" customWidth="1"/>
    <col min="8268" max="8268" width="0.83203125" style="13" customWidth="1"/>
    <col min="8269" max="8269" width="0.6640625" style="13" customWidth="1"/>
    <col min="8270" max="8270" width="1.1640625" style="13" customWidth="1"/>
    <col min="8271" max="8271" width="0.5" style="13" customWidth="1"/>
    <col min="8272" max="8272" width="5.5" style="13" customWidth="1"/>
    <col min="8273" max="8273" width="6.33203125" style="13" customWidth="1"/>
    <col min="8274" max="8274" width="6" style="13" customWidth="1"/>
    <col min="8275" max="8275" width="0.5" style="13" customWidth="1"/>
    <col min="8276" max="8276" width="1.1640625" style="13" customWidth="1"/>
    <col min="8277" max="8486" width="9.1640625" style="13" hidden="1"/>
    <col min="8487" max="8487" width="1.5" style="13" customWidth="1"/>
    <col min="8488" max="8488" width="3.5" style="13" customWidth="1"/>
    <col min="8489" max="8489" width="0.33203125" style="13" customWidth="1"/>
    <col min="8490" max="8490" width="2.1640625" style="13" customWidth="1"/>
    <col min="8491" max="8491" width="8.1640625" style="13" customWidth="1"/>
    <col min="8492" max="8492" width="1.33203125" style="13" customWidth="1"/>
    <col min="8493" max="8493" width="1.83203125" style="13" customWidth="1"/>
    <col min="8494" max="8494" width="2.1640625" style="13" customWidth="1"/>
    <col min="8495" max="8495" width="1.83203125" style="13" customWidth="1"/>
    <col min="8496" max="8497" width="2.1640625" style="13" customWidth="1"/>
    <col min="8498" max="8498" width="2.5" style="13" customWidth="1"/>
    <col min="8499" max="8499" width="0.33203125" style="13" customWidth="1"/>
    <col min="8500" max="8500" width="1.5" style="13" customWidth="1"/>
    <col min="8501" max="8501" width="0.83203125" style="13" customWidth="1"/>
    <col min="8502" max="8502" width="0.33203125" style="13" customWidth="1"/>
    <col min="8503" max="8503" width="1" style="13" customWidth="1"/>
    <col min="8504" max="8504" width="0.5" style="13" customWidth="1"/>
    <col min="8505" max="8505" width="0.33203125" style="13" customWidth="1"/>
    <col min="8506" max="8506" width="0.5" style="13" customWidth="1"/>
    <col min="8507" max="8507" width="2.5" style="13" customWidth="1"/>
    <col min="8508" max="8508" width="1.33203125" style="13" customWidth="1"/>
    <col min="8509" max="8509" width="9.1640625" style="13" customWidth="1"/>
    <col min="8510" max="8510" width="7.6640625" style="13" customWidth="1"/>
    <col min="8511" max="8511" width="1" style="13" customWidth="1"/>
    <col min="8512" max="8512" width="3.33203125" style="13" customWidth="1"/>
    <col min="8513" max="8513" width="9.33203125" style="13" customWidth="1"/>
    <col min="8514" max="8514" width="1.83203125" style="13" customWidth="1"/>
    <col min="8515" max="8515" width="1.1640625" style="13" customWidth="1"/>
    <col min="8516" max="8516" width="0.6640625" style="13" customWidth="1"/>
    <col min="8517" max="8517" width="0.83203125" style="13" customWidth="1"/>
    <col min="8518" max="8518" width="0.5" style="13" customWidth="1"/>
    <col min="8519" max="8519" width="0.83203125" style="13" customWidth="1"/>
    <col min="8520" max="8521" width="4.6640625" style="13" customWidth="1"/>
    <col min="8522" max="8522" width="4" style="13" customWidth="1"/>
    <col min="8523" max="8523" width="2.83203125" style="13" customWidth="1"/>
    <col min="8524" max="8524" width="0.83203125" style="13" customWidth="1"/>
    <col min="8525" max="8525" width="0.6640625" style="13" customWidth="1"/>
    <col min="8526" max="8526" width="1.1640625" style="13" customWidth="1"/>
    <col min="8527" max="8527" width="0.5" style="13" customWidth="1"/>
    <col min="8528" max="8528" width="5.5" style="13" customWidth="1"/>
    <col min="8529" max="8529" width="6.33203125" style="13" customWidth="1"/>
    <col min="8530" max="8530" width="6" style="13" customWidth="1"/>
    <col min="8531" max="8531" width="0.5" style="13" customWidth="1"/>
    <col min="8532" max="8532" width="1.1640625" style="13" customWidth="1"/>
    <col min="8533" max="8742" width="9.1640625" style="13" hidden="1"/>
    <col min="8743" max="8743" width="1.5" style="13" customWidth="1"/>
    <col min="8744" max="8744" width="3.5" style="13" customWidth="1"/>
    <col min="8745" max="8745" width="0.33203125" style="13" customWidth="1"/>
    <col min="8746" max="8746" width="2.1640625" style="13" customWidth="1"/>
    <col min="8747" max="8747" width="8.1640625" style="13" customWidth="1"/>
    <col min="8748" max="8748" width="1.33203125" style="13" customWidth="1"/>
    <col min="8749" max="8749" width="1.83203125" style="13" customWidth="1"/>
    <col min="8750" max="8750" width="2.1640625" style="13" customWidth="1"/>
    <col min="8751" max="8751" width="1.83203125" style="13" customWidth="1"/>
    <col min="8752" max="8753" width="2.1640625" style="13" customWidth="1"/>
    <col min="8754" max="8754" width="2.5" style="13" customWidth="1"/>
    <col min="8755" max="8755" width="0.33203125" style="13" customWidth="1"/>
    <col min="8756" max="8756" width="1.5" style="13" customWidth="1"/>
    <col min="8757" max="8757" width="0.83203125" style="13" customWidth="1"/>
    <col min="8758" max="8758" width="0.33203125" style="13" customWidth="1"/>
    <col min="8759" max="8759" width="1" style="13" customWidth="1"/>
    <col min="8760" max="8760" width="0.5" style="13" customWidth="1"/>
    <col min="8761" max="8761" width="0.33203125" style="13" customWidth="1"/>
    <col min="8762" max="8762" width="0.5" style="13" customWidth="1"/>
    <col min="8763" max="8763" width="2.5" style="13" customWidth="1"/>
    <col min="8764" max="8764" width="1.33203125" style="13" customWidth="1"/>
    <col min="8765" max="8765" width="9.1640625" style="13" customWidth="1"/>
    <col min="8766" max="8766" width="7.6640625" style="13" customWidth="1"/>
    <col min="8767" max="8767" width="1" style="13" customWidth="1"/>
    <col min="8768" max="8768" width="3.33203125" style="13" customWidth="1"/>
    <col min="8769" max="8769" width="9.33203125" style="13" customWidth="1"/>
    <col min="8770" max="8770" width="1.83203125" style="13" customWidth="1"/>
    <col min="8771" max="8771" width="1.1640625" style="13" customWidth="1"/>
    <col min="8772" max="8772" width="0.6640625" style="13" customWidth="1"/>
    <col min="8773" max="8773" width="0.83203125" style="13" customWidth="1"/>
    <col min="8774" max="8774" width="0.5" style="13" customWidth="1"/>
    <col min="8775" max="8775" width="0.83203125" style="13" customWidth="1"/>
    <col min="8776" max="8777" width="4.6640625" style="13" customWidth="1"/>
    <col min="8778" max="8778" width="4" style="13" customWidth="1"/>
    <col min="8779" max="8779" width="2.83203125" style="13" customWidth="1"/>
    <col min="8780" max="8780" width="0.83203125" style="13" customWidth="1"/>
    <col min="8781" max="8781" width="0.6640625" style="13" customWidth="1"/>
    <col min="8782" max="8782" width="1.1640625" style="13" customWidth="1"/>
    <col min="8783" max="8783" width="0.5" style="13" customWidth="1"/>
    <col min="8784" max="8784" width="5.5" style="13" customWidth="1"/>
    <col min="8785" max="8785" width="6.33203125" style="13" customWidth="1"/>
    <col min="8786" max="8786" width="6" style="13" customWidth="1"/>
    <col min="8787" max="8787" width="0.5" style="13" customWidth="1"/>
    <col min="8788" max="8788" width="1.1640625" style="13" customWidth="1"/>
    <col min="8789" max="8998" width="9.1640625" style="13" hidden="1"/>
    <col min="8999" max="8999" width="1.5" style="13" customWidth="1"/>
    <col min="9000" max="9000" width="3.5" style="13" customWidth="1"/>
    <col min="9001" max="9001" width="0.33203125" style="13" customWidth="1"/>
    <col min="9002" max="9002" width="2.1640625" style="13" customWidth="1"/>
    <col min="9003" max="9003" width="8.1640625" style="13" customWidth="1"/>
    <col min="9004" max="9004" width="1.33203125" style="13" customWidth="1"/>
    <col min="9005" max="9005" width="1.83203125" style="13" customWidth="1"/>
    <col min="9006" max="9006" width="2.1640625" style="13" customWidth="1"/>
    <col min="9007" max="9007" width="1.83203125" style="13" customWidth="1"/>
    <col min="9008" max="9009" width="2.1640625" style="13" customWidth="1"/>
    <col min="9010" max="9010" width="2.5" style="13" customWidth="1"/>
    <col min="9011" max="9011" width="0.33203125" style="13" customWidth="1"/>
    <col min="9012" max="9012" width="1.5" style="13" customWidth="1"/>
    <col min="9013" max="9013" width="0.83203125" style="13" customWidth="1"/>
    <col min="9014" max="9014" width="0.33203125" style="13" customWidth="1"/>
    <col min="9015" max="9015" width="1" style="13" customWidth="1"/>
    <col min="9016" max="9016" width="0.5" style="13" customWidth="1"/>
    <col min="9017" max="9017" width="0.33203125" style="13" customWidth="1"/>
    <col min="9018" max="9018" width="0.5" style="13" customWidth="1"/>
    <col min="9019" max="9019" width="2.5" style="13" customWidth="1"/>
    <col min="9020" max="9020" width="1.33203125" style="13" customWidth="1"/>
    <col min="9021" max="9021" width="9.1640625" style="13" customWidth="1"/>
    <col min="9022" max="9022" width="7.6640625" style="13" customWidth="1"/>
    <col min="9023" max="9023" width="1" style="13" customWidth="1"/>
    <col min="9024" max="9024" width="3.33203125" style="13" customWidth="1"/>
    <col min="9025" max="9025" width="9.33203125" style="13" customWidth="1"/>
    <col min="9026" max="9026" width="1.83203125" style="13" customWidth="1"/>
    <col min="9027" max="9027" width="1.1640625" style="13" customWidth="1"/>
    <col min="9028" max="9028" width="0.6640625" style="13" customWidth="1"/>
    <col min="9029" max="9029" width="0.83203125" style="13" customWidth="1"/>
    <col min="9030" max="9030" width="0.5" style="13" customWidth="1"/>
    <col min="9031" max="9031" width="0.83203125" style="13" customWidth="1"/>
    <col min="9032" max="9033" width="4.6640625" style="13" customWidth="1"/>
    <col min="9034" max="9034" width="4" style="13" customWidth="1"/>
    <col min="9035" max="9035" width="2.83203125" style="13" customWidth="1"/>
    <col min="9036" max="9036" width="0.83203125" style="13" customWidth="1"/>
    <col min="9037" max="9037" width="0.6640625" style="13" customWidth="1"/>
    <col min="9038" max="9038" width="1.1640625" style="13" customWidth="1"/>
    <col min="9039" max="9039" width="0.5" style="13" customWidth="1"/>
    <col min="9040" max="9040" width="5.5" style="13" customWidth="1"/>
    <col min="9041" max="9041" width="6.33203125" style="13" customWidth="1"/>
    <col min="9042" max="9042" width="6" style="13" customWidth="1"/>
    <col min="9043" max="9043" width="0.5" style="13" customWidth="1"/>
    <col min="9044" max="9044" width="1.1640625" style="13" customWidth="1"/>
    <col min="9045" max="9254" width="9.1640625" style="13" hidden="1"/>
    <col min="9255" max="9255" width="1.5" style="13" customWidth="1"/>
    <col min="9256" max="9256" width="3.5" style="13" customWidth="1"/>
    <col min="9257" max="9257" width="0.33203125" style="13" customWidth="1"/>
    <col min="9258" max="9258" width="2.1640625" style="13" customWidth="1"/>
    <col min="9259" max="9259" width="8.1640625" style="13" customWidth="1"/>
    <col min="9260" max="9260" width="1.33203125" style="13" customWidth="1"/>
    <col min="9261" max="9261" width="1.83203125" style="13" customWidth="1"/>
    <col min="9262" max="9262" width="2.1640625" style="13" customWidth="1"/>
    <col min="9263" max="9263" width="1.83203125" style="13" customWidth="1"/>
    <col min="9264" max="9265" width="2.1640625" style="13" customWidth="1"/>
    <col min="9266" max="9266" width="2.5" style="13" customWidth="1"/>
    <col min="9267" max="9267" width="0.33203125" style="13" customWidth="1"/>
    <col min="9268" max="9268" width="1.5" style="13" customWidth="1"/>
    <col min="9269" max="9269" width="0.83203125" style="13" customWidth="1"/>
    <col min="9270" max="9270" width="0.33203125" style="13" customWidth="1"/>
    <col min="9271" max="9271" width="1" style="13" customWidth="1"/>
    <col min="9272" max="9272" width="0.5" style="13" customWidth="1"/>
    <col min="9273" max="9273" width="0.33203125" style="13" customWidth="1"/>
    <col min="9274" max="9274" width="0.5" style="13" customWidth="1"/>
    <col min="9275" max="9275" width="2.5" style="13" customWidth="1"/>
    <col min="9276" max="9276" width="1.33203125" style="13" customWidth="1"/>
    <col min="9277" max="9277" width="9.1640625" style="13" customWidth="1"/>
    <col min="9278" max="9278" width="7.6640625" style="13" customWidth="1"/>
    <col min="9279" max="9279" width="1" style="13" customWidth="1"/>
    <col min="9280" max="9280" width="3.33203125" style="13" customWidth="1"/>
    <col min="9281" max="9281" width="9.33203125" style="13" customWidth="1"/>
    <col min="9282" max="9282" width="1.83203125" style="13" customWidth="1"/>
    <col min="9283" max="9283" width="1.1640625" style="13" customWidth="1"/>
    <col min="9284" max="9284" width="0.6640625" style="13" customWidth="1"/>
    <col min="9285" max="9285" width="0.83203125" style="13" customWidth="1"/>
    <col min="9286" max="9286" width="0.5" style="13" customWidth="1"/>
    <col min="9287" max="9287" width="0.83203125" style="13" customWidth="1"/>
    <col min="9288" max="9289" width="4.6640625" style="13" customWidth="1"/>
    <col min="9290" max="9290" width="4" style="13" customWidth="1"/>
    <col min="9291" max="9291" width="2.83203125" style="13" customWidth="1"/>
    <col min="9292" max="9292" width="0.83203125" style="13" customWidth="1"/>
    <col min="9293" max="9293" width="0.6640625" style="13" customWidth="1"/>
    <col min="9294" max="9294" width="1.1640625" style="13" customWidth="1"/>
    <col min="9295" max="9295" width="0.5" style="13" customWidth="1"/>
    <col min="9296" max="9296" width="5.5" style="13" customWidth="1"/>
    <col min="9297" max="9297" width="6.33203125" style="13" customWidth="1"/>
    <col min="9298" max="9298" width="6" style="13" customWidth="1"/>
    <col min="9299" max="9299" width="0.5" style="13" customWidth="1"/>
    <col min="9300" max="9300" width="1.1640625" style="13" customWidth="1"/>
    <col min="9301" max="9510" width="9.1640625" style="13" hidden="1"/>
    <col min="9511" max="9511" width="1.5" style="13" customWidth="1"/>
    <col min="9512" max="9512" width="3.5" style="13" customWidth="1"/>
    <col min="9513" max="9513" width="0.33203125" style="13" customWidth="1"/>
    <col min="9514" max="9514" width="2.1640625" style="13" customWidth="1"/>
    <col min="9515" max="9515" width="8.1640625" style="13" customWidth="1"/>
    <col min="9516" max="9516" width="1.33203125" style="13" customWidth="1"/>
    <col min="9517" max="9517" width="1.83203125" style="13" customWidth="1"/>
    <col min="9518" max="9518" width="2.1640625" style="13" customWidth="1"/>
    <col min="9519" max="9519" width="1.83203125" style="13" customWidth="1"/>
    <col min="9520" max="9521" width="2.1640625" style="13" customWidth="1"/>
    <col min="9522" max="9522" width="2.5" style="13" customWidth="1"/>
    <col min="9523" max="9523" width="0.33203125" style="13" customWidth="1"/>
    <col min="9524" max="9524" width="1.5" style="13" customWidth="1"/>
    <col min="9525" max="9525" width="0.83203125" style="13" customWidth="1"/>
    <col min="9526" max="9526" width="0.33203125" style="13" customWidth="1"/>
    <col min="9527" max="9527" width="1" style="13" customWidth="1"/>
    <col min="9528" max="9528" width="0.5" style="13" customWidth="1"/>
    <col min="9529" max="9529" width="0.33203125" style="13" customWidth="1"/>
    <col min="9530" max="9530" width="0.5" style="13" customWidth="1"/>
    <col min="9531" max="9531" width="2.5" style="13" customWidth="1"/>
    <col min="9532" max="9532" width="1.33203125" style="13" customWidth="1"/>
    <col min="9533" max="9533" width="9.1640625" style="13" customWidth="1"/>
    <col min="9534" max="9534" width="7.6640625" style="13" customWidth="1"/>
    <col min="9535" max="9535" width="1" style="13" customWidth="1"/>
    <col min="9536" max="9536" width="3.33203125" style="13" customWidth="1"/>
    <col min="9537" max="9537" width="9.33203125" style="13" customWidth="1"/>
    <col min="9538" max="9538" width="1.83203125" style="13" customWidth="1"/>
    <col min="9539" max="9539" width="1.1640625" style="13" customWidth="1"/>
    <col min="9540" max="9540" width="0.6640625" style="13" customWidth="1"/>
    <col min="9541" max="9541" width="0.83203125" style="13" customWidth="1"/>
    <col min="9542" max="9542" width="0.5" style="13" customWidth="1"/>
    <col min="9543" max="9543" width="0.83203125" style="13" customWidth="1"/>
    <col min="9544" max="9545" width="4.6640625" style="13" customWidth="1"/>
    <col min="9546" max="9546" width="4" style="13" customWidth="1"/>
    <col min="9547" max="9547" width="2.83203125" style="13" customWidth="1"/>
    <col min="9548" max="9548" width="0.83203125" style="13" customWidth="1"/>
    <col min="9549" max="9549" width="0.6640625" style="13" customWidth="1"/>
    <col min="9550" max="9550" width="1.1640625" style="13" customWidth="1"/>
    <col min="9551" max="9551" width="0.5" style="13" customWidth="1"/>
    <col min="9552" max="9552" width="5.5" style="13" customWidth="1"/>
    <col min="9553" max="9553" width="6.33203125" style="13" customWidth="1"/>
    <col min="9554" max="9554" width="6" style="13" customWidth="1"/>
    <col min="9555" max="9555" width="0.5" style="13" customWidth="1"/>
    <col min="9556" max="9556" width="1.1640625" style="13" customWidth="1"/>
    <col min="9557" max="9766" width="9.1640625" style="13" hidden="1"/>
    <col min="9767" max="9767" width="1.5" style="13" customWidth="1"/>
    <col min="9768" max="9768" width="3.5" style="13" customWidth="1"/>
    <col min="9769" max="9769" width="0.33203125" style="13" customWidth="1"/>
    <col min="9770" max="9770" width="2.1640625" style="13" customWidth="1"/>
    <col min="9771" max="9771" width="8.1640625" style="13" customWidth="1"/>
    <col min="9772" max="9772" width="1.33203125" style="13" customWidth="1"/>
    <col min="9773" max="9773" width="1.83203125" style="13" customWidth="1"/>
    <col min="9774" max="9774" width="2.1640625" style="13" customWidth="1"/>
    <col min="9775" max="9775" width="1.83203125" style="13" customWidth="1"/>
    <col min="9776" max="9777" width="2.1640625" style="13" customWidth="1"/>
    <col min="9778" max="9778" width="2.5" style="13" customWidth="1"/>
    <col min="9779" max="9779" width="0.33203125" style="13" customWidth="1"/>
    <col min="9780" max="9780" width="1.5" style="13" customWidth="1"/>
    <col min="9781" max="9781" width="0.83203125" style="13" customWidth="1"/>
    <col min="9782" max="9782" width="0.33203125" style="13" customWidth="1"/>
    <col min="9783" max="9783" width="1" style="13" customWidth="1"/>
    <col min="9784" max="9784" width="0.5" style="13" customWidth="1"/>
    <col min="9785" max="9785" width="0.33203125" style="13" customWidth="1"/>
    <col min="9786" max="9786" width="0.5" style="13" customWidth="1"/>
    <col min="9787" max="9787" width="2.5" style="13" customWidth="1"/>
    <col min="9788" max="9788" width="1.33203125" style="13" customWidth="1"/>
    <col min="9789" max="9789" width="9.1640625" style="13" customWidth="1"/>
    <col min="9790" max="9790" width="7.6640625" style="13" customWidth="1"/>
    <col min="9791" max="9791" width="1" style="13" customWidth="1"/>
    <col min="9792" max="9792" width="3.33203125" style="13" customWidth="1"/>
    <col min="9793" max="9793" width="9.33203125" style="13" customWidth="1"/>
    <col min="9794" max="9794" width="1.83203125" style="13" customWidth="1"/>
    <col min="9795" max="9795" width="1.1640625" style="13" customWidth="1"/>
    <col min="9796" max="9796" width="0.6640625" style="13" customWidth="1"/>
    <col min="9797" max="9797" width="0.83203125" style="13" customWidth="1"/>
    <col min="9798" max="9798" width="0.5" style="13" customWidth="1"/>
    <col min="9799" max="9799" width="0.83203125" style="13" customWidth="1"/>
    <col min="9800" max="9801" width="4.6640625" style="13" customWidth="1"/>
    <col min="9802" max="9802" width="4" style="13" customWidth="1"/>
    <col min="9803" max="9803" width="2.83203125" style="13" customWidth="1"/>
    <col min="9804" max="9804" width="0.83203125" style="13" customWidth="1"/>
    <col min="9805" max="9805" width="0.6640625" style="13" customWidth="1"/>
    <col min="9806" max="9806" width="1.1640625" style="13" customWidth="1"/>
    <col min="9807" max="9807" width="0.5" style="13" customWidth="1"/>
    <col min="9808" max="9808" width="5.5" style="13" customWidth="1"/>
    <col min="9809" max="9809" width="6.33203125" style="13" customWidth="1"/>
    <col min="9810" max="9810" width="6" style="13" customWidth="1"/>
    <col min="9811" max="9811" width="0.5" style="13" customWidth="1"/>
    <col min="9812" max="9812" width="1.1640625" style="13" customWidth="1"/>
    <col min="9813" max="10022" width="9.1640625" style="13" hidden="1"/>
    <col min="10023" max="10023" width="1.5" style="13" customWidth="1"/>
    <col min="10024" max="10024" width="3.5" style="13" customWidth="1"/>
    <col min="10025" max="10025" width="0.33203125" style="13" customWidth="1"/>
    <col min="10026" max="10026" width="2.1640625" style="13" customWidth="1"/>
    <col min="10027" max="10027" width="8.1640625" style="13" customWidth="1"/>
    <col min="10028" max="10028" width="1.33203125" style="13" customWidth="1"/>
    <col min="10029" max="10029" width="1.83203125" style="13" customWidth="1"/>
    <col min="10030" max="10030" width="2.1640625" style="13" customWidth="1"/>
    <col min="10031" max="10031" width="1.83203125" style="13" customWidth="1"/>
    <col min="10032" max="10033" width="2.1640625" style="13" customWidth="1"/>
    <col min="10034" max="10034" width="2.5" style="13" customWidth="1"/>
    <col min="10035" max="10035" width="0.33203125" style="13" customWidth="1"/>
    <col min="10036" max="10036" width="1.5" style="13" customWidth="1"/>
    <col min="10037" max="10037" width="0.83203125" style="13" customWidth="1"/>
    <col min="10038" max="10038" width="0.33203125" style="13" customWidth="1"/>
    <col min="10039" max="10039" width="1" style="13" customWidth="1"/>
    <col min="10040" max="10040" width="0.5" style="13" customWidth="1"/>
    <col min="10041" max="10041" width="0.33203125" style="13" customWidth="1"/>
    <col min="10042" max="10042" width="0.5" style="13" customWidth="1"/>
    <col min="10043" max="10043" width="2.5" style="13" customWidth="1"/>
    <col min="10044" max="10044" width="1.33203125" style="13" customWidth="1"/>
    <col min="10045" max="10045" width="9.1640625" style="13" customWidth="1"/>
    <col min="10046" max="10046" width="7.6640625" style="13" customWidth="1"/>
    <col min="10047" max="10047" width="1" style="13" customWidth="1"/>
    <col min="10048" max="10048" width="3.33203125" style="13" customWidth="1"/>
    <col min="10049" max="10049" width="9.33203125" style="13" customWidth="1"/>
    <col min="10050" max="10050" width="1.83203125" style="13" customWidth="1"/>
    <col min="10051" max="10051" width="1.1640625" style="13" customWidth="1"/>
    <col min="10052" max="10052" width="0.6640625" style="13" customWidth="1"/>
    <col min="10053" max="10053" width="0.83203125" style="13" customWidth="1"/>
    <col min="10054" max="10054" width="0.5" style="13" customWidth="1"/>
    <col min="10055" max="10055" width="0.83203125" style="13" customWidth="1"/>
    <col min="10056" max="10057" width="4.6640625" style="13" customWidth="1"/>
    <col min="10058" max="10058" width="4" style="13" customWidth="1"/>
    <col min="10059" max="10059" width="2.83203125" style="13" customWidth="1"/>
    <col min="10060" max="10060" width="0.83203125" style="13" customWidth="1"/>
    <col min="10061" max="10061" width="0.6640625" style="13" customWidth="1"/>
    <col min="10062" max="10062" width="1.1640625" style="13" customWidth="1"/>
    <col min="10063" max="10063" width="0.5" style="13" customWidth="1"/>
    <col min="10064" max="10064" width="5.5" style="13" customWidth="1"/>
    <col min="10065" max="10065" width="6.33203125" style="13" customWidth="1"/>
    <col min="10066" max="10066" width="6" style="13" customWidth="1"/>
    <col min="10067" max="10067" width="0.5" style="13" customWidth="1"/>
    <col min="10068" max="10068" width="1.1640625" style="13" customWidth="1"/>
    <col min="10069" max="10278" width="9.1640625" style="13" hidden="1"/>
    <col min="10279" max="10279" width="1.5" style="13" customWidth="1"/>
    <col min="10280" max="10280" width="3.5" style="13" customWidth="1"/>
    <col min="10281" max="10281" width="0.33203125" style="13" customWidth="1"/>
    <col min="10282" max="10282" width="2.1640625" style="13" customWidth="1"/>
    <col min="10283" max="10283" width="8.1640625" style="13" customWidth="1"/>
    <col min="10284" max="10284" width="1.33203125" style="13" customWidth="1"/>
    <col min="10285" max="10285" width="1.83203125" style="13" customWidth="1"/>
    <col min="10286" max="10286" width="2.1640625" style="13" customWidth="1"/>
    <col min="10287" max="10287" width="1.83203125" style="13" customWidth="1"/>
    <col min="10288" max="10289" width="2.1640625" style="13" customWidth="1"/>
    <col min="10290" max="10290" width="2.5" style="13" customWidth="1"/>
    <col min="10291" max="10291" width="0.33203125" style="13" customWidth="1"/>
    <col min="10292" max="10292" width="1.5" style="13" customWidth="1"/>
    <col min="10293" max="10293" width="0.83203125" style="13" customWidth="1"/>
    <col min="10294" max="10294" width="0.33203125" style="13" customWidth="1"/>
    <col min="10295" max="10295" width="1" style="13" customWidth="1"/>
    <col min="10296" max="10296" width="0.5" style="13" customWidth="1"/>
    <col min="10297" max="10297" width="0.33203125" style="13" customWidth="1"/>
    <col min="10298" max="10298" width="0.5" style="13" customWidth="1"/>
    <col min="10299" max="10299" width="2.5" style="13" customWidth="1"/>
    <col min="10300" max="10300" width="1.33203125" style="13" customWidth="1"/>
    <col min="10301" max="10301" width="9.1640625" style="13" customWidth="1"/>
    <col min="10302" max="10302" width="7.6640625" style="13" customWidth="1"/>
    <col min="10303" max="10303" width="1" style="13" customWidth="1"/>
    <col min="10304" max="10304" width="3.33203125" style="13" customWidth="1"/>
    <col min="10305" max="10305" width="9.33203125" style="13" customWidth="1"/>
    <col min="10306" max="10306" width="1.83203125" style="13" customWidth="1"/>
    <col min="10307" max="10307" width="1.1640625" style="13" customWidth="1"/>
    <col min="10308" max="10308" width="0.6640625" style="13" customWidth="1"/>
    <col min="10309" max="10309" width="0.83203125" style="13" customWidth="1"/>
    <col min="10310" max="10310" width="0.5" style="13" customWidth="1"/>
    <col min="10311" max="10311" width="0.83203125" style="13" customWidth="1"/>
    <col min="10312" max="10313" width="4.6640625" style="13" customWidth="1"/>
    <col min="10314" max="10314" width="4" style="13" customWidth="1"/>
    <col min="10315" max="10315" width="2.83203125" style="13" customWidth="1"/>
    <col min="10316" max="10316" width="0.83203125" style="13" customWidth="1"/>
    <col min="10317" max="10317" width="0.6640625" style="13" customWidth="1"/>
    <col min="10318" max="10318" width="1.1640625" style="13" customWidth="1"/>
    <col min="10319" max="10319" width="0.5" style="13" customWidth="1"/>
    <col min="10320" max="10320" width="5.5" style="13" customWidth="1"/>
    <col min="10321" max="10321" width="6.33203125" style="13" customWidth="1"/>
    <col min="10322" max="10322" width="6" style="13" customWidth="1"/>
    <col min="10323" max="10323" width="0.5" style="13" customWidth="1"/>
    <col min="10324" max="10324" width="1.1640625" style="13" customWidth="1"/>
    <col min="10325" max="10534" width="9.1640625" style="13" hidden="1"/>
    <col min="10535" max="10535" width="1.5" style="13" customWidth="1"/>
    <col min="10536" max="10536" width="3.5" style="13" customWidth="1"/>
    <col min="10537" max="10537" width="0.33203125" style="13" customWidth="1"/>
    <col min="10538" max="10538" width="2.1640625" style="13" customWidth="1"/>
    <col min="10539" max="10539" width="8.1640625" style="13" customWidth="1"/>
    <col min="10540" max="10540" width="1.33203125" style="13" customWidth="1"/>
    <col min="10541" max="10541" width="1.83203125" style="13" customWidth="1"/>
    <col min="10542" max="10542" width="2.1640625" style="13" customWidth="1"/>
    <col min="10543" max="10543" width="1.83203125" style="13" customWidth="1"/>
    <col min="10544" max="10545" width="2.1640625" style="13" customWidth="1"/>
    <col min="10546" max="10546" width="2.5" style="13" customWidth="1"/>
    <col min="10547" max="10547" width="0.33203125" style="13" customWidth="1"/>
    <col min="10548" max="10548" width="1.5" style="13" customWidth="1"/>
    <col min="10549" max="10549" width="0.83203125" style="13" customWidth="1"/>
    <col min="10550" max="10550" width="0.33203125" style="13" customWidth="1"/>
    <col min="10551" max="10551" width="1" style="13" customWidth="1"/>
    <col min="10552" max="10552" width="0.5" style="13" customWidth="1"/>
    <col min="10553" max="10553" width="0.33203125" style="13" customWidth="1"/>
    <col min="10554" max="10554" width="0.5" style="13" customWidth="1"/>
    <col min="10555" max="10555" width="2.5" style="13" customWidth="1"/>
    <col min="10556" max="10556" width="1.33203125" style="13" customWidth="1"/>
    <col min="10557" max="10557" width="9.1640625" style="13" customWidth="1"/>
    <col min="10558" max="10558" width="7.6640625" style="13" customWidth="1"/>
    <col min="10559" max="10559" width="1" style="13" customWidth="1"/>
    <col min="10560" max="10560" width="3.33203125" style="13" customWidth="1"/>
    <col min="10561" max="10561" width="9.33203125" style="13" customWidth="1"/>
    <col min="10562" max="10562" width="1.83203125" style="13" customWidth="1"/>
    <col min="10563" max="10563" width="1.1640625" style="13" customWidth="1"/>
    <col min="10564" max="10564" width="0.6640625" style="13" customWidth="1"/>
    <col min="10565" max="10565" width="0.83203125" style="13" customWidth="1"/>
    <col min="10566" max="10566" width="0.5" style="13" customWidth="1"/>
    <col min="10567" max="10567" width="0.83203125" style="13" customWidth="1"/>
    <col min="10568" max="10569" width="4.6640625" style="13" customWidth="1"/>
    <col min="10570" max="10570" width="4" style="13" customWidth="1"/>
    <col min="10571" max="10571" width="2.83203125" style="13" customWidth="1"/>
    <col min="10572" max="10572" width="0.83203125" style="13" customWidth="1"/>
    <col min="10573" max="10573" width="0.6640625" style="13" customWidth="1"/>
    <col min="10574" max="10574" width="1.1640625" style="13" customWidth="1"/>
    <col min="10575" max="10575" width="0.5" style="13" customWidth="1"/>
    <col min="10576" max="10576" width="5.5" style="13" customWidth="1"/>
    <col min="10577" max="10577" width="6.33203125" style="13" customWidth="1"/>
    <col min="10578" max="10578" width="6" style="13" customWidth="1"/>
    <col min="10579" max="10579" width="0.5" style="13" customWidth="1"/>
    <col min="10580" max="10580" width="1.1640625" style="13" customWidth="1"/>
    <col min="10581" max="10790" width="9.1640625" style="13" hidden="1"/>
    <col min="10791" max="10791" width="1.5" style="13" customWidth="1"/>
    <col min="10792" max="10792" width="3.5" style="13" customWidth="1"/>
    <col min="10793" max="10793" width="0.33203125" style="13" customWidth="1"/>
    <col min="10794" max="10794" width="2.1640625" style="13" customWidth="1"/>
    <col min="10795" max="10795" width="8.1640625" style="13" customWidth="1"/>
    <col min="10796" max="10796" width="1.33203125" style="13" customWidth="1"/>
    <col min="10797" max="10797" width="1.83203125" style="13" customWidth="1"/>
    <col min="10798" max="10798" width="2.1640625" style="13" customWidth="1"/>
    <col min="10799" max="10799" width="1.83203125" style="13" customWidth="1"/>
    <col min="10800" max="10801" width="2.1640625" style="13" customWidth="1"/>
    <col min="10802" max="10802" width="2.5" style="13" customWidth="1"/>
    <col min="10803" max="10803" width="0.33203125" style="13" customWidth="1"/>
    <col min="10804" max="10804" width="1.5" style="13" customWidth="1"/>
    <col min="10805" max="10805" width="0.83203125" style="13" customWidth="1"/>
    <col min="10806" max="10806" width="0.33203125" style="13" customWidth="1"/>
    <col min="10807" max="10807" width="1" style="13" customWidth="1"/>
    <col min="10808" max="10808" width="0.5" style="13" customWidth="1"/>
    <col min="10809" max="10809" width="0.33203125" style="13" customWidth="1"/>
    <col min="10810" max="10810" width="0.5" style="13" customWidth="1"/>
    <col min="10811" max="10811" width="2.5" style="13" customWidth="1"/>
    <col min="10812" max="10812" width="1.33203125" style="13" customWidth="1"/>
    <col min="10813" max="10813" width="9.1640625" style="13" customWidth="1"/>
    <col min="10814" max="10814" width="7.6640625" style="13" customWidth="1"/>
    <col min="10815" max="10815" width="1" style="13" customWidth="1"/>
    <col min="10816" max="10816" width="3.33203125" style="13" customWidth="1"/>
    <col min="10817" max="10817" width="9.33203125" style="13" customWidth="1"/>
    <col min="10818" max="10818" width="1.83203125" style="13" customWidth="1"/>
    <col min="10819" max="10819" width="1.1640625" style="13" customWidth="1"/>
    <col min="10820" max="10820" width="0.6640625" style="13" customWidth="1"/>
    <col min="10821" max="10821" width="0.83203125" style="13" customWidth="1"/>
    <col min="10822" max="10822" width="0.5" style="13" customWidth="1"/>
    <col min="10823" max="10823" width="0.83203125" style="13" customWidth="1"/>
    <col min="10824" max="10825" width="4.6640625" style="13" customWidth="1"/>
    <col min="10826" max="10826" width="4" style="13" customWidth="1"/>
    <col min="10827" max="10827" width="2.83203125" style="13" customWidth="1"/>
    <col min="10828" max="10828" width="0.83203125" style="13" customWidth="1"/>
    <col min="10829" max="10829" width="0.6640625" style="13" customWidth="1"/>
    <col min="10830" max="10830" width="1.1640625" style="13" customWidth="1"/>
    <col min="10831" max="10831" width="0.5" style="13" customWidth="1"/>
    <col min="10832" max="10832" width="5.5" style="13" customWidth="1"/>
    <col min="10833" max="10833" width="6.33203125" style="13" customWidth="1"/>
    <col min="10834" max="10834" width="6" style="13" customWidth="1"/>
    <col min="10835" max="10835" width="0.5" style="13" customWidth="1"/>
    <col min="10836" max="10836" width="1.1640625" style="13" customWidth="1"/>
    <col min="10837" max="11046" width="9.1640625" style="13" hidden="1"/>
    <col min="11047" max="11047" width="1.5" style="13" customWidth="1"/>
    <col min="11048" max="11048" width="3.5" style="13" customWidth="1"/>
    <col min="11049" max="11049" width="0.33203125" style="13" customWidth="1"/>
    <col min="11050" max="11050" width="2.1640625" style="13" customWidth="1"/>
    <col min="11051" max="11051" width="8.1640625" style="13" customWidth="1"/>
    <col min="11052" max="11052" width="1.33203125" style="13" customWidth="1"/>
    <col min="11053" max="11053" width="1.83203125" style="13" customWidth="1"/>
    <col min="11054" max="11054" width="2.1640625" style="13" customWidth="1"/>
    <col min="11055" max="11055" width="1.83203125" style="13" customWidth="1"/>
    <col min="11056" max="11057" width="2.1640625" style="13" customWidth="1"/>
    <col min="11058" max="11058" width="2.5" style="13" customWidth="1"/>
    <col min="11059" max="11059" width="0.33203125" style="13" customWidth="1"/>
    <col min="11060" max="11060" width="1.5" style="13" customWidth="1"/>
    <col min="11061" max="11061" width="0.83203125" style="13" customWidth="1"/>
    <col min="11062" max="11062" width="0.33203125" style="13" customWidth="1"/>
    <col min="11063" max="11063" width="1" style="13" customWidth="1"/>
    <col min="11064" max="11064" width="0.5" style="13" customWidth="1"/>
    <col min="11065" max="11065" width="0.33203125" style="13" customWidth="1"/>
    <col min="11066" max="11066" width="0.5" style="13" customWidth="1"/>
    <col min="11067" max="11067" width="2.5" style="13" customWidth="1"/>
    <col min="11068" max="11068" width="1.33203125" style="13" customWidth="1"/>
    <col min="11069" max="11069" width="9.1640625" style="13" customWidth="1"/>
    <col min="11070" max="11070" width="7.6640625" style="13" customWidth="1"/>
    <col min="11071" max="11071" width="1" style="13" customWidth="1"/>
    <col min="11072" max="11072" width="3.33203125" style="13" customWidth="1"/>
    <col min="11073" max="11073" width="9.33203125" style="13" customWidth="1"/>
    <col min="11074" max="11074" width="1.83203125" style="13" customWidth="1"/>
    <col min="11075" max="11075" width="1.1640625" style="13" customWidth="1"/>
    <col min="11076" max="11076" width="0.6640625" style="13" customWidth="1"/>
    <col min="11077" max="11077" width="0.83203125" style="13" customWidth="1"/>
    <col min="11078" max="11078" width="0.5" style="13" customWidth="1"/>
    <col min="11079" max="11079" width="0.83203125" style="13" customWidth="1"/>
    <col min="11080" max="11081" width="4.6640625" style="13" customWidth="1"/>
    <col min="11082" max="11082" width="4" style="13" customWidth="1"/>
    <col min="11083" max="11083" width="2.83203125" style="13" customWidth="1"/>
    <col min="11084" max="11084" width="0.83203125" style="13" customWidth="1"/>
    <col min="11085" max="11085" width="0.6640625" style="13" customWidth="1"/>
    <col min="11086" max="11086" width="1.1640625" style="13" customWidth="1"/>
    <col min="11087" max="11087" width="0.5" style="13" customWidth="1"/>
    <col min="11088" max="11088" width="5.5" style="13" customWidth="1"/>
    <col min="11089" max="11089" width="6.33203125" style="13" customWidth="1"/>
    <col min="11090" max="11090" width="6" style="13" customWidth="1"/>
    <col min="11091" max="11091" width="0.5" style="13" customWidth="1"/>
    <col min="11092" max="11092" width="1.1640625" style="13" customWidth="1"/>
    <col min="11093" max="11302" width="9.1640625" style="13" hidden="1"/>
    <col min="11303" max="11303" width="1.5" style="13" customWidth="1"/>
    <col min="11304" max="11304" width="3.5" style="13" customWidth="1"/>
    <col min="11305" max="11305" width="0.33203125" style="13" customWidth="1"/>
    <col min="11306" max="11306" width="2.1640625" style="13" customWidth="1"/>
    <col min="11307" max="11307" width="8.1640625" style="13" customWidth="1"/>
    <col min="11308" max="11308" width="1.33203125" style="13" customWidth="1"/>
    <col min="11309" max="11309" width="1.83203125" style="13" customWidth="1"/>
    <col min="11310" max="11310" width="2.1640625" style="13" customWidth="1"/>
    <col min="11311" max="11311" width="1.83203125" style="13" customWidth="1"/>
    <col min="11312" max="11313" width="2.1640625" style="13" customWidth="1"/>
    <col min="11314" max="11314" width="2.5" style="13" customWidth="1"/>
    <col min="11315" max="11315" width="0.33203125" style="13" customWidth="1"/>
    <col min="11316" max="11316" width="1.5" style="13" customWidth="1"/>
    <col min="11317" max="11317" width="0.83203125" style="13" customWidth="1"/>
    <col min="11318" max="11318" width="0.33203125" style="13" customWidth="1"/>
    <col min="11319" max="11319" width="1" style="13" customWidth="1"/>
    <col min="11320" max="11320" width="0.5" style="13" customWidth="1"/>
    <col min="11321" max="11321" width="0.33203125" style="13" customWidth="1"/>
    <col min="11322" max="11322" width="0.5" style="13" customWidth="1"/>
    <col min="11323" max="11323" width="2.5" style="13" customWidth="1"/>
    <col min="11324" max="11324" width="1.33203125" style="13" customWidth="1"/>
    <col min="11325" max="11325" width="9.1640625" style="13" customWidth="1"/>
    <col min="11326" max="11326" width="7.6640625" style="13" customWidth="1"/>
    <col min="11327" max="11327" width="1" style="13" customWidth="1"/>
    <col min="11328" max="11328" width="3.33203125" style="13" customWidth="1"/>
    <col min="11329" max="11329" width="9.33203125" style="13" customWidth="1"/>
    <col min="11330" max="11330" width="1.83203125" style="13" customWidth="1"/>
    <col min="11331" max="11331" width="1.1640625" style="13" customWidth="1"/>
    <col min="11332" max="11332" width="0.6640625" style="13" customWidth="1"/>
    <col min="11333" max="11333" width="0.83203125" style="13" customWidth="1"/>
    <col min="11334" max="11334" width="0.5" style="13" customWidth="1"/>
    <col min="11335" max="11335" width="0.83203125" style="13" customWidth="1"/>
    <col min="11336" max="11337" width="4.6640625" style="13" customWidth="1"/>
    <col min="11338" max="11338" width="4" style="13" customWidth="1"/>
    <col min="11339" max="11339" width="2.83203125" style="13" customWidth="1"/>
    <col min="11340" max="11340" width="0.83203125" style="13" customWidth="1"/>
    <col min="11341" max="11341" width="0.6640625" style="13" customWidth="1"/>
    <col min="11342" max="11342" width="1.1640625" style="13" customWidth="1"/>
    <col min="11343" max="11343" width="0.5" style="13" customWidth="1"/>
    <col min="11344" max="11344" width="5.5" style="13" customWidth="1"/>
    <col min="11345" max="11345" width="6.33203125" style="13" customWidth="1"/>
    <col min="11346" max="11346" width="6" style="13" customWidth="1"/>
    <col min="11347" max="11347" width="0.5" style="13" customWidth="1"/>
    <col min="11348" max="11348" width="1.1640625" style="13" customWidth="1"/>
    <col min="11349" max="11558" width="9.1640625" style="13" hidden="1"/>
    <col min="11559" max="11559" width="1.5" style="13" customWidth="1"/>
    <col min="11560" max="11560" width="3.5" style="13" customWidth="1"/>
    <col min="11561" max="11561" width="0.33203125" style="13" customWidth="1"/>
    <col min="11562" max="11562" width="2.1640625" style="13" customWidth="1"/>
    <col min="11563" max="11563" width="8.1640625" style="13" customWidth="1"/>
    <col min="11564" max="11564" width="1.33203125" style="13" customWidth="1"/>
    <col min="11565" max="11565" width="1.83203125" style="13" customWidth="1"/>
    <col min="11566" max="11566" width="2.1640625" style="13" customWidth="1"/>
    <col min="11567" max="11567" width="1.83203125" style="13" customWidth="1"/>
    <col min="11568" max="11569" width="2.1640625" style="13" customWidth="1"/>
    <col min="11570" max="11570" width="2.5" style="13" customWidth="1"/>
    <col min="11571" max="11571" width="0.33203125" style="13" customWidth="1"/>
    <col min="11572" max="11572" width="1.5" style="13" customWidth="1"/>
    <col min="11573" max="11573" width="0.83203125" style="13" customWidth="1"/>
    <col min="11574" max="11574" width="0.33203125" style="13" customWidth="1"/>
    <col min="11575" max="11575" width="1" style="13" customWidth="1"/>
    <col min="11576" max="11576" width="0.5" style="13" customWidth="1"/>
    <col min="11577" max="11577" width="0.33203125" style="13" customWidth="1"/>
    <col min="11578" max="11578" width="0.5" style="13" customWidth="1"/>
    <col min="11579" max="11579" width="2.5" style="13" customWidth="1"/>
    <col min="11580" max="11580" width="1.33203125" style="13" customWidth="1"/>
    <col min="11581" max="11581" width="9.1640625" style="13" customWidth="1"/>
    <col min="11582" max="11582" width="7.6640625" style="13" customWidth="1"/>
    <col min="11583" max="11583" width="1" style="13" customWidth="1"/>
    <col min="11584" max="11584" width="3.33203125" style="13" customWidth="1"/>
    <col min="11585" max="11585" width="9.33203125" style="13" customWidth="1"/>
    <col min="11586" max="11586" width="1.83203125" style="13" customWidth="1"/>
    <col min="11587" max="11587" width="1.1640625" style="13" customWidth="1"/>
    <col min="11588" max="11588" width="0.6640625" style="13" customWidth="1"/>
    <col min="11589" max="11589" width="0.83203125" style="13" customWidth="1"/>
    <col min="11590" max="11590" width="0.5" style="13" customWidth="1"/>
    <col min="11591" max="11591" width="0.83203125" style="13" customWidth="1"/>
    <col min="11592" max="11593" width="4.6640625" style="13" customWidth="1"/>
    <col min="11594" max="11594" width="4" style="13" customWidth="1"/>
    <col min="11595" max="11595" width="2.83203125" style="13" customWidth="1"/>
    <col min="11596" max="11596" width="0.83203125" style="13" customWidth="1"/>
    <col min="11597" max="11597" width="0.6640625" style="13" customWidth="1"/>
    <col min="11598" max="11598" width="1.1640625" style="13" customWidth="1"/>
    <col min="11599" max="11599" width="0.5" style="13" customWidth="1"/>
    <col min="11600" max="11600" width="5.5" style="13" customWidth="1"/>
    <col min="11601" max="11601" width="6.33203125" style="13" customWidth="1"/>
    <col min="11602" max="11602" width="6" style="13" customWidth="1"/>
    <col min="11603" max="11603" width="0.5" style="13" customWidth="1"/>
    <col min="11604" max="11604" width="1.1640625" style="13" customWidth="1"/>
    <col min="11605" max="11814" width="9.1640625" style="13" hidden="1"/>
    <col min="11815" max="11815" width="1.5" style="13" customWidth="1"/>
    <col min="11816" max="11816" width="3.5" style="13" customWidth="1"/>
    <col min="11817" max="11817" width="0.33203125" style="13" customWidth="1"/>
    <col min="11818" max="11818" width="2.1640625" style="13" customWidth="1"/>
    <col min="11819" max="11819" width="8.1640625" style="13" customWidth="1"/>
    <col min="11820" max="11820" width="1.33203125" style="13" customWidth="1"/>
    <col min="11821" max="11821" width="1.83203125" style="13" customWidth="1"/>
    <col min="11822" max="11822" width="2.1640625" style="13" customWidth="1"/>
    <col min="11823" max="11823" width="1.83203125" style="13" customWidth="1"/>
    <col min="11824" max="11825" width="2.1640625" style="13" customWidth="1"/>
    <col min="11826" max="11826" width="2.5" style="13" customWidth="1"/>
    <col min="11827" max="11827" width="0.33203125" style="13" customWidth="1"/>
    <col min="11828" max="11828" width="1.5" style="13" customWidth="1"/>
    <col min="11829" max="11829" width="0.83203125" style="13" customWidth="1"/>
    <col min="11830" max="11830" width="0.33203125" style="13" customWidth="1"/>
    <col min="11831" max="11831" width="1" style="13" customWidth="1"/>
    <col min="11832" max="11832" width="0.5" style="13" customWidth="1"/>
    <col min="11833" max="11833" width="0.33203125" style="13" customWidth="1"/>
    <col min="11834" max="11834" width="0.5" style="13" customWidth="1"/>
    <col min="11835" max="11835" width="2.5" style="13" customWidth="1"/>
    <col min="11836" max="11836" width="1.33203125" style="13" customWidth="1"/>
    <col min="11837" max="11837" width="9.1640625" style="13" customWidth="1"/>
    <col min="11838" max="11838" width="7.6640625" style="13" customWidth="1"/>
    <col min="11839" max="11839" width="1" style="13" customWidth="1"/>
    <col min="11840" max="11840" width="3.33203125" style="13" customWidth="1"/>
    <col min="11841" max="11841" width="9.33203125" style="13" customWidth="1"/>
    <col min="11842" max="11842" width="1.83203125" style="13" customWidth="1"/>
    <col min="11843" max="11843" width="1.1640625" style="13" customWidth="1"/>
    <col min="11844" max="11844" width="0.6640625" style="13" customWidth="1"/>
    <col min="11845" max="11845" width="0.83203125" style="13" customWidth="1"/>
    <col min="11846" max="11846" width="0.5" style="13" customWidth="1"/>
    <col min="11847" max="11847" width="0.83203125" style="13" customWidth="1"/>
    <col min="11848" max="11849" width="4.6640625" style="13" customWidth="1"/>
    <col min="11850" max="11850" width="4" style="13" customWidth="1"/>
    <col min="11851" max="11851" width="2.83203125" style="13" customWidth="1"/>
    <col min="11852" max="11852" width="0.83203125" style="13" customWidth="1"/>
    <col min="11853" max="11853" width="0.6640625" style="13" customWidth="1"/>
    <col min="11854" max="11854" width="1.1640625" style="13" customWidth="1"/>
    <col min="11855" max="11855" width="0.5" style="13" customWidth="1"/>
    <col min="11856" max="11856" width="5.5" style="13" customWidth="1"/>
    <col min="11857" max="11857" width="6.33203125" style="13" customWidth="1"/>
    <col min="11858" max="11858" width="6" style="13" customWidth="1"/>
    <col min="11859" max="11859" width="0.5" style="13" customWidth="1"/>
    <col min="11860" max="11860" width="1.1640625" style="13" customWidth="1"/>
    <col min="11861" max="12070" width="9.1640625" style="13" hidden="1"/>
    <col min="12071" max="12071" width="1.5" style="13" customWidth="1"/>
    <col min="12072" max="12072" width="3.5" style="13" customWidth="1"/>
    <col min="12073" max="12073" width="0.33203125" style="13" customWidth="1"/>
    <col min="12074" max="12074" width="2.1640625" style="13" customWidth="1"/>
    <col min="12075" max="12075" width="8.1640625" style="13" customWidth="1"/>
    <col min="12076" max="12076" width="1.33203125" style="13" customWidth="1"/>
    <col min="12077" max="12077" width="1.83203125" style="13" customWidth="1"/>
    <col min="12078" max="12078" width="2.1640625" style="13" customWidth="1"/>
    <col min="12079" max="12079" width="1.83203125" style="13" customWidth="1"/>
    <col min="12080" max="12081" width="2.1640625" style="13" customWidth="1"/>
    <col min="12082" max="12082" width="2.5" style="13" customWidth="1"/>
    <col min="12083" max="12083" width="0.33203125" style="13" customWidth="1"/>
    <col min="12084" max="12084" width="1.5" style="13" customWidth="1"/>
    <col min="12085" max="12085" width="0.83203125" style="13" customWidth="1"/>
    <col min="12086" max="12086" width="0.33203125" style="13" customWidth="1"/>
    <col min="12087" max="12087" width="1" style="13" customWidth="1"/>
    <col min="12088" max="12088" width="0.5" style="13" customWidth="1"/>
    <col min="12089" max="12089" width="0.33203125" style="13" customWidth="1"/>
    <col min="12090" max="12090" width="0.5" style="13" customWidth="1"/>
    <col min="12091" max="12091" width="2.5" style="13" customWidth="1"/>
    <col min="12092" max="12092" width="1.33203125" style="13" customWidth="1"/>
    <col min="12093" max="12093" width="9.1640625" style="13" customWidth="1"/>
    <col min="12094" max="12094" width="7.6640625" style="13" customWidth="1"/>
    <col min="12095" max="12095" width="1" style="13" customWidth="1"/>
    <col min="12096" max="12096" width="3.33203125" style="13" customWidth="1"/>
    <col min="12097" max="12097" width="9.33203125" style="13" customWidth="1"/>
    <col min="12098" max="12098" width="1.83203125" style="13" customWidth="1"/>
    <col min="12099" max="12099" width="1.1640625" style="13" customWidth="1"/>
    <col min="12100" max="12100" width="0.6640625" style="13" customWidth="1"/>
    <col min="12101" max="12101" width="0.83203125" style="13" customWidth="1"/>
    <col min="12102" max="12102" width="0.5" style="13" customWidth="1"/>
    <col min="12103" max="12103" width="0.83203125" style="13" customWidth="1"/>
    <col min="12104" max="12105" width="4.6640625" style="13" customWidth="1"/>
    <col min="12106" max="12106" width="4" style="13" customWidth="1"/>
    <col min="12107" max="12107" width="2.83203125" style="13" customWidth="1"/>
    <col min="12108" max="12108" width="0.83203125" style="13" customWidth="1"/>
    <col min="12109" max="12109" width="0.6640625" style="13" customWidth="1"/>
    <col min="12110" max="12110" width="1.1640625" style="13" customWidth="1"/>
    <col min="12111" max="12111" width="0.5" style="13" customWidth="1"/>
    <col min="12112" max="12112" width="5.5" style="13" customWidth="1"/>
    <col min="12113" max="12113" width="6.33203125" style="13" customWidth="1"/>
    <col min="12114" max="12114" width="6" style="13" customWidth="1"/>
    <col min="12115" max="12115" width="0.5" style="13" customWidth="1"/>
    <col min="12116" max="12116" width="1.1640625" style="13" customWidth="1"/>
    <col min="12117" max="12326" width="9.1640625" style="13" hidden="1"/>
    <col min="12327" max="12327" width="1.5" style="13" customWidth="1"/>
    <col min="12328" max="12328" width="3.5" style="13" customWidth="1"/>
    <col min="12329" max="12329" width="0.33203125" style="13" customWidth="1"/>
    <col min="12330" max="12330" width="2.1640625" style="13" customWidth="1"/>
    <col min="12331" max="12331" width="8.1640625" style="13" customWidth="1"/>
    <col min="12332" max="12332" width="1.33203125" style="13" customWidth="1"/>
    <col min="12333" max="12333" width="1.83203125" style="13" customWidth="1"/>
    <col min="12334" max="12334" width="2.1640625" style="13" customWidth="1"/>
    <col min="12335" max="12335" width="1.83203125" style="13" customWidth="1"/>
    <col min="12336" max="12337" width="2.1640625" style="13" customWidth="1"/>
    <col min="12338" max="12338" width="2.5" style="13" customWidth="1"/>
    <col min="12339" max="12339" width="0.33203125" style="13" customWidth="1"/>
    <col min="12340" max="12340" width="1.5" style="13" customWidth="1"/>
    <col min="12341" max="12341" width="0.83203125" style="13" customWidth="1"/>
    <col min="12342" max="12342" width="0.33203125" style="13" customWidth="1"/>
    <col min="12343" max="12343" width="1" style="13" customWidth="1"/>
    <col min="12344" max="12344" width="0.5" style="13" customWidth="1"/>
    <col min="12345" max="12345" width="0.33203125" style="13" customWidth="1"/>
    <col min="12346" max="12346" width="0.5" style="13" customWidth="1"/>
    <col min="12347" max="12347" width="2.5" style="13" customWidth="1"/>
    <col min="12348" max="12348" width="1.33203125" style="13" customWidth="1"/>
    <col min="12349" max="12349" width="9.1640625" style="13" customWidth="1"/>
    <col min="12350" max="12350" width="7.6640625" style="13" customWidth="1"/>
    <col min="12351" max="12351" width="1" style="13" customWidth="1"/>
    <col min="12352" max="12352" width="3.33203125" style="13" customWidth="1"/>
    <col min="12353" max="12353" width="9.33203125" style="13" customWidth="1"/>
    <col min="12354" max="12354" width="1.83203125" style="13" customWidth="1"/>
    <col min="12355" max="12355" width="1.1640625" style="13" customWidth="1"/>
    <col min="12356" max="12356" width="0.6640625" style="13" customWidth="1"/>
    <col min="12357" max="12357" width="0.83203125" style="13" customWidth="1"/>
    <col min="12358" max="12358" width="0.5" style="13" customWidth="1"/>
    <col min="12359" max="12359" width="0.83203125" style="13" customWidth="1"/>
    <col min="12360" max="12361" width="4.6640625" style="13" customWidth="1"/>
    <col min="12362" max="12362" width="4" style="13" customWidth="1"/>
    <col min="12363" max="12363" width="2.83203125" style="13" customWidth="1"/>
    <col min="12364" max="12364" width="0.83203125" style="13" customWidth="1"/>
    <col min="12365" max="12365" width="0.6640625" style="13" customWidth="1"/>
    <col min="12366" max="12366" width="1.1640625" style="13" customWidth="1"/>
    <col min="12367" max="12367" width="0.5" style="13" customWidth="1"/>
    <col min="12368" max="12368" width="5.5" style="13" customWidth="1"/>
    <col min="12369" max="12369" width="6.33203125" style="13" customWidth="1"/>
    <col min="12370" max="12370" width="6" style="13" customWidth="1"/>
    <col min="12371" max="12371" width="0.5" style="13" customWidth="1"/>
    <col min="12372" max="12372" width="1.1640625" style="13" customWidth="1"/>
    <col min="12373" max="12582" width="9.1640625" style="13" hidden="1"/>
    <col min="12583" max="12583" width="1.5" style="13" customWidth="1"/>
    <col min="12584" max="12584" width="3.5" style="13" customWidth="1"/>
    <col min="12585" max="12585" width="0.33203125" style="13" customWidth="1"/>
    <col min="12586" max="12586" width="2.1640625" style="13" customWidth="1"/>
    <col min="12587" max="12587" width="8.1640625" style="13" customWidth="1"/>
    <col min="12588" max="12588" width="1.33203125" style="13" customWidth="1"/>
    <col min="12589" max="12589" width="1.83203125" style="13" customWidth="1"/>
    <col min="12590" max="12590" width="2.1640625" style="13" customWidth="1"/>
    <col min="12591" max="12591" width="1.83203125" style="13" customWidth="1"/>
    <col min="12592" max="12593" width="2.1640625" style="13" customWidth="1"/>
    <col min="12594" max="12594" width="2.5" style="13" customWidth="1"/>
    <col min="12595" max="12595" width="0.33203125" style="13" customWidth="1"/>
    <col min="12596" max="12596" width="1.5" style="13" customWidth="1"/>
    <col min="12597" max="12597" width="0.83203125" style="13" customWidth="1"/>
    <col min="12598" max="12598" width="0.33203125" style="13" customWidth="1"/>
    <col min="12599" max="12599" width="1" style="13" customWidth="1"/>
    <col min="12600" max="12600" width="0.5" style="13" customWidth="1"/>
    <col min="12601" max="12601" width="0.33203125" style="13" customWidth="1"/>
    <col min="12602" max="12602" width="0.5" style="13" customWidth="1"/>
    <col min="12603" max="12603" width="2.5" style="13" customWidth="1"/>
    <col min="12604" max="12604" width="1.33203125" style="13" customWidth="1"/>
    <col min="12605" max="12605" width="9.1640625" style="13" customWidth="1"/>
    <col min="12606" max="12606" width="7.6640625" style="13" customWidth="1"/>
    <col min="12607" max="12607" width="1" style="13" customWidth="1"/>
    <col min="12608" max="12608" width="3.33203125" style="13" customWidth="1"/>
    <col min="12609" max="12609" width="9.33203125" style="13" customWidth="1"/>
    <col min="12610" max="12610" width="1.83203125" style="13" customWidth="1"/>
    <col min="12611" max="12611" width="1.1640625" style="13" customWidth="1"/>
    <col min="12612" max="12612" width="0.6640625" style="13" customWidth="1"/>
    <col min="12613" max="12613" width="0.83203125" style="13" customWidth="1"/>
    <col min="12614" max="12614" width="0.5" style="13" customWidth="1"/>
    <col min="12615" max="12615" width="0.83203125" style="13" customWidth="1"/>
    <col min="12616" max="12617" width="4.6640625" style="13" customWidth="1"/>
    <col min="12618" max="12618" width="4" style="13" customWidth="1"/>
    <col min="12619" max="12619" width="2.83203125" style="13" customWidth="1"/>
    <col min="12620" max="12620" width="0.83203125" style="13" customWidth="1"/>
    <col min="12621" max="12621" width="0.6640625" style="13" customWidth="1"/>
    <col min="12622" max="12622" width="1.1640625" style="13" customWidth="1"/>
    <col min="12623" max="12623" width="0.5" style="13" customWidth="1"/>
    <col min="12624" max="12624" width="5.5" style="13" customWidth="1"/>
    <col min="12625" max="12625" width="6.33203125" style="13" customWidth="1"/>
    <col min="12626" max="12626" width="6" style="13" customWidth="1"/>
    <col min="12627" max="12627" width="0.5" style="13" customWidth="1"/>
    <col min="12628" max="12628" width="1.1640625" style="13" customWidth="1"/>
    <col min="12629" max="12838" width="9.1640625" style="13" hidden="1"/>
    <col min="12839" max="12839" width="1.5" style="13" customWidth="1"/>
    <col min="12840" max="12840" width="3.5" style="13" customWidth="1"/>
    <col min="12841" max="12841" width="0.33203125" style="13" customWidth="1"/>
    <col min="12842" max="12842" width="2.1640625" style="13" customWidth="1"/>
    <col min="12843" max="12843" width="8.1640625" style="13" customWidth="1"/>
    <col min="12844" max="12844" width="1.33203125" style="13" customWidth="1"/>
    <col min="12845" max="12845" width="1.83203125" style="13" customWidth="1"/>
    <col min="12846" max="12846" width="2.1640625" style="13" customWidth="1"/>
    <col min="12847" max="12847" width="1.83203125" style="13" customWidth="1"/>
    <col min="12848" max="12849" width="2.1640625" style="13" customWidth="1"/>
    <col min="12850" max="12850" width="2.5" style="13" customWidth="1"/>
    <col min="12851" max="12851" width="0.33203125" style="13" customWidth="1"/>
    <col min="12852" max="12852" width="1.5" style="13" customWidth="1"/>
    <col min="12853" max="12853" width="0.83203125" style="13" customWidth="1"/>
    <col min="12854" max="12854" width="0.33203125" style="13" customWidth="1"/>
    <col min="12855" max="12855" width="1" style="13" customWidth="1"/>
    <col min="12856" max="12856" width="0.5" style="13" customWidth="1"/>
    <col min="12857" max="12857" width="0.33203125" style="13" customWidth="1"/>
    <col min="12858" max="12858" width="0.5" style="13" customWidth="1"/>
    <col min="12859" max="12859" width="2.5" style="13" customWidth="1"/>
    <col min="12860" max="12860" width="1.33203125" style="13" customWidth="1"/>
    <col min="12861" max="12861" width="9.1640625" style="13" customWidth="1"/>
    <col min="12862" max="12862" width="7.6640625" style="13" customWidth="1"/>
    <col min="12863" max="12863" width="1" style="13" customWidth="1"/>
    <col min="12864" max="12864" width="3.33203125" style="13" customWidth="1"/>
    <col min="12865" max="12865" width="9.33203125" style="13" customWidth="1"/>
    <col min="12866" max="12866" width="1.83203125" style="13" customWidth="1"/>
    <col min="12867" max="12867" width="1.1640625" style="13" customWidth="1"/>
    <col min="12868" max="12868" width="0.6640625" style="13" customWidth="1"/>
    <col min="12869" max="12869" width="0.83203125" style="13" customWidth="1"/>
    <col min="12870" max="12870" width="0.5" style="13" customWidth="1"/>
    <col min="12871" max="12871" width="0.83203125" style="13" customWidth="1"/>
    <col min="12872" max="12873" width="4.6640625" style="13" customWidth="1"/>
    <col min="12874" max="12874" width="4" style="13" customWidth="1"/>
    <col min="12875" max="12875" width="2.83203125" style="13" customWidth="1"/>
    <col min="12876" max="12876" width="0.83203125" style="13" customWidth="1"/>
    <col min="12877" max="12877" width="0.6640625" style="13" customWidth="1"/>
    <col min="12878" max="12878" width="1.1640625" style="13" customWidth="1"/>
    <col min="12879" max="12879" width="0.5" style="13" customWidth="1"/>
    <col min="12880" max="12880" width="5.5" style="13" customWidth="1"/>
    <col min="12881" max="12881" width="6.33203125" style="13" customWidth="1"/>
    <col min="12882" max="12882" width="6" style="13" customWidth="1"/>
    <col min="12883" max="12883" width="0.5" style="13" customWidth="1"/>
    <col min="12884" max="12884" width="1.1640625" style="13" customWidth="1"/>
    <col min="12885" max="13094" width="9.1640625" style="13" hidden="1"/>
    <col min="13095" max="13095" width="1.5" style="13" customWidth="1"/>
    <col min="13096" max="13096" width="3.5" style="13" customWidth="1"/>
    <col min="13097" max="13097" width="0.33203125" style="13" customWidth="1"/>
    <col min="13098" max="13098" width="2.1640625" style="13" customWidth="1"/>
    <col min="13099" max="13099" width="8.1640625" style="13" customWidth="1"/>
    <col min="13100" max="13100" width="1.33203125" style="13" customWidth="1"/>
    <col min="13101" max="13101" width="1.83203125" style="13" customWidth="1"/>
    <col min="13102" max="13102" width="2.1640625" style="13" customWidth="1"/>
    <col min="13103" max="13103" width="1.83203125" style="13" customWidth="1"/>
    <col min="13104" max="13105" width="2.1640625" style="13" customWidth="1"/>
    <col min="13106" max="13106" width="2.5" style="13" customWidth="1"/>
    <col min="13107" max="13107" width="0.33203125" style="13" customWidth="1"/>
    <col min="13108" max="13108" width="1.5" style="13" customWidth="1"/>
    <col min="13109" max="13109" width="0.83203125" style="13" customWidth="1"/>
    <col min="13110" max="13110" width="0.33203125" style="13" customWidth="1"/>
    <col min="13111" max="13111" width="1" style="13" customWidth="1"/>
    <col min="13112" max="13112" width="0.5" style="13" customWidth="1"/>
    <col min="13113" max="13113" width="0.33203125" style="13" customWidth="1"/>
    <col min="13114" max="13114" width="0.5" style="13" customWidth="1"/>
    <col min="13115" max="13115" width="2.5" style="13" customWidth="1"/>
    <col min="13116" max="13116" width="1.33203125" style="13" customWidth="1"/>
    <col min="13117" max="13117" width="9.1640625" style="13" customWidth="1"/>
    <col min="13118" max="13118" width="7.6640625" style="13" customWidth="1"/>
    <col min="13119" max="13119" width="1" style="13" customWidth="1"/>
    <col min="13120" max="13120" width="3.33203125" style="13" customWidth="1"/>
    <col min="13121" max="13121" width="9.33203125" style="13" customWidth="1"/>
    <col min="13122" max="13122" width="1.83203125" style="13" customWidth="1"/>
    <col min="13123" max="13123" width="1.1640625" style="13" customWidth="1"/>
    <col min="13124" max="13124" width="0.6640625" style="13" customWidth="1"/>
    <col min="13125" max="13125" width="0.83203125" style="13" customWidth="1"/>
    <col min="13126" max="13126" width="0.5" style="13" customWidth="1"/>
    <col min="13127" max="13127" width="0.83203125" style="13" customWidth="1"/>
    <col min="13128" max="13129" width="4.6640625" style="13" customWidth="1"/>
    <col min="13130" max="13130" width="4" style="13" customWidth="1"/>
    <col min="13131" max="13131" width="2.83203125" style="13" customWidth="1"/>
    <col min="13132" max="13132" width="0.83203125" style="13" customWidth="1"/>
    <col min="13133" max="13133" width="0.6640625" style="13" customWidth="1"/>
    <col min="13134" max="13134" width="1.1640625" style="13" customWidth="1"/>
    <col min="13135" max="13135" width="0.5" style="13" customWidth="1"/>
    <col min="13136" max="13136" width="5.5" style="13" customWidth="1"/>
    <col min="13137" max="13137" width="6.33203125" style="13" customWidth="1"/>
    <col min="13138" max="13138" width="6" style="13" customWidth="1"/>
    <col min="13139" max="13139" width="0.5" style="13" customWidth="1"/>
    <col min="13140" max="13140" width="1.1640625" style="13" customWidth="1"/>
    <col min="13141" max="13350" width="9.1640625" style="13" hidden="1"/>
    <col min="13351" max="13351" width="1.5" style="13" customWidth="1"/>
    <col min="13352" max="13352" width="3.5" style="13" customWidth="1"/>
    <col min="13353" max="13353" width="0.33203125" style="13" customWidth="1"/>
    <col min="13354" max="13354" width="2.1640625" style="13" customWidth="1"/>
    <col min="13355" max="13355" width="8.1640625" style="13" customWidth="1"/>
    <col min="13356" max="13356" width="1.33203125" style="13" customWidth="1"/>
    <col min="13357" max="13357" width="1.83203125" style="13" customWidth="1"/>
    <col min="13358" max="13358" width="2.1640625" style="13" customWidth="1"/>
    <col min="13359" max="13359" width="1.83203125" style="13" customWidth="1"/>
    <col min="13360" max="13361" width="2.1640625" style="13" customWidth="1"/>
    <col min="13362" max="13362" width="2.5" style="13" customWidth="1"/>
    <col min="13363" max="13363" width="0.33203125" style="13" customWidth="1"/>
    <col min="13364" max="13364" width="1.5" style="13" customWidth="1"/>
    <col min="13365" max="13365" width="0.83203125" style="13" customWidth="1"/>
    <col min="13366" max="13366" width="0.33203125" style="13" customWidth="1"/>
    <col min="13367" max="13367" width="1" style="13" customWidth="1"/>
    <col min="13368" max="13368" width="0.5" style="13" customWidth="1"/>
    <col min="13369" max="13369" width="0.33203125" style="13" customWidth="1"/>
    <col min="13370" max="13370" width="0.5" style="13" customWidth="1"/>
    <col min="13371" max="13371" width="2.5" style="13" customWidth="1"/>
    <col min="13372" max="13372" width="1.33203125" style="13" customWidth="1"/>
    <col min="13373" max="13373" width="9.1640625" style="13" customWidth="1"/>
    <col min="13374" max="13374" width="7.6640625" style="13" customWidth="1"/>
    <col min="13375" max="13375" width="1" style="13" customWidth="1"/>
    <col min="13376" max="13376" width="3.33203125" style="13" customWidth="1"/>
    <col min="13377" max="13377" width="9.33203125" style="13" customWidth="1"/>
    <col min="13378" max="13378" width="1.83203125" style="13" customWidth="1"/>
    <col min="13379" max="13379" width="1.1640625" style="13" customWidth="1"/>
    <col min="13380" max="13380" width="0.6640625" style="13" customWidth="1"/>
    <col min="13381" max="13381" width="0.83203125" style="13" customWidth="1"/>
    <col min="13382" max="13382" width="0.5" style="13" customWidth="1"/>
    <col min="13383" max="13383" width="0.83203125" style="13" customWidth="1"/>
    <col min="13384" max="13385" width="4.6640625" style="13" customWidth="1"/>
    <col min="13386" max="13386" width="4" style="13" customWidth="1"/>
    <col min="13387" max="13387" width="2.83203125" style="13" customWidth="1"/>
    <col min="13388" max="13388" width="0.83203125" style="13" customWidth="1"/>
    <col min="13389" max="13389" width="0.6640625" style="13" customWidth="1"/>
    <col min="13390" max="13390" width="1.1640625" style="13" customWidth="1"/>
    <col min="13391" max="13391" width="0.5" style="13" customWidth="1"/>
    <col min="13392" max="13392" width="5.5" style="13" customWidth="1"/>
    <col min="13393" max="13393" width="6.33203125" style="13" customWidth="1"/>
    <col min="13394" max="13394" width="6" style="13" customWidth="1"/>
    <col min="13395" max="13395" width="0.5" style="13" customWidth="1"/>
    <col min="13396" max="13396" width="1.1640625" style="13" customWidth="1"/>
    <col min="13397" max="13606" width="9.1640625" style="13" hidden="1"/>
    <col min="13607" max="13607" width="1.5" style="13" customWidth="1"/>
    <col min="13608" max="13608" width="3.5" style="13" customWidth="1"/>
    <col min="13609" max="13609" width="0.33203125" style="13" customWidth="1"/>
    <col min="13610" max="13610" width="2.1640625" style="13" customWidth="1"/>
    <col min="13611" max="13611" width="8.1640625" style="13" customWidth="1"/>
    <col min="13612" max="13612" width="1.33203125" style="13" customWidth="1"/>
    <col min="13613" max="13613" width="1.83203125" style="13" customWidth="1"/>
    <col min="13614" max="13614" width="2.1640625" style="13" customWidth="1"/>
    <col min="13615" max="13615" width="1.83203125" style="13" customWidth="1"/>
    <col min="13616" max="13617" width="2.1640625" style="13" customWidth="1"/>
    <col min="13618" max="13618" width="2.5" style="13" customWidth="1"/>
    <col min="13619" max="13619" width="0.33203125" style="13" customWidth="1"/>
    <col min="13620" max="13620" width="1.5" style="13" customWidth="1"/>
    <col min="13621" max="13621" width="0.83203125" style="13" customWidth="1"/>
    <col min="13622" max="13622" width="0.33203125" style="13" customWidth="1"/>
    <col min="13623" max="13623" width="1" style="13" customWidth="1"/>
    <col min="13624" max="13624" width="0.5" style="13" customWidth="1"/>
    <col min="13625" max="13625" width="0.33203125" style="13" customWidth="1"/>
    <col min="13626" max="13626" width="0.5" style="13" customWidth="1"/>
    <col min="13627" max="13627" width="2.5" style="13" customWidth="1"/>
    <col min="13628" max="13628" width="1.33203125" style="13" customWidth="1"/>
    <col min="13629" max="13629" width="9.1640625" style="13" customWidth="1"/>
    <col min="13630" max="13630" width="7.6640625" style="13" customWidth="1"/>
    <col min="13631" max="13631" width="1" style="13" customWidth="1"/>
    <col min="13632" max="13632" width="3.33203125" style="13" customWidth="1"/>
    <col min="13633" max="13633" width="9.33203125" style="13" customWidth="1"/>
    <col min="13634" max="13634" width="1.83203125" style="13" customWidth="1"/>
    <col min="13635" max="13635" width="1.1640625" style="13" customWidth="1"/>
    <col min="13636" max="13636" width="0.6640625" style="13" customWidth="1"/>
    <col min="13637" max="13637" width="0.83203125" style="13" customWidth="1"/>
    <col min="13638" max="13638" width="0.5" style="13" customWidth="1"/>
    <col min="13639" max="13639" width="0.83203125" style="13" customWidth="1"/>
    <col min="13640" max="13641" width="4.6640625" style="13" customWidth="1"/>
    <col min="13642" max="13642" width="4" style="13" customWidth="1"/>
    <col min="13643" max="13643" width="2.83203125" style="13" customWidth="1"/>
    <col min="13644" max="13644" width="0.83203125" style="13" customWidth="1"/>
    <col min="13645" max="13645" width="0.6640625" style="13" customWidth="1"/>
    <col min="13646" max="13646" width="1.1640625" style="13" customWidth="1"/>
    <col min="13647" max="13647" width="0.5" style="13" customWidth="1"/>
    <col min="13648" max="13648" width="5.5" style="13" customWidth="1"/>
    <col min="13649" max="13649" width="6.33203125" style="13" customWidth="1"/>
    <col min="13650" max="13650" width="6" style="13" customWidth="1"/>
    <col min="13651" max="13651" width="0.5" style="13" customWidth="1"/>
    <col min="13652" max="13652" width="1.1640625" style="13" customWidth="1"/>
    <col min="13653" max="13862" width="9.1640625" style="13" hidden="1"/>
    <col min="13863" max="13863" width="1.5" style="13" customWidth="1"/>
    <col min="13864" max="13864" width="3.5" style="13" customWidth="1"/>
    <col min="13865" max="13865" width="0.33203125" style="13" customWidth="1"/>
    <col min="13866" max="13866" width="2.1640625" style="13" customWidth="1"/>
    <col min="13867" max="13867" width="8.1640625" style="13" customWidth="1"/>
    <col min="13868" max="13868" width="1.33203125" style="13" customWidth="1"/>
    <col min="13869" max="13869" width="1.83203125" style="13" customWidth="1"/>
    <col min="13870" max="13870" width="2.1640625" style="13" customWidth="1"/>
    <col min="13871" max="13871" width="1.83203125" style="13" customWidth="1"/>
    <col min="13872" max="13873" width="2.1640625" style="13" customWidth="1"/>
    <col min="13874" max="13874" width="2.5" style="13" customWidth="1"/>
    <col min="13875" max="13875" width="0.33203125" style="13" customWidth="1"/>
    <col min="13876" max="13876" width="1.5" style="13" customWidth="1"/>
    <col min="13877" max="13877" width="0.83203125" style="13" customWidth="1"/>
    <col min="13878" max="13878" width="0.33203125" style="13" customWidth="1"/>
    <col min="13879" max="13879" width="1" style="13" customWidth="1"/>
    <col min="13880" max="13880" width="0.5" style="13" customWidth="1"/>
    <col min="13881" max="13881" width="0.33203125" style="13" customWidth="1"/>
    <col min="13882" max="13882" width="0.5" style="13" customWidth="1"/>
    <col min="13883" max="13883" width="2.5" style="13" customWidth="1"/>
    <col min="13884" max="13884" width="1.33203125" style="13" customWidth="1"/>
    <col min="13885" max="13885" width="9.1640625" style="13" customWidth="1"/>
    <col min="13886" max="13886" width="7.6640625" style="13" customWidth="1"/>
    <col min="13887" max="13887" width="1" style="13" customWidth="1"/>
    <col min="13888" max="13888" width="3.33203125" style="13" customWidth="1"/>
    <col min="13889" max="13889" width="9.33203125" style="13" customWidth="1"/>
    <col min="13890" max="13890" width="1.83203125" style="13" customWidth="1"/>
    <col min="13891" max="13891" width="1.1640625" style="13" customWidth="1"/>
    <col min="13892" max="13892" width="0.6640625" style="13" customWidth="1"/>
    <col min="13893" max="13893" width="0.83203125" style="13" customWidth="1"/>
    <col min="13894" max="13894" width="0.5" style="13" customWidth="1"/>
    <col min="13895" max="13895" width="0.83203125" style="13" customWidth="1"/>
    <col min="13896" max="13897" width="4.6640625" style="13" customWidth="1"/>
    <col min="13898" max="13898" width="4" style="13" customWidth="1"/>
    <col min="13899" max="13899" width="2.83203125" style="13" customWidth="1"/>
    <col min="13900" max="13900" width="0.83203125" style="13" customWidth="1"/>
    <col min="13901" max="13901" width="0.6640625" style="13" customWidth="1"/>
    <col min="13902" max="13902" width="1.1640625" style="13" customWidth="1"/>
    <col min="13903" max="13903" width="0.5" style="13" customWidth="1"/>
    <col min="13904" max="13904" width="5.5" style="13" customWidth="1"/>
    <col min="13905" max="13905" width="6.33203125" style="13" customWidth="1"/>
    <col min="13906" max="13906" width="6" style="13" customWidth="1"/>
    <col min="13907" max="13907" width="0.5" style="13" customWidth="1"/>
    <col min="13908" max="13908" width="1.1640625" style="13" customWidth="1"/>
    <col min="13909" max="14118" width="9.1640625" style="13" hidden="1"/>
    <col min="14119" max="14119" width="1.5" style="13" customWidth="1"/>
    <col min="14120" max="14120" width="3.5" style="13" customWidth="1"/>
    <col min="14121" max="14121" width="0.33203125" style="13" customWidth="1"/>
    <col min="14122" max="14122" width="2.1640625" style="13" customWidth="1"/>
    <col min="14123" max="14123" width="8.1640625" style="13" customWidth="1"/>
    <col min="14124" max="14124" width="1.33203125" style="13" customWidth="1"/>
    <col min="14125" max="14125" width="1.83203125" style="13" customWidth="1"/>
    <col min="14126" max="14126" width="2.1640625" style="13" customWidth="1"/>
    <col min="14127" max="14127" width="1.83203125" style="13" customWidth="1"/>
    <col min="14128" max="14129" width="2.1640625" style="13" customWidth="1"/>
    <col min="14130" max="14130" width="2.5" style="13" customWidth="1"/>
    <col min="14131" max="14131" width="0.33203125" style="13" customWidth="1"/>
    <col min="14132" max="14132" width="1.5" style="13" customWidth="1"/>
    <col min="14133" max="14133" width="0.83203125" style="13" customWidth="1"/>
    <col min="14134" max="14134" width="0.33203125" style="13" customWidth="1"/>
    <col min="14135" max="14135" width="1" style="13" customWidth="1"/>
    <col min="14136" max="14136" width="0.5" style="13" customWidth="1"/>
    <col min="14137" max="14137" width="0.33203125" style="13" customWidth="1"/>
    <col min="14138" max="14138" width="0.5" style="13" customWidth="1"/>
    <col min="14139" max="14139" width="2.5" style="13" customWidth="1"/>
    <col min="14140" max="14140" width="1.33203125" style="13" customWidth="1"/>
    <col min="14141" max="14141" width="9.1640625" style="13" customWidth="1"/>
    <col min="14142" max="14142" width="7.6640625" style="13" customWidth="1"/>
    <col min="14143" max="14143" width="1" style="13" customWidth="1"/>
    <col min="14144" max="14144" width="3.33203125" style="13" customWidth="1"/>
    <col min="14145" max="14145" width="9.33203125" style="13" customWidth="1"/>
    <col min="14146" max="14146" width="1.83203125" style="13" customWidth="1"/>
    <col min="14147" max="14147" width="1.1640625" style="13" customWidth="1"/>
    <col min="14148" max="14148" width="0.6640625" style="13" customWidth="1"/>
    <col min="14149" max="14149" width="0.83203125" style="13" customWidth="1"/>
    <col min="14150" max="14150" width="0.5" style="13" customWidth="1"/>
    <col min="14151" max="14151" width="0.83203125" style="13" customWidth="1"/>
    <col min="14152" max="14153" width="4.6640625" style="13" customWidth="1"/>
    <col min="14154" max="14154" width="4" style="13" customWidth="1"/>
    <col min="14155" max="14155" width="2.83203125" style="13" customWidth="1"/>
    <col min="14156" max="14156" width="0.83203125" style="13" customWidth="1"/>
    <col min="14157" max="14157" width="0.6640625" style="13" customWidth="1"/>
    <col min="14158" max="14158" width="1.1640625" style="13" customWidth="1"/>
    <col min="14159" max="14159" width="0.5" style="13" customWidth="1"/>
    <col min="14160" max="14160" width="5.5" style="13" customWidth="1"/>
    <col min="14161" max="14161" width="6.33203125" style="13" customWidth="1"/>
    <col min="14162" max="14162" width="6" style="13" customWidth="1"/>
    <col min="14163" max="14163" width="0.5" style="13" customWidth="1"/>
    <col min="14164" max="14164" width="1.1640625" style="13" customWidth="1"/>
    <col min="14165" max="14374" width="9.1640625" style="13" hidden="1"/>
    <col min="14375" max="14375" width="1.5" style="13" customWidth="1"/>
    <col min="14376" max="14376" width="3.5" style="13" customWidth="1"/>
    <col min="14377" max="14377" width="0.33203125" style="13" customWidth="1"/>
    <col min="14378" max="14378" width="2.1640625" style="13" customWidth="1"/>
    <col min="14379" max="14379" width="8.1640625" style="13" customWidth="1"/>
    <col min="14380" max="14380" width="1.33203125" style="13" customWidth="1"/>
    <col min="14381" max="14381" width="1.83203125" style="13" customWidth="1"/>
    <col min="14382" max="14382" width="2.1640625" style="13" customWidth="1"/>
    <col min="14383" max="14383" width="1.83203125" style="13" customWidth="1"/>
    <col min="14384" max="14385" width="2.1640625" style="13" customWidth="1"/>
    <col min="14386" max="14386" width="2.5" style="13" customWidth="1"/>
    <col min="14387" max="14387" width="0.33203125" style="13" customWidth="1"/>
    <col min="14388" max="14388" width="1.5" style="13" customWidth="1"/>
    <col min="14389" max="14389" width="0.83203125" style="13" customWidth="1"/>
    <col min="14390" max="14390" width="0.33203125" style="13" customWidth="1"/>
    <col min="14391" max="14391" width="1" style="13" customWidth="1"/>
    <col min="14392" max="14392" width="0.5" style="13" customWidth="1"/>
    <col min="14393" max="14393" width="0.33203125" style="13" customWidth="1"/>
    <col min="14394" max="14394" width="0.5" style="13" customWidth="1"/>
    <col min="14395" max="14395" width="2.5" style="13" customWidth="1"/>
    <col min="14396" max="14396" width="1.33203125" style="13" customWidth="1"/>
    <col min="14397" max="14397" width="9.1640625" style="13" customWidth="1"/>
    <col min="14398" max="14398" width="7.6640625" style="13" customWidth="1"/>
    <col min="14399" max="14399" width="1" style="13" customWidth="1"/>
    <col min="14400" max="14400" width="3.33203125" style="13" customWidth="1"/>
    <col min="14401" max="14401" width="9.33203125" style="13" customWidth="1"/>
    <col min="14402" max="14402" width="1.83203125" style="13" customWidth="1"/>
    <col min="14403" max="14403" width="1.1640625" style="13" customWidth="1"/>
    <col min="14404" max="14404" width="0.6640625" style="13" customWidth="1"/>
    <col min="14405" max="14405" width="0.83203125" style="13" customWidth="1"/>
    <col min="14406" max="14406" width="0.5" style="13" customWidth="1"/>
    <col min="14407" max="14407" width="0.83203125" style="13" customWidth="1"/>
    <col min="14408" max="14409" width="4.6640625" style="13" customWidth="1"/>
    <col min="14410" max="14410" width="4" style="13" customWidth="1"/>
    <col min="14411" max="14411" width="2.83203125" style="13" customWidth="1"/>
    <col min="14412" max="14412" width="0.83203125" style="13" customWidth="1"/>
    <col min="14413" max="14413" width="0.6640625" style="13" customWidth="1"/>
    <col min="14414" max="14414" width="1.1640625" style="13" customWidth="1"/>
    <col min="14415" max="14415" width="0.5" style="13" customWidth="1"/>
    <col min="14416" max="14416" width="5.5" style="13" customWidth="1"/>
    <col min="14417" max="14417" width="6.33203125" style="13" customWidth="1"/>
    <col min="14418" max="14418" width="6" style="13" customWidth="1"/>
    <col min="14419" max="14419" width="0.5" style="13" customWidth="1"/>
    <col min="14420" max="14420" width="1.1640625" style="13" customWidth="1"/>
    <col min="14421" max="14630" width="9.1640625" style="13" hidden="1"/>
    <col min="14631" max="14631" width="1.5" style="13" customWidth="1"/>
    <col min="14632" max="14632" width="3.5" style="13" customWidth="1"/>
    <col min="14633" max="14633" width="0.33203125" style="13" customWidth="1"/>
    <col min="14634" max="14634" width="2.1640625" style="13" customWidth="1"/>
    <col min="14635" max="14635" width="8.1640625" style="13" customWidth="1"/>
    <col min="14636" max="14636" width="1.33203125" style="13" customWidth="1"/>
    <col min="14637" max="14637" width="1.83203125" style="13" customWidth="1"/>
    <col min="14638" max="14638" width="2.1640625" style="13" customWidth="1"/>
    <col min="14639" max="14639" width="1.83203125" style="13" customWidth="1"/>
    <col min="14640" max="14641" width="2.1640625" style="13" customWidth="1"/>
    <col min="14642" max="14642" width="2.5" style="13" customWidth="1"/>
    <col min="14643" max="14643" width="0.33203125" style="13" customWidth="1"/>
    <col min="14644" max="14644" width="1.5" style="13" customWidth="1"/>
    <col min="14645" max="14645" width="0.83203125" style="13" customWidth="1"/>
    <col min="14646" max="14646" width="0.33203125" style="13" customWidth="1"/>
    <col min="14647" max="14647" width="1" style="13" customWidth="1"/>
    <col min="14648" max="14648" width="0.5" style="13" customWidth="1"/>
    <col min="14649" max="14649" width="0.33203125" style="13" customWidth="1"/>
    <col min="14650" max="14650" width="0.5" style="13" customWidth="1"/>
    <col min="14651" max="14651" width="2.5" style="13" customWidth="1"/>
    <col min="14652" max="14652" width="1.33203125" style="13" customWidth="1"/>
    <col min="14653" max="14653" width="9.1640625" style="13" customWidth="1"/>
    <col min="14654" max="14654" width="7.6640625" style="13" customWidth="1"/>
    <col min="14655" max="14655" width="1" style="13" customWidth="1"/>
    <col min="14656" max="14656" width="3.33203125" style="13" customWidth="1"/>
    <col min="14657" max="14657" width="9.33203125" style="13" customWidth="1"/>
    <col min="14658" max="14658" width="1.83203125" style="13" customWidth="1"/>
    <col min="14659" max="14659" width="1.1640625" style="13" customWidth="1"/>
    <col min="14660" max="14660" width="0.6640625" style="13" customWidth="1"/>
    <col min="14661" max="14661" width="0.83203125" style="13" customWidth="1"/>
    <col min="14662" max="14662" width="0.5" style="13" customWidth="1"/>
    <col min="14663" max="14663" width="0.83203125" style="13" customWidth="1"/>
    <col min="14664" max="14665" width="4.6640625" style="13" customWidth="1"/>
    <col min="14666" max="14666" width="4" style="13" customWidth="1"/>
    <col min="14667" max="14667" width="2.83203125" style="13" customWidth="1"/>
    <col min="14668" max="14668" width="0.83203125" style="13" customWidth="1"/>
    <col min="14669" max="14669" width="0.6640625" style="13" customWidth="1"/>
    <col min="14670" max="14670" width="1.1640625" style="13" customWidth="1"/>
    <col min="14671" max="14671" width="0.5" style="13" customWidth="1"/>
    <col min="14672" max="14672" width="5.5" style="13" customWidth="1"/>
    <col min="14673" max="14673" width="6.33203125" style="13" customWidth="1"/>
    <col min="14674" max="14674" width="6" style="13" customWidth="1"/>
    <col min="14675" max="14675" width="0.5" style="13" customWidth="1"/>
    <col min="14676" max="14676" width="1.1640625" style="13" customWidth="1"/>
    <col min="14677" max="14886" width="9.1640625" style="13" hidden="1"/>
    <col min="14887" max="14887" width="1.5" style="13" customWidth="1"/>
    <col min="14888" max="14888" width="3.5" style="13" customWidth="1"/>
    <col min="14889" max="14889" width="0.33203125" style="13" customWidth="1"/>
    <col min="14890" max="14890" width="2.1640625" style="13" customWidth="1"/>
    <col min="14891" max="14891" width="8.1640625" style="13" customWidth="1"/>
    <col min="14892" max="14892" width="1.33203125" style="13" customWidth="1"/>
    <col min="14893" max="14893" width="1.83203125" style="13" customWidth="1"/>
    <col min="14894" max="14894" width="2.1640625" style="13" customWidth="1"/>
    <col min="14895" max="14895" width="1.83203125" style="13" customWidth="1"/>
    <col min="14896" max="14897" width="2.1640625" style="13" customWidth="1"/>
    <col min="14898" max="14898" width="2.5" style="13" customWidth="1"/>
    <col min="14899" max="14899" width="0.33203125" style="13" customWidth="1"/>
    <col min="14900" max="14900" width="1.5" style="13" customWidth="1"/>
    <col min="14901" max="14901" width="0.83203125" style="13" customWidth="1"/>
    <col min="14902" max="14902" width="0.33203125" style="13" customWidth="1"/>
    <col min="14903" max="14903" width="1" style="13" customWidth="1"/>
    <col min="14904" max="14904" width="0.5" style="13" customWidth="1"/>
    <col min="14905" max="14905" width="0.33203125" style="13" customWidth="1"/>
    <col min="14906" max="14906" width="0.5" style="13" customWidth="1"/>
    <col min="14907" max="14907" width="2.5" style="13" customWidth="1"/>
    <col min="14908" max="14908" width="1.33203125" style="13" customWidth="1"/>
    <col min="14909" max="14909" width="9.1640625" style="13" customWidth="1"/>
    <col min="14910" max="14910" width="7.6640625" style="13" customWidth="1"/>
    <col min="14911" max="14911" width="1" style="13" customWidth="1"/>
    <col min="14912" max="14912" width="3.33203125" style="13" customWidth="1"/>
    <col min="14913" max="14913" width="9.33203125" style="13" customWidth="1"/>
    <col min="14914" max="14914" width="1.83203125" style="13" customWidth="1"/>
    <col min="14915" max="14915" width="1.1640625" style="13" customWidth="1"/>
    <col min="14916" max="14916" width="0.6640625" style="13" customWidth="1"/>
    <col min="14917" max="14917" width="0.83203125" style="13" customWidth="1"/>
    <col min="14918" max="14918" width="0.5" style="13" customWidth="1"/>
    <col min="14919" max="14919" width="0.83203125" style="13" customWidth="1"/>
    <col min="14920" max="14921" width="4.6640625" style="13" customWidth="1"/>
    <col min="14922" max="14922" width="4" style="13" customWidth="1"/>
    <col min="14923" max="14923" width="2.83203125" style="13" customWidth="1"/>
    <col min="14924" max="14924" width="0.83203125" style="13" customWidth="1"/>
    <col min="14925" max="14925" width="0.6640625" style="13" customWidth="1"/>
    <col min="14926" max="14926" width="1.1640625" style="13" customWidth="1"/>
    <col min="14927" max="14927" width="0.5" style="13" customWidth="1"/>
    <col min="14928" max="14928" width="5.5" style="13" customWidth="1"/>
    <col min="14929" max="14929" width="6.33203125" style="13" customWidth="1"/>
    <col min="14930" max="14930" width="6" style="13" customWidth="1"/>
    <col min="14931" max="14931" width="0.5" style="13" customWidth="1"/>
    <col min="14932" max="14932" width="1.1640625" style="13" customWidth="1"/>
    <col min="14933" max="15124" width="9.1640625" style="13" hidden="1"/>
    <col min="15125" max="15170" width="0" style="13" hidden="1"/>
    <col min="15171" max="15380" width="9.1640625" style="13" hidden="1"/>
    <col min="15381" max="15426" width="0" style="13" hidden="1"/>
    <col min="15427" max="15636" width="9.1640625" style="13" hidden="1"/>
    <col min="15637" max="15682" width="0" style="13" hidden="1"/>
    <col min="15683" max="15887" width="9.1640625" style="13" hidden="1"/>
    <col min="15888" max="15933" width="0" style="13" hidden="1"/>
    <col min="15934" max="16128" width="9.1640625" style="13" hidden="1"/>
    <col min="16129" max="16174" width="0" style="13" hidden="1"/>
    <col min="16175" max="16384" width="9.1640625" style="13" hidden="1"/>
  </cols>
  <sheetData>
    <row r="1" spans="1:1099" ht="9.75" customHeight="1" thickBot="1">
      <c r="A1" s="16"/>
      <c r="B1" s="66"/>
      <c r="C1" s="16"/>
      <c r="D1" s="16"/>
      <c r="E1" s="16"/>
      <c r="F1" s="16"/>
      <c r="G1" s="16"/>
      <c r="H1" s="16"/>
      <c r="I1" s="16"/>
      <c r="J1" s="16"/>
      <c r="K1" s="16"/>
      <c r="L1" s="16"/>
      <c r="M1" s="16"/>
      <c r="N1" s="16"/>
      <c r="O1" s="16"/>
      <c r="P1" s="16"/>
      <c r="Q1" s="65"/>
      <c r="R1" s="65"/>
      <c r="S1" s="65"/>
      <c r="T1" s="65"/>
      <c r="U1" s="16"/>
      <c r="V1" s="16"/>
      <c r="W1" s="16"/>
      <c r="X1" s="16"/>
      <c r="Y1" s="16"/>
      <c r="Z1" s="16"/>
      <c r="AA1" s="16"/>
      <c r="AB1" s="16"/>
      <c r="AC1" s="16"/>
      <c r="AD1" s="16"/>
      <c r="AE1" s="16"/>
      <c r="AF1" s="16"/>
      <c r="AG1" s="16"/>
      <c r="AH1" s="16"/>
      <c r="AI1" s="16"/>
      <c r="AJ1" s="16"/>
      <c r="AK1" s="17"/>
      <c r="AL1" s="16"/>
      <c r="AM1" s="16"/>
      <c r="AN1" s="16"/>
      <c r="AO1" s="16"/>
      <c r="AP1" s="16"/>
      <c r="AQ1" s="16"/>
      <c r="AR1" s="16"/>
      <c r="AS1" s="16"/>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row>
    <row r="2" spans="1:1099" ht="4.5" customHeight="1" thickTop="1">
      <c r="A2" s="16"/>
      <c r="B2" s="969"/>
      <c r="C2" s="970"/>
      <c r="D2" s="970"/>
      <c r="E2" s="970"/>
      <c r="F2" s="970"/>
      <c r="G2" s="970"/>
      <c r="H2" s="970"/>
      <c r="I2" s="970"/>
      <c r="J2" s="973" t="s">
        <v>762</v>
      </c>
      <c r="K2" s="973"/>
      <c r="L2" s="973"/>
      <c r="M2" s="973"/>
      <c r="N2" s="973"/>
      <c r="O2" s="973"/>
      <c r="P2" s="973"/>
      <c r="Q2" s="973"/>
      <c r="R2" s="973"/>
      <c r="S2" s="973"/>
      <c r="T2" s="973"/>
      <c r="U2" s="973"/>
      <c r="V2" s="973"/>
      <c r="W2" s="973"/>
      <c r="X2" s="973"/>
      <c r="Y2" s="973"/>
      <c r="Z2" s="973"/>
      <c r="AA2" s="973"/>
      <c r="AB2" s="973"/>
      <c r="AC2" s="973"/>
      <c r="AD2" s="976" t="s">
        <v>186</v>
      </c>
      <c r="AE2" s="977"/>
      <c r="AF2" s="977"/>
      <c r="AG2" s="977"/>
      <c r="AH2" s="977"/>
      <c r="AI2" s="977"/>
      <c r="AJ2" s="977"/>
      <c r="AK2" s="977"/>
      <c r="AL2" s="978"/>
      <c r="AM2" s="985">
        <v>2516</v>
      </c>
      <c r="AN2" s="986"/>
      <c r="AO2" s="986"/>
      <c r="AP2" s="986"/>
      <c r="AQ2" s="986"/>
      <c r="AR2" s="986"/>
      <c r="AS2" s="987"/>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row>
    <row r="3" spans="1:1099" ht="33.75" customHeight="1">
      <c r="A3" s="16"/>
      <c r="B3" s="971"/>
      <c r="C3" s="971"/>
      <c r="D3" s="971"/>
      <c r="E3" s="971"/>
      <c r="F3" s="971"/>
      <c r="G3" s="971"/>
      <c r="H3" s="971"/>
      <c r="I3" s="971"/>
      <c r="J3" s="974"/>
      <c r="K3" s="974"/>
      <c r="L3" s="974"/>
      <c r="M3" s="974"/>
      <c r="N3" s="974"/>
      <c r="O3" s="974"/>
      <c r="P3" s="974"/>
      <c r="Q3" s="974"/>
      <c r="R3" s="974"/>
      <c r="S3" s="974"/>
      <c r="T3" s="974"/>
      <c r="U3" s="974"/>
      <c r="V3" s="974"/>
      <c r="W3" s="974"/>
      <c r="X3" s="974"/>
      <c r="Y3" s="974"/>
      <c r="Z3" s="974"/>
      <c r="AA3" s="974"/>
      <c r="AB3" s="974"/>
      <c r="AC3" s="974"/>
      <c r="AD3" s="979"/>
      <c r="AE3" s="980"/>
      <c r="AF3" s="980"/>
      <c r="AG3" s="980"/>
      <c r="AH3" s="980"/>
      <c r="AI3" s="980"/>
      <c r="AJ3" s="980"/>
      <c r="AK3" s="980"/>
      <c r="AL3" s="981"/>
      <c r="AM3" s="988"/>
      <c r="AN3" s="989"/>
      <c r="AO3" s="989"/>
      <c r="AP3" s="989"/>
      <c r="AQ3" s="989"/>
      <c r="AR3" s="989"/>
      <c r="AS3" s="990"/>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row>
    <row r="4" spans="1:1099" ht="3.75" customHeight="1" thickBot="1">
      <c r="A4" s="16"/>
      <c r="B4" s="972"/>
      <c r="C4" s="972"/>
      <c r="D4" s="972"/>
      <c r="E4" s="972"/>
      <c r="F4" s="972"/>
      <c r="G4" s="972"/>
      <c r="H4" s="972"/>
      <c r="I4" s="972"/>
      <c r="J4" s="975"/>
      <c r="K4" s="975"/>
      <c r="L4" s="975"/>
      <c r="M4" s="975"/>
      <c r="N4" s="975"/>
      <c r="O4" s="975"/>
      <c r="P4" s="975"/>
      <c r="Q4" s="975"/>
      <c r="R4" s="975"/>
      <c r="S4" s="975"/>
      <c r="T4" s="975"/>
      <c r="U4" s="975"/>
      <c r="V4" s="975"/>
      <c r="W4" s="975"/>
      <c r="X4" s="975"/>
      <c r="Y4" s="975"/>
      <c r="Z4" s="975"/>
      <c r="AA4" s="975"/>
      <c r="AB4" s="975"/>
      <c r="AC4" s="975"/>
      <c r="AD4" s="982"/>
      <c r="AE4" s="983"/>
      <c r="AF4" s="983"/>
      <c r="AG4" s="983"/>
      <c r="AH4" s="983"/>
      <c r="AI4" s="983"/>
      <c r="AJ4" s="983"/>
      <c r="AK4" s="983"/>
      <c r="AL4" s="984"/>
      <c r="AM4" s="991"/>
      <c r="AN4" s="992"/>
      <c r="AO4" s="992"/>
      <c r="AP4" s="992"/>
      <c r="AQ4" s="992"/>
      <c r="AR4" s="992"/>
      <c r="AS4" s="993"/>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row>
    <row r="5" spans="1:1099" s="57" customFormat="1" ht="12" customHeight="1" thickTop="1">
      <c r="A5" s="16"/>
      <c r="B5" s="994" t="s">
        <v>187</v>
      </c>
      <c r="C5" s="995"/>
      <c r="D5" s="995"/>
      <c r="E5" s="64">
        <v>2021</v>
      </c>
      <c r="F5" s="996"/>
      <c r="G5" s="997"/>
      <c r="H5" s="997"/>
      <c r="I5" s="997"/>
      <c r="J5" s="997"/>
      <c r="K5" s="997"/>
      <c r="L5" s="997"/>
      <c r="M5" s="997"/>
      <c r="N5" s="997"/>
      <c r="O5" s="997"/>
      <c r="P5" s="997"/>
      <c r="Q5" s="997"/>
      <c r="R5" s="997"/>
      <c r="S5" s="997"/>
      <c r="T5" s="997"/>
      <c r="U5" s="997"/>
      <c r="V5" s="997"/>
      <c r="W5" s="997"/>
      <c r="X5" s="997"/>
      <c r="Y5" s="998"/>
      <c r="Z5" s="999"/>
      <c r="AA5" s="999"/>
      <c r="AB5" s="999"/>
      <c r="AC5" s="999"/>
      <c r="AD5" s="999"/>
      <c r="AE5" s="999"/>
      <c r="AF5" s="999"/>
      <c r="AG5" s="999"/>
      <c r="AH5" s="999"/>
      <c r="AI5" s="999"/>
      <c r="AJ5" s="999"/>
      <c r="AK5" s="999"/>
      <c r="AL5" s="999"/>
      <c r="AM5" s="999"/>
      <c r="AN5" s="999"/>
      <c r="AO5" s="999"/>
      <c r="AP5" s="999"/>
      <c r="AQ5" s="999"/>
      <c r="AR5" s="999"/>
      <c r="AS5" s="1000"/>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3"/>
      <c r="IN5" s="13"/>
      <c r="IO5" s="13"/>
      <c r="IP5" s="13"/>
      <c r="IQ5" s="13"/>
      <c r="IR5" s="13"/>
      <c r="IS5" s="13"/>
      <c r="IT5" s="13"/>
      <c r="IU5" s="13"/>
      <c r="IV5" s="13"/>
      <c r="IW5" s="13"/>
      <c r="IX5" s="13"/>
      <c r="IY5" s="13"/>
      <c r="IZ5" s="13"/>
      <c r="JA5" s="13"/>
      <c r="JB5" s="13"/>
      <c r="JC5" s="13"/>
      <c r="JD5" s="13"/>
      <c r="JE5" s="13"/>
      <c r="JF5" s="13"/>
      <c r="JG5" s="13"/>
      <c r="JH5" s="13"/>
      <c r="JI5" s="13"/>
      <c r="JJ5" s="13"/>
      <c r="JK5" s="13"/>
      <c r="JL5" s="13"/>
      <c r="JM5" s="13"/>
      <c r="JN5" s="13"/>
      <c r="JO5" s="13"/>
      <c r="JP5" s="13"/>
      <c r="JQ5" s="13"/>
      <c r="JR5" s="13"/>
      <c r="JS5" s="13"/>
      <c r="JT5" s="13"/>
      <c r="JU5" s="13"/>
      <c r="JV5" s="13"/>
      <c r="JW5" s="13"/>
      <c r="JX5" s="13"/>
      <c r="JY5" s="13"/>
      <c r="JZ5" s="13"/>
      <c r="KA5" s="13"/>
      <c r="KB5" s="13"/>
      <c r="KC5" s="13"/>
      <c r="KD5" s="13"/>
      <c r="KE5" s="13"/>
      <c r="KF5" s="13"/>
      <c r="KG5" s="13"/>
      <c r="KH5" s="13"/>
      <c r="KI5" s="13"/>
      <c r="KJ5" s="13"/>
      <c r="KK5" s="13"/>
      <c r="KL5" s="13"/>
      <c r="KM5" s="13"/>
      <c r="KN5" s="13"/>
      <c r="KO5" s="13"/>
      <c r="KP5" s="13"/>
      <c r="KQ5" s="13"/>
      <c r="KR5" s="13"/>
      <c r="KS5" s="13"/>
      <c r="KT5" s="13"/>
      <c r="KU5" s="13"/>
      <c r="KV5" s="13"/>
      <c r="KW5" s="13"/>
      <c r="KX5" s="13"/>
      <c r="KY5" s="13"/>
      <c r="KZ5" s="13"/>
      <c r="LA5" s="13"/>
      <c r="LB5" s="13"/>
      <c r="LC5" s="13"/>
      <c r="LD5" s="13"/>
      <c r="LE5" s="13"/>
      <c r="LF5" s="13"/>
      <c r="LG5" s="13"/>
      <c r="LH5" s="13"/>
      <c r="LI5" s="13"/>
      <c r="LJ5" s="13"/>
      <c r="LK5" s="13"/>
      <c r="LL5" s="13"/>
      <c r="LM5" s="13"/>
      <c r="LN5" s="13"/>
      <c r="LO5" s="13"/>
      <c r="LP5" s="13"/>
      <c r="LQ5" s="13"/>
      <c r="LR5" s="13"/>
      <c r="LS5" s="13"/>
      <c r="LT5" s="13"/>
      <c r="LU5" s="13"/>
      <c r="LV5" s="13"/>
      <c r="LW5" s="13"/>
      <c r="LX5" s="13"/>
      <c r="LY5" s="13"/>
      <c r="LZ5" s="13"/>
      <c r="MA5" s="13"/>
      <c r="MB5" s="13"/>
      <c r="MC5" s="13"/>
      <c r="MD5" s="13"/>
      <c r="ME5" s="13"/>
      <c r="MF5" s="13"/>
      <c r="MG5" s="13"/>
      <c r="MH5" s="13"/>
      <c r="MI5" s="13"/>
      <c r="MJ5" s="13"/>
      <c r="MK5" s="13"/>
      <c r="ML5" s="13"/>
      <c r="MM5" s="13"/>
      <c r="MN5" s="13"/>
      <c r="MO5" s="13"/>
      <c r="MP5" s="13"/>
      <c r="MQ5" s="13"/>
      <c r="MR5" s="13"/>
      <c r="MS5" s="13"/>
      <c r="MT5" s="13"/>
      <c r="MU5" s="13"/>
      <c r="MV5" s="13"/>
      <c r="MW5" s="13"/>
      <c r="MX5" s="13"/>
      <c r="MY5" s="13"/>
      <c r="MZ5" s="13"/>
      <c r="NA5" s="13"/>
      <c r="NB5" s="13"/>
      <c r="NC5" s="13"/>
      <c r="ND5" s="13"/>
      <c r="NE5" s="13"/>
      <c r="NF5" s="13"/>
      <c r="NG5" s="13"/>
      <c r="NH5" s="13"/>
      <c r="NI5" s="13"/>
      <c r="NJ5" s="13"/>
      <c r="NK5" s="13"/>
      <c r="NL5" s="13"/>
      <c r="NM5" s="13"/>
      <c r="NN5" s="13"/>
      <c r="NO5" s="13"/>
      <c r="NP5" s="13"/>
      <c r="NQ5" s="13"/>
      <c r="NR5" s="13"/>
      <c r="NS5" s="13"/>
      <c r="NT5" s="13"/>
      <c r="NU5" s="13"/>
      <c r="NV5" s="13"/>
      <c r="NW5" s="13"/>
      <c r="NX5" s="13"/>
      <c r="NY5" s="13"/>
      <c r="NZ5" s="13"/>
      <c r="OA5" s="13"/>
      <c r="OB5" s="13"/>
      <c r="OC5" s="13"/>
      <c r="OD5" s="13"/>
      <c r="OE5" s="13"/>
      <c r="OF5" s="13"/>
      <c r="OG5" s="13"/>
      <c r="OH5" s="13"/>
      <c r="OI5" s="13"/>
      <c r="OJ5" s="13"/>
      <c r="OK5" s="13"/>
      <c r="OL5" s="13"/>
      <c r="OM5" s="13"/>
      <c r="ON5" s="13"/>
      <c r="OO5" s="13"/>
      <c r="OP5" s="13"/>
      <c r="OQ5" s="13"/>
      <c r="OR5" s="13"/>
      <c r="OS5" s="13"/>
      <c r="OT5" s="13"/>
      <c r="OU5" s="13"/>
      <c r="OV5" s="13"/>
      <c r="OW5" s="13"/>
      <c r="OX5" s="13"/>
      <c r="OY5" s="13"/>
      <c r="OZ5" s="13"/>
      <c r="PA5" s="13"/>
      <c r="PB5" s="13"/>
      <c r="PC5" s="13"/>
      <c r="PD5" s="13"/>
      <c r="PE5" s="13"/>
      <c r="PF5" s="13"/>
      <c r="PG5" s="13"/>
      <c r="PH5" s="13"/>
      <c r="PI5" s="13"/>
      <c r="PJ5" s="13"/>
      <c r="PK5" s="13"/>
      <c r="PL5" s="13"/>
      <c r="PM5" s="13"/>
      <c r="PN5" s="13"/>
      <c r="PO5" s="13"/>
      <c r="PP5" s="13"/>
      <c r="PQ5" s="13"/>
      <c r="PR5" s="13"/>
      <c r="PS5" s="13"/>
      <c r="PT5" s="13"/>
      <c r="PU5" s="13"/>
      <c r="PV5" s="13"/>
      <c r="PW5" s="13"/>
      <c r="PX5" s="13"/>
      <c r="PY5" s="13"/>
      <c r="PZ5" s="13"/>
      <c r="QA5" s="13"/>
      <c r="QB5" s="13"/>
      <c r="QC5" s="13"/>
      <c r="QD5" s="13"/>
      <c r="QE5" s="13"/>
      <c r="QF5" s="13"/>
      <c r="QG5" s="13"/>
      <c r="QH5" s="13"/>
      <c r="QI5" s="13"/>
      <c r="QJ5" s="13"/>
      <c r="QK5" s="13"/>
      <c r="QL5" s="13"/>
      <c r="QM5" s="13"/>
      <c r="QN5" s="13"/>
      <c r="QO5" s="13"/>
      <c r="QP5" s="13"/>
      <c r="QQ5" s="13"/>
      <c r="QR5" s="13"/>
      <c r="QS5" s="13"/>
      <c r="QT5" s="13"/>
      <c r="QU5" s="13"/>
      <c r="QV5" s="13"/>
      <c r="QW5" s="13"/>
      <c r="QX5" s="13"/>
      <c r="QY5" s="13"/>
      <c r="QZ5" s="13"/>
      <c r="RA5" s="13"/>
      <c r="RB5" s="13"/>
      <c r="RC5" s="13"/>
      <c r="RD5" s="13"/>
      <c r="RE5" s="13"/>
      <c r="RF5" s="13"/>
      <c r="RG5" s="13"/>
      <c r="RH5" s="13"/>
      <c r="RI5" s="13"/>
      <c r="RJ5" s="13"/>
      <c r="RK5" s="13"/>
      <c r="RL5" s="13"/>
      <c r="RM5" s="13"/>
      <c r="RN5" s="13"/>
      <c r="RO5" s="13"/>
      <c r="RP5" s="13"/>
      <c r="RQ5" s="13"/>
      <c r="RR5" s="13"/>
      <c r="RS5" s="13"/>
      <c r="RT5" s="13"/>
      <c r="RU5" s="13"/>
      <c r="RV5" s="13"/>
      <c r="RW5" s="13"/>
      <c r="RX5" s="13"/>
      <c r="RY5" s="13"/>
      <c r="RZ5" s="13"/>
      <c r="SA5" s="13"/>
      <c r="SB5" s="13"/>
      <c r="SC5" s="13"/>
      <c r="SD5" s="13"/>
      <c r="SE5" s="13"/>
      <c r="SF5" s="13"/>
      <c r="SG5" s="13"/>
      <c r="SH5" s="13"/>
      <c r="SI5" s="13"/>
      <c r="SJ5" s="13"/>
      <c r="SK5" s="13"/>
      <c r="SL5" s="13"/>
      <c r="SM5" s="13"/>
      <c r="SN5" s="13"/>
      <c r="SO5" s="13"/>
      <c r="SP5" s="13"/>
      <c r="SQ5" s="13"/>
      <c r="SR5" s="13"/>
      <c r="SS5" s="13"/>
      <c r="ST5" s="13"/>
      <c r="SU5" s="13"/>
      <c r="SV5" s="13"/>
      <c r="SW5" s="13"/>
      <c r="SX5" s="13"/>
      <c r="SY5" s="13"/>
      <c r="SZ5" s="13"/>
      <c r="TA5" s="13"/>
      <c r="TB5" s="13"/>
      <c r="TC5" s="13"/>
      <c r="TD5" s="13"/>
      <c r="TE5" s="13"/>
      <c r="TF5" s="13"/>
      <c r="TG5" s="13"/>
      <c r="TH5" s="13"/>
      <c r="TI5" s="13"/>
      <c r="TJ5" s="13"/>
      <c r="TK5" s="13"/>
      <c r="TL5" s="13"/>
      <c r="TM5" s="13"/>
      <c r="TN5" s="13"/>
      <c r="TO5" s="13"/>
      <c r="TP5" s="13"/>
      <c r="TQ5" s="13"/>
      <c r="TR5" s="13"/>
      <c r="TS5" s="13"/>
      <c r="TT5" s="13"/>
      <c r="TU5" s="13"/>
      <c r="TV5" s="13"/>
      <c r="TW5" s="13"/>
      <c r="TX5" s="13"/>
      <c r="TY5" s="13"/>
      <c r="TZ5" s="13"/>
      <c r="UA5" s="13"/>
      <c r="UB5" s="13"/>
      <c r="UC5" s="13"/>
      <c r="UD5" s="13"/>
      <c r="UE5" s="13"/>
      <c r="UF5" s="13"/>
      <c r="UG5" s="13"/>
      <c r="UH5" s="13"/>
      <c r="UI5" s="13"/>
      <c r="UJ5" s="13"/>
      <c r="UK5" s="13"/>
      <c r="UL5" s="13"/>
      <c r="UM5" s="13"/>
      <c r="UN5" s="13"/>
      <c r="UO5" s="13"/>
      <c r="UP5" s="13"/>
      <c r="UQ5" s="13"/>
      <c r="UR5" s="13"/>
      <c r="US5" s="13"/>
      <c r="UT5" s="13"/>
      <c r="UU5" s="13"/>
      <c r="UV5" s="13"/>
      <c r="UW5" s="13"/>
      <c r="UX5" s="13"/>
      <c r="UY5" s="13"/>
      <c r="UZ5" s="13"/>
      <c r="VA5" s="13"/>
      <c r="VB5" s="13"/>
      <c r="VC5" s="13"/>
      <c r="VD5" s="13"/>
      <c r="VE5" s="13"/>
      <c r="VF5" s="13"/>
      <c r="VG5" s="13"/>
      <c r="VH5" s="13"/>
      <c r="VI5" s="13"/>
      <c r="VJ5" s="13"/>
      <c r="VK5" s="13"/>
      <c r="VL5" s="13"/>
      <c r="VM5" s="13"/>
      <c r="VN5" s="13"/>
      <c r="VO5" s="13"/>
      <c r="VP5" s="13"/>
      <c r="VQ5" s="13"/>
      <c r="VR5" s="13"/>
      <c r="VS5" s="13"/>
      <c r="VT5" s="13"/>
      <c r="VU5" s="13"/>
      <c r="VV5" s="13"/>
      <c r="VW5" s="13"/>
      <c r="VX5" s="13"/>
      <c r="VY5" s="13"/>
      <c r="VZ5" s="13"/>
      <c r="WA5" s="13"/>
      <c r="WB5" s="13"/>
      <c r="WC5" s="13"/>
      <c r="WD5" s="13"/>
      <c r="WE5" s="13"/>
      <c r="WF5" s="13"/>
      <c r="WG5" s="13"/>
      <c r="WH5" s="13"/>
      <c r="WI5" s="13"/>
      <c r="WJ5" s="13"/>
      <c r="WK5" s="13"/>
      <c r="WL5" s="13"/>
      <c r="WM5" s="13"/>
      <c r="WN5" s="13"/>
      <c r="WO5" s="13"/>
      <c r="WP5" s="13"/>
      <c r="WQ5" s="13"/>
      <c r="WR5" s="13"/>
      <c r="WS5" s="13"/>
      <c r="WT5" s="13"/>
      <c r="WU5" s="13"/>
      <c r="WV5" s="13"/>
      <c r="WW5" s="13"/>
      <c r="WX5" s="13"/>
      <c r="WY5" s="13"/>
      <c r="WZ5" s="13"/>
      <c r="XA5" s="13"/>
      <c r="XB5" s="13"/>
      <c r="XC5" s="13"/>
      <c r="XD5" s="13"/>
      <c r="XE5" s="13"/>
      <c r="XF5" s="13"/>
      <c r="XG5" s="13"/>
      <c r="XH5" s="13"/>
      <c r="XI5" s="13"/>
      <c r="XJ5" s="13"/>
      <c r="XK5" s="13"/>
      <c r="XL5" s="13"/>
      <c r="XM5" s="13"/>
      <c r="XN5" s="13"/>
      <c r="XO5" s="13"/>
      <c r="XP5" s="13"/>
      <c r="XQ5" s="13"/>
      <c r="XR5" s="13"/>
      <c r="XS5" s="13"/>
      <c r="XT5" s="13"/>
      <c r="XU5" s="13"/>
      <c r="XV5" s="13"/>
      <c r="XW5" s="13"/>
      <c r="XX5" s="13"/>
      <c r="XY5" s="13"/>
      <c r="XZ5" s="13"/>
      <c r="YA5" s="13"/>
      <c r="YB5" s="13"/>
      <c r="YC5" s="13"/>
      <c r="YD5" s="13"/>
      <c r="YE5" s="13"/>
      <c r="YF5" s="13"/>
      <c r="YG5" s="13"/>
      <c r="YH5" s="13"/>
      <c r="YI5" s="13"/>
      <c r="YJ5" s="13"/>
      <c r="YK5" s="13"/>
      <c r="YL5" s="13"/>
      <c r="YM5" s="13"/>
      <c r="YN5" s="13"/>
      <c r="YO5" s="13"/>
      <c r="YP5" s="13"/>
      <c r="YQ5" s="13"/>
      <c r="YR5" s="13"/>
      <c r="YS5" s="13"/>
      <c r="YT5" s="13"/>
      <c r="YU5" s="13"/>
      <c r="YV5" s="13"/>
      <c r="YW5" s="13"/>
      <c r="YX5" s="13"/>
      <c r="YY5" s="13"/>
      <c r="YZ5" s="13"/>
      <c r="ZA5" s="13"/>
      <c r="ZB5" s="13"/>
      <c r="ZC5" s="13"/>
      <c r="ZD5" s="13"/>
      <c r="ZE5" s="13"/>
      <c r="ZF5" s="13"/>
      <c r="ZG5" s="13"/>
      <c r="ZH5" s="13"/>
      <c r="ZI5" s="13"/>
      <c r="ZJ5" s="13"/>
      <c r="ZK5" s="13"/>
      <c r="ZL5" s="13"/>
      <c r="ZM5" s="13"/>
      <c r="ZN5" s="13"/>
      <c r="ZO5" s="13"/>
      <c r="ZP5" s="13"/>
      <c r="ZQ5" s="13"/>
      <c r="ZR5" s="13"/>
      <c r="ZS5" s="13"/>
      <c r="ZT5" s="13"/>
      <c r="ZU5" s="13"/>
      <c r="ZV5" s="13"/>
      <c r="ZW5" s="13"/>
      <c r="ZX5" s="13"/>
      <c r="ZY5" s="13"/>
      <c r="ZZ5" s="13"/>
      <c r="AAA5" s="13"/>
      <c r="AAB5" s="13"/>
      <c r="AAC5" s="13"/>
      <c r="AAD5" s="13"/>
      <c r="AAE5" s="13"/>
      <c r="AAF5" s="13"/>
      <c r="AAG5" s="13"/>
      <c r="AAH5" s="13"/>
      <c r="AAI5" s="13"/>
      <c r="AAJ5" s="13"/>
      <c r="AAK5" s="13"/>
      <c r="AAL5" s="13"/>
      <c r="AAM5" s="13"/>
      <c r="AAN5" s="13"/>
      <c r="AAO5" s="13"/>
      <c r="AAP5" s="13"/>
      <c r="AAQ5" s="13"/>
      <c r="AAR5" s="13"/>
      <c r="AAS5" s="13"/>
      <c r="AAT5" s="13"/>
      <c r="AAU5" s="13"/>
      <c r="AAV5" s="13"/>
      <c r="AAW5" s="13"/>
      <c r="AAX5" s="13"/>
      <c r="AAY5" s="13"/>
      <c r="AAZ5" s="13"/>
      <c r="ABA5" s="13"/>
      <c r="ABB5" s="13"/>
      <c r="ABC5" s="13"/>
      <c r="ABD5" s="13"/>
      <c r="ABE5" s="13"/>
      <c r="ABF5" s="13"/>
      <c r="ABG5" s="13"/>
      <c r="ABH5" s="13"/>
      <c r="ABI5" s="13"/>
      <c r="ABJ5" s="13"/>
      <c r="ABK5" s="13"/>
      <c r="ABL5" s="13"/>
      <c r="ABM5" s="13"/>
      <c r="ABN5" s="13"/>
      <c r="ABO5" s="13"/>
      <c r="ABP5" s="13"/>
      <c r="ABQ5" s="13"/>
      <c r="ABR5" s="13"/>
      <c r="ABS5" s="13"/>
      <c r="ABT5" s="13"/>
      <c r="ABU5" s="13"/>
      <c r="ABV5" s="13"/>
      <c r="ABW5" s="13"/>
      <c r="ABX5" s="13"/>
      <c r="ABY5" s="13"/>
      <c r="ABZ5" s="13"/>
      <c r="ACA5" s="13"/>
      <c r="ACB5" s="13"/>
      <c r="ACC5" s="13"/>
      <c r="ACD5" s="13"/>
      <c r="ACE5" s="13"/>
      <c r="ACF5" s="13"/>
      <c r="ACG5" s="13"/>
      <c r="ACH5" s="13"/>
      <c r="ACI5" s="13"/>
      <c r="ACJ5" s="13"/>
      <c r="ACK5" s="13"/>
      <c r="ACL5" s="13"/>
      <c r="ACM5" s="13"/>
      <c r="ACN5" s="13"/>
      <c r="ACO5" s="13"/>
      <c r="ACP5" s="13"/>
      <c r="ACQ5" s="13"/>
      <c r="ACR5" s="13"/>
      <c r="ACS5" s="13"/>
      <c r="ACT5" s="13"/>
      <c r="ACU5" s="13"/>
      <c r="ACV5" s="13"/>
      <c r="ACW5" s="13"/>
      <c r="ACX5" s="13"/>
      <c r="ACY5" s="13"/>
      <c r="ACZ5" s="13"/>
      <c r="ADA5" s="13"/>
      <c r="ADB5" s="13"/>
      <c r="ADC5" s="13"/>
      <c r="ADD5" s="13"/>
      <c r="ADE5" s="13"/>
      <c r="ADF5" s="13"/>
      <c r="ADG5" s="13"/>
      <c r="ADH5" s="13"/>
      <c r="ADI5" s="13"/>
      <c r="ADJ5" s="13"/>
      <c r="ADK5" s="13"/>
      <c r="ADL5" s="13"/>
      <c r="ADM5" s="13"/>
      <c r="ADN5" s="13"/>
      <c r="ADO5" s="13"/>
      <c r="ADP5" s="13"/>
      <c r="ADQ5" s="13"/>
      <c r="ADR5" s="13"/>
      <c r="ADS5" s="13"/>
      <c r="ADT5" s="13"/>
      <c r="ADU5" s="13"/>
      <c r="ADV5" s="13"/>
      <c r="ADW5" s="13"/>
      <c r="ADX5" s="13"/>
      <c r="ADY5" s="13"/>
      <c r="ADZ5" s="13"/>
      <c r="AEA5" s="13"/>
      <c r="AEB5" s="13"/>
      <c r="AEC5" s="13"/>
      <c r="AED5" s="13"/>
      <c r="AEE5" s="13"/>
      <c r="AEF5" s="13"/>
      <c r="AEG5" s="13"/>
      <c r="AEH5" s="13"/>
      <c r="AEI5" s="13"/>
      <c r="AEJ5" s="13"/>
      <c r="AEK5" s="13"/>
      <c r="AEL5" s="13"/>
      <c r="AEM5" s="13"/>
      <c r="AEN5" s="13"/>
      <c r="AEO5" s="13"/>
      <c r="AEP5" s="13"/>
      <c r="AEQ5" s="13"/>
      <c r="AER5" s="13"/>
      <c r="AES5" s="13"/>
      <c r="AET5" s="13"/>
      <c r="AEU5" s="13"/>
      <c r="AEV5" s="13"/>
      <c r="AEW5" s="13"/>
      <c r="AEX5" s="13"/>
      <c r="AEY5" s="13"/>
      <c r="AEZ5" s="13"/>
      <c r="AFA5" s="13"/>
      <c r="AFB5" s="13"/>
      <c r="AFC5" s="13"/>
      <c r="AFD5" s="13"/>
      <c r="AFE5" s="13"/>
      <c r="AFF5" s="13"/>
      <c r="AFG5" s="13"/>
      <c r="AFH5" s="13"/>
      <c r="AFI5" s="13"/>
      <c r="AFJ5" s="13"/>
      <c r="AFK5" s="13"/>
      <c r="AFL5" s="13"/>
      <c r="AFM5" s="13"/>
      <c r="AFN5" s="13"/>
      <c r="AFO5" s="13"/>
      <c r="AFP5" s="13"/>
      <c r="AFQ5" s="13"/>
      <c r="AFR5" s="13"/>
      <c r="AFS5" s="13"/>
      <c r="AFT5" s="13"/>
      <c r="AFU5" s="13"/>
      <c r="AFV5" s="13"/>
      <c r="AFW5" s="13"/>
      <c r="AFX5" s="13"/>
      <c r="AFY5" s="13"/>
      <c r="AFZ5" s="13"/>
      <c r="AGA5" s="13"/>
      <c r="AGB5" s="13"/>
      <c r="AGC5" s="13"/>
      <c r="AGD5" s="13"/>
      <c r="AGE5" s="13"/>
      <c r="AGF5" s="13"/>
      <c r="AGG5" s="13"/>
      <c r="AGH5" s="13"/>
      <c r="AGI5" s="13"/>
      <c r="AGJ5" s="13"/>
      <c r="AGK5" s="13"/>
      <c r="AGL5" s="13"/>
      <c r="AGM5" s="13"/>
      <c r="AGN5" s="13"/>
      <c r="AGO5" s="13"/>
      <c r="AGP5" s="13"/>
      <c r="AGQ5" s="13"/>
      <c r="AGR5" s="13"/>
      <c r="AGS5" s="13"/>
      <c r="AGT5" s="13"/>
      <c r="AGU5" s="13"/>
      <c r="AGV5" s="13"/>
      <c r="AGW5" s="13"/>
      <c r="AGX5" s="13"/>
      <c r="AGY5" s="13"/>
      <c r="AGZ5" s="13"/>
      <c r="AHA5" s="13"/>
      <c r="AHB5" s="13"/>
      <c r="AHC5" s="13"/>
      <c r="AHD5" s="13"/>
      <c r="AHE5" s="13"/>
      <c r="AHF5" s="13"/>
      <c r="AHG5" s="13"/>
      <c r="AHH5" s="13"/>
      <c r="AHI5" s="13"/>
      <c r="AHJ5" s="13"/>
      <c r="AHK5" s="13"/>
      <c r="AHL5" s="13"/>
      <c r="AHM5" s="13"/>
      <c r="AHN5" s="13"/>
      <c r="AHO5" s="13"/>
      <c r="AHP5" s="13"/>
      <c r="AHQ5" s="13"/>
      <c r="AHR5" s="13"/>
      <c r="AHS5" s="13"/>
      <c r="AHT5" s="13"/>
      <c r="AHU5" s="13"/>
      <c r="AHV5" s="13"/>
      <c r="AHW5" s="13"/>
      <c r="AHX5" s="13"/>
      <c r="AHY5" s="13"/>
      <c r="AHZ5" s="13"/>
      <c r="AIA5" s="13"/>
      <c r="AIB5" s="13"/>
      <c r="AIC5" s="13"/>
      <c r="AID5" s="13"/>
      <c r="AIE5" s="13"/>
      <c r="AIF5" s="13"/>
      <c r="AIG5" s="13"/>
      <c r="AIH5" s="13"/>
      <c r="AII5" s="13"/>
      <c r="AIJ5" s="13"/>
      <c r="AIK5" s="13"/>
      <c r="AIL5" s="13"/>
      <c r="AIM5" s="13"/>
      <c r="AIN5" s="13"/>
      <c r="AIO5" s="13"/>
      <c r="AIP5" s="13"/>
      <c r="AIQ5" s="13"/>
      <c r="AIR5" s="13"/>
      <c r="AIS5" s="13"/>
      <c r="AIT5" s="13"/>
      <c r="AIU5" s="13"/>
      <c r="AIV5" s="13"/>
      <c r="AIW5" s="13"/>
      <c r="AIX5" s="13"/>
      <c r="AIY5" s="13"/>
      <c r="AIZ5" s="13"/>
      <c r="AJA5" s="13"/>
      <c r="AJB5" s="13"/>
      <c r="AJC5" s="13"/>
      <c r="AJD5" s="13"/>
      <c r="AJE5" s="13"/>
      <c r="AJF5" s="13"/>
      <c r="AJG5" s="13"/>
      <c r="AJH5" s="13"/>
      <c r="AJI5" s="13"/>
      <c r="AJJ5" s="13"/>
      <c r="AJK5" s="13"/>
      <c r="AJL5" s="13"/>
      <c r="AJM5" s="13"/>
      <c r="AJN5" s="13"/>
      <c r="AJO5" s="13"/>
      <c r="AJP5" s="13"/>
      <c r="AJQ5" s="13"/>
      <c r="AJR5" s="13"/>
      <c r="AJS5" s="13"/>
      <c r="AJT5" s="13"/>
      <c r="AJU5" s="13"/>
      <c r="AJV5" s="13"/>
      <c r="AJW5" s="13"/>
      <c r="AJX5" s="13"/>
      <c r="AJY5" s="13"/>
      <c r="AJZ5" s="13"/>
      <c r="AKA5" s="13"/>
      <c r="AKB5" s="13"/>
      <c r="AKC5" s="13"/>
      <c r="AKD5" s="13"/>
      <c r="AKE5" s="13"/>
      <c r="AKF5" s="13"/>
      <c r="AKG5" s="13"/>
      <c r="AKH5" s="13"/>
      <c r="AKI5" s="13"/>
      <c r="AKJ5" s="13"/>
      <c r="AKK5" s="13"/>
      <c r="AKL5" s="13"/>
      <c r="AKM5" s="13"/>
      <c r="AKN5" s="13"/>
      <c r="AKO5" s="13"/>
      <c r="AKP5" s="13"/>
      <c r="AKQ5" s="13"/>
      <c r="AKR5" s="13"/>
      <c r="AKS5" s="13"/>
      <c r="AKT5" s="13"/>
      <c r="AKU5" s="13"/>
      <c r="AKV5" s="13"/>
      <c r="AKW5" s="13"/>
      <c r="AKX5" s="13"/>
      <c r="AKY5" s="13"/>
      <c r="AKZ5" s="13"/>
      <c r="ALA5" s="13"/>
      <c r="ALB5" s="13"/>
      <c r="ALC5" s="13"/>
      <c r="ALD5" s="13"/>
      <c r="ALE5" s="13"/>
      <c r="ALF5" s="13"/>
      <c r="ALG5" s="13"/>
      <c r="ALH5" s="13"/>
      <c r="ALI5" s="13"/>
      <c r="ALJ5" s="13"/>
      <c r="ALK5" s="13"/>
      <c r="ALL5" s="13"/>
      <c r="ALM5" s="13"/>
      <c r="ALN5" s="13"/>
      <c r="ALO5" s="13"/>
      <c r="ALP5" s="13"/>
      <c r="ALQ5" s="13"/>
      <c r="ALR5" s="13"/>
      <c r="ALS5" s="13"/>
      <c r="ALT5" s="13"/>
      <c r="ALU5" s="13"/>
      <c r="ALV5" s="13"/>
      <c r="ALW5" s="13"/>
      <c r="ALX5" s="13"/>
      <c r="ALY5" s="13"/>
      <c r="ALZ5" s="13"/>
      <c r="AMA5" s="13"/>
      <c r="AMB5" s="13"/>
      <c r="AMC5" s="13"/>
      <c r="AMD5" s="13"/>
      <c r="AME5" s="13"/>
      <c r="AMF5" s="13"/>
      <c r="AMG5" s="13"/>
      <c r="AMH5" s="13"/>
      <c r="AMI5" s="13"/>
      <c r="AMJ5" s="13"/>
      <c r="AMK5" s="13"/>
      <c r="AML5" s="13"/>
      <c r="AMM5" s="13"/>
      <c r="AMN5" s="13"/>
      <c r="AMO5" s="13"/>
      <c r="AMP5" s="13"/>
      <c r="AMQ5" s="13"/>
      <c r="AMR5" s="13"/>
      <c r="AMS5" s="13"/>
      <c r="AMT5" s="13"/>
      <c r="AMU5" s="13"/>
      <c r="AMV5" s="13"/>
      <c r="AMW5" s="13"/>
      <c r="AMX5" s="13"/>
      <c r="AMY5" s="13"/>
      <c r="AMZ5" s="13"/>
      <c r="ANA5" s="13"/>
      <c r="ANB5" s="13"/>
      <c r="ANC5" s="13"/>
      <c r="AND5" s="13"/>
      <c r="ANE5" s="13"/>
      <c r="ANF5" s="13"/>
      <c r="ANG5" s="13"/>
      <c r="ANH5" s="13"/>
      <c r="ANI5" s="13"/>
      <c r="ANJ5" s="13"/>
      <c r="ANK5" s="13"/>
      <c r="ANL5" s="13"/>
      <c r="ANM5" s="13"/>
      <c r="ANN5" s="13"/>
      <c r="ANO5" s="13"/>
      <c r="ANP5" s="13"/>
      <c r="ANQ5" s="13"/>
      <c r="ANR5" s="13"/>
      <c r="ANS5" s="13"/>
      <c r="ANT5" s="13"/>
      <c r="ANU5" s="13"/>
      <c r="ANV5" s="13"/>
      <c r="ANW5" s="13"/>
      <c r="ANX5" s="13"/>
      <c r="ANY5" s="13"/>
      <c r="ANZ5" s="13"/>
      <c r="AOA5" s="13"/>
      <c r="AOB5" s="13"/>
      <c r="AOC5" s="13"/>
      <c r="AOD5" s="13"/>
      <c r="AOE5" s="13"/>
      <c r="AOF5" s="13"/>
      <c r="AOG5" s="13"/>
      <c r="AOH5" s="13"/>
      <c r="AOI5" s="13"/>
      <c r="AOJ5" s="13"/>
      <c r="AOK5" s="13"/>
      <c r="AOL5" s="13"/>
      <c r="AOM5" s="13"/>
      <c r="AON5" s="13"/>
      <c r="AOO5" s="13"/>
      <c r="AOP5" s="13"/>
      <c r="AOQ5" s="13"/>
      <c r="AOR5" s="13"/>
      <c r="AOS5" s="13"/>
      <c r="AOT5" s="13"/>
      <c r="AOU5" s="13"/>
      <c r="AOV5" s="13"/>
      <c r="AOW5" s="13"/>
      <c r="AOX5" s="13"/>
      <c r="AOY5" s="13"/>
      <c r="AOZ5" s="13"/>
      <c r="APA5" s="13"/>
      <c r="APB5" s="13"/>
      <c r="APC5" s="13"/>
      <c r="APD5" s="13"/>
      <c r="APE5" s="13"/>
      <c r="APF5" s="13"/>
      <c r="APG5" s="58"/>
    </row>
    <row r="6" spans="1:1099" s="57" customFormat="1" ht="14" customHeight="1">
      <c r="A6" s="16"/>
      <c r="B6" s="63"/>
      <c r="C6" s="60"/>
      <c r="D6" s="60"/>
      <c r="E6" s="60"/>
      <c r="F6" s="60"/>
      <c r="G6" s="60"/>
      <c r="H6" s="60"/>
      <c r="I6" s="60"/>
      <c r="J6" s="60"/>
      <c r="K6" s="60"/>
      <c r="L6" s="60"/>
      <c r="M6" s="60"/>
      <c r="N6" s="60"/>
      <c r="O6" s="60"/>
      <c r="P6" s="60"/>
      <c r="Q6" s="61"/>
      <c r="R6" s="61"/>
      <c r="S6" s="61"/>
      <c r="T6" s="61"/>
      <c r="U6" s="60"/>
      <c r="V6" s="60"/>
      <c r="W6" s="60"/>
      <c r="X6" s="60"/>
      <c r="Y6" s="59"/>
      <c r="Z6" s="960" t="s">
        <v>188</v>
      </c>
      <c r="AA6" s="961"/>
      <c r="AB6" s="961"/>
      <c r="AC6" s="961"/>
      <c r="AD6" s="961"/>
      <c r="AE6" s="961"/>
      <c r="AF6" s="961"/>
      <c r="AG6" s="961"/>
      <c r="AH6" s="961"/>
      <c r="AI6" s="961"/>
      <c r="AJ6" s="961"/>
      <c r="AK6" s="961"/>
      <c r="AL6" s="961"/>
      <c r="AM6" s="961"/>
      <c r="AN6" s="961"/>
      <c r="AO6" s="961"/>
      <c r="AP6" s="961"/>
      <c r="AQ6" s="961"/>
      <c r="AR6" s="961"/>
      <c r="AS6" s="962"/>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c r="HD6" s="13"/>
      <c r="HE6" s="13"/>
      <c r="HF6" s="13"/>
      <c r="HG6" s="13"/>
      <c r="HH6" s="13"/>
      <c r="HI6" s="13"/>
      <c r="HJ6" s="13"/>
      <c r="HK6" s="13"/>
      <c r="HL6" s="13"/>
      <c r="HM6" s="13"/>
      <c r="HN6" s="13"/>
      <c r="HO6" s="13"/>
      <c r="HP6" s="13"/>
      <c r="HQ6" s="13"/>
      <c r="HR6" s="13"/>
      <c r="HS6" s="13"/>
      <c r="HT6" s="13"/>
      <c r="HU6" s="13"/>
      <c r="HV6" s="13"/>
      <c r="HW6" s="13"/>
      <c r="HX6" s="13"/>
      <c r="HY6" s="13"/>
      <c r="HZ6" s="13"/>
      <c r="IA6" s="13"/>
      <c r="IB6" s="13"/>
      <c r="IC6" s="13"/>
      <c r="ID6" s="13"/>
      <c r="IE6" s="13"/>
      <c r="IF6" s="13"/>
      <c r="IG6" s="13"/>
      <c r="IH6" s="13"/>
      <c r="II6" s="13"/>
      <c r="IJ6" s="13"/>
      <c r="IK6" s="13"/>
      <c r="IL6" s="13"/>
      <c r="IM6" s="13"/>
      <c r="IN6" s="13"/>
      <c r="IO6" s="13"/>
      <c r="IP6" s="13"/>
      <c r="IQ6" s="13"/>
      <c r="IR6" s="13"/>
      <c r="IS6" s="13"/>
      <c r="IT6" s="13"/>
      <c r="IU6" s="13"/>
      <c r="IV6" s="13"/>
      <c r="IW6" s="13"/>
      <c r="IX6" s="13"/>
      <c r="IY6" s="13"/>
      <c r="IZ6" s="13"/>
      <c r="JA6" s="13"/>
      <c r="JB6" s="13"/>
      <c r="JC6" s="13"/>
      <c r="JD6" s="13"/>
      <c r="JE6" s="13"/>
      <c r="JF6" s="13"/>
      <c r="JG6" s="13"/>
      <c r="JH6" s="13"/>
      <c r="JI6" s="13"/>
      <c r="JJ6" s="13"/>
      <c r="JK6" s="13"/>
      <c r="JL6" s="13"/>
      <c r="JM6" s="13"/>
      <c r="JN6" s="13"/>
      <c r="JO6" s="13"/>
      <c r="JP6" s="13"/>
      <c r="JQ6" s="13"/>
      <c r="JR6" s="13"/>
      <c r="JS6" s="13"/>
      <c r="JT6" s="13"/>
      <c r="JU6" s="13"/>
      <c r="JV6" s="13"/>
      <c r="JW6" s="13"/>
      <c r="JX6" s="13"/>
      <c r="JY6" s="13"/>
      <c r="JZ6" s="13"/>
      <c r="KA6" s="13"/>
      <c r="KB6" s="13"/>
      <c r="KC6" s="13"/>
      <c r="KD6" s="13"/>
      <c r="KE6" s="13"/>
      <c r="KF6" s="13"/>
      <c r="KG6" s="13"/>
      <c r="KH6" s="13"/>
      <c r="KI6" s="13"/>
      <c r="KJ6" s="13"/>
      <c r="KK6" s="13"/>
      <c r="KL6" s="13"/>
      <c r="KM6" s="13"/>
      <c r="KN6" s="13"/>
      <c r="KO6" s="13"/>
      <c r="KP6" s="13"/>
      <c r="KQ6" s="13"/>
      <c r="KR6" s="13"/>
      <c r="KS6" s="13"/>
      <c r="KT6" s="13"/>
      <c r="KU6" s="13"/>
      <c r="KV6" s="13"/>
      <c r="KW6" s="13"/>
      <c r="KX6" s="13"/>
      <c r="KY6" s="13"/>
      <c r="KZ6" s="13"/>
      <c r="LA6" s="13"/>
      <c r="LB6" s="13"/>
      <c r="LC6" s="13"/>
      <c r="LD6" s="13"/>
      <c r="LE6" s="13"/>
      <c r="LF6" s="13"/>
      <c r="LG6" s="13"/>
      <c r="LH6" s="13"/>
      <c r="LI6" s="13"/>
      <c r="LJ6" s="13"/>
      <c r="LK6" s="13"/>
      <c r="LL6" s="13"/>
      <c r="LM6" s="13"/>
      <c r="LN6" s="13"/>
      <c r="LO6" s="13"/>
      <c r="LP6" s="13"/>
      <c r="LQ6" s="13"/>
      <c r="LR6" s="13"/>
      <c r="LS6" s="13"/>
      <c r="LT6" s="13"/>
      <c r="LU6" s="13"/>
      <c r="LV6" s="13"/>
      <c r="LW6" s="13"/>
      <c r="LX6" s="13"/>
      <c r="LY6" s="13"/>
      <c r="LZ6" s="13"/>
      <c r="MA6" s="13"/>
      <c r="MB6" s="13"/>
      <c r="MC6" s="13"/>
      <c r="MD6" s="13"/>
      <c r="ME6" s="13"/>
      <c r="MF6" s="13"/>
      <c r="MG6" s="13"/>
      <c r="MH6" s="13"/>
      <c r="MI6" s="13"/>
      <c r="MJ6" s="13"/>
      <c r="MK6" s="13"/>
      <c r="ML6" s="13"/>
      <c r="MM6" s="13"/>
      <c r="MN6" s="13"/>
      <c r="MO6" s="13"/>
      <c r="MP6" s="13"/>
      <c r="MQ6" s="13"/>
      <c r="MR6" s="13"/>
      <c r="MS6" s="13"/>
      <c r="MT6" s="13"/>
      <c r="MU6" s="13"/>
      <c r="MV6" s="13"/>
      <c r="MW6" s="13"/>
      <c r="MX6" s="13"/>
      <c r="MY6" s="13"/>
      <c r="MZ6" s="13"/>
      <c r="NA6" s="13"/>
      <c r="NB6" s="13"/>
      <c r="NC6" s="13"/>
      <c r="ND6" s="13"/>
      <c r="NE6" s="13"/>
      <c r="NF6" s="13"/>
      <c r="NG6" s="13"/>
      <c r="NH6" s="13"/>
      <c r="NI6" s="13"/>
      <c r="NJ6" s="13"/>
      <c r="NK6" s="13"/>
      <c r="NL6" s="13"/>
      <c r="NM6" s="13"/>
      <c r="NN6" s="13"/>
      <c r="NO6" s="13"/>
      <c r="NP6" s="13"/>
      <c r="NQ6" s="13"/>
      <c r="NR6" s="13"/>
      <c r="NS6" s="13"/>
      <c r="NT6" s="13"/>
      <c r="NU6" s="13"/>
      <c r="NV6" s="13"/>
      <c r="NW6" s="13"/>
      <c r="NX6" s="13"/>
      <c r="NY6" s="13"/>
      <c r="NZ6" s="13"/>
      <c r="OA6" s="13"/>
      <c r="OB6" s="13"/>
      <c r="OC6" s="13"/>
      <c r="OD6" s="13"/>
      <c r="OE6" s="13"/>
      <c r="OF6" s="13"/>
      <c r="OG6" s="13"/>
      <c r="OH6" s="13"/>
      <c r="OI6" s="13"/>
      <c r="OJ6" s="13"/>
      <c r="OK6" s="13"/>
      <c r="OL6" s="13"/>
      <c r="OM6" s="13"/>
      <c r="ON6" s="13"/>
      <c r="OO6" s="13"/>
      <c r="OP6" s="13"/>
      <c r="OQ6" s="13"/>
      <c r="OR6" s="13"/>
      <c r="OS6" s="13"/>
      <c r="OT6" s="13"/>
      <c r="OU6" s="13"/>
      <c r="OV6" s="13"/>
      <c r="OW6" s="13"/>
      <c r="OX6" s="13"/>
      <c r="OY6" s="13"/>
      <c r="OZ6" s="13"/>
      <c r="PA6" s="13"/>
      <c r="PB6" s="13"/>
      <c r="PC6" s="13"/>
      <c r="PD6" s="13"/>
      <c r="PE6" s="13"/>
      <c r="PF6" s="13"/>
      <c r="PG6" s="13"/>
      <c r="PH6" s="13"/>
      <c r="PI6" s="13"/>
      <c r="PJ6" s="13"/>
      <c r="PK6" s="13"/>
      <c r="PL6" s="13"/>
      <c r="PM6" s="13"/>
      <c r="PN6" s="13"/>
      <c r="PO6" s="13"/>
      <c r="PP6" s="13"/>
      <c r="PQ6" s="13"/>
      <c r="PR6" s="13"/>
      <c r="PS6" s="13"/>
      <c r="PT6" s="13"/>
      <c r="PU6" s="13"/>
      <c r="PV6" s="13"/>
      <c r="PW6" s="13"/>
      <c r="PX6" s="13"/>
      <c r="PY6" s="13"/>
      <c r="PZ6" s="13"/>
      <c r="QA6" s="13"/>
      <c r="QB6" s="13"/>
      <c r="QC6" s="13"/>
      <c r="QD6" s="13"/>
      <c r="QE6" s="13"/>
      <c r="QF6" s="13"/>
      <c r="QG6" s="13"/>
      <c r="QH6" s="13"/>
      <c r="QI6" s="13"/>
      <c r="QJ6" s="13"/>
      <c r="QK6" s="13"/>
      <c r="QL6" s="13"/>
      <c r="QM6" s="13"/>
      <c r="QN6" s="13"/>
      <c r="QO6" s="13"/>
      <c r="QP6" s="13"/>
      <c r="QQ6" s="13"/>
      <c r="QR6" s="13"/>
      <c r="QS6" s="13"/>
      <c r="QT6" s="13"/>
      <c r="QU6" s="13"/>
      <c r="QV6" s="13"/>
      <c r="QW6" s="13"/>
      <c r="QX6" s="13"/>
      <c r="QY6" s="13"/>
      <c r="QZ6" s="13"/>
      <c r="RA6" s="13"/>
      <c r="RB6" s="13"/>
      <c r="RC6" s="13"/>
      <c r="RD6" s="13"/>
      <c r="RE6" s="13"/>
      <c r="RF6" s="13"/>
      <c r="RG6" s="13"/>
      <c r="RH6" s="13"/>
      <c r="RI6" s="13"/>
      <c r="RJ6" s="13"/>
      <c r="RK6" s="13"/>
      <c r="RL6" s="13"/>
      <c r="RM6" s="13"/>
      <c r="RN6" s="13"/>
      <c r="RO6" s="13"/>
      <c r="RP6" s="13"/>
      <c r="RQ6" s="13"/>
      <c r="RR6" s="13"/>
      <c r="RS6" s="13"/>
      <c r="RT6" s="13"/>
      <c r="RU6" s="13"/>
      <c r="RV6" s="13"/>
      <c r="RW6" s="13"/>
      <c r="RX6" s="13"/>
      <c r="RY6" s="13"/>
      <c r="RZ6" s="13"/>
      <c r="SA6" s="13"/>
      <c r="SB6" s="13"/>
      <c r="SC6" s="13"/>
      <c r="SD6" s="13"/>
      <c r="SE6" s="13"/>
      <c r="SF6" s="13"/>
      <c r="SG6" s="13"/>
      <c r="SH6" s="13"/>
      <c r="SI6" s="13"/>
      <c r="SJ6" s="13"/>
      <c r="SK6" s="13"/>
      <c r="SL6" s="13"/>
      <c r="SM6" s="13"/>
      <c r="SN6" s="13"/>
      <c r="SO6" s="13"/>
      <c r="SP6" s="13"/>
      <c r="SQ6" s="13"/>
      <c r="SR6" s="13"/>
      <c r="SS6" s="13"/>
      <c r="ST6" s="13"/>
      <c r="SU6" s="13"/>
      <c r="SV6" s="13"/>
      <c r="SW6" s="13"/>
      <c r="SX6" s="13"/>
      <c r="SY6" s="13"/>
      <c r="SZ6" s="13"/>
      <c r="TA6" s="13"/>
      <c r="TB6" s="13"/>
      <c r="TC6" s="13"/>
      <c r="TD6" s="13"/>
      <c r="TE6" s="13"/>
      <c r="TF6" s="13"/>
      <c r="TG6" s="13"/>
      <c r="TH6" s="13"/>
      <c r="TI6" s="13"/>
      <c r="TJ6" s="13"/>
      <c r="TK6" s="13"/>
      <c r="TL6" s="13"/>
      <c r="TM6" s="13"/>
      <c r="TN6" s="13"/>
      <c r="TO6" s="13"/>
      <c r="TP6" s="13"/>
      <c r="TQ6" s="13"/>
      <c r="TR6" s="13"/>
      <c r="TS6" s="13"/>
      <c r="TT6" s="13"/>
      <c r="TU6" s="13"/>
      <c r="TV6" s="13"/>
      <c r="TW6" s="13"/>
      <c r="TX6" s="13"/>
      <c r="TY6" s="13"/>
      <c r="TZ6" s="13"/>
      <c r="UA6" s="13"/>
      <c r="UB6" s="13"/>
      <c r="UC6" s="13"/>
      <c r="UD6" s="13"/>
      <c r="UE6" s="13"/>
      <c r="UF6" s="13"/>
      <c r="UG6" s="13"/>
      <c r="UH6" s="13"/>
      <c r="UI6" s="13"/>
      <c r="UJ6" s="13"/>
      <c r="UK6" s="13"/>
      <c r="UL6" s="13"/>
      <c r="UM6" s="13"/>
      <c r="UN6" s="13"/>
      <c r="UO6" s="13"/>
      <c r="UP6" s="13"/>
      <c r="UQ6" s="13"/>
      <c r="UR6" s="13"/>
      <c r="US6" s="13"/>
      <c r="UT6" s="13"/>
      <c r="UU6" s="13"/>
      <c r="UV6" s="13"/>
      <c r="UW6" s="13"/>
      <c r="UX6" s="13"/>
      <c r="UY6" s="13"/>
      <c r="UZ6" s="13"/>
      <c r="VA6" s="13"/>
      <c r="VB6" s="13"/>
      <c r="VC6" s="13"/>
      <c r="VD6" s="13"/>
      <c r="VE6" s="13"/>
      <c r="VF6" s="13"/>
      <c r="VG6" s="13"/>
      <c r="VH6" s="13"/>
      <c r="VI6" s="13"/>
      <c r="VJ6" s="13"/>
      <c r="VK6" s="13"/>
      <c r="VL6" s="13"/>
      <c r="VM6" s="13"/>
      <c r="VN6" s="13"/>
      <c r="VO6" s="13"/>
      <c r="VP6" s="13"/>
      <c r="VQ6" s="13"/>
      <c r="VR6" s="13"/>
      <c r="VS6" s="13"/>
      <c r="VT6" s="13"/>
      <c r="VU6" s="13"/>
      <c r="VV6" s="13"/>
      <c r="VW6" s="13"/>
      <c r="VX6" s="13"/>
      <c r="VY6" s="13"/>
      <c r="VZ6" s="13"/>
      <c r="WA6" s="13"/>
      <c r="WB6" s="13"/>
      <c r="WC6" s="13"/>
      <c r="WD6" s="13"/>
      <c r="WE6" s="13"/>
      <c r="WF6" s="13"/>
      <c r="WG6" s="13"/>
      <c r="WH6" s="13"/>
      <c r="WI6" s="13"/>
      <c r="WJ6" s="13"/>
      <c r="WK6" s="13"/>
      <c r="WL6" s="13"/>
      <c r="WM6" s="13"/>
      <c r="WN6" s="13"/>
      <c r="WO6" s="13"/>
      <c r="WP6" s="13"/>
      <c r="WQ6" s="13"/>
      <c r="WR6" s="13"/>
      <c r="WS6" s="13"/>
      <c r="WT6" s="13"/>
      <c r="WU6" s="13"/>
      <c r="WV6" s="13"/>
      <c r="WW6" s="13"/>
      <c r="WX6" s="13"/>
      <c r="WY6" s="13"/>
      <c r="WZ6" s="13"/>
      <c r="XA6" s="13"/>
      <c r="XB6" s="13"/>
      <c r="XC6" s="13"/>
      <c r="XD6" s="13"/>
      <c r="XE6" s="13"/>
      <c r="XF6" s="13"/>
      <c r="XG6" s="13"/>
      <c r="XH6" s="13"/>
      <c r="XI6" s="13"/>
      <c r="XJ6" s="13"/>
      <c r="XK6" s="13"/>
      <c r="XL6" s="13"/>
      <c r="XM6" s="13"/>
      <c r="XN6" s="13"/>
      <c r="XO6" s="13"/>
      <c r="XP6" s="13"/>
      <c r="XQ6" s="13"/>
      <c r="XR6" s="13"/>
      <c r="XS6" s="13"/>
      <c r="XT6" s="13"/>
      <c r="XU6" s="13"/>
      <c r="XV6" s="13"/>
      <c r="XW6" s="13"/>
      <c r="XX6" s="13"/>
      <c r="XY6" s="13"/>
      <c r="XZ6" s="13"/>
      <c r="YA6" s="13"/>
      <c r="YB6" s="13"/>
      <c r="YC6" s="13"/>
      <c r="YD6" s="13"/>
      <c r="YE6" s="13"/>
      <c r="YF6" s="13"/>
      <c r="YG6" s="13"/>
      <c r="YH6" s="13"/>
      <c r="YI6" s="13"/>
      <c r="YJ6" s="13"/>
      <c r="YK6" s="13"/>
      <c r="YL6" s="13"/>
      <c r="YM6" s="13"/>
      <c r="YN6" s="13"/>
      <c r="YO6" s="13"/>
      <c r="YP6" s="13"/>
      <c r="YQ6" s="13"/>
      <c r="YR6" s="13"/>
      <c r="YS6" s="13"/>
      <c r="YT6" s="13"/>
      <c r="YU6" s="13"/>
      <c r="YV6" s="13"/>
      <c r="YW6" s="13"/>
      <c r="YX6" s="13"/>
      <c r="YY6" s="13"/>
      <c r="YZ6" s="13"/>
      <c r="ZA6" s="13"/>
      <c r="ZB6" s="13"/>
      <c r="ZC6" s="13"/>
      <c r="ZD6" s="13"/>
      <c r="ZE6" s="13"/>
      <c r="ZF6" s="13"/>
      <c r="ZG6" s="13"/>
      <c r="ZH6" s="13"/>
      <c r="ZI6" s="13"/>
      <c r="ZJ6" s="13"/>
      <c r="ZK6" s="13"/>
      <c r="ZL6" s="13"/>
      <c r="ZM6" s="13"/>
      <c r="ZN6" s="13"/>
      <c r="ZO6" s="13"/>
      <c r="ZP6" s="13"/>
      <c r="ZQ6" s="13"/>
      <c r="ZR6" s="13"/>
      <c r="ZS6" s="13"/>
      <c r="ZT6" s="13"/>
      <c r="ZU6" s="13"/>
      <c r="ZV6" s="13"/>
      <c r="ZW6" s="13"/>
      <c r="ZX6" s="13"/>
      <c r="ZY6" s="13"/>
      <c r="ZZ6" s="13"/>
      <c r="AAA6" s="13"/>
      <c r="AAB6" s="13"/>
      <c r="AAC6" s="13"/>
      <c r="AAD6" s="13"/>
      <c r="AAE6" s="13"/>
      <c r="AAF6" s="13"/>
      <c r="AAG6" s="13"/>
      <c r="AAH6" s="13"/>
      <c r="AAI6" s="13"/>
      <c r="AAJ6" s="13"/>
      <c r="AAK6" s="13"/>
      <c r="AAL6" s="13"/>
      <c r="AAM6" s="13"/>
      <c r="AAN6" s="13"/>
      <c r="AAO6" s="13"/>
      <c r="AAP6" s="13"/>
      <c r="AAQ6" s="13"/>
      <c r="AAR6" s="13"/>
      <c r="AAS6" s="13"/>
      <c r="AAT6" s="13"/>
      <c r="AAU6" s="13"/>
      <c r="AAV6" s="13"/>
      <c r="AAW6" s="13"/>
      <c r="AAX6" s="13"/>
      <c r="AAY6" s="13"/>
      <c r="AAZ6" s="13"/>
      <c r="ABA6" s="13"/>
      <c r="ABB6" s="13"/>
      <c r="ABC6" s="13"/>
      <c r="ABD6" s="13"/>
      <c r="ABE6" s="13"/>
      <c r="ABF6" s="13"/>
      <c r="ABG6" s="13"/>
      <c r="ABH6" s="13"/>
      <c r="ABI6" s="13"/>
      <c r="ABJ6" s="13"/>
      <c r="ABK6" s="13"/>
      <c r="ABL6" s="13"/>
      <c r="ABM6" s="13"/>
      <c r="ABN6" s="13"/>
      <c r="ABO6" s="13"/>
      <c r="ABP6" s="13"/>
      <c r="ABQ6" s="13"/>
      <c r="ABR6" s="13"/>
      <c r="ABS6" s="13"/>
      <c r="ABT6" s="13"/>
      <c r="ABU6" s="13"/>
      <c r="ABV6" s="13"/>
      <c r="ABW6" s="13"/>
      <c r="ABX6" s="13"/>
      <c r="ABY6" s="13"/>
      <c r="ABZ6" s="13"/>
      <c r="ACA6" s="13"/>
      <c r="ACB6" s="13"/>
      <c r="ACC6" s="13"/>
      <c r="ACD6" s="13"/>
      <c r="ACE6" s="13"/>
      <c r="ACF6" s="13"/>
      <c r="ACG6" s="13"/>
      <c r="ACH6" s="13"/>
      <c r="ACI6" s="13"/>
      <c r="ACJ6" s="13"/>
      <c r="ACK6" s="13"/>
      <c r="ACL6" s="13"/>
      <c r="ACM6" s="13"/>
      <c r="ACN6" s="13"/>
      <c r="ACO6" s="13"/>
      <c r="ACP6" s="13"/>
      <c r="ACQ6" s="13"/>
      <c r="ACR6" s="13"/>
      <c r="ACS6" s="13"/>
      <c r="ACT6" s="13"/>
      <c r="ACU6" s="13"/>
      <c r="ACV6" s="13"/>
      <c r="ACW6" s="13"/>
      <c r="ACX6" s="13"/>
      <c r="ACY6" s="13"/>
      <c r="ACZ6" s="13"/>
      <c r="ADA6" s="13"/>
      <c r="ADB6" s="13"/>
      <c r="ADC6" s="13"/>
      <c r="ADD6" s="13"/>
      <c r="ADE6" s="13"/>
      <c r="ADF6" s="13"/>
      <c r="ADG6" s="13"/>
      <c r="ADH6" s="13"/>
      <c r="ADI6" s="13"/>
      <c r="ADJ6" s="13"/>
      <c r="ADK6" s="13"/>
      <c r="ADL6" s="13"/>
      <c r="ADM6" s="13"/>
      <c r="ADN6" s="13"/>
      <c r="ADO6" s="13"/>
      <c r="ADP6" s="13"/>
      <c r="ADQ6" s="13"/>
      <c r="ADR6" s="13"/>
      <c r="ADS6" s="13"/>
      <c r="ADT6" s="13"/>
      <c r="ADU6" s="13"/>
      <c r="ADV6" s="13"/>
      <c r="ADW6" s="13"/>
      <c r="ADX6" s="13"/>
      <c r="ADY6" s="13"/>
      <c r="ADZ6" s="13"/>
      <c r="AEA6" s="13"/>
      <c r="AEB6" s="13"/>
      <c r="AEC6" s="13"/>
      <c r="AED6" s="13"/>
      <c r="AEE6" s="13"/>
      <c r="AEF6" s="13"/>
      <c r="AEG6" s="13"/>
      <c r="AEH6" s="13"/>
      <c r="AEI6" s="13"/>
      <c r="AEJ6" s="13"/>
      <c r="AEK6" s="13"/>
      <c r="AEL6" s="13"/>
      <c r="AEM6" s="13"/>
      <c r="AEN6" s="13"/>
      <c r="AEO6" s="13"/>
      <c r="AEP6" s="13"/>
      <c r="AEQ6" s="13"/>
      <c r="AER6" s="13"/>
      <c r="AES6" s="13"/>
      <c r="AET6" s="13"/>
      <c r="AEU6" s="13"/>
      <c r="AEV6" s="13"/>
      <c r="AEW6" s="13"/>
      <c r="AEX6" s="13"/>
      <c r="AEY6" s="13"/>
      <c r="AEZ6" s="13"/>
      <c r="AFA6" s="13"/>
      <c r="AFB6" s="13"/>
      <c r="AFC6" s="13"/>
      <c r="AFD6" s="13"/>
      <c r="AFE6" s="13"/>
      <c r="AFF6" s="13"/>
      <c r="AFG6" s="13"/>
      <c r="AFH6" s="13"/>
      <c r="AFI6" s="13"/>
      <c r="AFJ6" s="13"/>
      <c r="AFK6" s="13"/>
      <c r="AFL6" s="13"/>
      <c r="AFM6" s="13"/>
      <c r="AFN6" s="13"/>
      <c r="AFO6" s="13"/>
      <c r="AFP6" s="13"/>
      <c r="AFQ6" s="13"/>
      <c r="AFR6" s="13"/>
      <c r="AFS6" s="13"/>
      <c r="AFT6" s="13"/>
      <c r="AFU6" s="13"/>
      <c r="AFV6" s="13"/>
      <c r="AFW6" s="13"/>
      <c r="AFX6" s="13"/>
      <c r="AFY6" s="13"/>
      <c r="AFZ6" s="13"/>
      <c r="AGA6" s="13"/>
      <c r="AGB6" s="13"/>
      <c r="AGC6" s="13"/>
      <c r="AGD6" s="13"/>
      <c r="AGE6" s="13"/>
      <c r="AGF6" s="13"/>
      <c r="AGG6" s="13"/>
      <c r="AGH6" s="13"/>
      <c r="AGI6" s="13"/>
      <c r="AGJ6" s="13"/>
      <c r="AGK6" s="13"/>
      <c r="AGL6" s="13"/>
      <c r="AGM6" s="13"/>
      <c r="AGN6" s="13"/>
      <c r="AGO6" s="13"/>
      <c r="AGP6" s="13"/>
      <c r="AGQ6" s="13"/>
      <c r="AGR6" s="13"/>
      <c r="AGS6" s="13"/>
      <c r="AGT6" s="13"/>
      <c r="AGU6" s="13"/>
      <c r="AGV6" s="13"/>
      <c r="AGW6" s="13"/>
      <c r="AGX6" s="13"/>
      <c r="AGY6" s="13"/>
      <c r="AGZ6" s="13"/>
      <c r="AHA6" s="13"/>
      <c r="AHB6" s="13"/>
      <c r="AHC6" s="13"/>
      <c r="AHD6" s="13"/>
      <c r="AHE6" s="13"/>
      <c r="AHF6" s="13"/>
      <c r="AHG6" s="13"/>
      <c r="AHH6" s="13"/>
      <c r="AHI6" s="13"/>
      <c r="AHJ6" s="13"/>
      <c r="AHK6" s="13"/>
      <c r="AHL6" s="13"/>
      <c r="AHM6" s="13"/>
      <c r="AHN6" s="13"/>
      <c r="AHO6" s="13"/>
      <c r="AHP6" s="13"/>
      <c r="AHQ6" s="13"/>
      <c r="AHR6" s="13"/>
      <c r="AHS6" s="13"/>
      <c r="AHT6" s="13"/>
      <c r="AHU6" s="13"/>
      <c r="AHV6" s="13"/>
      <c r="AHW6" s="13"/>
      <c r="AHX6" s="13"/>
      <c r="AHY6" s="13"/>
      <c r="AHZ6" s="13"/>
      <c r="AIA6" s="13"/>
      <c r="AIB6" s="13"/>
      <c r="AIC6" s="13"/>
      <c r="AID6" s="13"/>
      <c r="AIE6" s="13"/>
      <c r="AIF6" s="13"/>
      <c r="AIG6" s="13"/>
      <c r="AIH6" s="13"/>
      <c r="AII6" s="13"/>
      <c r="AIJ6" s="13"/>
      <c r="AIK6" s="13"/>
      <c r="AIL6" s="13"/>
      <c r="AIM6" s="13"/>
      <c r="AIN6" s="13"/>
      <c r="AIO6" s="13"/>
      <c r="AIP6" s="13"/>
      <c r="AIQ6" s="13"/>
      <c r="AIR6" s="13"/>
      <c r="AIS6" s="13"/>
      <c r="AIT6" s="13"/>
      <c r="AIU6" s="13"/>
      <c r="AIV6" s="13"/>
      <c r="AIW6" s="13"/>
      <c r="AIX6" s="13"/>
      <c r="AIY6" s="13"/>
      <c r="AIZ6" s="13"/>
      <c r="AJA6" s="13"/>
      <c r="AJB6" s="13"/>
      <c r="AJC6" s="13"/>
      <c r="AJD6" s="13"/>
      <c r="AJE6" s="13"/>
      <c r="AJF6" s="13"/>
      <c r="AJG6" s="13"/>
      <c r="AJH6" s="13"/>
      <c r="AJI6" s="13"/>
      <c r="AJJ6" s="13"/>
      <c r="AJK6" s="13"/>
      <c r="AJL6" s="13"/>
      <c r="AJM6" s="13"/>
      <c r="AJN6" s="13"/>
      <c r="AJO6" s="13"/>
      <c r="AJP6" s="13"/>
      <c r="AJQ6" s="13"/>
      <c r="AJR6" s="13"/>
      <c r="AJS6" s="13"/>
      <c r="AJT6" s="13"/>
      <c r="AJU6" s="13"/>
      <c r="AJV6" s="13"/>
      <c r="AJW6" s="13"/>
      <c r="AJX6" s="13"/>
      <c r="AJY6" s="13"/>
      <c r="AJZ6" s="13"/>
      <c r="AKA6" s="13"/>
      <c r="AKB6" s="13"/>
      <c r="AKC6" s="13"/>
      <c r="AKD6" s="13"/>
      <c r="AKE6" s="13"/>
      <c r="AKF6" s="13"/>
      <c r="AKG6" s="13"/>
      <c r="AKH6" s="13"/>
      <c r="AKI6" s="13"/>
      <c r="AKJ6" s="13"/>
      <c r="AKK6" s="13"/>
      <c r="AKL6" s="13"/>
      <c r="AKM6" s="13"/>
      <c r="AKN6" s="13"/>
      <c r="AKO6" s="13"/>
      <c r="AKP6" s="13"/>
      <c r="AKQ6" s="13"/>
      <c r="AKR6" s="13"/>
      <c r="AKS6" s="13"/>
      <c r="AKT6" s="13"/>
      <c r="AKU6" s="13"/>
      <c r="AKV6" s="13"/>
      <c r="AKW6" s="13"/>
      <c r="AKX6" s="13"/>
      <c r="AKY6" s="13"/>
      <c r="AKZ6" s="13"/>
      <c r="ALA6" s="13"/>
      <c r="ALB6" s="13"/>
      <c r="ALC6" s="13"/>
      <c r="ALD6" s="13"/>
      <c r="ALE6" s="13"/>
      <c r="ALF6" s="13"/>
      <c r="ALG6" s="13"/>
      <c r="ALH6" s="13"/>
      <c r="ALI6" s="13"/>
      <c r="ALJ6" s="13"/>
      <c r="ALK6" s="13"/>
      <c r="ALL6" s="13"/>
      <c r="ALM6" s="13"/>
      <c r="ALN6" s="13"/>
      <c r="ALO6" s="13"/>
      <c r="ALP6" s="13"/>
      <c r="ALQ6" s="13"/>
      <c r="ALR6" s="13"/>
      <c r="ALS6" s="13"/>
      <c r="ALT6" s="13"/>
      <c r="ALU6" s="13"/>
      <c r="ALV6" s="13"/>
      <c r="ALW6" s="13"/>
      <c r="ALX6" s="13"/>
      <c r="ALY6" s="13"/>
      <c r="ALZ6" s="13"/>
      <c r="AMA6" s="13"/>
      <c r="AMB6" s="13"/>
      <c r="AMC6" s="13"/>
      <c r="AMD6" s="13"/>
      <c r="AME6" s="13"/>
      <c r="AMF6" s="13"/>
      <c r="AMG6" s="13"/>
      <c r="AMH6" s="13"/>
      <c r="AMI6" s="13"/>
      <c r="AMJ6" s="13"/>
      <c r="AMK6" s="13"/>
      <c r="AML6" s="13"/>
      <c r="AMM6" s="13"/>
      <c r="AMN6" s="13"/>
      <c r="AMO6" s="13"/>
      <c r="AMP6" s="13"/>
      <c r="AMQ6" s="13"/>
      <c r="AMR6" s="13"/>
      <c r="AMS6" s="13"/>
      <c r="AMT6" s="13"/>
      <c r="AMU6" s="13"/>
      <c r="AMV6" s="13"/>
      <c r="AMW6" s="13"/>
      <c r="AMX6" s="13"/>
      <c r="AMY6" s="13"/>
      <c r="AMZ6" s="13"/>
      <c r="ANA6" s="13"/>
      <c r="ANB6" s="13"/>
      <c r="ANC6" s="13"/>
      <c r="AND6" s="13"/>
      <c r="ANE6" s="13"/>
      <c r="ANF6" s="13"/>
      <c r="ANG6" s="13"/>
      <c r="ANH6" s="13"/>
      <c r="ANI6" s="13"/>
      <c r="ANJ6" s="13"/>
      <c r="ANK6" s="13"/>
      <c r="ANL6" s="13"/>
      <c r="ANM6" s="13"/>
      <c r="ANN6" s="13"/>
      <c r="ANO6" s="13"/>
      <c r="ANP6" s="13"/>
      <c r="ANQ6" s="13"/>
      <c r="ANR6" s="13"/>
      <c r="ANS6" s="13"/>
      <c r="ANT6" s="13"/>
      <c r="ANU6" s="13"/>
      <c r="ANV6" s="13"/>
      <c r="ANW6" s="13"/>
      <c r="ANX6" s="13"/>
      <c r="ANY6" s="13"/>
      <c r="ANZ6" s="13"/>
      <c r="AOA6" s="13"/>
      <c r="AOB6" s="13"/>
      <c r="AOC6" s="13"/>
      <c r="AOD6" s="13"/>
      <c r="AOE6" s="13"/>
      <c r="AOF6" s="13"/>
      <c r="AOG6" s="13"/>
      <c r="AOH6" s="13"/>
      <c r="AOI6" s="13"/>
      <c r="AOJ6" s="13"/>
      <c r="AOK6" s="13"/>
      <c r="AOL6" s="13"/>
      <c r="AOM6" s="13"/>
      <c r="AON6" s="13"/>
      <c r="AOO6" s="13"/>
      <c r="AOP6" s="13"/>
      <c r="AOQ6" s="13"/>
      <c r="AOR6" s="13"/>
      <c r="AOS6" s="13"/>
      <c r="AOT6" s="13"/>
      <c r="AOU6" s="13"/>
      <c r="AOV6" s="13"/>
      <c r="AOW6" s="13"/>
      <c r="AOX6" s="13"/>
      <c r="AOY6" s="13"/>
      <c r="AOZ6" s="13"/>
      <c r="APA6" s="13"/>
      <c r="APB6" s="13"/>
      <c r="APC6" s="13"/>
      <c r="APD6" s="13"/>
      <c r="APE6" s="13"/>
      <c r="APF6" s="13"/>
      <c r="APG6" s="58"/>
    </row>
    <row r="7" spans="1:1099" s="57" customFormat="1" ht="14" customHeight="1">
      <c r="A7" s="16"/>
      <c r="B7" s="62"/>
      <c r="C7" s="60"/>
      <c r="D7" s="943"/>
      <c r="E7" s="943"/>
      <c r="F7" s="943"/>
      <c r="G7" s="943"/>
      <c r="H7" s="943"/>
      <c r="I7" s="943"/>
      <c r="J7" s="943"/>
      <c r="K7" s="943"/>
      <c r="L7" s="943"/>
      <c r="M7" s="943"/>
      <c r="N7" s="943"/>
      <c r="O7" s="943"/>
      <c r="P7" s="943"/>
      <c r="Q7" s="943"/>
      <c r="R7" s="943"/>
      <c r="S7" s="943"/>
      <c r="T7" s="943"/>
      <c r="U7" s="943"/>
      <c r="V7" s="943"/>
      <c r="W7" s="943"/>
      <c r="X7" s="943"/>
      <c r="Y7" s="59"/>
      <c r="Z7" s="960"/>
      <c r="AA7" s="961"/>
      <c r="AB7" s="961"/>
      <c r="AC7" s="961"/>
      <c r="AD7" s="961"/>
      <c r="AE7" s="961"/>
      <c r="AF7" s="961"/>
      <c r="AG7" s="961"/>
      <c r="AH7" s="961"/>
      <c r="AI7" s="961"/>
      <c r="AJ7" s="961"/>
      <c r="AK7" s="961"/>
      <c r="AL7" s="961"/>
      <c r="AM7" s="961"/>
      <c r="AN7" s="961"/>
      <c r="AO7" s="961"/>
      <c r="AP7" s="961"/>
      <c r="AQ7" s="961"/>
      <c r="AR7" s="961"/>
      <c r="AS7" s="962"/>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c r="IC7" s="13"/>
      <c r="ID7" s="13"/>
      <c r="IE7" s="13"/>
      <c r="IF7" s="13"/>
      <c r="IG7" s="13"/>
      <c r="IH7" s="13"/>
      <c r="II7" s="13"/>
      <c r="IJ7" s="13"/>
      <c r="IK7" s="13"/>
      <c r="IL7" s="13"/>
      <c r="IM7" s="13"/>
      <c r="IN7" s="13"/>
      <c r="IO7" s="13"/>
      <c r="IP7" s="13"/>
      <c r="IQ7" s="13"/>
      <c r="IR7" s="13"/>
      <c r="IS7" s="13"/>
      <c r="IT7" s="13"/>
      <c r="IU7" s="13"/>
      <c r="IV7" s="13"/>
      <c r="IW7" s="13"/>
      <c r="IX7" s="13"/>
      <c r="IY7" s="13"/>
      <c r="IZ7" s="13"/>
      <c r="JA7" s="13"/>
      <c r="JB7" s="13"/>
      <c r="JC7" s="13"/>
      <c r="JD7" s="13"/>
      <c r="JE7" s="13"/>
      <c r="JF7" s="13"/>
      <c r="JG7" s="13"/>
      <c r="JH7" s="13"/>
      <c r="JI7" s="13"/>
      <c r="JJ7" s="13"/>
      <c r="JK7" s="13"/>
      <c r="JL7" s="13"/>
      <c r="JM7" s="13"/>
      <c r="JN7" s="13"/>
      <c r="JO7" s="13"/>
      <c r="JP7" s="13"/>
      <c r="JQ7" s="13"/>
      <c r="JR7" s="13"/>
      <c r="JS7" s="13"/>
      <c r="JT7" s="13"/>
      <c r="JU7" s="13"/>
      <c r="JV7" s="13"/>
      <c r="JW7" s="13"/>
      <c r="JX7" s="13"/>
      <c r="JY7" s="13"/>
      <c r="JZ7" s="13"/>
      <c r="KA7" s="13"/>
      <c r="KB7" s="13"/>
      <c r="KC7" s="13"/>
      <c r="KD7" s="13"/>
      <c r="KE7" s="13"/>
      <c r="KF7" s="13"/>
      <c r="KG7" s="13"/>
      <c r="KH7" s="13"/>
      <c r="KI7" s="13"/>
      <c r="KJ7" s="13"/>
      <c r="KK7" s="13"/>
      <c r="KL7" s="13"/>
      <c r="KM7" s="13"/>
      <c r="KN7" s="13"/>
      <c r="KO7" s="13"/>
      <c r="KP7" s="13"/>
      <c r="KQ7" s="13"/>
      <c r="KR7" s="13"/>
      <c r="KS7" s="13"/>
      <c r="KT7" s="13"/>
      <c r="KU7" s="13"/>
      <c r="KV7" s="13"/>
      <c r="KW7" s="13"/>
      <c r="KX7" s="13"/>
      <c r="KY7" s="13"/>
      <c r="KZ7" s="13"/>
      <c r="LA7" s="13"/>
      <c r="LB7" s="13"/>
      <c r="LC7" s="13"/>
      <c r="LD7" s="13"/>
      <c r="LE7" s="13"/>
      <c r="LF7" s="13"/>
      <c r="LG7" s="13"/>
      <c r="LH7" s="13"/>
      <c r="LI7" s="13"/>
      <c r="LJ7" s="13"/>
      <c r="LK7" s="13"/>
      <c r="LL7" s="13"/>
      <c r="LM7" s="13"/>
      <c r="LN7" s="13"/>
      <c r="LO7" s="13"/>
      <c r="LP7" s="13"/>
      <c r="LQ7" s="13"/>
      <c r="LR7" s="13"/>
      <c r="LS7" s="13"/>
      <c r="LT7" s="13"/>
      <c r="LU7" s="13"/>
      <c r="LV7" s="13"/>
      <c r="LW7" s="13"/>
      <c r="LX7" s="13"/>
      <c r="LY7" s="13"/>
      <c r="LZ7" s="13"/>
      <c r="MA7" s="13"/>
      <c r="MB7" s="13"/>
      <c r="MC7" s="13"/>
      <c r="MD7" s="13"/>
      <c r="ME7" s="13"/>
      <c r="MF7" s="13"/>
      <c r="MG7" s="13"/>
      <c r="MH7" s="13"/>
      <c r="MI7" s="13"/>
      <c r="MJ7" s="13"/>
      <c r="MK7" s="13"/>
      <c r="ML7" s="13"/>
      <c r="MM7" s="13"/>
      <c r="MN7" s="13"/>
      <c r="MO7" s="13"/>
      <c r="MP7" s="13"/>
      <c r="MQ7" s="13"/>
      <c r="MR7" s="13"/>
      <c r="MS7" s="13"/>
      <c r="MT7" s="13"/>
      <c r="MU7" s="13"/>
      <c r="MV7" s="13"/>
      <c r="MW7" s="13"/>
      <c r="MX7" s="13"/>
      <c r="MY7" s="13"/>
      <c r="MZ7" s="13"/>
      <c r="NA7" s="13"/>
      <c r="NB7" s="13"/>
      <c r="NC7" s="13"/>
      <c r="ND7" s="13"/>
      <c r="NE7" s="13"/>
      <c r="NF7" s="13"/>
      <c r="NG7" s="13"/>
      <c r="NH7" s="13"/>
      <c r="NI7" s="13"/>
      <c r="NJ7" s="13"/>
      <c r="NK7" s="13"/>
      <c r="NL7" s="13"/>
      <c r="NM7" s="13"/>
      <c r="NN7" s="13"/>
      <c r="NO7" s="13"/>
      <c r="NP7" s="13"/>
      <c r="NQ7" s="13"/>
      <c r="NR7" s="13"/>
      <c r="NS7" s="13"/>
      <c r="NT7" s="13"/>
      <c r="NU7" s="13"/>
      <c r="NV7" s="13"/>
      <c r="NW7" s="13"/>
      <c r="NX7" s="13"/>
      <c r="NY7" s="13"/>
      <c r="NZ7" s="13"/>
      <c r="OA7" s="13"/>
      <c r="OB7" s="13"/>
      <c r="OC7" s="13"/>
      <c r="OD7" s="13"/>
      <c r="OE7" s="13"/>
      <c r="OF7" s="13"/>
      <c r="OG7" s="13"/>
      <c r="OH7" s="13"/>
      <c r="OI7" s="13"/>
      <c r="OJ7" s="13"/>
      <c r="OK7" s="13"/>
      <c r="OL7" s="13"/>
      <c r="OM7" s="13"/>
      <c r="ON7" s="13"/>
      <c r="OO7" s="13"/>
      <c r="OP7" s="13"/>
      <c r="OQ7" s="13"/>
      <c r="OR7" s="13"/>
      <c r="OS7" s="13"/>
      <c r="OT7" s="13"/>
      <c r="OU7" s="13"/>
      <c r="OV7" s="13"/>
      <c r="OW7" s="13"/>
      <c r="OX7" s="13"/>
      <c r="OY7" s="13"/>
      <c r="OZ7" s="13"/>
      <c r="PA7" s="13"/>
      <c r="PB7" s="13"/>
      <c r="PC7" s="13"/>
      <c r="PD7" s="13"/>
      <c r="PE7" s="13"/>
      <c r="PF7" s="13"/>
      <c r="PG7" s="13"/>
      <c r="PH7" s="13"/>
      <c r="PI7" s="13"/>
      <c r="PJ7" s="13"/>
      <c r="PK7" s="13"/>
      <c r="PL7" s="13"/>
      <c r="PM7" s="13"/>
      <c r="PN7" s="13"/>
      <c r="PO7" s="13"/>
      <c r="PP7" s="13"/>
      <c r="PQ7" s="13"/>
      <c r="PR7" s="13"/>
      <c r="PS7" s="13"/>
      <c r="PT7" s="13"/>
      <c r="PU7" s="13"/>
      <c r="PV7" s="13"/>
      <c r="PW7" s="13"/>
      <c r="PX7" s="13"/>
      <c r="PY7" s="13"/>
      <c r="PZ7" s="13"/>
      <c r="QA7" s="13"/>
      <c r="QB7" s="13"/>
      <c r="QC7" s="13"/>
      <c r="QD7" s="13"/>
      <c r="QE7" s="13"/>
      <c r="QF7" s="13"/>
      <c r="QG7" s="13"/>
      <c r="QH7" s="13"/>
      <c r="QI7" s="13"/>
      <c r="QJ7" s="13"/>
      <c r="QK7" s="13"/>
      <c r="QL7" s="13"/>
      <c r="QM7" s="13"/>
      <c r="QN7" s="13"/>
      <c r="QO7" s="13"/>
      <c r="QP7" s="13"/>
      <c r="QQ7" s="13"/>
      <c r="QR7" s="13"/>
      <c r="QS7" s="13"/>
      <c r="QT7" s="13"/>
      <c r="QU7" s="13"/>
      <c r="QV7" s="13"/>
      <c r="QW7" s="13"/>
      <c r="QX7" s="13"/>
      <c r="QY7" s="13"/>
      <c r="QZ7" s="13"/>
      <c r="RA7" s="13"/>
      <c r="RB7" s="13"/>
      <c r="RC7" s="13"/>
      <c r="RD7" s="13"/>
      <c r="RE7" s="13"/>
      <c r="RF7" s="13"/>
      <c r="RG7" s="13"/>
      <c r="RH7" s="13"/>
      <c r="RI7" s="13"/>
      <c r="RJ7" s="13"/>
      <c r="RK7" s="13"/>
      <c r="RL7" s="13"/>
      <c r="RM7" s="13"/>
      <c r="RN7" s="13"/>
      <c r="RO7" s="13"/>
      <c r="RP7" s="13"/>
      <c r="RQ7" s="13"/>
      <c r="RR7" s="13"/>
      <c r="RS7" s="13"/>
      <c r="RT7" s="13"/>
      <c r="RU7" s="13"/>
      <c r="RV7" s="13"/>
      <c r="RW7" s="13"/>
      <c r="RX7" s="13"/>
      <c r="RY7" s="13"/>
      <c r="RZ7" s="13"/>
      <c r="SA7" s="13"/>
      <c r="SB7" s="13"/>
      <c r="SC7" s="13"/>
      <c r="SD7" s="13"/>
      <c r="SE7" s="13"/>
      <c r="SF7" s="13"/>
      <c r="SG7" s="13"/>
      <c r="SH7" s="13"/>
      <c r="SI7" s="13"/>
      <c r="SJ7" s="13"/>
      <c r="SK7" s="13"/>
      <c r="SL7" s="13"/>
      <c r="SM7" s="13"/>
      <c r="SN7" s="13"/>
      <c r="SO7" s="13"/>
      <c r="SP7" s="13"/>
      <c r="SQ7" s="13"/>
      <c r="SR7" s="13"/>
      <c r="SS7" s="13"/>
      <c r="ST7" s="13"/>
      <c r="SU7" s="13"/>
      <c r="SV7" s="13"/>
      <c r="SW7" s="13"/>
      <c r="SX7" s="13"/>
      <c r="SY7" s="13"/>
      <c r="SZ7" s="13"/>
      <c r="TA7" s="13"/>
      <c r="TB7" s="13"/>
      <c r="TC7" s="13"/>
      <c r="TD7" s="13"/>
      <c r="TE7" s="13"/>
      <c r="TF7" s="13"/>
      <c r="TG7" s="13"/>
      <c r="TH7" s="13"/>
      <c r="TI7" s="13"/>
      <c r="TJ7" s="13"/>
      <c r="TK7" s="13"/>
      <c r="TL7" s="13"/>
      <c r="TM7" s="13"/>
      <c r="TN7" s="13"/>
      <c r="TO7" s="13"/>
      <c r="TP7" s="13"/>
      <c r="TQ7" s="13"/>
      <c r="TR7" s="13"/>
      <c r="TS7" s="13"/>
      <c r="TT7" s="13"/>
      <c r="TU7" s="13"/>
      <c r="TV7" s="13"/>
      <c r="TW7" s="13"/>
      <c r="TX7" s="13"/>
      <c r="TY7" s="13"/>
      <c r="TZ7" s="13"/>
      <c r="UA7" s="13"/>
      <c r="UB7" s="13"/>
      <c r="UC7" s="13"/>
      <c r="UD7" s="13"/>
      <c r="UE7" s="13"/>
      <c r="UF7" s="13"/>
      <c r="UG7" s="13"/>
      <c r="UH7" s="13"/>
      <c r="UI7" s="13"/>
      <c r="UJ7" s="13"/>
      <c r="UK7" s="13"/>
      <c r="UL7" s="13"/>
      <c r="UM7" s="13"/>
      <c r="UN7" s="13"/>
      <c r="UO7" s="13"/>
      <c r="UP7" s="13"/>
      <c r="UQ7" s="13"/>
      <c r="UR7" s="13"/>
      <c r="US7" s="13"/>
      <c r="UT7" s="13"/>
      <c r="UU7" s="13"/>
      <c r="UV7" s="13"/>
      <c r="UW7" s="13"/>
      <c r="UX7" s="13"/>
      <c r="UY7" s="13"/>
      <c r="UZ7" s="13"/>
      <c r="VA7" s="13"/>
      <c r="VB7" s="13"/>
      <c r="VC7" s="13"/>
      <c r="VD7" s="13"/>
      <c r="VE7" s="13"/>
      <c r="VF7" s="13"/>
      <c r="VG7" s="13"/>
      <c r="VH7" s="13"/>
      <c r="VI7" s="13"/>
      <c r="VJ7" s="13"/>
      <c r="VK7" s="13"/>
      <c r="VL7" s="13"/>
      <c r="VM7" s="13"/>
      <c r="VN7" s="13"/>
      <c r="VO7" s="13"/>
      <c r="VP7" s="13"/>
      <c r="VQ7" s="13"/>
      <c r="VR7" s="13"/>
      <c r="VS7" s="13"/>
      <c r="VT7" s="13"/>
      <c r="VU7" s="13"/>
      <c r="VV7" s="13"/>
      <c r="VW7" s="13"/>
      <c r="VX7" s="13"/>
      <c r="VY7" s="13"/>
      <c r="VZ7" s="13"/>
      <c r="WA7" s="13"/>
      <c r="WB7" s="13"/>
      <c r="WC7" s="13"/>
      <c r="WD7" s="13"/>
      <c r="WE7" s="13"/>
      <c r="WF7" s="13"/>
      <c r="WG7" s="13"/>
      <c r="WH7" s="13"/>
      <c r="WI7" s="13"/>
      <c r="WJ7" s="13"/>
      <c r="WK7" s="13"/>
      <c r="WL7" s="13"/>
      <c r="WM7" s="13"/>
      <c r="WN7" s="13"/>
      <c r="WO7" s="13"/>
      <c r="WP7" s="13"/>
      <c r="WQ7" s="13"/>
      <c r="WR7" s="13"/>
      <c r="WS7" s="13"/>
      <c r="WT7" s="13"/>
      <c r="WU7" s="13"/>
      <c r="WV7" s="13"/>
      <c r="WW7" s="13"/>
      <c r="WX7" s="13"/>
      <c r="WY7" s="13"/>
      <c r="WZ7" s="13"/>
      <c r="XA7" s="13"/>
      <c r="XB7" s="13"/>
      <c r="XC7" s="13"/>
      <c r="XD7" s="13"/>
      <c r="XE7" s="13"/>
      <c r="XF7" s="13"/>
      <c r="XG7" s="13"/>
      <c r="XH7" s="13"/>
      <c r="XI7" s="13"/>
      <c r="XJ7" s="13"/>
      <c r="XK7" s="13"/>
      <c r="XL7" s="13"/>
      <c r="XM7" s="13"/>
      <c r="XN7" s="13"/>
      <c r="XO7" s="13"/>
      <c r="XP7" s="13"/>
      <c r="XQ7" s="13"/>
      <c r="XR7" s="13"/>
      <c r="XS7" s="13"/>
      <c r="XT7" s="13"/>
      <c r="XU7" s="13"/>
      <c r="XV7" s="13"/>
      <c r="XW7" s="13"/>
      <c r="XX7" s="13"/>
      <c r="XY7" s="13"/>
      <c r="XZ7" s="13"/>
      <c r="YA7" s="13"/>
      <c r="YB7" s="13"/>
      <c r="YC7" s="13"/>
      <c r="YD7" s="13"/>
      <c r="YE7" s="13"/>
      <c r="YF7" s="13"/>
      <c r="YG7" s="13"/>
      <c r="YH7" s="13"/>
      <c r="YI7" s="13"/>
      <c r="YJ7" s="13"/>
      <c r="YK7" s="13"/>
      <c r="YL7" s="13"/>
      <c r="YM7" s="13"/>
      <c r="YN7" s="13"/>
      <c r="YO7" s="13"/>
      <c r="YP7" s="13"/>
      <c r="YQ7" s="13"/>
      <c r="YR7" s="13"/>
      <c r="YS7" s="13"/>
      <c r="YT7" s="13"/>
      <c r="YU7" s="13"/>
      <c r="YV7" s="13"/>
      <c r="YW7" s="13"/>
      <c r="YX7" s="13"/>
      <c r="YY7" s="13"/>
      <c r="YZ7" s="13"/>
      <c r="ZA7" s="13"/>
      <c r="ZB7" s="13"/>
      <c r="ZC7" s="13"/>
      <c r="ZD7" s="13"/>
      <c r="ZE7" s="13"/>
      <c r="ZF7" s="13"/>
      <c r="ZG7" s="13"/>
      <c r="ZH7" s="13"/>
      <c r="ZI7" s="13"/>
      <c r="ZJ7" s="13"/>
      <c r="ZK7" s="13"/>
      <c r="ZL7" s="13"/>
      <c r="ZM7" s="13"/>
      <c r="ZN7" s="13"/>
      <c r="ZO7" s="13"/>
      <c r="ZP7" s="13"/>
      <c r="ZQ7" s="13"/>
      <c r="ZR7" s="13"/>
      <c r="ZS7" s="13"/>
      <c r="ZT7" s="13"/>
      <c r="ZU7" s="13"/>
      <c r="ZV7" s="13"/>
      <c r="ZW7" s="13"/>
      <c r="ZX7" s="13"/>
      <c r="ZY7" s="13"/>
      <c r="ZZ7" s="13"/>
      <c r="AAA7" s="13"/>
      <c r="AAB7" s="13"/>
      <c r="AAC7" s="13"/>
      <c r="AAD7" s="13"/>
      <c r="AAE7" s="13"/>
      <c r="AAF7" s="13"/>
      <c r="AAG7" s="13"/>
      <c r="AAH7" s="13"/>
      <c r="AAI7" s="13"/>
      <c r="AAJ7" s="13"/>
      <c r="AAK7" s="13"/>
      <c r="AAL7" s="13"/>
      <c r="AAM7" s="13"/>
      <c r="AAN7" s="13"/>
      <c r="AAO7" s="13"/>
      <c r="AAP7" s="13"/>
      <c r="AAQ7" s="13"/>
      <c r="AAR7" s="13"/>
      <c r="AAS7" s="13"/>
      <c r="AAT7" s="13"/>
      <c r="AAU7" s="13"/>
      <c r="AAV7" s="13"/>
      <c r="AAW7" s="13"/>
      <c r="AAX7" s="13"/>
      <c r="AAY7" s="13"/>
      <c r="AAZ7" s="13"/>
      <c r="ABA7" s="13"/>
      <c r="ABB7" s="13"/>
      <c r="ABC7" s="13"/>
      <c r="ABD7" s="13"/>
      <c r="ABE7" s="13"/>
      <c r="ABF7" s="13"/>
      <c r="ABG7" s="13"/>
      <c r="ABH7" s="13"/>
      <c r="ABI7" s="13"/>
      <c r="ABJ7" s="13"/>
      <c r="ABK7" s="13"/>
      <c r="ABL7" s="13"/>
      <c r="ABM7" s="13"/>
      <c r="ABN7" s="13"/>
      <c r="ABO7" s="13"/>
      <c r="ABP7" s="13"/>
      <c r="ABQ7" s="13"/>
      <c r="ABR7" s="13"/>
      <c r="ABS7" s="13"/>
      <c r="ABT7" s="13"/>
      <c r="ABU7" s="13"/>
      <c r="ABV7" s="13"/>
      <c r="ABW7" s="13"/>
      <c r="ABX7" s="13"/>
      <c r="ABY7" s="13"/>
      <c r="ABZ7" s="13"/>
      <c r="ACA7" s="13"/>
      <c r="ACB7" s="13"/>
      <c r="ACC7" s="13"/>
      <c r="ACD7" s="13"/>
      <c r="ACE7" s="13"/>
      <c r="ACF7" s="13"/>
      <c r="ACG7" s="13"/>
      <c r="ACH7" s="13"/>
      <c r="ACI7" s="13"/>
      <c r="ACJ7" s="13"/>
      <c r="ACK7" s="13"/>
      <c r="ACL7" s="13"/>
      <c r="ACM7" s="13"/>
      <c r="ACN7" s="13"/>
      <c r="ACO7" s="13"/>
      <c r="ACP7" s="13"/>
      <c r="ACQ7" s="13"/>
      <c r="ACR7" s="13"/>
      <c r="ACS7" s="13"/>
      <c r="ACT7" s="13"/>
      <c r="ACU7" s="13"/>
      <c r="ACV7" s="13"/>
      <c r="ACW7" s="13"/>
      <c r="ACX7" s="13"/>
      <c r="ACY7" s="13"/>
      <c r="ACZ7" s="13"/>
      <c r="ADA7" s="13"/>
      <c r="ADB7" s="13"/>
      <c r="ADC7" s="13"/>
      <c r="ADD7" s="13"/>
      <c r="ADE7" s="13"/>
      <c r="ADF7" s="13"/>
      <c r="ADG7" s="13"/>
      <c r="ADH7" s="13"/>
      <c r="ADI7" s="13"/>
      <c r="ADJ7" s="13"/>
      <c r="ADK7" s="13"/>
      <c r="ADL7" s="13"/>
      <c r="ADM7" s="13"/>
      <c r="ADN7" s="13"/>
      <c r="ADO7" s="13"/>
      <c r="ADP7" s="13"/>
      <c r="ADQ7" s="13"/>
      <c r="ADR7" s="13"/>
      <c r="ADS7" s="13"/>
      <c r="ADT7" s="13"/>
      <c r="ADU7" s="13"/>
      <c r="ADV7" s="13"/>
      <c r="ADW7" s="13"/>
      <c r="ADX7" s="13"/>
      <c r="ADY7" s="13"/>
      <c r="ADZ7" s="13"/>
      <c r="AEA7" s="13"/>
      <c r="AEB7" s="13"/>
      <c r="AEC7" s="13"/>
      <c r="AED7" s="13"/>
      <c r="AEE7" s="13"/>
      <c r="AEF7" s="13"/>
      <c r="AEG7" s="13"/>
      <c r="AEH7" s="13"/>
      <c r="AEI7" s="13"/>
      <c r="AEJ7" s="13"/>
      <c r="AEK7" s="13"/>
      <c r="AEL7" s="13"/>
      <c r="AEM7" s="13"/>
      <c r="AEN7" s="13"/>
      <c r="AEO7" s="13"/>
      <c r="AEP7" s="13"/>
      <c r="AEQ7" s="13"/>
      <c r="AER7" s="13"/>
      <c r="AES7" s="13"/>
      <c r="AET7" s="13"/>
      <c r="AEU7" s="13"/>
      <c r="AEV7" s="13"/>
      <c r="AEW7" s="13"/>
      <c r="AEX7" s="13"/>
      <c r="AEY7" s="13"/>
      <c r="AEZ7" s="13"/>
      <c r="AFA7" s="13"/>
      <c r="AFB7" s="13"/>
      <c r="AFC7" s="13"/>
      <c r="AFD7" s="13"/>
      <c r="AFE7" s="13"/>
      <c r="AFF7" s="13"/>
      <c r="AFG7" s="13"/>
      <c r="AFH7" s="13"/>
      <c r="AFI7" s="13"/>
      <c r="AFJ7" s="13"/>
      <c r="AFK7" s="13"/>
      <c r="AFL7" s="13"/>
      <c r="AFM7" s="13"/>
      <c r="AFN7" s="13"/>
      <c r="AFO7" s="13"/>
      <c r="AFP7" s="13"/>
      <c r="AFQ7" s="13"/>
      <c r="AFR7" s="13"/>
      <c r="AFS7" s="13"/>
      <c r="AFT7" s="13"/>
      <c r="AFU7" s="13"/>
      <c r="AFV7" s="13"/>
      <c r="AFW7" s="13"/>
      <c r="AFX7" s="13"/>
      <c r="AFY7" s="13"/>
      <c r="AFZ7" s="13"/>
      <c r="AGA7" s="13"/>
      <c r="AGB7" s="13"/>
      <c r="AGC7" s="13"/>
      <c r="AGD7" s="13"/>
      <c r="AGE7" s="13"/>
      <c r="AGF7" s="13"/>
      <c r="AGG7" s="13"/>
      <c r="AGH7" s="13"/>
      <c r="AGI7" s="13"/>
      <c r="AGJ7" s="13"/>
      <c r="AGK7" s="13"/>
      <c r="AGL7" s="13"/>
      <c r="AGM7" s="13"/>
      <c r="AGN7" s="13"/>
      <c r="AGO7" s="13"/>
      <c r="AGP7" s="13"/>
      <c r="AGQ7" s="13"/>
      <c r="AGR7" s="13"/>
      <c r="AGS7" s="13"/>
      <c r="AGT7" s="13"/>
      <c r="AGU7" s="13"/>
      <c r="AGV7" s="13"/>
      <c r="AGW7" s="13"/>
      <c r="AGX7" s="13"/>
      <c r="AGY7" s="13"/>
      <c r="AGZ7" s="13"/>
      <c r="AHA7" s="13"/>
      <c r="AHB7" s="13"/>
      <c r="AHC7" s="13"/>
      <c r="AHD7" s="13"/>
      <c r="AHE7" s="13"/>
      <c r="AHF7" s="13"/>
      <c r="AHG7" s="13"/>
      <c r="AHH7" s="13"/>
      <c r="AHI7" s="13"/>
      <c r="AHJ7" s="13"/>
      <c r="AHK7" s="13"/>
      <c r="AHL7" s="13"/>
      <c r="AHM7" s="13"/>
      <c r="AHN7" s="13"/>
      <c r="AHO7" s="13"/>
      <c r="AHP7" s="13"/>
      <c r="AHQ7" s="13"/>
      <c r="AHR7" s="13"/>
      <c r="AHS7" s="13"/>
      <c r="AHT7" s="13"/>
      <c r="AHU7" s="13"/>
      <c r="AHV7" s="13"/>
      <c r="AHW7" s="13"/>
      <c r="AHX7" s="13"/>
      <c r="AHY7" s="13"/>
      <c r="AHZ7" s="13"/>
      <c r="AIA7" s="13"/>
      <c r="AIB7" s="13"/>
      <c r="AIC7" s="13"/>
      <c r="AID7" s="13"/>
      <c r="AIE7" s="13"/>
      <c r="AIF7" s="13"/>
      <c r="AIG7" s="13"/>
      <c r="AIH7" s="13"/>
      <c r="AII7" s="13"/>
      <c r="AIJ7" s="13"/>
      <c r="AIK7" s="13"/>
      <c r="AIL7" s="13"/>
      <c r="AIM7" s="13"/>
      <c r="AIN7" s="13"/>
      <c r="AIO7" s="13"/>
      <c r="AIP7" s="13"/>
      <c r="AIQ7" s="13"/>
      <c r="AIR7" s="13"/>
      <c r="AIS7" s="13"/>
      <c r="AIT7" s="13"/>
      <c r="AIU7" s="13"/>
      <c r="AIV7" s="13"/>
      <c r="AIW7" s="13"/>
      <c r="AIX7" s="13"/>
      <c r="AIY7" s="13"/>
      <c r="AIZ7" s="13"/>
      <c r="AJA7" s="13"/>
      <c r="AJB7" s="13"/>
      <c r="AJC7" s="13"/>
      <c r="AJD7" s="13"/>
      <c r="AJE7" s="13"/>
      <c r="AJF7" s="13"/>
      <c r="AJG7" s="13"/>
      <c r="AJH7" s="13"/>
      <c r="AJI7" s="13"/>
      <c r="AJJ7" s="13"/>
      <c r="AJK7" s="13"/>
      <c r="AJL7" s="13"/>
      <c r="AJM7" s="13"/>
      <c r="AJN7" s="13"/>
      <c r="AJO7" s="13"/>
      <c r="AJP7" s="13"/>
      <c r="AJQ7" s="13"/>
      <c r="AJR7" s="13"/>
      <c r="AJS7" s="13"/>
      <c r="AJT7" s="13"/>
      <c r="AJU7" s="13"/>
      <c r="AJV7" s="13"/>
      <c r="AJW7" s="13"/>
      <c r="AJX7" s="13"/>
      <c r="AJY7" s="13"/>
      <c r="AJZ7" s="13"/>
      <c r="AKA7" s="13"/>
      <c r="AKB7" s="13"/>
      <c r="AKC7" s="13"/>
      <c r="AKD7" s="13"/>
      <c r="AKE7" s="13"/>
      <c r="AKF7" s="13"/>
      <c r="AKG7" s="13"/>
      <c r="AKH7" s="13"/>
      <c r="AKI7" s="13"/>
      <c r="AKJ7" s="13"/>
      <c r="AKK7" s="13"/>
      <c r="AKL7" s="13"/>
      <c r="AKM7" s="13"/>
      <c r="AKN7" s="13"/>
      <c r="AKO7" s="13"/>
      <c r="AKP7" s="13"/>
      <c r="AKQ7" s="13"/>
      <c r="AKR7" s="13"/>
      <c r="AKS7" s="13"/>
      <c r="AKT7" s="13"/>
      <c r="AKU7" s="13"/>
      <c r="AKV7" s="13"/>
      <c r="AKW7" s="13"/>
      <c r="AKX7" s="13"/>
      <c r="AKY7" s="13"/>
      <c r="AKZ7" s="13"/>
      <c r="ALA7" s="13"/>
      <c r="ALB7" s="13"/>
      <c r="ALC7" s="13"/>
      <c r="ALD7" s="13"/>
      <c r="ALE7" s="13"/>
      <c r="ALF7" s="13"/>
      <c r="ALG7" s="13"/>
      <c r="ALH7" s="13"/>
      <c r="ALI7" s="13"/>
      <c r="ALJ7" s="13"/>
      <c r="ALK7" s="13"/>
      <c r="ALL7" s="13"/>
      <c r="ALM7" s="13"/>
      <c r="ALN7" s="13"/>
      <c r="ALO7" s="13"/>
      <c r="ALP7" s="13"/>
      <c r="ALQ7" s="13"/>
      <c r="ALR7" s="13"/>
      <c r="ALS7" s="13"/>
      <c r="ALT7" s="13"/>
      <c r="ALU7" s="13"/>
      <c r="ALV7" s="13"/>
      <c r="ALW7" s="13"/>
      <c r="ALX7" s="13"/>
      <c r="ALY7" s="13"/>
      <c r="ALZ7" s="13"/>
      <c r="AMA7" s="13"/>
      <c r="AMB7" s="13"/>
      <c r="AMC7" s="13"/>
      <c r="AMD7" s="13"/>
      <c r="AME7" s="13"/>
      <c r="AMF7" s="13"/>
      <c r="AMG7" s="13"/>
      <c r="AMH7" s="13"/>
      <c r="AMI7" s="13"/>
      <c r="AMJ7" s="13"/>
      <c r="AMK7" s="13"/>
      <c r="AML7" s="13"/>
      <c r="AMM7" s="13"/>
      <c r="AMN7" s="13"/>
      <c r="AMO7" s="13"/>
      <c r="AMP7" s="13"/>
      <c r="AMQ7" s="13"/>
      <c r="AMR7" s="13"/>
      <c r="AMS7" s="13"/>
      <c r="AMT7" s="13"/>
      <c r="AMU7" s="13"/>
      <c r="AMV7" s="13"/>
      <c r="AMW7" s="13"/>
      <c r="AMX7" s="13"/>
      <c r="AMY7" s="13"/>
      <c r="AMZ7" s="13"/>
      <c r="ANA7" s="13"/>
      <c r="ANB7" s="13"/>
      <c r="ANC7" s="13"/>
      <c r="AND7" s="13"/>
      <c r="ANE7" s="13"/>
      <c r="ANF7" s="13"/>
      <c r="ANG7" s="13"/>
      <c r="ANH7" s="13"/>
      <c r="ANI7" s="13"/>
      <c r="ANJ7" s="13"/>
      <c r="ANK7" s="13"/>
      <c r="ANL7" s="13"/>
      <c r="ANM7" s="13"/>
      <c r="ANN7" s="13"/>
      <c r="ANO7" s="13"/>
      <c r="ANP7" s="13"/>
      <c r="ANQ7" s="13"/>
      <c r="ANR7" s="13"/>
      <c r="ANS7" s="13"/>
      <c r="ANT7" s="13"/>
      <c r="ANU7" s="13"/>
      <c r="ANV7" s="13"/>
      <c r="ANW7" s="13"/>
      <c r="ANX7" s="13"/>
      <c r="ANY7" s="13"/>
      <c r="ANZ7" s="13"/>
      <c r="AOA7" s="13"/>
      <c r="AOB7" s="13"/>
      <c r="AOC7" s="13"/>
      <c r="AOD7" s="13"/>
      <c r="AOE7" s="13"/>
      <c r="AOF7" s="13"/>
      <c r="AOG7" s="13"/>
      <c r="AOH7" s="13"/>
      <c r="AOI7" s="13"/>
      <c r="AOJ7" s="13"/>
      <c r="AOK7" s="13"/>
      <c r="AOL7" s="13"/>
      <c r="AOM7" s="13"/>
      <c r="AON7" s="13"/>
      <c r="AOO7" s="13"/>
      <c r="AOP7" s="13"/>
      <c r="AOQ7" s="13"/>
      <c r="AOR7" s="13"/>
      <c r="AOS7" s="13"/>
      <c r="AOT7" s="13"/>
      <c r="AOU7" s="13"/>
      <c r="AOV7" s="13"/>
      <c r="AOW7" s="13"/>
      <c r="AOX7" s="13"/>
      <c r="AOY7" s="13"/>
      <c r="AOZ7" s="13"/>
      <c r="APA7" s="13"/>
      <c r="APB7" s="13"/>
      <c r="APC7" s="13"/>
      <c r="APD7" s="13"/>
      <c r="APE7" s="13"/>
      <c r="APF7" s="13"/>
      <c r="APG7" s="58"/>
    </row>
    <row r="8" spans="1:1099" s="57" customFormat="1" ht="14" customHeight="1">
      <c r="A8" s="16"/>
      <c r="B8" s="62"/>
      <c r="C8" s="60"/>
      <c r="D8" s="943"/>
      <c r="E8" s="943"/>
      <c r="F8" s="943"/>
      <c r="G8" s="943"/>
      <c r="H8" s="943"/>
      <c r="I8" s="943"/>
      <c r="J8" s="943"/>
      <c r="K8" s="943"/>
      <c r="L8" s="943"/>
      <c r="M8" s="943"/>
      <c r="N8" s="943"/>
      <c r="O8" s="943"/>
      <c r="P8" s="943"/>
      <c r="Q8" s="943"/>
      <c r="R8" s="943"/>
      <c r="S8" s="943"/>
      <c r="T8" s="943"/>
      <c r="U8" s="943"/>
      <c r="V8" s="943"/>
      <c r="W8" s="943"/>
      <c r="X8" s="943"/>
      <c r="Y8" s="59"/>
      <c r="Z8" s="960"/>
      <c r="AA8" s="961"/>
      <c r="AB8" s="961"/>
      <c r="AC8" s="961"/>
      <c r="AD8" s="961"/>
      <c r="AE8" s="961"/>
      <c r="AF8" s="961"/>
      <c r="AG8" s="961"/>
      <c r="AH8" s="961"/>
      <c r="AI8" s="961"/>
      <c r="AJ8" s="961"/>
      <c r="AK8" s="961"/>
      <c r="AL8" s="961"/>
      <c r="AM8" s="961"/>
      <c r="AN8" s="961"/>
      <c r="AO8" s="961"/>
      <c r="AP8" s="961"/>
      <c r="AQ8" s="961"/>
      <c r="AR8" s="961"/>
      <c r="AS8" s="962"/>
      <c r="AT8" s="19"/>
      <c r="AU8" s="19"/>
      <c r="AV8" s="19"/>
      <c r="AW8" s="19"/>
      <c r="AX8" s="19"/>
      <c r="AY8" s="19"/>
      <c r="AZ8" s="19"/>
      <c r="BA8" s="19"/>
      <c r="BB8" s="19"/>
      <c r="BC8" s="19"/>
      <c r="BD8" s="19"/>
      <c r="BE8" s="19"/>
      <c r="BF8" s="19"/>
      <c r="BG8" s="19"/>
      <c r="BH8" s="19"/>
      <c r="BI8" s="19"/>
      <c r="BJ8" s="19"/>
      <c r="BK8" s="19"/>
      <c r="BL8" s="19"/>
      <c r="BM8" s="19"/>
      <c r="BN8" s="19"/>
      <c r="BO8" s="19"/>
      <c r="BP8" s="19"/>
      <c r="BQ8" s="19"/>
      <c r="BR8" s="19"/>
      <c r="BS8" s="19"/>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c r="GG8" s="13"/>
      <c r="GH8" s="13"/>
      <c r="GI8" s="13"/>
      <c r="GJ8" s="13"/>
      <c r="GK8" s="13"/>
      <c r="GL8" s="13"/>
      <c r="GM8" s="13"/>
      <c r="GN8" s="13"/>
      <c r="GO8" s="13"/>
      <c r="GP8" s="13"/>
      <c r="GQ8" s="13"/>
      <c r="GR8" s="13"/>
      <c r="GS8" s="13"/>
      <c r="GT8" s="13"/>
      <c r="GU8" s="13"/>
      <c r="GV8" s="13"/>
      <c r="GW8" s="13"/>
      <c r="GX8" s="13"/>
      <c r="GY8" s="13"/>
      <c r="GZ8" s="13"/>
      <c r="HA8" s="13"/>
      <c r="HB8" s="13"/>
      <c r="HC8" s="13"/>
      <c r="HD8" s="13"/>
      <c r="HE8" s="13"/>
      <c r="HF8" s="13"/>
      <c r="HG8" s="13"/>
      <c r="HH8" s="13"/>
      <c r="HI8" s="13"/>
      <c r="HJ8" s="13"/>
      <c r="HK8" s="13"/>
      <c r="HL8" s="13"/>
      <c r="HM8" s="13"/>
      <c r="HN8" s="13"/>
      <c r="HO8" s="13"/>
      <c r="HP8" s="13"/>
      <c r="HQ8" s="13"/>
      <c r="HR8" s="13"/>
      <c r="HS8" s="13"/>
      <c r="HT8" s="13"/>
      <c r="HU8" s="13"/>
      <c r="HV8" s="13"/>
      <c r="HW8" s="13"/>
      <c r="HX8" s="13"/>
      <c r="HY8" s="13"/>
      <c r="HZ8" s="13"/>
      <c r="IA8" s="13"/>
      <c r="IB8" s="13"/>
      <c r="IC8" s="13"/>
      <c r="ID8" s="13"/>
      <c r="IE8" s="13"/>
      <c r="IF8" s="13"/>
      <c r="IG8" s="13"/>
      <c r="IH8" s="13"/>
      <c r="II8" s="13"/>
      <c r="IJ8" s="13"/>
      <c r="IK8" s="13"/>
      <c r="IL8" s="13"/>
      <c r="IM8" s="13"/>
      <c r="IN8" s="13"/>
      <c r="IO8" s="13"/>
      <c r="IP8" s="13"/>
      <c r="IQ8" s="13"/>
      <c r="IR8" s="13"/>
      <c r="IS8" s="13"/>
      <c r="IT8" s="13"/>
      <c r="IU8" s="13"/>
      <c r="IV8" s="13"/>
      <c r="IW8" s="13"/>
      <c r="IX8" s="13"/>
      <c r="IY8" s="13"/>
      <c r="IZ8" s="13"/>
      <c r="JA8" s="13"/>
      <c r="JB8" s="13"/>
      <c r="JC8" s="13"/>
      <c r="JD8" s="13"/>
      <c r="JE8" s="13"/>
      <c r="JF8" s="13"/>
      <c r="JG8" s="13"/>
      <c r="JH8" s="13"/>
      <c r="JI8" s="13"/>
      <c r="JJ8" s="13"/>
      <c r="JK8" s="13"/>
      <c r="JL8" s="13"/>
      <c r="JM8" s="13"/>
      <c r="JN8" s="13"/>
      <c r="JO8" s="13"/>
      <c r="JP8" s="13"/>
      <c r="JQ8" s="13"/>
      <c r="JR8" s="13"/>
      <c r="JS8" s="13"/>
      <c r="JT8" s="13"/>
      <c r="JU8" s="13"/>
      <c r="JV8" s="13"/>
      <c r="JW8" s="13"/>
      <c r="JX8" s="13"/>
      <c r="JY8" s="13"/>
      <c r="JZ8" s="13"/>
      <c r="KA8" s="13"/>
      <c r="KB8" s="13"/>
      <c r="KC8" s="13"/>
      <c r="KD8" s="13"/>
      <c r="KE8" s="13"/>
      <c r="KF8" s="13"/>
      <c r="KG8" s="13"/>
      <c r="KH8" s="13"/>
      <c r="KI8" s="13"/>
      <c r="KJ8" s="13"/>
      <c r="KK8" s="13"/>
      <c r="KL8" s="13"/>
      <c r="KM8" s="13"/>
      <c r="KN8" s="13"/>
      <c r="KO8" s="13"/>
      <c r="KP8" s="13"/>
      <c r="KQ8" s="13"/>
      <c r="KR8" s="13"/>
      <c r="KS8" s="13"/>
      <c r="KT8" s="13"/>
      <c r="KU8" s="13"/>
      <c r="KV8" s="13"/>
      <c r="KW8" s="13"/>
      <c r="KX8" s="13"/>
      <c r="KY8" s="13"/>
      <c r="KZ8" s="13"/>
      <c r="LA8" s="13"/>
      <c r="LB8" s="13"/>
      <c r="LC8" s="13"/>
      <c r="LD8" s="13"/>
      <c r="LE8" s="13"/>
      <c r="LF8" s="13"/>
      <c r="LG8" s="13"/>
      <c r="LH8" s="13"/>
      <c r="LI8" s="13"/>
      <c r="LJ8" s="13"/>
      <c r="LK8" s="13"/>
      <c r="LL8" s="13"/>
      <c r="LM8" s="13"/>
      <c r="LN8" s="13"/>
      <c r="LO8" s="13"/>
      <c r="LP8" s="13"/>
      <c r="LQ8" s="13"/>
      <c r="LR8" s="13"/>
      <c r="LS8" s="13"/>
      <c r="LT8" s="13"/>
      <c r="LU8" s="13"/>
      <c r="LV8" s="13"/>
      <c r="LW8" s="13"/>
      <c r="LX8" s="13"/>
      <c r="LY8" s="13"/>
      <c r="LZ8" s="13"/>
      <c r="MA8" s="13"/>
      <c r="MB8" s="13"/>
      <c r="MC8" s="13"/>
      <c r="MD8" s="13"/>
      <c r="ME8" s="13"/>
      <c r="MF8" s="13"/>
      <c r="MG8" s="13"/>
      <c r="MH8" s="13"/>
      <c r="MI8" s="13"/>
      <c r="MJ8" s="13"/>
      <c r="MK8" s="13"/>
      <c r="ML8" s="13"/>
      <c r="MM8" s="13"/>
      <c r="MN8" s="13"/>
      <c r="MO8" s="13"/>
      <c r="MP8" s="13"/>
      <c r="MQ8" s="13"/>
      <c r="MR8" s="13"/>
      <c r="MS8" s="13"/>
      <c r="MT8" s="13"/>
      <c r="MU8" s="13"/>
      <c r="MV8" s="13"/>
      <c r="MW8" s="13"/>
      <c r="MX8" s="13"/>
      <c r="MY8" s="13"/>
      <c r="MZ8" s="13"/>
      <c r="NA8" s="13"/>
      <c r="NB8" s="13"/>
      <c r="NC8" s="13"/>
      <c r="ND8" s="13"/>
      <c r="NE8" s="13"/>
      <c r="NF8" s="13"/>
      <c r="NG8" s="13"/>
      <c r="NH8" s="13"/>
      <c r="NI8" s="13"/>
      <c r="NJ8" s="13"/>
      <c r="NK8" s="13"/>
      <c r="NL8" s="13"/>
      <c r="NM8" s="13"/>
      <c r="NN8" s="13"/>
      <c r="NO8" s="13"/>
      <c r="NP8" s="13"/>
      <c r="NQ8" s="13"/>
      <c r="NR8" s="13"/>
      <c r="NS8" s="13"/>
      <c r="NT8" s="13"/>
      <c r="NU8" s="13"/>
      <c r="NV8" s="13"/>
      <c r="NW8" s="13"/>
      <c r="NX8" s="13"/>
      <c r="NY8" s="13"/>
      <c r="NZ8" s="13"/>
      <c r="OA8" s="13"/>
      <c r="OB8" s="13"/>
      <c r="OC8" s="13"/>
      <c r="OD8" s="13"/>
      <c r="OE8" s="13"/>
      <c r="OF8" s="13"/>
      <c r="OG8" s="13"/>
      <c r="OH8" s="13"/>
      <c r="OI8" s="13"/>
      <c r="OJ8" s="13"/>
      <c r="OK8" s="13"/>
      <c r="OL8" s="13"/>
      <c r="OM8" s="13"/>
      <c r="ON8" s="13"/>
      <c r="OO8" s="13"/>
      <c r="OP8" s="13"/>
      <c r="OQ8" s="13"/>
      <c r="OR8" s="13"/>
      <c r="OS8" s="13"/>
      <c r="OT8" s="13"/>
      <c r="OU8" s="13"/>
      <c r="OV8" s="13"/>
      <c r="OW8" s="13"/>
      <c r="OX8" s="13"/>
      <c r="OY8" s="13"/>
      <c r="OZ8" s="13"/>
      <c r="PA8" s="13"/>
      <c r="PB8" s="13"/>
      <c r="PC8" s="13"/>
      <c r="PD8" s="13"/>
      <c r="PE8" s="13"/>
      <c r="PF8" s="13"/>
      <c r="PG8" s="13"/>
      <c r="PH8" s="13"/>
      <c r="PI8" s="13"/>
      <c r="PJ8" s="13"/>
      <c r="PK8" s="13"/>
      <c r="PL8" s="13"/>
      <c r="PM8" s="13"/>
      <c r="PN8" s="13"/>
      <c r="PO8" s="13"/>
      <c r="PP8" s="13"/>
      <c r="PQ8" s="13"/>
      <c r="PR8" s="13"/>
      <c r="PS8" s="13"/>
      <c r="PT8" s="13"/>
      <c r="PU8" s="13"/>
      <c r="PV8" s="13"/>
      <c r="PW8" s="13"/>
      <c r="PX8" s="13"/>
      <c r="PY8" s="13"/>
      <c r="PZ8" s="13"/>
      <c r="QA8" s="13"/>
      <c r="QB8" s="13"/>
      <c r="QC8" s="13"/>
      <c r="QD8" s="13"/>
      <c r="QE8" s="13"/>
      <c r="QF8" s="13"/>
      <c r="QG8" s="13"/>
      <c r="QH8" s="13"/>
      <c r="QI8" s="13"/>
      <c r="QJ8" s="13"/>
      <c r="QK8" s="13"/>
      <c r="QL8" s="13"/>
      <c r="QM8" s="13"/>
      <c r="QN8" s="13"/>
      <c r="QO8" s="13"/>
      <c r="QP8" s="13"/>
      <c r="QQ8" s="13"/>
      <c r="QR8" s="13"/>
      <c r="QS8" s="13"/>
      <c r="QT8" s="13"/>
      <c r="QU8" s="13"/>
      <c r="QV8" s="13"/>
      <c r="QW8" s="13"/>
      <c r="QX8" s="13"/>
      <c r="QY8" s="13"/>
      <c r="QZ8" s="13"/>
      <c r="RA8" s="13"/>
      <c r="RB8" s="13"/>
      <c r="RC8" s="13"/>
      <c r="RD8" s="13"/>
      <c r="RE8" s="13"/>
      <c r="RF8" s="13"/>
      <c r="RG8" s="13"/>
      <c r="RH8" s="13"/>
      <c r="RI8" s="13"/>
      <c r="RJ8" s="13"/>
      <c r="RK8" s="13"/>
      <c r="RL8" s="13"/>
      <c r="RM8" s="13"/>
      <c r="RN8" s="13"/>
      <c r="RO8" s="13"/>
      <c r="RP8" s="13"/>
      <c r="RQ8" s="13"/>
      <c r="RR8" s="13"/>
      <c r="RS8" s="13"/>
      <c r="RT8" s="13"/>
      <c r="RU8" s="13"/>
      <c r="RV8" s="13"/>
      <c r="RW8" s="13"/>
      <c r="RX8" s="13"/>
      <c r="RY8" s="13"/>
      <c r="RZ8" s="13"/>
      <c r="SA8" s="13"/>
      <c r="SB8" s="13"/>
      <c r="SC8" s="13"/>
      <c r="SD8" s="13"/>
      <c r="SE8" s="13"/>
      <c r="SF8" s="13"/>
      <c r="SG8" s="13"/>
      <c r="SH8" s="13"/>
      <c r="SI8" s="13"/>
      <c r="SJ8" s="13"/>
      <c r="SK8" s="13"/>
      <c r="SL8" s="13"/>
      <c r="SM8" s="13"/>
      <c r="SN8" s="13"/>
      <c r="SO8" s="13"/>
      <c r="SP8" s="13"/>
      <c r="SQ8" s="13"/>
      <c r="SR8" s="13"/>
      <c r="SS8" s="13"/>
      <c r="ST8" s="13"/>
      <c r="SU8" s="13"/>
      <c r="SV8" s="13"/>
      <c r="SW8" s="13"/>
      <c r="SX8" s="13"/>
      <c r="SY8" s="13"/>
      <c r="SZ8" s="13"/>
      <c r="TA8" s="13"/>
      <c r="TB8" s="13"/>
      <c r="TC8" s="13"/>
      <c r="TD8" s="13"/>
      <c r="TE8" s="13"/>
      <c r="TF8" s="13"/>
      <c r="TG8" s="13"/>
      <c r="TH8" s="13"/>
      <c r="TI8" s="13"/>
      <c r="TJ8" s="13"/>
      <c r="TK8" s="13"/>
      <c r="TL8" s="13"/>
      <c r="TM8" s="13"/>
      <c r="TN8" s="13"/>
      <c r="TO8" s="13"/>
      <c r="TP8" s="13"/>
      <c r="TQ8" s="13"/>
      <c r="TR8" s="13"/>
      <c r="TS8" s="13"/>
      <c r="TT8" s="13"/>
      <c r="TU8" s="13"/>
      <c r="TV8" s="13"/>
      <c r="TW8" s="13"/>
      <c r="TX8" s="13"/>
      <c r="TY8" s="13"/>
      <c r="TZ8" s="13"/>
      <c r="UA8" s="13"/>
      <c r="UB8" s="13"/>
      <c r="UC8" s="13"/>
      <c r="UD8" s="13"/>
      <c r="UE8" s="13"/>
      <c r="UF8" s="13"/>
      <c r="UG8" s="13"/>
      <c r="UH8" s="13"/>
      <c r="UI8" s="13"/>
      <c r="UJ8" s="13"/>
      <c r="UK8" s="13"/>
      <c r="UL8" s="13"/>
      <c r="UM8" s="13"/>
      <c r="UN8" s="13"/>
      <c r="UO8" s="13"/>
      <c r="UP8" s="13"/>
      <c r="UQ8" s="13"/>
      <c r="UR8" s="13"/>
      <c r="US8" s="13"/>
      <c r="UT8" s="13"/>
      <c r="UU8" s="13"/>
      <c r="UV8" s="13"/>
      <c r="UW8" s="13"/>
      <c r="UX8" s="13"/>
      <c r="UY8" s="13"/>
      <c r="UZ8" s="13"/>
      <c r="VA8" s="13"/>
      <c r="VB8" s="13"/>
      <c r="VC8" s="13"/>
      <c r="VD8" s="13"/>
      <c r="VE8" s="13"/>
      <c r="VF8" s="13"/>
      <c r="VG8" s="13"/>
      <c r="VH8" s="13"/>
      <c r="VI8" s="13"/>
      <c r="VJ8" s="13"/>
      <c r="VK8" s="13"/>
      <c r="VL8" s="13"/>
      <c r="VM8" s="13"/>
      <c r="VN8" s="13"/>
      <c r="VO8" s="13"/>
      <c r="VP8" s="13"/>
      <c r="VQ8" s="13"/>
      <c r="VR8" s="13"/>
      <c r="VS8" s="13"/>
      <c r="VT8" s="13"/>
      <c r="VU8" s="13"/>
      <c r="VV8" s="13"/>
      <c r="VW8" s="13"/>
      <c r="VX8" s="13"/>
      <c r="VY8" s="13"/>
      <c r="VZ8" s="13"/>
      <c r="WA8" s="13"/>
      <c r="WB8" s="13"/>
      <c r="WC8" s="13"/>
      <c r="WD8" s="13"/>
      <c r="WE8" s="13"/>
      <c r="WF8" s="13"/>
      <c r="WG8" s="13"/>
      <c r="WH8" s="13"/>
      <c r="WI8" s="13"/>
      <c r="WJ8" s="13"/>
      <c r="WK8" s="13"/>
      <c r="WL8" s="13"/>
      <c r="WM8" s="13"/>
      <c r="WN8" s="13"/>
      <c r="WO8" s="13"/>
      <c r="WP8" s="13"/>
      <c r="WQ8" s="13"/>
      <c r="WR8" s="13"/>
      <c r="WS8" s="13"/>
      <c r="WT8" s="13"/>
      <c r="WU8" s="13"/>
      <c r="WV8" s="13"/>
      <c r="WW8" s="13"/>
      <c r="WX8" s="13"/>
      <c r="WY8" s="13"/>
      <c r="WZ8" s="13"/>
      <c r="XA8" s="13"/>
      <c r="XB8" s="13"/>
      <c r="XC8" s="13"/>
      <c r="XD8" s="13"/>
      <c r="XE8" s="13"/>
      <c r="XF8" s="13"/>
      <c r="XG8" s="13"/>
      <c r="XH8" s="13"/>
      <c r="XI8" s="13"/>
      <c r="XJ8" s="13"/>
      <c r="XK8" s="13"/>
      <c r="XL8" s="13"/>
      <c r="XM8" s="13"/>
      <c r="XN8" s="13"/>
      <c r="XO8" s="13"/>
      <c r="XP8" s="13"/>
      <c r="XQ8" s="13"/>
      <c r="XR8" s="13"/>
      <c r="XS8" s="13"/>
      <c r="XT8" s="13"/>
      <c r="XU8" s="13"/>
      <c r="XV8" s="13"/>
      <c r="XW8" s="13"/>
      <c r="XX8" s="13"/>
      <c r="XY8" s="13"/>
      <c r="XZ8" s="13"/>
      <c r="YA8" s="13"/>
      <c r="YB8" s="13"/>
      <c r="YC8" s="13"/>
      <c r="YD8" s="13"/>
      <c r="YE8" s="13"/>
      <c r="YF8" s="13"/>
      <c r="YG8" s="13"/>
      <c r="YH8" s="13"/>
      <c r="YI8" s="13"/>
      <c r="YJ8" s="13"/>
      <c r="YK8" s="13"/>
      <c r="YL8" s="13"/>
      <c r="YM8" s="13"/>
      <c r="YN8" s="13"/>
      <c r="YO8" s="13"/>
      <c r="YP8" s="13"/>
      <c r="YQ8" s="13"/>
      <c r="YR8" s="13"/>
      <c r="YS8" s="13"/>
      <c r="YT8" s="13"/>
      <c r="YU8" s="13"/>
      <c r="YV8" s="13"/>
      <c r="YW8" s="13"/>
      <c r="YX8" s="13"/>
      <c r="YY8" s="13"/>
      <c r="YZ8" s="13"/>
      <c r="ZA8" s="13"/>
      <c r="ZB8" s="13"/>
      <c r="ZC8" s="13"/>
      <c r="ZD8" s="13"/>
      <c r="ZE8" s="13"/>
      <c r="ZF8" s="13"/>
      <c r="ZG8" s="13"/>
      <c r="ZH8" s="13"/>
      <c r="ZI8" s="13"/>
      <c r="ZJ8" s="13"/>
      <c r="ZK8" s="13"/>
      <c r="ZL8" s="13"/>
      <c r="ZM8" s="13"/>
      <c r="ZN8" s="13"/>
      <c r="ZO8" s="13"/>
      <c r="ZP8" s="13"/>
      <c r="ZQ8" s="13"/>
      <c r="ZR8" s="13"/>
      <c r="ZS8" s="13"/>
      <c r="ZT8" s="13"/>
      <c r="ZU8" s="13"/>
      <c r="ZV8" s="13"/>
      <c r="ZW8" s="13"/>
      <c r="ZX8" s="13"/>
      <c r="ZY8" s="13"/>
      <c r="ZZ8" s="13"/>
      <c r="AAA8" s="13"/>
      <c r="AAB8" s="13"/>
      <c r="AAC8" s="13"/>
      <c r="AAD8" s="13"/>
      <c r="AAE8" s="13"/>
      <c r="AAF8" s="13"/>
      <c r="AAG8" s="13"/>
      <c r="AAH8" s="13"/>
      <c r="AAI8" s="13"/>
      <c r="AAJ8" s="13"/>
      <c r="AAK8" s="13"/>
      <c r="AAL8" s="13"/>
      <c r="AAM8" s="13"/>
      <c r="AAN8" s="13"/>
      <c r="AAO8" s="13"/>
      <c r="AAP8" s="13"/>
      <c r="AAQ8" s="13"/>
      <c r="AAR8" s="13"/>
      <c r="AAS8" s="13"/>
      <c r="AAT8" s="13"/>
      <c r="AAU8" s="13"/>
      <c r="AAV8" s="13"/>
      <c r="AAW8" s="13"/>
      <c r="AAX8" s="13"/>
      <c r="AAY8" s="13"/>
      <c r="AAZ8" s="13"/>
      <c r="ABA8" s="13"/>
      <c r="ABB8" s="13"/>
      <c r="ABC8" s="13"/>
      <c r="ABD8" s="13"/>
      <c r="ABE8" s="13"/>
      <c r="ABF8" s="13"/>
      <c r="ABG8" s="13"/>
      <c r="ABH8" s="13"/>
      <c r="ABI8" s="13"/>
      <c r="ABJ8" s="13"/>
      <c r="ABK8" s="13"/>
      <c r="ABL8" s="13"/>
      <c r="ABM8" s="13"/>
      <c r="ABN8" s="13"/>
      <c r="ABO8" s="13"/>
      <c r="ABP8" s="13"/>
      <c r="ABQ8" s="13"/>
      <c r="ABR8" s="13"/>
      <c r="ABS8" s="13"/>
      <c r="ABT8" s="13"/>
      <c r="ABU8" s="13"/>
      <c r="ABV8" s="13"/>
      <c r="ABW8" s="13"/>
      <c r="ABX8" s="13"/>
      <c r="ABY8" s="13"/>
      <c r="ABZ8" s="13"/>
      <c r="ACA8" s="13"/>
      <c r="ACB8" s="13"/>
      <c r="ACC8" s="13"/>
      <c r="ACD8" s="13"/>
      <c r="ACE8" s="13"/>
      <c r="ACF8" s="13"/>
      <c r="ACG8" s="13"/>
      <c r="ACH8" s="13"/>
      <c r="ACI8" s="13"/>
      <c r="ACJ8" s="13"/>
      <c r="ACK8" s="13"/>
      <c r="ACL8" s="13"/>
      <c r="ACM8" s="13"/>
      <c r="ACN8" s="13"/>
      <c r="ACO8" s="13"/>
      <c r="ACP8" s="13"/>
      <c r="ACQ8" s="13"/>
      <c r="ACR8" s="13"/>
      <c r="ACS8" s="13"/>
      <c r="ACT8" s="13"/>
      <c r="ACU8" s="13"/>
      <c r="ACV8" s="13"/>
      <c r="ACW8" s="13"/>
      <c r="ACX8" s="13"/>
      <c r="ACY8" s="13"/>
      <c r="ACZ8" s="13"/>
      <c r="ADA8" s="13"/>
      <c r="ADB8" s="13"/>
      <c r="ADC8" s="13"/>
      <c r="ADD8" s="13"/>
      <c r="ADE8" s="13"/>
      <c r="ADF8" s="13"/>
      <c r="ADG8" s="13"/>
      <c r="ADH8" s="13"/>
      <c r="ADI8" s="13"/>
      <c r="ADJ8" s="13"/>
      <c r="ADK8" s="13"/>
      <c r="ADL8" s="13"/>
      <c r="ADM8" s="13"/>
      <c r="ADN8" s="13"/>
      <c r="ADO8" s="13"/>
      <c r="ADP8" s="13"/>
      <c r="ADQ8" s="13"/>
      <c r="ADR8" s="13"/>
      <c r="ADS8" s="13"/>
      <c r="ADT8" s="13"/>
      <c r="ADU8" s="13"/>
      <c r="ADV8" s="13"/>
      <c r="ADW8" s="13"/>
      <c r="ADX8" s="13"/>
      <c r="ADY8" s="13"/>
      <c r="ADZ8" s="13"/>
      <c r="AEA8" s="13"/>
      <c r="AEB8" s="13"/>
      <c r="AEC8" s="13"/>
      <c r="AED8" s="13"/>
      <c r="AEE8" s="13"/>
      <c r="AEF8" s="13"/>
      <c r="AEG8" s="13"/>
      <c r="AEH8" s="13"/>
      <c r="AEI8" s="13"/>
      <c r="AEJ8" s="13"/>
      <c r="AEK8" s="13"/>
      <c r="AEL8" s="13"/>
      <c r="AEM8" s="13"/>
      <c r="AEN8" s="13"/>
      <c r="AEO8" s="13"/>
      <c r="AEP8" s="13"/>
      <c r="AEQ8" s="13"/>
      <c r="AER8" s="13"/>
      <c r="AES8" s="13"/>
      <c r="AET8" s="13"/>
      <c r="AEU8" s="13"/>
      <c r="AEV8" s="13"/>
      <c r="AEW8" s="13"/>
      <c r="AEX8" s="13"/>
      <c r="AEY8" s="13"/>
      <c r="AEZ8" s="13"/>
      <c r="AFA8" s="13"/>
      <c r="AFB8" s="13"/>
      <c r="AFC8" s="13"/>
      <c r="AFD8" s="13"/>
      <c r="AFE8" s="13"/>
      <c r="AFF8" s="13"/>
      <c r="AFG8" s="13"/>
      <c r="AFH8" s="13"/>
      <c r="AFI8" s="13"/>
      <c r="AFJ8" s="13"/>
      <c r="AFK8" s="13"/>
      <c r="AFL8" s="13"/>
      <c r="AFM8" s="13"/>
      <c r="AFN8" s="13"/>
      <c r="AFO8" s="13"/>
      <c r="AFP8" s="13"/>
      <c r="AFQ8" s="13"/>
      <c r="AFR8" s="13"/>
      <c r="AFS8" s="13"/>
      <c r="AFT8" s="13"/>
      <c r="AFU8" s="13"/>
      <c r="AFV8" s="13"/>
      <c r="AFW8" s="13"/>
      <c r="AFX8" s="13"/>
      <c r="AFY8" s="13"/>
      <c r="AFZ8" s="13"/>
      <c r="AGA8" s="13"/>
      <c r="AGB8" s="13"/>
      <c r="AGC8" s="13"/>
      <c r="AGD8" s="13"/>
      <c r="AGE8" s="13"/>
      <c r="AGF8" s="13"/>
      <c r="AGG8" s="13"/>
      <c r="AGH8" s="13"/>
      <c r="AGI8" s="13"/>
      <c r="AGJ8" s="13"/>
      <c r="AGK8" s="13"/>
      <c r="AGL8" s="13"/>
      <c r="AGM8" s="13"/>
      <c r="AGN8" s="13"/>
      <c r="AGO8" s="13"/>
      <c r="AGP8" s="13"/>
      <c r="AGQ8" s="13"/>
      <c r="AGR8" s="13"/>
      <c r="AGS8" s="13"/>
      <c r="AGT8" s="13"/>
      <c r="AGU8" s="13"/>
      <c r="AGV8" s="13"/>
      <c r="AGW8" s="13"/>
      <c r="AGX8" s="13"/>
      <c r="AGY8" s="13"/>
      <c r="AGZ8" s="13"/>
      <c r="AHA8" s="13"/>
      <c r="AHB8" s="13"/>
      <c r="AHC8" s="13"/>
      <c r="AHD8" s="13"/>
      <c r="AHE8" s="13"/>
      <c r="AHF8" s="13"/>
      <c r="AHG8" s="13"/>
      <c r="AHH8" s="13"/>
      <c r="AHI8" s="13"/>
      <c r="AHJ8" s="13"/>
      <c r="AHK8" s="13"/>
      <c r="AHL8" s="13"/>
      <c r="AHM8" s="13"/>
      <c r="AHN8" s="13"/>
      <c r="AHO8" s="13"/>
      <c r="AHP8" s="13"/>
      <c r="AHQ8" s="13"/>
      <c r="AHR8" s="13"/>
      <c r="AHS8" s="13"/>
      <c r="AHT8" s="13"/>
      <c r="AHU8" s="13"/>
      <c r="AHV8" s="13"/>
      <c r="AHW8" s="13"/>
      <c r="AHX8" s="13"/>
      <c r="AHY8" s="13"/>
      <c r="AHZ8" s="13"/>
      <c r="AIA8" s="13"/>
      <c r="AIB8" s="13"/>
      <c r="AIC8" s="13"/>
      <c r="AID8" s="13"/>
      <c r="AIE8" s="13"/>
      <c r="AIF8" s="13"/>
      <c r="AIG8" s="13"/>
      <c r="AIH8" s="13"/>
      <c r="AII8" s="13"/>
      <c r="AIJ8" s="13"/>
      <c r="AIK8" s="13"/>
      <c r="AIL8" s="13"/>
      <c r="AIM8" s="13"/>
      <c r="AIN8" s="13"/>
      <c r="AIO8" s="13"/>
      <c r="AIP8" s="13"/>
      <c r="AIQ8" s="13"/>
      <c r="AIR8" s="13"/>
      <c r="AIS8" s="13"/>
      <c r="AIT8" s="13"/>
      <c r="AIU8" s="13"/>
      <c r="AIV8" s="13"/>
      <c r="AIW8" s="13"/>
      <c r="AIX8" s="13"/>
      <c r="AIY8" s="13"/>
      <c r="AIZ8" s="13"/>
      <c r="AJA8" s="13"/>
      <c r="AJB8" s="13"/>
      <c r="AJC8" s="13"/>
      <c r="AJD8" s="13"/>
      <c r="AJE8" s="13"/>
      <c r="AJF8" s="13"/>
      <c r="AJG8" s="13"/>
      <c r="AJH8" s="13"/>
      <c r="AJI8" s="13"/>
      <c r="AJJ8" s="13"/>
      <c r="AJK8" s="13"/>
      <c r="AJL8" s="13"/>
      <c r="AJM8" s="13"/>
      <c r="AJN8" s="13"/>
      <c r="AJO8" s="13"/>
      <c r="AJP8" s="13"/>
      <c r="AJQ8" s="13"/>
      <c r="AJR8" s="13"/>
      <c r="AJS8" s="13"/>
      <c r="AJT8" s="13"/>
      <c r="AJU8" s="13"/>
      <c r="AJV8" s="13"/>
      <c r="AJW8" s="13"/>
      <c r="AJX8" s="13"/>
      <c r="AJY8" s="13"/>
      <c r="AJZ8" s="13"/>
      <c r="AKA8" s="13"/>
      <c r="AKB8" s="13"/>
      <c r="AKC8" s="13"/>
      <c r="AKD8" s="13"/>
      <c r="AKE8" s="13"/>
      <c r="AKF8" s="13"/>
      <c r="AKG8" s="13"/>
      <c r="AKH8" s="13"/>
      <c r="AKI8" s="13"/>
      <c r="AKJ8" s="13"/>
      <c r="AKK8" s="13"/>
      <c r="AKL8" s="13"/>
      <c r="AKM8" s="13"/>
      <c r="AKN8" s="13"/>
      <c r="AKO8" s="13"/>
      <c r="AKP8" s="13"/>
      <c r="AKQ8" s="13"/>
      <c r="AKR8" s="13"/>
      <c r="AKS8" s="13"/>
      <c r="AKT8" s="13"/>
      <c r="AKU8" s="13"/>
      <c r="AKV8" s="13"/>
      <c r="AKW8" s="13"/>
      <c r="AKX8" s="13"/>
      <c r="AKY8" s="13"/>
      <c r="AKZ8" s="13"/>
      <c r="ALA8" s="13"/>
      <c r="ALB8" s="13"/>
      <c r="ALC8" s="13"/>
      <c r="ALD8" s="13"/>
      <c r="ALE8" s="13"/>
      <c r="ALF8" s="13"/>
      <c r="ALG8" s="13"/>
      <c r="ALH8" s="13"/>
      <c r="ALI8" s="13"/>
      <c r="ALJ8" s="13"/>
      <c r="ALK8" s="13"/>
      <c r="ALL8" s="13"/>
      <c r="ALM8" s="13"/>
      <c r="ALN8" s="13"/>
      <c r="ALO8" s="13"/>
      <c r="ALP8" s="13"/>
      <c r="ALQ8" s="13"/>
      <c r="ALR8" s="13"/>
      <c r="ALS8" s="13"/>
      <c r="ALT8" s="13"/>
      <c r="ALU8" s="13"/>
      <c r="ALV8" s="13"/>
      <c r="ALW8" s="13"/>
      <c r="ALX8" s="13"/>
      <c r="ALY8" s="13"/>
      <c r="ALZ8" s="13"/>
      <c r="AMA8" s="13"/>
      <c r="AMB8" s="13"/>
      <c r="AMC8" s="13"/>
      <c r="AMD8" s="13"/>
      <c r="AME8" s="13"/>
      <c r="AMF8" s="13"/>
      <c r="AMG8" s="13"/>
      <c r="AMH8" s="13"/>
      <c r="AMI8" s="13"/>
      <c r="AMJ8" s="13"/>
      <c r="AMK8" s="13"/>
      <c r="AML8" s="13"/>
      <c r="AMM8" s="13"/>
      <c r="AMN8" s="13"/>
      <c r="AMO8" s="13"/>
      <c r="AMP8" s="13"/>
      <c r="AMQ8" s="13"/>
      <c r="AMR8" s="13"/>
      <c r="AMS8" s="13"/>
      <c r="AMT8" s="13"/>
      <c r="AMU8" s="13"/>
      <c r="AMV8" s="13"/>
      <c r="AMW8" s="13"/>
      <c r="AMX8" s="13"/>
      <c r="AMY8" s="13"/>
      <c r="AMZ8" s="13"/>
      <c r="ANA8" s="13"/>
      <c r="ANB8" s="13"/>
      <c r="ANC8" s="13"/>
      <c r="AND8" s="13"/>
      <c r="ANE8" s="13"/>
      <c r="ANF8" s="13"/>
      <c r="ANG8" s="13"/>
      <c r="ANH8" s="13"/>
      <c r="ANI8" s="13"/>
      <c r="ANJ8" s="13"/>
      <c r="ANK8" s="13"/>
      <c r="ANL8" s="13"/>
      <c r="ANM8" s="13"/>
      <c r="ANN8" s="13"/>
      <c r="ANO8" s="13"/>
      <c r="ANP8" s="13"/>
      <c r="ANQ8" s="13"/>
      <c r="ANR8" s="13"/>
      <c r="ANS8" s="13"/>
      <c r="ANT8" s="13"/>
      <c r="ANU8" s="13"/>
      <c r="ANV8" s="13"/>
      <c r="ANW8" s="13"/>
      <c r="ANX8" s="13"/>
      <c r="ANY8" s="13"/>
      <c r="ANZ8" s="13"/>
      <c r="AOA8" s="13"/>
      <c r="AOB8" s="13"/>
      <c r="AOC8" s="13"/>
      <c r="AOD8" s="13"/>
      <c r="AOE8" s="13"/>
      <c r="AOF8" s="13"/>
      <c r="AOG8" s="13"/>
      <c r="AOH8" s="13"/>
      <c r="AOI8" s="13"/>
      <c r="AOJ8" s="13"/>
      <c r="AOK8" s="13"/>
      <c r="AOL8" s="13"/>
      <c r="AOM8" s="13"/>
      <c r="AON8" s="13"/>
      <c r="AOO8" s="13"/>
      <c r="AOP8" s="13"/>
      <c r="AOQ8" s="13"/>
      <c r="AOR8" s="13"/>
      <c r="AOS8" s="13"/>
      <c r="AOT8" s="13"/>
      <c r="AOU8" s="13"/>
      <c r="AOV8" s="13"/>
      <c r="AOW8" s="13"/>
      <c r="AOX8" s="13"/>
      <c r="AOY8" s="13"/>
      <c r="AOZ8" s="13"/>
      <c r="APA8" s="13"/>
      <c r="APB8" s="13"/>
      <c r="APC8" s="13"/>
      <c r="APD8" s="13"/>
      <c r="APE8" s="13"/>
      <c r="APF8" s="13"/>
      <c r="APG8" s="58"/>
    </row>
    <row r="9" spans="1:1099" s="57" customFormat="1" ht="14" customHeight="1">
      <c r="A9" s="16"/>
      <c r="B9" s="62"/>
      <c r="C9" s="60"/>
      <c r="D9" s="60"/>
      <c r="E9" s="60"/>
      <c r="F9" s="60"/>
      <c r="G9" s="60"/>
      <c r="H9" s="60"/>
      <c r="I9" s="60"/>
      <c r="J9" s="60"/>
      <c r="K9" s="60"/>
      <c r="L9" s="60"/>
      <c r="M9" s="60"/>
      <c r="N9" s="60"/>
      <c r="O9" s="60"/>
      <c r="P9" s="60"/>
      <c r="Q9" s="61"/>
      <c r="R9" s="61"/>
      <c r="S9" s="61"/>
      <c r="T9" s="61"/>
      <c r="U9" s="60"/>
      <c r="V9" s="60"/>
      <c r="W9" s="60"/>
      <c r="X9" s="60"/>
      <c r="Y9" s="59"/>
      <c r="Z9" s="960"/>
      <c r="AA9" s="961"/>
      <c r="AB9" s="961"/>
      <c r="AC9" s="961"/>
      <c r="AD9" s="961"/>
      <c r="AE9" s="961"/>
      <c r="AF9" s="961"/>
      <c r="AG9" s="961"/>
      <c r="AH9" s="961"/>
      <c r="AI9" s="961"/>
      <c r="AJ9" s="961"/>
      <c r="AK9" s="961"/>
      <c r="AL9" s="961"/>
      <c r="AM9" s="961"/>
      <c r="AN9" s="961"/>
      <c r="AO9" s="961"/>
      <c r="AP9" s="961"/>
      <c r="AQ9" s="961"/>
      <c r="AR9" s="961"/>
      <c r="AS9" s="962"/>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c r="DH9" s="13"/>
      <c r="DI9" s="13"/>
      <c r="DJ9" s="13"/>
      <c r="DK9" s="13"/>
      <c r="DL9" s="13"/>
      <c r="DM9" s="13"/>
      <c r="DN9" s="13"/>
      <c r="DO9" s="13"/>
      <c r="DP9" s="13"/>
      <c r="DQ9" s="13"/>
      <c r="DR9" s="13"/>
      <c r="DS9" s="13"/>
      <c r="DT9" s="13"/>
      <c r="DU9" s="13"/>
      <c r="DV9" s="13"/>
      <c r="DW9" s="13"/>
      <c r="DX9" s="13"/>
      <c r="DY9" s="13"/>
      <c r="DZ9" s="13"/>
      <c r="EA9" s="13"/>
      <c r="EB9" s="13"/>
      <c r="EC9" s="13"/>
      <c r="ED9" s="13"/>
      <c r="EE9" s="13"/>
      <c r="EF9" s="13"/>
      <c r="EG9" s="13"/>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c r="FX9" s="13"/>
      <c r="FY9" s="13"/>
      <c r="FZ9" s="13"/>
      <c r="GA9" s="13"/>
      <c r="GB9" s="13"/>
      <c r="GC9" s="13"/>
      <c r="GD9" s="13"/>
      <c r="GE9" s="13"/>
      <c r="GF9" s="13"/>
      <c r="GG9" s="13"/>
      <c r="GH9" s="13"/>
      <c r="GI9" s="13"/>
      <c r="GJ9" s="13"/>
      <c r="GK9" s="13"/>
      <c r="GL9" s="13"/>
      <c r="GM9" s="13"/>
      <c r="GN9" s="13"/>
      <c r="GO9" s="13"/>
      <c r="GP9" s="13"/>
      <c r="GQ9" s="13"/>
      <c r="GR9" s="13"/>
      <c r="GS9" s="13"/>
      <c r="GT9" s="13"/>
      <c r="GU9" s="13"/>
      <c r="GV9" s="13"/>
      <c r="GW9" s="13"/>
      <c r="GX9" s="13"/>
      <c r="GY9" s="13"/>
      <c r="GZ9" s="13"/>
      <c r="HA9" s="13"/>
      <c r="HB9" s="13"/>
      <c r="HC9" s="13"/>
      <c r="HD9" s="13"/>
      <c r="HE9" s="13"/>
      <c r="HF9" s="13"/>
      <c r="HG9" s="13"/>
      <c r="HH9" s="13"/>
      <c r="HI9" s="13"/>
      <c r="HJ9" s="13"/>
      <c r="HK9" s="13"/>
      <c r="HL9" s="13"/>
      <c r="HM9" s="13"/>
      <c r="HN9" s="13"/>
      <c r="HO9" s="13"/>
      <c r="HP9" s="13"/>
      <c r="HQ9" s="13"/>
      <c r="HR9" s="13"/>
      <c r="HS9" s="13"/>
      <c r="HT9" s="13"/>
      <c r="HU9" s="13"/>
      <c r="HV9" s="13"/>
      <c r="HW9" s="13"/>
      <c r="HX9" s="13"/>
      <c r="HY9" s="13"/>
      <c r="HZ9" s="13"/>
      <c r="IA9" s="13"/>
      <c r="IB9" s="13"/>
      <c r="IC9" s="13"/>
      <c r="ID9" s="13"/>
      <c r="IE9" s="13"/>
      <c r="IF9" s="13"/>
      <c r="IG9" s="13"/>
      <c r="IH9" s="13"/>
      <c r="II9" s="13"/>
      <c r="IJ9" s="13"/>
      <c r="IK9" s="13"/>
      <c r="IL9" s="13"/>
      <c r="IM9" s="13"/>
      <c r="IN9" s="13"/>
      <c r="IO9" s="13"/>
      <c r="IP9" s="13"/>
      <c r="IQ9" s="13"/>
      <c r="IR9" s="13"/>
      <c r="IS9" s="13"/>
      <c r="IT9" s="13"/>
      <c r="IU9" s="13"/>
      <c r="IV9" s="13"/>
      <c r="IW9" s="13"/>
      <c r="IX9" s="13"/>
      <c r="IY9" s="13"/>
      <c r="IZ9" s="13"/>
      <c r="JA9" s="13"/>
      <c r="JB9" s="13"/>
      <c r="JC9" s="13"/>
      <c r="JD9" s="13"/>
      <c r="JE9" s="13"/>
      <c r="JF9" s="13"/>
      <c r="JG9" s="13"/>
      <c r="JH9" s="13"/>
      <c r="JI9" s="13"/>
      <c r="JJ9" s="13"/>
      <c r="JK9" s="13"/>
      <c r="JL9" s="13"/>
      <c r="JM9" s="13"/>
      <c r="JN9" s="13"/>
      <c r="JO9" s="13"/>
      <c r="JP9" s="13"/>
      <c r="JQ9" s="13"/>
      <c r="JR9" s="13"/>
      <c r="JS9" s="13"/>
      <c r="JT9" s="13"/>
      <c r="JU9" s="13"/>
      <c r="JV9" s="13"/>
      <c r="JW9" s="13"/>
      <c r="JX9" s="13"/>
      <c r="JY9" s="13"/>
      <c r="JZ9" s="13"/>
      <c r="KA9" s="13"/>
      <c r="KB9" s="13"/>
      <c r="KC9" s="13"/>
      <c r="KD9" s="13"/>
      <c r="KE9" s="13"/>
      <c r="KF9" s="13"/>
      <c r="KG9" s="13"/>
      <c r="KH9" s="13"/>
      <c r="KI9" s="13"/>
      <c r="KJ9" s="13"/>
      <c r="KK9" s="13"/>
      <c r="KL9" s="13"/>
      <c r="KM9" s="13"/>
      <c r="KN9" s="13"/>
      <c r="KO9" s="13"/>
      <c r="KP9" s="13"/>
      <c r="KQ9" s="13"/>
      <c r="KR9" s="13"/>
      <c r="KS9" s="13"/>
      <c r="KT9" s="13"/>
      <c r="KU9" s="13"/>
      <c r="KV9" s="13"/>
      <c r="KW9" s="13"/>
      <c r="KX9" s="13"/>
      <c r="KY9" s="13"/>
      <c r="KZ9" s="13"/>
      <c r="LA9" s="13"/>
      <c r="LB9" s="13"/>
      <c r="LC9" s="13"/>
      <c r="LD9" s="13"/>
      <c r="LE9" s="13"/>
      <c r="LF9" s="13"/>
      <c r="LG9" s="13"/>
      <c r="LH9" s="13"/>
      <c r="LI9" s="13"/>
      <c r="LJ9" s="13"/>
      <c r="LK9" s="13"/>
      <c r="LL9" s="13"/>
      <c r="LM9" s="13"/>
      <c r="LN9" s="13"/>
      <c r="LO9" s="13"/>
      <c r="LP9" s="13"/>
      <c r="LQ9" s="13"/>
      <c r="LR9" s="13"/>
      <c r="LS9" s="13"/>
      <c r="LT9" s="13"/>
      <c r="LU9" s="13"/>
      <c r="LV9" s="13"/>
      <c r="LW9" s="13"/>
      <c r="LX9" s="13"/>
      <c r="LY9" s="13"/>
      <c r="LZ9" s="13"/>
      <c r="MA9" s="13"/>
      <c r="MB9" s="13"/>
      <c r="MC9" s="13"/>
      <c r="MD9" s="13"/>
      <c r="ME9" s="13"/>
      <c r="MF9" s="13"/>
      <c r="MG9" s="13"/>
      <c r="MH9" s="13"/>
      <c r="MI9" s="13"/>
      <c r="MJ9" s="13"/>
      <c r="MK9" s="13"/>
      <c r="ML9" s="13"/>
      <c r="MM9" s="13"/>
      <c r="MN9" s="13"/>
      <c r="MO9" s="13"/>
      <c r="MP9" s="13"/>
      <c r="MQ9" s="13"/>
      <c r="MR9" s="13"/>
      <c r="MS9" s="13"/>
      <c r="MT9" s="13"/>
      <c r="MU9" s="13"/>
      <c r="MV9" s="13"/>
      <c r="MW9" s="13"/>
      <c r="MX9" s="13"/>
      <c r="MY9" s="13"/>
      <c r="MZ9" s="13"/>
      <c r="NA9" s="13"/>
      <c r="NB9" s="13"/>
      <c r="NC9" s="13"/>
      <c r="ND9" s="13"/>
      <c r="NE9" s="13"/>
      <c r="NF9" s="13"/>
      <c r="NG9" s="13"/>
      <c r="NH9" s="13"/>
      <c r="NI9" s="13"/>
      <c r="NJ9" s="13"/>
      <c r="NK9" s="13"/>
      <c r="NL9" s="13"/>
      <c r="NM9" s="13"/>
      <c r="NN9" s="13"/>
      <c r="NO9" s="13"/>
      <c r="NP9" s="13"/>
      <c r="NQ9" s="13"/>
      <c r="NR9" s="13"/>
      <c r="NS9" s="13"/>
      <c r="NT9" s="13"/>
      <c r="NU9" s="13"/>
      <c r="NV9" s="13"/>
      <c r="NW9" s="13"/>
      <c r="NX9" s="13"/>
      <c r="NY9" s="13"/>
      <c r="NZ9" s="13"/>
      <c r="OA9" s="13"/>
      <c r="OB9" s="13"/>
      <c r="OC9" s="13"/>
      <c r="OD9" s="13"/>
      <c r="OE9" s="13"/>
      <c r="OF9" s="13"/>
      <c r="OG9" s="13"/>
      <c r="OH9" s="13"/>
      <c r="OI9" s="13"/>
      <c r="OJ9" s="13"/>
      <c r="OK9" s="13"/>
      <c r="OL9" s="13"/>
      <c r="OM9" s="13"/>
      <c r="ON9" s="13"/>
      <c r="OO9" s="13"/>
      <c r="OP9" s="13"/>
      <c r="OQ9" s="13"/>
      <c r="OR9" s="13"/>
      <c r="OS9" s="13"/>
      <c r="OT9" s="13"/>
      <c r="OU9" s="13"/>
      <c r="OV9" s="13"/>
      <c r="OW9" s="13"/>
      <c r="OX9" s="13"/>
      <c r="OY9" s="13"/>
      <c r="OZ9" s="13"/>
      <c r="PA9" s="13"/>
      <c r="PB9" s="13"/>
      <c r="PC9" s="13"/>
      <c r="PD9" s="13"/>
      <c r="PE9" s="13"/>
      <c r="PF9" s="13"/>
      <c r="PG9" s="13"/>
      <c r="PH9" s="13"/>
      <c r="PI9" s="13"/>
      <c r="PJ9" s="13"/>
      <c r="PK9" s="13"/>
      <c r="PL9" s="13"/>
      <c r="PM9" s="13"/>
      <c r="PN9" s="13"/>
      <c r="PO9" s="13"/>
      <c r="PP9" s="13"/>
      <c r="PQ9" s="13"/>
      <c r="PR9" s="13"/>
      <c r="PS9" s="13"/>
      <c r="PT9" s="13"/>
      <c r="PU9" s="13"/>
      <c r="PV9" s="13"/>
      <c r="PW9" s="13"/>
      <c r="PX9" s="13"/>
      <c r="PY9" s="13"/>
      <c r="PZ9" s="13"/>
      <c r="QA9" s="13"/>
      <c r="QB9" s="13"/>
      <c r="QC9" s="13"/>
      <c r="QD9" s="13"/>
      <c r="QE9" s="13"/>
      <c r="QF9" s="13"/>
      <c r="QG9" s="13"/>
      <c r="QH9" s="13"/>
      <c r="QI9" s="13"/>
      <c r="QJ9" s="13"/>
      <c r="QK9" s="13"/>
      <c r="QL9" s="13"/>
      <c r="QM9" s="13"/>
      <c r="QN9" s="13"/>
      <c r="QO9" s="13"/>
      <c r="QP9" s="13"/>
      <c r="QQ9" s="13"/>
      <c r="QR9" s="13"/>
      <c r="QS9" s="13"/>
      <c r="QT9" s="13"/>
      <c r="QU9" s="13"/>
      <c r="QV9" s="13"/>
      <c r="QW9" s="13"/>
      <c r="QX9" s="13"/>
      <c r="QY9" s="13"/>
      <c r="QZ9" s="13"/>
      <c r="RA9" s="13"/>
      <c r="RB9" s="13"/>
      <c r="RC9" s="13"/>
      <c r="RD9" s="13"/>
      <c r="RE9" s="13"/>
      <c r="RF9" s="13"/>
      <c r="RG9" s="13"/>
      <c r="RH9" s="13"/>
      <c r="RI9" s="13"/>
      <c r="RJ9" s="13"/>
      <c r="RK9" s="13"/>
      <c r="RL9" s="13"/>
      <c r="RM9" s="13"/>
      <c r="RN9" s="13"/>
      <c r="RO9" s="13"/>
      <c r="RP9" s="13"/>
      <c r="RQ9" s="13"/>
      <c r="RR9" s="13"/>
      <c r="RS9" s="13"/>
      <c r="RT9" s="13"/>
      <c r="RU9" s="13"/>
      <c r="RV9" s="13"/>
      <c r="RW9" s="13"/>
      <c r="RX9" s="13"/>
      <c r="RY9" s="13"/>
      <c r="RZ9" s="13"/>
      <c r="SA9" s="13"/>
      <c r="SB9" s="13"/>
      <c r="SC9" s="13"/>
      <c r="SD9" s="13"/>
      <c r="SE9" s="13"/>
      <c r="SF9" s="13"/>
      <c r="SG9" s="13"/>
      <c r="SH9" s="13"/>
      <c r="SI9" s="13"/>
      <c r="SJ9" s="13"/>
      <c r="SK9" s="13"/>
      <c r="SL9" s="13"/>
      <c r="SM9" s="13"/>
      <c r="SN9" s="13"/>
      <c r="SO9" s="13"/>
      <c r="SP9" s="13"/>
      <c r="SQ9" s="13"/>
      <c r="SR9" s="13"/>
      <c r="SS9" s="13"/>
      <c r="ST9" s="13"/>
      <c r="SU9" s="13"/>
      <c r="SV9" s="13"/>
      <c r="SW9" s="13"/>
      <c r="SX9" s="13"/>
      <c r="SY9" s="13"/>
      <c r="SZ9" s="13"/>
      <c r="TA9" s="13"/>
      <c r="TB9" s="13"/>
      <c r="TC9" s="13"/>
      <c r="TD9" s="13"/>
      <c r="TE9" s="13"/>
      <c r="TF9" s="13"/>
      <c r="TG9" s="13"/>
      <c r="TH9" s="13"/>
      <c r="TI9" s="13"/>
      <c r="TJ9" s="13"/>
      <c r="TK9" s="13"/>
      <c r="TL9" s="13"/>
      <c r="TM9" s="13"/>
      <c r="TN9" s="13"/>
      <c r="TO9" s="13"/>
      <c r="TP9" s="13"/>
      <c r="TQ9" s="13"/>
      <c r="TR9" s="13"/>
      <c r="TS9" s="13"/>
      <c r="TT9" s="13"/>
      <c r="TU9" s="13"/>
      <c r="TV9" s="13"/>
      <c r="TW9" s="13"/>
      <c r="TX9" s="13"/>
      <c r="TY9" s="13"/>
      <c r="TZ9" s="13"/>
      <c r="UA9" s="13"/>
      <c r="UB9" s="13"/>
      <c r="UC9" s="13"/>
      <c r="UD9" s="13"/>
      <c r="UE9" s="13"/>
      <c r="UF9" s="13"/>
      <c r="UG9" s="13"/>
      <c r="UH9" s="13"/>
      <c r="UI9" s="13"/>
      <c r="UJ9" s="13"/>
      <c r="UK9" s="13"/>
      <c r="UL9" s="13"/>
      <c r="UM9" s="13"/>
      <c r="UN9" s="13"/>
      <c r="UO9" s="13"/>
      <c r="UP9" s="13"/>
      <c r="UQ9" s="13"/>
      <c r="UR9" s="13"/>
      <c r="US9" s="13"/>
      <c r="UT9" s="13"/>
      <c r="UU9" s="13"/>
      <c r="UV9" s="13"/>
      <c r="UW9" s="13"/>
      <c r="UX9" s="13"/>
      <c r="UY9" s="13"/>
      <c r="UZ9" s="13"/>
      <c r="VA9" s="13"/>
      <c r="VB9" s="13"/>
      <c r="VC9" s="13"/>
      <c r="VD9" s="13"/>
      <c r="VE9" s="13"/>
      <c r="VF9" s="13"/>
      <c r="VG9" s="13"/>
      <c r="VH9" s="13"/>
      <c r="VI9" s="13"/>
      <c r="VJ9" s="13"/>
      <c r="VK9" s="13"/>
      <c r="VL9" s="13"/>
      <c r="VM9" s="13"/>
      <c r="VN9" s="13"/>
      <c r="VO9" s="13"/>
      <c r="VP9" s="13"/>
      <c r="VQ9" s="13"/>
      <c r="VR9" s="13"/>
      <c r="VS9" s="13"/>
      <c r="VT9" s="13"/>
      <c r="VU9" s="13"/>
      <c r="VV9" s="13"/>
      <c r="VW9" s="13"/>
      <c r="VX9" s="13"/>
      <c r="VY9" s="13"/>
      <c r="VZ9" s="13"/>
      <c r="WA9" s="13"/>
      <c r="WB9" s="13"/>
      <c r="WC9" s="13"/>
      <c r="WD9" s="13"/>
      <c r="WE9" s="13"/>
      <c r="WF9" s="13"/>
      <c r="WG9" s="13"/>
      <c r="WH9" s="13"/>
      <c r="WI9" s="13"/>
      <c r="WJ9" s="13"/>
      <c r="WK9" s="13"/>
      <c r="WL9" s="13"/>
      <c r="WM9" s="13"/>
      <c r="WN9" s="13"/>
      <c r="WO9" s="13"/>
      <c r="WP9" s="13"/>
      <c r="WQ9" s="13"/>
      <c r="WR9" s="13"/>
      <c r="WS9" s="13"/>
      <c r="WT9" s="13"/>
      <c r="WU9" s="13"/>
      <c r="WV9" s="13"/>
      <c r="WW9" s="13"/>
      <c r="WX9" s="13"/>
      <c r="WY9" s="13"/>
      <c r="WZ9" s="13"/>
      <c r="XA9" s="13"/>
      <c r="XB9" s="13"/>
      <c r="XC9" s="13"/>
      <c r="XD9" s="13"/>
      <c r="XE9" s="13"/>
      <c r="XF9" s="13"/>
      <c r="XG9" s="13"/>
      <c r="XH9" s="13"/>
      <c r="XI9" s="13"/>
      <c r="XJ9" s="13"/>
      <c r="XK9" s="13"/>
      <c r="XL9" s="13"/>
      <c r="XM9" s="13"/>
      <c r="XN9" s="13"/>
      <c r="XO9" s="13"/>
      <c r="XP9" s="13"/>
      <c r="XQ9" s="13"/>
      <c r="XR9" s="13"/>
      <c r="XS9" s="13"/>
      <c r="XT9" s="13"/>
      <c r="XU9" s="13"/>
      <c r="XV9" s="13"/>
      <c r="XW9" s="13"/>
      <c r="XX9" s="13"/>
      <c r="XY9" s="13"/>
      <c r="XZ9" s="13"/>
      <c r="YA9" s="13"/>
      <c r="YB9" s="13"/>
      <c r="YC9" s="13"/>
      <c r="YD9" s="13"/>
      <c r="YE9" s="13"/>
      <c r="YF9" s="13"/>
      <c r="YG9" s="13"/>
      <c r="YH9" s="13"/>
      <c r="YI9" s="13"/>
      <c r="YJ9" s="13"/>
      <c r="YK9" s="13"/>
      <c r="YL9" s="13"/>
      <c r="YM9" s="13"/>
      <c r="YN9" s="13"/>
      <c r="YO9" s="13"/>
      <c r="YP9" s="13"/>
      <c r="YQ9" s="13"/>
      <c r="YR9" s="13"/>
      <c r="YS9" s="13"/>
      <c r="YT9" s="13"/>
      <c r="YU9" s="13"/>
      <c r="YV9" s="13"/>
      <c r="YW9" s="13"/>
      <c r="YX9" s="13"/>
      <c r="YY9" s="13"/>
      <c r="YZ9" s="13"/>
      <c r="ZA9" s="13"/>
      <c r="ZB9" s="13"/>
      <c r="ZC9" s="13"/>
      <c r="ZD9" s="13"/>
      <c r="ZE9" s="13"/>
      <c r="ZF9" s="13"/>
      <c r="ZG9" s="13"/>
      <c r="ZH9" s="13"/>
      <c r="ZI9" s="13"/>
      <c r="ZJ9" s="13"/>
      <c r="ZK9" s="13"/>
      <c r="ZL9" s="13"/>
      <c r="ZM9" s="13"/>
      <c r="ZN9" s="13"/>
      <c r="ZO9" s="13"/>
      <c r="ZP9" s="13"/>
      <c r="ZQ9" s="13"/>
      <c r="ZR9" s="13"/>
      <c r="ZS9" s="13"/>
      <c r="ZT9" s="13"/>
      <c r="ZU9" s="13"/>
      <c r="ZV9" s="13"/>
      <c r="ZW9" s="13"/>
      <c r="ZX9" s="13"/>
      <c r="ZY9" s="13"/>
      <c r="ZZ9" s="13"/>
      <c r="AAA9" s="13"/>
      <c r="AAB9" s="13"/>
      <c r="AAC9" s="13"/>
      <c r="AAD9" s="13"/>
      <c r="AAE9" s="13"/>
      <c r="AAF9" s="13"/>
      <c r="AAG9" s="13"/>
      <c r="AAH9" s="13"/>
      <c r="AAI9" s="13"/>
      <c r="AAJ9" s="13"/>
      <c r="AAK9" s="13"/>
      <c r="AAL9" s="13"/>
      <c r="AAM9" s="13"/>
      <c r="AAN9" s="13"/>
      <c r="AAO9" s="13"/>
      <c r="AAP9" s="13"/>
      <c r="AAQ9" s="13"/>
      <c r="AAR9" s="13"/>
      <c r="AAS9" s="13"/>
      <c r="AAT9" s="13"/>
      <c r="AAU9" s="13"/>
      <c r="AAV9" s="13"/>
      <c r="AAW9" s="13"/>
      <c r="AAX9" s="13"/>
      <c r="AAY9" s="13"/>
      <c r="AAZ9" s="13"/>
      <c r="ABA9" s="13"/>
      <c r="ABB9" s="13"/>
      <c r="ABC9" s="13"/>
      <c r="ABD9" s="13"/>
      <c r="ABE9" s="13"/>
      <c r="ABF9" s="13"/>
      <c r="ABG9" s="13"/>
      <c r="ABH9" s="13"/>
      <c r="ABI9" s="13"/>
      <c r="ABJ9" s="13"/>
      <c r="ABK9" s="13"/>
      <c r="ABL9" s="13"/>
      <c r="ABM9" s="13"/>
      <c r="ABN9" s="13"/>
      <c r="ABO9" s="13"/>
      <c r="ABP9" s="13"/>
      <c r="ABQ9" s="13"/>
      <c r="ABR9" s="13"/>
      <c r="ABS9" s="13"/>
      <c r="ABT9" s="13"/>
      <c r="ABU9" s="13"/>
      <c r="ABV9" s="13"/>
      <c r="ABW9" s="13"/>
      <c r="ABX9" s="13"/>
      <c r="ABY9" s="13"/>
      <c r="ABZ9" s="13"/>
      <c r="ACA9" s="13"/>
      <c r="ACB9" s="13"/>
      <c r="ACC9" s="13"/>
      <c r="ACD9" s="13"/>
      <c r="ACE9" s="13"/>
      <c r="ACF9" s="13"/>
      <c r="ACG9" s="13"/>
      <c r="ACH9" s="13"/>
      <c r="ACI9" s="13"/>
      <c r="ACJ9" s="13"/>
      <c r="ACK9" s="13"/>
      <c r="ACL9" s="13"/>
      <c r="ACM9" s="13"/>
      <c r="ACN9" s="13"/>
      <c r="ACO9" s="13"/>
      <c r="ACP9" s="13"/>
      <c r="ACQ9" s="13"/>
      <c r="ACR9" s="13"/>
      <c r="ACS9" s="13"/>
      <c r="ACT9" s="13"/>
      <c r="ACU9" s="13"/>
      <c r="ACV9" s="13"/>
      <c r="ACW9" s="13"/>
      <c r="ACX9" s="13"/>
      <c r="ACY9" s="13"/>
      <c r="ACZ9" s="13"/>
      <c r="ADA9" s="13"/>
      <c r="ADB9" s="13"/>
      <c r="ADC9" s="13"/>
      <c r="ADD9" s="13"/>
      <c r="ADE9" s="13"/>
      <c r="ADF9" s="13"/>
      <c r="ADG9" s="13"/>
      <c r="ADH9" s="13"/>
      <c r="ADI9" s="13"/>
      <c r="ADJ9" s="13"/>
      <c r="ADK9" s="13"/>
      <c r="ADL9" s="13"/>
      <c r="ADM9" s="13"/>
      <c r="ADN9" s="13"/>
      <c r="ADO9" s="13"/>
      <c r="ADP9" s="13"/>
      <c r="ADQ9" s="13"/>
      <c r="ADR9" s="13"/>
      <c r="ADS9" s="13"/>
      <c r="ADT9" s="13"/>
      <c r="ADU9" s="13"/>
      <c r="ADV9" s="13"/>
      <c r="ADW9" s="13"/>
      <c r="ADX9" s="13"/>
      <c r="ADY9" s="13"/>
      <c r="ADZ9" s="13"/>
      <c r="AEA9" s="13"/>
      <c r="AEB9" s="13"/>
      <c r="AEC9" s="13"/>
      <c r="AED9" s="13"/>
      <c r="AEE9" s="13"/>
      <c r="AEF9" s="13"/>
      <c r="AEG9" s="13"/>
      <c r="AEH9" s="13"/>
      <c r="AEI9" s="13"/>
      <c r="AEJ9" s="13"/>
      <c r="AEK9" s="13"/>
      <c r="AEL9" s="13"/>
      <c r="AEM9" s="13"/>
      <c r="AEN9" s="13"/>
      <c r="AEO9" s="13"/>
      <c r="AEP9" s="13"/>
      <c r="AEQ9" s="13"/>
      <c r="AER9" s="13"/>
      <c r="AES9" s="13"/>
      <c r="AET9" s="13"/>
      <c r="AEU9" s="13"/>
      <c r="AEV9" s="13"/>
      <c r="AEW9" s="13"/>
      <c r="AEX9" s="13"/>
      <c r="AEY9" s="13"/>
      <c r="AEZ9" s="13"/>
      <c r="AFA9" s="13"/>
      <c r="AFB9" s="13"/>
      <c r="AFC9" s="13"/>
      <c r="AFD9" s="13"/>
      <c r="AFE9" s="13"/>
      <c r="AFF9" s="13"/>
      <c r="AFG9" s="13"/>
      <c r="AFH9" s="13"/>
      <c r="AFI9" s="13"/>
      <c r="AFJ9" s="13"/>
      <c r="AFK9" s="13"/>
      <c r="AFL9" s="13"/>
      <c r="AFM9" s="13"/>
      <c r="AFN9" s="13"/>
      <c r="AFO9" s="13"/>
      <c r="AFP9" s="13"/>
      <c r="AFQ9" s="13"/>
      <c r="AFR9" s="13"/>
      <c r="AFS9" s="13"/>
      <c r="AFT9" s="13"/>
      <c r="AFU9" s="13"/>
      <c r="AFV9" s="13"/>
      <c r="AFW9" s="13"/>
      <c r="AFX9" s="13"/>
      <c r="AFY9" s="13"/>
      <c r="AFZ9" s="13"/>
      <c r="AGA9" s="13"/>
      <c r="AGB9" s="13"/>
      <c r="AGC9" s="13"/>
      <c r="AGD9" s="13"/>
      <c r="AGE9" s="13"/>
      <c r="AGF9" s="13"/>
      <c r="AGG9" s="13"/>
      <c r="AGH9" s="13"/>
      <c r="AGI9" s="13"/>
      <c r="AGJ9" s="13"/>
      <c r="AGK9" s="13"/>
      <c r="AGL9" s="13"/>
      <c r="AGM9" s="13"/>
      <c r="AGN9" s="13"/>
      <c r="AGO9" s="13"/>
      <c r="AGP9" s="13"/>
      <c r="AGQ9" s="13"/>
      <c r="AGR9" s="13"/>
      <c r="AGS9" s="13"/>
      <c r="AGT9" s="13"/>
      <c r="AGU9" s="13"/>
      <c r="AGV9" s="13"/>
      <c r="AGW9" s="13"/>
      <c r="AGX9" s="13"/>
      <c r="AGY9" s="13"/>
      <c r="AGZ9" s="13"/>
      <c r="AHA9" s="13"/>
      <c r="AHB9" s="13"/>
      <c r="AHC9" s="13"/>
      <c r="AHD9" s="13"/>
      <c r="AHE9" s="13"/>
      <c r="AHF9" s="13"/>
      <c r="AHG9" s="13"/>
      <c r="AHH9" s="13"/>
      <c r="AHI9" s="13"/>
      <c r="AHJ9" s="13"/>
      <c r="AHK9" s="13"/>
      <c r="AHL9" s="13"/>
      <c r="AHM9" s="13"/>
      <c r="AHN9" s="13"/>
      <c r="AHO9" s="13"/>
      <c r="AHP9" s="13"/>
      <c r="AHQ9" s="13"/>
      <c r="AHR9" s="13"/>
      <c r="AHS9" s="13"/>
      <c r="AHT9" s="13"/>
      <c r="AHU9" s="13"/>
      <c r="AHV9" s="13"/>
      <c r="AHW9" s="13"/>
      <c r="AHX9" s="13"/>
      <c r="AHY9" s="13"/>
      <c r="AHZ9" s="13"/>
      <c r="AIA9" s="13"/>
      <c r="AIB9" s="13"/>
      <c r="AIC9" s="13"/>
      <c r="AID9" s="13"/>
      <c r="AIE9" s="13"/>
      <c r="AIF9" s="13"/>
      <c r="AIG9" s="13"/>
      <c r="AIH9" s="13"/>
      <c r="AII9" s="13"/>
      <c r="AIJ9" s="13"/>
      <c r="AIK9" s="13"/>
      <c r="AIL9" s="13"/>
      <c r="AIM9" s="13"/>
      <c r="AIN9" s="13"/>
      <c r="AIO9" s="13"/>
      <c r="AIP9" s="13"/>
      <c r="AIQ9" s="13"/>
      <c r="AIR9" s="13"/>
      <c r="AIS9" s="13"/>
      <c r="AIT9" s="13"/>
      <c r="AIU9" s="13"/>
      <c r="AIV9" s="13"/>
      <c r="AIW9" s="13"/>
      <c r="AIX9" s="13"/>
      <c r="AIY9" s="13"/>
      <c r="AIZ9" s="13"/>
      <c r="AJA9" s="13"/>
      <c r="AJB9" s="13"/>
      <c r="AJC9" s="13"/>
      <c r="AJD9" s="13"/>
      <c r="AJE9" s="13"/>
      <c r="AJF9" s="13"/>
      <c r="AJG9" s="13"/>
      <c r="AJH9" s="13"/>
      <c r="AJI9" s="13"/>
      <c r="AJJ9" s="13"/>
      <c r="AJK9" s="13"/>
      <c r="AJL9" s="13"/>
      <c r="AJM9" s="13"/>
      <c r="AJN9" s="13"/>
      <c r="AJO9" s="13"/>
      <c r="AJP9" s="13"/>
      <c r="AJQ9" s="13"/>
      <c r="AJR9" s="13"/>
      <c r="AJS9" s="13"/>
      <c r="AJT9" s="13"/>
      <c r="AJU9" s="13"/>
      <c r="AJV9" s="13"/>
      <c r="AJW9" s="13"/>
      <c r="AJX9" s="13"/>
      <c r="AJY9" s="13"/>
      <c r="AJZ9" s="13"/>
      <c r="AKA9" s="13"/>
      <c r="AKB9" s="13"/>
      <c r="AKC9" s="13"/>
      <c r="AKD9" s="13"/>
      <c r="AKE9" s="13"/>
      <c r="AKF9" s="13"/>
      <c r="AKG9" s="13"/>
      <c r="AKH9" s="13"/>
      <c r="AKI9" s="13"/>
      <c r="AKJ9" s="13"/>
      <c r="AKK9" s="13"/>
      <c r="AKL9" s="13"/>
      <c r="AKM9" s="13"/>
      <c r="AKN9" s="13"/>
      <c r="AKO9" s="13"/>
      <c r="AKP9" s="13"/>
      <c r="AKQ9" s="13"/>
      <c r="AKR9" s="13"/>
      <c r="AKS9" s="13"/>
      <c r="AKT9" s="13"/>
      <c r="AKU9" s="13"/>
      <c r="AKV9" s="13"/>
      <c r="AKW9" s="13"/>
      <c r="AKX9" s="13"/>
      <c r="AKY9" s="13"/>
      <c r="AKZ9" s="13"/>
      <c r="ALA9" s="13"/>
      <c r="ALB9" s="13"/>
      <c r="ALC9" s="13"/>
      <c r="ALD9" s="13"/>
      <c r="ALE9" s="13"/>
      <c r="ALF9" s="13"/>
      <c r="ALG9" s="13"/>
      <c r="ALH9" s="13"/>
      <c r="ALI9" s="13"/>
      <c r="ALJ9" s="13"/>
      <c r="ALK9" s="13"/>
      <c r="ALL9" s="13"/>
      <c r="ALM9" s="13"/>
      <c r="ALN9" s="13"/>
      <c r="ALO9" s="13"/>
      <c r="ALP9" s="13"/>
      <c r="ALQ9" s="13"/>
      <c r="ALR9" s="13"/>
      <c r="ALS9" s="13"/>
      <c r="ALT9" s="13"/>
      <c r="ALU9" s="13"/>
      <c r="ALV9" s="13"/>
      <c r="ALW9" s="13"/>
      <c r="ALX9" s="13"/>
      <c r="ALY9" s="13"/>
      <c r="ALZ9" s="13"/>
      <c r="AMA9" s="13"/>
      <c r="AMB9" s="13"/>
      <c r="AMC9" s="13"/>
      <c r="AMD9" s="13"/>
      <c r="AME9" s="13"/>
      <c r="AMF9" s="13"/>
      <c r="AMG9" s="13"/>
      <c r="AMH9" s="13"/>
      <c r="AMI9" s="13"/>
      <c r="AMJ9" s="13"/>
      <c r="AMK9" s="13"/>
      <c r="AML9" s="13"/>
      <c r="AMM9" s="13"/>
      <c r="AMN9" s="13"/>
      <c r="AMO9" s="13"/>
      <c r="AMP9" s="13"/>
      <c r="AMQ9" s="13"/>
      <c r="AMR9" s="13"/>
      <c r="AMS9" s="13"/>
      <c r="AMT9" s="13"/>
      <c r="AMU9" s="13"/>
      <c r="AMV9" s="13"/>
      <c r="AMW9" s="13"/>
      <c r="AMX9" s="13"/>
      <c r="AMY9" s="13"/>
      <c r="AMZ9" s="13"/>
      <c r="ANA9" s="13"/>
      <c r="ANB9" s="13"/>
      <c r="ANC9" s="13"/>
      <c r="AND9" s="13"/>
      <c r="ANE9" s="13"/>
      <c r="ANF9" s="13"/>
      <c r="ANG9" s="13"/>
      <c r="ANH9" s="13"/>
      <c r="ANI9" s="13"/>
      <c r="ANJ9" s="13"/>
      <c r="ANK9" s="13"/>
      <c r="ANL9" s="13"/>
      <c r="ANM9" s="13"/>
      <c r="ANN9" s="13"/>
      <c r="ANO9" s="13"/>
      <c r="ANP9" s="13"/>
      <c r="ANQ9" s="13"/>
      <c r="ANR9" s="13"/>
      <c r="ANS9" s="13"/>
      <c r="ANT9" s="13"/>
      <c r="ANU9" s="13"/>
      <c r="ANV9" s="13"/>
      <c r="ANW9" s="13"/>
      <c r="ANX9" s="13"/>
      <c r="ANY9" s="13"/>
      <c r="ANZ9" s="13"/>
      <c r="AOA9" s="13"/>
      <c r="AOB9" s="13"/>
      <c r="AOC9" s="13"/>
      <c r="AOD9" s="13"/>
      <c r="AOE9" s="13"/>
      <c r="AOF9" s="13"/>
      <c r="AOG9" s="13"/>
      <c r="AOH9" s="13"/>
      <c r="AOI9" s="13"/>
      <c r="AOJ9" s="13"/>
      <c r="AOK9" s="13"/>
      <c r="AOL9" s="13"/>
      <c r="AOM9" s="13"/>
      <c r="AON9" s="13"/>
      <c r="AOO9" s="13"/>
      <c r="AOP9" s="13"/>
      <c r="AOQ9" s="13"/>
      <c r="AOR9" s="13"/>
      <c r="AOS9" s="13"/>
      <c r="AOT9" s="13"/>
      <c r="AOU9" s="13"/>
      <c r="AOV9" s="13"/>
      <c r="AOW9" s="13"/>
      <c r="AOX9" s="13"/>
      <c r="AOY9" s="13"/>
      <c r="AOZ9" s="13"/>
      <c r="APA9" s="13"/>
      <c r="APB9" s="13"/>
      <c r="APC9" s="13"/>
      <c r="APD9" s="13"/>
      <c r="APE9" s="13"/>
      <c r="APF9" s="13"/>
      <c r="APG9" s="58"/>
    </row>
    <row r="10" spans="1:1099" s="57" customFormat="1" ht="14" customHeight="1">
      <c r="A10" s="16"/>
      <c r="B10" s="62"/>
      <c r="C10" s="60"/>
      <c r="D10" s="60"/>
      <c r="E10" s="60"/>
      <c r="F10" s="60"/>
      <c r="G10" s="60"/>
      <c r="H10" s="60"/>
      <c r="I10" s="60"/>
      <c r="J10" s="60"/>
      <c r="K10" s="60"/>
      <c r="L10" s="60"/>
      <c r="M10" s="60"/>
      <c r="N10" s="60"/>
      <c r="O10" s="60"/>
      <c r="P10" s="60"/>
      <c r="Q10" s="61"/>
      <c r="R10" s="61"/>
      <c r="S10" s="61"/>
      <c r="T10" s="61"/>
      <c r="U10" s="60"/>
      <c r="V10" s="60"/>
      <c r="W10" s="60"/>
      <c r="X10" s="60"/>
      <c r="Y10" s="59"/>
      <c r="Z10" s="960"/>
      <c r="AA10" s="961"/>
      <c r="AB10" s="961"/>
      <c r="AC10" s="961"/>
      <c r="AD10" s="961"/>
      <c r="AE10" s="961"/>
      <c r="AF10" s="961"/>
      <c r="AG10" s="961"/>
      <c r="AH10" s="961"/>
      <c r="AI10" s="961"/>
      <c r="AJ10" s="961"/>
      <c r="AK10" s="961"/>
      <c r="AL10" s="961"/>
      <c r="AM10" s="961"/>
      <c r="AN10" s="961"/>
      <c r="AO10" s="961"/>
      <c r="AP10" s="961"/>
      <c r="AQ10" s="961"/>
      <c r="AR10" s="961"/>
      <c r="AS10" s="962"/>
      <c r="AT10" s="19"/>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c r="BS10" s="19"/>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13"/>
      <c r="CU10" s="13"/>
      <c r="CV10" s="13"/>
      <c r="CW10" s="13"/>
      <c r="CX10" s="13"/>
      <c r="CY10" s="13"/>
      <c r="CZ10" s="13"/>
      <c r="DA10" s="13"/>
      <c r="DB10" s="13"/>
      <c r="DC10" s="13"/>
      <c r="DD10" s="13"/>
      <c r="DE10" s="13"/>
      <c r="DF10" s="13"/>
      <c r="DG10" s="13"/>
      <c r="DH10" s="13"/>
      <c r="DI10" s="13"/>
      <c r="DJ10" s="13"/>
      <c r="DK10" s="13"/>
      <c r="DL10" s="13"/>
      <c r="DM10" s="13"/>
      <c r="DN10" s="13"/>
      <c r="DO10" s="13"/>
      <c r="DP10" s="13"/>
      <c r="DQ10" s="13"/>
      <c r="DR10" s="13"/>
      <c r="DS10" s="13"/>
      <c r="DT10" s="13"/>
      <c r="DU10" s="13"/>
      <c r="DV10" s="13"/>
      <c r="DW10" s="13"/>
      <c r="DX10" s="13"/>
      <c r="DY10" s="13"/>
      <c r="DZ10" s="13"/>
      <c r="EA10" s="13"/>
      <c r="EB10" s="13"/>
      <c r="EC10" s="13"/>
      <c r="ED10" s="13"/>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c r="FL10" s="13"/>
      <c r="FM10" s="13"/>
      <c r="FN10" s="13"/>
      <c r="FO10" s="13"/>
      <c r="FP10" s="13"/>
      <c r="FQ10" s="13"/>
      <c r="FR10" s="13"/>
      <c r="FS10" s="13"/>
      <c r="FT10" s="13"/>
      <c r="FU10" s="13"/>
      <c r="FV10" s="13"/>
      <c r="FW10" s="13"/>
      <c r="FX10" s="13"/>
      <c r="FY10" s="13"/>
      <c r="FZ10" s="13"/>
      <c r="GA10" s="13"/>
      <c r="GB10" s="13"/>
      <c r="GC10" s="13"/>
      <c r="GD10" s="13"/>
      <c r="GE10" s="13"/>
      <c r="GF10" s="13"/>
      <c r="GG10" s="13"/>
      <c r="GH10" s="13"/>
      <c r="GI10" s="13"/>
      <c r="GJ10" s="13"/>
      <c r="GK10" s="13"/>
      <c r="GL10" s="13"/>
      <c r="GM10" s="13"/>
      <c r="GN10" s="13"/>
      <c r="GO10" s="13"/>
      <c r="GP10" s="13"/>
      <c r="GQ10" s="13"/>
      <c r="GR10" s="13"/>
      <c r="GS10" s="13"/>
      <c r="GT10" s="13"/>
      <c r="GU10" s="13"/>
      <c r="GV10" s="13"/>
      <c r="GW10" s="13"/>
      <c r="GX10" s="13"/>
      <c r="GY10" s="13"/>
      <c r="GZ10" s="13"/>
      <c r="HA10" s="13"/>
      <c r="HB10" s="13"/>
      <c r="HC10" s="13"/>
      <c r="HD10" s="13"/>
      <c r="HE10" s="13"/>
      <c r="HF10" s="13"/>
      <c r="HG10" s="13"/>
      <c r="HH10" s="13"/>
      <c r="HI10" s="13"/>
      <c r="HJ10" s="13"/>
      <c r="HK10" s="13"/>
      <c r="HL10" s="13"/>
      <c r="HM10" s="13"/>
      <c r="HN10" s="13"/>
      <c r="HO10" s="13"/>
      <c r="HP10" s="13"/>
      <c r="HQ10" s="13"/>
      <c r="HR10" s="13"/>
      <c r="HS10" s="13"/>
      <c r="HT10" s="13"/>
      <c r="HU10" s="13"/>
      <c r="HV10" s="13"/>
      <c r="HW10" s="13"/>
      <c r="HX10" s="13"/>
      <c r="HY10" s="13"/>
      <c r="HZ10" s="13"/>
      <c r="IA10" s="13"/>
      <c r="IB10" s="13"/>
      <c r="IC10" s="13"/>
      <c r="ID10" s="13"/>
      <c r="IE10" s="13"/>
      <c r="IF10" s="13"/>
      <c r="IG10" s="13"/>
      <c r="IH10" s="13"/>
      <c r="II10" s="13"/>
      <c r="IJ10" s="13"/>
      <c r="IK10" s="13"/>
      <c r="IL10" s="13"/>
      <c r="IM10" s="13"/>
      <c r="IN10" s="13"/>
      <c r="IO10" s="13"/>
      <c r="IP10" s="13"/>
      <c r="IQ10" s="13"/>
      <c r="IR10" s="13"/>
      <c r="IS10" s="13"/>
      <c r="IT10" s="13"/>
      <c r="IU10" s="13"/>
      <c r="IV10" s="13"/>
      <c r="IW10" s="13"/>
      <c r="IX10" s="13"/>
      <c r="IY10" s="13"/>
      <c r="IZ10" s="13"/>
      <c r="JA10" s="13"/>
      <c r="JB10" s="13"/>
      <c r="JC10" s="13"/>
      <c r="JD10" s="13"/>
      <c r="JE10" s="13"/>
      <c r="JF10" s="13"/>
      <c r="JG10" s="13"/>
      <c r="JH10" s="13"/>
      <c r="JI10" s="13"/>
      <c r="JJ10" s="13"/>
      <c r="JK10" s="13"/>
      <c r="JL10" s="13"/>
      <c r="JM10" s="13"/>
      <c r="JN10" s="13"/>
      <c r="JO10" s="13"/>
      <c r="JP10" s="13"/>
      <c r="JQ10" s="13"/>
      <c r="JR10" s="13"/>
      <c r="JS10" s="13"/>
      <c r="JT10" s="13"/>
      <c r="JU10" s="13"/>
      <c r="JV10" s="13"/>
      <c r="JW10" s="13"/>
      <c r="JX10" s="13"/>
      <c r="JY10" s="13"/>
      <c r="JZ10" s="13"/>
      <c r="KA10" s="13"/>
      <c r="KB10" s="13"/>
      <c r="KC10" s="13"/>
      <c r="KD10" s="13"/>
      <c r="KE10" s="13"/>
      <c r="KF10" s="13"/>
      <c r="KG10" s="13"/>
      <c r="KH10" s="13"/>
      <c r="KI10" s="13"/>
      <c r="KJ10" s="13"/>
      <c r="KK10" s="13"/>
      <c r="KL10" s="13"/>
      <c r="KM10" s="13"/>
      <c r="KN10" s="13"/>
      <c r="KO10" s="13"/>
      <c r="KP10" s="13"/>
      <c r="KQ10" s="13"/>
      <c r="KR10" s="13"/>
      <c r="KS10" s="13"/>
      <c r="KT10" s="13"/>
      <c r="KU10" s="13"/>
      <c r="KV10" s="13"/>
      <c r="KW10" s="13"/>
      <c r="KX10" s="13"/>
      <c r="KY10" s="13"/>
      <c r="KZ10" s="13"/>
      <c r="LA10" s="13"/>
      <c r="LB10" s="13"/>
      <c r="LC10" s="13"/>
      <c r="LD10" s="13"/>
      <c r="LE10" s="13"/>
      <c r="LF10" s="13"/>
      <c r="LG10" s="13"/>
      <c r="LH10" s="13"/>
      <c r="LI10" s="13"/>
      <c r="LJ10" s="13"/>
      <c r="LK10" s="13"/>
      <c r="LL10" s="13"/>
      <c r="LM10" s="13"/>
      <c r="LN10" s="13"/>
      <c r="LO10" s="13"/>
      <c r="LP10" s="13"/>
      <c r="LQ10" s="13"/>
      <c r="LR10" s="13"/>
      <c r="LS10" s="13"/>
      <c r="LT10" s="13"/>
      <c r="LU10" s="13"/>
      <c r="LV10" s="13"/>
      <c r="LW10" s="13"/>
      <c r="LX10" s="13"/>
      <c r="LY10" s="13"/>
      <c r="LZ10" s="13"/>
      <c r="MA10" s="13"/>
      <c r="MB10" s="13"/>
      <c r="MC10" s="13"/>
      <c r="MD10" s="13"/>
      <c r="ME10" s="13"/>
      <c r="MF10" s="13"/>
      <c r="MG10" s="13"/>
      <c r="MH10" s="13"/>
      <c r="MI10" s="13"/>
      <c r="MJ10" s="13"/>
      <c r="MK10" s="13"/>
      <c r="ML10" s="13"/>
      <c r="MM10" s="13"/>
      <c r="MN10" s="13"/>
      <c r="MO10" s="13"/>
      <c r="MP10" s="13"/>
      <c r="MQ10" s="13"/>
      <c r="MR10" s="13"/>
      <c r="MS10" s="13"/>
      <c r="MT10" s="13"/>
      <c r="MU10" s="13"/>
      <c r="MV10" s="13"/>
      <c r="MW10" s="13"/>
      <c r="MX10" s="13"/>
      <c r="MY10" s="13"/>
      <c r="MZ10" s="13"/>
      <c r="NA10" s="13"/>
      <c r="NB10" s="13"/>
      <c r="NC10" s="13"/>
      <c r="ND10" s="13"/>
      <c r="NE10" s="13"/>
      <c r="NF10" s="13"/>
      <c r="NG10" s="13"/>
      <c r="NH10" s="13"/>
      <c r="NI10" s="13"/>
      <c r="NJ10" s="13"/>
      <c r="NK10" s="13"/>
      <c r="NL10" s="13"/>
      <c r="NM10" s="13"/>
      <c r="NN10" s="13"/>
      <c r="NO10" s="13"/>
      <c r="NP10" s="13"/>
      <c r="NQ10" s="13"/>
      <c r="NR10" s="13"/>
      <c r="NS10" s="13"/>
      <c r="NT10" s="13"/>
      <c r="NU10" s="13"/>
      <c r="NV10" s="13"/>
      <c r="NW10" s="13"/>
      <c r="NX10" s="13"/>
      <c r="NY10" s="13"/>
      <c r="NZ10" s="13"/>
      <c r="OA10" s="13"/>
      <c r="OB10" s="13"/>
      <c r="OC10" s="13"/>
      <c r="OD10" s="13"/>
      <c r="OE10" s="13"/>
      <c r="OF10" s="13"/>
      <c r="OG10" s="13"/>
      <c r="OH10" s="13"/>
      <c r="OI10" s="13"/>
      <c r="OJ10" s="13"/>
      <c r="OK10" s="13"/>
      <c r="OL10" s="13"/>
      <c r="OM10" s="13"/>
      <c r="ON10" s="13"/>
      <c r="OO10" s="13"/>
      <c r="OP10" s="13"/>
      <c r="OQ10" s="13"/>
      <c r="OR10" s="13"/>
      <c r="OS10" s="13"/>
      <c r="OT10" s="13"/>
      <c r="OU10" s="13"/>
      <c r="OV10" s="13"/>
      <c r="OW10" s="13"/>
      <c r="OX10" s="13"/>
      <c r="OY10" s="13"/>
      <c r="OZ10" s="13"/>
      <c r="PA10" s="13"/>
      <c r="PB10" s="13"/>
      <c r="PC10" s="13"/>
      <c r="PD10" s="13"/>
      <c r="PE10" s="13"/>
      <c r="PF10" s="13"/>
      <c r="PG10" s="13"/>
      <c r="PH10" s="13"/>
      <c r="PI10" s="13"/>
      <c r="PJ10" s="13"/>
      <c r="PK10" s="13"/>
      <c r="PL10" s="13"/>
      <c r="PM10" s="13"/>
      <c r="PN10" s="13"/>
      <c r="PO10" s="13"/>
      <c r="PP10" s="13"/>
      <c r="PQ10" s="13"/>
      <c r="PR10" s="13"/>
      <c r="PS10" s="13"/>
      <c r="PT10" s="13"/>
      <c r="PU10" s="13"/>
      <c r="PV10" s="13"/>
      <c r="PW10" s="13"/>
      <c r="PX10" s="13"/>
      <c r="PY10" s="13"/>
      <c r="PZ10" s="13"/>
      <c r="QA10" s="13"/>
      <c r="QB10" s="13"/>
      <c r="QC10" s="13"/>
      <c r="QD10" s="13"/>
      <c r="QE10" s="13"/>
      <c r="QF10" s="13"/>
      <c r="QG10" s="13"/>
      <c r="QH10" s="13"/>
      <c r="QI10" s="13"/>
      <c r="QJ10" s="13"/>
      <c r="QK10" s="13"/>
      <c r="QL10" s="13"/>
      <c r="QM10" s="13"/>
      <c r="QN10" s="13"/>
      <c r="QO10" s="13"/>
      <c r="QP10" s="13"/>
      <c r="QQ10" s="13"/>
      <c r="QR10" s="13"/>
      <c r="QS10" s="13"/>
      <c r="QT10" s="13"/>
      <c r="QU10" s="13"/>
      <c r="QV10" s="13"/>
      <c r="QW10" s="13"/>
      <c r="QX10" s="13"/>
      <c r="QY10" s="13"/>
      <c r="QZ10" s="13"/>
      <c r="RA10" s="13"/>
      <c r="RB10" s="13"/>
      <c r="RC10" s="13"/>
      <c r="RD10" s="13"/>
      <c r="RE10" s="13"/>
      <c r="RF10" s="13"/>
      <c r="RG10" s="13"/>
      <c r="RH10" s="13"/>
      <c r="RI10" s="13"/>
      <c r="RJ10" s="13"/>
      <c r="RK10" s="13"/>
      <c r="RL10" s="13"/>
      <c r="RM10" s="13"/>
      <c r="RN10" s="13"/>
      <c r="RO10" s="13"/>
      <c r="RP10" s="13"/>
      <c r="RQ10" s="13"/>
      <c r="RR10" s="13"/>
      <c r="RS10" s="13"/>
      <c r="RT10" s="13"/>
      <c r="RU10" s="13"/>
      <c r="RV10" s="13"/>
      <c r="RW10" s="13"/>
      <c r="RX10" s="13"/>
      <c r="RY10" s="13"/>
      <c r="RZ10" s="13"/>
      <c r="SA10" s="13"/>
      <c r="SB10" s="13"/>
      <c r="SC10" s="13"/>
      <c r="SD10" s="13"/>
      <c r="SE10" s="13"/>
      <c r="SF10" s="13"/>
      <c r="SG10" s="13"/>
      <c r="SH10" s="13"/>
      <c r="SI10" s="13"/>
      <c r="SJ10" s="13"/>
      <c r="SK10" s="13"/>
      <c r="SL10" s="13"/>
      <c r="SM10" s="13"/>
      <c r="SN10" s="13"/>
      <c r="SO10" s="13"/>
      <c r="SP10" s="13"/>
      <c r="SQ10" s="13"/>
      <c r="SR10" s="13"/>
      <c r="SS10" s="13"/>
      <c r="ST10" s="13"/>
      <c r="SU10" s="13"/>
      <c r="SV10" s="13"/>
      <c r="SW10" s="13"/>
      <c r="SX10" s="13"/>
      <c r="SY10" s="13"/>
      <c r="SZ10" s="13"/>
      <c r="TA10" s="13"/>
      <c r="TB10" s="13"/>
      <c r="TC10" s="13"/>
      <c r="TD10" s="13"/>
      <c r="TE10" s="13"/>
      <c r="TF10" s="13"/>
      <c r="TG10" s="13"/>
      <c r="TH10" s="13"/>
      <c r="TI10" s="13"/>
      <c r="TJ10" s="13"/>
      <c r="TK10" s="13"/>
      <c r="TL10" s="13"/>
      <c r="TM10" s="13"/>
      <c r="TN10" s="13"/>
      <c r="TO10" s="13"/>
      <c r="TP10" s="13"/>
      <c r="TQ10" s="13"/>
      <c r="TR10" s="13"/>
      <c r="TS10" s="13"/>
      <c r="TT10" s="13"/>
      <c r="TU10" s="13"/>
      <c r="TV10" s="13"/>
      <c r="TW10" s="13"/>
      <c r="TX10" s="13"/>
      <c r="TY10" s="13"/>
      <c r="TZ10" s="13"/>
      <c r="UA10" s="13"/>
      <c r="UB10" s="13"/>
      <c r="UC10" s="13"/>
      <c r="UD10" s="13"/>
      <c r="UE10" s="13"/>
      <c r="UF10" s="13"/>
      <c r="UG10" s="13"/>
      <c r="UH10" s="13"/>
      <c r="UI10" s="13"/>
      <c r="UJ10" s="13"/>
      <c r="UK10" s="13"/>
      <c r="UL10" s="13"/>
      <c r="UM10" s="13"/>
      <c r="UN10" s="13"/>
      <c r="UO10" s="13"/>
      <c r="UP10" s="13"/>
      <c r="UQ10" s="13"/>
      <c r="UR10" s="13"/>
      <c r="US10" s="13"/>
      <c r="UT10" s="13"/>
      <c r="UU10" s="13"/>
      <c r="UV10" s="13"/>
      <c r="UW10" s="13"/>
      <c r="UX10" s="13"/>
      <c r="UY10" s="13"/>
      <c r="UZ10" s="13"/>
      <c r="VA10" s="13"/>
      <c r="VB10" s="13"/>
      <c r="VC10" s="13"/>
      <c r="VD10" s="13"/>
      <c r="VE10" s="13"/>
      <c r="VF10" s="13"/>
      <c r="VG10" s="13"/>
      <c r="VH10" s="13"/>
      <c r="VI10" s="13"/>
      <c r="VJ10" s="13"/>
      <c r="VK10" s="13"/>
      <c r="VL10" s="13"/>
      <c r="VM10" s="13"/>
      <c r="VN10" s="13"/>
      <c r="VO10" s="13"/>
      <c r="VP10" s="13"/>
      <c r="VQ10" s="13"/>
      <c r="VR10" s="13"/>
      <c r="VS10" s="13"/>
      <c r="VT10" s="13"/>
      <c r="VU10" s="13"/>
      <c r="VV10" s="13"/>
      <c r="VW10" s="13"/>
      <c r="VX10" s="13"/>
      <c r="VY10" s="13"/>
      <c r="VZ10" s="13"/>
      <c r="WA10" s="13"/>
      <c r="WB10" s="13"/>
      <c r="WC10" s="13"/>
      <c r="WD10" s="13"/>
      <c r="WE10" s="13"/>
      <c r="WF10" s="13"/>
      <c r="WG10" s="13"/>
      <c r="WH10" s="13"/>
      <c r="WI10" s="13"/>
      <c r="WJ10" s="13"/>
      <c r="WK10" s="13"/>
      <c r="WL10" s="13"/>
      <c r="WM10" s="13"/>
      <c r="WN10" s="13"/>
      <c r="WO10" s="13"/>
      <c r="WP10" s="13"/>
      <c r="WQ10" s="13"/>
      <c r="WR10" s="13"/>
      <c r="WS10" s="13"/>
      <c r="WT10" s="13"/>
      <c r="WU10" s="13"/>
      <c r="WV10" s="13"/>
      <c r="WW10" s="13"/>
      <c r="WX10" s="13"/>
      <c r="WY10" s="13"/>
      <c r="WZ10" s="13"/>
      <c r="XA10" s="13"/>
      <c r="XB10" s="13"/>
      <c r="XC10" s="13"/>
      <c r="XD10" s="13"/>
      <c r="XE10" s="13"/>
      <c r="XF10" s="13"/>
      <c r="XG10" s="13"/>
      <c r="XH10" s="13"/>
      <c r="XI10" s="13"/>
      <c r="XJ10" s="13"/>
      <c r="XK10" s="13"/>
      <c r="XL10" s="13"/>
      <c r="XM10" s="13"/>
      <c r="XN10" s="13"/>
      <c r="XO10" s="13"/>
      <c r="XP10" s="13"/>
      <c r="XQ10" s="13"/>
      <c r="XR10" s="13"/>
      <c r="XS10" s="13"/>
      <c r="XT10" s="13"/>
      <c r="XU10" s="13"/>
      <c r="XV10" s="13"/>
      <c r="XW10" s="13"/>
      <c r="XX10" s="13"/>
      <c r="XY10" s="13"/>
      <c r="XZ10" s="13"/>
      <c r="YA10" s="13"/>
      <c r="YB10" s="13"/>
      <c r="YC10" s="13"/>
      <c r="YD10" s="13"/>
      <c r="YE10" s="13"/>
      <c r="YF10" s="13"/>
      <c r="YG10" s="13"/>
      <c r="YH10" s="13"/>
      <c r="YI10" s="13"/>
      <c r="YJ10" s="13"/>
      <c r="YK10" s="13"/>
      <c r="YL10" s="13"/>
      <c r="YM10" s="13"/>
      <c r="YN10" s="13"/>
      <c r="YO10" s="13"/>
      <c r="YP10" s="13"/>
      <c r="YQ10" s="13"/>
      <c r="YR10" s="13"/>
      <c r="YS10" s="13"/>
      <c r="YT10" s="13"/>
      <c r="YU10" s="13"/>
      <c r="YV10" s="13"/>
      <c r="YW10" s="13"/>
      <c r="YX10" s="13"/>
      <c r="YY10" s="13"/>
      <c r="YZ10" s="13"/>
      <c r="ZA10" s="13"/>
      <c r="ZB10" s="13"/>
      <c r="ZC10" s="13"/>
      <c r="ZD10" s="13"/>
      <c r="ZE10" s="13"/>
      <c r="ZF10" s="13"/>
      <c r="ZG10" s="13"/>
      <c r="ZH10" s="13"/>
      <c r="ZI10" s="13"/>
      <c r="ZJ10" s="13"/>
      <c r="ZK10" s="13"/>
      <c r="ZL10" s="13"/>
      <c r="ZM10" s="13"/>
      <c r="ZN10" s="13"/>
      <c r="ZO10" s="13"/>
      <c r="ZP10" s="13"/>
      <c r="ZQ10" s="13"/>
      <c r="ZR10" s="13"/>
      <c r="ZS10" s="13"/>
      <c r="ZT10" s="13"/>
      <c r="ZU10" s="13"/>
      <c r="ZV10" s="13"/>
      <c r="ZW10" s="13"/>
      <c r="ZX10" s="13"/>
      <c r="ZY10" s="13"/>
      <c r="ZZ10" s="13"/>
      <c r="AAA10" s="13"/>
      <c r="AAB10" s="13"/>
      <c r="AAC10" s="13"/>
      <c r="AAD10" s="13"/>
      <c r="AAE10" s="13"/>
      <c r="AAF10" s="13"/>
      <c r="AAG10" s="13"/>
      <c r="AAH10" s="13"/>
      <c r="AAI10" s="13"/>
      <c r="AAJ10" s="13"/>
      <c r="AAK10" s="13"/>
      <c r="AAL10" s="13"/>
      <c r="AAM10" s="13"/>
      <c r="AAN10" s="13"/>
      <c r="AAO10" s="13"/>
      <c r="AAP10" s="13"/>
      <c r="AAQ10" s="13"/>
      <c r="AAR10" s="13"/>
      <c r="AAS10" s="13"/>
      <c r="AAT10" s="13"/>
      <c r="AAU10" s="13"/>
      <c r="AAV10" s="13"/>
      <c r="AAW10" s="13"/>
      <c r="AAX10" s="13"/>
      <c r="AAY10" s="13"/>
      <c r="AAZ10" s="13"/>
      <c r="ABA10" s="13"/>
      <c r="ABB10" s="13"/>
      <c r="ABC10" s="13"/>
      <c r="ABD10" s="13"/>
      <c r="ABE10" s="13"/>
      <c r="ABF10" s="13"/>
      <c r="ABG10" s="13"/>
      <c r="ABH10" s="13"/>
      <c r="ABI10" s="13"/>
      <c r="ABJ10" s="13"/>
      <c r="ABK10" s="13"/>
      <c r="ABL10" s="13"/>
      <c r="ABM10" s="13"/>
      <c r="ABN10" s="13"/>
      <c r="ABO10" s="13"/>
      <c r="ABP10" s="13"/>
      <c r="ABQ10" s="13"/>
      <c r="ABR10" s="13"/>
      <c r="ABS10" s="13"/>
      <c r="ABT10" s="13"/>
      <c r="ABU10" s="13"/>
      <c r="ABV10" s="13"/>
      <c r="ABW10" s="13"/>
      <c r="ABX10" s="13"/>
      <c r="ABY10" s="13"/>
      <c r="ABZ10" s="13"/>
      <c r="ACA10" s="13"/>
      <c r="ACB10" s="13"/>
      <c r="ACC10" s="13"/>
      <c r="ACD10" s="13"/>
      <c r="ACE10" s="13"/>
      <c r="ACF10" s="13"/>
      <c r="ACG10" s="13"/>
      <c r="ACH10" s="13"/>
      <c r="ACI10" s="13"/>
      <c r="ACJ10" s="13"/>
      <c r="ACK10" s="13"/>
      <c r="ACL10" s="13"/>
      <c r="ACM10" s="13"/>
      <c r="ACN10" s="13"/>
      <c r="ACO10" s="13"/>
      <c r="ACP10" s="13"/>
      <c r="ACQ10" s="13"/>
      <c r="ACR10" s="13"/>
      <c r="ACS10" s="13"/>
      <c r="ACT10" s="13"/>
      <c r="ACU10" s="13"/>
      <c r="ACV10" s="13"/>
      <c r="ACW10" s="13"/>
      <c r="ACX10" s="13"/>
      <c r="ACY10" s="13"/>
      <c r="ACZ10" s="13"/>
      <c r="ADA10" s="13"/>
      <c r="ADB10" s="13"/>
      <c r="ADC10" s="13"/>
      <c r="ADD10" s="13"/>
      <c r="ADE10" s="13"/>
      <c r="ADF10" s="13"/>
      <c r="ADG10" s="13"/>
      <c r="ADH10" s="13"/>
      <c r="ADI10" s="13"/>
      <c r="ADJ10" s="13"/>
      <c r="ADK10" s="13"/>
      <c r="ADL10" s="13"/>
      <c r="ADM10" s="13"/>
      <c r="ADN10" s="13"/>
      <c r="ADO10" s="13"/>
      <c r="ADP10" s="13"/>
      <c r="ADQ10" s="13"/>
      <c r="ADR10" s="13"/>
      <c r="ADS10" s="13"/>
      <c r="ADT10" s="13"/>
      <c r="ADU10" s="13"/>
      <c r="ADV10" s="13"/>
      <c r="ADW10" s="13"/>
      <c r="ADX10" s="13"/>
      <c r="ADY10" s="13"/>
      <c r="ADZ10" s="13"/>
      <c r="AEA10" s="13"/>
      <c r="AEB10" s="13"/>
      <c r="AEC10" s="13"/>
      <c r="AED10" s="13"/>
      <c r="AEE10" s="13"/>
      <c r="AEF10" s="13"/>
      <c r="AEG10" s="13"/>
      <c r="AEH10" s="13"/>
      <c r="AEI10" s="13"/>
      <c r="AEJ10" s="13"/>
      <c r="AEK10" s="13"/>
      <c r="AEL10" s="13"/>
      <c r="AEM10" s="13"/>
      <c r="AEN10" s="13"/>
      <c r="AEO10" s="13"/>
      <c r="AEP10" s="13"/>
      <c r="AEQ10" s="13"/>
      <c r="AER10" s="13"/>
      <c r="AES10" s="13"/>
      <c r="AET10" s="13"/>
      <c r="AEU10" s="13"/>
      <c r="AEV10" s="13"/>
      <c r="AEW10" s="13"/>
      <c r="AEX10" s="13"/>
      <c r="AEY10" s="13"/>
      <c r="AEZ10" s="13"/>
      <c r="AFA10" s="13"/>
      <c r="AFB10" s="13"/>
      <c r="AFC10" s="13"/>
      <c r="AFD10" s="13"/>
      <c r="AFE10" s="13"/>
      <c r="AFF10" s="13"/>
      <c r="AFG10" s="13"/>
      <c r="AFH10" s="13"/>
      <c r="AFI10" s="13"/>
      <c r="AFJ10" s="13"/>
      <c r="AFK10" s="13"/>
      <c r="AFL10" s="13"/>
      <c r="AFM10" s="13"/>
      <c r="AFN10" s="13"/>
      <c r="AFO10" s="13"/>
      <c r="AFP10" s="13"/>
      <c r="AFQ10" s="13"/>
      <c r="AFR10" s="13"/>
      <c r="AFS10" s="13"/>
      <c r="AFT10" s="13"/>
      <c r="AFU10" s="13"/>
      <c r="AFV10" s="13"/>
      <c r="AFW10" s="13"/>
      <c r="AFX10" s="13"/>
      <c r="AFY10" s="13"/>
      <c r="AFZ10" s="13"/>
      <c r="AGA10" s="13"/>
      <c r="AGB10" s="13"/>
      <c r="AGC10" s="13"/>
      <c r="AGD10" s="13"/>
      <c r="AGE10" s="13"/>
      <c r="AGF10" s="13"/>
      <c r="AGG10" s="13"/>
      <c r="AGH10" s="13"/>
      <c r="AGI10" s="13"/>
      <c r="AGJ10" s="13"/>
      <c r="AGK10" s="13"/>
      <c r="AGL10" s="13"/>
      <c r="AGM10" s="13"/>
      <c r="AGN10" s="13"/>
      <c r="AGO10" s="13"/>
      <c r="AGP10" s="13"/>
      <c r="AGQ10" s="13"/>
      <c r="AGR10" s="13"/>
      <c r="AGS10" s="13"/>
      <c r="AGT10" s="13"/>
      <c r="AGU10" s="13"/>
      <c r="AGV10" s="13"/>
      <c r="AGW10" s="13"/>
      <c r="AGX10" s="13"/>
      <c r="AGY10" s="13"/>
      <c r="AGZ10" s="13"/>
      <c r="AHA10" s="13"/>
      <c r="AHB10" s="13"/>
      <c r="AHC10" s="13"/>
      <c r="AHD10" s="13"/>
      <c r="AHE10" s="13"/>
      <c r="AHF10" s="13"/>
      <c r="AHG10" s="13"/>
      <c r="AHH10" s="13"/>
      <c r="AHI10" s="13"/>
      <c r="AHJ10" s="13"/>
      <c r="AHK10" s="13"/>
      <c r="AHL10" s="13"/>
      <c r="AHM10" s="13"/>
      <c r="AHN10" s="13"/>
      <c r="AHO10" s="13"/>
      <c r="AHP10" s="13"/>
      <c r="AHQ10" s="13"/>
      <c r="AHR10" s="13"/>
      <c r="AHS10" s="13"/>
      <c r="AHT10" s="13"/>
      <c r="AHU10" s="13"/>
      <c r="AHV10" s="13"/>
      <c r="AHW10" s="13"/>
      <c r="AHX10" s="13"/>
      <c r="AHY10" s="13"/>
      <c r="AHZ10" s="13"/>
      <c r="AIA10" s="13"/>
      <c r="AIB10" s="13"/>
      <c r="AIC10" s="13"/>
      <c r="AID10" s="13"/>
      <c r="AIE10" s="13"/>
      <c r="AIF10" s="13"/>
      <c r="AIG10" s="13"/>
      <c r="AIH10" s="13"/>
      <c r="AII10" s="13"/>
      <c r="AIJ10" s="13"/>
      <c r="AIK10" s="13"/>
      <c r="AIL10" s="13"/>
      <c r="AIM10" s="13"/>
      <c r="AIN10" s="13"/>
      <c r="AIO10" s="13"/>
      <c r="AIP10" s="13"/>
      <c r="AIQ10" s="13"/>
      <c r="AIR10" s="13"/>
      <c r="AIS10" s="13"/>
      <c r="AIT10" s="13"/>
      <c r="AIU10" s="13"/>
      <c r="AIV10" s="13"/>
      <c r="AIW10" s="13"/>
      <c r="AIX10" s="13"/>
      <c r="AIY10" s="13"/>
      <c r="AIZ10" s="13"/>
      <c r="AJA10" s="13"/>
      <c r="AJB10" s="13"/>
      <c r="AJC10" s="13"/>
      <c r="AJD10" s="13"/>
      <c r="AJE10" s="13"/>
      <c r="AJF10" s="13"/>
      <c r="AJG10" s="13"/>
      <c r="AJH10" s="13"/>
      <c r="AJI10" s="13"/>
      <c r="AJJ10" s="13"/>
      <c r="AJK10" s="13"/>
      <c r="AJL10" s="13"/>
      <c r="AJM10" s="13"/>
      <c r="AJN10" s="13"/>
      <c r="AJO10" s="13"/>
      <c r="AJP10" s="13"/>
      <c r="AJQ10" s="13"/>
      <c r="AJR10" s="13"/>
      <c r="AJS10" s="13"/>
      <c r="AJT10" s="13"/>
      <c r="AJU10" s="13"/>
      <c r="AJV10" s="13"/>
      <c r="AJW10" s="13"/>
      <c r="AJX10" s="13"/>
      <c r="AJY10" s="13"/>
      <c r="AJZ10" s="13"/>
      <c r="AKA10" s="13"/>
      <c r="AKB10" s="13"/>
      <c r="AKC10" s="13"/>
      <c r="AKD10" s="13"/>
      <c r="AKE10" s="13"/>
      <c r="AKF10" s="13"/>
      <c r="AKG10" s="13"/>
      <c r="AKH10" s="13"/>
      <c r="AKI10" s="13"/>
      <c r="AKJ10" s="13"/>
      <c r="AKK10" s="13"/>
      <c r="AKL10" s="13"/>
      <c r="AKM10" s="13"/>
      <c r="AKN10" s="13"/>
      <c r="AKO10" s="13"/>
      <c r="AKP10" s="13"/>
      <c r="AKQ10" s="13"/>
      <c r="AKR10" s="13"/>
      <c r="AKS10" s="13"/>
      <c r="AKT10" s="13"/>
      <c r="AKU10" s="13"/>
      <c r="AKV10" s="13"/>
      <c r="AKW10" s="13"/>
      <c r="AKX10" s="13"/>
      <c r="AKY10" s="13"/>
      <c r="AKZ10" s="13"/>
      <c r="ALA10" s="13"/>
      <c r="ALB10" s="13"/>
      <c r="ALC10" s="13"/>
      <c r="ALD10" s="13"/>
      <c r="ALE10" s="13"/>
      <c r="ALF10" s="13"/>
      <c r="ALG10" s="13"/>
      <c r="ALH10" s="13"/>
      <c r="ALI10" s="13"/>
      <c r="ALJ10" s="13"/>
      <c r="ALK10" s="13"/>
      <c r="ALL10" s="13"/>
      <c r="ALM10" s="13"/>
      <c r="ALN10" s="13"/>
      <c r="ALO10" s="13"/>
      <c r="ALP10" s="13"/>
      <c r="ALQ10" s="13"/>
      <c r="ALR10" s="13"/>
      <c r="ALS10" s="13"/>
      <c r="ALT10" s="13"/>
      <c r="ALU10" s="13"/>
      <c r="ALV10" s="13"/>
      <c r="ALW10" s="13"/>
      <c r="ALX10" s="13"/>
      <c r="ALY10" s="13"/>
      <c r="ALZ10" s="13"/>
      <c r="AMA10" s="13"/>
      <c r="AMB10" s="13"/>
      <c r="AMC10" s="13"/>
      <c r="AMD10" s="13"/>
      <c r="AME10" s="13"/>
      <c r="AMF10" s="13"/>
      <c r="AMG10" s="13"/>
      <c r="AMH10" s="13"/>
      <c r="AMI10" s="13"/>
      <c r="AMJ10" s="13"/>
      <c r="AMK10" s="13"/>
      <c r="AML10" s="13"/>
      <c r="AMM10" s="13"/>
      <c r="AMN10" s="13"/>
      <c r="AMO10" s="13"/>
      <c r="AMP10" s="13"/>
      <c r="AMQ10" s="13"/>
      <c r="AMR10" s="13"/>
      <c r="AMS10" s="13"/>
      <c r="AMT10" s="13"/>
      <c r="AMU10" s="13"/>
      <c r="AMV10" s="13"/>
      <c r="AMW10" s="13"/>
      <c r="AMX10" s="13"/>
      <c r="AMY10" s="13"/>
      <c r="AMZ10" s="13"/>
      <c r="ANA10" s="13"/>
      <c r="ANB10" s="13"/>
      <c r="ANC10" s="13"/>
      <c r="AND10" s="13"/>
      <c r="ANE10" s="13"/>
      <c r="ANF10" s="13"/>
      <c r="ANG10" s="13"/>
      <c r="ANH10" s="13"/>
      <c r="ANI10" s="13"/>
      <c r="ANJ10" s="13"/>
      <c r="ANK10" s="13"/>
      <c r="ANL10" s="13"/>
      <c r="ANM10" s="13"/>
      <c r="ANN10" s="13"/>
      <c r="ANO10" s="13"/>
      <c r="ANP10" s="13"/>
      <c r="ANQ10" s="13"/>
      <c r="ANR10" s="13"/>
      <c r="ANS10" s="13"/>
      <c r="ANT10" s="13"/>
      <c r="ANU10" s="13"/>
      <c r="ANV10" s="13"/>
      <c r="ANW10" s="13"/>
      <c r="ANX10" s="13"/>
      <c r="ANY10" s="13"/>
      <c r="ANZ10" s="13"/>
      <c r="AOA10" s="13"/>
      <c r="AOB10" s="13"/>
      <c r="AOC10" s="13"/>
      <c r="AOD10" s="13"/>
      <c r="AOE10" s="13"/>
      <c r="AOF10" s="13"/>
      <c r="AOG10" s="13"/>
      <c r="AOH10" s="13"/>
      <c r="AOI10" s="13"/>
      <c r="AOJ10" s="13"/>
      <c r="AOK10" s="13"/>
      <c r="AOL10" s="13"/>
      <c r="AOM10" s="13"/>
      <c r="AON10" s="13"/>
      <c r="AOO10" s="13"/>
      <c r="AOP10" s="13"/>
      <c r="AOQ10" s="13"/>
      <c r="AOR10" s="13"/>
      <c r="AOS10" s="13"/>
      <c r="AOT10" s="13"/>
      <c r="AOU10" s="13"/>
      <c r="AOV10" s="13"/>
      <c r="AOW10" s="13"/>
      <c r="AOX10" s="13"/>
      <c r="AOY10" s="13"/>
      <c r="AOZ10" s="13"/>
      <c r="APA10" s="13"/>
      <c r="APB10" s="13"/>
      <c r="APC10" s="13"/>
      <c r="APD10" s="13"/>
      <c r="APE10" s="13"/>
      <c r="APF10" s="13"/>
      <c r="APG10" s="58"/>
    </row>
    <row r="11" spans="1:1099" s="57" customFormat="1" ht="11.25" customHeight="1" thickBot="1">
      <c r="A11" s="16"/>
      <c r="B11" s="944"/>
      <c r="C11" s="945"/>
      <c r="D11" s="945"/>
      <c r="E11" s="945"/>
      <c r="F11" s="945"/>
      <c r="G11" s="945"/>
      <c r="H11" s="945"/>
      <c r="I11" s="945"/>
      <c r="J11" s="945"/>
      <c r="K11" s="945"/>
      <c r="L11" s="945"/>
      <c r="M11" s="945"/>
      <c r="N11" s="945"/>
      <c r="O11" s="945"/>
      <c r="P11" s="945"/>
      <c r="Q11" s="945"/>
      <c r="R11" s="945"/>
      <c r="S11" s="945"/>
      <c r="T11" s="945"/>
      <c r="U11" s="945"/>
      <c r="V11" s="945"/>
      <c r="W11" s="945"/>
      <c r="X11" s="945"/>
      <c r="Y11" s="946"/>
      <c r="Z11" s="963"/>
      <c r="AA11" s="964"/>
      <c r="AB11" s="964"/>
      <c r="AC11" s="964"/>
      <c r="AD11" s="964"/>
      <c r="AE11" s="964"/>
      <c r="AF11" s="964"/>
      <c r="AG11" s="964"/>
      <c r="AH11" s="964"/>
      <c r="AI11" s="964"/>
      <c r="AJ11" s="964"/>
      <c r="AK11" s="964"/>
      <c r="AL11" s="964"/>
      <c r="AM11" s="964"/>
      <c r="AN11" s="964"/>
      <c r="AO11" s="964"/>
      <c r="AP11" s="964"/>
      <c r="AQ11" s="964"/>
      <c r="AR11" s="964"/>
      <c r="AS11" s="965"/>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I11" s="13"/>
      <c r="EJ11" s="13"/>
      <c r="EK11" s="13"/>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c r="FL11" s="13"/>
      <c r="FM11" s="13"/>
      <c r="FN11" s="13"/>
      <c r="FO11" s="13"/>
      <c r="FP11" s="13"/>
      <c r="FQ11" s="13"/>
      <c r="FR11" s="13"/>
      <c r="FS11" s="13"/>
      <c r="FT11" s="13"/>
      <c r="FU11" s="13"/>
      <c r="FV11" s="13"/>
      <c r="FW11" s="13"/>
      <c r="FX11" s="13"/>
      <c r="FY11" s="13"/>
      <c r="FZ11" s="13"/>
      <c r="GA11" s="13"/>
      <c r="GB11" s="13"/>
      <c r="GC11" s="13"/>
      <c r="GD11" s="13"/>
      <c r="GE11" s="13"/>
      <c r="GF11" s="13"/>
      <c r="GG11" s="13"/>
      <c r="GH11" s="13"/>
      <c r="GI11" s="13"/>
      <c r="GJ11" s="13"/>
      <c r="GK11" s="13"/>
      <c r="GL11" s="13"/>
      <c r="GM11" s="13"/>
      <c r="GN11" s="13"/>
      <c r="GO11" s="13"/>
      <c r="GP11" s="13"/>
      <c r="GQ11" s="13"/>
      <c r="GR11" s="13"/>
      <c r="GS11" s="13"/>
      <c r="GT11" s="13"/>
      <c r="GU11" s="13"/>
      <c r="GV11" s="13"/>
      <c r="GW11" s="13"/>
      <c r="GX11" s="13"/>
      <c r="GY11" s="13"/>
      <c r="GZ11" s="13"/>
      <c r="HA11" s="13"/>
      <c r="HB11" s="13"/>
      <c r="HC11" s="13"/>
      <c r="HD11" s="13"/>
      <c r="HE11" s="13"/>
      <c r="HF11" s="13"/>
      <c r="HG11" s="13"/>
      <c r="HH11" s="13"/>
      <c r="HI11" s="13"/>
      <c r="HJ11" s="13"/>
      <c r="HK11" s="13"/>
      <c r="HL11" s="13"/>
      <c r="HM11" s="13"/>
      <c r="HN11" s="13"/>
      <c r="HO11" s="13"/>
      <c r="HP11" s="13"/>
      <c r="HQ11" s="13"/>
      <c r="HR11" s="13"/>
      <c r="HS11" s="13"/>
      <c r="HT11" s="13"/>
      <c r="HU11" s="13"/>
      <c r="HV11" s="13"/>
      <c r="HW11" s="13"/>
      <c r="HX11" s="13"/>
      <c r="HY11" s="13"/>
      <c r="HZ11" s="13"/>
      <c r="IA11" s="13"/>
      <c r="IB11" s="13"/>
      <c r="IC11" s="13"/>
      <c r="ID11" s="13"/>
      <c r="IE11" s="13"/>
      <c r="IF11" s="13"/>
      <c r="IG11" s="13"/>
      <c r="IH11" s="13"/>
      <c r="II11" s="13"/>
      <c r="IJ11" s="13"/>
      <c r="IK11" s="13"/>
      <c r="IL11" s="13"/>
      <c r="IM11" s="13"/>
      <c r="IN11" s="13"/>
      <c r="IO11" s="13"/>
      <c r="IP11" s="13"/>
      <c r="IQ11" s="13"/>
      <c r="IR11" s="13"/>
      <c r="IS11" s="13"/>
      <c r="IT11" s="13"/>
      <c r="IU11" s="13"/>
      <c r="IV11" s="13"/>
      <c r="IW11" s="13"/>
      <c r="IX11" s="13"/>
      <c r="IY11" s="13"/>
      <c r="IZ11" s="13"/>
      <c r="JA11" s="13"/>
      <c r="JB11" s="13"/>
      <c r="JC11" s="13"/>
      <c r="JD11" s="13"/>
      <c r="JE11" s="13"/>
      <c r="JF11" s="13"/>
      <c r="JG11" s="13"/>
      <c r="JH11" s="13"/>
      <c r="JI11" s="13"/>
      <c r="JJ11" s="13"/>
      <c r="JK11" s="13"/>
      <c r="JL11" s="13"/>
      <c r="JM11" s="13"/>
      <c r="JN11" s="13"/>
      <c r="JO11" s="13"/>
      <c r="JP11" s="13"/>
      <c r="JQ11" s="13"/>
      <c r="JR11" s="13"/>
      <c r="JS11" s="13"/>
      <c r="JT11" s="13"/>
      <c r="JU11" s="13"/>
      <c r="JV11" s="13"/>
      <c r="JW11" s="13"/>
      <c r="JX11" s="13"/>
      <c r="JY11" s="13"/>
      <c r="JZ11" s="13"/>
      <c r="KA11" s="13"/>
      <c r="KB11" s="13"/>
      <c r="KC11" s="13"/>
      <c r="KD11" s="13"/>
      <c r="KE11" s="13"/>
      <c r="KF11" s="13"/>
      <c r="KG11" s="13"/>
      <c r="KH11" s="13"/>
      <c r="KI11" s="13"/>
      <c r="KJ11" s="13"/>
      <c r="KK11" s="13"/>
      <c r="KL11" s="13"/>
      <c r="KM11" s="13"/>
      <c r="KN11" s="13"/>
      <c r="KO11" s="13"/>
      <c r="KP11" s="13"/>
      <c r="KQ11" s="13"/>
      <c r="KR11" s="13"/>
      <c r="KS11" s="13"/>
      <c r="KT11" s="13"/>
      <c r="KU11" s="13"/>
      <c r="KV11" s="13"/>
      <c r="KW11" s="13"/>
      <c r="KX11" s="13"/>
      <c r="KY11" s="13"/>
      <c r="KZ11" s="13"/>
      <c r="LA11" s="13"/>
      <c r="LB11" s="13"/>
      <c r="LC11" s="13"/>
      <c r="LD11" s="13"/>
      <c r="LE11" s="13"/>
      <c r="LF11" s="13"/>
      <c r="LG11" s="13"/>
      <c r="LH11" s="13"/>
      <c r="LI11" s="13"/>
      <c r="LJ11" s="13"/>
      <c r="LK11" s="13"/>
      <c r="LL11" s="13"/>
      <c r="LM11" s="13"/>
      <c r="LN11" s="13"/>
      <c r="LO11" s="13"/>
      <c r="LP11" s="13"/>
      <c r="LQ11" s="13"/>
      <c r="LR11" s="13"/>
      <c r="LS11" s="13"/>
      <c r="LT11" s="13"/>
      <c r="LU11" s="13"/>
      <c r="LV11" s="13"/>
      <c r="LW11" s="13"/>
      <c r="LX11" s="13"/>
      <c r="LY11" s="13"/>
      <c r="LZ11" s="13"/>
      <c r="MA11" s="13"/>
      <c r="MB11" s="13"/>
      <c r="MC11" s="13"/>
      <c r="MD11" s="13"/>
      <c r="ME11" s="13"/>
      <c r="MF11" s="13"/>
      <c r="MG11" s="13"/>
      <c r="MH11" s="13"/>
      <c r="MI11" s="13"/>
      <c r="MJ11" s="13"/>
      <c r="MK11" s="13"/>
      <c r="ML11" s="13"/>
      <c r="MM11" s="13"/>
      <c r="MN11" s="13"/>
      <c r="MO11" s="13"/>
      <c r="MP11" s="13"/>
      <c r="MQ11" s="13"/>
      <c r="MR11" s="13"/>
      <c r="MS11" s="13"/>
      <c r="MT11" s="13"/>
      <c r="MU11" s="13"/>
      <c r="MV11" s="13"/>
      <c r="MW11" s="13"/>
      <c r="MX11" s="13"/>
      <c r="MY11" s="13"/>
      <c r="MZ11" s="13"/>
      <c r="NA11" s="13"/>
      <c r="NB11" s="13"/>
      <c r="NC11" s="13"/>
      <c r="ND11" s="13"/>
      <c r="NE11" s="13"/>
      <c r="NF11" s="13"/>
      <c r="NG11" s="13"/>
      <c r="NH11" s="13"/>
      <c r="NI11" s="13"/>
      <c r="NJ11" s="13"/>
      <c r="NK11" s="13"/>
      <c r="NL11" s="13"/>
      <c r="NM11" s="13"/>
      <c r="NN11" s="13"/>
      <c r="NO11" s="13"/>
      <c r="NP11" s="13"/>
      <c r="NQ11" s="13"/>
      <c r="NR11" s="13"/>
      <c r="NS11" s="13"/>
      <c r="NT11" s="13"/>
      <c r="NU11" s="13"/>
      <c r="NV11" s="13"/>
      <c r="NW11" s="13"/>
      <c r="NX11" s="13"/>
      <c r="NY11" s="13"/>
      <c r="NZ11" s="13"/>
      <c r="OA11" s="13"/>
      <c r="OB11" s="13"/>
      <c r="OC11" s="13"/>
      <c r="OD11" s="13"/>
      <c r="OE11" s="13"/>
      <c r="OF11" s="13"/>
      <c r="OG11" s="13"/>
      <c r="OH11" s="13"/>
      <c r="OI11" s="13"/>
      <c r="OJ11" s="13"/>
      <c r="OK11" s="13"/>
      <c r="OL11" s="13"/>
      <c r="OM11" s="13"/>
      <c r="ON11" s="13"/>
      <c r="OO11" s="13"/>
      <c r="OP11" s="13"/>
      <c r="OQ11" s="13"/>
      <c r="OR11" s="13"/>
      <c r="OS11" s="13"/>
      <c r="OT11" s="13"/>
      <c r="OU11" s="13"/>
      <c r="OV11" s="13"/>
      <c r="OW11" s="13"/>
      <c r="OX11" s="13"/>
      <c r="OY11" s="13"/>
      <c r="OZ11" s="13"/>
      <c r="PA11" s="13"/>
      <c r="PB11" s="13"/>
      <c r="PC11" s="13"/>
      <c r="PD11" s="13"/>
      <c r="PE11" s="13"/>
      <c r="PF11" s="13"/>
      <c r="PG11" s="13"/>
      <c r="PH11" s="13"/>
      <c r="PI11" s="13"/>
      <c r="PJ11" s="13"/>
      <c r="PK11" s="13"/>
      <c r="PL11" s="13"/>
      <c r="PM11" s="13"/>
      <c r="PN11" s="13"/>
      <c r="PO11" s="13"/>
      <c r="PP11" s="13"/>
      <c r="PQ11" s="13"/>
      <c r="PR11" s="13"/>
      <c r="PS11" s="13"/>
      <c r="PT11" s="13"/>
      <c r="PU11" s="13"/>
      <c r="PV11" s="13"/>
      <c r="PW11" s="13"/>
      <c r="PX11" s="13"/>
      <c r="PY11" s="13"/>
      <c r="PZ11" s="13"/>
      <c r="QA11" s="13"/>
      <c r="QB11" s="13"/>
      <c r="QC11" s="13"/>
      <c r="QD11" s="13"/>
      <c r="QE11" s="13"/>
      <c r="QF11" s="13"/>
      <c r="QG11" s="13"/>
      <c r="QH11" s="13"/>
      <c r="QI11" s="13"/>
      <c r="QJ11" s="13"/>
      <c r="QK11" s="13"/>
      <c r="QL11" s="13"/>
      <c r="QM11" s="13"/>
      <c r="QN11" s="13"/>
      <c r="QO11" s="13"/>
      <c r="QP11" s="13"/>
      <c r="QQ11" s="13"/>
      <c r="QR11" s="13"/>
      <c r="QS11" s="13"/>
      <c r="QT11" s="13"/>
      <c r="QU11" s="13"/>
      <c r="QV11" s="13"/>
      <c r="QW11" s="13"/>
      <c r="QX11" s="13"/>
      <c r="QY11" s="13"/>
      <c r="QZ11" s="13"/>
      <c r="RA11" s="13"/>
      <c r="RB11" s="13"/>
      <c r="RC11" s="13"/>
      <c r="RD11" s="13"/>
      <c r="RE11" s="13"/>
      <c r="RF11" s="13"/>
      <c r="RG11" s="13"/>
      <c r="RH11" s="13"/>
      <c r="RI11" s="13"/>
      <c r="RJ11" s="13"/>
      <c r="RK11" s="13"/>
      <c r="RL11" s="13"/>
      <c r="RM11" s="13"/>
      <c r="RN11" s="13"/>
      <c r="RO11" s="13"/>
      <c r="RP11" s="13"/>
      <c r="RQ11" s="13"/>
      <c r="RR11" s="13"/>
      <c r="RS11" s="13"/>
      <c r="RT11" s="13"/>
      <c r="RU11" s="13"/>
      <c r="RV11" s="13"/>
      <c r="RW11" s="13"/>
      <c r="RX11" s="13"/>
      <c r="RY11" s="13"/>
      <c r="RZ11" s="13"/>
      <c r="SA11" s="13"/>
      <c r="SB11" s="13"/>
      <c r="SC11" s="13"/>
      <c r="SD11" s="13"/>
      <c r="SE11" s="13"/>
      <c r="SF11" s="13"/>
      <c r="SG11" s="13"/>
      <c r="SH11" s="13"/>
      <c r="SI11" s="13"/>
      <c r="SJ11" s="13"/>
      <c r="SK11" s="13"/>
      <c r="SL11" s="13"/>
      <c r="SM11" s="13"/>
      <c r="SN11" s="13"/>
      <c r="SO11" s="13"/>
      <c r="SP11" s="13"/>
      <c r="SQ11" s="13"/>
      <c r="SR11" s="13"/>
      <c r="SS11" s="13"/>
      <c r="ST11" s="13"/>
      <c r="SU11" s="13"/>
      <c r="SV11" s="13"/>
      <c r="SW11" s="13"/>
      <c r="SX11" s="13"/>
      <c r="SY11" s="13"/>
      <c r="SZ11" s="13"/>
      <c r="TA11" s="13"/>
      <c r="TB11" s="13"/>
      <c r="TC11" s="13"/>
      <c r="TD11" s="13"/>
      <c r="TE11" s="13"/>
      <c r="TF11" s="13"/>
      <c r="TG11" s="13"/>
      <c r="TH11" s="13"/>
      <c r="TI11" s="13"/>
      <c r="TJ11" s="13"/>
      <c r="TK11" s="13"/>
      <c r="TL11" s="13"/>
      <c r="TM11" s="13"/>
      <c r="TN11" s="13"/>
      <c r="TO11" s="13"/>
      <c r="TP11" s="13"/>
      <c r="TQ11" s="13"/>
      <c r="TR11" s="13"/>
      <c r="TS11" s="13"/>
      <c r="TT11" s="13"/>
      <c r="TU11" s="13"/>
      <c r="TV11" s="13"/>
      <c r="TW11" s="13"/>
      <c r="TX11" s="13"/>
      <c r="TY11" s="13"/>
      <c r="TZ11" s="13"/>
      <c r="UA11" s="13"/>
      <c r="UB11" s="13"/>
      <c r="UC11" s="13"/>
      <c r="UD11" s="13"/>
      <c r="UE11" s="13"/>
      <c r="UF11" s="13"/>
      <c r="UG11" s="13"/>
      <c r="UH11" s="13"/>
      <c r="UI11" s="13"/>
      <c r="UJ11" s="13"/>
      <c r="UK11" s="13"/>
      <c r="UL11" s="13"/>
      <c r="UM11" s="13"/>
      <c r="UN11" s="13"/>
      <c r="UO11" s="13"/>
      <c r="UP11" s="13"/>
      <c r="UQ11" s="13"/>
      <c r="UR11" s="13"/>
      <c r="US11" s="13"/>
      <c r="UT11" s="13"/>
      <c r="UU11" s="13"/>
      <c r="UV11" s="13"/>
      <c r="UW11" s="13"/>
      <c r="UX11" s="13"/>
      <c r="UY11" s="13"/>
      <c r="UZ11" s="13"/>
      <c r="VA11" s="13"/>
      <c r="VB11" s="13"/>
      <c r="VC11" s="13"/>
      <c r="VD11" s="13"/>
      <c r="VE11" s="13"/>
      <c r="VF11" s="13"/>
      <c r="VG11" s="13"/>
      <c r="VH11" s="13"/>
      <c r="VI11" s="13"/>
      <c r="VJ11" s="13"/>
      <c r="VK11" s="13"/>
      <c r="VL11" s="13"/>
      <c r="VM11" s="13"/>
      <c r="VN11" s="13"/>
      <c r="VO11" s="13"/>
      <c r="VP11" s="13"/>
      <c r="VQ11" s="13"/>
      <c r="VR11" s="13"/>
      <c r="VS11" s="13"/>
      <c r="VT11" s="13"/>
      <c r="VU11" s="13"/>
      <c r="VV11" s="13"/>
      <c r="VW11" s="13"/>
      <c r="VX11" s="13"/>
      <c r="VY11" s="13"/>
      <c r="VZ11" s="13"/>
      <c r="WA11" s="13"/>
      <c r="WB11" s="13"/>
      <c r="WC11" s="13"/>
      <c r="WD11" s="13"/>
      <c r="WE11" s="13"/>
      <c r="WF11" s="13"/>
      <c r="WG11" s="13"/>
      <c r="WH11" s="13"/>
      <c r="WI11" s="13"/>
      <c r="WJ11" s="13"/>
      <c r="WK11" s="13"/>
      <c r="WL11" s="13"/>
      <c r="WM11" s="13"/>
      <c r="WN11" s="13"/>
      <c r="WO11" s="13"/>
      <c r="WP11" s="13"/>
      <c r="WQ11" s="13"/>
      <c r="WR11" s="13"/>
      <c r="WS11" s="13"/>
      <c r="WT11" s="13"/>
      <c r="WU11" s="13"/>
      <c r="WV11" s="13"/>
      <c r="WW11" s="13"/>
      <c r="WX11" s="13"/>
      <c r="WY11" s="13"/>
      <c r="WZ11" s="13"/>
      <c r="XA11" s="13"/>
      <c r="XB11" s="13"/>
      <c r="XC11" s="13"/>
      <c r="XD11" s="13"/>
      <c r="XE11" s="13"/>
      <c r="XF11" s="13"/>
      <c r="XG11" s="13"/>
      <c r="XH11" s="13"/>
      <c r="XI11" s="13"/>
      <c r="XJ11" s="13"/>
      <c r="XK11" s="13"/>
      <c r="XL11" s="13"/>
      <c r="XM11" s="13"/>
      <c r="XN11" s="13"/>
      <c r="XO11" s="13"/>
      <c r="XP11" s="13"/>
      <c r="XQ11" s="13"/>
      <c r="XR11" s="13"/>
      <c r="XS11" s="13"/>
      <c r="XT11" s="13"/>
      <c r="XU11" s="13"/>
      <c r="XV11" s="13"/>
      <c r="XW11" s="13"/>
      <c r="XX11" s="13"/>
      <c r="XY11" s="13"/>
      <c r="XZ11" s="13"/>
      <c r="YA11" s="13"/>
      <c r="YB11" s="13"/>
      <c r="YC11" s="13"/>
      <c r="YD11" s="13"/>
      <c r="YE11" s="13"/>
      <c r="YF11" s="13"/>
      <c r="YG11" s="13"/>
      <c r="YH11" s="13"/>
      <c r="YI11" s="13"/>
      <c r="YJ11" s="13"/>
      <c r="YK11" s="13"/>
      <c r="YL11" s="13"/>
      <c r="YM11" s="13"/>
      <c r="YN11" s="13"/>
      <c r="YO11" s="13"/>
      <c r="YP11" s="13"/>
      <c r="YQ11" s="13"/>
      <c r="YR11" s="13"/>
      <c r="YS11" s="13"/>
      <c r="YT11" s="13"/>
      <c r="YU11" s="13"/>
      <c r="YV11" s="13"/>
      <c r="YW11" s="13"/>
      <c r="YX11" s="13"/>
      <c r="YY11" s="13"/>
      <c r="YZ11" s="13"/>
      <c r="ZA11" s="13"/>
      <c r="ZB11" s="13"/>
      <c r="ZC11" s="13"/>
      <c r="ZD11" s="13"/>
      <c r="ZE11" s="13"/>
      <c r="ZF11" s="13"/>
      <c r="ZG11" s="13"/>
      <c r="ZH11" s="13"/>
      <c r="ZI11" s="13"/>
      <c r="ZJ11" s="13"/>
      <c r="ZK11" s="13"/>
      <c r="ZL11" s="13"/>
      <c r="ZM11" s="13"/>
      <c r="ZN11" s="13"/>
      <c r="ZO11" s="13"/>
      <c r="ZP11" s="13"/>
      <c r="ZQ11" s="13"/>
      <c r="ZR11" s="13"/>
      <c r="ZS11" s="13"/>
      <c r="ZT11" s="13"/>
      <c r="ZU11" s="13"/>
      <c r="ZV11" s="13"/>
      <c r="ZW11" s="13"/>
      <c r="ZX11" s="13"/>
      <c r="ZY11" s="13"/>
      <c r="ZZ11" s="13"/>
      <c r="AAA11" s="13"/>
      <c r="AAB11" s="13"/>
      <c r="AAC11" s="13"/>
      <c r="AAD11" s="13"/>
      <c r="AAE11" s="13"/>
      <c r="AAF11" s="13"/>
      <c r="AAG11" s="13"/>
      <c r="AAH11" s="13"/>
      <c r="AAI11" s="13"/>
      <c r="AAJ11" s="13"/>
      <c r="AAK11" s="13"/>
      <c r="AAL11" s="13"/>
      <c r="AAM11" s="13"/>
      <c r="AAN11" s="13"/>
      <c r="AAO11" s="13"/>
      <c r="AAP11" s="13"/>
      <c r="AAQ11" s="13"/>
      <c r="AAR11" s="13"/>
      <c r="AAS11" s="13"/>
      <c r="AAT11" s="13"/>
      <c r="AAU11" s="13"/>
      <c r="AAV11" s="13"/>
      <c r="AAW11" s="13"/>
      <c r="AAX11" s="13"/>
      <c r="AAY11" s="13"/>
      <c r="AAZ11" s="13"/>
      <c r="ABA11" s="13"/>
      <c r="ABB11" s="13"/>
      <c r="ABC11" s="13"/>
      <c r="ABD11" s="13"/>
      <c r="ABE11" s="13"/>
      <c r="ABF11" s="13"/>
      <c r="ABG11" s="13"/>
      <c r="ABH11" s="13"/>
      <c r="ABI11" s="13"/>
      <c r="ABJ11" s="13"/>
      <c r="ABK11" s="13"/>
      <c r="ABL11" s="13"/>
      <c r="ABM11" s="13"/>
      <c r="ABN11" s="13"/>
      <c r="ABO11" s="13"/>
      <c r="ABP11" s="13"/>
      <c r="ABQ11" s="13"/>
      <c r="ABR11" s="13"/>
      <c r="ABS11" s="13"/>
      <c r="ABT11" s="13"/>
      <c r="ABU11" s="13"/>
      <c r="ABV11" s="13"/>
      <c r="ABW11" s="13"/>
      <c r="ABX11" s="13"/>
      <c r="ABY11" s="13"/>
      <c r="ABZ11" s="13"/>
      <c r="ACA11" s="13"/>
      <c r="ACB11" s="13"/>
      <c r="ACC11" s="13"/>
      <c r="ACD11" s="13"/>
      <c r="ACE11" s="13"/>
      <c r="ACF11" s="13"/>
      <c r="ACG11" s="13"/>
      <c r="ACH11" s="13"/>
      <c r="ACI11" s="13"/>
      <c r="ACJ11" s="13"/>
      <c r="ACK11" s="13"/>
      <c r="ACL11" s="13"/>
      <c r="ACM11" s="13"/>
      <c r="ACN11" s="13"/>
      <c r="ACO11" s="13"/>
      <c r="ACP11" s="13"/>
      <c r="ACQ11" s="13"/>
      <c r="ACR11" s="13"/>
      <c r="ACS11" s="13"/>
      <c r="ACT11" s="13"/>
      <c r="ACU11" s="13"/>
      <c r="ACV11" s="13"/>
      <c r="ACW11" s="13"/>
      <c r="ACX11" s="13"/>
      <c r="ACY11" s="13"/>
      <c r="ACZ11" s="13"/>
      <c r="ADA11" s="13"/>
      <c r="ADB11" s="13"/>
      <c r="ADC11" s="13"/>
      <c r="ADD11" s="13"/>
      <c r="ADE11" s="13"/>
      <c r="ADF11" s="13"/>
      <c r="ADG11" s="13"/>
      <c r="ADH11" s="13"/>
      <c r="ADI11" s="13"/>
      <c r="ADJ11" s="13"/>
      <c r="ADK11" s="13"/>
      <c r="ADL11" s="13"/>
      <c r="ADM11" s="13"/>
      <c r="ADN11" s="13"/>
      <c r="ADO11" s="13"/>
      <c r="ADP11" s="13"/>
      <c r="ADQ11" s="13"/>
      <c r="ADR11" s="13"/>
      <c r="ADS11" s="13"/>
      <c r="ADT11" s="13"/>
      <c r="ADU11" s="13"/>
      <c r="ADV11" s="13"/>
      <c r="ADW11" s="13"/>
      <c r="ADX11" s="13"/>
      <c r="ADY11" s="13"/>
      <c r="ADZ11" s="13"/>
      <c r="AEA11" s="13"/>
      <c r="AEB11" s="13"/>
      <c r="AEC11" s="13"/>
      <c r="AED11" s="13"/>
      <c r="AEE11" s="13"/>
      <c r="AEF11" s="13"/>
      <c r="AEG11" s="13"/>
      <c r="AEH11" s="13"/>
      <c r="AEI11" s="13"/>
      <c r="AEJ11" s="13"/>
      <c r="AEK11" s="13"/>
      <c r="AEL11" s="13"/>
      <c r="AEM11" s="13"/>
      <c r="AEN11" s="13"/>
      <c r="AEO11" s="13"/>
      <c r="AEP11" s="13"/>
      <c r="AEQ11" s="13"/>
      <c r="AER11" s="13"/>
      <c r="AES11" s="13"/>
      <c r="AET11" s="13"/>
      <c r="AEU11" s="13"/>
      <c r="AEV11" s="13"/>
      <c r="AEW11" s="13"/>
      <c r="AEX11" s="13"/>
      <c r="AEY11" s="13"/>
      <c r="AEZ11" s="13"/>
      <c r="AFA11" s="13"/>
      <c r="AFB11" s="13"/>
      <c r="AFC11" s="13"/>
      <c r="AFD11" s="13"/>
      <c r="AFE11" s="13"/>
      <c r="AFF11" s="13"/>
      <c r="AFG11" s="13"/>
      <c r="AFH11" s="13"/>
      <c r="AFI11" s="13"/>
      <c r="AFJ11" s="13"/>
      <c r="AFK11" s="13"/>
      <c r="AFL11" s="13"/>
      <c r="AFM11" s="13"/>
      <c r="AFN11" s="13"/>
      <c r="AFO11" s="13"/>
      <c r="AFP11" s="13"/>
      <c r="AFQ11" s="13"/>
      <c r="AFR11" s="13"/>
      <c r="AFS11" s="13"/>
      <c r="AFT11" s="13"/>
      <c r="AFU11" s="13"/>
      <c r="AFV11" s="13"/>
      <c r="AFW11" s="13"/>
      <c r="AFX11" s="13"/>
      <c r="AFY11" s="13"/>
      <c r="AFZ11" s="13"/>
      <c r="AGA11" s="13"/>
      <c r="AGB11" s="13"/>
      <c r="AGC11" s="13"/>
      <c r="AGD11" s="13"/>
      <c r="AGE11" s="13"/>
      <c r="AGF11" s="13"/>
      <c r="AGG11" s="13"/>
      <c r="AGH11" s="13"/>
      <c r="AGI11" s="13"/>
      <c r="AGJ11" s="13"/>
      <c r="AGK11" s="13"/>
      <c r="AGL11" s="13"/>
      <c r="AGM11" s="13"/>
      <c r="AGN11" s="13"/>
      <c r="AGO11" s="13"/>
      <c r="AGP11" s="13"/>
      <c r="AGQ11" s="13"/>
      <c r="AGR11" s="13"/>
      <c r="AGS11" s="13"/>
      <c r="AGT11" s="13"/>
      <c r="AGU11" s="13"/>
      <c r="AGV11" s="13"/>
      <c r="AGW11" s="13"/>
      <c r="AGX11" s="13"/>
      <c r="AGY11" s="13"/>
      <c r="AGZ11" s="13"/>
      <c r="AHA11" s="13"/>
      <c r="AHB11" s="13"/>
      <c r="AHC11" s="13"/>
      <c r="AHD11" s="13"/>
      <c r="AHE11" s="13"/>
      <c r="AHF11" s="13"/>
      <c r="AHG11" s="13"/>
      <c r="AHH11" s="13"/>
      <c r="AHI11" s="13"/>
      <c r="AHJ11" s="13"/>
      <c r="AHK11" s="13"/>
      <c r="AHL11" s="13"/>
      <c r="AHM11" s="13"/>
      <c r="AHN11" s="13"/>
      <c r="AHO11" s="13"/>
      <c r="AHP11" s="13"/>
      <c r="AHQ11" s="13"/>
      <c r="AHR11" s="13"/>
      <c r="AHS11" s="13"/>
      <c r="AHT11" s="13"/>
      <c r="AHU11" s="13"/>
      <c r="AHV11" s="13"/>
      <c r="AHW11" s="13"/>
      <c r="AHX11" s="13"/>
      <c r="AHY11" s="13"/>
      <c r="AHZ11" s="13"/>
      <c r="AIA11" s="13"/>
      <c r="AIB11" s="13"/>
      <c r="AIC11" s="13"/>
      <c r="AID11" s="13"/>
      <c r="AIE11" s="13"/>
      <c r="AIF11" s="13"/>
      <c r="AIG11" s="13"/>
      <c r="AIH11" s="13"/>
      <c r="AII11" s="13"/>
      <c r="AIJ11" s="13"/>
      <c r="AIK11" s="13"/>
      <c r="AIL11" s="13"/>
      <c r="AIM11" s="13"/>
      <c r="AIN11" s="13"/>
      <c r="AIO11" s="13"/>
      <c r="AIP11" s="13"/>
      <c r="AIQ11" s="13"/>
      <c r="AIR11" s="13"/>
      <c r="AIS11" s="13"/>
      <c r="AIT11" s="13"/>
      <c r="AIU11" s="13"/>
      <c r="AIV11" s="13"/>
      <c r="AIW11" s="13"/>
      <c r="AIX11" s="13"/>
      <c r="AIY11" s="13"/>
      <c r="AIZ11" s="13"/>
      <c r="AJA11" s="13"/>
      <c r="AJB11" s="13"/>
      <c r="AJC11" s="13"/>
      <c r="AJD11" s="13"/>
      <c r="AJE11" s="13"/>
      <c r="AJF11" s="13"/>
      <c r="AJG11" s="13"/>
      <c r="AJH11" s="13"/>
      <c r="AJI11" s="13"/>
      <c r="AJJ11" s="13"/>
      <c r="AJK11" s="13"/>
      <c r="AJL11" s="13"/>
      <c r="AJM11" s="13"/>
      <c r="AJN11" s="13"/>
      <c r="AJO11" s="13"/>
      <c r="AJP11" s="13"/>
      <c r="AJQ11" s="13"/>
      <c r="AJR11" s="13"/>
      <c r="AJS11" s="13"/>
      <c r="AJT11" s="13"/>
      <c r="AJU11" s="13"/>
      <c r="AJV11" s="13"/>
      <c r="AJW11" s="13"/>
      <c r="AJX11" s="13"/>
      <c r="AJY11" s="13"/>
      <c r="AJZ11" s="13"/>
      <c r="AKA11" s="13"/>
      <c r="AKB11" s="13"/>
      <c r="AKC11" s="13"/>
      <c r="AKD11" s="13"/>
      <c r="AKE11" s="13"/>
      <c r="AKF11" s="13"/>
      <c r="AKG11" s="13"/>
      <c r="AKH11" s="13"/>
      <c r="AKI11" s="13"/>
      <c r="AKJ11" s="13"/>
      <c r="AKK11" s="13"/>
      <c r="AKL11" s="13"/>
      <c r="AKM11" s="13"/>
      <c r="AKN11" s="13"/>
      <c r="AKO11" s="13"/>
      <c r="AKP11" s="13"/>
      <c r="AKQ11" s="13"/>
      <c r="AKR11" s="13"/>
      <c r="AKS11" s="13"/>
      <c r="AKT11" s="13"/>
      <c r="AKU11" s="13"/>
      <c r="AKV11" s="13"/>
      <c r="AKW11" s="13"/>
      <c r="AKX11" s="13"/>
      <c r="AKY11" s="13"/>
      <c r="AKZ11" s="13"/>
      <c r="ALA11" s="13"/>
      <c r="ALB11" s="13"/>
      <c r="ALC11" s="13"/>
      <c r="ALD11" s="13"/>
      <c r="ALE11" s="13"/>
      <c r="ALF11" s="13"/>
      <c r="ALG11" s="13"/>
      <c r="ALH11" s="13"/>
      <c r="ALI11" s="13"/>
      <c r="ALJ11" s="13"/>
      <c r="ALK11" s="13"/>
      <c r="ALL11" s="13"/>
      <c r="ALM11" s="13"/>
      <c r="ALN11" s="13"/>
      <c r="ALO11" s="13"/>
      <c r="ALP11" s="13"/>
      <c r="ALQ11" s="13"/>
      <c r="ALR11" s="13"/>
      <c r="ALS11" s="13"/>
      <c r="ALT11" s="13"/>
      <c r="ALU11" s="13"/>
      <c r="ALV11" s="13"/>
      <c r="ALW11" s="13"/>
      <c r="ALX11" s="13"/>
      <c r="ALY11" s="13"/>
      <c r="ALZ11" s="13"/>
      <c r="AMA11" s="13"/>
      <c r="AMB11" s="13"/>
      <c r="AMC11" s="13"/>
      <c r="AMD11" s="13"/>
      <c r="AME11" s="13"/>
      <c r="AMF11" s="13"/>
      <c r="AMG11" s="13"/>
      <c r="AMH11" s="13"/>
      <c r="AMI11" s="13"/>
      <c r="AMJ11" s="13"/>
      <c r="AMK11" s="13"/>
      <c r="AML11" s="13"/>
      <c r="AMM11" s="13"/>
      <c r="AMN11" s="13"/>
      <c r="AMO11" s="13"/>
      <c r="AMP11" s="13"/>
      <c r="AMQ11" s="13"/>
      <c r="AMR11" s="13"/>
      <c r="AMS11" s="13"/>
      <c r="AMT11" s="13"/>
      <c r="AMU11" s="13"/>
      <c r="AMV11" s="13"/>
      <c r="AMW11" s="13"/>
      <c r="AMX11" s="13"/>
      <c r="AMY11" s="13"/>
      <c r="AMZ11" s="13"/>
      <c r="ANA11" s="13"/>
      <c r="ANB11" s="13"/>
      <c r="ANC11" s="13"/>
      <c r="AND11" s="13"/>
      <c r="ANE11" s="13"/>
      <c r="ANF11" s="13"/>
      <c r="ANG11" s="13"/>
      <c r="ANH11" s="13"/>
      <c r="ANI11" s="13"/>
      <c r="ANJ11" s="13"/>
      <c r="ANK11" s="13"/>
      <c r="ANL11" s="13"/>
      <c r="ANM11" s="13"/>
      <c r="ANN11" s="13"/>
      <c r="ANO11" s="13"/>
      <c r="ANP11" s="13"/>
      <c r="ANQ11" s="13"/>
      <c r="ANR11" s="13"/>
      <c r="ANS11" s="13"/>
      <c r="ANT11" s="13"/>
      <c r="ANU11" s="13"/>
      <c r="ANV11" s="13"/>
      <c r="ANW11" s="13"/>
      <c r="ANX11" s="13"/>
      <c r="ANY11" s="13"/>
      <c r="ANZ11" s="13"/>
      <c r="AOA11" s="13"/>
      <c r="AOB11" s="13"/>
      <c r="AOC11" s="13"/>
      <c r="AOD11" s="13"/>
      <c r="AOE11" s="13"/>
      <c r="AOF11" s="13"/>
      <c r="AOG11" s="13"/>
      <c r="AOH11" s="13"/>
      <c r="AOI11" s="13"/>
      <c r="AOJ11" s="13"/>
      <c r="AOK11" s="13"/>
      <c r="AOL11" s="13"/>
      <c r="AOM11" s="13"/>
      <c r="AON11" s="13"/>
      <c r="AOO11" s="13"/>
      <c r="AOP11" s="13"/>
      <c r="AOQ11" s="13"/>
      <c r="AOR11" s="13"/>
      <c r="AOS11" s="13"/>
      <c r="AOT11" s="13"/>
      <c r="AOU11" s="13"/>
      <c r="AOV11" s="13"/>
      <c r="AOW11" s="13"/>
      <c r="AOX11" s="13"/>
      <c r="AOY11" s="13"/>
      <c r="AOZ11" s="13"/>
      <c r="APA11" s="13"/>
      <c r="APB11" s="13"/>
      <c r="APC11" s="13"/>
      <c r="APD11" s="13"/>
      <c r="APE11" s="13"/>
      <c r="APF11" s="13"/>
      <c r="APG11" s="58"/>
    </row>
    <row r="12" spans="1:1099" s="50" customFormat="1" ht="12.75" customHeight="1" thickTop="1">
      <c r="A12" s="51"/>
      <c r="B12" s="948" t="s">
        <v>189</v>
      </c>
      <c r="C12" s="56"/>
      <c r="D12" s="947" t="s">
        <v>190</v>
      </c>
      <c r="E12" s="928"/>
      <c r="F12" s="928"/>
      <c r="G12" s="928"/>
      <c r="H12" s="928"/>
      <c r="I12" s="928"/>
      <c r="J12" s="928"/>
      <c r="K12" s="928"/>
      <c r="L12" s="928"/>
      <c r="M12" s="928"/>
      <c r="N12" s="928"/>
      <c r="O12" s="928"/>
      <c r="P12" s="928"/>
      <c r="Q12" s="928"/>
      <c r="R12" s="928"/>
      <c r="S12" s="928"/>
      <c r="T12" s="928" t="s">
        <v>191</v>
      </c>
      <c r="U12" s="928"/>
      <c r="V12" s="959"/>
      <c r="W12" s="947" t="s">
        <v>192</v>
      </c>
      <c r="X12" s="928"/>
      <c r="Y12" s="928"/>
      <c r="Z12" s="928" t="s">
        <v>193</v>
      </c>
      <c r="AA12" s="928"/>
      <c r="AB12" s="928"/>
      <c r="AC12" s="928"/>
      <c r="AD12" s="928"/>
      <c r="AE12" s="928"/>
      <c r="AF12" s="928" t="s">
        <v>194</v>
      </c>
      <c r="AG12" s="928"/>
      <c r="AH12" s="928"/>
      <c r="AI12" s="928"/>
      <c r="AJ12" s="928"/>
      <c r="AK12" s="928"/>
      <c r="AL12" s="928"/>
      <c r="AM12" s="928"/>
      <c r="AN12" s="928"/>
      <c r="AO12" s="928" t="s">
        <v>195</v>
      </c>
      <c r="AP12" s="928"/>
      <c r="AQ12" s="928"/>
      <c r="AR12" s="928"/>
      <c r="AS12" s="929"/>
      <c r="AT12" s="19"/>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9"/>
    </row>
    <row r="13" spans="1:1099" s="50" customFormat="1" ht="12.75" customHeight="1">
      <c r="A13" s="51"/>
      <c r="B13" s="949"/>
      <c r="C13" s="54"/>
      <c r="D13" s="930"/>
      <c r="E13" s="930"/>
      <c r="F13" s="930"/>
      <c r="G13" s="930"/>
      <c r="H13" s="930"/>
      <c r="I13" s="930"/>
      <c r="J13" s="930"/>
      <c r="K13" s="930"/>
      <c r="L13" s="930"/>
      <c r="M13" s="930"/>
      <c r="N13" s="930"/>
      <c r="O13" s="930"/>
      <c r="P13" s="930"/>
      <c r="Q13" s="930"/>
      <c r="R13" s="930"/>
      <c r="S13" s="930"/>
      <c r="T13" s="931"/>
      <c r="U13" s="931"/>
      <c r="V13" s="931"/>
      <c r="W13" s="935"/>
      <c r="X13" s="935"/>
      <c r="Y13" s="935"/>
      <c r="Z13" s="935"/>
      <c r="AA13" s="935"/>
      <c r="AB13" s="935"/>
      <c r="AC13" s="935"/>
      <c r="AD13" s="935"/>
      <c r="AE13" s="935"/>
      <c r="AF13" s="935"/>
      <c r="AG13" s="935"/>
      <c r="AH13" s="935"/>
      <c r="AI13" s="935"/>
      <c r="AJ13" s="935"/>
      <c r="AK13" s="935"/>
      <c r="AL13" s="935"/>
      <c r="AM13" s="935"/>
      <c r="AN13" s="935"/>
      <c r="AO13" s="935"/>
      <c r="AP13" s="935"/>
      <c r="AQ13" s="935"/>
      <c r="AR13" s="935"/>
      <c r="AS13" s="936"/>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row>
    <row r="14" spans="1:1099" s="55" customFormat="1" ht="15.75" customHeight="1">
      <c r="A14" s="51"/>
      <c r="B14" s="949"/>
      <c r="C14" s="54"/>
      <c r="D14" s="950" t="s">
        <v>196</v>
      </c>
      <c r="E14" s="951"/>
      <c r="F14" s="951"/>
      <c r="G14" s="951"/>
      <c r="H14" s="951"/>
      <c r="I14" s="951"/>
      <c r="J14" s="951"/>
      <c r="K14" s="951"/>
      <c r="L14" s="951"/>
      <c r="M14" s="951"/>
      <c r="N14" s="951"/>
      <c r="O14" s="951"/>
      <c r="P14" s="951"/>
      <c r="Q14" s="951"/>
      <c r="R14" s="951"/>
      <c r="S14" s="951"/>
      <c r="T14" s="951"/>
      <c r="U14" s="951"/>
      <c r="V14" s="951"/>
      <c r="W14" s="951"/>
      <c r="X14" s="951"/>
      <c r="Y14" s="951"/>
      <c r="Z14" s="951"/>
      <c r="AA14" s="951"/>
      <c r="AB14" s="951"/>
      <c r="AC14" s="951"/>
      <c r="AD14" s="951"/>
      <c r="AE14" s="951"/>
      <c r="AF14" s="951"/>
      <c r="AG14" s="951"/>
      <c r="AH14" s="951"/>
      <c r="AI14" s="951"/>
      <c r="AJ14" s="951"/>
      <c r="AK14" s="951"/>
      <c r="AL14" s="951"/>
      <c r="AM14" s="951"/>
      <c r="AN14" s="951"/>
      <c r="AO14" s="951"/>
      <c r="AP14" s="952"/>
      <c r="AQ14" s="966" t="s">
        <v>197</v>
      </c>
      <c r="AR14" s="967"/>
      <c r="AS14" s="968"/>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50"/>
      <c r="BU14" s="50"/>
      <c r="BV14" s="50"/>
      <c r="BW14" s="50"/>
      <c r="BX14" s="50"/>
      <c r="BY14" s="50"/>
      <c r="BZ14" s="50"/>
      <c r="CA14" s="50"/>
      <c r="CB14" s="50"/>
      <c r="CC14" s="50"/>
      <c r="CD14" s="50"/>
      <c r="CE14" s="50"/>
      <c r="CF14" s="50"/>
      <c r="CG14" s="50"/>
      <c r="CH14" s="50"/>
      <c r="CI14" s="50"/>
      <c r="CJ14" s="50"/>
      <c r="CK14" s="50"/>
      <c r="CL14" s="50"/>
      <c r="CM14" s="50"/>
      <c r="CN14" s="50"/>
      <c r="CO14" s="50"/>
      <c r="CP14" s="50"/>
      <c r="CQ14" s="50"/>
      <c r="CR14" s="50"/>
      <c r="CS14" s="50"/>
      <c r="CT14" s="50"/>
      <c r="CU14" s="50"/>
      <c r="CV14" s="50"/>
      <c r="CW14" s="50"/>
      <c r="CX14" s="50"/>
      <c r="CY14" s="50"/>
      <c r="CZ14" s="50"/>
      <c r="DA14" s="50"/>
      <c r="DB14" s="50"/>
      <c r="DC14" s="50"/>
      <c r="DD14" s="50"/>
      <c r="DE14" s="50"/>
      <c r="DF14" s="50"/>
      <c r="DG14" s="50"/>
      <c r="DH14" s="50"/>
      <c r="DI14" s="50"/>
      <c r="DJ14" s="50"/>
      <c r="DK14" s="50"/>
      <c r="DL14" s="50"/>
      <c r="DM14" s="50"/>
      <c r="DN14" s="50"/>
      <c r="DO14" s="50"/>
      <c r="DP14" s="50"/>
      <c r="DQ14" s="50"/>
      <c r="DR14" s="50"/>
      <c r="DS14" s="50"/>
      <c r="DT14" s="50"/>
      <c r="DU14" s="50"/>
      <c r="DV14" s="50"/>
      <c r="DW14" s="50"/>
      <c r="DX14" s="50"/>
      <c r="DY14" s="50"/>
      <c r="DZ14" s="50"/>
      <c r="EA14" s="50"/>
      <c r="EB14" s="50"/>
      <c r="EC14" s="50"/>
      <c r="ED14" s="50"/>
      <c r="EE14" s="50"/>
      <c r="EF14" s="50"/>
      <c r="EG14" s="50"/>
      <c r="EH14" s="50"/>
      <c r="EI14" s="50"/>
      <c r="EJ14" s="50"/>
      <c r="EK14" s="50"/>
      <c r="EL14" s="50"/>
      <c r="EM14" s="50"/>
      <c r="EN14" s="50"/>
      <c r="EO14" s="50"/>
      <c r="EP14" s="50"/>
      <c r="EQ14" s="50"/>
      <c r="ER14" s="50"/>
      <c r="ES14" s="50"/>
      <c r="ET14" s="50"/>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c r="HW14" s="50"/>
      <c r="HX14" s="50"/>
      <c r="HY14" s="50"/>
      <c r="HZ14" s="50"/>
      <c r="IA14" s="50"/>
      <c r="IB14" s="50"/>
      <c r="IC14" s="50"/>
      <c r="ID14" s="50"/>
      <c r="IE14" s="50"/>
      <c r="IF14" s="50"/>
      <c r="IG14" s="50"/>
      <c r="IH14" s="50"/>
      <c r="II14" s="50"/>
      <c r="IJ14" s="50"/>
      <c r="IK14" s="50"/>
      <c r="IL14" s="50"/>
      <c r="IM14" s="50"/>
      <c r="IN14" s="50"/>
      <c r="IO14" s="50"/>
      <c r="IP14" s="50"/>
      <c r="IQ14" s="50"/>
      <c r="IR14" s="50"/>
      <c r="IS14" s="50"/>
      <c r="IT14" s="50"/>
      <c r="IU14" s="50"/>
      <c r="IV14" s="50"/>
      <c r="IW14" s="50"/>
      <c r="IX14" s="50"/>
      <c r="IY14" s="50"/>
      <c r="IZ14" s="50"/>
      <c r="JA14" s="50"/>
      <c r="JB14" s="50"/>
      <c r="JC14" s="50"/>
      <c r="JD14" s="50"/>
      <c r="JE14" s="50"/>
      <c r="JF14" s="50"/>
      <c r="JG14" s="50"/>
      <c r="JH14" s="50"/>
      <c r="JI14" s="50"/>
      <c r="JJ14" s="50"/>
      <c r="JK14" s="50"/>
      <c r="JL14" s="50"/>
      <c r="JM14" s="50"/>
      <c r="JN14" s="50"/>
      <c r="JO14" s="50"/>
      <c r="JP14" s="50"/>
      <c r="JQ14" s="50"/>
      <c r="JR14" s="50"/>
      <c r="JS14" s="50"/>
      <c r="JT14" s="50"/>
      <c r="JU14" s="50"/>
      <c r="JV14" s="50"/>
      <c r="JW14" s="50"/>
      <c r="JX14" s="50"/>
      <c r="JY14" s="50"/>
      <c r="JZ14" s="50"/>
      <c r="KA14" s="50"/>
      <c r="KB14" s="50"/>
      <c r="KC14" s="50"/>
      <c r="KD14" s="50"/>
      <c r="KE14" s="50"/>
      <c r="KF14" s="50"/>
      <c r="KG14" s="50"/>
      <c r="KH14" s="50"/>
      <c r="KI14" s="50"/>
      <c r="KJ14" s="50"/>
      <c r="KK14" s="50"/>
      <c r="KL14" s="50"/>
      <c r="KM14" s="50"/>
      <c r="KN14" s="50"/>
      <c r="KO14" s="50"/>
      <c r="KP14" s="50"/>
      <c r="KQ14" s="50"/>
      <c r="KR14" s="50"/>
      <c r="KS14" s="50"/>
      <c r="KT14" s="50"/>
      <c r="KU14" s="50"/>
      <c r="KV14" s="50"/>
      <c r="KW14" s="50"/>
      <c r="KX14" s="50"/>
      <c r="KY14" s="50"/>
      <c r="KZ14" s="50"/>
      <c r="LA14" s="50"/>
      <c r="LB14" s="50"/>
      <c r="LC14" s="50"/>
      <c r="LD14" s="50"/>
      <c r="LE14" s="50"/>
      <c r="LF14" s="50"/>
      <c r="LG14" s="50"/>
      <c r="LH14" s="50"/>
      <c r="LI14" s="50"/>
      <c r="LJ14" s="50"/>
      <c r="LK14" s="50"/>
      <c r="LL14" s="50"/>
      <c r="LM14" s="50"/>
      <c r="LN14" s="50"/>
      <c r="LO14" s="50"/>
      <c r="LP14" s="50"/>
      <c r="LQ14" s="50"/>
      <c r="LR14" s="50"/>
      <c r="LS14" s="50"/>
      <c r="LT14" s="50"/>
      <c r="LU14" s="50"/>
      <c r="LV14" s="50"/>
      <c r="LW14" s="50"/>
      <c r="LX14" s="50"/>
      <c r="LY14" s="50"/>
      <c r="LZ14" s="50"/>
      <c r="MA14" s="50"/>
      <c r="MB14" s="50"/>
      <c r="MC14" s="50"/>
      <c r="MD14" s="50"/>
      <c r="ME14" s="50"/>
      <c r="MF14" s="50"/>
      <c r="MG14" s="50"/>
      <c r="MH14" s="50"/>
      <c r="MI14" s="50"/>
      <c r="MJ14" s="50"/>
      <c r="MK14" s="50"/>
      <c r="ML14" s="50"/>
      <c r="MM14" s="50"/>
      <c r="MN14" s="50"/>
      <c r="MO14" s="50"/>
      <c r="MP14" s="50"/>
      <c r="MQ14" s="50"/>
      <c r="MR14" s="50"/>
      <c r="MS14" s="50"/>
      <c r="MT14" s="50"/>
      <c r="MU14" s="50"/>
      <c r="MV14" s="50"/>
      <c r="MW14" s="50"/>
      <c r="MX14" s="50"/>
      <c r="MY14" s="50"/>
      <c r="MZ14" s="50"/>
      <c r="NA14" s="50"/>
      <c r="NB14" s="50"/>
      <c r="NC14" s="50"/>
      <c r="ND14" s="50"/>
      <c r="NE14" s="50"/>
      <c r="NF14" s="50"/>
      <c r="NG14" s="50"/>
      <c r="NH14" s="50"/>
      <c r="NI14" s="50"/>
      <c r="NJ14" s="50"/>
      <c r="NK14" s="50"/>
      <c r="NL14" s="50"/>
      <c r="NM14" s="50"/>
      <c r="NN14" s="50"/>
      <c r="NO14" s="50"/>
      <c r="NP14" s="50"/>
      <c r="NQ14" s="50"/>
      <c r="NR14" s="50"/>
      <c r="NS14" s="50"/>
      <c r="NT14" s="50"/>
      <c r="NU14" s="50"/>
      <c r="NV14" s="50"/>
      <c r="NW14" s="50"/>
      <c r="NX14" s="50"/>
      <c r="NY14" s="50"/>
      <c r="NZ14" s="50"/>
      <c r="OA14" s="50"/>
      <c r="OB14" s="50"/>
      <c r="OC14" s="50"/>
      <c r="OD14" s="50"/>
      <c r="OE14" s="50"/>
      <c r="OF14" s="50"/>
      <c r="OG14" s="50"/>
      <c r="OH14" s="50"/>
      <c r="OI14" s="50"/>
      <c r="OJ14" s="50"/>
      <c r="OK14" s="50"/>
      <c r="OL14" s="50"/>
      <c r="OM14" s="50"/>
      <c r="ON14" s="50"/>
      <c r="OO14" s="50"/>
      <c r="OP14" s="50"/>
      <c r="OQ14" s="50"/>
      <c r="OR14" s="50"/>
      <c r="OS14" s="50"/>
      <c r="OT14" s="50"/>
      <c r="OU14" s="50"/>
      <c r="OV14" s="50"/>
      <c r="OW14" s="50"/>
      <c r="OX14" s="50"/>
      <c r="OY14" s="50"/>
      <c r="OZ14" s="50"/>
      <c r="PA14" s="50"/>
      <c r="PB14" s="50"/>
      <c r="PC14" s="50"/>
      <c r="PD14" s="50"/>
      <c r="PE14" s="50"/>
      <c r="PF14" s="50"/>
      <c r="PG14" s="50"/>
      <c r="PH14" s="50"/>
      <c r="PI14" s="50"/>
      <c r="PJ14" s="50"/>
      <c r="PK14" s="50"/>
      <c r="PL14" s="50"/>
      <c r="PM14" s="50"/>
      <c r="PN14" s="50"/>
      <c r="PO14" s="50"/>
      <c r="PP14" s="50"/>
      <c r="PQ14" s="50"/>
      <c r="PR14" s="50"/>
      <c r="PS14" s="50"/>
      <c r="PT14" s="50"/>
      <c r="PU14" s="50"/>
      <c r="PV14" s="50"/>
      <c r="PW14" s="50"/>
      <c r="PX14" s="50"/>
      <c r="PY14" s="50"/>
      <c r="PZ14" s="50"/>
      <c r="QA14" s="50"/>
      <c r="QB14" s="50"/>
      <c r="QC14" s="50"/>
      <c r="QD14" s="50"/>
      <c r="QE14" s="50"/>
      <c r="QF14" s="50"/>
      <c r="QG14" s="50"/>
      <c r="QH14" s="50"/>
      <c r="QI14" s="50"/>
      <c r="QJ14" s="50"/>
      <c r="QK14" s="50"/>
      <c r="QL14" s="50"/>
      <c r="QM14" s="50"/>
      <c r="QN14" s="50"/>
      <c r="QO14" s="50"/>
      <c r="QP14" s="50"/>
      <c r="QQ14" s="50"/>
      <c r="QR14" s="50"/>
      <c r="QS14" s="50"/>
      <c r="QT14" s="50"/>
      <c r="QU14" s="50"/>
      <c r="QV14" s="50"/>
      <c r="QW14" s="50"/>
      <c r="QX14" s="50"/>
      <c r="QY14" s="50"/>
      <c r="QZ14" s="50"/>
      <c r="RA14" s="50"/>
      <c r="RB14" s="50"/>
      <c r="RC14" s="50"/>
      <c r="RD14" s="50"/>
      <c r="RE14" s="50"/>
      <c r="RF14" s="50"/>
      <c r="RG14" s="50"/>
      <c r="RH14" s="50"/>
      <c r="RI14" s="50"/>
      <c r="RJ14" s="50"/>
      <c r="RK14" s="50"/>
      <c r="RL14" s="50"/>
      <c r="RM14" s="50"/>
      <c r="RN14" s="50"/>
      <c r="RO14" s="50"/>
      <c r="RP14" s="50"/>
      <c r="RQ14" s="50"/>
      <c r="RR14" s="50"/>
      <c r="RS14" s="50"/>
      <c r="RT14" s="50"/>
      <c r="RU14" s="50"/>
      <c r="RV14" s="50"/>
      <c r="RW14" s="50"/>
      <c r="RX14" s="50"/>
      <c r="RY14" s="50"/>
      <c r="RZ14" s="50"/>
      <c r="SA14" s="50"/>
      <c r="SB14" s="50"/>
      <c r="SC14" s="50"/>
      <c r="SD14" s="50"/>
      <c r="SE14" s="50"/>
      <c r="SF14" s="50"/>
      <c r="SG14" s="50"/>
      <c r="SH14" s="50"/>
      <c r="SI14" s="50"/>
      <c r="SJ14" s="50"/>
      <c r="SK14" s="50"/>
      <c r="SL14" s="50"/>
      <c r="SM14" s="50"/>
      <c r="SN14" s="50"/>
      <c r="SO14" s="50"/>
      <c r="SP14" s="50"/>
      <c r="SQ14" s="50"/>
      <c r="SR14" s="50"/>
      <c r="SS14" s="50"/>
      <c r="ST14" s="50"/>
      <c r="SU14" s="50"/>
      <c r="SV14" s="50"/>
      <c r="SW14" s="50"/>
      <c r="SX14" s="50"/>
      <c r="SY14" s="50"/>
      <c r="SZ14" s="50"/>
      <c r="TA14" s="50"/>
      <c r="TB14" s="50"/>
      <c r="TC14" s="50"/>
      <c r="TD14" s="50"/>
      <c r="TE14" s="50"/>
      <c r="TF14" s="50"/>
      <c r="TG14" s="50"/>
      <c r="TH14" s="50"/>
      <c r="TI14" s="50"/>
      <c r="TJ14" s="50"/>
      <c r="TK14" s="50"/>
      <c r="TL14" s="50"/>
      <c r="TM14" s="50"/>
      <c r="TN14" s="50"/>
      <c r="TO14" s="50"/>
      <c r="TP14" s="50"/>
      <c r="TQ14" s="50"/>
      <c r="TR14" s="50"/>
      <c r="TS14" s="50"/>
      <c r="TT14" s="50"/>
      <c r="TU14" s="50"/>
      <c r="TV14" s="50"/>
      <c r="TW14" s="50"/>
      <c r="TX14" s="50"/>
      <c r="TY14" s="50"/>
      <c r="TZ14" s="50"/>
      <c r="UA14" s="50"/>
      <c r="UB14" s="50"/>
      <c r="UC14" s="50"/>
      <c r="UD14" s="50"/>
      <c r="UE14" s="50"/>
      <c r="UF14" s="50"/>
      <c r="UG14" s="50"/>
      <c r="UH14" s="50"/>
      <c r="UI14" s="50"/>
      <c r="UJ14" s="50"/>
      <c r="UK14" s="50"/>
      <c r="UL14" s="50"/>
      <c r="UM14" s="50"/>
      <c r="UN14" s="50"/>
      <c r="UO14" s="50"/>
      <c r="UP14" s="50"/>
      <c r="UQ14" s="50"/>
      <c r="UR14" s="50"/>
      <c r="US14" s="50"/>
      <c r="UT14" s="50"/>
      <c r="UU14" s="50"/>
      <c r="UV14" s="50"/>
      <c r="UW14" s="50"/>
      <c r="UX14" s="50"/>
      <c r="UY14" s="50"/>
      <c r="UZ14" s="50"/>
      <c r="VA14" s="50"/>
      <c r="VB14" s="50"/>
      <c r="VC14" s="50"/>
      <c r="VD14" s="50"/>
      <c r="VE14" s="50"/>
      <c r="VF14" s="50"/>
      <c r="VG14" s="50"/>
      <c r="VH14" s="50"/>
      <c r="VI14" s="50"/>
      <c r="VJ14" s="50"/>
      <c r="VK14" s="50"/>
      <c r="VL14" s="50"/>
      <c r="VM14" s="50"/>
      <c r="VN14" s="50"/>
      <c r="VO14" s="50"/>
      <c r="VP14" s="50"/>
      <c r="VQ14" s="50"/>
      <c r="VR14" s="50"/>
      <c r="VS14" s="50"/>
      <c r="VT14" s="50"/>
      <c r="VU14" s="50"/>
      <c r="VV14" s="50"/>
      <c r="VW14" s="50"/>
      <c r="VX14" s="50"/>
      <c r="VY14" s="50"/>
      <c r="VZ14" s="50"/>
      <c r="WA14" s="50"/>
      <c r="WB14" s="50"/>
      <c r="WC14" s="50"/>
      <c r="WD14" s="50"/>
      <c r="WE14" s="50"/>
      <c r="WF14" s="50"/>
      <c r="WG14" s="50"/>
      <c r="WH14" s="50"/>
      <c r="WI14" s="50"/>
      <c r="WJ14" s="50"/>
      <c r="WK14" s="50"/>
      <c r="WL14" s="50"/>
      <c r="WM14" s="50"/>
      <c r="WN14" s="50"/>
      <c r="WO14" s="50"/>
      <c r="WP14" s="50"/>
      <c r="WQ14" s="50"/>
      <c r="WR14" s="50"/>
      <c r="WS14" s="50"/>
      <c r="WT14" s="50"/>
      <c r="WU14" s="50"/>
      <c r="WV14" s="50"/>
      <c r="WW14" s="50"/>
      <c r="WX14" s="50"/>
      <c r="WY14" s="50"/>
      <c r="WZ14" s="50"/>
      <c r="XA14" s="50"/>
      <c r="XB14" s="50"/>
      <c r="XC14" s="50"/>
      <c r="XD14" s="50"/>
      <c r="XE14" s="50"/>
      <c r="XF14" s="50"/>
      <c r="XG14" s="50"/>
      <c r="XH14" s="50"/>
      <c r="XI14" s="50"/>
      <c r="XJ14" s="50"/>
      <c r="XK14" s="50"/>
      <c r="XL14" s="50"/>
      <c r="XM14" s="50"/>
      <c r="XN14" s="50"/>
      <c r="XO14" s="50"/>
      <c r="XP14" s="50"/>
      <c r="XQ14" s="50"/>
      <c r="XR14" s="50"/>
      <c r="XS14" s="50"/>
      <c r="XT14" s="50"/>
      <c r="XU14" s="50"/>
      <c r="XV14" s="50"/>
      <c r="XW14" s="50"/>
      <c r="XX14" s="50"/>
      <c r="XY14" s="50"/>
      <c r="XZ14" s="50"/>
      <c r="YA14" s="50"/>
      <c r="YB14" s="50"/>
      <c r="YC14" s="50"/>
      <c r="YD14" s="50"/>
      <c r="YE14" s="50"/>
      <c r="YF14" s="50"/>
      <c r="YG14" s="50"/>
      <c r="YH14" s="50"/>
      <c r="YI14" s="50"/>
      <c r="YJ14" s="50"/>
      <c r="YK14" s="50"/>
      <c r="YL14" s="50"/>
      <c r="YM14" s="50"/>
      <c r="YN14" s="50"/>
      <c r="YO14" s="50"/>
      <c r="YP14" s="50"/>
      <c r="YQ14" s="50"/>
      <c r="YR14" s="50"/>
      <c r="YS14" s="50"/>
      <c r="YT14" s="50"/>
      <c r="YU14" s="50"/>
      <c r="YV14" s="50"/>
      <c r="YW14" s="50"/>
      <c r="YX14" s="50"/>
      <c r="YY14" s="50"/>
      <c r="YZ14" s="50"/>
      <c r="ZA14" s="50"/>
      <c r="ZB14" s="50"/>
      <c r="ZC14" s="50"/>
      <c r="ZD14" s="50"/>
      <c r="ZE14" s="50"/>
      <c r="ZF14" s="50"/>
      <c r="ZG14" s="50"/>
      <c r="ZH14" s="50"/>
      <c r="ZI14" s="50"/>
      <c r="ZJ14" s="50"/>
      <c r="ZK14" s="50"/>
      <c r="ZL14" s="50"/>
      <c r="ZM14" s="50"/>
      <c r="ZN14" s="50"/>
      <c r="ZO14" s="50"/>
      <c r="ZP14" s="50"/>
      <c r="ZQ14" s="50"/>
      <c r="ZR14" s="50"/>
      <c r="ZS14" s="50"/>
      <c r="ZT14" s="50"/>
      <c r="ZU14" s="50"/>
      <c r="ZV14" s="50"/>
      <c r="ZW14" s="50"/>
      <c r="ZX14" s="50"/>
      <c r="ZY14" s="50"/>
      <c r="ZZ14" s="50"/>
      <c r="AAA14" s="50"/>
      <c r="AAB14" s="50"/>
      <c r="AAC14" s="50"/>
      <c r="AAD14" s="50"/>
      <c r="AAE14" s="50"/>
      <c r="AAF14" s="50"/>
      <c r="AAG14" s="50"/>
      <c r="AAH14" s="50"/>
      <c r="AAI14" s="50"/>
      <c r="AAJ14" s="50"/>
      <c r="AAK14" s="50"/>
      <c r="AAL14" s="50"/>
      <c r="AAM14" s="50"/>
      <c r="AAN14" s="50"/>
      <c r="AAO14" s="50"/>
      <c r="AAP14" s="50"/>
      <c r="AAQ14" s="50"/>
      <c r="AAR14" s="50"/>
      <c r="AAS14" s="50"/>
      <c r="AAT14" s="50"/>
      <c r="AAU14" s="50"/>
      <c r="AAV14" s="50"/>
      <c r="AAW14" s="50"/>
      <c r="AAX14" s="50"/>
      <c r="AAY14" s="50"/>
      <c r="AAZ14" s="50"/>
      <c r="ABA14" s="50"/>
      <c r="ABB14" s="50"/>
      <c r="ABC14" s="50"/>
      <c r="ABD14" s="50"/>
      <c r="ABE14" s="50"/>
      <c r="ABF14" s="50"/>
      <c r="ABG14" s="50"/>
      <c r="ABH14" s="50"/>
      <c r="ABI14" s="50"/>
      <c r="ABJ14" s="50"/>
      <c r="ABK14" s="50"/>
      <c r="ABL14" s="50"/>
      <c r="ABM14" s="50"/>
      <c r="ABN14" s="50"/>
      <c r="ABO14" s="50"/>
      <c r="ABP14" s="50"/>
      <c r="ABQ14" s="50"/>
      <c r="ABR14" s="50"/>
      <c r="ABS14" s="50"/>
      <c r="ABT14" s="50"/>
      <c r="ABU14" s="50"/>
      <c r="ABV14" s="50"/>
      <c r="ABW14" s="50"/>
      <c r="ABX14" s="50"/>
      <c r="ABY14" s="50"/>
      <c r="ABZ14" s="50"/>
      <c r="ACA14" s="50"/>
      <c r="ACB14" s="50"/>
      <c r="ACC14" s="50"/>
      <c r="ACD14" s="50"/>
      <c r="ACE14" s="50"/>
      <c r="ACF14" s="50"/>
      <c r="ACG14" s="50"/>
      <c r="ACH14" s="50"/>
      <c r="ACI14" s="50"/>
      <c r="ACJ14" s="50"/>
      <c r="ACK14" s="50"/>
      <c r="ACL14" s="50"/>
      <c r="ACM14" s="50"/>
      <c r="ACN14" s="50"/>
      <c r="ACO14" s="50"/>
      <c r="ACP14" s="50"/>
      <c r="ACQ14" s="50"/>
      <c r="ACR14" s="50"/>
      <c r="ACS14" s="50"/>
      <c r="ACT14" s="50"/>
      <c r="ACU14" s="50"/>
      <c r="ACV14" s="50"/>
      <c r="ACW14" s="50"/>
      <c r="ACX14" s="50"/>
      <c r="ACY14" s="50"/>
      <c r="ACZ14" s="50"/>
      <c r="ADA14" s="50"/>
      <c r="ADB14" s="50"/>
      <c r="ADC14" s="50"/>
      <c r="ADD14" s="50"/>
      <c r="ADE14" s="50"/>
      <c r="ADF14" s="50"/>
      <c r="ADG14" s="50"/>
      <c r="ADH14" s="50"/>
      <c r="ADI14" s="50"/>
      <c r="ADJ14" s="50"/>
      <c r="ADK14" s="50"/>
      <c r="ADL14" s="50"/>
      <c r="ADM14" s="50"/>
      <c r="ADN14" s="50"/>
      <c r="ADO14" s="50"/>
      <c r="ADP14" s="50"/>
      <c r="ADQ14" s="50"/>
      <c r="ADR14" s="50"/>
      <c r="ADS14" s="50"/>
      <c r="ADT14" s="50"/>
      <c r="ADU14" s="50"/>
      <c r="ADV14" s="50"/>
      <c r="ADW14" s="50"/>
      <c r="ADX14" s="50"/>
      <c r="ADY14" s="50"/>
      <c r="ADZ14" s="50"/>
      <c r="AEA14" s="50"/>
      <c r="AEB14" s="50"/>
      <c r="AEC14" s="50"/>
      <c r="AED14" s="50"/>
      <c r="AEE14" s="50"/>
      <c r="AEF14" s="50"/>
      <c r="AEG14" s="50"/>
      <c r="AEH14" s="50"/>
      <c r="AEI14" s="50"/>
      <c r="AEJ14" s="50"/>
      <c r="AEK14" s="50"/>
      <c r="AEL14" s="50"/>
      <c r="AEM14" s="50"/>
      <c r="AEN14" s="50"/>
      <c r="AEO14" s="50"/>
      <c r="AEP14" s="50"/>
      <c r="AEQ14" s="50"/>
      <c r="AER14" s="50"/>
      <c r="AES14" s="50"/>
      <c r="AET14" s="50"/>
      <c r="AEU14" s="50"/>
      <c r="AEV14" s="50"/>
      <c r="AEW14" s="50"/>
      <c r="AEX14" s="50"/>
      <c r="AEY14" s="50"/>
      <c r="AEZ14" s="50"/>
      <c r="AFA14" s="50"/>
      <c r="AFB14" s="50"/>
      <c r="AFC14" s="50"/>
      <c r="AFD14" s="50"/>
      <c r="AFE14" s="50"/>
      <c r="AFF14" s="50"/>
      <c r="AFG14" s="50"/>
      <c r="AFH14" s="50"/>
      <c r="AFI14" s="50"/>
      <c r="AFJ14" s="50"/>
      <c r="AFK14" s="50"/>
      <c r="AFL14" s="50"/>
      <c r="AFM14" s="50"/>
      <c r="AFN14" s="50"/>
      <c r="AFO14" s="50"/>
      <c r="AFP14" s="50"/>
      <c r="AFQ14" s="50"/>
      <c r="AFR14" s="50"/>
      <c r="AFS14" s="50"/>
      <c r="AFT14" s="50"/>
      <c r="AFU14" s="50"/>
      <c r="AFV14" s="50"/>
      <c r="AFW14" s="50"/>
      <c r="AFX14" s="50"/>
      <c r="AFY14" s="50"/>
      <c r="AFZ14" s="50"/>
      <c r="AGA14" s="50"/>
      <c r="AGB14" s="50"/>
      <c r="AGC14" s="50"/>
      <c r="AGD14" s="50"/>
      <c r="AGE14" s="50"/>
      <c r="AGF14" s="50"/>
      <c r="AGG14" s="50"/>
      <c r="AGH14" s="50"/>
      <c r="AGI14" s="50"/>
      <c r="AGJ14" s="50"/>
      <c r="AGK14" s="50"/>
      <c r="AGL14" s="50"/>
      <c r="AGM14" s="50"/>
      <c r="AGN14" s="50"/>
      <c r="AGO14" s="50"/>
      <c r="AGP14" s="50"/>
      <c r="AGQ14" s="50"/>
      <c r="AGR14" s="50"/>
      <c r="AGS14" s="50"/>
      <c r="AGT14" s="50"/>
      <c r="AGU14" s="50"/>
      <c r="AGV14" s="50"/>
      <c r="AGW14" s="50"/>
      <c r="AGX14" s="50"/>
      <c r="AGY14" s="50"/>
      <c r="AGZ14" s="50"/>
      <c r="AHA14" s="50"/>
      <c r="AHB14" s="50"/>
      <c r="AHC14" s="50"/>
      <c r="AHD14" s="50"/>
      <c r="AHE14" s="50"/>
      <c r="AHF14" s="50"/>
      <c r="AHG14" s="50"/>
      <c r="AHH14" s="50"/>
      <c r="AHI14" s="50"/>
      <c r="AHJ14" s="50"/>
      <c r="AHK14" s="50"/>
      <c r="AHL14" s="50"/>
      <c r="AHM14" s="50"/>
      <c r="AHN14" s="50"/>
      <c r="AHO14" s="50"/>
      <c r="AHP14" s="50"/>
      <c r="AHQ14" s="50"/>
      <c r="AHR14" s="50"/>
      <c r="AHS14" s="50"/>
      <c r="AHT14" s="50"/>
      <c r="AHU14" s="50"/>
      <c r="AHV14" s="50"/>
      <c r="AHW14" s="50"/>
      <c r="AHX14" s="50"/>
      <c r="AHY14" s="50"/>
      <c r="AHZ14" s="50"/>
      <c r="AIA14" s="50"/>
      <c r="AIB14" s="50"/>
      <c r="AIC14" s="50"/>
      <c r="AID14" s="50"/>
      <c r="AIE14" s="50"/>
      <c r="AIF14" s="50"/>
      <c r="AIG14" s="50"/>
      <c r="AIH14" s="50"/>
      <c r="AII14" s="50"/>
      <c r="AIJ14" s="50"/>
      <c r="AIK14" s="50"/>
      <c r="AIL14" s="50"/>
      <c r="AIM14" s="50"/>
      <c r="AIN14" s="50"/>
      <c r="AIO14" s="50"/>
      <c r="AIP14" s="50"/>
      <c r="AIQ14" s="50"/>
      <c r="AIR14" s="50"/>
      <c r="AIS14" s="50"/>
      <c r="AIT14" s="50"/>
      <c r="AIU14" s="50"/>
      <c r="AIV14" s="50"/>
      <c r="AIW14" s="50"/>
      <c r="AIX14" s="50"/>
      <c r="AIY14" s="50"/>
      <c r="AIZ14" s="50"/>
      <c r="AJA14" s="50"/>
      <c r="AJB14" s="50"/>
      <c r="AJC14" s="50"/>
      <c r="AJD14" s="50"/>
      <c r="AJE14" s="50"/>
      <c r="AJF14" s="50"/>
      <c r="AJG14" s="50"/>
      <c r="AJH14" s="50"/>
      <c r="AJI14" s="50"/>
      <c r="AJJ14" s="50"/>
      <c r="AJK14" s="50"/>
      <c r="AJL14" s="50"/>
      <c r="AJM14" s="50"/>
      <c r="AJN14" s="50"/>
      <c r="AJO14" s="50"/>
      <c r="AJP14" s="50"/>
      <c r="AJQ14" s="50"/>
      <c r="AJR14" s="50"/>
      <c r="AJS14" s="50"/>
      <c r="AJT14" s="50"/>
      <c r="AJU14" s="50"/>
      <c r="AJV14" s="50"/>
      <c r="AJW14" s="50"/>
      <c r="AJX14" s="50"/>
      <c r="AJY14" s="50"/>
      <c r="AJZ14" s="50"/>
      <c r="AKA14" s="50"/>
      <c r="AKB14" s="50"/>
      <c r="AKC14" s="50"/>
      <c r="AKD14" s="50"/>
      <c r="AKE14" s="50"/>
      <c r="AKF14" s="50"/>
      <c r="AKG14" s="50"/>
      <c r="AKH14" s="50"/>
      <c r="AKI14" s="50"/>
      <c r="AKJ14" s="50"/>
      <c r="AKK14" s="50"/>
      <c r="AKL14" s="50"/>
      <c r="AKM14" s="50"/>
      <c r="AKN14" s="50"/>
      <c r="AKO14" s="50"/>
      <c r="AKP14" s="50"/>
      <c r="AKQ14" s="50"/>
      <c r="AKR14" s="50"/>
      <c r="AKS14" s="50"/>
      <c r="AKT14" s="50"/>
      <c r="AKU14" s="50"/>
      <c r="AKV14" s="50"/>
      <c r="AKW14" s="50"/>
      <c r="AKX14" s="50"/>
      <c r="AKY14" s="50"/>
      <c r="AKZ14" s="50"/>
      <c r="ALA14" s="50"/>
      <c r="ALB14" s="50"/>
      <c r="ALC14" s="50"/>
      <c r="ALD14" s="50"/>
      <c r="ALE14" s="50"/>
      <c r="ALF14" s="50"/>
      <c r="ALG14" s="50"/>
      <c r="ALH14" s="50"/>
      <c r="ALI14" s="50"/>
      <c r="ALJ14" s="50"/>
      <c r="ALK14" s="50"/>
      <c r="ALL14" s="50"/>
      <c r="ALM14" s="50"/>
      <c r="ALN14" s="50"/>
      <c r="ALO14" s="50"/>
      <c r="ALP14" s="50"/>
      <c r="ALQ14" s="50"/>
      <c r="ALR14" s="50"/>
      <c r="ALS14" s="50"/>
      <c r="ALT14" s="50"/>
      <c r="ALU14" s="50"/>
      <c r="ALV14" s="50"/>
      <c r="ALW14" s="50"/>
      <c r="ALX14" s="50"/>
      <c r="ALY14" s="50"/>
      <c r="ALZ14" s="50"/>
      <c r="AMA14" s="50"/>
      <c r="AMB14" s="50"/>
      <c r="AMC14" s="50"/>
      <c r="AMD14" s="50"/>
      <c r="AME14" s="50"/>
      <c r="AMF14" s="50"/>
      <c r="AMG14" s="50"/>
      <c r="AMH14" s="50"/>
      <c r="AMI14" s="50"/>
      <c r="AMJ14" s="50"/>
      <c r="AMK14" s="50"/>
      <c r="AML14" s="50"/>
      <c r="AMM14" s="50"/>
      <c r="AMN14" s="50"/>
      <c r="AMO14" s="50"/>
      <c r="AMP14" s="50"/>
      <c r="AMQ14" s="50"/>
      <c r="AMR14" s="50"/>
      <c r="AMS14" s="50"/>
      <c r="AMT14" s="50"/>
      <c r="AMU14" s="50"/>
      <c r="AMV14" s="50"/>
      <c r="AMW14" s="50"/>
      <c r="AMX14" s="50"/>
      <c r="AMY14" s="50"/>
      <c r="AMZ14" s="50"/>
      <c r="ANA14" s="50"/>
      <c r="ANB14" s="50"/>
      <c r="ANC14" s="50"/>
      <c r="AND14" s="50"/>
      <c r="ANE14" s="50"/>
      <c r="ANF14" s="50"/>
      <c r="ANG14" s="50"/>
      <c r="ANH14" s="50"/>
      <c r="ANI14" s="50"/>
      <c r="ANJ14" s="50"/>
      <c r="ANK14" s="50"/>
      <c r="ANL14" s="50"/>
      <c r="ANM14" s="50"/>
      <c r="ANN14" s="50"/>
      <c r="ANO14" s="50"/>
      <c r="ANP14" s="50"/>
      <c r="ANQ14" s="50"/>
      <c r="ANR14" s="50"/>
      <c r="ANS14" s="50"/>
      <c r="ANT14" s="50"/>
      <c r="ANU14" s="50"/>
      <c r="ANV14" s="50"/>
      <c r="ANW14" s="50"/>
      <c r="ANX14" s="50"/>
      <c r="ANY14" s="50"/>
      <c r="ANZ14" s="50"/>
      <c r="AOA14" s="50"/>
      <c r="AOB14" s="50"/>
      <c r="AOC14" s="50"/>
      <c r="AOD14" s="50"/>
      <c r="AOE14" s="50"/>
      <c r="AOF14" s="50"/>
      <c r="AOG14" s="50"/>
      <c r="AOH14" s="50"/>
      <c r="AOI14" s="50"/>
      <c r="AOJ14" s="50"/>
      <c r="AOK14" s="50"/>
      <c r="AOL14" s="50"/>
      <c r="AOM14" s="50"/>
      <c r="AON14" s="50"/>
      <c r="AOO14" s="50"/>
      <c r="AOP14" s="50"/>
      <c r="AOQ14" s="50"/>
      <c r="AOR14" s="50"/>
      <c r="AOS14" s="50"/>
      <c r="AOT14" s="50"/>
      <c r="AOU14" s="50"/>
      <c r="AOV14" s="50"/>
      <c r="AOW14" s="50"/>
      <c r="AOX14" s="50"/>
      <c r="AOY14" s="50"/>
      <c r="AOZ14" s="50"/>
      <c r="APA14" s="50"/>
      <c r="APB14" s="50"/>
      <c r="APC14" s="50"/>
      <c r="APD14" s="50"/>
      <c r="APE14" s="50"/>
      <c r="APF14" s="50"/>
    </row>
    <row r="15" spans="1:1099" s="50" customFormat="1" ht="11.25" customHeight="1">
      <c r="A15" s="51"/>
      <c r="B15" s="949"/>
      <c r="C15" s="54"/>
      <c r="D15" s="953"/>
      <c r="E15" s="954"/>
      <c r="F15" s="954"/>
      <c r="G15" s="954"/>
      <c r="H15" s="954"/>
      <c r="I15" s="954"/>
      <c r="J15" s="954"/>
      <c r="K15" s="954"/>
      <c r="L15" s="954"/>
      <c r="M15" s="954"/>
      <c r="N15" s="954"/>
      <c r="O15" s="954"/>
      <c r="P15" s="954"/>
      <c r="Q15" s="954"/>
      <c r="R15" s="954"/>
      <c r="S15" s="954"/>
      <c r="T15" s="954"/>
      <c r="U15" s="954"/>
      <c r="V15" s="954"/>
      <c r="W15" s="954"/>
      <c r="X15" s="954"/>
      <c r="Y15" s="954"/>
      <c r="Z15" s="954"/>
      <c r="AA15" s="954"/>
      <c r="AB15" s="954"/>
      <c r="AC15" s="954"/>
      <c r="AD15" s="954"/>
      <c r="AE15" s="954"/>
      <c r="AF15" s="954"/>
      <c r="AG15" s="954"/>
      <c r="AH15" s="954"/>
      <c r="AI15" s="954"/>
      <c r="AJ15" s="954"/>
      <c r="AK15" s="954"/>
      <c r="AL15" s="954"/>
      <c r="AM15" s="954"/>
      <c r="AN15" s="954"/>
      <c r="AO15" s="954"/>
      <c r="AP15" s="955"/>
      <c r="AQ15" s="937"/>
      <c r="AR15" s="939"/>
      <c r="AS15" s="940"/>
      <c r="AT15" s="19"/>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9"/>
    </row>
    <row r="16" spans="1:1099" s="52" customFormat="1" ht="4.5" customHeight="1" thickBot="1">
      <c r="A16" s="51"/>
      <c r="B16" s="949"/>
      <c r="C16" s="54"/>
      <c r="D16" s="956"/>
      <c r="E16" s="957"/>
      <c r="F16" s="957"/>
      <c r="G16" s="957"/>
      <c r="H16" s="957"/>
      <c r="I16" s="957"/>
      <c r="J16" s="957"/>
      <c r="K16" s="957"/>
      <c r="L16" s="957"/>
      <c r="M16" s="957"/>
      <c r="N16" s="957"/>
      <c r="O16" s="957"/>
      <c r="P16" s="957"/>
      <c r="Q16" s="957"/>
      <c r="R16" s="957"/>
      <c r="S16" s="957"/>
      <c r="T16" s="957"/>
      <c r="U16" s="957"/>
      <c r="V16" s="957"/>
      <c r="W16" s="957"/>
      <c r="X16" s="957"/>
      <c r="Y16" s="957"/>
      <c r="Z16" s="957"/>
      <c r="AA16" s="957"/>
      <c r="AB16" s="957"/>
      <c r="AC16" s="957"/>
      <c r="AD16" s="957"/>
      <c r="AE16" s="957"/>
      <c r="AF16" s="957"/>
      <c r="AG16" s="957"/>
      <c r="AH16" s="957"/>
      <c r="AI16" s="957"/>
      <c r="AJ16" s="957"/>
      <c r="AK16" s="957"/>
      <c r="AL16" s="957"/>
      <c r="AM16" s="957"/>
      <c r="AN16" s="957"/>
      <c r="AO16" s="957"/>
      <c r="AP16" s="958"/>
      <c r="AQ16" s="938"/>
      <c r="AR16" s="941"/>
      <c r="AS16" s="942"/>
      <c r="AT16" s="19"/>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9"/>
      <c r="BT16" s="50"/>
      <c r="BU16" s="50"/>
      <c r="BV16" s="50"/>
      <c r="BW16" s="50"/>
      <c r="BX16" s="50"/>
      <c r="BY16" s="50"/>
      <c r="BZ16" s="50"/>
      <c r="CA16" s="50"/>
      <c r="CB16" s="50"/>
      <c r="CC16" s="50"/>
      <c r="CD16" s="50"/>
      <c r="CE16" s="50"/>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c r="DZ16" s="50"/>
      <c r="EA16" s="50"/>
      <c r="EB16" s="50"/>
      <c r="EC16" s="50"/>
      <c r="ED16" s="50"/>
      <c r="EE16" s="50"/>
      <c r="EF16" s="50"/>
      <c r="EG16" s="50"/>
      <c r="EH16" s="50"/>
      <c r="EI16" s="50"/>
      <c r="EJ16" s="50"/>
      <c r="EK16" s="50"/>
      <c r="EL16" s="50"/>
      <c r="EM16" s="50"/>
      <c r="EN16" s="50"/>
      <c r="EO16" s="50"/>
      <c r="EP16" s="50"/>
      <c r="EQ16" s="50"/>
      <c r="ER16" s="50"/>
      <c r="ES16" s="50"/>
      <c r="ET16" s="50"/>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c r="HX16" s="50"/>
      <c r="HY16" s="50"/>
      <c r="HZ16" s="50"/>
      <c r="IA16" s="50"/>
      <c r="IB16" s="50"/>
      <c r="IC16" s="50"/>
      <c r="ID16" s="50"/>
      <c r="IE16" s="50"/>
      <c r="IF16" s="50"/>
      <c r="IG16" s="50"/>
      <c r="IH16" s="50"/>
      <c r="II16" s="50"/>
      <c r="IJ16" s="50"/>
      <c r="IK16" s="50"/>
      <c r="IL16" s="50"/>
      <c r="IM16" s="50"/>
      <c r="IN16" s="50"/>
      <c r="IO16" s="50"/>
      <c r="IP16" s="50"/>
      <c r="IQ16" s="50"/>
      <c r="IR16" s="50"/>
      <c r="IS16" s="50"/>
      <c r="IT16" s="50"/>
      <c r="IU16" s="50"/>
      <c r="IV16" s="50"/>
      <c r="IW16" s="50"/>
      <c r="IX16" s="50"/>
      <c r="IY16" s="50"/>
      <c r="IZ16" s="50"/>
      <c r="JA16" s="50"/>
      <c r="JB16" s="50"/>
      <c r="JC16" s="50"/>
      <c r="JD16" s="50"/>
      <c r="JE16" s="50"/>
      <c r="JF16" s="50"/>
      <c r="JG16" s="50"/>
      <c r="JH16" s="50"/>
      <c r="JI16" s="50"/>
      <c r="JJ16" s="50"/>
      <c r="JK16" s="50"/>
      <c r="JL16" s="50"/>
      <c r="JM16" s="50"/>
      <c r="JN16" s="50"/>
      <c r="JO16" s="50"/>
      <c r="JP16" s="50"/>
      <c r="JQ16" s="50"/>
      <c r="JR16" s="50"/>
      <c r="JS16" s="50"/>
      <c r="JT16" s="50"/>
      <c r="JU16" s="50"/>
      <c r="JV16" s="50"/>
      <c r="JW16" s="50"/>
      <c r="JX16" s="50"/>
      <c r="JY16" s="50"/>
      <c r="JZ16" s="50"/>
      <c r="KA16" s="50"/>
      <c r="KB16" s="50"/>
      <c r="KC16" s="50"/>
      <c r="KD16" s="50"/>
      <c r="KE16" s="50"/>
      <c r="KF16" s="50"/>
      <c r="KG16" s="50"/>
      <c r="KH16" s="50"/>
      <c r="KI16" s="50"/>
      <c r="KJ16" s="50"/>
      <c r="KK16" s="50"/>
      <c r="KL16" s="50"/>
      <c r="KM16" s="50"/>
      <c r="KN16" s="50"/>
      <c r="KO16" s="50"/>
      <c r="KP16" s="50"/>
      <c r="KQ16" s="50"/>
      <c r="KR16" s="50"/>
      <c r="KS16" s="50"/>
      <c r="KT16" s="50"/>
      <c r="KU16" s="50"/>
      <c r="KV16" s="50"/>
      <c r="KW16" s="50"/>
      <c r="KX16" s="50"/>
      <c r="KY16" s="50"/>
      <c r="KZ16" s="50"/>
      <c r="LA16" s="50"/>
      <c r="LB16" s="50"/>
      <c r="LC16" s="50"/>
      <c r="LD16" s="50"/>
      <c r="LE16" s="50"/>
      <c r="LF16" s="50"/>
      <c r="LG16" s="50"/>
      <c r="LH16" s="50"/>
      <c r="LI16" s="50"/>
      <c r="LJ16" s="50"/>
      <c r="LK16" s="50"/>
      <c r="LL16" s="50"/>
      <c r="LM16" s="50"/>
      <c r="LN16" s="50"/>
      <c r="LO16" s="50"/>
      <c r="LP16" s="50"/>
      <c r="LQ16" s="50"/>
      <c r="LR16" s="50"/>
      <c r="LS16" s="50"/>
      <c r="LT16" s="50"/>
      <c r="LU16" s="50"/>
      <c r="LV16" s="50"/>
      <c r="LW16" s="50"/>
      <c r="LX16" s="50"/>
      <c r="LY16" s="50"/>
      <c r="LZ16" s="50"/>
      <c r="MA16" s="50"/>
      <c r="MB16" s="50"/>
      <c r="MC16" s="50"/>
      <c r="MD16" s="50"/>
      <c r="ME16" s="50"/>
      <c r="MF16" s="50"/>
      <c r="MG16" s="50"/>
      <c r="MH16" s="50"/>
      <c r="MI16" s="50"/>
      <c r="MJ16" s="50"/>
      <c r="MK16" s="50"/>
      <c r="ML16" s="50"/>
      <c r="MM16" s="50"/>
      <c r="MN16" s="50"/>
      <c r="MO16" s="50"/>
      <c r="MP16" s="50"/>
      <c r="MQ16" s="50"/>
      <c r="MR16" s="50"/>
      <c r="MS16" s="50"/>
      <c r="MT16" s="50"/>
      <c r="MU16" s="50"/>
      <c r="MV16" s="50"/>
      <c r="MW16" s="50"/>
      <c r="MX16" s="50"/>
      <c r="MY16" s="50"/>
      <c r="MZ16" s="50"/>
      <c r="NA16" s="50"/>
      <c r="NB16" s="50"/>
      <c r="NC16" s="50"/>
      <c r="ND16" s="50"/>
      <c r="NE16" s="50"/>
      <c r="NF16" s="50"/>
      <c r="NG16" s="50"/>
      <c r="NH16" s="50"/>
      <c r="NI16" s="50"/>
      <c r="NJ16" s="50"/>
      <c r="NK16" s="50"/>
      <c r="NL16" s="50"/>
      <c r="NM16" s="50"/>
      <c r="NN16" s="50"/>
      <c r="NO16" s="50"/>
      <c r="NP16" s="50"/>
      <c r="NQ16" s="50"/>
      <c r="NR16" s="50"/>
      <c r="NS16" s="50"/>
      <c r="NT16" s="50"/>
      <c r="NU16" s="50"/>
      <c r="NV16" s="50"/>
      <c r="NW16" s="50"/>
      <c r="NX16" s="50"/>
      <c r="NY16" s="50"/>
      <c r="NZ16" s="50"/>
      <c r="OA16" s="50"/>
      <c r="OB16" s="50"/>
      <c r="OC16" s="50"/>
      <c r="OD16" s="50"/>
      <c r="OE16" s="50"/>
      <c r="OF16" s="50"/>
      <c r="OG16" s="50"/>
      <c r="OH16" s="50"/>
      <c r="OI16" s="50"/>
      <c r="OJ16" s="50"/>
      <c r="OK16" s="50"/>
      <c r="OL16" s="50"/>
      <c r="OM16" s="50"/>
      <c r="ON16" s="50"/>
      <c r="OO16" s="50"/>
      <c r="OP16" s="50"/>
      <c r="OQ16" s="50"/>
      <c r="OR16" s="50"/>
      <c r="OS16" s="50"/>
      <c r="OT16" s="50"/>
      <c r="OU16" s="50"/>
      <c r="OV16" s="50"/>
      <c r="OW16" s="50"/>
      <c r="OX16" s="50"/>
      <c r="OY16" s="50"/>
      <c r="OZ16" s="50"/>
      <c r="PA16" s="50"/>
      <c r="PB16" s="50"/>
      <c r="PC16" s="50"/>
      <c r="PD16" s="50"/>
      <c r="PE16" s="50"/>
      <c r="PF16" s="50"/>
      <c r="PG16" s="50"/>
      <c r="PH16" s="50"/>
      <c r="PI16" s="50"/>
      <c r="PJ16" s="50"/>
      <c r="PK16" s="50"/>
      <c r="PL16" s="50"/>
      <c r="PM16" s="50"/>
      <c r="PN16" s="50"/>
      <c r="PO16" s="50"/>
      <c r="PP16" s="50"/>
      <c r="PQ16" s="50"/>
      <c r="PR16" s="50"/>
      <c r="PS16" s="50"/>
      <c r="PT16" s="50"/>
      <c r="PU16" s="50"/>
      <c r="PV16" s="50"/>
      <c r="PW16" s="50"/>
      <c r="PX16" s="50"/>
      <c r="PY16" s="50"/>
      <c r="PZ16" s="50"/>
      <c r="QA16" s="50"/>
      <c r="QB16" s="50"/>
      <c r="QC16" s="50"/>
      <c r="QD16" s="50"/>
      <c r="QE16" s="50"/>
      <c r="QF16" s="50"/>
      <c r="QG16" s="50"/>
      <c r="QH16" s="50"/>
      <c r="QI16" s="50"/>
      <c r="QJ16" s="50"/>
      <c r="QK16" s="50"/>
      <c r="QL16" s="50"/>
      <c r="QM16" s="50"/>
      <c r="QN16" s="50"/>
      <c r="QO16" s="50"/>
      <c r="QP16" s="50"/>
      <c r="QQ16" s="50"/>
      <c r="QR16" s="50"/>
      <c r="QS16" s="50"/>
      <c r="QT16" s="50"/>
      <c r="QU16" s="50"/>
      <c r="QV16" s="50"/>
      <c r="QW16" s="50"/>
      <c r="QX16" s="50"/>
      <c r="QY16" s="50"/>
      <c r="QZ16" s="50"/>
      <c r="RA16" s="50"/>
      <c r="RB16" s="50"/>
      <c r="RC16" s="50"/>
      <c r="RD16" s="50"/>
      <c r="RE16" s="50"/>
      <c r="RF16" s="50"/>
      <c r="RG16" s="50"/>
      <c r="RH16" s="50"/>
      <c r="RI16" s="50"/>
      <c r="RJ16" s="50"/>
      <c r="RK16" s="50"/>
      <c r="RL16" s="50"/>
      <c r="RM16" s="50"/>
      <c r="RN16" s="50"/>
      <c r="RO16" s="50"/>
      <c r="RP16" s="50"/>
      <c r="RQ16" s="50"/>
      <c r="RR16" s="50"/>
      <c r="RS16" s="50"/>
      <c r="RT16" s="50"/>
      <c r="RU16" s="50"/>
      <c r="RV16" s="50"/>
      <c r="RW16" s="50"/>
      <c r="RX16" s="50"/>
      <c r="RY16" s="50"/>
      <c r="RZ16" s="50"/>
      <c r="SA16" s="50"/>
      <c r="SB16" s="50"/>
      <c r="SC16" s="50"/>
      <c r="SD16" s="50"/>
      <c r="SE16" s="50"/>
      <c r="SF16" s="50"/>
      <c r="SG16" s="50"/>
      <c r="SH16" s="50"/>
      <c r="SI16" s="50"/>
      <c r="SJ16" s="50"/>
      <c r="SK16" s="50"/>
      <c r="SL16" s="50"/>
      <c r="SM16" s="50"/>
      <c r="SN16" s="50"/>
      <c r="SO16" s="50"/>
      <c r="SP16" s="50"/>
      <c r="SQ16" s="50"/>
      <c r="SR16" s="50"/>
      <c r="SS16" s="50"/>
      <c r="ST16" s="50"/>
      <c r="SU16" s="50"/>
      <c r="SV16" s="50"/>
      <c r="SW16" s="50"/>
      <c r="SX16" s="50"/>
      <c r="SY16" s="50"/>
      <c r="SZ16" s="50"/>
      <c r="TA16" s="50"/>
      <c r="TB16" s="50"/>
      <c r="TC16" s="50"/>
      <c r="TD16" s="50"/>
      <c r="TE16" s="50"/>
      <c r="TF16" s="50"/>
      <c r="TG16" s="50"/>
      <c r="TH16" s="50"/>
      <c r="TI16" s="50"/>
      <c r="TJ16" s="50"/>
      <c r="TK16" s="50"/>
      <c r="TL16" s="50"/>
      <c r="TM16" s="50"/>
      <c r="TN16" s="50"/>
      <c r="TO16" s="50"/>
      <c r="TP16" s="50"/>
      <c r="TQ16" s="50"/>
      <c r="TR16" s="50"/>
      <c r="TS16" s="50"/>
      <c r="TT16" s="50"/>
      <c r="TU16" s="50"/>
      <c r="TV16" s="50"/>
      <c r="TW16" s="50"/>
      <c r="TX16" s="50"/>
      <c r="TY16" s="50"/>
      <c r="TZ16" s="50"/>
      <c r="UA16" s="50"/>
      <c r="UB16" s="50"/>
      <c r="UC16" s="50"/>
      <c r="UD16" s="50"/>
      <c r="UE16" s="50"/>
      <c r="UF16" s="50"/>
      <c r="UG16" s="50"/>
      <c r="UH16" s="50"/>
      <c r="UI16" s="50"/>
      <c r="UJ16" s="50"/>
      <c r="UK16" s="50"/>
      <c r="UL16" s="50"/>
      <c r="UM16" s="50"/>
      <c r="UN16" s="50"/>
      <c r="UO16" s="50"/>
      <c r="UP16" s="50"/>
      <c r="UQ16" s="50"/>
      <c r="UR16" s="50"/>
      <c r="US16" s="50"/>
      <c r="UT16" s="50"/>
      <c r="UU16" s="50"/>
      <c r="UV16" s="50"/>
      <c r="UW16" s="50"/>
      <c r="UX16" s="50"/>
      <c r="UY16" s="50"/>
      <c r="UZ16" s="50"/>
      <c r="VA16" s="50"/>
      <c r="VB16" s="50"/>
      <c r="VC16" s="50"/>
      <c r="VD16" s="50"/>
      <c r="VE16" s="50"/>
      <c r="VF16" s="50"/>
      <c r="VG16" s="50"/>
      <c r="VH16" s="50"/>
      <c r="VI16" s="50"/>
      <c r="VJ16" s="50"/>
      <c r="VK16" s="50"/>
      <c r="VL16" s="50"/>
      <c r="VM16" s="50"/>
      <c r="VN16" s="50"/>
      <c r="VO16" s="50"/>
      <c r="VP16" s="50"/>
      <c r="VQ16" s="50"/>
      <c r="VR16" s="50"/>
      <c r="VS16" s="50"/>
      <c r="VT16" s="50"/>
      <c r="VU16" s="50"/>
      <c r="VV16" s="50"/>
      <c r="VW16" s="50"/>
      <c r="VX16" s="50"/>
      <c r="VY16" s="50"/>
      <c r="VZ16" s="50"/>
      <c r="WA16" s="50"/>
      <c r="WB16" s="50"/>
      <c r="WC16" s="50"/>
      <c r="WD16" s="50"/>
      <c r="WE16" s="50"/>
      <c r="WF16" s="50"/>
      <c r="WG16" s="50"/>
      <c r="WH16" s="50"/>
      <c r="WI16" s="50"/>
      <c r="WJ16" s="50"/>
      <c r="WK16" s="50"/>
      <c r="WL16" s="50"/>
      <c r="WM16" s="50"/>
      <c r="WN16" s="50"/>
      <c r="WO16" s="50"/>
      <c r="WP16" s="50"/>
      <c r="WQ16" s="50"/>
      <c r="WR16" s="50"/>
      <c r="WS16" s="50"/>
      <c r="WT16" s="50"/>
      <c r="WU16" s="50"/>
      <c r="WV16" s="50"/>
      <c r="WW16" s="50"/>
      <c r="WX16" s="50"/>
      <c r="WY16" s="50"/>
      <c r="WZ16" s="50"/>
      <c r="XA16" s="50"/>
      <c r="XB16" s="50"/>
      <c r="XC16" s="50"/>
      <c r="XD16" s="50"/>
      <c r="XE16" s="50"/>
      <c r="XF16" s="50"/>
      <c r="XG16" s="50"/>
      <c r="XH16" s="50"/>
      <c r="XI16" s="50"/>
      <c r="XJ16" s="50"/>
      <c r="XK16" s="50"/>
      <c r="XL16" s="50"/>
      <c r="XM16" s="50"/>
      <c r="XN16" s="50"/>
      <c r="XO16" s="50"/>
      <c r="XP16" s="50"/>
      <c r="XQ16" s="50"/>
      <c r="XR16" s="50"/>
      <c r="XS16" s="50"/>
      <c r="XT16" s="50"/>
      <c r="XU16" s="50"/>
      <c r="XV16" s="50"/>
      <c r="XW16" s="50"/>
      <c r="XX16" s="50"/>
      <c r="XY16" s="50"/>
      <c r="XZ16" s="50"/>
      <c r="YA16" s="50"/>
      <c r="YB16" s="50"/>
      <c r="YC16" s="50"/>
      <c r="YD16" s="50"/>
      <c r="YE16" s="50"/>
      <c r="YF16" s="50"/>
      <c r="YG16" s="50"/>
      <c r="YH16" s="50"/>
      <c r="YI16" s="50"/>
      <c r="YJ16" s="50"/>
      <c r="YK16" s="50"/>
      <c r="YL16" s="50"/>
      <c r="YM16" s="50"/>
      <c r="YN16" s="50"/>
      <c r="YO16" s="50"/>
      <c r="YP16" s="50"/>
      <c r="YQ16" s="50"/>
      <c r="YR16" s="50"/>
      <c r="YS16" s="50"/>
      <c r="YT16" s="50"/>
      <c r="YU16" s="50"/>
      <c r="YV16" s="50"/>
      <c r="YW16" s="50"/>
      <c r="YX16" s="50"/>
      <c r="YY16" s="50"/>
      <c r="YZ16" s="50"/>
      <c r="ZA16" s="50"/>
      <c r="ZB16" s="50"/>
      <c r="ZC16" s="50"/>
      <c r="ZD16" s="50"/>
      <c r="ZE16" s="50"/>
      <c r="ZF16" s="50"/>
      <c r="ZG16" s="50"/>
      <c r="ZH16" s="50"/>
      <c r="ZI16" s="50"/>
      <c r="ZJ16" s="50"/>
      <c r="ZK16" s="50"/>
      <c r="ZL16" s="50"/>
      <c r="ZM16" s="50"/>
      <c r="ZN16" s="50"/>
      <c r="ZO16" s="50"/>
      <c r="ZP16" s="50"/>
      <c r="ZQ16" s="50"/>
      <c r="ZR16" s="50"/>
      <c r="ZS16" s="50"/>
      <c r="ZT16" s="50"/>
      <c r="ZU16" s="50"/>
      <c r="ZV16" s="50"/>
      <c r="ZW16" s="50"/>
      <c r="ZX16" s="50"/>
      <c r="ZY16" s="50"/>
      <c r="ZZ16" s="50"/>
      <c r="AAA16" s="50"/>
      <c r="AAB16" s="50"/>
      <c r="AAC16" s="50"/>
      <c r="AAD16" s="50"/>
      <c r="AAE16" s="50"/>
      <c r="AAF16" s="50"/>
      <c r="AAG16" s="50"/>
      <c r="AAH16" s="50"/>
      <c r="AAI16" s="50"/>
      <c r="AAJ16" s="50"/>
      <c r="AAK16" s="50"/>
      <c r="AAL16" s="50"/>
      <c r="AAM16" s="50"/>
      <c r="AAN16" s="50"/>
      <c r="AAO16" s="50"/>
      <c r="AAP16" s="50"/>
      <c r="AAQ16" s="50"/>
      <c r="AAR16" s="50"/>
      <c r="AAS16" s="50"/>
      <c r="AAT16" s="50"/>
      <c r="AAU16" s="50"/>
      <c r="AAV16" s="50"/>
      <c r="AAW16" s="50"/>
      <c r="AAX16" s="50"/>
      <c r="AAY16" s="50"/>
      <c r="AAZ16" s="50"/>
      <c r="ABA16" s="50"/>
      <c r="ABB16" s="50"/>
      <c r="ABC16" s="50"/>
      <c r="ABD16" s="50"/>
      <c r="ABE16" s="50"/>
      <c r="ABF16" s="50"/>
      <c r="ABG16" s="50"/>
      <c r="ABH16" s="50"/>
      <c r="ABI16" s="50"/>
      <c r="ABJ16" s="50"/>
      <c r="ABK16" s="50"/>
      <c r="ABL16" s="50"/>
      <c r="ABM16" s="50"/>
      <c r="ABN16" s="50"/>
      <c r="ABO16" s="50"/>
      <c r="ABP16" s="50"/>
      <c r="ABQ16" s="50"/>
      <c r="ABR16" s="50"/>
      <c r="ABS16" s="50"/>
      <c r="ABT16" s="50"/>
      <c r="ABU16" s="50"/>
      <c r="ABV16" s="50"/>
      <c r="ABW16" s="50"/>
      <c r="ABX16" s="50"/>
      <c r="ABY16" s="50"/>
      <c r="ABZ16" s="50"/>
      <c r="ACA16" s="50"/>
      <c r="ACB16" s="50"/>
      <c r="ACC16" s="50"/>
      <c r="ACD16" s="50"/>
      <c r="ACE16" s="50"/>
      <c r="ACF16" s="50"/>
      <c r="ACG16" s="50"/>
      <c r="ACH16" s="50"/>
      <c r="ACI16" s="50"/>
      <c r="ACJ16" s="50"/>
      <c r="ACK16" s="50"/>
      <c r="ACL16" s="50"/>
      <c r="ACM16" s="50"/>
      <c r="ACN16" s="50"/>
      <c r="ACO16" s="50"/>
      <c r="ACP16" s="50"/>
      <c r="ACQ16" s="50"/>
      <c r="ACR16" s="50"/>
      <c r="ACS16" s="50"/>
      <c r="ACT16" s="50"/>
      <c r="ACU16" s="50"/>
      <c r="ACV16" s="50"/>
      <c r="ACW16" s="50"/>
      <c r="ACX16" s="50"/>
      <c r="ACY16" s="50"/>
      <c r="ACZ16" s="50"/>
      <c r="ADA16" s="50"/>
      <c r="ADB16" s="50"/>
      <c r="ADC16" s="50"/>
      <c r="ADD16" s="50"/>
      <c r="ADE16" s="50"/>
      <c r="ADF16" s="50"/>
      <c r="ADG16" s="50"/>
      <c r="ADH16" s="50"/>
      <c r="ADI16" s="50"/>
      <c r="ADJ16" s="50"/>
      <c r="ADK16" s="50"/>
      <c r="ADL16" s="50"/>
      <c r="ADM16" s="50"/>
      <c r="ADN16" s="50"/>
      <c r="ADO16" s="50"/>
      <c r="ADP16" s="50"/>
      <c r="ADQ16" s="50"/>
      <c r="ADR16" s="50"/>
      <c r="ADS16" s="50"/>
      <c r="ADT16" s="50"/>
      <c r="ADU16" s="50"/>
      <c r="ADV16" s="50"/>
      <c r="ADW16" s="50"/>
      <c r="ADX16" s="50"/>
      <c r="ADY16" s="50"/>
      <c r="ADZ16" s="50"/>
      <c r="AEA16" s="50"/>
      <c r="AEB16" s="50"/>
      <c r="AEC16" s="50"/>
      <c r="AED16" s="50"/>
      <c r="AEE16" s="50"/>
      <c r="AEF16" s="50"/>
      <c r="AEG16" s="50"/>
      <c r="AEH16" s="50"/>
      <c r="AEI16" s="50"/>
      <c r="AEJ16" s="50"/>
      <c r="AEK16" s="50"/>
      <c r="AEL16" s="50"/>
      <c r="AEM16" s="50"/>
      <c r="AEN16" s="50"/>
      <c r="AEO16" s="50"/>
      <c r="AEP16" s="50"/>
      <c r="AEQ16" s="50"/>
      <c r="AER16" s="50"/>
      <c r="AES16" s="50"/>
      <c r="AET16" s="50"/>
      <c r="AEU16" s="50"/>
      <c r="AEV16" s="50"/>
      <c r="AEW16" s="50"/>
      <c r="AEX16" s="50"/>
      <c r="AEY16" s="50"/>
      <c r="AEZ16" s="50"/>
      <c r="AFA16" s="50"/>
      <c r="AFB16" s="50"/>
      <c r="AFC16" s="50"/>
      <c r="AFD16" s="50"/>
      <c r="AFE16" s="50"/>
      <c r="AFF16" s="50"/>
      <c r="AFG16" s="50"/>
      <c r="AFH16" s="50"/>
      <c r="AFI16" s="50"/>
      <c r="AFJ16" s="50"/>
      <c r="AFK16" s="50"/>
      <c r="AFL16" s="50"/>
      <c r="AFM16" s="50"/>
      <c r="AFN16" s="50"/>
      <c r="AFO16" s="50"/>
      <c r="AFP16" s="50"/>
      <c r="AFQ16" s="50"/>
      <c r="AFR16" s="50"/>
      <c r="AFS16" s="50"/>
      <c r="AFT16" s="50"/>
      <c r="AFU16" s="50"/>
      <c r="AFV16" s="50"/>
      <c r="AFW16" s="50"/>
      <c r="AFX16" s="50"/>
      <c r="AFY16" s="50"/>
      <c r="AFZ16" s="50"/>
      <c r="AGA16" s="50"/>
      <c r="AGB16" s="50"/>
      <c r="AGC16" s="50"/>
      <c r="AGD16" s="50"/>
      <c r="AGE16" s="50"/>
      <c r="AGF16" s="50"/>
      <c r="AGG16" s="50"/>
      <c r="AGH16" s="50"/>
      <c r="AGI16" s="50"/>
      <c r="AGJ16" s="50"/>
      <c r="AGK16" s="50"/>
      <c r="AGL16" s="50"/>
      <c r="AGM16" s="50"/>
      <c r="AGN16" s="50"/>
      <c r="AGO16" s="50"/>
      <c r="AGP16" s="50"/>
      <c r="AGQ16" s="50"/>
      <c r="AGR16" s="50"/>
      <c r="AGS16" s="50"/>
      <c r="AGT16" s="50"/>
      <c r="AGU16" s="50"/>
      <c r="AGV16" s="50"/>
      <c r="AGW16" s="50"/>
      <c r="AGX16" s="50"/>
      <c r="AGY16" s="50"/>
      <c r="AGZ16" s="50"/>
      <c r="AHA16" s="50"/>
      <c r="AHB16" s="50"/>
      <c r="AHC16" s="50"/>
      <c r="AHD16" s="50"/>
      <c r="AHE16" s="50"/>
      <c r="AHF16" s="50"/>
      <c r="AHG16" s="50"/>
      <c r="AHH16" s="50"/>
      <c r="AHI16" s="50"/>
      <c r="AHJ16" s="50"/>
      <c r="AHK16" s="50"/>
      <c r="AHL16" s="50"/>
      <c r="AHM16" s="50"/>
      <c r="AHN16" s="50"/>
      <c r="AHO16" s="50"/>
      <c r="AHP16" s="50"/>
      <c r="AHQ16" s="50"/>
      <c r="AHR16" s="50"/>
      <c r="AHS16" s="50"/>
      <c r="AHT16" s="50"/>
      <c r="AHU16" s="50"/>
      <c r="AHV16" s="50"/>
      <c r="AHW16" s="50"/>
      <c r="AHX16" s="50"/>
      <c r="AHY16" s="50"/>
      <c r="AHZ16" s="50"/>
      <c r="AIA16" s="50"/>
      <c r="AIB16" s="50"/>
      <c r="AIC16" s="50"/>
      <c r="AID16" s="50"/>
      <c r="AIE16" s="50"/>
      <c r="AIF16" s="50"/>
      <c r="AIG16" s="50"/>
      <c r="AIH16" s="50"/>
      <c r="AII16" s="50"/>
      <c r="AIJ16" s="50"/>
      <c r="AIK16" s="50"/>
      <c r="AIL16" s="50"/>
      <c r="AIM16" s="50"/>
      <c r="AIN16" s="50"/>
      <c r="AIO16" s="50"/>
      <c r="AIP16" s="50"/>
      <c r="AIQ16" s="50"/>
      <c r="AIR16" s="50"/>
      <c r="AIS16" s="50"/>
      <c r="AIT16" s="50"/>
      <c r="AIU16" s="50"/>
      <c r="AIV16" s="50"/>
      <c r="AIW16" s="50"/>
      <c r="AIX16" s="50"/>
      <c r="AIY16" s="50"/>
      <c r="AIZ16" s="50"/>
      <c r="AJA16" s="50"/>
      <c r="AJB16" s="50"/>
      <c r="AJC16" s="50"/>
      <c r="AJD16" s="50"/>
      <c r="AJE16" s="50"/>
      <c r="AJF16" s="50"/>
      <c r="AJG16" s="50"/>
      <c r="AJH16" s="50"/>
      <c r="AJI16" s="50"/>
      <c r="AJJ16" s="50"/>
      <c r="AJK16" s="50"/>
      <c r="AJL16" s="50"/>
      <c r="AJM16" s="50"/>
      <c r="AJN16" s="50"/>
      <c r="AJO16" s="50"/>
      <c r="AJP16" s="50"/>
      <c r="AJQ16" s="50"/>
      <c r="AJR16" s="50"/>
      <c r="AJS16" s="50"/>
      <c r="AJT16" s="50"/>
      <c r="AJU16" s="50"/>
      <c r="AJV16" s="50"/>
      <c r="AJW16" s="50"/>
      <c r="AJX16" s="50"/>
      <c r="AJY16" s="50"/>
      <c r="AJZ16" s="50"/>
      <c r="AKA16" s="50"/>
      <c r="AKB16" s="50"/>
      <c r="AKC16" s="50"/>
      <c r="AKD16" s="50"/>
      <c r="AKE16" s="50"/>
      <c r="AKF16" s="50"/>
      <c r="AKG16" s="50"/>
      <c r="AKH16" s="50"/>
      <c r="AKI16" s="50"/>
      <c r="AKJ16" s="50"/>
      <c r="AKK16" s="50"/>
      <c r="AKL16" s="50"/>
      <c r="AKM16" s="50"/>
      <c r="AKN16" s="50"/>
      <c r="AKO16" s="50"/>
      <c r="AKP16" s="50"/>
      <c r="AKQ16" s="50"/>
      <c r="AKR16" s="50"/>
      <c r="AKS16" s="50"/>
      <c r="AKT16" s="50"/>
      <c r="AKU16" s="50"/>
      <c r="AKV16" s="50"/>
      <c r="AKW16" s="50"/>
      <c r="AKX16" s="50"/>
      <c r="AKY16" s="50"/>
      <c r="AKZ16" s="50"/>
      <c r="ALA16" s="50"/>
      <c r="ALB16" s="50"/>
      <c r="ALC16" s="50"/>
      <c r="ALD16" s="50"/>
      <c r="ALE16" s="50"/>
      <c r="ALF16" s="50"/>
      <c r="ALG16" s="50"/>
      <c r="ALH16" s="50"/>
      <c r="ALI16" s="50"/>
      <c r="ALJ16" s="50"/>
      <c r="ALK16" s="50"/>
      <c r="ALL16" s="50"/>
      <c r="ALM16" s="50"/>
      <c r="ALN16" s="50"/>
      <c r="ALO16" s="50"/>
      <c r="ALP16" s="50"/>
      <c r="ALQ16" s="50"/>
      <c r="ALR16" s="50"/>
      <c r="ALS16" s="50"/>
      <c r="ALT16" s="50"/>
      <c r="ALU16" s="50"/>
      <c r="ALV16" s="50"/>
      <c r="ALW16" s="50"/>
      <c r="ALX16" s="50"/>
      <c r="ALY16" s="50"/>
      <c r="ALZ16" s="50"/>
      <c r="AMA16" s="50"/>
      <c r="AMB16" s="50"/>
      <c r="AMC16" s="50"/>
      <c r="AMD16" s="50"/>
      <c r="AME16" s="50"/>
      <c r="AMF16" s="50"/>
      <c r="AMG16" s="50"/>
      <c r="AMH16" s="50"/>
      <c r="AMI16" s="50"/>
      <c r="AMJ16" s="50"/>
      <c r="AMK16" s="50"/>
      <c r="AML16" s="50"/>
      <c r="AMM16" s="50"/>
      <c r="AMN16" s="50"/>
      <c r="AMO16" s="50"/>
      <c r="AMP16" s="50"/>
      <c r="AMQ16" s="50"/>
      <c r="AMR16" s="50"/>
      <c r="AMS16" s="50"/>
      <c r="AMT16" s="50"/>
      <c r="AMU16" s="50"/>
      <c r="AMV16" s="50"/>
      <c r="AMW16" s="50"/>
      <c r="AMX16" s="50"/>
      <c r="AMY16" s="50"/>
      <c r="AMZ16" s="50"/>
      <c r="ANA16" s="50"/>
      <c r="ANB16" s="50"/>
      <c r="ANC16" s="50"/>
      <c r="AND16" s="50"/>
      <c r="ANE16" s="50"/>
      <c r="ANF16" s="50"/>
      <c r="ANG16" s="50"/>
      <c r="ANH16" s="50"/>
      <c r="ANI16" s="50"/>
      <c r="ANJ16" s="50"/>
      <c r="ANK16" s="50"/>
      <c r="ANL16" s="50"/>
      <c r="ANM16" s="50"/>
      <c r="ANN16" s="50"/>
      <c r="ANO16" s="50"/>
      <c r="ANP16" s="50"/>
      <c r="ANQ16" s="50"/>
      <c r="ANR16" s="50"/>
      <c r="ANS16" s="50"/>
      <c r="ANT16" s="50"/>
      <c r="ANU16" s="50"/>
      <c r="ANV16" s="50"/>
      <c r="ANW16" s="50"/>
      <c r="ANX16" s="50"/>
      <c r="ANY16" s="50"/>
      <c r="ANZ16" s="50"/>
      <c r="AOA16" s="50"/>
      <c r="AOB16" s="50"/>
      <c r="AOC16" s="50"/>
      <c r="AOD16" s="50"/>
      <c r="AOE16" s="50"/>
      <c r="AOF16" s="50"/>
      <c r="AOG16" s="50"/>
      <c r="AOH16" s="50"/>
      <c r="AOI16" s="50"/>
      <c r="AOJ16" s="50"/>
      <c r="AOK16" s="50"/>
      <c r="AOL16" s="50"/>
      <c r="AOM16" s="50"/>
      <c r="AON16" s="50"/>
      <c r="AOO16" s="50"/>
      <c r="AOP16" s="50"/>
      <c r="AOQ16" s="50"/>
      <c r="AOR16" s="50"/>
      <c r="AOS16" s="50"/>
      <c r="AOT16" s="50"/>
      <c r="AOU16" s="50"/>
      <c r="AOV16" s="50"/>
      <c r="AOW16" s="50"/>
      <c r="AOX16" s="50"/>
      <c r="AOY16" s="50"/>
      <c r="AOZ16" s="50"/>
      <c r="APA16" s="50"/>
      <c r="APB16" s="50"/>
      <c r="APC16" s="50"/>
      <c r="APD16" s="50"/>
      <c r="APE16" s="50"/>
      <c r="APF16" s="50"/>
      <c r="APG16" s="53"/>
    </row>
    <row r="17" spans="1:1099" s="48" customFormat="1" ht="0.75" customHeight="1" thickBot="1">
      <c r="A17" s="51"/>
      <c r="B17" s="932" t="s">
        <v>458</v>
      </c>
      <c r="C17" s="933"/>
      <c r="D17" s="933"/>
      <c r="E17" s="933"/>
      <c r="F17" s="933"/>
      <c r="G17" s="933"/>
      <c r="H17" s="933"/>
      <c r="I17" s="933"/>
      <c r="J17" s="933"/>
      <c r="K17" s="933"/>
      <c r="L17" s="933"/>
      <c r="M17" s="933"/>
      <c r="N17" s="934"/>
      <c r="O17" s="933"/>
      <c r="P17" s="933"/>
      <c r="Q17" s="933"/>
      <c r="R17" s="933"/>
      <c r="S17" s="926" t="s">
        <v>615</v>
      </c>
      <c r="T17" s="926"/>
      <c r="U17" s="926"/>
      <c r="V17" s="926"/>
      <c r="W17" s="926"/>
      <c r="X17" s="926"/>
      <c r="Y17" s="926"/>
      <c r="Z17" s="926"/>
      <c r="AA17" s="926"/>
      <c r="AB17" s="926"/>
      <c r="AC17" s="926"/>
      <c r="AD17" s="926"/>
      <c r="AE17" s="926"/>
      <c r="AF17" s="926"/>
      <c r="AG17" s="926"/>
      <c r="AH17" s="926"/>
      <c r="AI17" s="926"/>
      <c r="AJ17" s="926"/>
      <c r="AK17" s="926"/>
      <c r="AL17" s="926"/>
      <c r="AM17" s="926"/>
      <c r="AN17" s="926"/>
      <c r="AO17" s="926"/>
      <c r="AP17" s="926"/>
      <c r="AQ17" s="926"/>
      <c r="AR17" s="926"/>
      <c r="AS17" s="927"/>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50"/>
      <c r="BU17" s="50"/>
      <c r="BV17" s="50"/>
      <c r="BW17" s="50"/>
      <c r="BX17" s="50"/>
      <c r="BY17" s="50"/>
      <c r="BZ17" s="50"/>
      <c r="CA17" s="50"/>
      <c r="CB17" s="50"/>
      <c r="CC17" s="50"/>
      <c r="CD17" s="50"/>
      <c r="CE17" s="50"/>
      <c r="CF17" s="50"/>
      <c r="CG17" s="50"/>
      <c r="CH17" s="50"/>
      <c r="CI17" s="50"/>
      <c r="CJ17" s="50"/>
      <c r="CK17" s="50"/>
      <c r="CL17" s="50"/>
      <c r="CM17" s="50"/>
      <c r="CN17" s="50"/>
      <c r="CO17" s="50"/>
      <c r="CP17" s="50"/>
      <c r="CQ17" s="50"/>
      <c r="CR17" s="50"/>
      <c r="CS17" s="50"/>
      <c r="CT17" s="50"/>
      <c r="CU17" s="50"/>
      <c r="CV17" s="50"/>
      <c r="CW17" s="50"/>
      <c r="CX17" s="50"/>
      <c r="CY17" s="50"/>
      <c r="CZ17" s="50"/>
      <c r="DA17" s="50"/>
      <c r="DB17" s="50"/>
      <c r="DC17" s="50"/>
      <c r="DD17" s="50"/>
      <c r="DE17" s="50"/>
      <c r="DF17" s="50"/>
      <c r="DG17" s="50"/>
      <c r="DH17" s="50"/>
      <c r="DI17" s="50"/>
      <c r="DJ17" s="50"/>
      <c r="DK17" s="50"/>
      <c r="DL17" s="50"/>
      <c r="DM17" s="50"/>
      <c r="DN17" s="50"/>
      <c r="DO17" s="50"/>
      <c r="DP17" s="50"/>
      <c r="DQ17" s="50"/>
      <c r="DR17" s="50"/>
      <c r="DS17" s="50"/>
      <c r="DT17" s="50"/>
      <c r="DU17" s="50"/>
      <c r="DV17" s="50"/>
      <c r="DW17" s="50"/>
      <c r="DX17" s="50"/>
      <c r="DY17" s="50"/>
      <c r="DZ17" s="50"/>
      <c r="EA17" s="50"/>
      <c r="EB17" s="50"/>
      <c r="EC17" s="50"/>
      <c r="ED17" s="50"/>
      <c r="EE17" s="50"/>
      <c r="EF17" s="50"/>
      <c r="EG17" s="50"/>
      <c r="EH17" s="50"/>
      <c r="EI17" s="50"/>
      <c r="EJ17" s="50"/>
      <c r="EK17" s="50"/>
      <c r="EL17" s="50"/>
      <c r="EM17" s="50"/>
      <c r="EN17" s="50"/>
      <c r="EO17" s="50"/>
      <c r="EP17" s="50"/>
      <c r="EQ17" s="50"/>
      <c r="ER17" s="50"/>
      <c r="ES17" s="50"/>
      <c r="ET17" s="50"/>
      <c r="EU17" s="50"/>
      <c r="EV17" s="50"/>
      <c r="EW17" s="50"/>
      <c r="EX17" s="50"/>
      <c r="EY17" s="50"/>
      <c r="EZ17" s="50"/>
      <c r="FA17" s="50"/>
      <c r="FB17" s="50"/>
      <c r="FC17" s="50"/>
      <c r="FD17" s="50"/>
      <c r="FE17" s="50"/>
      <c r="FF17" s="50"/>
      <c r="FG17" s="50"/>
      <c r="FH17" s="50"/>
      <c r="FI17" s="50"/>
      <c r="FJ17" s="50"/>
      <c r="FK17" s="50"/>
      <c r="FL17" s="50"/>
      <c r="FM17" s="50"/>
      <c r="FN17" s="50"/>
      <c r="FO17" s="50"/>
      <c r="FP17" s="50"/>
      <c r="FQ17" s="50"/>
      <c r="FR17" s="50"/>
      <c r="FS17" s="50"/>
      <c r="FT17" s="50"/>
      <c r="FU17" s="50"/>
      <c r="FV17" s="50"/>
      <c r="FW17" s="50"/>
      <c r="FX17" s="50"/>
      <c r="FY17" s="50"/>
      <c r="FZ17" s="50"/>
      <c r="GA17" s="50"/>
      <c r="GB17" s="50"/>
      <c r="GC17" s="50"/>
      <c r="GD17" s="50"/>
      <c r="GE17" s="50"/>
      <c r="GF17" s="50"/>
      <c r="GG17" s="50"/>
      <c r="GH17" s="50"/>
      <c r="GI17" s="50"/>
      <c r="GJ17" s="50"/>
      <c r="GK17" s="50"/>
      <c r="GL17" s="50"/>
      <c r="GM17" s="50"/>
      <c r="GN17" s="50"/>
      <c r="GO17" s="50"/>
      <c r="GP17" s="50"/>
      <c r="GQ17" s="50"/>
      <c r="GR17" s="50"/>
      <c r="GS17" s="50"/>
      <c r="GT17" s="50"/>
      <c r="GU17" s="50"/>
      <c r="GV17" s="50"/>
      <c r="GW17" s="50"/>
      <c r="GX17" s="50"/>
      <c r="GY17" s="50"/>
      <c r="GZ17" s="50"/>
      <c r="HA17" s="50"/>
      <c r="HB17" s="50"/>
      <c r="HC17" s="50"/>
      <c r="HD17" s="50"/>
      <c r="HE17" s="50"/>
      <c r="HF17" s="50"/>
      <c r="HG17" s="50"/>
      <c r="HH17" s="50"/>
      <c r="HI17" s="50"/>
      <c r="HJ17" s="50"/>
      <c r="HK17" s="50"/>
      <c r="HL17" s="50"/>
      <c r="HM17" s="50"/>
      <c r="HN17" s="50"/>
      <c r="HO17" s="50"/>
      <c r="HP17" s="50"/>
      <c r="HQ17" s="50"/>
      <c r="HR17" s="50"/>
      <c r="HS17" s="50"/>
      <c r="HT17" s="50"/>
      <c r="HU17" s="50"/>
      <c r="HV17" s="50"/>
      <c r="HW17" s="50"/>
      <c r="HX17" s="50"/>
      <c r="HY17" s="50"/>
      <c r="HZ17" s="50"/>
      <c r="IA17" s="50"/>
      <c r="IB17" s="50"/>
      <c r="IC17" s="50"/>
      <c r="ID17" s="50"/>
      <c r="IE17" s="50"/>
      <c r="IF17" s="50"/>
      <c r="IG17" s="50"/>
      <c r="IH17" s="50"/>
      <c r="II17" s="50"/>
      <c r="IJ17" s="50"/>
      <c r="IK17" s="50"/>
      <c r="IL17" s="50"/>
      <c r="IM17" s="50"/>
      <c r="IN17" s="50"/>
      <c r="IO17" s="50"/>
      <c r="IP17" s="50"/>
      <c r="IQ17" s="50"/>
      <c r="IR17" s="50"/>
      <c r="IS17" s="50"/>
      <c r="IT17" s="50"/>
      <c r="IU17" s="50"/>
      <c r="IV17" s="50"/>
      <c r="IW17" s="50"/>
      <c r="IX17" s="50"/>
      <c r="IY17" s="50"/>
      <c r="IZ17" s="50"/>
      <c r="JA17" s="50"/>
      <c r="JB17" s="50"/>
      <c r="JC17" s="50"/>
      <c r="JD17" s="50"/>
      <c r="JE17" s="50"/>
      <c r="JF17" s="50"/>
      <c r="JG17" s="50"/>
      <c r="JH17" s="50"/>
      <c r="JI17" s="50"/>
      <c r="JJ17" s="50"/>
      <c r="JK17" s="50"/>
      <c r="JL17" s="50"/>
      <c r="JM17" s="50"/>
      <c r="JN17" s="50"/>
      <c r="JO17" s="50"/>
      <c r="JP17" s="50"/>
      <c r="JQ17" s="50"/>
      <c r="JR17" s="50"/>
      <c r="JS17" s="50"/>
      <c r="JT17" s="50"/>
      <c r="JU17" s="50"/>
      <c r="JV17" s="50"/>
      <c r="JW17" s="50"/>
      <c r="JX17" s="50"/>
      <c r="JY17" s="50"/>
      <c r="JZ17" s="50"/>
      <c r="KA17" s="50"/>
      <c r="KB17" s="50"/>
      <c r="KC17" s="50"/>
      <c r="KD17" s="50"/>
      <c r="KE17" s="50"/>
      <c r="KF17" s="50"/>
      <c r="KG17" s="50"/>
      <c r="KH17" s="50"/>
      <c r="KI17" s="50"/>
      <c r="KJ17" s="50"/>
      <c r="KK17" s="50"/>
      <c r="KL17" s="50"/>
      <c r="KM17" s="50"/>
      <c r="KN17" s="50"/>
      <c r="KO17" s="50"/>
      <c r="KP17" s="50"/>
      <c r="KQ17" s="50"/>
      <c r="KR17" s="50"/>
      <c r="KS17" s="50"/>
      <c r="KT17" s="50"/>
      <c r="KU17" s="50"/>
      <c r="KV17" s="50"/>
      <c r="KW17" s="50"/>
      <c r="KX17" s="50"/>
      <c r="KY17" s="50"/>
      <c r="KZ17" s="50"/>
      <c r="LA17" s="50"/>
      <c r="LB17" s="50"/>
      <c r="LC17" s="50"/>
      <c r="LD17" s="50"/>
      <c r="LE17" s="50"/>
      <c r="LF17" s="50"/>
      <c r="LG17" s="50"/>
      <c r="LH17" s="50"/>
      <c r="LI17" s="50"/>
      <c r="LJ17" s="50"/>
      <c r="LK17" s="50"/>
      <c r="LL17" s="50"/>
      <c r="LM17" s="50"/>
      <c r="LN17" s="50"/>
      <c r="LO17" s="50"/>
      <c r="LP17" s="50"/>
      <c r="LQ17" s="50"/>
      <c r="LR17" s="50"/>
      <c r="LS17" s="50"/>
      <c r="LT17" s="50"/>
      <c r="LU17" s="50"/>
      <c r="LV17" s="50"/>
      <c r="LW17" s="50"/>
      <c r="LX17" s="50"/>
      <c r="LY17" s="50"/>
      <c r="LZ17" s="50"/>
      <c r="MA17" s="50"/>
      <c r="MB17" s="50"/>
      <c r="MC17" s="50"/>
      <c r="MD17" s="50"/>
      <c r="ME17" s="50"/>
      <c r="MF17" s="50"/>
      <c r="MG17" s="50"/>
      <c r="MH17" s="50"/>
      <c r="MI17" s="50"/>
      <c r="MJ17" s="50"/>
      <c r="MK17" s="50"/>
      <c r="ML17" s="50"/>
      <c r="MM17" s="50"/>
      <c r="MN17" s="50"/>
      <c r="MO17" s="50"/>
      <c r="MP17" s="50"/>
      <c r="MQ17" s="50"/>
      <c r="MR17" s="50"/>
      <c r="MS17" s="50"/>
      <c r="MT17" s="50"/>
      <c r="MU17" s="50"/>
      <c r="MV17" s="50"/>
      <c r="MW17" s="50"/>
      <c r="MX17" s="50"/>
      <c r="MY17" s="50"/>
      <c r="MZ17" s="50"/>
      <c r="NA17" s="50"/>
      <c r="NB17" s="50"/>
      <c r="NC17" s="50"/>
      <c r="ND17" s="50"/>
      <c r="NE17" s="50"/>
      <c r="NF17" s="50"/>
      <c r="NG17" s="50"/>
      <c r="NH17" s="50"/>
      <c r="NI17" s="50"/>
      <c r="NJ17" s="50"/>
      <c r="NK17" s="50"/>
      <c r="NL17" s="50"/>
      <c r="NM17" s="50"/>
      <c r="NN17" s="50"/>
      <c r="NO17" s="50"/>
      <c r="NP17" s="50"/>
      <c r="NQ17" s="50"/>
      <c r="NR17" s="50"/>
      <c r="NS17" s="50"/>
      <c r="NT17" s="50"/>
      <c r="NU17" s="50"/>
      <c r="NV17" s="50"/>
      <c r="NW17" s="50"/>
      <c r="NX17" s="50"/>
      <c r="NY17" s="50"/>
      <c r="NZ17" s="50"/>
      <c r="OA17" s="50"/>
      <c r="OB17" s="50"/>
      <c r="OC17" s="50"/>
      <c r="OD17" s="50"/>
      <c r="OE17" s="50"/>
      <c r="OF17" s="50"/>
      <c r="OG17" s="50"/>
      <c r="OH17" s="50"/>
      <c r="OI17" s="50"/>
      <c r="OJ17" s="50"/>
      <c r="OK17" s="50"/>
      <c r="OL17" s="50"/>
      <c r="OM17" s="50"/>
      <c r="ON17" s="50"/>
      <c r="OO17" s="50"/>
      <c r="OP17" s="50"/>
      <c r="OQ17" s="50"/>
      <c r="OR17" s="50"/>
      <c r="OS17" s="50"/>
      <c r="OT17" s="50"/>
      <c r="OU17" s="50"/>
      <c r="OV17" s="50"/>
      <c r="OW17" s="50"/>
      <c r="OX17" s="50"/>
      <c r="OY17" s="50"/>
      <c r="OZ17" s="50"/>
      <c r="PA17" s="50"/>
      <c r="PB17" s="50"/>
      <c r="PC17" s="50"/>
      <c r="PD17" s="50"/>
      <c r="PE17" s="50"/>
      <c r="PF17" s="50"/>
      <c r="PG17" s="50"/>
      <c r="PH17" s="50"/>
      <c r="PI17" s="50"/>
      <c r="PJ17" s="50"/>
      <c r="PK17" s="50"/>
      <c r="PL17" s="50"/>
      <c r="PM17" s="50"/>
      <c r="PN17" s="50"/>
      <c r="PO17" s="50"/>
      <c r="PP17" s="50"/>
      <c r="PQ17" s="50"/>
      <c r="PR17" s="50"/>
      <c r="PS17" s="50"/>
      <c r="PT17" s="50"/>
      <c r="PU17" s="50"/>
      <c r="PV17" s="50"/>
      <c r="PW17" s="50"/>
      <c r="PX17" s="50"/>
      <c r="PY17" s="50"/>
      <c r="PZ17" s="50"/>
      <c r="QA17" s="50"/>
      <c r="QB17" s="50"/>
      <c r="QC17" s="50"/>
      <c r="QD17" s="50"/>
      <c r="QE17" s="50"/>
      <c r="QF17" s="50"/>
      <c r="QG17" s="50"/>
      <c r="QH17" s="50"/>
      <c r="QI17" s="50"/>
      <c r="QJ17" s="50"/>
      <c r="QK17" s="50"/>
      <c r="QL17" s="50"/>
      <c r="QM17" s="50"/>
      <c r="QN17" s="50"/>
      <c r="QO17" s="50"/>
      <c r="QP17" s="50"/>
      <c r="QQ17" s="50"/>
      <c r="QR17" s="50"/>
      <c r="QS17" s="50"/>
      <c r="QT17" s="50"/>
      <c r="QU17" s="50"/>
      <c r="QV17" s="50"/>
      <c r="QW17" s="50"/>
      <c r="QX17" s="50"/>
      <c r="QY17" s="50"/>
      <c r="QZ17" s="50"/>
      <c r="RA17" s="50"/>
      <c r="RB17" s="50"/>
      <c r="RC17" s="50"/>
      <c r="RD17" s="50"/>
      <c r="RE17" s="50"/>
      <c r="RF17" s="50"/>
      <c r="RG17" s="50"/>
      <c r="RH17" s="50"/>
      <c r="RI17" s="50"/>
      <c r="RJ17" s="50"/>
      <c r="RK17" s="50"/>
      <c r="RL17" s="50"/>
      <c r="RM17" s="50"/>
      <c r="RN17" s="50"/>
      <c r="RO17" s="50"/>
      <c r="RP17" s="50"/>
      <c r="RQ17" s="50"/>
      <c r="RR17" s="50"/>
      <c r="RS17" s="50"/>
      <c r="RT17" s="50"/>
      <c r="RU17" s="50"/>
      <c r="RV17" s="50"/>
      <c r="RW17" s="50"/>
      <c r="RX17" s="50"/>
      <c r="RY17" s="50"/>
      <c r="RZ17" s="50"/>
      <c r="SA17" s="50"/>
      <c r="SB17" s="50"/>
      <c r="SC17" s="50"/>
      <c r="SD17" s="50"/>
      <c r="SE17" s="50"/>
      <c r="SF17" s="50"/>
      <c r="SG17" s="50"/>
      <c r="SH17" s="50"/>
      <c r="SI17" s="50"/>
      <c r="SJ17" s="50"/>
      <c r="SK17" s="50"/>
      <c r="SL17" s="50"/>
      <c r="SM17" s="50"/>
      <c r="SN17" s="50"/>
      <c r="SO17" s="50"/>
      <c r="SP17" s="50"/>
      <c r="SQ17" s="50"/>
      <c r="SR17" s="50"/>
      <c r="SS17" s="50"/>
      <c r="ST17" s="50"/>
      <c r="SU17" s="50"/>
      <c r="SV17" s="50"/>
      <c r="SW17" s="50"/>
      <c r="SX17" s="50"/>
      <c r="SY17" s="50"/>
      <c r="SZ17" s="50"/>
      <c r="TA17" s="50"/>
      <c r="TB17" s="50"/>
      <c r="TC17" s="50"/>
      <c r="TD17" s="50"/>
      <c r="TE17" s="50"/>
      <c r="TF17" s="50"/>
      <c r="TG17" s="50"/>
      <c r="TH17" s="50"/>
      <c r="TI17" s="50"/>
      <c r="TJ17" s="50"/>
      <c r="TK17" s="50"/>
      <c r="TL17" s="50"/>
      <c r="TM17" s="50"/>
      <c r="TN17" s="50"/>
      <c r="TO17" s="50"/>
      <c r="TP17" s="50"/>
      <c r="TQ17" s="50"/>
      <c r="TR17" s="50"/>
      <c r="TS17" s="50"/>
      <c r="TT17" s="50"/>
      <c r="TU17" s="50"/>
      <c r="TV17" s="50"/>
      <c r="TW17" s="50"/>
      <c r="TX17" s="50"/>
      <c r="TY17" s="50"/>
      <c r="TZ17" s="50"/>
      <c r="UA17" s="50"/>
      <c r="UB17" s="50"/>
      <c r="UC17" s="50"/>
      <c r="UD17" s="50"/>
      <c r="UE17" s="50"/>
      <c r="UF17" s="50"/>
      <c r="UG17" s="50"/>
      <c r="UH17" s="50"/>
      <c r="UI17" s="50"/>
      <c r="UJ17" s="50"/>
      <c r="UK17" s="50"/>
      <c r="UL17" s="50"/>
      <c r="UM17" s="50"/>
      <c r="UN17" s="50"/>
      <c r="UO17" s="50"/>
      <c r="UP17" s="50"/>
      <c r="UQ17" s="50"/>
      <c r="UR17" s="50"/>
      <c r="US17" s="50"/>
      <c r="UT17" s="50"/>
      <c r="UU17" s="50"/>
      <c r="UV17" s="50"/>
      <c r="UW17" s="50"/>
      <c r="UX17" s="50"/>
      <c r="UY17" s="50"/>
      <c r="UZ17" s="50"/>
      <c r="VA17" s="50"/>
      <c r="VB17" s="50"/>
      <c r="VC17" s="50"/>
      <c r="VD17" s="50"/>
      <c r="VE17" s="50"/>
      <c r="VF17" s="50"/>
      <c r="VG17" s="50"/>
      <c r="VH17" s="50"/>
      <c r="VI17" s="50"/>
      <c r="VJ17" s="50"/>
      <c r="VK17" s="50"/>
      <c r="VL17" s="50"/>
      <c r="VM17" s="50"/>
      <c r="VN17" s="50"/>
      <c r="VO17" s="50"/>
      <c r="VP17" s="50"/>
      <c r="VQ17" s="50"/>
      <c r="VR17" s="50"/>
      <c r="VS17" s="50"/>
      <c r="VT17" s="50"/>
      <c r="VU17" s="50"/>
      <c r="VV17" s="50"/>
      <c r="VW17" s="50"/>
      <c r="VX17" s="50"/>
      <c r="VY17" s="50"/>
      <c r="VZ17" s="50"/>
      <c r="WA17" s="50"/>
      <c r="WB17" s="50"/>
      <c r="WC17" s="50"/>
      <c r="WD17" s="50"/>
      <c r="WE17" s="50"/>
      <c r="WF17" s="50"/>
      <c r="WG17" s="50"/>
      <c r="WH17" s="50"/>
      <c r="WI17" s="50"/>
      <c r="WJ17" s="50"/>
      <c r="WK17" s="50"/>
      <c r="WL17" s="50"/>
      <c r="WM17" s="50"/>
      <c r="WN17" s="50"/>
      <c r="WO17" s="50"/>
      <c r="WP17" s="50"/>
      <c r="WQ17" s="50"/>
      <c r="WR17" s="50"/>
      <c r="WS17" s="50"/>
      <c r="WT17" s="50"/>
      <c r="WU17" s="50"/>
      <c r="WV17" s="50"/>
      <c r="WW17" s="50"/>
      <c r="WX17" s="50"/>
      <c r="WY17" s="50"/>
      <c r="WZ17" s="50"/>
      <c r="XA17" s="50"/>
      <c r="XB17" s="50"/>
      <c r="XC17" s="50"/>
      <c r="XD17" s="50"/>
      <c r="XE17" s="50"/>
      <c r="XF17" s="50"/>
      <c r="XG17" s="50"/>
      <c r="XH17" s="50"/>
      <c r="XI17" s="50"/>
      <c r="XJ17" s="50"/>
      <c r="XK17" s="50"/>
      <c r="XL17" s="50"/>
      <c r="XM17" s="50"/>
      <c r="XN17" s="50"/>
      <c r="XO17" s="50"/>
      <c r="XP17" s="50"/>
      <c r="XQ17" s="50"/>
      <c r="XR17" s="50"/>
      <c r="XS17" s="50"/>
      <c r="XT17" s="50"/>
      <c r="XU17" s="50"/>
      <c r="XV17" s="50"/>
      <c r="XW17" s="50"/>
      <c r="XX17" s="50"/>
      <c r="XY17" s="50"/>
      <c r="XZ17" s="50"/>
      <c r="YA17" s="50"/>
      <c r="YB17" s="50"/>
      <c r="YC17" s="50"/>
      <c r="YD17" s="50"/>
      <c r="YE17" s="50"/>
      <c r="YF17" s="50"/>
      <c r="YG17" s="50"/>
      <c r="YH17" s="50"/>
      <c r="YI17" s="50"/>
      <c r="YJ17" s="50"/>
      <c r="YK17" s="50"/>
      <c r="YL17" s="50"/>
      <c r="YM17" s="50"/>
      <c r="YN17" s="50"/>
      <c r="YO17" s="50"/>
      <c r="YP17" s="50"/>
      <c r="YQ17" s="50"/>
      <c r="YR17" s="50"/>
      <c r="YS17" s="50"/>
      <c r="YT17" s="50"/>
      <c r="YU17" s="50"/>
      <c r="YV17" s="50"/>
      <c r="YW17" s="50"/>
      <c r="YX17" s="50"/>
      <c r="YY17" s="50"/>
      <c r="YZ17" s="50"/>
      <c r="ZA17" s="50"/>
      <c r="ZB17" s="50"/>
      <c r="ZC17" s="50"/>
      <c r="ZD17" s="50"/>
      <c r="ZE17" s="50"/>
      <c r="ZF17" s="50"/>
      <c r="ZG17" s="50"/>
      <c r="ZH17" s="50"/>
      <c r="ZI17" s="50"/>
      <c r="ZJ17" s="50"/>
      <c r="ZK17" s="50"/>
      <c r="ZL17" s="50"/>
      <c r="ZM17" s="50"/>
      <c r="ZN17" s="50"/>
      <c r="ZO17" s="50"/>
      <c r="ZP17" s="50"/>
      <c r="ZQ17" s="50"/>
      <c r="ZR17" s="50"/>
      <c r="ZS17" s="50"/>
      <c r="ZT17" s="50"/>
      <c r="ZU17" s="50"/>
      <c r="ZV17" s="50"/>
      <c r="ZW17" s="50"/>
      <c r="ZX17" s="50"/>
      <c r="ZY17" s="50"/>
      <c r="ZZ17" s="50"/>
      <c r="AAA17" s="50"/>
      <c r="AAB17" s="50"/>
      <c r="AAC17" s="50"/>
      <c r="AAD17" s="50"/>
      <c r="AAE17" s="50"/>
      <c r="AAF17" s="50"/>
      <c r="AAG17" s="50"/>
      <c r="AAH17" s="50"/>
      <c r="AAI17" s="50"/>
      <c r="AAJ17" s="50"/>
      <c r="AAK17" s="50"/>
      <c r="AAL17" s="50"/>
      <c r="AAM17" s="50"/>
      <c r="AAN17" s="50"/>
      <c r="AAO17" s="50"/>
      <c r="AAP17" s="50"/>
      <c r="AAQ17" s="50"/>
      <c r="AAR17" s="50"/>
      <c r="AAS17" s="50"/>
      <c r="AAT17" s="50"/>
      <c r="AAU17" s="50"/>
      <c r="AAV17" s="50"/>
      <c r="AAW17" s="50"/>
      <c r="AAX17" s="50"/>
      <c r="AAY17" s="50"/>
      <c r="AAZ17" s="50"/>
      <c r="ABA17" s="50"/>
      <c r="ABB17" s="50"/>
      <c r="ABC17" s="50"/>
      <c r="ABD17" s="50"/>
      <c r="ABE17" s="50"/>
      <c r="ABF17" s="50"/>
      <c r="ABG17" s="50"/>
      <c r="ABH17" s="50"/>
      <c r="ABI17" s="50"/>
      <c r="ABJ17" s="50"/>
      <c r="ABK17" s="50"/>
      <c r="ABL17" s="50"/>
      <c r="ABM17" s="50"/>
      <c r="ABN17" s="50"/>
      <c r="ABO17" s="50"/>
      <c r="ABP17" s="50"/>
      <c r="ABQ17" s="50"/>
      <c r="ABR17" s="50"/>
      <c r="ABS17" s="50"/>
      <c r="ABT17" s="50"/>
      <c r="ABU17" s="50"/>
      <c r="ABV17" s="50"/>
      <c r="ABW17" s="50"/>
      <c r="ABX17" s="50"/>
      <c r="ABY17" s="50"/>
      <c r="ABZ17" s="50"/>
      <c r="ACA17" s="50"/>
      <c r="ACB17" s="50"/>
      <c r="ACC17" s="50"/>
      <c r="ACD17" s="50"/>
      <c r="ACE17" s="50"/>
      <c r="ACF17" s="50"/>
      <c r="ACG17" s="50"/>
      <c r="ACH17" s="50"/>
      <c r="ACI17" s="50"/>
      <c r="ACJ17" s="50"/>
      <c r="ACK17" s="50"/>
      <c r="ACL17" s="50"/>
      <c r="ACM17" s="50"/>
      <c r="ACN17" s="50"/>
      <c r="ACO17" s="50"/>
      <c r="ACP17" s="50"/>
      <c r="ACQ17" s="50"/>
      <c r="ACR17" s="50"/>
      <c r="ACS17" s="50"/>
      <c r="ACT17" s="50"/>
      <c r="ACU17" s="50"/>
      <c r="ACV17" s="50"/>
      <c r="ACW17" s="50"/>
      <c r="ACX17" s="50"/>
      <c r="ACY17" s="50"/>
      <c r="ACZ17" s="50"/>
      <c r="ADA17" s="50"/>
      <c r="ADB17" s="50"/>
      <c r="ADC17" s="50"/>
      <c r="ADD17" s="50"/>
      <c r="ADE17" s="50"/>
      <c r="ADF17" s="50"/>
      <c r="ADG17" s="50"/>
      <c r="ADH17" s="50"/>
      <c r="ADI17" s="50"/>
      <c r="ADJ17" s="50"/>
      <c r="ADK17" s="50"/>
      <c r="ADL17" s="50"/>
      <c r="ADM17" s="50"/>
      <c r="ADN17" s="50"/>
      <c r="ADO17" s="50"/>
      <c r="ADP17" s="50"/>
      <c r="ADQ17" s="50"/>
      <c r="ADR17" s="50"/>
      <c r="ADS17" s="50"/>
      <c r="ADT17" s="50"/>
      <c r="ADU17" s="50"/>
      <c r="ADV17" s="50"/>
      <c r="ADW17" s="50"/>
      <c r="ADX17" s="50"/>
      <c r="ADY17" s="50"/>
      <c r="ADZ17" s="50"/>
      <c r="AEA17" s="50"/>
      <c r="AEB17" s="50"/>
      <c r="AEC17" s="50"/>
      <c r="AED17" s="50"/>
      <c r="AEE17" s="50"/>
      <c r="AEF17" s="50"/>
      <c r="AEG17" s="50"/>
      <c r="AEH17" s="50"/>
      <c r="AEI17" s="50"/>
      <c r="AEJ17" s="50"/>
      <c r="AEK17" s="50"/>
      <c r="AEL17" s="50"/>
      <c r="AEM17" s="50"/>
      <c r="AEN17" s="50"/>
      <c r="AEO17" s="50"/>
      <c r="AEP17" s="50"/>
      <c r="AEQ17" s="50"/>
      <c r="AER17" s="50"/>
      <c r="AES17" s="50"/>
      <c r="AET17" s="50"/>
      <c r="AEU17" s="50"/>
      <c r="AEV17" s="50"/>
      <c r="AEW17" s="50"/>
      <c r="AEX17" s="50"/>
      <c r="AEY17" s="50"/>
      <c r="AEZ17" s="50"/>
      <c r="AFA17" s="50"/>
      <c r="AFB17" s="50"/>
      <c r="AFC17" s="50"/>
      <c r="AFD17" s="50"/>
      <c r="AFE17" s="50"/>
      <c r="AFF17" s="50"/>
      <c r="AFG17" s="50"/>
      <c r="AFH17" s="50"/>
      <c r="AFI17" s="50"/>
      <c r="AFJ17" s="50"/>
      <c r="AFK17" s="50"/>
      <c r="AFL17" s="50"/>
      <c r="AFM17" s="50"/>
      <c r="AFN17" s="50"/>
      <c r="AFO17" s="50"/>
      <c r="AFP17" s="50"/>
      <c r="AFQ17" s="50"/>
      <c r="AFR17" s="50"/>
      <c r="AFS17" s="50"/>
      <c r="AFT17" s="50"/>
      <c r="AFU17" s="50"/>
      <c r="AFV17" s="50"/>
      <c r="AFW17" s="50"/>
      <c r="AFX17" s="50"/>
      <c r="AFY17" s="50"/>
      <c r="AFZ17" s="50"/>
      <c r="AGA17" s="50"/>
      <c r="AGB17" s="50"/>
      <c r="AGC17" s="50"/>
      <c r="AGD17" s="50"/>
      <c r="AGE17" s="50"/>
      <c r="AGF17" s="50"/>
      <c r="AGG17" s="50"/>
      <c r="AGH17" s="50"/>
      <c r="AGI17" s="50"/>
      <c r="AGJ17" s="50"/>
      <c r="AGK17" s="50"/>
      <c r="AGL17" s="50"/>
      <c r="AGM17" s="50"/>
      <c r="AGN17" s="50"/>
      <c r="AGO17" s="50"/>
      <c r="AGP17" s="50"/>
      <c r="AGQ17" s="50"/>
      <c r="AGR17" s="50"/>
      <c r="AGS17" s="50"/>
      <c r="AGT17" s="50"/>
      <c r="AGU17" s="50"/>
      <c r="AGV17" s="50"/>
      <c r="AGW17" s="50"/>
      <c r="AGX17" s="50"/>
      <c r="AGY17" s="50"/>
      <c r="AGZ17" s="50"/>
      <c r="AHA17" s="50"/>
      <c r="AHB17" s="50"/>
      <c r="AHC17" s="50"/>
      <c r="AHD17" s="50"/>
      <c r="AHE17" s="50"/>
      <c r="AHF17" s="50"/>
      <c r="AHG17" s="50"/>
      <c r="AHH17" s="50"/>
      <c r="AHI17" s="50"/>
      <c r="AHJ17" s="50"/>
      <c r="AHK17" s="50"/>
      <c r="AHL17" s="50"/>
      <c r="AHM17" s="50"/>
      <c r="AHN17" s="50"/>
      <c r="AHO17" s="50"/>
      <c r="AHP17" s="50"/>
      <c r="AHQ17" s="50"/>
      <c r="AHR17" s="50"/>
      <c r="AHS17" s="50"/>
      <c r="AHT17" s="50"/>
      <c r="AHU17" s="50"/>
      <c r="AHV17" s="50"/>
      <c r="AHW17" s="50"/>
      <c r="AHX17" s="50"/>
      <c r="AHY17" s="50"/>
      <c r="AHZ17" s="50"/>
      <c r="AIA17" s="50"/>
      <c r="AIB17" s="50"/>
      <c r="AIC17" s="50"/>
      <c r="AID17" s="50"/>
      <c r="AIE17" s="50"/>
      <c r="AIF17" s="50"/>
      <c r="AIG17" s="50"/>
      <c r="AIH17" s="50"/>
      <c r="AII17" s="50"/>
      <c r="AIJ17" s="50"/>
      <c r="AIK17" s="50"/>
      <c r="AIL17" s="50"/>
      <c r="AIM17" s="50"/>
      <c r="AIN17" s="50"/>
      <c r="AIO17" s="50"/>
      <c r="AIP17" s="50"/>
      <c r="AIQ17" s="50"/>
      <c r="AIR17" s="50"/>
      <c r="AIS17" s="50"/>
      <c r="AIT17" s="50"/>
      <c r="AIU17" s="50"/>
      <c r="AIV17" s="50"/>
      <c r="AIW17" s="50"/>
      <c r="AIX17" s="50"/>
      <c r="AIY17" s="50"/>
      <c r="AIZ17" s="50"/>
      <c r="AJA17" s="50"/>
      <c r="AJB17" s="50"/>
      <c r="AJC17" s="50"/>
      <c r="AJD17" s="50"/>
      <c r="AJE17" s="50"/>
      <c r="AJF17" s="50"/>
      <c r="AJG17" s="50"/>
      <c r="AJH17" s="50"/>
      <c r="AJI17" s="50"/>
      <c r="AJJ17" s="50"/>
      <c r="AJK17" s="50"/>
      <c r="AJL17" s="50"/>
      <c r="AJM17" s="50"/>
      <c r="AJN17" s="50"/>
      <c r="AJO17" s="50"/>
      <c r="AJP17" s="50"/>
      <c r="AJQ17" s="50"/>
      <c r="AJR17" s="50"/>
      <c r="AJS17" s="50"/>
      <c r="AJT17" s="50"/>
      <c r="AJU17" s="50"/>
      <c r="AJV17" s="50"/>
      <c r="AJW17" s="50"/>
      <c r="AJX17" s="50"/>
      <c r="AJY17" s="50"/>
      <c r="AJZ17" s="50"/>
      <c r="AKA17" s="50"/>
      <c r="AKB17" s="50"/>
      <c r="AKC17" s="50"/>
      <c r="AKD17" s="50"/>
      <c r="AKE17" s="50"/>
      <c r="AKF17" s="50"/>
      <c r="AKG17" s="50"/>
      <c r="AKH17" s="50"/>
      <c r="AKI17" s="50"/>
      <c r="AKJ17" s="50"/>
      <c r="AKK17" s="50"/>
      <c r="AKL17" s="50"/>
      <c r="AKM17" s="50"/>
      <c r="AKN17" s="50"/>
      <c r="AKO17" s="50"/>
      <c r="AKP17" s="50"/>
      <c r="AKQ17" s="50"/>
      <c r="AKR17" s="50"/>
      <c r="AKS17" s="50"/>
      <c r="AKT17" s="50"/>
      <c r="AKU17" s="50"/>
      <c r="AKV17" s="50"/>
      <c r="AKW17" s="50"/>
      <c r="AKX17" s="50"/>
      <c r="AKY17" s="50"/>
      <c r="AKZ17" s="50"/>
      <c r="ALA17" s="50"/>
      <c r="ALB17" s="50"/>
      <c r="ALC17" s="50"/>
      <c r="ALD17" s="50"/>
      <c r="ALE17" s="50"/>
      <c r="ALF17" s="50"/>
      <c r="ALG17" s="50"/>
      <c r="ALH17" s="50"/>
      <c r="ALI17" s="50"/>
      <c r="ALJ17" s="50"/>
      <c r="ALK17" s="50"/>
      <c r="ALL17" s="50"/>
      <c r="ALM17" s="50"/>
      <c r="ALN17" s="50"/>
      <c r="ALO17" s="50"/>
      <c r="ALP17" s="50"/>
      <c r="ALQ17" s="50"/>
      <c r="ALR17" s="50"/>
      <c r="ALS17" s="50"/>
      <c r="ALT17" s="50"/>
      <c r="ALU17" s="50"/>
      <c r="ALV17" s="50"/>
      <c r="ALW17" s="50"/>
      <c r="ALX17" s="50"/>
      <c r="ALY17" s="50"/>
      <c r="ALZ17" s="50"/>
      <c r="AMA17" s="50"/>
      <c r="AMB17" s="50"/>
      <c r="AMC17" s="50"/>
      <c r="AMD17" s="50"/>
      <c r="AME17" s="50"/>
      <c r="AMF17" s="50"/>
      <c r="AMG17" s="50"/>
      <c r="AMH17" s="50"/>
      <c r="AMI17" s="50"/>
      <c r="AMJ17" s="50"/>
      <c r="AMK17" s="50"/>
      <c r="AML17" s="50"/>
      <c r="AMM17" s="50"/>
      <c r="AMN17" s="50"/>
      <c r="AMO17" s="50"/>
      <c r="AMP17" s="50"/>
      <c r="AMQ17" s="50"/>
      <c r="AMR17" s="50"/>
      <c r="AMS17" s="50"/>
      <c r="AMT17" s="50"/>
      <c r="AMU17" s="50"/>
      <c r="AMV17" s="50"/>
      <c r="AMW17" s="50"/>
      <c r="AMX17" s="50"/>
      <c r="AMY17" s="50"/>
      <c r="AMZ17" s="50"/>
      <c r="ANA17" s="50"/>
      <c r="ANB17" s="50"/>
      <c r="ANC17" s="50"/>
      <c r="AND17" s="50"/>
      <c r="ANE17" s="50"/>
      <c r="ANF17" s="50"/>
      <c r="ANG17" s="50"/>
      <c r="ANH17" s="50"/>
      <c r="ANI17" s="50"/>
      <c r="ANJ17" s="50"/>
      <c r="ANK17" s="50"/>
      <c r="ANL17" s="50"/>
      <c r="ANM17" s="50"/>
      <c r="ANN17" s="50"/>
      <c r="ANO17" s="50"/>
      <c r="ANP17" s="50"/>
      <c r="ANQ17" s="50"/>
      <c r="ANR17" s="50"/>
      <c r="ANS17" s="50"/>
      <c r="ANT17" s="50"/>
      <c r="ANU17" s="50"/>
      <c r="ANV17" s="50"/>
      <c r="ANW17" s="50"/>
      <c r="ANX17" s="50"/>
      <c r="ANY17" s="50"/>
      <c r="ANZ17" s="50"/>
      <c r="AOA17" s="50"/>
      <c r="AOB17" s="50"/>
      <c r="AOC17" s="50"/>
      <c r="AOD17" s="50"/>
      <c r="AOE17" s="50"/>
      <c r="AOF17" s="50"/>
      <c r="AOG17" s="50"/>
      <c r="AOH17" s="50"/>
      <c r="AOI17" s="50"/>
      <c r="AOJ17" s="50"/>
      <c r="AOK17" s="50"/>
      <c r="AOL17" s="50"/>
      <c r="AOM17" s="50"/>
      <c r="AON17" s="50"/>
      <c r="AOO17" s="50"/>
      <c r="AOP17" s="50"/>
      <c r="AOQ17" s="50"/>
      <c r="AOR17" s="50"/>
      <c r="AOS17" s="50"/>
      <c r="AOT17" s="50"/>
      <c r="AOU17" s="50"/>
      <c r="AOV17" s="50"/>
      <c r="AOW17" s="50"/>
      <c r="AOX17" s="50"/>
      <c r="AOY17" s="50"/>
      <c r="AOZ17" s="50"/>
      <c r="APA17" s="50"/>
      <c r="APB17" s="50"/>
      <c r="APC17" s="50"/>
      <c r="APD17" s="50"/>
      <c r="APE17" s="50"/>
      <c r="APF17" s="50"/>
      <c r="APG17" s="49"/>
    </row>
    <row r="18" spans="1:1099" s="50" customFormat="1" ht="30.75" customHeight="1" thickTop="1" thickBot="1">
      <c r="A18" s="51"/>
      <c r="B18" s="908" t="s">
        <v>860</v>
      </c>
      <c r="C18" s="909"/>
      <c r="D18" s="909"/>
      <c r="E18" s="909"/>
      <c r="F18" s="189"/>
      <c r="G18" s="189"/>
      <c r="H18" s="189"/>
      <c r="I18" s="189"/>
      <c r="J18" s="189"/>
      <c r="K18" s="189"/>
      <c r="L18" s="189"/>
      <c r="M18" s="189"/>
      <c r="N18" s="187"/>
      <c r="O18" s="190">
        <v>0.09</v>
      </c>
      <c r="P18" s="189"/>
      <c r="Q18" s="189"/>
      <c r="R18" s="189"/>
      <c r="S18" s="191"/>
      <c r="T18" s="191"/>
      <c r="U18" s="191"/>
      <c r="V18" s="191"/>
      <c r="W18" s="191"/>
      <c r="X18" s="191"/>
      <c r="Y18" s="191"/>
      <c r="Z18" s="187"/>
      <c r="AA18" s="190">
        <v>0.2</v>
      </c>
      <c r="AB18" s="191"/>
      <c r="AC18" s="191"/>
      <c r="AD18" s="191"/>
      <c r="AE18" s="191"/>
      <c r="AF18" s="191"/>
      <c r="AG18" s="191"/>
      <c r="AH18" s="191"/>
      <c r="AI18" s="187"/>
      <c r="AJ18" s="190">
        <v>0.27</v>
      </c>
      <c r="AK18" s="191"/>
      <c r="AL18" s="191"/>
      <c r="AM18" s="191"/>
      <c r="AN18" s="191"/>
      <c r="AO18" s="191"/>
      <c r="AP18" s="188"/>
      <c r="AQ18" s="190" t="s">
        <v>858</v>
      </c>
      <c r="AR18" s="191"/>
      <c r="AS18" s="67"/>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9"/>
    </row>
    <row r="19" spans="1:1099" s="50" customFormat="1" ht="48.75" customHeight="1" thickTop="1" thickBot="1">
      <c r="A19" s="51"/>
      <c r="B19" s="910"/>
      <c r="C19" s="911"/>
      <c r="D19" s="911"/>
      <c r="E19" s="911"/>
      <c r="F19" s="189"/>
      <c r="G19" s="189"/>
      <c r="H19" s="189"/>
      <c r="I19" s="189"/>
      <c r="J19" s="189"/>
      <c r="K19" s="189"/>
      <c r="L19" s="189"/>
      <c r="M19" s="189"/>
      <c r="N19" s="187"/>
      <c r="O19" s="190">
        <v>0.15</v>
      </c>
      <c r="P19" s="189"/>
      <c r="Q19" s="189"/>
      <c r="R19" s="189"/>
      <c r="S19" s="191"/>
      <c r="T19" s="191"/>
      <c r="U19" s="191"/>
      <c r="V19" s="191"/>
      <c r="W19" s="191"/>
      <c r="X19" s="191"/>
      <c r="Y19" s="191"/>
      <c r="Z19" s="187"/>
      <c r="AA19" s="190">
        <v>0.24</v>
      </c>
      <c r="AB19" s="191"/>
      <c r="AC19" s="191"/>
      <c r="AD19" s="191"/>
      <c r="AE19" s="191"/>
      <c r="AF19" s="191"/>
      <c r="AG19" s="191"/>
      <c r="AH19" s="191"/>
      <c r="AI19" s="187" t="s">
        <v>859</v>
      </c>
      <c r="AJ19" s="924" t="s">
        <v>888</v>
      </c>
      <c r="AK19" s="925"/>
      <c r="AL19" s="925"/>
      <c r="AM19" s="925"/>
      <c r="AN19" s="925"/>
      <c r="AO19" s="191"/>
      <c r="AP19" s="906"/>
      <c r="AQ19" s="907"/>
      <c r="AR19" s="191"/>
      <c r="AS19" s="67"/>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row>
    <row r="20" spans="1:1099" ht="14" customHeight="1" thickTop="1" thickBot="1">
      <c r="A20" s="16"/>
      <c r="B20" s="919" t="s">
        <v>459</v>
      </c>
      <c r="C20" s="920"/>
      <c r="D20" s="920"/>
      <c r="E20" s="920"/>
      <c r="F20" s="920"/>
      <c r="G20" s="920"/>
      <c r="H20" s="920"/>
      <c r="I20" s="920"/>
      <c r="J20" s="920"/>
      <c r="K20" s="920"/>
      <c r="L20" s="920"/>
      <c r="M20" s="920"/>
      <c r="N20" s="920"/>
      <c r="O20" s="920"/>
      <c r="P20" s="920"/>
      <c r="Q20" s="920"/>
      <c r="R20" s="920"/>
      <c r="S20" s="920"/>
      <c r="T20" s="920"/>
      <c r="U20" s="920"/>
      <c r="V20" s="920"/>
      <c r="W20" s="920"/>
      <c r="X20" s="920"/>
      <c r="Y20" s="920"/>
      <c r="Z20" s="920"/>
      <c r="AA20" s="920"/>
      <c r="AB20" s="920"/>
      <c r="AC20" s="920"/>
      <c r="AD20" s="920"/>
      <c r="AE20" s="920"/>
      <c r="AF20" s="920"/>
      <c r="AG20" s="920"/>
      <c r="AH20" s="920"/>
      <c r="AI20" s="920"/>
      <c r="AJ20" s="920"/>
      <c r="AK20" s="920"/>
      <c r="AL20" s="920"/>
      <c r="AM20" s="920"/>
      <c r="AN20" s="920"/>
      <c r="AO20" s="920"/>
      <c r="AP20" s="920"/>
      <c r="AQ20" s="920"/>
      <c r="AR20" s="920"/>
      <c r="AS20" s="921"/>
      <c r="AT20" s="19"/>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19"/>
    </row>
    <row r="21" spans="1:1099" ht="14" customHeight="1" thickTop="1" thickBot="1">
      <c r="A21" s="16"/>
      <c r="B21" s="912" t="s">
        <v>659</v>
      </c>
      <c r="C21" s="913"/>
      <c r="D21" s="913"/>
      <c r="E21" s="913"/>
      <c r="F21" s="913"/>
      <c r="G21" s="913"/>
      <c r="H21" s="913"/>
      <c r="I21" s="913"/>
      <c r="J21" s="913"/>
      <c r="K21" s="913"/>
      <c r="L21" s="913"/>
      <c r="M21" s="913"/>
      <c r="N21" s="913"/>
      <c r="O21" s="913"/>
      <c r="P21" s="913"/>
      <c r="Q21" s="913"/>
      <c r="R21" s="913"/>
      <c r="S21" s="913"/>
      <c r="T21" s="913"/>
      <c r="U21" s="913"/>
      <c r="V21" s="913"/>
      <c r="W21" s="913"/>
      <c r="X21" s="913"/>
      <c r="Y21" s="913"/>
      <c r="Z21" s="913"/>
      <c r="AA21" s="913"/>
      <c r="AB21" s="913"/>
      <c r="AC21" s="913"/>
      <c r="AD21" s="913"/>
      <c r="AE21" s="913"/>
      <c r="AF21" s="913"/>
      <c r="AG21" s="913"/>
      <c r="AH21" s="913"/>
      <c r="AI21" s="913"/>
      <c r="AJ21" s="913"/>
      <c r="AK21" s="913"/>
      <c r="AL21" s="913"/>
      <c r="AM21" s="913"/>
      <c r="AN21" s="913"/>
      <c r="AO21" s="913"/>
      <c r="AP21" s="913"/>
      <c r="AQ21" s="47"/>
      <c r="AR21" s="914"/>
      <c r="AS21" s="915"/>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9"/>
    </row>
    <row r="22" spans="1:1099" ht="14" customHeight="1" thickTop="1" thickBot="1">
      <c r="A22" s="16"/>
      <c r="B22" s="916" t="s">
        <v>660</v>
      </c>
      <c r="C22" s="917"/>
      <c r="D22" s="917"/>
      <c r="E22" s="917"/>
      <c r="F22" s="917"/>
      <c r="G22" s="917"/>
      <c r="H22" s="917"/>
      <c r="I22" s="917"/>
      <c r="J22" s="917"/>
      <c r="K22" s="917"/>
      <c r="L22" s="917"/>
      <c r="M22" s="917"/>
      <c r="N22" s="917"/>
      <c r="O22" s="917"/>
      <c r="P22" s="917"/>
      <c r="Q22" s="917"/>
      <c r="R22" s="917"/>
      <c r="S22" s="917"/>
      <c r="T22" s="917"/>
      <c r="U22" s="917"/>
      <c r="V22" s="917"/>
      <c r="W22" s="917"/>
      <c r="X22" s="917"/>
      <c r="Y22" s="917"/>
      <c r="Z22" s="917"/>
      <c r="AA22" s="917"/>
      <c r="AB22" s="917"/>
      <c r="AC22" s="917"/>
      <c r="AD22" s="917"/>
      <c r="AE22" s="917"/>
      <c r="AF22" s="917"/>
      <c r="AG22" s="917"/>
      <c r="AH22" s="917"/>
      <c r="AI22" s="917"/>
      <c r="AJ22" s="917"/>
      <c r="AK22" s="917"/>
      <c r="AL22" s="917"/>
      <c r="AM22" s="917"/>
      <c r="AN22" s="917"/>
      <c r="AO22" s="917"/>
      <c r="AP22" s="917"/>
      <c r="AQ22" s="47"/>
      <c r="AR22" s="922"/>
      <c r="AS22" s="923"/>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9"/>
    </row>
    <row r="23" spans="1:1099" ht="14" customHeight="1" thickTop="1" thickBot="1">
      <c r="A23" s="16"/>
      <c r="B23" s="912" t="s">
        <v>661</v>
      </c>
      <c r="C23" s="913"/>
      <c r="D23" s="913"/>
      <c r="E23" s="913"/>
      <c r="F23" s="913"/>
      <c r="G23" s="913"/>
      <c r="H23" s="913"/>
      <c r="I23" s="913"/>
      <c r="J23" s="913"/>
      <c r="K23" s="913"/>
      <c r="L23" s="913"/>
      <c r="M23" s="913"/>
      <c r="N23" s="913"/>
      <c r="O23" s="913"/>
      <c r="P23" s="913"/>
      <c r="Q23" s="913"/>
      <c r="R23" s="913"/>
      <c r="S23" s="913"/>
      <c r="T23" s="913"/>
      <c r="U23" s="913"/>
      <c r="V23" s="913"/>
      <c r="W23" s="913"/>
      <c r="X23" s="913"/>
      <c r="Y23" s="913"/>
      <c r="Z23" s="913"/>
      <c r="AA23" s="913"/>
      <c r="AB23" s="913"/>
      <c r="AC23" s="913"/>
      <c r="AD23" s="913"/>
      <c r="AE23" s="913"/>
      <c r="AF23" s="913"/>
      <c r="AG23" s="913"/>
      <c r="AH23" s="913"/>
      <c r="AI23" s="913"/>
      <c r="AJ23" s="913"/>
      <c r="AK23" s="913"/>
      <c r="AL23" s="913"/>
      <c r="AM23" s="913"/>
      <c r="AN23" s="913"/>
      <c r="AO23" s="913"/>
      <c r="AP23" s="913"/>
      <c r="AQ23" s="47"/>
      <c r="AR23" s="914"/>
      <c r="AS23" s="915"/>
      <c r="AT23" s="19"/>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9"/>
    </row>
    <row r="24" spans="1:1099" ht="14" customHeight="1" thickTop="1" thickBot="1">
      <c r="A24" s="16"/>
      <c r="B24" s="916" t="s">
        <v>662</v>
      </c>
      <c r="C24" s="917"/>
      <c r="D24" s="917"/>
      <c r="E24" s="917"/>
      <c r="F24" s="917"/>
      <c r="G24" s="917"/>
      <c r="H24" s="917"/>
      <c r="I24" s="917"/>
      <c r="J24" s="917"/>
      <c r="K24" s="917"/>
      <c r="L24" s="917"/>
      <c r="M24" s="917"/>
      <c r="N24" s="917"/>
      <c r="O24" s="917"/>
      <c r="P24" s="917"/>
      <c r="Q24" s="917"/>
      <c r="R24" s="917"/>
      <c r="S24" s="917"/>
      <c r="T24" s="917"/>
      <c r="U24" s="917"/>
      <c r="V24" s="917"/>
      <c r="W24" s="917"/>
      <c r="X24" s="917"/>
      <c r="Y24" s="917"/>
      <c r="Z24" s="917"/>
      <c r="AA24" s="917"/>
      <c r="AB24" s="917"/>
      <c r="AC24" s="917"/>
      <c r="AD24" s="917"/>
      <c r="AE24" s="917"/>
      <c r="AF24" s="917"/>
      <c r="AG24" s="917"/>
      <c r="AH24" s="917"/>
      <c r="AI24" s="917"/>
      <c r="AJ24" s="917"/>
      <c r="AK24" s="917"/>
      <c r="AL24" s="917"/>
      <c r="AM24" s="917"/>
      <c r="AN24" s="917"/>
      <c r="AO24" s="917"/>
      <c r="AP24" s="917"/>
      <c r="AQ24" s="47"/>
      <c r="AR24" s="913"/>
      <c r="AS24" s="915"/>
      <c r="AT24" s="19"/>
      <c r="AU24" s="19"/>
      <c r="AV24" s="19"/>
      <c r="AW24" s="19"/>
      <c r="AX24" s="19"/>
      <c r="AY24" s="19"/>
      <c r="AZ24" s="19"/>
      <c r="BA24" s="19"/>
      <c r="BB24" s="19"/>
      <c r="BC24" s="19"/>
      <c r="BD24" s="19"/>
      <c r="BE24" s="19"/>
      <c r="BF24" s="19"/>
      <c r="BG24" s="19"/>
      <c r="BH24" s="19"/>
      <c r="BI24" s="19"/>
      <c r="BJ24" s="19"/>
      <c r="BK24" s="19"/>
      <c r="BL24" s="19"/>
      <c r="BM24" s="19"/>
      <c r="BN24" s="19"/>
      <c r="BO24" s="19"/>
      <c r="BP24" s="19"/>
      <c r="BQ24" s="19"/>
      <c r="BR24" s="19"/>
      <c r="BS24" s="19"/>
    </row>
    <row r="25" spans="1:1099" ht="14" customHeight="1" thickTop="1" thickBot="1">
      <c r="A25" s="16"/>
      <c r="B25" s="918" t="s">
        <v>663</v>
      </c>
      <c r="C25" s="913"/>
      <c r="D25" s="913"/>
      <c r="E25" s="913"/>
      <c r="F25" s="913"/>
      <c r="G25" s="913"/>
      <c r="H25" s="913"/>
      <c r="I25" s="913"/>
      <c r="J25" s="913"/>
      <c r="K25" s="913"/>
      <c r="L25" s="913"/>
      <c r="M25" s="913"/>
      <c r="N25" s="913"/>
      <c r="O25" s="913"/>
      <c r="P25" s="913"/>
      <c r="Q25" s="913"/>
      <c r="R25" s="913"/>
      <c r="S25" s="913"/>
      <c r="T25" s="913"/>
      <c r="U25" s="913"/>
      <c r="V25" s="913"/>
      <c r="W25" s="913"/>
      <c r="X25" s="913"/>
      <c r="Y25" s="913"/>
      <c r="Z25" s="913"/>
      <c r="AA25" s="913"/>
      <c r="AB25" s="913"/>
      <c r="AC25" s="913"/>
      <c r="AD25" s="913"/>
      <c r="AE25" s="913"/>
      <c r="AF25" s="913"/>
      <c r="AG25" s="913"/>
      <c r="AH25" s="913"/>
      <c r="AI25" s="913"/>
      <c r="AJ25" s="913"/>
      <c r="AK25" s="913"/>
      <c r="AL25" s="913"/>
      <c r="AM25" s="913"/>
      <c r="AN25" s="913"/>
      <c r="AO25" s="913"/>
      <c r="AP25" s="913"/>
      <c r="AQ25" s="47"/>
      <c r="AR25" s="914"/>
      <c r="AS25" s="915"/>
      <c r="AT25" s="19"/>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19"/>
    </row>
    <row r="26" spans="1:1099" ht="14" customHeight="1" thickTop="1" thickBot="1">
      <c r="A26" s="16"/>
      <c r="B26" s="916" t="s">
        <v>664</v>
      </c>
      <c r="C26" s="917"/>
      <c r="D26" s="917"/>
      <c r="E26" s="917"/>
      <c r="F26" s="917"/>
      <c r="G26" s="917"/>
      <c r="H26" s="917"/>
      <c r="I26" s="917"/>
      <c r="J26" s="917"/>
      <c r="K26" s="917"/>
      <c r="L26" s="917"/>
      <c r="M26" s="917"/>
      <c r="N26" s="917"/>
      <c r="O26" s="917"/>
      <c r="P26" s="917"/>
      <c r="Q26" s="917"/>
      <c r="R26" s="917"/>
      <c r="S26" s="917"/>
      <c r="T26" s="917"/>
      <c r="U26" s="917"/>
      <c r="V26" s="917"/>
      <c r="W26" s="917"/>
      <c r="X26" s="917"/>
      <c r="Y26" s="917"/>
      <c r="Z26" s="917"/>
      <c r="AA26" s="917"/>
      <c r="AB26" s="917"/>
      <c r="AC26" s="917"/>
      <c r="AD26" s="917"/>
      <c r="AE26" s="917"/>
      <c r="AF26" s="917"/>
      <c r="AG26" s="917"/>
      <c r="AH26" s="917"/>
      <c r="AI26" s="917"/>
      <c r="AJ26" s="917"/>
      <c r="AK26" s="917"/>
      <c r="AL26" s="917"/>
      <c r="AM26" s="917"/>
      <c r="AN26" s="917"/>
      <c r="AO26" s="917"/>
      <c r="AP26" s="917"/>
      <c r="AQ26" s="47"/>
      <c r="AR26" s="913"/>
      <c r="AS26" s="915"/>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row>
    <row r="27" spans="1:1099" ht="14" customHeight="1" thickTop="1" thickBot="1">
      <c r="A27" s="16"/>
      <c r="B27" s="912" t="s">
        <v>665</v>
      </c>
      <c r="C27" s="913"/>
      <c r="D27" s="913"/>
      <c r="E27" s="913"/>
      <c r="F27" s="913"/>
      <c r="G27" s="913"/>
      <c r="H27" s="913"/>
      <c r="I27" s="913"/>
      <c r="J27" s="913"/>
      <c r="K27" s="913"/>
      <c r="L27" s="913"/>
      <c r="M27" s="913"/>
      <c r="N27" s="913"/>
      <c r="O27" s="913"/>
      <c r="P27" s="913"/>
      <c r="Q27" s="913"/>
      <c r="R27" s="913"/>
      <c r="S27" s="913"/>
      <c r="T27" s="913"/>
      <c r="U27" s="913"/>
      <c r="V27" s="913"/>
      <c r="W27" s="913"/>
      <c r="X27" s="913"/>
      <c r="Y27" s="913"/>
      <c r="Z27" s="913"/>
      <c r="AA27" s="913"/>
      <c r="AB27" s="913"/>
      <c r="AC27" s="913"/>
      <c r="AD27" s="913"/>
      <c r="AE27" s="913"/>
      <c r="AF27" s="913"/>
      <c r="AG27" s="913"/>
      <c r="AH27" s="913"/>
      <c r="AI27" s="913"/>
      <c r="AJ27" s="913"/>
      <c r="AK27" s="913"/>
      <c r="AL27" s="913"/>
      <c r="AM27" s="913"/>
      <c r="AN27" s="913"/>
      <c r="AO27" s="913"/>
      <c r="AP27" s="913"/>
      <c r="AQ27" s="47"/>
      <c r="AR27" s="914"/>
      <c r="AS27" s="915"/>
      <c r="AT27" s="19"/>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19"/>
    </row>
    <row r="28" spans="1:1099" ht="14" customHeight="1" thickTop="1" thickBot="1">
      <c r="A28" s="16"/>
      <c r="B28" s="916" t="s">
        <v>666</v>
      </c>
      <c r="C28" s="917"/>
      <c r="D28" s="917"/>
      <c r="E28" s="917"/>
      <c r="F28" s="917"/>
      <c r="G28" s="917"/>
      <c r="H28" s="917"/>
      <c r="I28" s="917"/>
      <c r="J28" s="917"/>
      <c r="K28" s="917"/>
      <c r="L28" s="917"/>
      <c r="M28" s="917"/>
      <c r="N28" s="917"/>
      <c r="O28" s="917"/>
      <c r="P28" s="917"/>
      <c r="Q28" s="917"/>
      <c r="R28" s="917"/>
      <c r="S28" s="917"/>
      <c r="T28" s="917"/>
      <c r="U28" s="917"/>
      <c r="V28" s="917"/>
      <c r="W28" s="917"/>
      <c r="X28" s="917"/>
      <c r="Y28" s="917"/>
      <c r="Z28" s="917"/>
      <c r="AA28" s="917"/>
      <c r="AB28" s="917"/>
      <c r="AC28" s="917"/>
      <c r="AD28" s="917"/>
      <c r="AE28" s="917"/>
      <c r="AF28" s="917"/>
      <c r="AG28" s="917"/>
      <c r="AH28" s="917"/>
      <c r="AI28" s="917"/>
      <c r="AJ28" s="917"/>
      <c r="AK28" s="917"/>
      <c r="AL28" s="917"/>
      <c r="AM28" s="917"/>
      <c r="AN28" s="917"/>
      <c r="AO28" s="917"/>
      <c r="AP28" s="917"/>
      <c r="AQ28" s="47"/>
      <c r="AR28" s="1012"/>
      <c r="AS28" s="923"/>
      <c r="AT28" s="19"/>
      <c r="AU28" s="19"/>
      <c r="AV28" s="19"/>
      <c r="AW28" s="19"/>
      <c r="AX28" s="19"/>
      <c r="AY28" s="19"/>
      <c r="AZ28" s="19"/>
      <c r="BA28" s="19"/>
      <c r="BB28" s="19"/>
      <c r="BC28" s="19"/>
      <c r="BD28" s="19"/>
      <c r="BE28" s="19"/>
      <c r="BF28" s="19"/>
      <c r="BG28" s="19"/>
      <c r="BH28" s="19"/>
      <c r="BI28" s="19"/>
      <c r="BJ28" s="19"/>
      <c r="BK28" s="19"/>
      <c r="BL28" s="19"/>
      <c r="BM28" s="19"/>
      <c r="BN28" s="19"/>
      <c r="BO28" s="19"/>
      <c r="BP28" s="19"/>
      <c r="BQ28" s="19"/>
      <c r="BR28" s="19"/>
      <c r="BS28" s="19"/>
    </row>
    <row r="29" spans="1:1099" ht="14" customHeight="1" thickTop="1" thickBot="1">
      <c r="A29" s="16"/>
      <c r="B29" s="912" t="s">
        <v>823</v>
      </c>
      <c r="C29" s="913"/>
      <c r="D29" s="913"/>
      <c r="E29" s="913"/>
      <c r="F29" s="913"/>
      <c r="G29" s="913"/>
      <c r="H29" s="913"/>
      <c r="I29" s="913"/>
      <c r="J29" s="913"/>
      <c r="K29" s="913"/>
      <c r="L29" s="913"/>
      <c r="M29" s="913"/>
      <c r="N29" s="913"/>
      <c r="O29" s="913"/>
      <c r="P29" s="913"/>
      <c r="Q29" s="913"/>
      <c r="R29" s="913"/>
      <c r="S29" s="913"/>
      <c r="T29" s="913"/>
      <c r="U29" s="913"/>
      <c r="V29" s="913"/>
      <c r="W29" s="913"/>
      <c r="X29" s="913"/>
      <c r="Y29" s="913"/>
      <c r="Z29" s="913"/>
      <c r="AA29" s="913"/>
      <c r="AB29" s="913"/>
      <c r="AC29" s="913"/>
      <c r="AD29" s="913"/>
      <c r="AE29" s="913"/>
      <c r="AF29" s="913"/>
      <c r="AG29" s="913"/>
      <c r="AH29" s="913"/>
      <c r="AI29" s="913"/>
      <c r="AJ29" s="913"/>
      <c r="AK29" s="913"/>
      <c r="AL29" s="913"/>
      <c r="AM29" s="913"/>
      <c r="AN29" s="913"/>
      <c r="AO29" s="913"/>
      <c r="AP29" s="913"/>
      <c r="AQ29" s="47"/>
      <c r="AR29" s="914"/>
      <c r="AS29" s="915"/>
      <c r="AT29" s="19"/>
      <c r="AU29" s="19"/>
      <c r="AV29" s="19"/>
      <c r="AW29" s="19"/>
      <c r="AX29" s="19"/>
      <c r="AY29" s="19"/>
      <c r="AZ29" s="19"/>
      <c r="BA29" s="19"/>
      <c r="BB29" s="19"/>
      <c r="BC29" s="19"/>
      <c r="BD29" s="19"/>
      <c r="BE29" s="19"/>
      <c r="BF29" s="19"/>
      <c r="BG29" s="19"/>
      <c r="BH29" s="19"/>
      <c r="BI29" s="19"/>
      <c r="BJ29" s="19"/>
      <c r="BK29" s="19"/>
      <c r="BL29" s="19"/>
      <c r="BM29" s="19"/>
      <c r="BN29" s="19"/>
      <c r="BO29" s="19"/>
      <c r="BP29" s="19"/>
      <c r="BQ29" s="19"/>
      <c r="BR29" s="19"/>
      <c r="BS29" s="19"/>
    </row>
    <row r="30" spans="1:1099" ht="14" customHeight="1" thickTop="1" thickBot="1">
      <c r="A30" s="16"/>
      <c r="B30" s="916" t="s">
        <v>772</v>
      </c>
      <c r="C30" s="917"/>
      <c r="D30" s="917"/>
      <c r="E30" s="917"/>
      <c r="F30" s="917"/>
      <c r="G30" s="917"/>
      <c r="H30" s="917"/>
      <c r="I30" s="917"/>
      <c r="J30" s="917"/>
      <c r="K30" s="917"/>
      <c r="L30" s="917"/>
      <c r="M30" s="917"/>
      <c r="N30" s="917"/>
      <c r="O30" s="917"/>
      <c r="P30" s="917"/>
      <c r="Q30" s="917"/>
      <c r="R30" s="917"/>
      <c r="S30" s="917"/>
      <c r="T30" s="917"/>
      <c r="U30" s="917"/>
      <c r="V30" s="917"/>
      <c r="W30" s="917"/>
      <c r="X30" s="917"/>
      <c r="Y30" s="917"/>
      <c r="Z30" s="917"/>
      <c r="AA30" s="917"/>
      <c r="AB30" s="917"/>
      <c r="AC30" s="917"/>
      <c r="AD30" s="917"/>
      <c r="AE30" s="917"/>
      <c r="AF30" s="917"/>
      <c r="AG30" s="917"/>
      <c r="AH30" s="917"/>
      <c r="AI30" s="917"/>
      <c r="AJ30" s="917"/>
      <c r="AK30" s="917"/>
      <c r="AL30" s="917"/>
      <c r="AM30" s="917"/>
      <c r="AN30" s="917"/>
      <c r="AO30" s="917"/>
      <c r="AP30" s="917"/>
      <c r="AQ30" s="47"/>
      <c r="AR30" s="1007"/>
      <c r="AS30" s="1008"/>
      <c r="AT30" s="19"/>
      <c r="AU30" s="19"/>
      <c r="AV30" s="19"/>
      <c r="AW30" s="19"/>
      <c r="AX30" s="19"/>
      <c r="AY30" s="19"/>
      <c r="AZ30" s="19"/>
      <c r="BA30" s="19"/>
      <c r="BB30" s="19"/>
      <c r="BC30" s="19"/>
      <c r="BD30" s="19"/>
      <c r="BE30" s="19"/>
      <c r="BF30" s="19"/>
      <c r="BG30" s="19"/>
      <c r="BH30" s="19"/>
      <c r="BI30" s="19"/>
      <c r="BJ30" s="19"/>
      <c r="BK30" s="19"/>
      <c r="BL30" s="19"/>
      <c r="BM30" s="19"/>
      <c r="BN30" s="19"/>
      <c r="BO30" s="19"/>
      <c r="BP30" s="19"/>
      <c r="BQ30" s="19"/>
      <c r="BR30" s="19"/>
      <c r="BS30" s="19"/>
    </row>
    <row r="31" spans="1:1099" ht="14" customHeight="1" thickTop="1" thickBot="1">
      <c r="A31" s="16"/>
      <c r="B31" s="912" t="s">
        <v>773</v>
      </c>
      <c r="C31" s="913"/>
      <c r="D31" s="913"/>
      <c r="E31" s="913"/>
      <c r="F31" s="913"/>
      <c r="G31" s="913"/>
      <c r="H31" s="913"/>
      <c r="I31" s="913"/>
      <c r="J31" s="913"/>
      <c r="K31" s="913"/>
      <c r="L31" s="913"/>
      <c r="M31" s="913"/>
      <c r="N31" s="913"/>
      <c r="O31" s="913"/>
      <c r="P31" s="913"/>
      <c r="Q31" s="913"/>
      <c r="R31" s="913"/>
      <c r="S31" s="913"/>
      <c r="T31" s="913"/>
      <c r="U31" s="913"/>
      <c r="V31" s="913"/>
      <c r="W31" s="913"/>
      <c r="X31" s="913"/>
      <c r="Y31" s="913"/>
      <c r="Z31" s="913"/>
      <c r="AA31" s="913"/>
      <c r="AB31" s="913"/>
      <c r="AC31" s="913"/>
      <c r="AD31" s="913"/>
      <c r="AE31" s="913"/>
      <c r="AF31" s="913"/>
      <c r="AG31" s="913"/>
      <c r="AH31" s="913"/>
      <c r="AI31" s="913"/>
      <c r="AJ31" s="913"/>
      <c r="AK31" s="913"/>
      <c r="AL31" s="913"/>
      <c r="AM31" s="913"/>
      <c r="AN31" s="913"/>
      <c r="AO31" s="913"/>
      <c r="AP31" s="913"/>
      <c r="AQ31" s="47"/>
      <c r="AR31" s="914"/>
      <c r="AS31" s="915"/>
      <c r="AT31" s="19"/>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c r="BS31" s="19"/>
    </row>
    <row r="32" spans="1:1099" ht="14" customHeight="1" thickTop="1" thickBot="1">
      <c r="A32" s="16"/>
      <c r="B32" s="916" t="s">
        <v>667</v>
      </c>
      <c r="C32" s="917"/>
      <c r="D32" s="917"/>
      <c r="E32" s="917"/>
      <c r="F32" s="917"/>
      <c r="G32" s="917"/>
      <c r="H32" s="917"/>
      <c r="I32" s="917"/>
      <c r="J32" s="917"/>
      <c r="K32" s="917"/>
      <c r="L32" s="917"/>
      <c r="M32" s="917"/>
      <c r="N32" s="917"/>
      <c r="O32" s="917"/>
      <c r="P32" s="917"/>
      <c r="Q32" s="917"/>
      <c r="R32" s="917"/>
      <c r="S32" s="917"/>
      <c r="T32" s="917"/>
      <c r="U32" s="917"/>
      <c r="V32" s="917"/>
      <c r="W32" s="917"/>
      <c r="X32" s="917"/>
      <c r="Y32" s="917"/>
      <c r="Z32" s="917"/>
      <c r="AA32" s="917"/>
      <c r="AB32" s="917"/>
      <c r="AC32" s="917"/>
      <c r="AD32" s="917"/>
      <c r="AE32" s="917"/>
      <c r="AF32" s="917"/>
      <c r="AG32" s="917"/>
      <c r="AH32" s="917"/>
      <c r="AI32" s="917"/>
      <c r="AJ32" s="917"/>
      <c r="AK32" s="917"/>
      <c r="AL32" s="917"/>
      <c r="AM32" s="917"/>
      <c r="AN32" s="917"/>
      <c r="AO32" s="917"/>
      <c r="AP32" s="917"/>
      <c r="AQ32" s="47"/>
      <c r="AR32" s="1003"/>
      <c r="AS32" s="1004"/>
      <c r="AT32" s="19"/>
      <c r="AU32" s="19"/>
      <c r="AV32" s="19"/>
      <c r="AW32" s="19"/>
      <c r="AX32" s="19"/>
      <c r="AY32" s="19"/>
      <c r="AZ32" s="19"/>
      <c r="BA32" s="19"/>
      <c r="BB32" s="19"/>
      <c r="BC32" s="19"/>
      <c r="BD32" s="19"/>
      <c r="BE32" s="19"/>
      <c r="BF32" s="19"/>
      <c r="BG32" s="19"/>
      <c r="BH32" s="19"/>
      <c r="BI32" s="19"/>
      <c r="BJ32" s="19"/>
      <c r="BK32" s="19"/>
      <c r="BL32" s="19"/>
      <c r="BM32" s="19"/>
      <c r="BN32" s="19"/>
      <c r="BO32" s="19"/>
      <c r="BP32" s="19"/>
      <c r="BQ32" s="19"/>
      <c r="BR32" s="19"/>
      <c r="BS32" s="19"/>
    </row>
    <row r="33" spans="1:71" ht="14" customHeight="1" thickTop="1" thickBot="1">
      <c r="A33" s="16"/>
      <c r="B33" s="912" t="s">
        <v>770</v>
      </c>
      <c r="C33" s="913"/>
      <c r="D33" s="913"/>
      <c r="E33" s="913"/>
      <c r="F33" s="913"/>
      <c r="G33" s="913"/>
      <c r="H33" s="913"/>
      <c r="I33" s="913"/>
      <c r="J33" s="913"/>
      <c r="K33" s="913"/>
      <c r="L33" s="913"/>
      <c r="M33" s="913"/>
      <c r="N33" s="913"/>
      <c r="O33" s="913"/>
      <c r="P33" s="913"/>
      <c r="Q33" s="913"/>
      <c r="R33" s="913"/>
      <c r="S33" s="913"/>
      <c r="T33" s="913"/>
      <c r="U33" s="913"/>
      <c r="V33" s="913"/>
      <c r="W33" s="913"/>
      <c r="X33" s="913"/>
      <c r="Y33" s="913"/>
      <c r="Z33" s="913"/>
      <c r="AA33" s="913"/>
      <c r="AB33" s="913"/>
      <c r="AC33" s="913"/>
      <c r="AD33" s="913"/>
      <c r="AE33" s="913"/>
      <c r="AF33" s="913"/>
      <c r="AG33" s="913"/>
      <c r="AH33" s="913"/>
      <c r="AI33" s="913"/>
      <c r="AJ33" s="913"/>
      <c r="AK33" s="913"/>
      <c r="AL33" s="913"/>
      <c r="AM33" s="913"/>
      <c r="AN33" s="913"/>
      <c r="AO33" s="913"/>
      <c r="AP33" s="913"/>
      <c r="AQ33" s="47"/>
      <c r="AR33" s="914"/>
      <c r="AS33" s="915"/>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9"/>
    </row>
    <row r="34" spans="1:71" ht="14" customHeight="1" thickTop="1" thickBot="1">
      <c r="A34" s="16"/>
      <c r="B34" s="1005" t="s">
        <v>789</v>
      </c>
      <c r="C34" s="1006"/>
      <c r="D34" s="1006"/>
      <c r="E34" s="1006"/>
      <c r="F34" s="1006"/>
      <c r="G34" s="1006"/>
      <c r="H34" s="1006"/>
      <c r="I34" s="1006"/>
      <c r="J34" s="1006"/>
      <c r="K34" s="1006"/>
      <c r="L34" s="1006"/>
      <c r="M34" s="1006"/>
      <c r="N34" s="1006"/>
      <c r="O34" s="1006"/>
      <c r="P34" s="1006"/>
      <c r="Q34" s="1006"/>
      <c r="R34" s="1006"/>
      <c r="S34" s="1006"/>
      <c r="T34" s="1006"/>
      <c r="U34" s="1006"/>
      <c r="V34" s="1006"/>
      <c r="W34" s="1006"/>
      <c r="X34" s="1006"/>
      <c r="Y34" s="1006"/>
      <c r="Z34" s="1006"/>
      <c r="AA34" s="1006"/>
      <c r="AB34" s="1006"/>
      <c r="AC34" s="1006"/>
      <c r="AD34" s="1006"/>
      <c r="AE34" s="1006"/>
      <c r="AF34" s="1006"/>
      <c r="AG34" s="1006"/>
      <c r="AH34" s="1006"/>
      <c r="AI34" s="1006"/>
      <c r="AJ34" s="1006"/>
      <c r="AK34" s="1006"/>
      <c r="AL34" s="1006"/>
      <c r="AM34" s="1006"/>
      <c r="AN34" s="1006"/>
      <c r="AO34" s="1006"/>
      <c r="AP34" s="1006"/>
      <c r="AQ34" s="46"/>
      <c r="AR34" s="1007"/>
      <c r="AS34" s="1008"/>
      <c r="AT34" s="19"/>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9"/>
    </row>
    <row r="35" spans="1:71" ht="14" customHeight="1" thickTop="1" thickBot="1">
      <c r="A35" s="16"/>
      <c r="B35" s="912" t="s">
        <v>889</v>
      </c>
      <c r="C35" s="913"/>
      <c r="D35" s="913"/>
      <c r="E35" s="913"/>
      <c r="F35" s="913"/>
      <c r="G35" s="913"/>
      <c r="H35" s="913"/>
      <c r="I35" s="913"/>
      <c r="J35" s="913"/>
      <c r="K35" s="913"/>
      <c r="L35" s="913"/>
      <c r="M35" s="913"/>
      <c r="N35" s="913"/>
      <c r="O35" s="913"/>
      <c r="P35" s="913"/>
      <c r="Q35" s="913"/>
      <c r="R35" s="913"/>
      <c r="S35" s="913"/>
      <c r="T35" s="913"/>
      <c r="U35" s="913"/>
      <c r="V35" s="913"/>
      <c r="W35" s="913"/>
      <c r="X35" s="913"/>
      <c r="Y35" s="913"/>
      <c r="Z35" s="913"/>
      <c r="AA35" s="913"/>
      <c r="AB35" s="913"/>
      <c r="AC35" s="913"/>
      <c r="AD35" s="913"/>
      <c r="AE35" s="913"/>
      <c r="AF35" s="913"/>
      <c r="AG35" s="913"/>
      <c r="AH35" s="913"/>
      <c r="AI35" s="913"/>
      <c r="AJ35" s="913"/>
      <c r="AK35" s="913"/>
      <c r="AL35" s="913"/>
      <c r="AM35" s="913"/>
      <c r="AN35" s="913"/>
      <c r="AO35" s="913"/>
      <c r="AP35" s="913"/>
      <c r="AQ35" s="46"/>
      <c r="AR35" s="914"/>
      <c r="AS35" s="915"/>
      <c r="AT35" s="19"/>
      <c r="AU35" s="19"/>
      <c r="AV35" s="19"/>
      <c r="AW35" s="19"/>
      <c r="AX35" s="19"/>
      <c r="AY35" s="19"/>
      <c r="AZ35" s="19"/>
      <c r="BA35" s="19"/>
      <c r="BB35" s="19"/>
      <c r="BC35" s="19"/>
      <c r="BD35" s="19"/>
      <c r="BE35" s="19"/>
      <c r="BF35" s="19"/>
      <c r="BG35" s="19"/>
      <c r="BH35" s="19"/>
      <c r="BI35" s="19"/>
      <c r="BJ35" s="19"/>
      <c r="BK35" s="19"/>
      <c r="BL35" s="19"/>
      <c r="BM35" s="19"/>
      <c r="BN35" s="19"/>
      <c r="BO35" s="19"/>
      <c r="BP35" s="19"/>
      <c r="BQ35" s="19"/>
      <c r="BR35" s="19"/>
      <c r="BS35" s="19"/>
    </row>
    <row r="36" spans="1:71" ht="14" customHeight="1" thickTop="1" thickBot="1">
      <c r="A36" s="16"/>
      <c r="B36" s="916" t="s">
        <v>896</v>
      </c>
      <c r="C36" s="1009"/>
      <c r="D36" s="1009"/>
      <c r="E36" s="1009"/>
      <c r="F36" s="1009"/>
      <c r="G36" s="1009"/>
      <c r="H36" s="1009"/>
      <c r="I36" s="1009"/>
      <c r="J36" s="1009"/>
      <c r="K36" s="1009"/>
      <c r="L36" s="1009"/>
      <c r="M36" s="1009"/>
      <c r="N36" s="1009"/>
      <c r="O36" s="1009"/>
      <c r="P36" s="1009"/>
      <c r="Q36" s="1009"/>
      <c r="R36" s="1009"/>
      <c r="S36" s="1009"/>
      <c r="T36" s="1009"/>
      <c r="U36" s="1009"/>
      <c r="V36" s="1009"/>
      <c r="W36" s="1009"/>
      <c r="X36" s="1009"/>
      <c r="Y36" s="1009"/>
      <c r="Z36" s="1009"/>
      <c r="AA36" s="1009"/>
      <c r="AB36" s="1009"/>
      <c r="AC36" s="1009"/>
      <c r="AD36" s="1009"/>
      <c r="AE36" s="1009"/>
      <c r="AF36" s="1009"/>
      <c r="AG36" s="1009"/>
      <c r="AH36" s="1009"/>
      <c r="AI36" s="1009"/>
      <c r="AJ36" s="1009"/>
      <c r="AK36" s="1009"/>
      <c r="AL36" s="1009"/>
      <c r="AM36" s="1009"/>
      <c r="AN36" s="1009"/>
      <c r="AO36" s="1009"/>
      <c r="AP36" s="1010"/>
      <c r="AQ36" s="46"/>
      <c r="AR36" s="1011"/>
      <c r="AS36" s="923"/>
      <c r="AT36" s="19"/>
      <c r="AU36" s="19"/>
      <c r="AV36" s="19"/>
      <c r="AW36" s="19"/>
      <c r="AX36" s="19"/>
      <c r="AY36" s="19"/>
      <c r="AZ36" s="19"/>
      <c r="BA36" s="19"/>
      <c r="BB36" s="19"/>
      <c r="BC36" s="19"/>
      <c r="BD36" s="19"/>
      <c r="BE36" s="19"/>
      <c r="BF36" s="19"/>
      <c r="BG36" s="19"/>
      <c r="BH36" s="19"/>
      <c r="BI36" s="19"/>
      <c r="BJ36" s="19"/>
      <c r="BK36" s="19"/>
      <c r="BL36" s="19"/>
      <c r="BM36" s="19"/>
      <c r="BN36" s="19"/>
      <c r="BO36" s="19"/>
      <c r="BP36" s="19"/>
      <c r="BQ36" s="19"/>
      <c r="BR36" s="19"/>
      <c r="BS36" s="19"/>
    </row>
    <row r="37" spans="1:71" ht="18" customHeight="1" thickTop="1" thickBot="1">
      <c r="A37" s="16"/>
      <c r="B37" s="912" t="s">
        <v>890</v>
      </c>
      <c r="C37" s="913"/>
      <c r="D37" s="913"/>
      <c r="E37" s="913"/>
      <c r="F37" s="913"/>
      <c r="G37" s="913"/>
      <c r="H37" s="913"/>
      <c r="I37" s="913"/>
      <c r="J37" s="913"/>
      <c r="K37" s="913"/>
      <c r="L37" s="913"/>
      <c r="M37" s="913"/>
      <c r="N37" s="913"/>
      <c r="O37" s="913"/>
      <c r="P37" s="913"/>
      <c r="Q37" s="913"/>
      <c r="R37" s="913"/>
      <c r="S37" s="913"/>
      <c r="T37" s="913"/>
      <c r="U37" s="913"/>
      <c r="V37" s="913"/>
      <c r="W37" s="913"/>
      <c r="X37" s="913"/>
      <c r="Y37" s="913"/>
      <c r="Z37" s="913"/>
      <c r="AA37" s="913"/>
      <c r="AB37" s="913"/>
      <c r="AC37" s="913"/>
      <c r="AD37" s="913"/>
      <c r="AE37" s="913"/>
      <c r="AF37" s="913"/>
      <c r="AG37" s="913"/>
      <c r="AH37" s="913"/>
      <c r="AI37" s="913"/>
      <c r="AJ37" s="913"/>
      <c r="AK37" s="913"/>
      <c r="AL37" s="913"/>
      <c r="AM37" s="913"/>
      <c r="AN37" s="913"/>
      <c r="AO37" s="913"/>
      <c r="AP37" s="913"/>
      <c r="AQ37" s="46"/>
      <c r="AR37" s="914"/>
      <c r="AS37" s="915"/>
      <c r="AT37" s="19"/>
      <c r="AU37" s="19"/>
      <c r="AV37" s="19"/>
      <c r="AW37" s="19"/>
      <c r="AX37" s="19"/>
      <c r="AY37" s="19"/>
      <c r="AZ37" s="19"/>
      <c r="BA37" s="19"/>
      <c r="BB37" s="19"/>
      <c r="BC37" s="19"/>
      <c r="BD37" s="19"/>
      <c r="BE37" s="19"/>
      <c r="BF37" s="19"/>
      <c r="BG37" s="19"/>
      <c r="BH37" s="19"/>
      <c r="BI37" s="19"/>
      <c r="BJ37" s="19"/>
      <c r="BK37" s="19"/>
      <c r="BL37" s="19"/>
      <c r="BM37" s="19"/>
      <c r="BN37" s="19"/>
      <c r="BO37" s="19"/>
      <c r="BP37" s="19"/>
      <c r="BQ37" s="19"/>
      <c r="BR37" s="19"/>
      <c r="BS37" s="19"/>
    </row>
    <row r="38" spans="1:71" ht="18" customHeight="1" thickTop="1" thickBot="1">
      <c r="A38" s="16"/>
      <c r="B38" s="242" t="s">
        <v>901</v>
      </c>
      <c r="C38" s="239"/>
      <c r="D38" s="239"/>
      <c r="E38" s="239"/>
      <c r="F38" s="239"/>
      <c r="G38" s="239"/>
      <c r="H38" s="239"/>
      <c r="I38" s="239"/>
      <c r="J38" s="239"/>
      <c r="K38" s="239"/>
      <c r="L38" s="239"/>
      <c r="M38" s="239"/>
      <c r="N38" s="239"/>
      <c r="O38" s="239"/>
      <c r="P38" s="239"/>
      <c r="Q38" s="239"/>
      <c r="R38" s="239"/>
      <c r="S38" s="239"/>
      <c r="T38" s="239"/>
      <c r="U38" s="239"/>
      <c r="V38" s="239"/>
      <c r="W38" s="239"/>
      <c r="X38" s="239"/>
      <c r="Y38" s="239"/>
      <c r="Z38" s="239"/>
      <c r="AA38" s="239"/>
      <c r="AB38" s="239"/>
      <c r="AC38" s="239"/>
      <c r="AD38" s="239"/>
      <c r="AE38" s="239"/>
      <c r="AF38" s="239"/>
      <c r="AG38" s="239"/>
      <c r="AH38" s="239"/>
      <c r="AI38" s="239"/>
      <c r="AJ38" s="239"/>
      <c r="AK38" s="239"/>
      <c r="AL38" s="239"/>
      <c r="AM38" s="239"/>
      <c r="AN38" s="239"/>
      <c r="AO38" s="239"/>
      <c r="AP38" s="240"/>
      <c r="AQ38" s="46"/>
      <c r="AR38" s="241"/>
      <c r="AS38" s="44"/>
      <c r="AT38" s="19"/>
      <c r="AU38" s="19"/>
      <c r="AV38" s="19"/>
      <c r="AW38" s="19"/>
      <c r="AX38" s="19"/>
      <c r="AY38" s="19"/>
      <c r="AZ38" s="19"/>
      <c r="BA38" s="19"/>
      <c r="BB38" s="19"/>
      <c r="BC38" s="19"/>
      <c r="BD38" s="19"/>
      <c r="BE38" s="19"/>
      <c r="BF38" s="19"/>
      <c r="BG38" s="19"/>
      <c r="BH38" s="19"/>
      <c r="BI38" s="19"/>
      <c r="BJ38" s="19"/>
      <c r="BK38" s="19"/>
      <c r="BL38" s="19"/>
      <c r="BM38" s="19"/>
      <c r="BN38" s="19"/>
      <c r="BO38" s="19"/>
      <c r="BP38" s="19"/>
      <c r="BQ38" s="19"/>
      <c r="BR38" s="19"/>
      <c r="BS38" s="19"/>
    </row>
    <row r="39" spans="1:71" ht="13.5" customHeight="1" thickTop="1" thickBot="1">
      <c r="A39" s="16"/>
      <c r="B39" s="192" t="s">
        <v>806</v>
      </c>
      <c r="C39" s="30"/>
      <c r="D39" s="30"/>
      <c r="E39" s="30"/>
      <c r="F39" s="30"/>
      <c r="G39" s="30"/>
      <c r="H39" s="30"/>
      <c r="I39" s="30"/>
      <c r="J39" s="30"/>
      <c r="K39" s="30"/>
      <c r="L39" s="30"/>
      <c r="M39" s="30"/>
      <c r="N39" s="30"/>
      <c r="O39" s="30"/>
      <c r="P39" s="30"/>
      <c r="Q39" s="30"/>
      <c r="R39" s="30"/>
      <c r="S39" s="30"/>
      <c r="T39" s="30"/>
      <c r="U39" s="30"/>
      <c r="V39" s="30"/>
      <c r="W39" s="30" t="s">
        <v>807</v>
      </c>
      <c r="X39" s="31"/>
      <c r="Y39" s="24"/>
      <c r="Z39" s="30"/>
      <c r="AA39" s="30"/>
      <c r="AB39" s="30"/>
      <c r="AC39" s="30"/>
      <c r="AD39" s="30"/>
      <c r="AE39" s="30"/>
      <c r="AF39" s="30"/>
      <c r="AG39" s="30"/>
      <c r="AH39" s="30"/>
      <c r="AI39" s="30"/>
      <c r="AJ39" s="30"/>
      <c r="AK39" s="30"/>
      <c r="AL39" s="30"/>
      <c r="AM39" s="30"/>
      <c r="AN39" s="30"/>
      <c r="AO39" s="29"/>
      <c r="AP39" s="29"/>
      <c r="AQ39" s="45"/>
      <c r="AR39" s="29"/>
      <c r="AS39" s="20"/>
      <c r="AT39" s="19"/>
      <c r="AU39" s="19"/>
      <c r="AV39" s="19"/>
      <c r="AW39" s="19"/>
      <c r="AX39" s="19"/>
      <c r="AY39" s="19"/>
      <c r="AZ39" s="19"/>
      <c r="BA39" s="19"/>
      <c r="BB39" s="19"/>
      <c r="BC39" s="19"/>
      <c r="BD39" s="19"/>
      <c r="BE39" s="19"/>
      <c r="BF39" s="19"/>
      <c r="BG39" s="19"/>
      <c r="BH39" s="19"/>
      <c r="BI39" s="19"/>
      <c r="BJ39" s="19"/>
      <c r="BK39" s="19"/>
      <c r="BL39" s="19"/>
      <c r="BM39" s="19"/>
      <c r="BN39" s="19"/>
      <c r="BO39" s="19"/>
      <c r="BP39" s="19"/>
      <c r="BQ39" s="19"/>
      <c r="BR39" s="19"/>
      <c r="BS39" s="19"/>
    </row>
    <row r="40" spans="1:71" ht="13.5" customHeight="1" thickTop="1">
      <c r="A40" s="16"/>
      <c r="B40" s="43" t="s">
        <v>809</v>
      </c>
      <c r="C40" s="42"/>
      <c r="D40" s="42"/>
      <c r="E40" s="42"/>
      <c r="F40" s="42"/>
      <c r="G40" s="42"/>
      <c r="H40" s="42"/>
      <c r="I40" s="42"/>
      <c r="J40" s="42"/>
      <c r="K40" s="42"/>
      <c r="L40" s="42"/>
      <c r="M40" s="42"/>
      <c r="N40" s="42"/>
      <c r="O40" s="42"/>
      <c r="P40" s="42"/>
      <c r="Q40" s="42"/>
      <c r="R40" s="42"/>
      <c r="S40" s="42"/>
      <c r="T40" s="42"/>
      <c r="U40" s="42"/>
      <c r="V40" s="40" t="s">
        <v>779</v>
      </c>
      <c r="W40" s="39"/>
      <c r="X40" s="39"/>
      <c r="Z40" s="39"/>
      <c r="AA40" s="39"/>
      <c r="AB40" s="39"/>
      <c r="AC40" s="41"/>
      <c r="AD40" s="40" t="s">
        <v>832</v>
      </c>
      <c r="AE40" s="39"/>
      <c r="AF40" s="39"/>
      <c r="AG40" s="39"/>
      <c r="AH40" s="39"/>
      <c r="AI40" s="39"/>
      <c r="AJ40" s="39"/>
      <c r="AK40" s="39"/>
      <c r="AL40" s="39"/>
      <c r="AM40" s="39"/>
      <c r="AN40" s="39"/>
      <c r="AO40" s="38"/>
      <c r="AP40" s="38"/>
      <c r="AQ40" s="38"/>
      <c r="AR40" s="38"/>
      <c r="AS40" s="37"/>
      <c r="AT40" s="19"/>
      <c r="AU40" s="19"/>
      <c r="AV40" s="19"/>
      <c r="AW40" s="19"/>
      <c r="AX40" s="19"/>
      <c r="AY40" s="19"/>
      <c r="AZ40" s="19"/>
      <c r="BA40" s="19"/>
      <c r="BB40" s="19"/>
      <c r="BC40" s="19"/>
      <c r="BD40" s="19"/>
      <c r="BE40" s="19"/>
      <c r="BF40" s="19"/>
      <c r="BG40" s="19"/>
      <c r="BH40" s="19"/>
      <c r="BI40" s="19"/>
      <c r="BJ40" s="19"/>
      <c r="BK40" s="19"/>
      <c r="BL40" s="19"/>
      <c r="BM40" s="19"/>
      <c r="BN40" s="19"/>
      <c r="BO40" s="19"/>
      <c r="BP40" s="19"/>
      <c r="BQ40" s="19"/>
      <c r="BR40" s="19"/>
      <c r="BS40" s="19"/>
    </row>
    <row r="41" spans="1:71" ht="13.5" customHeight="1">
      <c r="A41" s="16"/>
      <c r="B41" s="34" t="s">
        <v>808</v>
      </c>
      <c r="C41" s="33"/>
      <c r="D41" s="33"/>
      <c r="E41" s="33"/>
      <c r="F41" s="33"/>
      <c r="G41" s="33"/>
      <c r="H41" s="33"/>
      <c r="I41" s="33"/>
      <c r="J41" s="33"/>
      <c r="K41" s="33"/>
      <c r="L41" s="33"/>
      <c r="M41" s="33"/>
      <c r="N41" s="33"/>
      <c r="O41" s="33"/>
      <c r="P41" s="33"/>
      <c r="Q41" s="33"/>
      <c r="R41" s="33"/>
      <c r="S41" s="33"/>
      <c r="T41" s="33"/>
      <c r="U41" s="33"/>
      <c r="V41" s="32"/>
      <c r="W41" s="30"/>
      <c r="X41" s="30"/>
      <c r="Y41" s="30"/>
      <c r="Z41" s="30"/>
      <c r="AA41" s="30"/>
      <c r="AB41" s="30"/>
      <c r="AC41" s="31"/>
      <c r="AD41" s="30"/>
      <c r="AE41" s="30"/>
      <c r="AF41" s="30"/>
      <c r="AG41" s="30"/>
      <c r="AH41" s="30"/>
      <c r="AI41" s="30"/>
      <c r="AJ41" s="30"/>
      <c r="AK41" s="30"/>
      <c r="AL41" s="30"/>
      <c r="AM41" s="30"/>
      <c r="AN41" s="30"/>
      <c r="AO41" s="29"/>
      <c r="AP41" s="29"/>
      <c r="AQ41" s="29"/>
      <c r="AR41" s="29"/>
      <c r="AS41" s="28"/>
      <c r="AT41" s="19"/>
      <c r="AU41" s="19"/>
      <c r="AV41" s="19"/>
      <c r="AW41" s="19"/>
      <c r="AX41" s="19"/>
      <c r="AY41" s="19"/>
      <c r="AZ41" s="19"/>
      <c r="BA41" s="19"/>
      <c r="BB41" s="19"/>
      <c r="BC41" s="19"/>
      <c r="BD41" s="19"/>
      <c r="BE41" s="19"/>
      <c r="BF41" s="19"/>
      <c r="BG41" s="19"/>
      <c r="BH41" s="19"/>
      <c r="BI41" s="19"/>
      <c r="BJ41" s="19"/>
      <c r="BK41" s="19"/>
      <c r="BL41" s="19"/>
      <c r="BM41" s="19"/>
      <c r="BN41" s="19"/>
      <c r="BO41" s="19"/>
      <c r="BP41" s="19"/>
      <c r="BQ41" s="19"/>
      <c r="BR41" s="19"/>
      <c r="BS41" s="19"/>
    </row>
    <row r="42" spans="1:71" ht="13.5" customHeight="1">
      <c r="A42" s="16"/>
      <c r="B42" s="34"/>
      <c r="C42" s="33"/>
      <c r="D42" s="33"/>
      <c r="E42" s="33"/>
      <c r="F42" s="33"/>
      <c r="G42" s="33"/>
      <c r="H42" s="33"/>
      <c r="I42" s="33"/>
      <c r="J42" s="33"/>
      <c r="K42" s="33"/>
      <c r="L42" s="33"/>
      <c r="M42" s="33"/>
      <c r="N42" s="33"/>
      <c r="O42" s="33"/>
      <c r="P42" s="33"/>
      <c r="Q42" s="33"/>
      <c r="R42" s="33"/>
      <c r="S42" s="33"/>
      <c r="T42" s="33"/>
      <c r="U42" s="33"/>
      <c r="V42" s="32"/>
      <c r="W42" s="30"/>
      <c r="X42" s="30"/>
      <c r="Y42" s="30"/>
      <c r="Z42" s="30"/>
      <c r="AA42" s="30"/>
      <c r="AB42" s="30"/>
      <c r="AC42" s="31"/>
      <c r="AD42" s="30"/>
      <c r="AE42" s="30"/>
      <c r="AF42" s="30"/>
      <c r="AG42" s="30"/>
      <c r="AH42" s="30"/>
      <c r="AI42" s="30"/>
      <c r="AJ42" s="30"/>
      <c r="AK42" s="30"/>
      <c r="AL42" s="30"/>
      <c r="AM42" s="30"/>
      <c r="AN42" s="30"/>
      <c r="AO42" s="29"/>
      <c r="AP42" s="29"/>
      <c r="AQ42" s="29"/>
      <c r="AR42" s="29"/>
      <c r="AS42" s="28"/>
      <c r="AT42" s="19"/>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c r="BS42" s="19"/>
    </row>
    <row r="43" spans="1:71" ht="13.5" customHeight="1">
      <c r="A43" s="16"/>
      <c r="B43" s="34"/>
      <c r="C43" s="33"/>
      <c r="D43" s="33"/>
      <c r="E43" s="33"/>
      <c r="F43" s="33"/>
      <c r="G43" s="33"/>
      <c r="H43" s="33"/>
      <c r="I43" s="33"/>
      <c r="J43" s="33"/>
      <c r="K43" s="33"/>
      <c r="L43" s="33"/>
      <c r="M43" s="33"/>
      <c r="N43" s="33"/>
      <c r="O43" s="33"/>
      <c r="P43" s="33"/>
      <c r="Q43" s="33"/>
      <c r="R43" s="33"/>
      <c r="S43" s="33"/>
      <c r="T43" s="33"/>
      <c r="U43" s="33"/>
      <c r="V43" s="32"/>
      <c r="W43" s="30"/>
      <c r="X43" s="30"/>
      <c r="Y43" s="30"/>
      <c r="Z43" s="30"/>
      <c r="AA43" s="30"/>
      <c r="AB43" s="30"/>
      <c r="AC43" s="31"/>
      <c r="AD43" s="30"/>
      <c r="AE43" s="30"/>
      <c r="AF43" s="30"/>
      <c r="AG43" s="30"/>
      <c r="AH43" s="30"/>
      <c r="AI43" s="30"/>
      <c r="AJ43" s="30"/>
      <c r="AK43" s="30"/>
      <c r="AL43" s="30"/>
      <c r="AM43" s="30"/>
      <c r="AN43" s="30"/>
      <c r="AO43" s="29"/>
      <c r="AP43" s="29"/>
      <c r="AQ43" s="29"/>
      <c r="AR43" s="29"/>
      <c r="AS43" s="28"/>
      <c r="AT43" s="19"/>
      <c r="AU43" s="19"/>
      <c r="AV43" s="19"/>
      <c r="AW43" s="19"/>
      <c r="AX43" s="19"/>
      <c r="AY43" s="19"/>
      <c r="AZ43" s="19"/>
      <c r="BA43" s="19"/>
      <c r="BB43" s="19"/>
      <c r="BC43" s="19"/>
      <c r="BD43" s="19"/>
      <c r="BE43" s="19"/>
      <c r="BF43" s="19"/>
      <c r="BG43" s="19"/>
      <c r="BH43" s="19"/>
      <c r="BI43" s="19"/>
      <c r="BJ43" s="19"/>
      <c r="BK43" s="19"/>
      <c r="BL43" s="19"/>
      <c r="BM43" s="19"/>
      <c r="BN43" s="19"/>
      <c r="BO43" s="19"/>
      <c r="BP43" s="19"/>
      <c r="BQ43" s="19"/>
      <c r="BR43" s="19"/>
      <c r="BS43" s="19"/>
    </row>
    <row r="44" spans="1:71" ht="13.5" customHeight="1">
      <c r="A44" s="16"/>
      <c r="B44" s="36" t="s">
        <v>810</v>
      </c>
      <c r="C44" s="35"/>
      <c r="D44" s="35"/>
      <c r="E44" s="35"/>
      <c r="F44" s="35"/>
      <c r="G44" s="35"/>
      <c r="H44" s="35"/>
      <c r="I44" s="35"/>
      <c r="J44" s="35"/>
      <c r="K44" s="35"/>
      <c r="L44" s="35"/>
      <c r="M44" s="35"/>
      <c r="N44" s="35"/>
      <c r="O44" s="35"/>
      <c r="P44" s="35"/>
      <c r="Q44" s="35"/>
      <c r="R44" s="35"/>
      <c r="S44" s="35"/>
      <c r="T44" s="35"/>
      <c r="U44" s="35"/>
      <c r="V44" s="32"/>
      <c r="W44" s="30"/>
      <c r="X44" s="30"/>
      <c r="Y44" s="30"/>
      <c r="Z44" s="30"/>
      <c r="AA44" s="30"/>
      <c r="AB44" s="30"/>
      <c r="AC44" s="31"/>
      <c r="AD44" s="30"/>
      <c r="AE44" s="30"/>
      <c r="AF44" s="30"/>
      <c r="AG44" s="30"/>
      <c r="AH44" s="30"/>
      <c r="AI44" s="30"/>
      <c r="AJ44" s="30"/>
      <c r="AK44" s="30"/>
      <c r="AL44" s="30"/>
      <c r="AM44" s="30"/>
      <c r="AN44" s="30"/>
      <c r="AO44" s="29"/>
      <c r="AP44" s="29"/>
      <c r="AQ44" s="29"/>
      <c r="AR44" s="29"/>
      <c r="AS44" s="28"/>
      <c r="AT44" s="19"/>
      <c r="AU44" s="19"/>
      <c r="AV44" s="19"/>
      <c r="AW44" s="19"/>
      <c r="AX44" s="19"/>
      <c r="AY44" s="19"/>
      <c r="AZ44" s="19"/>
      <c r="BA44" s="19"/>
      <c r="BB44" s="19"/>
      <c r="BC44" s="19"/>
      <c r="BD44" s="19"/>
      <c r="BE44" s="19"/>
      <c r="BF44" s="19"/>
      <c r="BG44" s="19"/>
      <c r="BH44" s="19"/>
      <c r="BI44" s="19"/>
      <c r="BJ44" s="19"/>
      <c r="BK44" s="19"/>
      <c r="BL44" s="19"/>
      <c r="BM44" s="19"/>
      <c r="BN44" s="19"/>
      <c r="BO44" s="19"/>
      <c r="BP44" s="19"/>
      <c r="BQ44" s="19"/>
      <c r="BR44" s="19"/>
      <c r="BS44" s="19"/>
    </row>
    <row r="45" spans="1:71" ht="13.5" customHeight="1">
      <c r="A45" s="16"/>
      <c r="B45" s="34" t="s">
        <v>831</v>
      </c>
      <c r="C45" s="33"/>
      <c r="D45" s="33"/>
      <c r="E45" s="33"/>
      <c r="F45" s="33"/>
      <c r="G45" s="33"/>
      <c r="H45" s="33"/>
      <c r="I45" s="33"/>
      <c r="J45" s="33"/>
      <c r="K45" s="33"/>
      <c r="L45" s="33"/>
      <c r="M45" s="33"/>
      <c r="N45" s="33"/>
      <c r="O45" s="33"/>
      <c r="P45" s="33"/>
      <c r="Q45" s="33"/>
      <c r="R45" s="33"/>
      <c r="S45" s="33"/>
      <c r="T45" s="33"/>
      <c r="U45" s="33"/>
      <c r="V45" s="32"/>
      <c r="W45" s="30"/>
      <c r="X45" s="30"/>
      <c r="Y45" s="30"/>
      <c r="Z45" s="30"/>
      <c r="AA45" s="30"/>
      <c r="AB45" s="30"/>
      <c r="AC45" s="31"/>
      <c r="AD45" s="30"/>
      <c r="AE45" s="30"/>
      <c r="AF45" s="30"/>
      <c r="AG45" s="30"/>
      <c r="AH45" s="30"/>
      <c r="AI45" s="30"/>
      <c r="AJ45" s="30"/>
      <c r="AK45" s="30"/>
      <c r="AL45" s="30"/>
      <c r="AM45" s="30"/>
      <c r="AN45" s="30"/>
      <c r="AO45" s="29"/>
      <c r="AP45" s="29"/>
      <c r="AQ45" s="29"/>
      <c r="AR45" s="29"/>
      <c r="AS45" s="28"/>
      <c r="AT45" s="19"/>
      <c r="AU45" s="19"/>
      <c r="AV45" s="19"/>
      <c r="AW45" s="19"/>
      <c r="AX45" s="19"/>
      <c r="AY45" s="19"/>
      <c r="AZ45" s="19"/>
      <c r="BA45" s="19"/>
      <c r="BB45" s="19"/>
      <c r="BC45" s="19"/>
      <c r="BD45" s="19"/>
      <c r="BE45" s="19"/>
      <c r="BF45" s="19"/>
      <c r="BG45" s="19"/>
      <c r="BH45" s="19"/>
      <c r="BI45" s="19"/>
      <c r="BJ45" s="19"/>
      <c r="BK45" s="19"/>
      <c r="BL45" s="19"/>
      <c r="BM45" s="19"/>
      <c r="BN45" s="19"/>
      <c r="BO45" s="19"/>
      <c r="BP45" s="19"/>
      <c r="BQ45" s="19"/>
      <c r="BR45" s="19"/>
      <c r="BS45" s="19"/>
    </row>
    <row r="46" spans="1:71" ht="13.5" customHeight="1">
      <c r="A46" s="16"/>
      <c r="B46" s="34"/>
      <c r="C46" s="33"/>
      <c r="D46" s="33"/>
      <c r="E46" s="33"/>
      <c r="F46" s="33"/>
      <c r="G46" s="33"/>
      <c r="H46" s="33"/>
      <c r="I46" s="33"/>
      <c r="J46" s="33"/>
      <c r="K46" s="33"/>
      <c r="L46" s="33"/>
      <c r="M46" s="33"/>
      <c r="N46" s="33"/>
      <c r="O46" s="33"/>
      <c r="P46" s="33"/>
      <c r="Q46" s="33"/>
      <c r="R46" s="33"/>
      <c r="S46" s="33"/>
      <c r="T46" s="33"/>
      <c r="U46" s="33"/>
      <c r="V46" s="32"/>
      <c r="W46" s="30"/>
      <c r="X46" s="30"/>
      <c r="Y46" s="30"/>
      <c r="Z46" s="30"/>
      <c r="AA46" s="30"/>
      <c r="AB46" s="30"/>
      <c r="AC46" s="31"/>
      <c r="AD46" s="30"/>
      <c r="AE46" s="30"/>
      <c r="AF46" s="30"/>
      <c r="AG46" s="30"/>
      <c r="AH46" s="30"/>
      <c r="AI46" s="30"/>
      <c r="AJ46" s="30"/>
      <c r="AK46" s="30"/>
      <c r="AL46" s="30"/>
      <c r="AM46" s="30"/>
      <c r="AN46" s="30"/>
      <c r="AO46" s="29"/>
      <c r="AP46" s="29"/>
      <c r="AQ46" s="29"/>
      <c r="AR46" s="29"/>
      <c r="AS46" s="28"/>
      <c r="AT46" s="19"/>
      <c r="AU46" s="19"/>
      <c r="AV46" s="19"/>
      <c r="AW46" s="19"/>
      <c r="AX46" s="19"/>
      <c r="AY46" s="19"/>
      <c r="AZ46" s="19"/>
      <c r="BA46" s="19"/>
      <c r="BB46" s="19"/>
      <c r="BC46" s="19"/>
      <c r="BD46" s="19"/>
      <c r="BE46" s="19"/>
      <c r="BF46" s="19"/>
      <c r="BG46" s="19"/>
      <c r="BH46" s="19"/>
      <c r="BI46" s="19"/>
      <c r="BJ46" s="19"/>
      <c r="BK46" s="19"/>
      <c r="BL46" s="19"/>
      <c r="BM46" s="19"/>
      <c r="BN46" s="19"/>
      <c r="BO46" s="19"/>
      <c r="BP46" s="19"/>
      <c r="BQ46" s="19"/>
      <c r="BR46" s="19"/>
      <c r="BS46" s="19"/>
    </row>
    <row r="47" spans="1:71" ht="13.5" customHeight="1">
      <c r="A47" s="16"/>
      <c r="B47" s="34"/>
      <c r="C47" s="33"/>
      <c r="D47" s="33"/>
      <c r="E47" s="33"/>
      <c r="F47" s="33"/>
      <c r="G47" s="33"/>
      <c r="H47" s="33"/>
      <c r="I47" s="33"/>
      <c r="J47" s="33"/>
      <c r="K47" s="33"/>
      <c r="L47" s="33"/>
      <c r="M47" s="33"/>
      <c r="N47" s="33"/>
      <c r="O47" s="33"/>
      <c r="P47" s="33"/>
      <c r="Q47" s="33"/>
      <c r="R47" s="33"/>
      <c r="S47" s="33"/>
      <c r="T47" s="33"/>
      <c r="U47" s="33"/>
      <c r="V47" s="32"/>
      <c r="W47" s="30"/>
      <c r="X47" s="30"/>
      <c r="Y47" s="30"/>
      <c r="Z47" s="30"/>
      <c r="AA47" s="30"/>
      <c r="AB47" s="30"/>
      <c r="AC47" s="31"/>
      <c r="AD47" s="30"/>
      <c r="AE47" s="30"/>
      <c r="AF47" s="30"/>
      <c r="AG47" s="30"/>
      <c r="AH47" s="30"/>
      <c r="AI47" s="30"/>
      <c r="AJ47" s="30"/>
      <c r="AK47" s="30"/>
      <c r="AL47" s="30"/>
      <c r="AM47" s="30"/>
      <c r="AN47" s="30"/>
      <c r="AO47" s="29"/>
      <c r="AP47" s="29"/>
      <c r="AQ47" s="29"/>
      <c r="AR47" s="29"/>
      <c r="AS47" s="28"/>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9"/>
    </row>
    <row r="48" spans="1:71" ht="12.75" customHeight="1" thickBot="1">
      <c r="A48" s="16"/>
      <c r="B48" s="27" t="s">
        <v>822</v>
      </c>
      <c r="C48" s="27"/>
      <c r="D48" s="25"/>
      <c r="E48" s="25"/>
      <c r="F48" s="25"/>
      <c r="G48" s="25"/>
      <c r="H48" s="25"/>
      <c r="I48" s="25"/>
      <c r="J48" s="26"/>
      <c r="K48" s="25"/>
      <c r="L48" s="25"/>
      <c r="M48" s="25"/>
      <c r="N48" s="25"/>
      <c r="O48" s="25"/>
      <c r="P48" s="25"/>
      <c r="Q48" s="25"/>
      <c r="R48" s="25"/>
      <c r="S48" s="25"/>
      <c r="T48" s="25"/>
      <c r="U48" s="25"/>
      <c r="V48" s="24"/>
      <c r="W48" s="22"/>
      <c r="X48" s="22"/>
      <c r="Y48" s="22"/>
      <c r="Z48" s="22"/>
      <c r="AA48" s="22"/>
      <c r="AB48" s="22"/>
      <c r="AC48" s="23"/>
      <c r="AD48" s="22"/>
      <c r="AE48" s="22"/>
      <c r="AF48" s="22"/>
      <c r="AG48" s="22"/>
      <c r="AH48" s="22"/>
      <c r="AI48" s="22"/>
      <c r="AJ48" s="22"/>
      <c r="AK48" s="22"/>
      <c r="AL48" s="22"/>
      <c r="AM48" s="22"/>
      <c r="AN48" s="22"/>
      <c r="AO48" s="21"/>
      <c r="AP48" s="21"/>
      <c r="AQ48" s="21"/>
      <c r="AR48" s="21"/>
      <c r="AS48" s="20"/>
      <c r="AT48" s="19"/>
      <c r="AU48" s="19"/>
      <c r="AV48" s="19"/>
      <c r="AW48" s="19"/>
      <c r="AX48" s="19"/>
      <c r="AY48" s="19"/>
      <c r="AZ48" s="19"/>
      <c r="BA48" s="19"/>
      <c r="BB48" s="19"/>
      <c r="BC48" s="19"/>
      <c r="BD48" s="19"/>
      <c r="BE48" s="19"/>
      <c r="BF48" s="19"/>
      <c r="BG48" s="19"/>
      <c r="BH48" s="19"/>
      <c r="BI48" s="19"/>
      <c r="BJ48" s="19"/>
      <c r="BK48" s="19"/>
      <c r="BL48" s="19"/>
      <c r="BM48" s="19"/>
      <c r="BN48" s="19"/>
      <c r="BO48" s="19"/>
      <c r="BP48" s="19"/>
      <c r="BQ48" s="19"/>
      <c r="BR48" s="19"/>
      <c r="BS48" s="19"/>
    </row>
    <row r="49" spans="1:71" ht="24.75" customHeight="1" thickTop="1">
      <c r="A49" s="16"/>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c r="AM49" s="19"/>
      <c r="AN49" s="19"/>
      <c r="AO49" s="19"/>
      <c r="AP49" s="19"/>
      <c r="AQ49" s="19"/>
      <c r="AR49" s="19"/>
      <c r="AS49" s="19"/>
      <c r="AT49" s="19"/>
      <c r="AU49" s="19"/>
      <c r="AV49" s="19"/>
      <c r="AW49" s="19"/>
      <c r="AX49" s="19"/>
      <c r="AY49" s="19"/>
      <c r="AZ49" s="19"/>
      <c r="BA49" s="19"/>
      <c r="BB49" s="19"/>
      <c r="BC49" s="19"/>
      <c r="BD49" s="19"/>
      <c r="BE49" s="19"/>
      <c r="BF49" s="19"/>
      <c r="BG49" s="19"/>
      <c r="BH49" s="19"/>
      <c r="BI49" s="19"/>
      <c r="BJ49" s="19"/>
      <c r="BK49" s="19"/>
      <c r="BL49" s="19"/>
      <c r="BM49" s="19"/>
      <c r="BN49" s="19"/>
      <c r="BO49" s="19"/>
      <c r="BP49" s="19"/>
      <c r="BQ49" s="19"/>
      <c r="BR49" s="19"/>
      <c r="BS49" s="19"/>
    </row>
    <row r="50" spans="1:71" ht="16.5" customHeight="1">
      <c r="A50" s="16"/>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19"/>
      <c r="BR50" s="19"/>
      <c r="BS50" s="19"/>
    </row>
    <row r="51" spans="1:71" ht="21.75" customHeight="1">
      <c r="A51" s="16"/>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c r="BA51" s="19"/>
      <c r="BB51" s="19"/>
      <c r="BC51" s="19"/>
      <c r="BD51" s="19"/>
      <c r="BE51" s="19"/>
      <c r="BF51" s="19"/>
      <c r="BG51" s="19"/>
      <c r="BH51" s="19"/>
      <c r="BI51" s="19"/>
      <c r="BJ51" s="19"/>
      <c r="BK51" s="19"/>
      <c r="BL51" s="19"/>
      <c r="BM51" s="19"/>
      <c r="BN51" s="19"/>
      <c r="BO51" s="19"/>
      <c r="BP51" s="19"/>
      <c r="BQ51" s="19"/>
      <c r="BR51" s="19"/>
      <c r="BS51" s="19"/>
    </row>
    <row r="52" spans="1:71" ht="18.75" customHeight="1">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c r="AM52" s="19"/>
      <c r="AN52" s="19"/>
      <c r="AO52" s="19"/>
      <c r="AP52" s="19"/>
      <c r="AQ52" s="19"/>
      <c r="AR52" s="19"/>
      <c r="AS52" s="19"/>
      <c r="AT52" s="19"/>
      <c r="AU52" s="19"/>
      <c r="AV52" s="19"/>
      <c r="AW52" s="19"/>
      <c r="AX52" s="19"/>
      <c r="AY52" s="19"/>
      <c r="AZ52" s="19"/>
      <c r="BA52" s="19"/>
      <c r="BB52" s="19"/>
      <c r="BC52" s="19"/>
      <c r="BD52" s="19"/>
      <c r="BE52" s="19"/>
      <c r="BF52" s="19"/>
      <c r="BG52" s="19"/>
      <c r="BH52" s="19"/>
      <c r="BI52" s="19"/>
      <c r="BJ52" s="19"/>
      <c r="BK52" s="19"/>
      <c r="BL52" s="19"/>
      <c r="BM52" s="19"/>
      <c r="BN52" s="19"/>
      <c r="BO52" s="19"/>
      <c r="BP52" s="19"/>
      <c r="BQ52" s="19"/>
      <c r="BR52" s="19"/>
      <c r="BS52" s="19"/>
    </row>
    <row r="53" spans="1:71" ht="12.75" customHeight="1">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c r="AG53" s="19"/>
      <c r="AH53" s="19"/>
      <c r="AI53" s="19"/>
      <c r="AJ53" s="19"/>
      <c r="AK53" s="19"/>
      <c r="AL53" s="19"/>
      <c r="AM53" s="19"/>
      <c r="AN53" s="19"/>
      <c r="AO53" s="19"/>
      <c r="AP53" s="19"/>
      <c r="AQ53" s="19"/>
      <c r="AR53" s="19"/>
      <c r="AS53" s="19"/>
      <c r="AT53" s="19"/>
      <c r="AU53" s="19"/>
      <c r="AV53" s="19"/>
      <c r="AW53" s="19"/>
      <c r="AX53" s="19"/>
      <c r="AY53" s="19"/>
      <c r="AZ53" s="19"/>
      <c r="BA53" s="19"/>
      <c r="BB53" s="19"/>
      <c r="BC53" s="19"/>
      <c r="BD53" s="19"/>
      <c r="BE53" s="19"/>
      <c r="BF53" s="19"/>
      <c r="BG53" s="19"/>
      <c r="BH53" s="19"/>
      <c r="BI53" s="19"/>
      <c r="BJ53" s="19"/>
      <c r="BK53" s="19"/>
      <c r="BL53" s="19"/>
      <c r="BM53" s="19"/>
      <c r="BN53" s="19"/>
      <c r="BO53" s="19"/>
      <c r="BP53" s="19"/>
      <c r="BQ53" s="19"/>
      <c r="BR53" s="19"/>
      <c r="BS53" s="19"/>
    </row>
    <row r="54" spans="1:71" ht="21" customHeight="1">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c r="BA54" s="19"/>
      <c r="BB54" s="19"/>
      <c r="BC54" s="19"/>
      <c r="BD54" s="19"/>
      <c r="BE54" s="19"/>
      <c r="BF54" s="19"/>
      <c r="BG54" s="19"/>
      <c r="BH54" s="19"/>
      <c r="BI54" s="19"/>
      <c r="BJ54" s="19"/>
      <c r="BK54" s="19"/>
      <c r="BL54" s="19"/>
      <c r="BM54" s="19"/>
      <c r="BN54" s="19"/>
      <c r="BO54" s="19"/>
      <c r="BP54" s="19"/>
      <c r="BQ54" s="19"/>
      <c r="BR54" s="19"/>
      <c r="BS54" s="19"/>
    </row>
    <row r="55" spans="1:71" ht="13.5" customHeight="1">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c r="AM55" s="19"/>
      <c r="AN55" s="19"/>
      <c r="AO55" s="19"/>
      <c r="AP55" s="19"/>
      <c r="AQ55" s="19"/>
      <c r="AR55" s="19"/>
      <c r="AS55" s="19"/>
      <c r="AT55" s="19"/>
      <c r="AU55" s="19"/>
      <c r="AV55" s="19"/>
      <c r="AW55" s="19"/>
      <c r="AX55" s="19"/>
      <c r="AY55" s="19"/>
      <c r="AZ55" s="19"/>
      <c r="BA55" s="19"/>
      <c r="BB55" s="19"/>
      <c r="BC55" s="19"/>
      <c r="BD55" s="19"/>
      <c r="BE55" s="19"/>
      <c r="BF55" s="19"/>
      <c r="BG55" s="19"/>
      <c r="BH55" s="19"/>
      <c r="BI55" s="19"/>
      <c r="BJ55" s="19"/>
      <c r="BK55" s="19"/>
      <c r="BL55" s="19"/>
      <c r="BM55" s="19"/>
      <c r="BN55" s="19"/>
      <c r="BO55" s="19"/>
      <c r="BP55" s="19"/>
      <c r="BQ55" s="19"/>
      <c r="BR55" s="19"/>
      <c r="BS55" s="19"/>
    </row>
    <row r="56" spans="1:71" ht="13.5" customHeight="1">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c r="AT56" s="19"/>
      <c r="AU56" s="19"/>
      <c r="AV56" s="19"/>
      <c r="AW56" s="19"/>
      <c r="AX56" s="19"/>
      <c r="AY56" s="19"/>
      <c r="AZ56" s="19"/>
      <c r="BA56" s="19"/>
      <c r="BB56" s="19"/>
      <c r="BC56" s="19"/>
      <c r="BD56" s="19"/>
      <c r="BE56" s="19"/>
      <c r="BF56" s="19"/>
      <c r="BG56" s="19"/>
      <c r="BH56" s="19"/>
      <c r="BI56" s="19"/>
      <c r="BJ56" s="19"/>
      <c r="BK56" s="19"/>
      <c r="BL56" s="19"/>
      <c r="BM56" s="19"/>
      <c r="BN56" s="19"/>
      <c r="BO56" s="19"/>
      <c r="BP56" s="19"/>
      <c r="BQ56" s="19"/>
      <c r="BR56" s="19"/>
      <c r="BS56" s="19"/>
    </row>
    <row r="57" spans="1:71" ht="13.5" customHeight="1">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9"/>
      <c r="AL57" s="19"/>
      <c r="AM57" s="19"/>
      <c r="AN57" s="19"/>
      <c r="AO57" s="19"/>
      <c r="AP57" s="19"/>
      <c r="AQ57" s="19"/>
      <c r="AR57" s="19"/>
      <c r="AS57" s="19"/>
      <c r="AT57" s="19"/>
      <c r="AU57" s="19"/>
      <c r="AV57" s="19"/>
      <c r="AW57" s="19"/>
      <c r="AX57" s="19"/>
      <c r="AY57" s="19"/>
      <c r="AZ57" s="19"/>
      <c r="BA57" s="19"/>
      <c r="BB57" s="19"/>
      <c r="BC57" s="19"/>
      <c r="BD57" s="19"/>
      <c r="BE57" s="19"/>
      <c r="BF57" s="19"/>
      <c r="BG57" s="19"/>
      <c r="BH57" s="19"/>
      <c r="BI57" s="19"/>
      <c r="BJ57" s="19"/>
      <c r="BK57" s="19"/>
      <c r="BL57" s="19"/>
      <c r="BM57" s="19"/>
      <c r="BN57" s="19"/>
      <c r="BO57" s="19"/>
      <c r="BP57" s="19"/>
      <c r="BQ57" s="19"/>
      <c r="BR57" s="19"/>
      <c r="BS57" s="19"/>
    </row>
    <row r="58" spans="1:71" ht="27.75" customHeight="1">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c r="AT58" s="19"/>
      <c r="AU58" s="19"/>
      <c r="AV58" s="19"/>
      <c r="AW58" s="19"/>
      <c r="AX58" s="19"/>
      <c r="AY58" s="19"/>
      <c r="AZ58" s="19"/>
      <c r="BA58" s="19"/>
      <c r="BB58" s="19"/>
      <c r="BC58" s="19"/>
      <c r="BD58" s="19"/>
      <c r="BE58" s="19"/>
      <c r="BF58" s="19"/>
      <c r="BG58" s="19"/>
      <c r="BH58" s="19"/>
      <c r="BI58" s="19"/>
      <c r="BJ58" s="19"/>
      <c r="BK58" s="19"/>
      <c r="BL58" s="19"/>
      <c r="BM58" s="19"/>
      <c r="BN58" s="19"/>
      <c r="BO58" s="19"/>
      <c r="BP58" s="19"/>
      <c r="BQ58" s="19"/>
      <c r="BR58" s="19"/>
      <c r="BS58" s="19"/>
    </row>
    <row r="59" spans="1:71" ht="18.75" customHeight="1">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c r="AM59" s="19"/>
      <c r="AN59" s="19"/>
      <c r="AO59" s="19"/>
      <c r="AP59" s="19"/>
      <c r="AQ59" s="19"/>
      <c r="AR59" s="19"/>
      <c r="AS59" s="19"/>
      <c r="AT59" s="19"/>
      <c r="AU59" s="19"/>
      <c r="AV59" s="19"/>
      <c r="AW59" s="19"/>
      <c r="AX59" s="19"/>
      <c r="AY59" s="19"/>
      <c r="AZ59" s="19"/>
      <c r="BA59" s="19"/>
      <c r="BB59" s="19"/>
      <c r="BC59" s="19"/>
      <c r="BD59" s="19"/>
      <c r="BE59" s="19"/>
      <c r="BF59" s="19"/>
      <c r="BG59" s="19"/>
      <c r="BH59" s="19"/>
      <c r="BI59" s="19"/>
      <c r="BJ59" s="19"/>
      <c r="BK59" s="19"/>
      <c r="BL59" s="19"/>
      <c r="BM59" s="19"/>
      <c r="BN59" s="19"/>
      <c r="BO59" s="19"/>
      <c r="BP59" s="19"/>
      <c r="BQ59" s="19"/>
      <c r="BR59" s="19"/>
      <c r="BS59" s="19"/>
    </row>
    <row r="60" spans="1:71" ht="19.5" customHeight="1">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c r="AT60" s="19"/>
      <c r="AU60" s="19"/>
      <c r="AV60" s="19"/>
      <c r="AW60" s="19"/>
      <c r="AX60" s="19"/>
      <c r="AY60" s="19"/>
      <c r="AZ60" s="19"/>
      <c r="BA60" s="19"/>
      <c r="BB60" s="19"/>
      <c r="BC60" s="19"/>
      <c r="BD60" s="19"/>
      <c r="BE60" s="19"/>
      <c r="BF60" s="19"/>
      <c r="BG60" s="19"/>
      <c r="BH60" s="19"/>
      <c r="BI60" s="19"/>
      <c r="BJ60" s="19"/>
      <c r="BK60" s="19"/>
      <c r="BL60" s="19"/>
      <c r="BM60" s="19"/>
      <c r="BN60" s="19"/>
      <c r="BO60" s="19"/>
      <c r="BP60" s="19"/>
      <c r="BQ60" s="19"/>
      <c r="BR60" s="19"/>
      <c r="BS60" s="19"/>
    </row>
    <row r="61" spans="1:71" ht="21" customHeight="1">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9"/>
      <c r="AR61" s="19"/>
      <c r="AS61" s="19"/>
      <c r="AT61" s="19"/>
      <c r="AU61" s="19"/>
      <c r="AV61" s="19"/>
      <c r="AW61" s="19"/>
      <c r="AX61" s="19"/>
      <c r="AY61" s="19"/>
      <c r="AZ61" s="19"/>
      <c r="BA61" s="19"/>
      <c r="BB61" s="19"/>
      <c r="BC61" s="19"/>
      <c r="BD61" s="19"/>
      <c r="BE61" s="19"/>
      <c r="BF61" s="19"/>
      <c r="BG61" s="19"/>
      <c r="BH61" s="19"/>
      <c r="BI61" s="19"/>
      <c r="BJ61" s="19"/>
      <c r="BK61" s="19"/>
      <c r="BL61" s="19"/>
      <c r="BM61" s="19"/>
      <c r="BN61" s="19"/>
      <c r="BO61" s="19"/>
      <c r="BP61" s="19"/>
      <c r="BQ61" s="19"/>
      <c r="BR61" s="19"/>
      <c r="BS61" s="19"/>
    </row>
    <row r="62" spans="1:71" ht="15.75" customHeight="1">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c r="AM62" s="19"/>
      <c r="AN62" s="19"/>
      <c r="AO62" s="19"/>
      <c r="AP62" s="19"/>
      <c r="AQ62" s="19"/>
      <c r="AR62" s="19"/>
      <c r="AS62" s="19"/>
      <c r="AT62" s="19"/>
      <c r="AU62" s="19"/>
      <c r="AV62" s="19"/>
      <c r="AW62" s="19"/>
      <c r="AX62" s="19"/>
      <c r="AY62" s="19"/>
      <c r="AZ62" s="19"/>
      <c r="BA62" s="19"/>
      <c r="BB62" s="19"/>
      <c r="BC62" s="19"/>
      <c r="BD62" s="19"/>
      <c r="BE62" s="19"/>
      <c r="BF62" s="19"/>
      <c r="BG62" s="19"/>
      <c r="BH62" s="19"/>
      <c r="BI62" s="19"/>
      <c r="BJ62" s="19"/>
      <c r="BK62" s="19"/>
      <c r="BL62" s="19"/>
      <c r="BM62" s="19"/>
      <c r="BN62" s="19"/>
      <c r="BO62" s="19"/>
      <c r="BP62" s="19"/>
      <c r="BQ62" s="19"/>
      <c r="BR62" s="19"/>
      <c r="BS62" s="19"/>
    </row>
    <row r="63" spans="1:71" ht="15" customHeight="1">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c r="AH63" s="19"/>
      <c r="AI63" s="19"/>
      <c r="AJ63" s="19"/>
      <c r="AK63" s="19"/>
      <c r="AL63" s="19"/>
      <c r="AM63" s="19"/>
      <c r="AN63" s="19"/>
      <c r="AO63" s="19"/>
      <c r="AP63" s="19"/>
      <c r="AQ63" s="19"/>
      <c r="AR63" s="19"/>
      <c r="AS63" s="19"/>
      <c r="AT63" s="19"/>
      <c r="AU63" s="19"/>
      <c r="AV63" s="19"/>
      <c r="AW63" s="19"/>
      <c r="AX63" s="19"/>
      <c r="AY63" s="19"/>
      <c r="AZ63" s="19"/>
      <c r="BA63" s="19"/>
      <c r="BB63" s="19"/>
      <c r="BC63" s="19"/>
      <c r="BD63" s="19"/>
      <c r="BE63" s="19"/>
      <c r="BF63" s="19"/>
      <c r="BG63" s="19"/>
      <c r="BH63" s="19"/>
      <c r="BI63" s="19"/>
      <c r="BJ63" s="19"/>
      <c r="BK63" s="19"/>
      <c r="BL63" s="19"/>
      <c r="BM63" s="19"/>
      <c r="BN63" s="19"/>
      <c r="BO63" s="19"/>
      <c r="BP63" s="19"/>
      <c r="BQ63" s="19"/>
      <c r="BR63" s="19"/>
      <c r="BS63" s="19"/>
    </row>
    <row r="64" spans="1:71" ht="32.25" customHeight="1">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c r="AH64" s="19"/>
      <c r="AI64" s="19"/>
      <c r="AJ64" s="19"/>
      <c r="AK64" s="19"/>
      <c r="AL64" s="19"/>
      <c r="AM64" s="19"/>
      <c r="AN64" s="19"/>
      <c r="AO64" s="19"/>
      <c r="AP64" s="19"/>
      <c r="AQ64" s="19"/>
      <c r="AR64" s="19"/>
      <c r="AS64" s="19"/>
      <c r="AT64" s="19"/>
      <c r="AU64" s="19"/>
      <c r="AV64" s="19"/>
      <c r="AW64" s="19"/>
      <c r="AX64" s="19"/>
      <c r="AY64" s="19"/>
      <c r="AZ64" s="19"/>
      <c r="BA64" s="19"/>
      <c r="BB64" s="19"/>
      <c r="BC64" s="19"/>
      <c r="BD64" s="19"/>
      <c r="BE64" s="19"/>
      <c r="BF64" s="19"/>
      <c r="BG64" s="19"/>
      <c r="BH64" s="19"/>
      <c r="BI64" s="19"/>
      <c r="BJ64" s="19"/>
      <c r="BK64" s="19"/>
      <c r="BL64" s="19"/>
      <c r="BM64" s="19"/>
      <c r="BN64" s="19"/>
      <c r="BO64" s="19"/>
      <c r="BP64" s="19"/>
      <c r="BQ64" s="19"/>
      <c r="BR64" s="19"/>
      <c r="BS64" s="19"/>
    </row>
    <row r="65" spans="1:71" ht="20.25" customHeight="1">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9"/>
      <c r="BA65" s="19"/>
      <c r="BB65" s="19"/>
      <c r="BC65" s="19"/>
      <c r="BD65" s="19"/>
      <c r="BE65" s="19"/>
      <c r="BF65" s="19"/>
      <c r="BG65" s="19"/>
      <c r="BH65" s="19"/>
      <c r="BI65" s="19"/>
      <c r="BJ65" s="19"/>
      <c r="BK65" s="19"/>
      <c r="BL65" s="19"/>
      <c r="BM65" s="19"/>
      <c r="BN65" s="19"/>
      <c r="BO65" s="19"/>
      <c r="BP65" s="19"/>
      <c r="BQ65" s="19"/>
      <c r="BR65" s="19"/>
      <c r="BS65" s="19"/>
    </row>
    <row r="66" spans="1:71" ht="23.25" customHeight="1">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9"/>
      <c r="BA66" s="19"/>
      <c r="BB66" s="19"/>
      <c r="BC66" s="19"/>
      <c r="BD66" s="19"/>
      <c r="BE66" s="19"/>
      <c r="BF66" s="19"/>
      <c r="BG66" s="19"/>
      <c r="BH66" s="19"/>
      <c r="BI66" s="19"/>
      <c r="BJ66" s="19"/>
      <c r="BK66" s="19"/>
      <c r="BL66" s="19"/>
      <c r="BM66" s="19"/>
      <c r="BN66" s="19"/>
      <c r="BO66" s="19"/>
      <c r="BP66" s="19"/>
      <c r="BQ66" s="19"/>
      <c r="BR66" s="19"/>
      <c r="BS66" s="19"/>
    </row>
    <row r="67" spans="1:71" ht="21" customHeight="1">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9"/>
      <c r="AR67" s="19"/>
      <c r="AS67" s="19"/>
      <c r="AT67" s="19"/>
      <c r="AU67" s="19"/>
      <c r="AV67" s="19"/>
      <c r="AW67" s="19"/>
      <c r="AX67" s="19"/>
      <c r="AY67" s="19"/>
      <c r="AZ67" s="19"/>
      <c r="BA67" s="19"/>
      <c r="BB67" s="19"/>
      <c r="BC67" s="19"/>
      <c r="BD67" s="19"/>
      <c r="BE67" s="19"/>
      <c r="BF67" s="19"/>
      <c r="BG67" s="19"/>
      <c r="BH67" s="19"/>
      <c r="BI67" s="19"/>
      <c r="BJ67" s="19"/>
      <c r="BK67" s="19"/>
      <c r="BL67" s="19"/>
      <c r="BM67" s="19"/>
      <c r="BN67" s="19"/>
      <c r="BO67" s="19"/>
      <c r="BP67" s="19"/>
      <c r="BQ67" s="19"/>
      <c r="BR67" s="19"/>
      <c r="BS67" s="19"/>
    </row>
    <row r="68" spans="1:71" ht="19.5" customHeight="1">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c r="AL68" s="19"/>
      <c r="AM68" s="19"/>
      <c r="AN68" s="19"/>
      <c r="AO68" s="19"/>
      <c r="AP68" s="19"/>
      <c r="AQ68" s="19"/>
      <c r="AR68" s="19"/>
      <c r="AS68" s="19"/>
      <c r="AT68" s="19"/>
    </row>
    <row r="69" spans="1:71" ht="17.25" customHeight="1">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c r="AL69" s="19"/>
      <c r="AM69" s="19"/>
      <c r="AN69" s="19"/>
      <c r="AO69" s="19"/>
      <c r="AP69" s="19"/>
      <c r="AQ69" s="19"/>
      <c r="AR69" s="19"/>
      <c r="AS69" s="19"/>
      <c r="AT69" s="19"/>
    </row>
    <row r="70" spans="1:71" ht="15" customHeight="1">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c r="AM70" s="19"/>
      <c r="AN70" s="19"/>
      <c r="AO70" s="19"/>
      <c r="AP70" s="19"/>
      <c r="AQ70" s="19"/>
      <c r="AR70" s="19"/>
      <c r="AS70" s="19"/>
      <c r="AT70" s="19"/>
    </row>
    <row r="71" spans="1:71" ht="15" hidden="1" customHeight="1">
      <c r="Y71" s="16"/>
      <c r="AA71" s="16"/>
      <c r="AB71" s="16"/>
      <c r="AC71" s="16"/>
      <c r="AD71" s="16"/>
      <c r="AE71" s="16"/>
      <c r="AF71" s="16"/>
      <c r="AG71" s="16"/>
      <c r="AH71" s="16"/>
      <c r="AI71" s="16"/>
      <c r="AJ71" s="16"/>
      <c r="AK71" s="17"/>
      <c r="AL71" s="16"/>
      <c r="AM71" s="16"/>
      <c r="AN71" s="16"/>
      <c r="AO71" s="16"/>
      <c r="AP71" s="16"/>
      <c r="AQ71" s="16"/>
      <c r="AR71" s="16"/>
      <c r="AS71" s="16"/>
    </row>
    <row r="72" spans="1:71" ht="15" hidden="1" customHeight="1">
      <c r="Y72" s="16"/>
      <c r="AA72" s="1001"/>
      <c r="AB72" s="1001"/>
      <c r="AC72" s="1001"/>
      <c r="AD72" s="1001"/>
      <c r="AE72" s="1001"/>
      <c r="AF72" s="1001"/>
      <c r="AG72" s="1001"/>
      <c r="AH72" s="1001"/>
      <c r="AI72" s="1001"/>
      <c r="AJ72" s="1001"/>
      <c r="AK72" s="18"/>
      <c r="AL72" s="1002"/>
      <c r="AM72" s="1002"/>
      <c r="AN72" s="1002"/>
      <c r="AO72" s="1002"/>
      <c r="AP72" s="1002"/>
      <c r="AQ72" s="1002"/>
      <c r="AR72" s="1002"/>
      <c r="AS72" s="1002"/>
    </row>
    <row r="73" spans="1:71" ht="15" hidden="1" customHeight="1">
      <c r="AA73" s="16"/>
      <c r="AB73" s="16"/>
      <c r="AC73" s="16"/>
      <c r="AD73" s="16"/>
      <c r="AE73" s="16"/>
      <c r="AF73" s="16"/>
      <c r="AG73" s="16"/>
      <c r="AH73" s="16"/>
      <c r="AI73" s="16"/>
      <c r="AJ73" s="16"/>
      <c r="AK73" s="17"/>
      <c r="AL73" s="16"/>
      <c r="AM73" s="16"/>
      <c r="AN73" s="16"/>
      <c r="AO73" s="16"/>
      <c r="AP73" s="16"/>
      <c r="AQ73" s="16"/>
      <c r="AR73" s="16"/>
      <c r="AS73" s="16"/>
    </row>
    <row r="74" spans="1:71" ht="15" hidden="1" customHeight="1">
      <c r="AA74" s="16"/>
      <c r="AB74" s="16"/>
      <c r="AC74" s="16"/>
      <c r="AD74" s="16"/>
      <c r="AE74" s="16"/>
      <c r="AF74" s="16"/>
      <c r="AG74" s="16"/>
      <c r="AH74" s="16"/>
      <c r="AI74" s="16"/>
      <c r="AJ74" s="16"/>
      <c r="AK74" s="17"/>
      <c r="AL74" s="16"/>
      <c r="AM74" s="16"/>
      <c r="AN74" s="16"/>
      <c r="AO74" s="16"/>
      <c r="AP74" s="16"/>
      <c r="AQ74" s="16"/>
      <c r="AR74" s="16"/>
      <c r="AS74" s="16"/>
    </row>
    <row r="75" spans="1:71" ht="15" hidden="1" customHeight="1">
      <c r="AA75" s="16"/>
      <c r="AB75" s="16"/>
      <c r="AC75" s="16"/>
      <c r="AD75" s="16"/>
      <c r="AE75" s="16"/>
      <c r="AF75" s="16"/>
      <c r="AG75" s="16"/>
      <c r="AH75" s="16"/>
      <c r="AI75" s="16"/>
      <c r="AJ75" s="16"/>
      <c r="AK75" s="17"/>
      <c r="AL75" s="16"/>
      <c r="AM75" s="16"/>
      <c r="AN75" s="16"/>
      <c r="AO75" s="16"/>
      <c r="AP75" s="16"/>
      <c r="AQ75" s="16"/>
      <c r="AR75" s="16"/>
      <c r="AS75" s="16"/>
    </row>
    <row r="76" spans="1:71" ht="15" hidden="1" customHeight="1">
      <c r="AA76" s="16"/>
      <c r="AB76" s="16"/>
      <c r="AC76" s="16"/>
      <c r="AD76" s="16"/>
      <c r="AE76" s="16"/>
      <c r="AF76" s="16"/>
      <c r="AG76" s="16"/>
      <c r="AH76" s="16"/>
      <c r="AI76" s="16"/>
      <c r="AJ76" s="16"/>
      <c r="AK76" s="17"/>
      <c r="AL76" s="16"/>
      <c r="AM76" s="16"/>
      <c r="AN76" s="16"/>
      <c r="AO76" s="16"/>
      <c r="AP76" s="16"/>
      <c r="AQ76" s="16"/>
      <c r="AR76" s="16"/>
      <c r="AS76" s="16"/>
    </row>
    <row r="77" spans="1:71" ht="15" hidden="1" customHeight="1"/>
    <row r="78" spans="1:71" ht="15" hidden="1" customHeight="1"/>
    <row r="79" spans="1:71" ht="15" hidden="1" customHeight="1"/>
    <row r="80" spans="1:71" ht="15" hidden="1" customHeight="1"/>
    <row r="81" spans="3:3" ht="15" hidden="1" customHeight="1"/>
    <row r="82" spans="3:3" ht="15" hidden="1" customHeight="1"/>
    <row r="83" spans="3:3" ht="15" hidden="1" customHeight="1"/>
    <row r="84" spans="3:3" ht="15" hidden="1" customHeight="1">
      <c r="C84" s="13" t="s">
        <v>331</v>
      </c>
    </row>
    <row r="85" spans="3:3" ht="15" hidden="1" customHeight="1"/>
    <row r="86" spans="3:3" ht="15" hidden="1" customHeight="1"/>
    <row r="87" spans="3:3" ht="15" hidden="1" customHeight="1"/>
    <row r="88" spans="3:3" ht="15" hidden="1" customHeight="1"/>
    <row r="89" spans="3:3" ht="15" hidden="1" customHeight="1"/>
    <row r="90" spans="3:3" ht="15" hidden="1" customHeight="1"/>
    <row r="91" spans="3:3" ht="15" customHeight="1"/>
    <row r="92" spans="3:3" ht="15" customHeight="1"/>
    <row r="93" spans="3:3" ht="15" customHeight="1"/>
    <row r="94" spans="3:3" ht="15" customHeight="1"/>
    <row r="95" spans="3:3" ht="15" customHeight="1"/>
    <row r="96" spans="3:3"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hidden="1" customHeight="1"/>
    <row r="115" ht="0" hidden="1" customHeight="1"/>
    <row r="116" ht="0" hidden="1" customHeight="1"/>
    <row r="117" ht="0" hidden="1" customHeight="1"/>
    <row r="118" ht="0" hidden="1" customHeight="1"/>
    <row r="119" ht="0" hidden="1" customHeight="1"/>
    <row r="120" ht="0" hidden="1" customHeight="1"/>
    <row r="121" ht="0" hidden="1" customHeight="1"/>
    <row r="122" ht="0" hidden="1" customHeight="1"/>
    <row r="123" ht="0" hidden="1" customHeight="1"/>
    <row r="124" ht="0" hidden="1" customHeight="1"/>
    <row r="125" ht="0" hidden="1" customHeight="1"/>
    <row r="126" ht="0" hidden="1" customHeight="1"/>
    <row r="127" ht="0" hidden="1" customHeight="1"/>
    <row r="128" ht="0" hidden="1" customHeight="1"/>
    <row r="129" ht="0" hidden="1" customHeight="1"/>
    <row r="130" ht="0" hidden="1" customHeight="1"/>
    <row r="131"/>
  </sheetData>
  <mergeCells count="71">
    <mergeCell ref="AR21:AS21"/>
    <mergeCell ref="B24:AP24"/>
    <mergeCell ref="AR30:AS30"/>
    <mergeCell ref="B30:AP30"/>
    <mergeCell ref="B29:AP29"/>
    <mergeCell ref="AR29:AS29"/>
    <mergeCell ref="B28:AP28"/>
    <mergeCell ref="AR28:AS28"/>
    <mergeCell ref="B31:AP31"/>
    <mergeCell ref="AR31:AS31"/>
    <mergeCell ref="AA72:AJ72"/>
    <mergeCell ref="AL72:AS72"/>
    <mergeCell ref="B32:AP32"/>
    <mergeCell ref="AR32:AS32"/>
    <mergeCell ref="B34:AP34"/>
    <mergeCell ref="AR34:AS34"/>
    <mergeCell ref="B33:AP33"/>
    <mergeCell ref="B36:AP36"/>
    <mergeCell ref="B37:AP37"/>
    <mergeCell ref="AR35:AS35"/>
    <mergeCell ref="AR36:AS36"/>
    <mergeCell ref="AR37:AS37"/>
    <mergeCell ref="AR33:AS33"/>
    <mergeCell ref="B35:AP35"/>
    <mergeCell ref="B2:I4"/>
    <mergeCell ref="J2:AC4"/>
    <mergeCell ref="AD2:AL4"/>
    <mergeCell ref="AM2:AS4"/>
    <mergeCell ref="B5:D5"/>
    <mergeCell ref="F5:Y5"/>
    <mergeCell ref="Z5:AS5"/>
    <mergeCell ref="D7:X7"/>
    <mergeCell ref="D8:X8"/>
    <mergeCell ref="B11:Y11"/>
    <mergeCell ref="D12:S12"/>
    <mergeCell ref="AF12:AN12"/>
    <mergeCell ref="B12:B16"/>
    <mergeCell ref="D14:AP14"/>
    <mergeCell ref="D15:AP16"/>
    <mergeCell ref="T12:V12"/>
    <mergeCell ref="W12:Y12"/>
    <mergeCell ref="Z12:AE12"/>
    <mergeCell ref="Z6:AS11"/>
    <mergeCell ref="AQ14:AS14"/>
    <mergeCell ref="S17:AS17"/>
    <mergeCell ref="AO12:AS12"/>
    <mergeCell ref="D13:S13"/>
    <mergeCell ref="T13:V13"/>
    <mergeCell ref="B17:R17"/>
    <mergeCell ref="W13:Y13"/>
    <mergeCell ref="Z13:AE13"/>
    <mergeCell ref="AF13:AN13"/>
    <mergeCell ref="AO13:AS13"/>
    <mergeCell ref="AQ15:AQ16"/>
    <mergeCell ref="AR15:AS16"/>
    <mergeCell ref="AP19:AQ19"/>
    <mergeCell ref="B18:E19"/>
    <mergeCell ref="B27:AP27"/>
    <mergeCell ref="AR27:AS27"/>
    <mergeCell ref="AR26:AS26"/>
    <mergeCell ref="B26:AP26"/>
    <mergeCell ref="B25:AP25"/>
    <mergeCell ref="AR25:AS25"/>
    <mergeCell ref="AR24:AS24"/>
    <mergeCell ref="B23:AP23"/>
    <mergeCell ref="AR23:AS23"/>
    <mergeCell ref="B22:AP22"/>
    <mergeCell ref="B20:AS20"/>
    <mergeCell ref="AR22:AS22"/>
    <mergeCell ref="B21:AP21"/>
    <mergeCell ref="AJ19:AN19"/>
  </mergeCells>
  <dataValidations count="1">
    <dataValidation type="list" allowBlank="1" showInputMessage="1" showErrorMessage="1" sqref="AQ21:AQ38" xr:uid="{00000000-0002-0000-0000-000000000000}">
      <formula1>"S,N"</formula1>
    </dataValidation>
  </dataValidations>
  <pageMargins left="0.70866141732283472" right="0.70866141732283472" top="0.74803149606299213" bottom="0.74803149606299213" header="0.31496062992125984" footer="0.31496062992125984"/>
  <pageSetup scale="9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92DD12-D1A3-6D48-BF9F-39781A474AEF}">
  <dimension ref="A2:E7"/>
  <sheetViews>
    <sheetView zoomScale="138" zoomScaleNormal="10" workbookViewId="0">
      <selection activeCell="H26" sqref="H26"/>
    </sheetView>
  </sheetViews>
  <sheetFormatPr baseColWidth="10" defaultRowHeight="15"/>
  <sheetData>
    <row r="2" spans="1:5">
      <c r="A2" t="s">
        <v>1674</v>
      </c>
      <c r="B2" t="s">
        <v>1675</v>
      </c>
    </row>
    <row r="3" spans="1:5">
      <c r="A3" s="876" t="s">
        <v>1670</v>
      </c>
      <c r="B3" s="877" t="s">
        <v>1671</v>
      </c>
      <c r="C3" t="s">
        <v>1672</v>
      </c>
      <c r="D3" t="s">
        <v>1673</v>
      </c>
    </row>
    <row r="5" spans="1:5">
      <c r="C5" t="s">
        <v>1680</v>
      </c>
      <c r="D5" t="s">
        <v>1681</v>
      </c>
    </row>
    <row r="6" spans="1:5">
      <c r="C6" s="879"/>
      <c r="D6" s="879"/>
    </row>
    <row r="7" spans="1:5">
      <c r="B7" t="s">
        <v>1676</v>
      </c>
      <c r="C7" t="s">
        <v>1677</v>
      </c>
      <c r="D7" t="s">
        <v>1678</v>
      </c>
      <c r="E7" t="s">
        <v>1679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2"/>
  <dimension ref="A1:Y266"/>
  <sheetViews>
    <sheetView showGridLines="0" topLeftCell="L71" zoomScale="80" zoomScaleNormal="80" workbookViewId="0">
      <selection activeCell="S83" sqref="S83"/>
    </sheetView>
  </sheetViews>
  <sheetFormatPr baseColWidth="10" defaultColWidth="10.83203125" defaultRowHeight="14" outlineLevelCol="1"/>
  <cols>
    <col min="1" max="7" width="10.83203125" style="131" hidden="1" customWidth="1" outlineLevel="1"/>
    <col min="8" max="11" width="11.5" style="131" hidden="1" customWidth="1" outlineLevel="1"/>
    <col min="12" max="12" width="8.83203125" style="131" customWidth="1" collapsed="1"/>
    <col min="13" max="13" width="6" style="183" customWidth="1"/>
    <col min="14" max="14" width="2.1640625" style="183" customWidth="1"/>
    <col min="15" max="15" width="2.33203125" style="183" customWidth="1"/>
    <col min="16" max="16" width="2.5" style="183" customWidth="1"/>
    <col min="17" max="17" width="16.6640625" style="184" customWidth="1"/>
    <col min="18" max="18" width="36.5" style="184" customWidth="1"/>
    <col min="19" max="19" width="17.5" style="185" customWidth="1"/>
    <col min="20" max="20" width="24" style="185" customWidth="1"/>
    <col min="21" max="21" width="22.83203125" style="180" customWidth="1"/>
    <col min="22" max="22" width="20.6640625" style="180" customWidth="1"/>
    <col min="23" max="23" width="15.6640625" style="131" customWidth="1"/>
    <col min="24" max="24" width="25.1640625" style="131" customWidth="1"/>
    <col min="25" max="25" width="11.1640625" style="131" bestFit="1" customWidth="1"/>
    <col min="26" max="16384" width="10.83203125" style="131"/>
  </cols>
  <sheetData>
    <row r="1" spans="1:23" s="119" customFormat="1" ht="15" customHeight="1">
      <c r="M1" s="117"/>
      <c r="N1" s="117"/>
      <c r="O1" s="117"/>
      <c r="P1" s="117"/>
      <c r="Q1" s="118"/>
      <c r="R1" s="1067" t="s">
        <v>484</v>
      </c>
      <c r="S1" s="1068"/>
      <c r="T1" s="1068"/>
      <c r="U1" s="1068"/>
      <c r="V1" s="1068"/>
      <c r="W1" s="1069"/>
    </row>
    <row r="2" spans="1:23" s="119" customFormat="1" ht="15" customHeight="1">
      <c r="M2" s="120"/>
      <c r="N2" s="120"/>
      <c r="O2" s="120"/>
      <c r="P2" s="120"/>
      <c r="Q2" s="121"/>
      <c r="R2" s="1070"/>
      <c r="S2" s="1071"/>
      <c r="T2" s="1071"/>
      <c r="U2" s="1071"/>
      <c r="V2" s="1071"/>
      <c r="W2" s="1072"/>
    </row>
    <row r="3" spans="1:23" s="119" customFormat="1" ht="15" customHeight="1">
      <c r="M3" s="120"/>
      <c r="N3" s="120"/>
      <c r="O3" s="120"/>
      <c r="P3" s="120"/>
      <c r="Q3" s="121"/>
      <c r="R3" s="1070"/>
      <c r="S3" s="1071"/>
      <c r="T3" s="1071"/>
      <c r="U3" s="1071"/>
      <c r="V3" s="1071"/>
      <c r="W3" s="1072"/>
    </row>
    <row r="4" spans="1:23" s="119" customFormat="1" ht="15" customHeight="1">
      <c r="M4" s="120"/>
      <c r="N4" s="120"/>
      <c r="O4" s="120"/>
      <c r="P4" s="120"/>
      <c r="Q4" s="121"/>
      <c r="R4" s="1070"/>
      <c r="S4" s="1071"/>
      <c r="T4" s="1071"/>
      <c r="U4" s="1071"/>
      <c r="V4" s="1071"/>
      <c r="W4" s="1072"/>
    </row>
    <row r="5" spans="1:23" s="122" customFormat="1" ht="18.75" customHeight="1">
      <c r="Q5" s="123"/>
      <c r="R5" s="1070"/>
      <c r="S5" s="1071"/>
      <c r="T5" s="1071"/>
      <c r="U5" s="1071"/>
      <c r="V5" s="1071"/>
      <c r="W5" s="1072"/>
    </row>
    <row r="6" spans="1:23" s="119" customFormat="1" ht="15" customHeight="1" thickBot="1">
      <c r="M6" s="697"/>
      <c r="N6" s="124"/>
      <c r="O6" s="124"/>
      <c r="P6" s="124"/>
      <c r="Q6" s="125"/>
      <c r="R6" s="1073"/>
      <c r="S6" s="1074"/>
      <c r="T6" s="1074"/>
      <c r="U6" s="1074"/>
      <c r="V6" s="1074"/>
      <c r="W6" s="1075"/>
    </row>
    <row r="7" spans="1:23" s="130" customFormat="1" ht="16" customHeight="1">
      <c r="M7" s="126"/>
      <c r="N7" s="126"/>
      <c r="O7" s="126"/>
      <c r="P7" s="126"/>
      <c r="Q7" s="127"/>
      <c r="R7" s="127"/>
      <c r="S7" s="128"/>
      <c r="T7" s="128"/>
      <c r="U7" s="129"/>
      <c r="V7" s="129"/>
    </row>
    <row r="8" spans="1:23" ht="24" customHeight="1">
      <c r="M8" s="698"/>
      <c r="N8" s="1082" t="s">
        <v>560</v>
      </c>
      <c r="O8" s="1083"/>
      <c r="P8" s="1083"/>
      <c r="Q8" s="1083"/>
      <c r="R8" s="1084"/>
      <c r="S8" s="1077" t="s">
        <v>443</v>
      </c>
      <c r="T8" s="1139" t="s">
        <v>792</v>
      </c>
      <c r="U8" s="1080" t="s">
        <v>627</v>
      </c>
      <c r="V8" s="1080" t="s">
        <v>628</v>
      </c>
      <c r="W8" s="1077" t="s">
        <v>399</v>
      </c>
    </row>
    <row r="9" spans="1:23" ht="53.25" customHeight="1">
      <c r="A9" s="1013" t="s">
        <v>1208</v>
      </c>
      <c r="B9" s="1013"/>
      <c r="C9" s="1013"/>
      <c r="D9" s="1013"/>
      <c r="E9" s="1013"/>
      <c r="F9" s="1013"/>
      <c r="G9" s="1013"/>
      <c r="H9" s="1013"/>
      <c r="I9" s="1013"/>
      <c r="J9" s="1013"/>
      <c r="K9" s="1013"/>
      <c r="M9" s="699"/>
      <c r="N9" s="1085"/>
      <c r="O9" s="1086"/>
      <c r="P9" s="1086"/>
      <c r="Q9" s="1086"/>
      <c r="R9" s="1087"/>
      <c r="S9" s="1077"/>
      <c r="T9" s="1064"/>
      <c r="U9" s="1081"/>
      <c r="V9" s="1081"/>
      <c r="W9" s="1077"/>
    </row>
    <row r="10" spans="1:23" ht="18.75" customHeight="1">
      <c r="A10" s="1013"/>
      <c r="B10" s="1013"/>
      <c r="C10" s="1013"/>
      <c r="D10" s="1013"/>
      <c r="E10" s="1013"/>
      <c r="F10" s="1013"/>
      <c r="G10" s="1013"/>
      <c r="H10" s="1013"/>
      <c r="I10" s="1013"/>
      <c r="J10" s="1013"/>
      <c r="K10" s="1013"/>
      <c r="M10" s="700"/>
      <c r="N10" s="1076" t="s">
        <v>0</v>
      </c>
      <c r="O10" s="1015"/>
      <c r="P10" s="1015"/>
      <c r="Q10" s="1015"/>
      <c r="R10" s="1015"/>
      <c r="S10" s="132"/>
      <c r="T10" s="132"/>
      <c r="U10" s="132"/>
      <c r="V10" s="132"/>
      <c r="W10" s="133"/>
    </row>
    <row r="11" spans="1:23" ht="18.75" customHeight="1">
      <c r="A11" s="716"/>
      <c r="B11" s="716"/>
      <c r="C11" s="716"/>
      <c r="D11" s="716"/>
      <c r="E11" s="716"/>
      <c r="F11" s="716"/>
      <c r="G11" s="716"/>
      <c r="H11" s="716"/>
      <c r="I11" s="716"/>
      <c r="J11" s="716"/>
      <c r="K11" s="716"/>
      <c r="M11" s="701"/>
      <c r="N11" s="134"/>
      <c r="O11" s="1044" t="s">
        <v>1</v>
      </c>
      <c r="P11" s="1092"/>
      <c r="Q11" s="1092"/>
      <c r="R11" s="1117"/>
      <c r="S11" s="135">
        <f>SUM(S12:S14)</f>
        <v>0</v>
      </c>
      <c r="T11" s="135">
        <f>SUM(T12:T14)</f>
        <v>0</v>
      </c>
      <c r="U11" s="135">
        <f t="shared" ref="U11:W11" si="0">SUM(U12:U14)</f>
        <v>0</v>
      </c>
      <c r="V11" s="135">
        <f t="shared" si="0"/>
        <v>0</v>
      </c>
      <c r="W11" s="135">
        <f t="shared" si="0"/>
        <v>0</v>
      </c>
    </row>
    <row r="12" spans="1:23" ht="18.75" customHeight="1">
      <c r="A12" s="717"/>
      <c r="B12" s="717"/>
      <c r="C12" s="717"/>
      <c r="D12" s="717"/>
      <c r="E12" s="717"/>
      <c r="F12" s="717"/>
      <c r="G12" s="718"/>
      <c r="H12" s="718"/>
      <c r="I12" s="716"/>
      <c r="J12" s="718"/>
      <c r="K12" s="817"/>
      <c r="M12" s="702"/>
      <c r="N12" s="1088"/>
      <c r="O12" s="1114"/>
      <c r="P12" s="1034" t="s">
        <v>2</v>
      </c>
      <c r="Q12" s="1035"/>
      <c r="R12" s="1036"/>
      <c r="S12" s="433">
        <f>IFERROR(VLOOKUP(H12,'2.1 Balance de prueba'!$B$5:$G$1105,6,0),0)+IFERROR(VLOOKUP(C12,'2.1 Balance de prueba'!$B$5:$G$1825,6,0),0)+IFERROR(VLOOKUP(D12,'2.1 Balance de prueba'!$B$5:$G$1105,6,0),0)+IFERROR(VLOOKUP(E12,'2.1 Balance de prueba'!$B$5:$G$1825,6,0),0)+IFERROR(VLOOKUP(F12,'2.1 Balance de prueba'!$B$5:$G$1825,6,0),0)+IFERROR(VLOOKUP(B12,'2.1 Balance de prueba'!$B$5:$G$1105,6,0),0)+IFERROR(VLOOKUP(A12,'2.1 Balance de prueba'!$B$5:$G$1105,6,0),0)+IFERROR(VLOOKUP(I12,'2.1 Balance de prueba'!$B$5:$G$1105,6,0),0)+IFERROR(VLOOKUP(J12,'2.1 Balance de prueba'!$B$5:$G$1105,6,0),0)+IFERROR(VLOOKUP(K12,'2.1 Balance de prueba'!$B$5:$G$1105,6,0),0)+IFERROR(VLOOKUP(G12,'2.1 Balance de prueba'!$B$5:$G$1105,6,0),0)</f>
        <v>0</v>
      </c>
      <c r="T12" s="136"/>
      <c r="U12" s="136"/>
      <c r="V12" s="136"/>
      <c r="W12" s="135">
        <f t="shared" ref="W12:W14" si="1">S12+T12-U12+V12</f>
        <v>0</v>
      </c>
    </row>
    <row r="13" spans="1:23" ht="18.75" customHeight="1">
      <c r="A13" s="717"/>
      <c r="B13" s="717"/>
      <c r="C13" s="717"/>
      <c r="D13" s="717"/>
      <c r="E13" s="717"/>
      <c r="F13" s="717"/>
      <c r="G13" s="717"/>
      <c r="H13" s="717"/>
      <c r="I13" s="716"/>
      <c r="J13" s="716"/>
      <c r="K13" s="716"/>
      <c r="M13" s="702"/>
      <c r="N13" s="1089"/>
      <c r="O13" s="1115"/>
      <c r="P13" s="1034" t="s">
        <v>3</v>
      </c>
      <c r="Q13" s="1035"/>
      <c r="R13" s="1036"/>
      <c r="S13" s="433">
        <f>IFERROR(VLOOKUP(H13,'2.1 Balance de prueba'!$B$5:$G$1105,6,0),0)+IFERROR(VLOOKUP(C13,'2.1 Balance de prueba'!$B$5:$G$1825,6,0),0)+IFERROR(VLOOKUP(D13,'2.1 Balance de prueba'!$B$5:$G$1105,6,0),0)+IFERROR(VLOOKUP(E13,'2.1 Balance de prueba'!$B$5:$G$1825,6,0),0)+IFERROR(VLOOKUP(F13,'2.1 Balance de prueba'!$B$5:$G$1825,6,0),0)+IFERROR(VLOOKUP(B13,'2.1 Balance de prueba'!$B$5:$G$1105,6,0),0)+IFERROR(VLOOKUP(A13,'2.1 Balance de prueba'!$B$5:$G$1105,6,0),0)+IFERROR(VLOOKUP(I13,'2.1 Balance de prueba'!$B$5:$G$1105,6,0),0)+IFERROR(VLOOKUP(J13,'2.1 Balance de prueba'!$B$5:$G$1105,6,0),0)+IFERROR(VLOOKUP(K13,'2.1 Balance de prueba'!$B$5:$G$1105,6,0),0)+IFERROR(VLOOKUP(G13,'2.1 Balance de prueba'!$B$5:$G$1105,6,0),0)</f>
        <v>0</v>
      </c>
      <c r="T13" s="136"/>
      <c r="U13" s="136"/>
      <c r="V13" s="136"/>
      <c r="W13" s="135">
        <f t="shared" si="1"/>
        <v>0</v>
      </c>
    </row>
    <row r="14" spans="1:23" ht="23.25" customHeight="1">
      <c r="A14" s="717"/>
      <c r="B14" s="717"/>
      <c r="C14" s="717"/>
      <c r="D14" s="717"/>
      <c r="E14" s="717"/>
      <c r="F14" s="717"/>
      <c r="G14" s="717"/>
      <c r="H14" s="717"/>
      <c r="I14" s="716"/>
      <c r="J14" s="716"/>
      <c r="K14" s="716"/>
      <c r="M14" s="702"/>
      <c r="N14" s="1089"/>
      <c r="O14" s="1116"/>
      <c r="P14" s="1034" t="s">
        <v>790</v>
      </c>
      <c r="Q14" s="1035"/>
      <c r="R14" s="1036"/>
      <c r="S14" s="433">
        <f>IFERROR(VLOOKUP(H14,'2.1 Balance de prueba'!$B$5:$G$1105,6,0),0)+IFERROR(VLOOKUP(C14,'2.1 Balance de prueba'!$B$5:$G$1825,6,0),0)+IFERROR(VLOOKUP(D14,'2.1 Balance de prueba'!$B$5:$G$1105,6,0),0)+IFERROR(VLOOKUP(E14,'2.1 Balance de prueba'!$B$5:$G$1825,6,0),0)+IFERROR(VLOOKUP(F14,'2.1 Balance de prueba'!$B$5:$G$1825,6,0),0)+IFERROR(VLOOKUP(B14,'2.1 Balance de prueba'!$B$5:$G$1105,6,0),0)+IFERROR(VLOOKUP(A14,'2.1 Balance de prueba'!$B$5:$G$1105,6,0),0)+IFERROR(VLOOKUP(I14,'2.1 Balance de prueba'!$B$5:$G$1105,6,0),0)+IFERROR(VLOOKUP(J14,'2.1 Balance de prueba'!$B$5:$G$1105,6,0),0)+IFERROR(VLOOKUP(K14,'2.1 Balance de prueba'!$B$5:$G$1105,6,0),0)+IFERROR(VLOOKUP(G14,'2.1 Balance de prueba'!$B$5:$G$1105,6,0),0)</f>
        <v>0</v>
      </c>
      <c r="T14" s="136"/>
      <c r="U14" s="138"/>
      <c r="V14" s="138"/>
      <c r="W14" s="135">
        <f t="shared" si="1"/>
        <v>0</v>
      </c>
    </row>
    <row r="15" spans="1:23" ht="30.75" customHeight="1">
      <c r="A15" s="717"/>
      <c r="B15" s="717"/>
      <c r="C15" s="717"/>
      <c r="D15" s="717"/>
      <c r="E15" s="717"/>
      <c r="F15" s="717"/>
      <c r="G15" s="717"/>
      <c r="H15" s="717"/>
      <c r="I15" s="716"/>
      <c r="J15" s="716"/>
      <c r="K15" s="716"/>
      <c r="M15" s="702"/>
      <c r="N15" s="1089"/>
      <c r="O15" s="1044" t="s">
        <v>817</v>
      </c>
      <c r="P15" s="1092"/>
      <c r="Q15" s="1015"/>
      <c r="R15" s="1045"/>
      <c r="S15" s="135">
        <f>S16-S30</f>
        <v>0</v>
      </c>
      <c r="T15" s="135">
        <f>T16-T30</f>
        <v>0</v>
      </c>
      <c r="U15" s="135">
        <f>U16-U30</f>
        <v>0</v>
      </c>
      <c r="V15" s="135">
        <f>V16-V30</f>
        <v>0</v>
      </c>
      <c r="W15" s="135">
        <f>W16-W30</f>
        <v>0</v>
      </c>
    </row>
    <row r="16" spans="1:23" ht="33" customHeight="1">
      <c r="A16" s="717"/>
      <c r="B16" s="717"/>
      <c r="C16" s="717"/>
      <c r="D16" s="717"/>
      <c r="E16" s="717"/>
      <c r="F16" s="717"/>
      <c r="G16" s="717"/>
      <c r="H16" s="717"/>
      <c r="I16" s="716"/>
      <c r="J16" s="716"/>
      <c r="K16" s="716"/>
      <c r="M16" s="702"/>
      <c r="N16" s="1089"/>
      <c r="O16" s="1093"/>
      <c r="P16" s="1044" t="s">
        <v>818</v>
      </c>
      <c r="Q16" s="1015"/>
      <c r="R16" s="1045"/>
      <c r="S16" s="135">
        <f>SUM(S17:S29)</f>
        <v>0</v>
      </c>
      <c r="T16" s="135">
        <f>SUM(T17:T29)</f>
        <v>0</v>
      </c>
      <c r="U16" s="135">
        <f>SUM(U17:U29)</f>
        <v>0</v>
      </c>
      <c r="V16" s="135">
        <f>SUM(V17:V29)</f>
        <v>0</v>
      </c>
      <c r="W16" s="135">
        <f>SUM(W17:W29)</f>
        <v>0</v>
      </c>
    </row>
    <row r="17" spans="1:23" ht="19.5" customHeight="1">
      <c r="A17" s="717"/>
      <c r="B17" s="717"/>
      <c r="C17" s="717"/>
      <c r="D17" s="717"/>
      <c r="E17" s="717"/>
      <c r="F17" s="717"/>
      <c r="G17" s="717"/>
      <c r="H17" s="717"/>
      <c r="I17" s="716"/>
      <c r="J17" s="716"/>
      <c r="K17" s="716"/>
      <c r="M17" s="702"/>
      <c r="N17" s="1089"/>
      <c r="O17" s="1094"/>
      <c r="P17" s="1040"/>
      <c r="Q17" s="1030" t="s">
        <v>4</v>
      </c>
      <c r="R17" s="1055"/>
      <c r="S17" s="433">
        <f>IFERROR(VLOOKUP(H17,'2.1 Balance de prueba'!$B$5:$G$1105,6,0),0)+IFERROR(VLOOKUP(C17,'2.1 Balance de prueba'!$B$5:$G$1825,6,0),0)+IFERROR(VLOOKUP(D17,'2.1 Balance de prueba'!$B$5:$G$1105,6,0),0)+IFERROR(VLOOKUP(E17,'2.1 Balance de prueba'!$B$5:$G$1825,6,0),0)+IFERROR(VLOOKUP(F17,'2.1 Balance de prueba'!$B$5:$G$1825,6,0),0)+IFERROR(VLOOKUP(B17,'2.1 Balance de prueba'!$B$5:$G$1105,6,0),0)+IFERROR(VLOOKUP(A17,'2.1 Balance de prueba'!$B$5:$G$1105,6,0),0)+IFERROR(VLOOKUP(I17,'2.1 Balance de prueba'!$B$5:$G$1105,6,0),0)+IFERROR(VLOOKUP(J17,'2.1 Balance de prueba'!$B$5:$G$1105,6,0),0)+IFERROR(VLOOKUP(K17,'2.1 Balance de prueba'!$B$5:$G$1105,6,0),0)+IFERROR(VLOOKUP(G17,'2.1 Balance de prueba'!$B$5:$G$1105,6,0),0)</f>
        <v>0</v>
      </c>
      <c r="T17" s="136"/>
      <c r="U17" s="136"/>
      <c r="V17" s="136"/>
      <c r="W17" s="135">
        <f t="shared" ref="W17:W29" si="2">S17+T17-U17+V17</f>
        <v>0</v>
      </c>
    </row>
    <row r="18" spans="1:23" ht="30.75" customHeight="1">
      <c r="A18" s="717"/>
      <c r="B18" s="717"/>
      <c r="C18" s="717"/>
      <c r="D18" s="717"/>
      <c r="E18" s="717"/>
      <c r="F18" s="717"/>
      <c r="G18" s="717"/>
      <c r="H18" s="717"/>
      <c r="I18" s="716"/>
      <c r="J18" s="716"/>
      <c r="K18" s="817"/>
      <c r="M18" s="702"/>
      <c r="N18" s="1089"/>
      <c r="O18" s="1094"/>
      <c r="P18" s="1041"/>
      <c r="Q18" s="1062" t="s">
        <v>460</v>
      </c>
      <c r="R18" s="139" t="s">
        <v>462</v>
      </c>
      <c r="S18" s="433">
        <f>IFERROR(VLOOKUP(H18,'2.1 Balance de prueba'!$B$5:$G$1105,6,0),0)+IFERROR(VLOOKUP(C18,'2.1 Balance de prueba'!$B$5:$G$1825,6,0),0)+IFERROR(VLOOKUP(D18,'2.1 Balance de prueba'!$B$5:$G$1105,6,0),0)+IFERROR(VLOOKUP(E18,'2.1 Balance de prueba'!$B$5:$G$1825,6,0),0)+IFERROR(VLOOKUP(F18,'2.1 Balance de prueba'!$B$5:$G$1825,6,0),0)+IFERROR(VLOOKUP(B18,'2.1 Balance de prueba'!$B$5:$G$1105,6,0),0)+IFERROR(VLOOKUP(A18,'2.1 Balance de prueba'!$B$5:$G$1105,6,0),0)+IFERROR(VLOOKUP(I18,'2.1 Balance de prueba'!$B$5:$G$1105,6,0),0)+IFERROR(VLOOKUP(J18,'2.1 Balance de prueba'!$B$5:$G$1105,6,0),0)+IFERROR(VLOOKUP(K18,'2.1 Balance de prueba'!$B$5:$G$1105,6,0),0)+IFERROR(VLOOKUP(G18,'2.1 Balance de prueba'!$B$5:$G$1105,6,0),0)</f>
        <v>0</v>
      </c>
      <c r="T18" s="136"/>
      <c r="U18" s="136"/>
      <c r="V18" s="136"/>
      <c r="W18" s="135">
        <f t="shared" si="2"/>
        <v>0</v>
      </c>
    </row>
    <row r="19" spans="1:23" ht="21.75" customHeight="1">
      <c r="A19" s="717"/>
      <c r="B19" s="717"/>
      <c r="C19" s="717"/>
      <c r="D19" s="717"/>
      <c r="E19" s="717"/>
      <c r="F19" s="717"/>
      <c r="G19" s="717"/>
      <c r="H19" s="717"/>
      <c r="I19" s="716"/>
      <c r="J19" s="716"/>
      <c r="K19" s="716"/>
      <c r="M19" s="702"/>
      <c r="N19" s="1089"/>
      <c r="O19" s="1094"/>
      <c r="P19" s="1041"/>
      <c r="Q19" s="1063"/>
      <c r="R19" s="139" t="s">
        <v>463</v>
      </c>
      <c r="S19" s="433">
        <f>IFERROR(VLOOKUP(H19,'2.1 Balance de prueba'!$B$5:$G$1105,6,0),0)+IFERROR(VLOOKUP(C19,'2.1 Balance de prueba'!$B$5:$G$1825,6,0),0)+IFERROR(VLOOKUP(D19,'2.1 Balance de prueba'!$B$5:$G$1105,6,0),0)+IFERROR(VLOOKUP(E19,'2.1 Balance de prueba'!$B$5:$G$1825,6,0),0)+IFERROR(VLOOKUP(F19,'2.1 Balance de prueba'!$B$5:$G$1825,6,0),0)+IFERROR(VLOOKUP(B19,'2.1 Balance de prueba'!$B$5:$G$1105,6,0),0)+IFERROR(VLOOKUP(A19,'2.1 Balance de prueba'!$B$5:$G$1105,6,0),0)+IFERROR(VLOOKUP(I19,'2.1 Balance de prueba'!$B$5:$G$1105,6,0),0)+IFERROR(VLOOKUP(J19,'2.1 Balance de prueba'!$B$5:$G$1105,6,0),0)+IFERROR(VLOOKUP(K19,'2.1 Balance de prueba'!$B$5:$G$1105,6,0),0)+IFERROR(VLOOKUP(G19,'2.1 Balance de prueba'!$B$5:$G$1105,6,0),0)</f>
        <v>0</v>
      </c>
      <c r="T19" s="136"/>
      <c r="U19" s="136"/>
      <c r="V19" s="136"/>
      <c r="W19" s="135">
        <f t="shared" si="2"/>
        <v>0</v>
      </c>
    </row>
    <row r="20" spans="1:23" ht="16.5" customHeight="1">
      <c r="A20" s="717"/>
      <c r="B20" s="717"/>
      <c r="C20" s="717"/>
      <c r="D20" s="717"/>
      <c r="E20" s="717"/>
      <c r="F20" s="717"/>
      <c r="G20" s="717"/>
      <c r="H20" s="717"/>
      <c r="I20" s="716"/>
      <c r="J20" s="717"/>
      <c r="K20" s="717"/>
      <c r="M20" s="702"/>
      <c r="N20" s="1089"/>
      <c r="O20" s="1094"/>
      <c r="P20" s="1041"/>
      <c r="Q20" s="1063"/>
      <c r="R20" s="139" t="s">
        <v>461</v>
      </c>
      <c r="S20" s="433">
        <f>IFERROR(VLOOKUP(H20,'2.1 Balance de prueba'!$B$5:$G$1105,6,0),0)+IFERROR(VLOOKUP(C20,'2.1 Balance de prueba'!$B$5:$G$1825,6,0),0)+IFERROR(VLOOKUP(D20,'2.1 Balance de prueba'!$B$5:$G$1105,6,0),0)+IFERROR(VLOOKUP(E20,'2.1 Balance de prueba'!$B$5:$G$1825,6,0),0)+IFERROR(VLOOKUP(F20,'2.1 Balance de prueba'!$B$5:$G$1825,6,0),0)+IFERROR(VLOOKUP(B20,'2.1 Balance de prueba'!$B$5:$G$1105,6,0),0)+IFERROR(VLOOKUP(A20,'2.1 Balance de prueba'!$B$5:$G$1105,6,0),0)+IFERROR(VLOOKUP(I20,'2.1 Balance de prueba'!$B$5:$G$1105,6,0),0)+IFERROR(VLOOKUP(J20,'2.1 Balance de prueba'!$B$5:$G$1105,6,0),0)+IFERROR(VLOOKUP(K20,'2.1 Balance de prueba'!$B$5:$G$1105,6,0),0)+IFERROR(VLOOKUP(G20,'2.1 Balance de prueba'!$B$5:$G$1105,6,0),0)</f>
        <v>0</v>
      </c>
      <c r="T20" s="136"/>
      <c r="U20" s="136"/>
      <c r="V20" s="136"/>
      <c r="W20" s="135">
        <f t="shared" si="2"/>
        <v>0</v>
      </c>
    </row>
    <row r="21" spans="1:23" ht="14.25" customHeight="1">
      <c r="A21" s="717"/>
      <c r="B21" s="717"/>
      <c r="C21" s="717"/>
      <c r="D21" s="717"/>
      <c r="E21" s="717"/>
      <c r="F21" s="717"/>
      <c r="G21" s="717"/>
      <c r="H21" s="718"/>
      <c r="I21" s="716"/>
      <c r="J21" s="717"/>
      <c r="K21" s="817"/>
      <c r="M21" s="702"/>
      <c r="N21" s="1089"/>
      <c r="O21" s="1094"/>
      <c r="P21" s="1041"/>
      <c r="Q21" s="1064"/>
      <c r="R21" s="139" t="s">
        <v>464</v>
      </c>
      <c r="S21" s="433">
        <f>IFERROR(VLOOKUP(H21,'2.1 Balance de prueba'!$B$5:$G$1105,6,0),0)+IFERROR(VLOOKUP(C21,'2.1 Balance de prueba'!$B$5:$G$1825,6,0),0)+IFERROR(VLOOKUP(D21,'2.1 Balance de prueba'!$B$5:$G$1105,6,0),0)+IFERROR(VLOOKUP(E21,'2.1 Balance de prueba'!$B$5:$G$1825,6,0),0)+IFERROR(VLOOKUP(F21,'2.1 Balance de prueba'!$B$5:$G$1825,6,0),0)+IFERROR(VLOOKUP(B21,'2.1 Balance de prueba'!$B$5:$G$1105,6,0),0)+IFERROR(VLOOKUP(A21,'2.1 Balance de prueba'!$B$5:$G$1105,6,0),0)+IFERROR(VLOOKUP(I21,'2.1 Balance de prueba'!$B$5:$G$1105,6,0),0)+IFERROR(VLOOKUP(J21,'2.1 Balance de prueba'!$B$5:$G$1105,6,0),0)+IFERROR(VLOOKUP(K21,'2.1 Balance de prueba'!$B$5:$G$1105,6,0),0)+IFERROR(VLOOKUP(G21,'2.1 Balance de prueba'!$B$5:$G$1105,6,0),0)</f>
        <v>0</v>
      </c>
      <c r="T21" s="136"/>
      <c r="U21" s="136"/>
      <c r="V21" s="136"/>
      <c r="W21" s="135">
        <f t="shared" si="2"/>
        <v>0</v>
      </c>
    </row>
    <row r="22" spans="1:23" ht="17.25" customHeight="1">
      <c r="A22" s="717"/>
      <c r="B22" s="717"/>
      <c r="C22" s="717"/>
      <c r="D22" s="717"/>
      <c r="E22" s="717"/>
      <c r="F22" s="717"/>
      <c r="G22" s="718"/>
      <c r="H22" s="718"/>
      <c r="I22" s="716"/>
      <c r="J22" s="718"/>
      <c r="K22" s="817"/>
      <c r="M22" s="702"/>
      <c r="N22" s="1089"/>
      <c r="O22" s="1094"/>
      <c r="P22" s="1041"/>
      <c r="Q22" s="1030" t="s">
        <v>444</v>
      </c>
      <c r="R22" s="1055"/>
      <c r="S22" s="433">
        <f>IFERROR(VLOOKUP(H22,'2.1 Balance de prueba'!$B$5:$G$1105,6,0),0)+IFERROR(VLOOKUP(C22,'2.1 Balance de prueba'!$B$5:$G$1825,6,0),0)+IFERROR(VLOOKUP(D22,'2.1 Balance de prueba'!$B$5:$G$1105,6,0),0)+IFERROR(VLOOKUP(E22,'2.1 Balance de prueba'!$B$5:$G$1825,6,0),0)+IFERROR(VLOOKUP(F22,'2.1 Balance de prueba'!$B$5:$G$1825,6,0),0)+IFERROR(VLOOKUP(B22,'2.1 Balance de prueba'!$B$5:$G$1105,6,0),0)+IFERROR(VLOOKUP(A22,'2.1 Balance de prueba'!$B$5:$G$1105,6,0),0)+IFERROR(VLOOKUP(I22,'2.1 Balance de prueba'!$B$5:$G$1105,6,0),0)+IFERROR(VLOOKUP(J22,'2.1 Balance de prueba'!$B$5:$G$1105,6,0),0)+IFERROR(VLOOKUP(K22,'2.1 Balance de prueba'!$B$5:$G$1105,6,0),0)+IFERROR(VLOOKUP(G22,'2.1 Balance de prueba'!$B$5:$G$1105,6,0),0)</f>
        <v>0</v>
      </c>
      <c r="T22" s="136"/>
      <c r="U22" s="136"/>
      <c r="V22" s="136"/>
      <c r="W22" s="135">
        <f t="shared" si="2"/>
        <v>0</v>
      </c>
    </row>
    <row r="23" spans="1:23" ht="15.75" customHeight="1">
      <c r="A23" s="717"/>
      <c r="B23" s="717"/>
      <c r="C23" s="717"/>
      <c r="D23" s="717"/>
      <c r="E23" s="717"/>
      <c r="F23" s="717"/>
      <c r="G23" s="717"/>
      <c r="H23" s="717"/>
      <c r="I23" s="716"/>
      <c r="J23" s="717"/>
      <c r="K23" s="717"/>
      <c r="M23" s="702"/>
      <c r="N23" s="1089"/>
      <c r="O23" s="1094"/>
      <c r="P23" s="1041"/>
      <c r="Q23" s="1034" t="s">
        <v>445</v>
      </c>
      <c r="R23" s="1054"/>
      <c r="S23" s="433">
        <f>IFERROR(VLOOKUP(H23,'2.1 Balance de prueba'!$B$5:$G$1105,6,0),0)+IFERROR(VLOOKUP(C23,'2.1 Balance de prueba'!$B$5:$G$1825,6,0),0)+IFERROR(VLOOKUP(D23,'2.1 Balance de prueba'!$B$5:$G$1105,6,0),0)+IFERROR(VLOOKUP(E23,'2.1 Balance de prueba'!$B$5:$G$1825,6,0),0)+IFERROR(VLOOKUP(F23,'2.1 Balance de prueba'!$B$5:$G$1825,6,0),0)+IFERROR(VLOOKUP(B23,'2.1 Balance de prueba'!$B$5:$G$1105,6,0),0)+IFERROR(VLOOKUP(A23,'2.1 Balance de prueba'!$B$5:$G$1105,6,0),0)+IFERROR(VLOOKUP(I23,'2.1 Balance de prueba'!$B$5:$G$1105,6,0),0)+IFERROR(VLOOKUP(J23,'2.1 Balance de prueba'!$B$5:$G$1105,6,0),0)+IFERROR(VLOOKUP(K23,'2.1 Balance de prueba'!$B$5:$G$1105,6,0),0)+IFERROR(VLOOKUP(G23,'2.1 Balance de prueba'!$B$5:$G$1105,6,0),0)</f>
        <v>0</v>
      </c>
      <c r="T23" s="136"/>
      <c r="U23" s="136"/>
      <c r="V23" s="136"/>
      <c r="W23" s="135">
        <f t="shared" si="2"/>
        <v>0</v>
      </c>
    </row>
    <row r="24" spans="1:23" ht="29.25" customHeight="1">
      <c r="A24" s="717"/>
      <c r="B24" s="717"/>
      <c r="C24" s="717"/>
      <c r="D24" s="717"/>
      <c r="E24" s="717"/>
      <c r="F24" s="717"/>
      <c r="G24" s="717"/>
      <c r="H24" s="718"/>
      <c r="I24" s="716"/>
      <c r="J24" s="717"/>
      <c r="K24" s="718"/>
      <c r="M24" s="702"/>
      <c r="N24" s="1089"/>
      <c r="O24" s="1094"/>
      <c r="P24" s="1041"/>
      <c r="Q24" s="1030" t="s">
        <v>446</v>
      </c>
      <c r="R24" s="1055"/>
      <c r="S24" s="433">
        <f>IFERROR(VLOOKUP(H24,'2.1 Balance de prueba'!$B$5:$G$1105,6,0),0)+IFERROR(VLOOKUP(C24,'2.1 Balance de prueba'!$B$5:$G$1825,6,0),0)+IFERROR(VLOOKUP(D24,'2.1 Balance de prueba'!$B$5:$G$1105,6,0),0)+IFERROR(VLOOKUP(E24,'2.1 Balance de prueba'!$B$5:$G$1825,6,0),0)+IFERROR(VLOOKUP(F24,'2.1 Balance de prueba'!$B$5:$G$1825,6,0),0)+IFERROR(VLOOKUP(B24,'2.1 Balance de prueba'!$B$5:$G$1105,6,0),0)+IFERROR(VLOOKUP(A24,'2.1 Balance de prueba'!$B$5:$G$1105,6,0),0)+IFERROR(VLOOKUP(I24,'2.1 Balance de prueba'!$B$5:$G$1105,6,0),0)+IFERROR(VLOOKUP(J24,'2.1 Balance de prueba'!$B$5:$G$1105,6,0),0)+IFERROR(VLOOKUP(K24,'2.1 Balance de prueba'!$B$5:$G$1105,6,0),0)+IFERROR(VLOOKUP(G24,'2.1 Balance de prueba'!$B$5:$G$1105,6,0),0)</f>
        <v>0</v>
      </c>
      <c r="T24" s="136"/>
      <c r="U24" s="136"/>
      <c r="V24" s="136"/>
      <c r="W24" s="135">
        <f t="shared" si="2"/>
        <v>0</v>
      </c>
    </row>
    <row r="25" spans="1:23" ht="35.25" customHeight="1">
      <c r="A25" s="717"/>
      <c r="B25" s="717"/>
      <c r="C25" s="717"/>
      <c r="D25" s="717"/>
      <c r="E25" s="717"/>
      <c r="F25" s="717"/>
      <c r="G25" s="717"/>
      <c r="H25" s="717"/>
      <c r="I25" s="719"/>
      <c r="J25" s="717"/>
      <c r="K25" s="717"/>
      <c r="M25" s="702"/>
      <c r="N25" s="1089"/>
      <c r="O25" s="1094"/>
      <c r="P25" s="1041"/>
      <c r="Q25" s="1078" t="s">
        <v>824</v>
      </c>
      <c r="R25" s="1079"/>
      <c r="S25" s="433">
        <f>IFERROR(VLOOKUP(H25,'2.1 Balance de prueba'!$B$5:$G$1105,6,0),0)+IFERROR(VLOOKUP(C25,'2.1 Balance de prueba'!$B$5:$G$1825,6,0),0)+IFERROR(VLOOKUP(D25,'2.1 Balance de prueba'!$B$5:$G$1105,6,0),0)+IFERROR(VLOOKUP(E25,'2.1 Balance de prueba'!$B$5:$G$1825,6,0),0)+IFERROR(VLOOKUP(F25,'2.1 Balance de prueba'!$B$5:$G$1825,6,0),0)+IFERROR(VLOOKUP(B25,'2.1 Balance de prueba'!$B$5:$G$1105,6,0),0)+IFERROR(VLOOKUP(A25,'2.1 Balance de prueba'!$B$5:$G$1105,6,0),0)+IFERROR(VLOOKUP(I25,'2.1 Balance de prueba'!$B$5:$G$1105,6,0),0)+IFERROR(VLOOKUP(J25,'2.1 Balance de prueba'!$B$5:$G$1105,6,0),0)+IFERROR(VLOOKUP(K25,'2.1 Balance de prueba'!$B$5:$G$1105,6,0),0)+IFERROR(VLOOKUP(G25,'2.1 Balance de prueba'!$B$5:$G$1105,6,0),0)</f>
        <v>0</v>
      </c>
      <c r="T25" s="136"/>
      <c r="U25" s="136"/>
      <c r="V25" s="136"/>
      <c r="W25" s="135">
        <f t="shared" si="2"/>
        <v>0</v>
      </c>
    </row>
    <row r="26" spans="1:23" ht="24.75" customHeight="1">
      <c r="A26" s="717"/>
      <c r="B26" s="717"/>
      <c r="C26" s="717"/>
      <c r="D26" s="717"/>
      <c r="E26" s="717"/>
      <c r="F26" s="717"/>
      <c r="G26" s="717"/>
      <c r="H26" s="717"/>
      <c r="I26" s="719"/>
      <c r="J26" s="717"/>
      <c r="K26" s="717"/>
      <c r="M26" s="702"/>
      <c r="N26" s="1089"/>
      <c r="O26" s="1094"/>
      <c r="P26" s="1041"/>
      <c r="Q26" s="1030" t="s">
        <v>465</v>
      </c>
      <c r="R26" s="1055"/>
      <c r="S26" s="433">
        <f>IFERROR(VLOOKUP(H26,'2.1 Balance de prueba'!$B$5:$G$1105,6,0),0)+IFERROR(VLOOKUP(C26,'2.1 Balance de prueba'!$B$5:$G$1825,6,0),0)+IFERROR(VLOOKUP(D26,'2.1 Balance de prueba'!$B$5:$G$1105,6,0),0)+IFERROR(VLOOKUP(E26,'2.1 Balance de prueba'!$B$5:$G$1825,6,0),0)+IFERROR(VLOOKUP(F26,'2.1 Balance de prueba'!$B$5:$G$1825,6,0),0)+IFERROR(VLOOKUP(B26,'2.1 Balance de prueba'!$B$5:$G$1105,6,0),0)+IFERROR(VLOOKUP(A26,'2.1 Balance de prueba'!$B$5:$G$1105,6,0),0)+IFERROR(VLOOKUP(I26,'2.1 Balance de prueba'!$B$5:$G$1105,6,0),0)+IFERROR(VLOOKUP(J26,'2.1 Balance de prueba'!$B$5:$G$1105,6,0),0)+IFERROR(VLOOKUP(K26,'2.1 Balance de prueba'!$B$5:$G$1105,6,0),0)+IFERROR(VLOOKUP(G26,'2.1 Balance de prueba'!$B$5:$G$1105,6,0),0)</f>
        <v>0</v>
      </c>
      <c r="T26" s="136"/>
      <c r="U26" s="136"/>
      <c r="V26" s="136"/>
      <c r="W26" s="135">
        <f t="shared" si="2"/>
        <v>0</v>
      </c>
    </row>
    <row r="27" spans="1:23" ht="35.25" customHeight="1">
      <c r="A27" s="717"/>
      <c r="B27" s="717"/>
      <c r="C27" s="717"/>
      <c r="D27" s="717"/>
      <c r="E27" s="717"/>
      <c r="F27" s="717"/>
      <c r="G27" s="717"/>
      <c r="H27" s="717"/>
      <c r="I27" s="719"/>
      <c r="J27" s="717"/>
      <c r="K27" s="717"/>
      <c r="M27" s="702"/>
      <c r="N27" s="1089"/>
      <c r="O27" s="1094"/>
      <c r="P27" s="1041"/>
      <c r="Q27" s="1030" t="s">
        <v>129</v>
      </c>
      <c r="R27" s="1055"/>
      <c r="S27" s="433">
        <f>IFERROR(VLOOKUP(H27,'2.1 Balance de prueba'!$B$5:$G$1105,6,0),0)+IFERROR(VLOOKUP(C27,'2.1 Balance de prueba'!$B$5:$G$1825,6,0),0)+IFERROR(VLOOKUP(D27,'2.1 Balance de prueba'!$B$5:$G$1105,6,0),0)+IFERROR(VLOOKUP(E27,'2.1 Balance de prueba'!$B$5:$G$1825,6,0),0)+IFERROR(VLOOKUP(F27,'2.1 Balance de prueba'!$B$5:$G$1825,6,0),0)+IFERROR(VLOOKUP(B27,'2.1 Balance de prueba'!$B$5:$G$1105,6,0),0)+IFERROR(VLOOKUP(A27,'2.1 Balance de prueba'!$B$5:$G$1105,6,0),0)+IFERROR(VLOOKUP(I27,'2.1 Balance de prueba'!$B$5:$G$1105,6,0),0)+IFERROR(VLOOKUP(J27,'2.1 Balance de prueba'!$B$5:$G$1105,6,0),0)+IFERROR(VLOOKUP(K27,'2.1 Balance de prueba'!$B$5:$G$1105,6,0),0)+IFERROR(VLOOKUP(G27,'2.1 Balance de prueba'!$B$5:$G$1105,6,0),0)</f>
        <v>0</v>
      </c>
      <c r="T27" s="136"/>
      <c r="U27" s="136"/>
      <c r="V27" s="136"/>
      <c r="W27" s="135">
        <f t="shared" si="2"/>
        <v>0</v>
      </c>
    </row>
    <row r="28" spans="1:23" ht="21.75" customHeight="1">
      <c r="A28" s="717"/>
      <c r="B28" s="717"/>
      <c r="C28" s="717"/>
      <c r="D28" s="717"/>
      <c r="E28" s="717"/>
      <c r="F28" s="717"/>
      <c r="G28" s="717"/>
      <c r="H28" s="717"/>
      <c r="I28" s="719"/>
      <c r="J28" s="719"/>
      <c r="K28" s="719"/>
      <c r="M28" s="702"/>
      <c r="N28" s="1089"/>
      <c r="O28" s="1094"/>
      <c r="P28" s="1041"/>
      <c r="Q28" s="1030" t="s">
        <v>287</v>
      </c>
      <c r="R28" s="1031"/>
      <c r="S28" s="433">
        <f>IFERROR(VLOOKUP(H28,'2.1 Balance de prueba'!$B$5:$G$1105,6,0),0)+IFERROR(VLOOKUP(C28,'2.1 Balance de prueba'!$B$5:$G$1825,6,0),0)+IFERROR(VLOOKUP(D28,'2.1 Balance de prueba'!$B$5:$G$1105,6,0),0)+IFERROR(VLOOKUP(E28,'2.1 Balance de prueba'!$B$5:$G$1825,6,0),0)+IFERROR(VLOOKUP(F28,'2.1 Balance de prueba'!$B$5:$G$1825,6,0),0)+IFERROR(VLOOKUP(B28,'2.1 Balance de prueba'!$B$5:$G$1105,6,0),0)+IFERROR(VLOOKUP(A28,'2.1 Balance de prueba'!$B$5:$G$1105,6,0),0)+IFERROR(VLOOKUP(I28,'2.1 Balance de prueba'!$B$5:$G$1105,6,0),0)+IFERROR(VLOOKUP(J28,'2.1 Balance de prueba'!$B$5:$G$1105,6,0),0)+IFERROR(VLOOKUP(K28,'2.1 Balance de prueba'!$B$5:$G$1105,6,0),0)+IFERROR(VLOOKUP(G28,'2.1 Balance de prueba'!$B$5:$G$1105,6,0),0)</f>
        <v>0</v>
      </c>
      <c r="T28" s="136"/>
      <c r="U28" s="136"/>
      <c r="V28" s="136"/>
      <c r="W28" s="135">
        <f t="shared" si="2"/>
        <v>0</v>
      </c>
    </row>
    <row r="29" spans="1:23" ht="23.25" customHeight="1">
      <c r="A29" s="717"/>
      <c r="B29" s="717"/>
      <c r="C29" s="717"/>
      <c r="D29" s="717"/>
      <c r="E29" s="717"/>
      <c r="F29" s="717"/>
      <c r="G29" s="717"/>
      <c r="H29" s="717"/>
      <c r="I29" s="719"/>
      <c r="J29" s="719"/>
      <c r="K29" s="719"/>
      <c r="M29" s="702"/>
      <c r="N29" s="1089"/>
      <c r="O29" s="1094"/>
      <c r="P29" s="1043"/>
      <c r="Q29" s="1030" t="s">
        <v>60</v>
      </c>
      <c r="R29" s="1055"/>
      <c r="S29" s="433">
        <f>IFERROR(VLOOKUP(H29,'2.1 Balance de prueba'!$B$5:$G$1105,6,0),0)+IFERROR(VLOOKUP(C29,'2.1 Balance de prueba'!$B$5:$G$1825,6,0),0)+IFERROR(VLOOKUP(D29,'2.1 Balance de prueba'!$B$5:$G$1105,6,0),0)+IFERROR(VLOOKUP(E29,'2.1 Balance de prueba'!$B$5:$G$1825,6,0),0)+IFERROR(VLOOKUP(F29,'2.1 Balance de prueba'!$B$5:$G$1825,6,0),0)+IFERROR(VLOOKUP(B29,'2.1 Balance de prueba'!$B$5:$G$1105,6,0),0)+IFERROR(VLOOKUP(A29,'2.1 Balance de prueba'!$B$5:$G$1105,6,0),0)+IFERROR(VLOOKUP(I29,'2.1 Balance de prueba'!$B$5:$G$1105,6,0),0)+IFERROR(VLOOKUP(J29,'2.1 Balance de prueba'!$B$5:$G$1105,6,0),0)+IFERROR(VLOOKUP(K29,'2.1 Balance de prueba'!$B$5:$G$1105,6,0),0)+IFERROR(VLOOKUP(G29,'2.1 Balance de prueba'!$B$5:$G$1105,6,0),0)</f>
        <v>0</v>
      </c>
      <c r="T29" s="136"/>
      <c r="U29" s="136"/>
      <c r="V29" s="136"/>
      <c r="W29" s="135">
        <f t="shared" si="2"/>
        <v>0</v>
      </c>
    </row>
    <row r="30" spans="1:23" ht="21.75" customHeight="1">
      <c r="A30" s="717"/>
      <c r="B30" s="717"/>
      <c r="C30" s="717"/>
      <c r="D30" s="717"/>
      <c r="E30" s="717"/>
      <c r="F30" s="717"/>
      <c r="G30" s="717"/>
      <c r="H30" s="717"/>
      <c r="I30" s="719"/>
      <c r="J30" s="719"/>
      <c r="K30" s="719"/>
      <c r="M30" s="702"/>
      <c r="N30" s="1089"/>
      <c r="O30" s="1094"/>
      <c r="P30" s="1046" t="s">
        <v>279</v>
      </c>
      <c r="Q30" s="1047"/>
      <c r="R30" s="1048"/>
      <c r="S30" s="140">
        <f>SUM(S31:S37)</f>
        <v>0</v>
      </c>
      <c r="T30" s="140">
        <f>SUM(T31:T37)</f>
        <v>0</v>
      </c>
      <c r="U30" s="140">
        <f>SUM(U31:U37)</f>
        <v>0</v>
      </c>
      <c r="V30" s="140">
        <f>SUM(V31:V37)</f>
        <v>0</v>
      </c>
      <c r="W30" s="140">
        <f>SUM(W31:W37)</f>
        <v>0</v>
      </c>
    </row>
    <row r="31" spans="1:23" ht="23.25" customHeight="1">
      <c r="A31" s="717"/>
      <c r="B31" s="717"/>
      <c r="C31" s="717"/>
      <c r="D31" s="717"/>
      <c r="E31" s="717"/>
      <c r="F31" s="717"/>
      <c r="G31" s="717"/>
      <c r="H31" s="717"/>
      <c r="I31" s="719"/>
      <c r="J31" s="719"/>
      <c r="K31" s="719"/>
      <c r="M31" s="702"/>
      <c r="N31" s="1089"/>
      <c r="O31" s="1094"/>
      <c r="P31" s="1058"/>
      <c r="Q31" s="1030" t="s">
        <v>4</v>
      </c>
      <c r="R31" s="1055"/>
      <c r="S31" s="433">
        <f>IFERROR(VLOOKUP(H31,'2.1 Balance de prueba'!$B$5:$G$1105,6,0),0)+IFERROR(VLOOKUP(C31,'2.1 Balance de prueba'!$B$5:$G$1825,6,0),0)+IFERROR(VLOOKUP(D31,'2.1 Balance de prueba'!$B$5:$G$1105,6,0),0)+IFERROR(VLOOKUP(E31,'2.1 Balance de prueba'!$B$5:$G$1825,6,0),0)+IFERROR(VLOOKUP(F31,'2.1 Balance de prueba'!$B$5:$G$1825,6,0),0)+IFERROR(VLOOKUP(B31,'2.1 Balance de prueba'!$B$5:$G$1105,6,0),0)+IFERROR(VLOOKUP(A31,'2.1 Balance de prueba'!$B$5:$G$1105,6,0),0)+IFERROR(VLOOKUP(I31,'2.1 Balance de prueba'!$B$5:$G$1105,6,0),0)+IFERROR(VLOOKUP(J31,'2.1 Balance de prueba'!$B$5:$G$1105,6,0),0)+IFERROR(VLOOKUP(K31,'2.1 Balance de prueba'!$B$5:$G$1105,6,0),0)+IFERROR(VLOOKUP(G31,'2.1 Balance de prueba'!$B$5:$G$1105,6,0),0)</f>
        <v>0</v>
      </c>
      <c r="T31" s="136"/>
      <c r="U31" s="136"/>
      <c r="V31" s="136"/>
      <c r="W31" s="135">
        <f t="shared" ref="W31:W37" si="3">S31+T31-U31+V31</f>
        <v>0</v>
      </c>
    </row>
    <row r="32" spans="1:23" ht="37.5" customHeight="1">
      <c r="A32" s="717"/>
      <c r="B32" s="717"/>
      <c r="C32" s="717"/>
      <c r="D32" s="717"/>
      <c r="E32" s="717"/>
      <c r="F32" s="717"/>
      <c r="G32" s="717"/>
      <c r="H32" s="717"/>
      <c r="I32" s="719"/>
      <c r="J32" s="719"/>
      <c r="K32" s="719"/>
      <c r="M32" s="702"/>
      <c r="N32" s="1089"/>
      <c r="O32" s="1094"/>
      <c r="P32" s="1056"/>
      <c r="Q32" s="1049" t="s">
        <v>460</v>
      </c>
      <c r="R32" s="139" t="s">
        <v>461</v>
      </c>
      <c r="S32" s="433">
        <f>IFERROR(VLOOKUP(H32,'2.1 Balance de prueba'!$B$5:$G$1105,6,0),0)+IFERROR(VLOOKUP(C32,'2.1 Balance de prueba'!$B$5:$G$1825,6,0),0)+IFERROR(VLOOKUP(D32,'2.1 Balance de prueba'!$B$5:$G$1105,6,0),0)+IFERROR(VLOOKUP(E32,'2.1 Balance de prueba'!$B$5:$G$1825,6,0),0)+IFERROR(VLOOKUP(F32,'2.1 Balance de prueba'!$B$5:$G$1825,6,0),0)+IFERROR(VLOOKUP(B32,'2.1 Balance de prueba'!$B$5:$G$1105,6,0),0)+IFERROR(VLOOKUP(A32,'2.1 Balance de prueba'!$B$5:$G$1105,6,0),0)+IFERROR(VLOOKUP(I32,'2.1 Balance de prueba'!$B$5:$G$1105,6,0),0)+IFERROR(VLOOKUP(J32,'2.1 Balance de prueba'!$B$5:$G$1105,6,0),0)+IFERROR(VLOOKUP(K32,'2.1 Balance de prueba'!$B$5:$G$1105,6,0),0)+IFERROR(VLOOKUP(G32,'2.1 Balance de prueba'!$B$5:$G$1105,6,0),0)</f>
        <v>0</v>
      </c>
      <c r="T32" s="136"/>
      <c r="U32" s="136"/>
      <c r="V32" s="136"/>
      <c r="W32" s="135">
        <f t="shared" si="3"/>
        <v>0</v>
      </c>
    </row>
    <row r="33" spans="1:23" ht="37.5" customHeight="1">
      <c r="A33" s="717"/>
      <c r="B33" s="717"/>
      <c r="C33" s="717"/>
      <c r="D33" s="717"/>
      <c r="E33" s="717"/>
      <c r="F33" s="717"/>
      <c r="G33" s="717"/>
      <c r="H33" s="717"/>
      <c r="I33" s="719"/>
      <c r="J33" s="719"/>
      <c r="K33" s="717"/>
      <c r="M33" s="702"/>
      <c r="N33" s="1089"/>
      <c r="O33" s="1094"/>
      <c r="P33" s="1056"/>
      <c r="Q33" s="1050"/>
      <c r="R33" s="139" t="s">
        <v>466</v>
      </c>
      <c r="S33" s="433">
        <f>-(IFERROR(VLOOKUP(H33,'2.1 Balance de prueba'!$B$5:$G$1105,6,0),0)+IFERROR(VLOOKUP(C33,'2.1 Balance de prueba'!$B$5:$G$1825,6,0),0)+IFERROR(VLOOKUP(D33,'2.1 Balance de prueba'!$B$5:$G$1105,6,0),0)+IFERROR(VLOOKUP(E33,'2.1 Balance de prueba'!$B$5:$G$1825,6,0),0)+IFERROR(VLOOKUP(F33,'2.1 Balance de prueba'!$B$5:$G$1825,6,0),0)+IFERROR(VLOOKUP(B33,'2.1 Balance de prueba'!$B$5:$G$1105,6,0),0)+IFERROR(VLOOKUP(A33,'2.1 Balance de prueba'!$B$5:$G$1105,6,0),0)+IFERROR(VLOOKUP(I33,'2.1 Balance de prueba'!$B$5:$G$1105,6,0),0)+IFERROR(VLOOKUP(J33,'2.1 Balance de prueba'!$B$5:$G$1105,6,0),0)+IFERROR(VLOOKUP(K33,'2.1 Balance de prueba'!$B$5:$G$1105,6,0),0)+IFERROR(VLOOKUP(G33,'2.1 Balance de prueba'!$B$5:$G$1105,6,0),0))</f>
        <v>0</v>
      </c>
      <c r="T33" s="136"/>
      <c r="U33" s="136"/>
      <c r="V33" s="136"/>
      <c r="W33" s="135">
        <f t="shared" si="3"/>
        <v>0</v>
      </c>
    </row>
    <row r="34" spans="1:23" ht="22.5" customHeight="1">
      <c r="A34" s="717"/>
      <c r="B34" s="717"/>
      <c r="C34" s="717"/>
      <c r="D34" s="717"/>
      <c r="E34" s="717"/>
      <c r="F34" s="717"/>
      <c r="G34" s="717"/>
      <c r="H34" s="717"/>
      <c r="I34" s="719"/>
      <c r="J34" s="719"/>
      <c r="K34" s="717"/>
      <c r="M34" s="702"/>
      <c r="N34" s="1089"/>
      <c r="O34" s="1094"/>
      <c r="P34" s="1056"/>
      <c r="Q34" s="1030" t="s">
        <v>449</v>
      </c>
      <c r="R34" s="1055"/>
      <c r="S34" s="433">
        <f>IFERROR(VLOOKUP(H34,'2.1 Balance de prueba'!$B$5:$G$1105,6,0),0)+IFERROR(VLOOKUP(C34,'2.1 Balance de prueba'!$B$5:$G$1825,6,0),0)+IFERROR(VLOOKUP(D34,'2.1 Balance de prueba'!$B$5:$G$1105,6,0),0)+IFERROR(VLOOKUP(E34,'2.1 Balance de prueba'!$B$5:$G$1825,6,0),0)+IFERROR(VLOOKUP(F34,'2.1 Balance de prueba'!$B$5:$G$1825,6,0),0)+IFERROR(VLOOKUP(B34,'2.1 Balance de prueba'!$B$5:$G$1105,6,0),0)+IFERROR(VLOOKUP(A34,'2.1 Balance de prueba'!$B$5:$G$1105,6,0),0)+IFERROR(VLOOKUP(I34,'2.1 Balance de prueba'!$B$5:$G$1105,6,0),0)+IFERROR(VLOOKUP(J34,'2.1 Balance de prueba'!$B$5:$G$1105,6,0),0)+IFERROR(VLOOKUP(K34,'2.1 Balance de prueba'!$B$5:$G$1105,6,0),0)+IFERROR(VLOOKUP(G34,'2.1 Balance de prueba'!$B$5:$G$1105,6,0),0)</f>
        <v>0</v>
      </c>
      <c r="T34" s="136"/>
      <c r="U34" s="136"/>
      <c r="V34" s="136"/>
      <c r="W34" s="135">
        <f t="shared" si="3"/>
        <v>0</v>
      </c>
    </row>
    <row r="35" spans="1:23" ht="23.25" customHeight="1">
      <c r="A35" s="717"/>
      <c r="B35" s="717"/>
      <c r="C35" s="717"/>
      <c r="D35" s="717"/>
      <c r="E35" s="717"/>
      <c r="F35" s="717"/>
      <c r="G35" s="717"/>
      <c r="H35" s="717"/>
      <c r="I35" s="719"/>
      <c r="J35" s="719"/>
      <c r="K35" s="717"/>
      <c r="M35" s="702"/>
      <c r="N35" s="1089"/>
      <c r="O35" s="1094"/>
      <c r="P35" s="1056"/>
      <c r="Q35" s="1030" t="s">
        <v>445</v>
      </c>
      <c r="R35" s="1055"/>
      <c r="S35" s="433">
        <f>IFERROR(VLOOKUP(H35,'2.1 Balance de prueba'!$B$5:$G$1105,6,0),0)+IFERROR(VLOOKUP(C35,'2.1 Balance de prueba'!$B$5:$G$1825,6,0),0)+IFERROR(VLOOKUP(D35,'2.1 Balance de prueba'!$B$5:$G$1105,6,0),0)+IFERROR(VLOOKUP(E35,'2.1 Balance de prueba'!$B$5:$G$1825,6,0),0)+IFERROR(VLOOKUP(F35,'2.1 Balance de prueba'!$B$5:$G$1825,6,0),0)+IFERROR(VLOOKUP(B35,'2.1 Balance de prueba'!$B$5:$G$1105,6,0),0)+IFERROR(VLOOKUP(A35,'2.1 Balance de prueba'!$B$5:$G$1105,6,0),0)+IFERROR(VLOOKUP(I35,'2.1 Balance de prueba'!$B$5:$G$1105,6,0),0)+IFERROR(VLOOKUP(J35,'2.1 Balance de prueba'!$B$5:$G$1105,6,0),0)+IFERROR(VLOOKUP(K35,'2.1 Balance de prueba'!$B$5:$G$1105,6,0),0)+IFERROR(VLOOKUP(G35,'2.1 Balance de prueba'!$B$5:$G$1105,6,0),0)</f>
        <v>0</v>
      </c>
      <c r="T35" s="136"/>
      <c r="U35" s="136"/>
      <c r="V35" s="136"/>
      <c r="W35" s="135">
        <f t="shared" si="3"/>
        <v>0</v>
      </c>
    </row>
    <row r="36" spans="1:23" ht="23.25" customHeight="1">
      <c r="A36" s="717"/>
      <c r="B36" s="717"/>
      <c r="C36" s="717"/>
      <c r="D36" s="717"/>
      <c r="E36" s="717"/>
      <c r="F36" s="717"/>
      <c r="G36" s="717"/>
      <c r="H36" s="717"/>
      <c r="I36" s="719"/>
      <c r="J36" s="719"/>
      <c r="K36" s="717"/>
      <c r="M36" s="702"/>
      <c r="N36" s="1089"/>
      <c r="O36" s="1094"/>
      <c r="P36" s="1056"/>
      <c r="Q36" s="1030" t="s">
        <v>287</v>
      </c>
      <c r="R36" s="1055"/>
      <c r="S36" s="433">
        <f>IFERROR(VLOOKUP(H36,'2.1 Balance de prueba'!$B$5:$G$1105,6,0),0)+IFERROR(VLOOKUP(C36,'2.1 Balance de prueba'!$B$5:$G$1825,6,0),0)+IFERROR(VLOOKUP(D36,'2.1 Balance de prueba'!$B$5:$G$1105,6,0),0)+IFERROR(VLOOKUP(E36,'2.1 Balance de prueba'!$B$5:$G$1825,6,0),0)+IFERROR(VLOOKUP(F36,'2.1 Balance de prueba'!$B$5:$G$1825,6,0),0)+IFERROR(VLOOKUP(B36,'2.1 Balance de prueba'!$B$5:$G$1105,6,0),0)+IFERROR(VLOOKUP(A36,'2.1 Balance de prueba'!$B$5:$G$1105,6,0),0)+IFERROR(VLOOKUP(I36,'2.1 Balance de prueba'!$B$5:$G$1105,6,0),0)+IFERROR(VLOOKUP(J36,'2.1 Balance de prueba'!$B$5:$G$1105,6,0),0)+IFERROR(VLOOKUP(K36,'2.1 Balance de prueba'!$B$5:$G$1105,6,0),0)+IFERROR(VLOOKUP(G36,'2.1 Balance de prueba'!$B$5:$G$1105,6,0),0)</f>
        <v>0</v>
      </c>
      <c r="T36" s="136"/>
      <c r="U36" s="136"/>
      <c r="V36" s="136"/>
      <c r="W36" s="135">
        <f t="shared" si="3"/>
        <v>0</v>
      </c>
    </row>
    <row r="37" spans="1:23" ht="24.75" customHeight="1">
      <c r="A37" s="717"/>
      <c r="B37" s="717"/>
      <c r="C37" s="717"/>
      <c r="D37" s="717"/>
      <c r="E37" s="717"/>
      <c r="F37" s="717"/>
      <c r="G37" s="717"/>
      <c r="H37" s="717"/>
      <c r="I37" s="719"/>
      <c r="J37" s="719"/>
      <c r="K37" s="717"/>
      <c r="M37" s="702"/>
      <c r="N37" s="1089"/>
      <c r="O37" s="1095"/>
      <c r="P37" s="1057"/>
      <c r="Q37" s="1030" t="s">
        <v>60</v>
      </c>
      <c r="R37" s="1055"/>
      <c r="S37" s="433">
        <f>IFERROR(VLOOKUP(H37,'2.1 Balance de prueba'!$B$5:$G$1105,6,0),0)+IFERROR(VLOOKUP(C37,'2.1 Balance de prueba'!$B$5:$G$1825,6,0),0)+IFERROR(VLOOKUP(D37,'2.1 Balance de prueba'!$B$5:$G$1105,6,0),0)+IFERROR(VLOOKUP(E37,'2.1 Balance de prueba'!$B$5:$G$1825,6,0),0)+IFERROR(VLOOKUP(F37,'2.1 Balance de prueba'!$B$5:$G$1825,6,0),0)+IFERROR(VLOOKUP(B37,'2.1 Balance de prueba'!$B$5:$G$1105,6,0),0)+IFERROR(VLOOKUP(A37,'2.1 Balance de prueba'!$B$5:$G$1105,6,0),0)+IFERROR(VLOOKUP(I37,'2.1 Balance de prueba'!$B$5:$G$1105,6,0),0)+IFERROR(VLOOKUP(J37,'2.1 Balance de prueba'!$B$5:$G$1105,6,0),0)+IFERROR(VLOOKUP(K37,'2.1 Balance de prueba'!$B$5:$G$1105,6,0),0)+IFERROR(VLOOKUP(G37,'2.1 Balance de prueba'!$B$5:$G$1105,6,0),0)</f>
        <v>0</v>
      </c>
      <c r="T37" s="136"/>
      <c r="U37" s="136"/>
      <c r="V37" s="136"/>
      <c r="W37" s="135">
        <f t="shared" si="3"/>
        <v>0</v>
      </c>
    </row>
    <row r="38" spans="1:23" ht="28.5" customHeight="1">
      <c r="A38" s="717"/>
      <c r="B38" s="717"/>
      <c r="C38" s="717"/>
      <c r="D38" s="717"/>
      <c r="E38" s="717"/>
      <c r="F38" s="717"/>
      <c r="G38" s="717"/>
      <c r="H38" s="717"/>
      <c r="I38" s="719"/>
      <c r="J38" s="719"/>
      <c r="K38" s="717"/>
      <c r="M38" s="702"/>
      <c r="N38" s="1089"/>
      <c r="O38" s="1044" t="s">
        <v>734</v>
      </c>
      <c r="P38" s="1015"/>
      <c r="Q38" s="1015"/>
      <c r="R38" s="1045"/>
      <c r="S38" s="135">
        <f>S39-S52</f>
        <v>0</v>
      </c>
      <c r="T38" s="135">
        <f>T39-T52</f>
        <v>0</v>
      </c>
      <c r="U38" s="135">
        <f t="shared" ref="U38:W38" si="4">U39-U52</f>
        <v>0</v>
      </c>
      <c r="V38" s="135">
        <f t="shared" si="4"/>
        <v>0</v>
      </c>
      <c r="W38" s="135">
        <f t="shared" si="4"/>
        <v>0</v>
      </c>
    </row>
    <row r="39" spans="1:23" ht="20.25" customHeight="1">
      <c r="A39" s="717"/>
      <c r="B39" s="717"/>
      <c r="C39" s="717"/>
      <c r="D39" s="717"/>
      <c r="E39" s="717"/>
      <c r="F39" s="717"/>
      <c r="G39" s="717"/>
      <c r="H39" s="717"/>
      <c r="I39" s="719"/>
      <c r="J39" s="719"/>
      <c r="K39" s="717"/>
      <c r="M39" s="702"/>
      <c r="N39" s="1089"/>
      <c r="O39" s="1040"/>
      <c r="P39" s="1059" t="s">
        <v>133</v>
      </c>
      <c r="Q39" s="1015"/>
      <c r="R39" s="1045"/>
      <c r="S39" s="140">
        <f>SUM(S40:S51)</f>
        <v>0</v>
      </c>
      <c r="T39" s="140">
        <f>SUM(T40:T51)</f>
        <v>0</v>
      </c>
      <c r="U39" s="140">
        <f t="shared" ref="U39:W39" si="5">SUM(U40:U51)</f>
        <v>0</v>
      </c>
      <c r="V39" s="140">
        <f t="shared" si="5"/>
        <v>0</v>
      </c>
      <c r="W39" s="140">
        <f t="shared" si="5"/>
        <v>0</v>
      </c>
    </row>
    <row r="40" spans="1:23" ht="19.5" customHeight="1">
      <c r="A40" s="717"/>
      <c r="B40" s="717"/>
      <c r="C40" s="717"/>
      <c r="D40" s="717"/>
      <c r="E40" s="717"/>
      <c r="F40" s="717"/>
      <c r="G40" s="717"/>
      <c r="H40" s="717"/>
      <c r="I40" s="719"/>
      <c r="J40" s="719"/>
      <c r="K40" s="717"/>
      <c r="M40" s="702"/>
      <c r="N40" s="1089"/>
      <c r="O40" s="1056"/>
      <c r="P40" s="1040"/>
      <c r="Q40" s="1030" t="s">
        <v>132</v>
      </c>
      <c r="R40" s="1055"/>
      <c r="S40" s="433">
        <f>IFERROR(VLOOKUP(H40,'2.1 Balance de prueba'!$B$5:$G$1105,6,0),0)+IFERROR(VLOOKUP(C40,'2.1 Balance de prueba'!$B$5:$G$1825,6,0),0)+IFERROR(VLOOKUP(D40,'2.1 Balance de prueba'!$B$5:$G$1105,6,0),0)+IFERROR(VLOOKUP(E40,'2.1 Balance de prueba'!$B$5:$G$1825,6,0),0)+IFERROR(VLOOKUP(F40,'2.1 Balance de prueba'!$B$5:$G$1825,6,0),0)+IFERROR(VLOOKUP(B40,'2.1 Balance de prueba'!$B$5:$G$1105,6,0),0)+IFERROR(VLOOKUP(A40,'2.1 Balance de prueba'!$B$5:$G$1105,6,0),0)+IFERROR(VLOOKUP(I40,'2.1 Balance de prueba'!$B$5:$G$1105,6,0),0)+IFERROR(VLOOKUP(J40,'2.1 Balance de prueba'!$B$5:$G$1105,6,0),0)+IFERROR(VLOOKUP(K40,'2.1 Balance de prueba'!$B$5:$G$1105,6,0),0)+IFERROR(VLOOKUP(G40,'2.1 Balance de prueba'!$B$5:$G$1105,6,0),0)</f>
        <v>0</v>
      </c>
      <c r="T40" s="433"/>
      <c r="U40" s="433"/>
      <c r="V40" s="433"/>
      <c r="W40" s="135">
        <f t="shared" ref="W40:W51" si="6">S40+T40-U40+V40</f>
        <v>0</v>
      </c>
    </row>
    <row r="41" spans="1:23" ht="19.5" customHeight="1">
      <c r="A41" s="717"/>
      <c r="B41" s="717"/>
      <c r="C41" s="717"/>
      <c r="D41" s="717"/>
      <c r="E41" s="717"/>
      <c r="F41" s="717"/>
      <c r="G41" s="717"/>
      <c r="H41" s="717"/>
      <c r="I41" s="719"/>
      <c r="J41" s="817"/>
      <c r="K41" s="817"/>
      <c r="M41" s="702"/>
      <c r="N41" s="1089"/>
      <c r="O41" s="1056"/>
      <c r="P41" s="1041"/>
      <c r="Q41" s="1034" t="s">
        <v>735</v>
      </c>
      <c r="R41" s="1054"/>
      <c r="S41" s="433">
        <f>IFERROR(VLOOKUP(H41,'2.1 Balance de prueba'!$B$5:$G$1105,6,0),0)+IFERROR(VLOOKUP(C41,'2.1 Balance de prueba'!$B$5:$G$1825,6,0),0)+IFERROR(VLOOKUP(D41,'2.1 Balance de prueba'!$B$5:$G$1105,6,0),0)+IFERROR(VLOOKUP(E41,'2.1 Balance de prueba'!$B$5:$G$1825,6,0),0)+IFERROR(VLOOKUP(F41,'2.1 Balance de prueba'!$B$5:$G$1825,6,0),0)+IFERROR(VLOOKUP(B41,'2.1 Balance de prueba'!$B$5:$G$1105,6,0),0)+IFERROR(VLOOKUP(A41,'2.1 Balance de prueba'!$B$5:$G$1105,6,0),0)+IFERROR(VLOOKUP(I41,'2.1 Balance de prueba'!$B$5:$G$1105,6,0),0)+IFERROR(VLOOKUP(J41,'2.1 Balance de prueba'!$B$5:$G$1105,6,0),0)+IFERROR(VLOOKUP(K41,'2.1 Balance de prueba'!$B$5:$G$1105,6,0),0)+IFERROR(VLOOKUP(G41,'2.1 Balance de prueba'!$B$5:$G$1105,6,0),0)</f>
        <v>0</v>
      </c>
      <c r="T41" s="433"/>
      <c r="U41" s="433"/>
      <c r="V41" s="433"/>
      <c r="W41" s="135">
        <f t="shared" si="6"/>
        <v>0</v>
      </c>
    </row>
    <row r="42" spans="1:23" ht="27.75" customHeight="1">
      <c r="A42" s="717"/>
      <c r="B42" s="717"/>
      <c r="C42" s="717"/>
      <c r="D42" s="717"/>
      <c r="E42" s="717"/>
      <c r="F42" s="717"/>
      <c r="G42" s="717"/>
      <c r="H42" s="717"/>
      <c r="I42" s="719"/>
      <c r="J42" s="719"/>
      <c r="K42" s="719"/>
      <c r="M42" s="702"/>
      <c r="N42" s="1089"/>
      <c r="O42" s="1056"/>
      <c r="P42" s="1041"/>
      <c r="Q42" s="1034" t="s">
        <v>447</v>
      </c>
      <c r="R42" s="1054"/>
      <c r="S42" s="433">
        <f>IFERROR(VLOOKUP(H42,'2.1 Balance de prueba'!$B$5:$G$1105,6,0),0)+IFERROR(VLOOKUP(C42,'2.1 Balance de prueba'!$B$5:$G$1825,6,0),0)+IFERROR(VLOOKUP(D42,'2.1 Balance de prueba'!$B$5:$G$1105,6,0),0)+IFERROR(VLOOKUP(E42,'2.1 Balance de prueba'!$B$5:$G$1825,6,0),0)+IFERROR(VLOOKUP(F42,'2.1 Balance de prueba'!$B$5:$G$1825,6,0),0)+IFERROR(VLOOKUP(B42,'2.1 Balance de prueba'!$B$5:$G$1105,6,0),0)+IFERROR(VLOOKUP(A42,'2.1 Balance de prueba'!$B$5:$G$1105,6,0),0)+IFERROR(VLOOKUP(I42,'2.1 Balance de prueba'!$B$5:$G$1105,6,0),0)+IFERROR(VLOOKUP(J42,'2.1 Balance de prueba'!$B$5:$G$1105,6,0),0)+IFERROR(VLOOKUP(K42,'2.1 Balance de prueba'!$B$5:$G$1105,6,0),0)+IFERROR(VLOOKUP(G42,'2.1 Balance de prueba'!$B$5:$G$1105,6,0),0)</f>
        <v>0</v>
      </c>
      <c r="T42" s="433"/>
      <c r="U42" s="433"/>
      <c r="V42" s="433"/>
      <c r="W42" s="135">
        <f t="shared" si="6"/>
        <v>0</v>
      </c>
    </row>
    <row r="43" spans="1:23" ht="18.75" customHeight="1">
      <c r="A43" s="717"/>
      <c r="B43" s="717"/>
      <c r="C43" s="717"/>
      <c r="D43" s="717"/>
      <c r="E43" s="717"/>
      <c r="F43" s="717"/>
      <c r="G43" s="717"/>
      <c r="H43" s="717"/>
      <c r="I43" s="719"/>
      <c r="J43" s="719"/>
      <c r="K43" s="719"/>
      <c r="M43" s="702"/>
      <c r="N43" s="1089"/>
      <c r="O43" s="1056"/>
      <c r="P43" s="1041"/>
      <c r="Q43" s="1030" t="s">
        <v>448</v>
      </c>
      <c r="R43" s="1031"/>
      <c r="S43" s="433">
        <f>IFERROR(VLOOKUP(H43,'2.1 Balance de prueba'!$B$5:$G$1105,6,0),0)+IFERROR(VLOOKUP(C43,'2.1 Balance de prueba'!$B$5:$G$1825,6,0),0)+IFERROR(VLOOKUP(D43,'2.1 Balance de prueba'!$B$5:$G$1105,6,0),0)+IFERROR(VLOOKUP(E43,'2.1 Balance de prueba'!$B$5:$G$1825,6,0),0)+IFERROR(VLOOKUP(F43,'2.1 Balance de prueba'!$B$5:$G$1825,6,0),0)+IFERROR(VLOOKUP(B43,'2.1 Balance de prueba'!$B$5:$G$1105,6,0),0)+IFERROR(VLOOKUP(A43,'2.1 Balance de prueba'!$B$5:$G$1105,6,0),0)+IFERROR(VLOOKUP(I43,'2.1 Balance de prueba'!$B$5:$G$1105,6,0),0)+IFERROR(VLOOKUP(J43,'2.1 Balance de prueba'!$B$5:$G$1105,6,0),0)+IFERROR(VLOOKUP(K43,'2.1 Balance de prueba'!$B$5:$G$1105,6,0),0)+IFERROR(VLOOKUP(G43,'2.1 Balance de prueba'!$B$5:$G$1105,6,0),0)</f>
        <v>0</v>
      </c>
      <c r="T43" s="433"/>
      <c r="U43" s="433"/>
      <c r="V43" s="433"/>
      <c r="W43" s="135">
        <f t="shared" si="6"/>
        <v>0</v>
      </c>
    </row>
    <row r="44" spans="1:23" ht="19.5" customHeight="1">
      <c r="A44" s="717"/>
      <c r="B44" s="717"/>
      <c r="C44" s="717"/>
      <c r="D44" s="717"/>
      <c r="E44" s="717"/>
      <c r="F44" s="717"/>
      <c r="G44" s="717"/>
      <c r="H44" s="717"/>
      <c r="I44" s="719"/>
      <c r="J44" s="719"/>
      <c r="K44" s="719"/>
      <c r="M44" s="702"/>
      <c r="N44" s="1089"/>
      <c r="O44" s="1056"/>
      <c r="P44" s="1041"/>
      <c r="Q44" s="1030" t="s">
        <v>467</v>
      </c>
      <c r="R44" s="1055"/>
      <c r="S44" s="433">
        <f>IFERROR(VLOOKUP(H44,'2.1 Balance de prueba'!$B$5:$G$1105,6,0),0)+IFERROR(VLOOKUP(C44,'2.1 Balance de prueba'!$B$5:$G$1825,6,0),0)+IFERROR(VLOOKUP(D44,'2.1 Balance de prueba'!$B$5:$G$1105,6,0),0)+IFERROR(VLOOKUP(E44,'2.1 Balance de prueba'!$B$5:$G$1825,6,0),0)+IFERROR(VLOOKUP(F44,'2.1 Balance de prueba'!$B$5:$G$1825,6,0),0)+IFERROR(VLOOKUP(B44,'2.1 Balance de prueba'!$B$5:$G$1105,6,0),0)+IFERROR(VLOOKUP(A44,'2.1 Balance de prueba'!$B$5:$G$1105,6,0),0)+IFERROR(VLOOKUP(I44,'2.1 Balance de prueba'!$B$5:$G$1105,6,0),0)+IFERROR(VLOOKUP(J44,'2.1 Balance de prueba'!$B$5:$G$1105,6,0),0)+IFERROR(VLOOKUP(K44,'2.1 Balance de prueba'!$B$5:$G$1105,6,0),0)+IFERROR(VLOOKUP(G44,'2.1 Balance de prueba'!$B$5:$G$1105,6,0),0)</f>
        <v>0</v>
      </c>
      <c r="T44" s="433"/>
      <c r="U44" s="433"/>
      <c r="V44" s="433"/>
      <c r="W44" s="135">
        <f t="shared" si="6"/>
        <v>0</v>
      </c>
    </row>
    <row r="45" spans="1:23" ht="19.5" customHeight="1">
      <c r="A45" s="717"/>
      <c r="B45" s="717"/>
      <c r="C45" s="717"/>
      <c r="D45" s="717"/>
      <c r="E45" s="717"/>
      <c r="F45" s="717"/>
      <c r="G45" s="717"/>
      <c r="H45" s="717"/>
      <c r="I45" s="719"/>
      <c r="J45" s="719"/>
      <c r="K45" s="719"/>
      <c r="M45" s="702"/>
      <c r="N45" s="1089"/>
      <c r="O45" s="1056"/>
      <c r="P45" s="1041"/>
      <c r="Q45" s="1034" t="s">
        <v>153</v>
      </c>
      <c r="R45" s="1054"/>
      <c r="S45" s="433">
        <f>IFERROR(VLOOKUP(H45,'2.1 Balance de prueba'!$B$5:$G$1105,6,0),0)+IFERROR(VLOOKUP(C45,'2.1 Balance de prueba'!$B$5:$G$1825,6,0),0)+IFERROR(VLOOKUP(D45,'2.1 Balance de prueba'!$B$5:$G$1105,6,0),0)+IFERROR(VLOOKUP(E45,'2.1 Balance de prueba'!$B$5:$G$1825,6,0),0)+IFERROR(VLOOKUP(F45,'2.1 Balance de prueba'!$B$5:$G$1825,6,0),0)+IFERROR(VLOOKUP(B45,'2.1 Balance de prueba'!$B$5:$G$1105,6,0),0)+IFERROR(VLOOKUP(A45,'2.1 Balance de prueba'!$B$5:$G$1105,6,0),0)+IFERROR(VLOOKUP(I45,'2.1 Balance de prueba'!$B$5:$G$1105,6,0),0)+IFERROR(VLOOKUP(J45,'2.1 Balance de prueba'!$B$5:$G$1105,6,0),0)+IFERROR(VLOOKUP(K45,'2.1 Balance de prueba'!$B$5:$G$1105,6,0),0)+IFERROR(VLOOKUP(G45,'2.1 Balance de prueba'!$B$5:$G$1105,6,0),0)</f>
        <v>0</v>
      </c>
      <c r="T45" s="433"/>
      <c r="U45" s="433"/>
      <c r="V45" s="433"/>
      <c r="W45" s="135">
        <f t="shared" si="6"/>
        <v>0</v>
      </c>
    </row>
    <row r="46" spans="1:23" ht="32.25" customHeight="1">
      <c r="A46" s="717"/>
      <c r="B46" s="717"/>
      <c r="C46" s="717"/>
      <c r="D46" s="717"/>
      <c r="E46" s="717"/>
      <c r="F46" s="717"/>
      <c r="G46" s="717"/>
      <c r="H46" s="717"/>
      <c r="I46" s="719"/>
      <c r="J46" s="719"/>
      <c r="K46" s="817"/>
      <c r="M46" s="702"/>
      <c r="N46" s="1089"/>
      <c r="O46" s="1056"/>
      <c r="P46" s="1041"/>
      <c r="Q46" s="1030" t="s">
        <v>130</v>
      </c>
      <c r="R46" s="1055"/>
      <c r="S46" s="433">
        <f>IFERROR(VLOOKUP(H46,'2.1 Balance de prueba'!$B$5:$G$1105,6,0),0)+IFERROR(VLOOKUP(C46,'2.1 Balance de prueba'!$B$5:$G$1825,6,0),0)+IFERROR(VLOOKUP(D46,'2.1 Balance de prueba'!$B$5:$G$1105,6,0),0)+IFERROR(VLOOKUP(E46,'2.1 Balance de prueba'!$B$5:$G$1825,6,0),0)+IFERROR(VLOOKUP(F46,'2.1 Balance de prueba'!$B$5:$G$1825,6,0),0)+IFERROR(VLOOKUP(B46,'2.1 Balance de prueba'!$B$5:$G$1105,6,0),0)+IFERROR(VLOOKUP(A46,'2.1 Balance de prueba'!$B$5:$G$1105,6,0),0)+IFERROR(VLOOKUP(I46,'2.1 Balance de prueba'!$B$5:$G$1105,6,0),0)+IFERROR(VLOOKUP(J46,'2.1 Balance de prueba'!$B$5:$G$1105,6,0),0)+IFERROR(VLOOKUP(K46,'2.1 Balance de prueba'!$B$5:$G$1105,6,0),0)+IFERROR(VLOOKUP(G46,'2.1 Balance de prueba'!$B$5:$G$1105,6,0),0)</f>
        <v>0</v>
      </c>
      <c r="T46" s="433"/>
      <c r="U46" s="433"/>
      <c r="V46" s="433"/>
      <c r="W46" s="135">
        <f t="shared" si="6"/>
        <v>0</v>
      </c>
    </row>
    <row r="47" spans="1:23" ht="22.5" customHeight="1">
      <c r="A47" s="717"/>
      <c r="B47" s="717"/>
      <c r="C47" s="717"/>
      <c r="D47" s="717"/>
      <c r="E47" s="717"/>
      <c r="F47" s="717"/>
      <c r="G47" s="717"/>
      <c r="H47" s="717"/>
      <c r="I47" s="719"/>
      <c r="J47" s="719"/>
      <c r="K47" s="719"/>
      <c r="M47" s="702"/>
      <c r="N47" s="1089"/>
      <c r="O47" s="1056"/>
      <c r="P47" s="1041"/>
      <c r="Q47" s="1030" t="s">
        <v>736</v>
      </c>
      <c r="R47" s="1031"/>
      <c r="S47" s="433">
        <f>IFERROR(VLOOKUP(H47,'2.1 Balance de prueba'!$B$5:$G$1105,6,0),0)+IFERROR(VLOOKUP(C47,'2.1 Balance de prueba'!$B$5:$G$1825,6,0),0)+IFERROR(VLOOKUP(D47,'2.1 Balance de prueba'!$B$5:$G$1105,6,0),0)+IFERROR(VLOOKUP(E47,'2.1 Balance de prueba'!$B$5:$G$1825,6,0),0)+IFERROR(VLOOKUP(F47,'2.1 Balance de prueba'!$B$5:$G$1825,6,0),0)+IFERROR(VLOOKUP(B47,'2.1 Balance de prueba'!$B$5:$G$1105,6,0),0)+IFERROR(VLOOKUP(A47,'2.1 Balance de prueba'!$B$5:$G$1105,6,0),0)+IFERROR(VLOOKUP(I47,'2.1 Balance de prueba'!$B$5:$G$1105,6,0),0)+IFERROR(VLOOKUP(J47,'2.1 Balance de prueba'!$B$5:$G$1105,6,0),0)+IFERROR(VLOOKUP(K47,'2.1 Balance de prueba'!$B$5:$G$1105,6,0),0)+IFERROR(VLOOKUP(G47,'2.1 Balance de prueba'!$B$5:$G$1105,6,0),0)</f>
        <v>0</v>
      </c>
      <c r="T47" s="433"/>
      <c r="U47" s="433"/>
      <c r="V47" s="433"/>
      <c r="W47" s="135">
        <f t="shared" si="6"/>
        <v>0</v>
      </c>
    </row>
    <row r="48" spans="1:23" ht="19.5" customHeight="1">
      <c r="A48" s="717"/>
      <c r="B48" s="717"/>
      <c r="C48" s="717"/>
      <c r="D48" s="717"/>
      <c r="E48" s="717"/>
      <c r="F48" s="717"/>
      <c r="G48" s="717"/>
      <c r="H48" s="717"/>
      <c r="I48" s="719"/>
      <c r="J48" s="719"/>
      <c r="K48" s="719"/>
      <c r="M48" s="702"/>
      <c r="N48" s="1089"/>
      <c r="O48" s="1056"/>
      <c r="P48" s="1041"/>
      <c r="Q48" s="1030" t="s">
        <v>289</v>
      </c>
      <c r="R48" s="1031"/>
      <c r="S48" s="433">
        <f>IFERROR(VLOOKUP(H48,'2.1 Balance de prueba'!$B$5:$G$1105,6,0),0)+IFERROR(VLOOKUP(C48,'2.1 Balance de prueba'!$B$5:$G$1825,6,0),0)+IFERROR(VLOOKUP(D48,'2.1 Balance de prueba'!$B$5:$G$1105,6,0),0)+IFERROR(VLOOKUP(E48,'2.1 Balance de prueba'!$B$5:$G$1825,6,0),0)+IFERROR(VLOOKUP(F48,'2.1 Balance de prueba'!$B$5:$G$1825,6,0),0)+IFERROR(VLOOKUP(B48,'2.1 Balance de prueba'!$B$5:$G$1105,6,0),0)+IFERROR(VLOOKUP(A48,'2.1 Balance de prueba'!$B$5:$G$1105,6,0),0)+IFERROR(VLOOKUP(I48,'2.1 Balance de prueba'!$B$5:$G$1105,6,0),0)+IFERROR(VLOOKUP(J48,'2.1 Balance de prueba'!$B$5:$G$1105,6,0),0)+IFERROR(VLOOKUP(K48,'2.1 Balance de prueba'!$B$5:$G$1105,6,0),0)+IFERROR(VLOOKUP(G48,'2.1 Balance de prueba'!$B$5:$G$1105,6,0),0)</f>
        <v>0</v>
      </c>
      <c r="T48" s="433"/>
      <c r="U48" s="433"/>
      <c r="V48" s="433"/>
      <c r="W48" s="135">
        <f t="shared" si="6"/>
        <v>0</v>
      </c>
    </row>
    <row r="49" spans="1:23" ht="19.5" customHeight="1">
      <c r="A49" s="717"/>
      <c r="B49" s="717"/>
      <c r="C49" s="717"/>
      <c r="D49" s="717"/>
      <c r="E49" s="717"/>
      <c r="F49" s="717"/>
      <c r="G49" s="717"/>
      <c r="H49" s="717"/>
      <c r="I49" s="719"/>
      <c r="J49" s="719"/>
      <c r="K49" s="817"/>
      <c r="M49" s="702"/>
      <c r="N49" s="1089"/>
      <c r="O49" s="1056"/>
      <c r="P49" s="1041"/>
      <c r="Q49" s="1030" t="s">
        <v>737</v>
      </c>
      <c r="R49" s="1031"/>
      <c r="S49" s="433">
        <f>IFERROR(VLOOKUP(H49,'2.1 Balance de prueba'!$B$5:$G$1105,6,0),0)+IFERROR(VLOOKUP(C49,'2.1 Balance de prueba'!$B$5:$G$1825,6,0),0)+IFERROR(VLOOKUP(D49,'2.1 Balance de prueba'!$B$5:$G$1105,6,0),0)+IFERROR(VLOOKUP(E49,'2.1 Balance de prueba'!$B$5:$G$1825,6,0),0)+IFERROR(VLOOKUP(F49,'2.1 Balance de prueba'!$B$5:$G$1825,6,0),0)+IFERROR(VLOOKUP(B49,'2.1 Balance de prueba'!$B$5:$G$1105,6,0),0)+IFERROR(VLOOKUP(A49,'2.1 Balance de prueba'!$B$5:$G$1105,6,0),0)+IFERROR(VLOOKUP(I49,'2.1 Balance de prueba'!$B$5:$G$1105,6,0),0)+IFERROR(VLOOKUP(J49,'2.1 Balance de prueba'!$B$5:$G$1105,6,0),0)+IFERROR(VLOOKUP(K49,'2.1 Balance de prueba'!$B$5:$G$1105,6,0),0)+IFERROR(VLOOKUP(G49,'2.1 Balance de prueba'!$B$5:$G$1105,6,0),0)</f>
        <v>0</v>
      </c>
      <c r="T49" s="433"/>
      <c r="U49" s="433"/>
      <c r="V49" s="433"/>
      <c r="W49" s="135">
        <f t="shared" si="6"/>
        <v>0</v>
      </c>
    </row>
    <row r="50" spans="1:23" ht="19.5" customHeight="1">
      <c r="A50" s="717"/>
      <c r="B50" s="717"/>
      <c r="C50" s="717"/>
      <c r="D50" s="717"/>
      <c r="E50" s="717"/>
      <c r="F50" s="717"/>
      <c r="G50" s="717"/>
      <c r="H50" s="717"/>
      <c r="I50" s="719"/>
      <c r="J50" s="719"/>
      <c r="K50" s="817"/>
      <c r="M50" s="702"/>
      <c r="N50" s="1089"/>
      <c r="O50" s="1056"/>
      <c r="P50" s="1041"/>
      <c r="Q50" s="1030" t="s">
        <v>738</v>
      </c>
      <c r="R50" s="1031"/>
      <c r="S50" s="433">
        <f>IFERROR(VLOOKUP(H50,'2.1 Balance de prueba'!$B$5:$G$1105,6,0),0)+IFERROR(VLOOKUP(C50,'2.1 Balance de prueba'!$B$5:$G$1825,6,0),0)+IFERROR(VLOOKUP(D50,'2.1 Balance de prueba'!$B$5:$G$1105,6,0),0)+IFERROR(VLOOKUP(E50,'2.1 Balance de prueba'!$B$5:$G$1825,6,0),0)+IFERROR(VLOOKUP(F50,'2.1 Balance de prueba'!$B$5:$G$1825,6,0),0)+IFERROR(VLOOKUP(B50,'2.1 Balance de prueba'!$B$5:$G$1105,6,0),0)+IFERROR(VLOOKUP(A50,'2.1 Balance de prueba'!$B$5:$G$1105,6,0),0)+IFERROR(VLOOKUP(I50,'2.1 Balance de prueba'!$B$5:$G$1105,6,0),0)+IFERROR(VLOOKUP(J50,'2.1 Balance de prueba'!$B$5:$G$1105,6,0),0)+IFERROR(VLOOKUP(K50,'2.1 Balance de prueba'!$B$5:$G$1105,6,0),0)+IFERROR(VLOOKUP(G50,'2.1 Balance de prueba'!$B$5:$G$1105,6,0),0)</f>
        <v>0</v>
      </c>
      <c r="T50" s="433"/>
      <c r="U50" s="433"/>
      <c r="V50" s="433"/>
      <c r="W50" s="135">
        <f t="shared" si="6"/>
        <v>0</v>
      </c>
    </row>
    <row r="51" spans="1:23" ht="19.5" customHeight="1">
      <c r="A51" s="717"/>
      <c r="B51" s="717"/>
      <c r="C51" s="717"/>
      <c r="D51" s="717"/>
      <c r="E51" s="717"/>
      <c r="F51" s="717"/>
      <c r="G51" s="717"/>
      <c r="H51" s="717"/>
      <c r="I51" s="719"/>
      <c r="J51" s="719"/>
      <c r="K51" s="817"/>
      <c r="M51" s="702"/>
      <c r="N51" s="1089"/>
      <c r="O51" s="1056"/>
      <c r="P51" s="1043"/>
      <c r="Q51" s="1030" t="s">
        <v>131</v>
      </c>
      <c r="R51" s="1055"/>
      <c r="S51" s="433">
        <f>IFERROR(VLOOKUP(H51,'2.1 Balance de prueba'!$B$5:$G$1105,6,0),0)+IFERROR(VLOOKUP(C51,'2.1 Balance de prueba'!$B$5:$G$1825,6,0),0)+IFERROR(VLOOKUP(D51,'2.1 Balance de prueba'!$B$5:$G$1105,6,0),0)+IFERROR(VLOOKUP(E51,'2.1 Balance de prueba'!$B$5:$G$1825,6,0),0)+IFERROR(VLOOKUP(F51,'2.1 Balance de prueba'!$B$5:$G$1825,6,0),0)+IFERROR(VLOOKUP(B51,'2.1 Balance de prueba'!$B$5:$G$1105,6,0),0)+IFERROR(VLOOKUP(A51,'2.1 Balance de prueba'!$B$5:$G$1105,6,0),0)+IFERROR(VLOOKUP(I51,'2.1 Balance de prueba'!$B$5:$G$1105,6,0),0)+IFERROR(VLOOKUP(J51,'2.1 Balance de prueba'!$B$5:$G$1105,6,0),0)+IFERROR(VLOOKUP(K51,'2.1 Balance de prueba'!$B$5:$G$1105,6,0),0)+IFERROR(VLOOKUP(G51,'2.1 Balance de prueba'!$B$5:$G$1105,6,0),0)</f>
        <v>0</v>
      </c>
      <c r="T51" s="433"/>
      <c r="U51" s="433"/>
      <c r="V51" s="433"/>
      <c r="W51" s="135">
        <f t="shared" si="6"/>
        <v>0</v>
      </c>
    </row>
    <row r="52" spans="1:23" ht="29.25" customHeight="1">
      <c r="A52" s="717"/>
      <c r="B52" s="717"/>
      <c r="C52" s="717"/>
      <c r="D52" s="717"/>
      <c r="E52" s="717"/>
      <c r="F52" s="717"/>
      <c r="G52" s="717"/>
      <c r="H52" s="717"/>
      <c r="I52" s="719"/>
      <c r="J52" s="719"/>
      <c r="K52" s="719"/>
      <c r="M52" s="702"/>
      <c r="N52" s="1089"/>
      <c r="O52" s="1056"/>
      <c r="P52" s="1059" t="s">
        <v>280</v>
      </c>
      <c r="Q52" s="1015"/>
      <c r="R52" s="1045"/>
      <c r="S52" s="140">
        <f>SUM(S53:S60)</f>
        <v>0</v>
      </c>
      <c r="T52" s="140">
        <f>SUM(T53:T60)</f>
        <v>0</v>
      </c>
      <c r="U52" s="140">
        <f t="shared" ref="U52:W52" si="7">SUM(U53:U60)</f>
        <v>0</v>
      </c>
      <c r="V52" s="140">
        <f t="shared" si="7"/>
        <v>0</v>
      </c>
      <c r="W52" s="140">
        <f t="shared" si="7"/>
        <v>0</v>
      </c>
    </row>
    <row r="53" spans="1:23" ht="18" customHeight="1">
      <c r="A53" s="717"/>
      <c r="B53" s="717"/>
      <c r="C53" s="717"/>
      <c r="D53" s="717"/>
      <c r="E53" s="717"/>
      <c r="F53" s="717"/>
      <c r="G53" s="717"/>
      <c r="H53" s="717"/>
      <c r="I53" s="719"/>
      <c r="J53" s="719"/>
      <c r="K53" s="719"/>
      <c r="M53" s="702"/>
      <c r="N53" s="1089"/>
      <c r="O53" s="1056"/>
      <c r="P53" s="1040"/>
      <c r="Q53" s="1030" t="s">
        <v>132</v>
      </c>
      <c r="R53" s="1055"/>
      <c r="S53" s="433">
        <f>IFERROR(VLOOKUP(H53,'2.1 Balance de prueba'!$B$5:$G$1105,6,0),0)+IFERROR(VLOOKUP(C53,'2.1 Balance de prueba'!$B$5:$G$1825,6,0),0)+IFERROR(VLOOKUP(D53,'2.1 Balance de prueba'!$B$5:$G$1105,6,0),0)+IFERROR(VLOOKUP(E53,'2.1 Balance de prueba'!$B$5:$G$1825,6,0),0)+IFERROR(VLOOKUP(F53,'2.1 Balance de prueba'!$B$5:$G$1825,6,0),0)+IFERROR(VLOOKUP(B53,'2.1 Balance de prueba'!$B$5:$G$1105,6,0),0)+IFERROR(VLOOKUP(A53,'2.1 Balance de prueba'!$B$5:$G$1105,6,0),0)+IFERROR(VLOOKUP(I53,'2.1 Balance de prueba'!$B$5:$G$1105,6,0),0)+IFERROR(VLOOKUP(J53,'2.1 Balance de prueba'!$B$5:$G$1105,6,0),0)+IFERROR(VLOOKUP(K53,'2.1 Balance de prueba'!$B$5:$G$1105,6,0),0)+IFERROR(VLOOKUP(G53,'2.1 Balance de prueba'!$B$5:$G$1105,6,0),0)</f>
        <v>0</v>
      </c>
      <c r="T53" s="433"/>
      <c r="U53" s="433"/>
      <c r="V53" s="141"/>
      <c r="W53" s="135">
        <f t="shared" ref="W53:W60" si="8">S53+T53-U53+V53</f>
        <v>0</v>
      </c>
    </row>
    <row r="54" spans="1:23" ht="16.5" customHeight="1">
      <c r="A54" s="717"/>
      <c r="B54" s="717"/>
      <c r="C54" s="717"/>
      <c r="D54" s="717"/>
      <c r="E54" s="717"/>
      <c r="F54" s="717"/>
      <c r="G54" s="717"/>
      <c r="H54" s="717"/>
      <c r="I54" s="719"/>
      <c r="J54" s="719"/>
      <c r="K54" s="710"/>
      <c r="M54" s="702"/>
      <c r="N54" s="1089"/>
      <c r="O54" s="1056"/>
      <c r="P54" s="1056"/>
      <c r="Q54" s="1034" t="s">
        <v>735</v>
      </c>
      <c r="R54" s="1054"/>
      <c r="S54" s="433">
        <f>-(IFERROR(VLOOKUP(H54,'2.1 Balance de prueba'!$B$5:$G$1105,6,0),0)+IFERROR(VLOOKUP(C54,'2.1 Balance de prueba'!$B$5:$G$1825,6,0),0)+IFERROR(VLOOKUP(D54,'2.1 Balance de prueba'!$B$5:$G$1105,6,0),0)+IFERROR(VLOOKUP(E54,'2.1 Balance de prueba'!$B$5:$G$1825,6,0),0)+IFERROR(VLOOKUP(F54,'2.1 Balance de prueba'!$B$5:$G$1825,6,0),0)+IFERROR(VLOOKUP(B54,'2.1 Balance de prueba'!$B$5:$G$1105,6,0),0)+IFERROR(VLOOKUP(A54,'2.1 Balance de prueba'!$B$5:$G$1105,6,0),0)+IFERROR(VLOOKUP(I54,'2.1 Balance de prueba'!$B$5:$G$1105,6,0),0)+IFERROR(VLOOKUP(J54,'2.1 Balance de prueba'!$B$5:$G$1105,6,0),0)+IFERROR(VLOOKUP(K54,'2.1 Balance de prueba'!$B$5:$G$1105,6,0),0)+IFERROR(VLOOKUP(G54,'2.1 Balance de prueba'!$B$5:$G$1105,6,0),0))</f>
        <v>0</v>
      </c>
      <c r="T54" s="433"/>
      <c r="U54" s="433"/>
      <c r="V54" s="136"/>
      <c r="W54" s="135">
        <f t="shared" si="8"/>
        <v>0</v>
      </c>
    </row>
    <row r="55" spans="1:23" ht="35.25" customHeight="1">
      <c r="A55" s="717"/>
      <c r="B55" s="717"/>
      <c r="C55" s="717"/>
      <c r="D55" s="717"/>
      <c r="E55" s="717"/>
      <c r="F55" s="717"/>
      <c r="G55" s="717"/>
      <c r="H55" s="717"/>
      <c r="I55" s="719"/>
      <c r="J55" s="719"/>
      <c r="K55" s="710"/>
      <c r="M55" s="702"/>
      <c r="N55" s="1089"/>
      <c r="O55" s="1056"/>
      <c r="P55" s="1056"/>
      <c r="Q55" s="1034" t="s">
        <v>447</v>
      </c>
      <c r="R55" s="1054"/>
      <c r="S55" s="433">
        <f>IFERROR(VLOOKUP(H55,'2.1 Balance de prueba'!$B$5:$G$1105,6,0),0)+IFERROR(VLOOKUP(C55,'2.1 Balance de prueba'!$B$5:$G$1825,6,0),0)+IFERROR(VLOOKUP(D55,'2.1 Balance de prueba'!$B$5:$G$1105,6,0),0)+IFERROR(VLOOKUP(E55,'2.1 Balance de prueba'!$B$5:$G$1825,6,0),0)+IFERROR(VLOOKUP(F55,'2.1 Balance de prueba'!$B$5:$G$1825,6,0),0)+IFERROR(VLOOKUP(B55,'2.1 Balance de prueba'!$B$5:$G$1105,6,0),0)+IFERROR(VLOOKUP(A55,'2.1 Balance de prueba'!$B$5:$G$1105,6,0),0)+IFERROR(VLOOKUP(I55,'2.1 Balance de prueba'!$B$5:$G$1105,6,0),0)+IFERROR(VLOOKUP(J55,'2.1 Balance de prueba'!$B$5:$G$1105,6,0),0)+IFERROR(VLOOKUP(K55,'2.1 Balance de prueba'!$B$5:$G$1105,6,0),0)+IFERROR(VLOOKUP(G55,'2.1 Balance de prueba'!$B$5:$G$1105,6,0),0)</f>
        <v>0</v>
      </c>
      <c r="T55" s="136"/>
      <c r="U55" s="136"/>
      <c r="V55" s="136"/>
      <c r="W55" s="135">
        <f t="shared" si="8"/>
        <v>0</v>
      </c>
    </row>
    <row r="56" spans="1:23" ht="24" customHeight="1">
      <c r="A56" s="717"/>
      <c r="B56" s="717"/>
      <c r="C56" s="717"/>
      <c r="D56" s="717"/>
      <c r="E56" s="717"/>
      <c r="F56" s="717"/>
      <c r="G56" s="717"/>
      <c r="H56" s="717"/>
      <c r="I56" s="719"/>
      <c r="J56" s="719"/>
      <c r="K56" s="710"/>
      <c r="M56" s="702"/>
      <c r="N56" s="1089"/>
      <c r="O56" s="1056"/>
      <c r="P56" s="1056"/>
      <c r="Q56" s="1030" t="s">
        <v>448</v>
      </c>
      <c r="R56" s="1031"/>
      <c r="S56" s="433">
        <f>IFERROR(VLOOKUP(H56,'2.1 Balance de prueba'!$B$5:$G$1105,6,0),0)+IFERROR(VLOOKUP(C56,'2.1 Balance de prueba'!$B$5:$G$1825,6,0),0)+IFERROR(VLOOKUP(D56,'2.1 Balance de prueba'!$B$5:$G$1105,6,0),0)+IFERROR(VLOOKUP(E56,'2.1 Balance de prueba'!$B$5:$G$1825,6,0),0)+IFERROR(VLOOKUP(F56,'2.1 Balance de prueba'!$B$5:$G$1825,6,0),0)+IFERROR(VLOOKUP(B56,'2.1 Balance de prueba'!$B$5:$G$1105,6,0),0)+IFERROR(VLOOKUP(A56,'2.1 Balance de prueba'!$B$5:$G$1105,6,0),0)+IFERROR(VLOOKUP(I56,'2.1 Balance de prueba'!$B$5:$G$1105,6,0),0)+IFERROR(VLOOKUP(J56,'2.1 Balance de prueba'!$B$5:$G$1105,6,0),0)+IFERROR(VLOOKUP(K56,'2.1 Balance de prueba'!$B$5:$G$1105,6,0),0)+IFERROR(VLOOKUP(G56,'2.1 Balance de prueba'!$B$5:$G$1105,6,0),0)</f>
        <v>0</v>
      </c>
      <c r="T56" s="136"/>
      <c r="U56" s="136"/>
      <c r="V56" s="138"/>
      <c r="W56" s="135">
        <f t="shared" si="8"/>
        <v>0</v>
      </c>
    </row>
    <row r="57" spans="1:23" ht="20.25" customHeight="1">
      <c r="A57" s="717"/>
      <c r="B57" s="717"/>
      <c r="C57" s="717"/>
      <c r="D57" s="717"/>
      <c r="E57" s="717"/>
      <c r="F57" s="717"/>
      <c r="G57" s="717"/>
      <c r="H57" s="717"/>
      <c r="I57" s="719"/>
      <c r="J57" s="719"/>
      <c r="K57" s="710"/>
      <c r="M57" s="702"/>
      <c r="N57" s="1089"/>
      <c r="O57" s="1056"/>
      <c r="P57" s="1056"/>
      <c r="Q57" s="1030" t="s">
        <v>467</v>
      </c>
      <c r="R57" s="1055"/>
      <c r="S57" s="433">
        <f>IFERROR(VLOOKUP(H57,'2.1 Balance de prueba'!$B$5:$G$1105,6,0),0)+IFERROR(VLOOKUP(C57,'2.1 Balance de prueba'!$B$5:$G$1825,6,0),0)+IFERROR(VLOOKUP(D57,'2.1 Balance de prueba'!$B$5:$G$1105,6,0),0)+IFERROR(VLOOKUP(E57,'2.1 Balance de prueba'!$B$5:$G$1825,6,0),0)+IFERROR(VLOOKUP(F57,'2.1 Balance de prueba'!$B$5:$G$1825,6,0),0)+IFERROR(VLOOKUP(B57,'2.1 Balance de prueba'!$B$5:$G$1105,6,0),0)+IFERROR(VLOOKUP(A57,'2.1 Balance de prueba'!$B$5:$G$1105,6,0),0)+IFERROR(VLOOKUP(I57,'2.1 Balance de prueba'!$B$5:$G$1105,6,0),0)+IFERROR(VLOOKUP(J57,'2.1 Balance de prueba'!$B$5:$G$1105,6,0),0)+IFERROR(VLOOKUP(K57,'2.1 Balance de prueba'!$B$5:$G$1105,6,0),0)+IFERROR(VLOOKUP(G57,'2.1 Balance de prueba'!$B$5:$G$1105,6,0),0)</f>
        <v>0</v>
      </c>
      <c r="T57" s="136"/>
      <c r="U57" s="138"/>
      <c r="V57" s="138"/>
      <c r="W57" s="135">
        <f t="shared" si="8"/>
        <v>0</v>
      </c>
    </row>
    <row r="58" spans="1:23" ht="20.25" customHeight="1">
      <c r="A58" s="717"/>
      <c r="B58" s="717"/>
      <c r="C58" s="717"/>
      <c r="D58" s="717"/>
      <c r="E58" s="717"/>
      <c r="F58" s="717"/>
      <c r="G58" s="717"/>
      <c r="H58" s="717"/>
      <c r="I58" s="719"/>
      <c r="J58" s="719"/>
      <c r="K58" s="710"/>
      <c r="M58" s="702"/>
      <c r="N58" s="1089"/>
      <c r="O58" s="1056"/>
      <c r="P58" s="1056"/>
      <c r="Q58" s="1034" t="s">
        <v>153</v>
      </c>
      <c r="R58" s="1054"/>
      <c r="S58" s="433">
        <f>IFERROR(VLOOKUP(H58,'2.1 Balance de prueba'!$B$5:$G$1105,6,0),0)+IFERROR(VLOOKUP(C58,'2.1 Balance de prueba'!$B$5:$G$1825,6,0),0)+IFERROR(VLOOKUP(D58,'2.1 Balance de prueba'!$B$5:$G$1105,6,0),0)+IFERROR(VLOOKUP(E58,'2.1 Balance de prueba'!$B$5:$G$1825,6,0),0)+IFERROR(VLOOKUP(F58,'2.1 Balance de prueba'!$B$5:$G$1825,6,0),0)+IFERROR(VLOOKUP(B58,'2.1 Balance de prueba'!$B$5:$G$1105,6,0),0)+IFERROR(VLOOKUP(A58,'2.1 Balance de prueba'!$B$5:$G$1105,6,0),0)+IFERROR(VLOOKUP(I58,'2.1 Balance de prueba'!$B$5:$G$1105,6,0),0)+IFERROR(VLOOKUP(J58,'2.1 Balance de prueba'!$B$5:$G$1105,6,0),0)+IFERROR(VLOOKUP(K58,'2.1 Balance de prueba'!$B$5:$G$1105,6,0),0)+IFERROR(VLOOKUP(G58,'2.1 Balance de prueba'!$B$5:$G$1105,6,0),0)</f>
        <v>0</v>
      </c>
      <c r="T58" s="136"/>
      <c r="U58" s="138"/>
      <c r="V58" s="138"/>
      <c r="W58" s="135">
        <f t="shared" si="8"/>
        <v>0</v>
      </c>
    </row>
    <row r="59" spans="1:23" ht="31.5" customHeight="1">
      <c r="A59" s="717"/>
      <c r="B59" s="717"/>
      <c r="C59" s="717"/>
      <c r="D59" s="717"/>
      <c r="E59" s="717"/>
      <c r="F59" s="717"/>
      <c r="G59" s="717"/>
      <c r="H59" s="717"/>
      <c r="I59" s="719"/>
      <c r="J59" s="719"/>
      <c r="K59" s="710"/>
      <c r="M59" s="702"/>
      <c r="N59" s="1089"/>
      <c r="O59" s="1056"/>
      <c r="P59" s="1056"/>
      <c r="Q59" s="1030" t="s">
        <v>739</v>
      </c>
      <c r="R59" s="1055"/>
      <c r="S59" s="433">
        <f>IFERROR(VLOOKUP(H59,'2.1 Balance de prueba'!$B$5:$G$1105,6,0),0)+IFERROR(VLOOKUP(C59,'2.1 Balance de prueba'!$B$5:$G$1825,6,0),0)+IFERROR(VLOOKUP(D59,'2.1 Balance de prueba'!$B$5:$G$1105,6,0),0)+IFERROR(VLOOKUP(E59,'2.1 Balance de prueba'!$B$5:$G$1825,6,0),0)+IFERROR(VLOOKUP(F59,'2.1 Balance de prueba'!$B$5:$G$1825,6,0),0)+IFERROR(VLOOKUP(B59,'2.1 Balance de prueba'!$B$5:$G$1105,6,0),0)+IFERROR(VLOOKUP(A59,'2.1 Balance de prueba'!$B$5:$G$1105,6,0),0)+IFERROR(VLOOKUP(I59,'2.1 Balance de prueba'!$B$5:$G$1105,6,0),0)+IFERROR(VLOOKUP(J59,'2.1 Balance de prueba'!$B$5:$G$1105,6,0),0)+IFERROR(VLOOKUP(K59,'2.1 Balance de prueba'!$B$5:$G$1105,6,0),0)+IFERROR(VLOOKUP(G59,'2.1 Balance de prueba'!$B$5:$G$1105,6,0),0)</f>
        <v>0</v>
      </c>
      <c r="T59" s="136"/>
      <c r="U59" s="138"/>
      <c r="V59" s="138"/>
      <c r="W59" s="135">
        <f t="shared" si="8"/>
        <v>0</v>
      </c>
    </row>
    <row r="60" spans="1:23" ht="20.25" customHeight="1">
      <c r="A60" s="717"/>
      <c r="B60" s="717"/>
      <c r="C60" s="717"/>
      <c r="D60" s="717"/>
      <c r="E60" s="717"/>
      <c r="F60" s="717"/>
      <c r="G60" s="717"/>
      <c r="H60" s="717"/>
      <c r="I60" s="719"/>
      <c r="J60" s="719"/>
      <c r="K60" s="710"/>
      <c r="M60" s="702"/>
      <c r="N60" s="1089"/>
      <c r="O60" s="1057"/>
      <c r="P60" s="1057"/>
      <c r="Q60" s="1030" t="s">
        <v>740</v>
      </c>
      <c r="R60" s="1055"/>
      <c r="S60" s="433">
        <f>IFERROR(VLOOKUP(H60,'2.1 Balance de prueba'!$B$5:$G$1105,6,0),0)+IFERROR(VLOOKUP(C60,'2.1 Balance de prueba'!$B$5:$G$1825,6,0),0)+IFERROR(VLOOKUP(D60,'2.1 Balance de prueba'!$B$5:$G$1105,6,0),0)+IFERROR(VLOOKUP(E60,'2.1 Balance de prueba'!$B$5:$G$1825,6,0),0)+IFERROR(VLOOKUP(F60,'2.1 Balance de prueba'!$B$5:$G$1825,6,0),0)+IFERROR(VLOOKUP(B60,'2.1 Balance de prueba'!$B$5:$G$1105,6,0),0)+IFERROR(VLOOKUP(A60,'2.1 Balance de prueba'!$B$5:$G$1105,6,0),0)+IFERROR(VLOOKUP(I60,'2.1 Balance de prueba'!$B$5:$G$1105,6,0),0)+IFERROR(VLOOKUP(J60,'2.1 Balance de prueba'!$B$5:$G$1105,6,0),0)+IFERROR(VLOOKUP(K60,'2.1 Balance de prueba'!$B$5:$G$1105,6,0),0)+IFERROR(VLOOKUP(G60,'2.1 Balance de prueba'!$B$5:$G$1105,6,0),0)</f>
        <v>0</v>
      </c>
      <c r="T60" s="136"/>
      <c r="U60" s="138"/>
      <c r="V60" s="138"/>
      <c r="W60" s="135">
        <f t="shared" si="8"/>
        <v>0</v>
      </c>
    </row>
    <row r="61" spans="1:23" ht="30.75" customHeight="1">
      <c r="A61" s="717"/>
      <c r="B61" s="717"/>
      <c r="C61" s="717"/>
      <c r="D61" s="717"/>
      <c r="E61" s="717"/>
      <c r="F61" s="717"/>
      <c r="G61" s="717"/>
      <c r="H61" s="717"/>
      <c r="I61" s="719"/>
      <c r="J61" s="719"/>
      <c r="K61" s="710"/>
      <c r="M61" s="702"/>
      <c r="N61" s="1089"/>
      <c r="O61" s="1044" t="s">
        <v>6</v>
      </c>
      <c r="P61" s="1015"/>
      <c r="Q61" s="1015"/>
      <c r="R61" s="1045"/>
      <c r="S61" s="135">
        <f>SUM(S62:S71)-S72</f>
        <v>0</v>
      </c>
      <c r="T61" s="135">
        <f>SUM(T62:T71)-T72</f>
        <v>0</v>
      </c>
      <c r="U61" s="135">
        <f>SUM(U62:U71)-U72</f>
        <v>0</v>
      </c>
      <c r="V61" s="135">
        <f>SUM(V62:V71)-V72</f>
        <v>0</v>
      </c>
      <c r="W61" s="135">
        <f>SUM(W62:W71)-W72</f>
        <v>0</v>
      </c>
    </row>
    <row r="62" spans="1:23" ht="24.75" customHeight="1">
      <c r="A62" s="717"/>
      <c r="B62" s="717"/>
      <c r="C62" s="717"/>
      <c r="D62" s="717"/>
      <c r="E62" s="717"/>
      <c r="F62" s="717"/>
      <c r="G62" s="717"/>
      <c r="H62" s="717"/>
      <c r="I62" s="719"/>
      <c r="J62" s="719"/>
      <c r="K62" s="817"/>
      <c r="M62" s="702"/>
      <c r="N62" s="1089"/>
      <c r="O62" s="1040"/>
      <c r="P62" s="1034" t="s">
        <v>468</v>
      </c>
      <c r="Q62" s="1035"/>
      <c r="R62" s="1036"/>
      <c r="S62" s="433">
        <f>IFERROR(VLOOKUP(H62,'2.1 Balance de prueba'!$B$5:$G$1105,6,0),0)+IFERROR(VLOOKUP(C62,'2.1 Balance de prueba'!$B$5:$G$1825,6,0),0)+IFERROR(VLOOKUP(D62,'2.1 Balance de prueba'!$B$5:$G$1105,6,0),0)+IFERROR(VLOOKUP(E62,'2.1 Balance de prueba'!$B$5:$G$1825,6,0),0)+IFERROR(VLOOKUP(F62,'2.1 Balance de prueba'!$B$5:$G$1825,6,0),0)+IFERROR(VLOOKUP(B62,'2.1 Balance de prueba'!$B$5:$G$1105,6,0),0)+IFERROR(VLOOKUP(A62,'2.1 Balance de prueba'!$B$5:$G$1105,6,0),0)+IFERROR(VLOOKUP(I62,'2.1 Balance de prueba'!$B$5:$G$1105,6,0),0)+IFERROR(VLOOKUP(J62,'2.1 Balance de prueba'!$B$5:$G$1105,6,0),0)+IFERROR(VLOOKUP(K62,'2.1 Balance de prueba'!$B$5:$G$1105,6,0),0)+IFERROR(VLOOKUP(G62,'2.1 Balance de prueba'!$B$5:$G$1105,6,0),0)</f>
        <v>0</v>
      </c>
      <c r="T62" s="141"/>
      <c r="U62" s="141"/>
      <c r="V62" s="141"/>
      <c r="W62" s="135">
        <f t="shared" ref="W62:W72" si="9">S62+T62-U62+V62</f>
        <v>0</v>
      </c>
    </row>
    <row r="63" spans="1:23" ht="25.5" customHeight="1">
      <c r="A63" s="717"/>
      <c r="B63" s="717"/>
      <c r="C63" s="717"/>
      <c r="D63" s="717"/>
      <c r="E63" s="717"/>
      <c r="F63" s="717"/>
      <c r="G63" s="717"/>
      <c r="H63" s="717"/>
      <c r="I63" s="719"/>
      <c r="J63" s="719"/>
      <c r="K63" s="719"/>
      <c r="M63" s="702"/>
      <c r="N63" s="1089"/>
      <c r="O63" s="1041"/>
      <c r="P63" s="1034" t="s">
        <v>469</v>
      </c>
      <c r="Q63" s="1035"/>
      <c r="R63" s="1036"/>
      <c r="S63" s="433">
        <f>IFERROR(VLOOKUP(H63,'2.1 Balance de prueba'!$B$5:$G$1105,6,0),0)+IFERROR(VLOOKUP(C63,'2.1 Balance de prueba'!$B$5:$G$1825,6,0),0)+IFERROR(VLOOKUP(D63,'2.1 Balance de prueba'!$B$5:$G$1105,6,0),0)+IFERROR(VLOOKUP(E63,'2.1 Balance de prueba'!$B$5:$G$1825,6,0),0)+IFERROR(VLOOKUP(F63,'2.1 Balance de prueba'!$B$5:$G$1825,6,0),0)+IFERROR(VLOOKUP(B63,'2.1 Balance de prueba'!$B$5:$G$1105,6,0),0)+IFERROR(VLOOKUP(A63,'2.1 Balance de prueba'!$B$5:$G$1105,6,0),0)+IFERROR(VLOOKUP(I63,'2.1 Balance de prueba'!$B$5:$G$1105,6,0),0)+IFERROR(VLOOKUP(J63,'2.1 Balance de prueba'!$B$5:$G$1105,6,0),0)+IFERROR(VLOOKUP(K63,'2.1 Balance de prueba'!$B$5:$G$1105,6,0),0)+IFERROR(VLOOKUP(G63,'2.1 Balance de prueba'!$B$5:$G$1105,6,0),0)</f>
        <v>0</v>
      </c>
      <c r="T63" s="141"/>
      <c r="U63" s="141"/>
      <c r="V63" s="141"/>
      <c r="W63" s="135">
        <f t="shared" si="9"/>
        <v>0</v>
      </c>
    </row>
    <row r="64" spans="1:23" ht="27.75" customHeight="1">
      <c r="A64" s="717"/>
      <c r="B64" s="717"/>
      <c r="C64" s="717"/>
      <c r="D64" s="717"/>
      <c r="E64" s="717"/>
      <c r="F64" s="717"/>
      <c r="G64" s="717"/>
      <c r="H64" s="717"/>
      <c r="I64" s="719"/>
      <c r="J64" s="719"/>
      <c r="K64" s="719"/>
      <c r="M64" s="702"/>
      <c r="N64" s="1089"/>
      <c r="O64" s="1041"/>
      <c r="P64" s="1034" t="s">
        <v>683</v>
      </c>
      <c r="Q64" s="1035"/>
      <c r="R64" s="1036"/>
      <c r="S64" s="433">
        <f>IFERROR(VLOOKUP(H64,'2.1 Balance de prueba'!$B$5:$G$1105,6,0),0)+IFERROR(VLOOKUP(C64,'2.1 Balance de prueba'!$B$5:$G$1825,6,0),0)+IFERROR(VLOOKUP(D64,'2.1 Balance de prueba'!$B$5:$G$1105,6,0),0)+IFERROR(VLOOKUP(E64,'2.1 Balance de prueba'!$B$5:$G$1825,6,0),0)+IFERROR(VLOOKUP(F64,'2.1 Balance de prueba'!$B$5:$G$1825,6,0),0)+IFERROR(VLOOKUP(B64,'2.1 Balance de prueba'!$B$5:$G$1105,6,0),0)+IFERROR(VLOOKUP(A64,'2.1 Balance de prueba'!$B$5:$G$1105,6,0),0)+IFERROR(VLOOKUP(I64,'2.1 Balance de prueba'!$B$5:$G$1105,6,0),0)+IFERROR(VLOOKUP(J64,'2.1 Balance de prueba'!$B$5:$G$1105,6,0),0)+IFERROR(VLOOKUP(K64,'2.1 Balance de prueba'!$B$5:$G$1105,6,0),0)+IFERROR(VLOOKUP(G64,'2.1 Balance de prueba'!$B$5:$G$1105,6,0),0)</f>
        <v>0</v>
      </c>
      <c r="T64" s="136"/>
      <c r="U64" s="136"/>
      <c r="V64" s="136"/>
      <c r="W64" s="135">
        <f t="shared" si="9"/>
        <v>0</v>
      </c>
    </row>
    <row r="65" spans="1:23" ht="32.25" customHeight="1">
      <c r="A65" s="717"/>
      <c r="B65" s="717"/>
      <c r="C65" s="717"/>
      <c r="D65" s="717"/>
      <c r="E65" s="717"/>
      <c r="F65" s="717"/>
      <c r="G65" s="717"/>
      <c r="H65" s="717"/>
      <c r="I65" s="719"/>
      <c r="J65" s="719"/>
      <c r="K65" s="719"/>
      <c r="M65" s="702"/>
      <c r="N65" s="1089"/>
      <c r="O65" s="1041"/>
      <c r="P65" s="1034" t="s">
        <v>470</v>
      </c>
      <c r="Q65" s="1035"/>
      <c r="R65" s="1036"/>
      <c r="S65" s="433">
        <f>IFERROR(VLOOKUP(H65,'2.1 Balance de prueba'!$B$5:$G$1105,6,0),0)+IFERROR(VLOOKUP(C65,'2.1 Balance de prueba'!$B$5:$G$1825,6,0),0)+IFERROR(VLOOKUP(D65,'2.1 Balance de prueba'!$B$5:$G$1105,6,0),0)+IFERROR(VLOOKUP(E65,'2.1 Balance de prueba'!$B$5:$G$1825,6,0),0)+IFERROR(VLOOKUP(F65,'2.1 Balance de prueba'!$B$5:$G$1825,6,0),0)+IFERROR(VLOOKUP(B65,'2.1 Balance de prueba'!$B$5:$G$1105,6,0),0)+IFERROR(VLOOKUP(A65,'2.1 Balance de prueba'!$B$5:$G$1105,6,0),0)+IFERROR(VLOOKUP(I65,'2.1 Balance de prueba'!$B$5:$G$1105,6,0),0)+IFERROR(VLOOKUP(J65,'2.1 Balance de prueba'!$B$5:$G$1105,6,0),0)+IFERROR(VLOOKUP(K65,'2.1 Balance de prueba'!$B$5:$G$1105,6,0),0)+IFERROR(VLOOKUP(G65,'2.1 Balance de prueba'!$B$5:$G$1105,6,0),0)</f>
        <v>0</v>
      </c>
      <c r="T65" s="136"/>
      <c r="U65" s="136"/>
      <c r="V65" s="136"/>
      <c r="W65" s="135">
        <f t="shared" si="9"/>
        <v>0</v>
      </c>
    </row>
    <row r="66" spans="1:23" ht="23.25" customHeight="1">
      <c r="A66" s="717"/>
      <c r="B66" s="717"/>
      <c r="C66" s="717"/>
      <c r="D66" s="717"/>
      <c r="E66" s="717"/>
      <c r="F66" s="717"/>
      <c r="G66" s="717"/>
      <c r="H66" s="717"/>
      <c r="I66" s="719"/>
      <c r="J66" s="719"/>
      <c r="K66" s="719"/>
      <c r="M66" s="702"/>
      <c r="N66" s="1090"/>
      <c r="O66" s="1042"/>
      <c r="P66" s="1034" t="s">
        <v>869</v>
      </c>
      <c r="Q66" s="1035"/>
      <c r="R66" s="1036"/>
      <c r="S66" s="433">
        <f>IFERROR(VLOOKUP(H66,'2.1 Balance de prueba'!$B$5:$G$1105,6,0),0)+IFERROR(VLOOKUP(C66,'2.1 Balance de prueba'!$B$5:$G$1825,6,0),0)+IFERROR(VLOOKUP(D66,'2.1 Balance de prueba'!$B$5:$G$1105,6,0),0)+IFERROR(VLOOKUP(E66,'2.1 Balance de prueba'!$B$5:$G$1825,6,0),0)+IFERROR(VLOOKUP(F66,'2.1 Balance de prueba'!$B$5:$G$1825,6,0),0)+IFERROR(VLOOKUP(B66,'2.1 Balance de prueba'!$B$5:$G$1105,6,0),0)+IFERROR(VLOOKUP(A66,'2.1 Balance de prueba'!$B$5:$G$1105,6,0),0)+IFERROR(VLOOKUP(I66,'2.1 Balance de prueba'!$B$5:$G$1105,6,0),0)+IFERROR(VLOOKUP(J66,'2.1 Balance de prueba'!$B$5:$G$1105,6,0),0)+IFERROR(VLOOKUP(K66,'2.1 Balance de prueba'!$B$5:$G$1105,6,0),0)+IFERROR(VLOOKUP(G66,'2.1 Balance de prueba'!$B$5:$G$1105,6,0),0)</f>
        <v>0</v>
      </c>
      <c r="T66" s="142"/>
      <c r="U66" s="142"/>
      <c r="V66" s="142"/>
      <c r="W66" s="135">
        <f t="shared" si="9"/>
        <v>0</v>
      </c>
    </row>
    <row r="67" spans="1:23" ht="32.25" customHeight="1">
      <c r="A67" s="717"/>
      <c r="B67" s="717"/>
      <c r="C67" s="717"/>
      <c r="D67" s="717"/>
      <c r="E67" s="717"/>
      <c r="F67" s="717"/>
      <c r="G67" s="717"/>
      <c r="H67" s="717"/>
      <c r="I67" s="719"/>
      <c r="J67" s="719"/>
      <c r="K67" s="719"/>
      <c r="M67" s="702"/>
      <c r="N67" s="1089"/>
      <c r="O67" s="1041"/>
      <c r="P67" s="1034" t="s">
        <v>471</v>
      </c>
      <c r="Q67" s="1035"/>
      <c r="R67" s="1036"/>
      <c r="S67" s="433">
        <f>IFERROR(VLOOKUP(H67,'2.1 Balance de prueba'!$B$5:$G$1105,6,0),0)+IFERROR(VLOOKUP(C67,'2.1 Balance de prueba'!$B$5:$G$1825,6,0),0)+IFERROR(VLOOKUP(D67,'2.1 Balance de prueba'!$B$5:$G$1105,6,0),0)+IFERROR(VLOOKUP(E67,'2.1 Balance de prueba'!$B$5:$G$1825,6,0),0)+IFERROR(VLOOKUP(F67,'2.1 Balance de prueba'!$B$5:$G$1825,6,0),0)+IFERROR(VLOOKUP(B67,'2.1 Balance de prueba'!$B$5:$G$1105,6,0),0)+IFERROR(VLOOKUP(A67,'2.1 Balance de prueba'!$B$5:$G$1105,6,0),0)+IFERROR(VLOOKUP(I67,'2.1 Balance de prueba'!$B$5:$G$1105,6,0),0)+IFERROR(VLOOKUP(J67,'2.1 Balance de prueba'!$B$5:$G$1105,6,0),0)+IFERROR(VLOOKUP(K67,'2.1 Balance de prueba'!$B$5:$G$1105,6,0),0)+IFERROR(VLOOKUP(G67,'2.1 Balance de prueba'!$B$5:$G$1105,6,0),0)</f>
        <v>0</v>
      </c>
      <c r="T67" s="136"/>
      <c r="U67" s="136"/>
      <c r="V67" s="136"/>
      <c r="W67" s="135">
        <f t="shared" si="9"/>
        <v>0</v>
      </c>
    </row>
    <row r="68" spans="1:23" ht="21" customHeight="1">
      <c r="A68" s="717"/>
      <c r="B68" s="717"/>
      <c r="C68" s="717"/>
      <c r="D68" s="717"/>
      <c r="E68" s="717"/>
      <c r="F68" s="717"/>
      <c r="G68" s="717"/>
      <c r="H68" s="717"/>
      <c r="I68" s="719"/>
      <c r="J68" s="719"/>
      <c r="K68" s="719"/>
      <c r="M68" s="702"/>
      <c r="N68" s="1089"/>
      <c r="O68" s="1041"/>
      <c r="P68" s="1034" t="s">
        <v>616</v>
      </c>
      <c r="Q68" s="1035"/>
      <c r="R68" s="1036"/>
      <c r="S68" s="433">
        <f>IFERROR(VLOOKUP(H68,'2.1 Balance de prueba'!$B$5:$G$1105,6,0),0)+IFERROR(VLOOKUP(C68,'2.1 Balance de prueba'!$B$5:$G$1825,6,0),0)+IFERROR(VLOOKUP(D68,'2.1 Balance de prueba'!$B$5:$G$1105,6,0),0)+IFERROR(VLOOKUP(E68,'2.1 Balance de prueba'!$B$5:$G$1825,6,0),0)+IFERROR(VLOOKUP(F68,'2.1 Balance de prueba'!$B$5:$G$1825,6,0),0)+IFERROR(VLOOKUP(B68,'2.1 Balance de prueba'!$B$5:$G$1105,6,0),0)+IFERROR(VLOOKUP(A68,'2.1 Balance de prueba'!$B$5:$G$1105,6,0),0)+IFERROR(VLOOKUP(I68,'2.1 Balance de prueba'!$B$5:$G$1105,6,0),0)+IFERROR(VLOOKUP(J68,'2.1 Balance de prueba'!$B$5:$G$1105,6,0),0)+IFERROR(VLOOKUP(K68,'2.1 Balance de prueba'!$B$5:$G$1105,6,0),0)+IFERROR(VLOOKUP(G68,'2.1 Balance de prueba'!$B$5:$G$1105,6,0),0)</f>
        <v>0</v>
      </c>
      <c r="T68" s="136"/>
      <c r="U68" s="136"/>
      <c r="V68" s="136"/>
      <c r="W68" s="135">
        <f t="shared" si="9"/>
        <v>0</v>
      </c>
    </row>
    <row r="69" spans="1:23" ht="20.25" customHeight="1">
      <c r="A69" s="717"/>
      <c r="B69" s="717"/>
      <c r="C69" s="717"/>
      <c r="D69" s="717"/>
      <c r="E69" s="717"/>
      <c r="F69" s="717"/>
      <c r="G69" s="717"/>
      <c r="H69" s="717"/>
      <c r="I69" s="719"/>
      <c r="J69" s="719"/>
      <c r="K69" s="719"/>
      <c r="M69" s="702"/>
      <c r="N69" s="1089"/>
      <c r="O69" s="1041"/>
      <c r="P69" s="1034" t="s">
        <v>139</v>
      </c>
      <c r="Q69" s="1035"/>
      <c r="R69" s="1036"/>
      <c r="S69" s="433">
        <f>IFERROR(VLOOKUP(H69,'2.1 Balance de prueba'!$B$5:$G$1105,6,0),0)+IFERROR(VLOOKUP(C69,'2.1 Balance de prueba'!$B$5:$G$1825,6,0),0)+IFERROR(VLOOKUP(D69,'2.1 Balance de prueba'!$B$5:$G$1105,6,0),0)+IFERROR(VLOOKUP(E69,'2.1 Balance de prueba'!$B$5:$G$1825,6,0),0)+IFERROR(VLOOKUP(F69,'2.1 Balance de prueba'!$B$5:$G$1825,6,0),0)+IFERROR(VLOOKUP(B69,'2.1 Balance de prueba'!$B$5:$G$1105,6,0),0)+IFERROR(VLOOKUP(A69,'2.1 Balance de prueba'!$B$5:$G$1105,6,0),0)+IFERROR(VLOOKUP(I69,'2.1 Balance de prueba'!$B$5:$G$1105,6,0),0)+IFERROR(VLOOKUP(J69,'2.1 Balance de prueba'!$B$5:$G$1105,6,0),0)+IFERROR(VLOOKUP(K69,'2.1 Balance de prueba'!$B$5:$G$1105,6,0),0)+IFERROR(VLOOKUP(G69,'2.1 Balance de prueba'!$B$5:$G$1105,6,0),0)</f>
        <v>0</v>
      </c>
      <c r="T69" s="136"/>
      <c r="U69" s="136"/>
      <c r="V69" s="136"/>
      <c r="W69" s="135">
        <f t="shared" si="9"/>
        <v>0</v>
      </c>
    </row>
    <row r="70" spans="1:23" ht="30" customHeight="1">
      <c r="A70" s="717"/>
      <c r="B70" s="717"/>
      <c r="C70" s="717"/>
      <c r="D70" s="717"/>
      <c r="E70" s="717"/>
      <c r="F70" s="717"/>
      <c r="G70" s="717"/>
      <c r="H70" s="717"/>
      <c r="I70" s="719"/>
      <c r="J70" s="719"/>
      <c r="K70" s="719"/>
      <c r="M70" s="702"/>
      <c r="N70" s="1089"/>
      <c r="O70" s="1041"/>
      <c r="P70" s="1034" t="s">
        <v>265</v>
      </c>
      <c r="Q70" s="1035"/>
      <c r="R70" s="1036"/>
      <c r="S70" s="433">
        <f>IFERROR(VLOOKUP(H70,'2.1 Balance de prueba'!$B$5:$G$1105,6,0),0)+IFERROR(VLOOKUP(C70,'2.1 Balance de prueba'!$B$5:$G$1825,6,0),0)+IFERROR(VLOOKUP(D70,'2.1 Balance de prueba'!$B$5:$G$1105,6,0),0)+IFERROR(VLOOKUP(E70,'2.1 Balance de prueba'!$B$5:$G$1825,6,0),0)+IFERROR(VLOOKUP(F70,'2.1 Balance de prueba'!$B$5:$G$1825,6,0),0)+IFERROR(VLOOKUP(B70,'2.1 Balance de prueba'!$B$5:$G$1105,6,0),0)+IFERROR(VLOOKUP(A70,'2.1 Balance de prueba'!$B$5:$G$1105,6,0),0)+IFERROR(VLOOKUP(I70,'2.1 Balance de prueba'!$B$5:$G$1105,6,0),0)+IFERROR(VLOOKUP(J70,'2.1 Balance de prueba'!$B$5:$G$1105,6,0),0)+IFERROR(VLOOKUP(K70,'2.1 Balance de prueba'!$B$5:$G$1105,6,0),0)+IFERROR(VLOOKUP(G70,'2.1 Balance de prueba'!$B$5:$G$1105,6,0),0)</f>
        <v>0</v>
      </c>
      <c r="T70" s="136"/>
      <c r="U70" s="136"/>
      <c r="V70" s="136"/>
      <c r="W70" s="135">
        <f t="shared" si="9"/>
        <v>0</v>
      </c>
    </row>
    <row r="71" spans="1:23" ht="20.25" customHeight="1">
      <c r="A71" s="717"/>
      <c r="B71" s="717"/>
      <c r="C71" s="717"/>
      <c r="D71" s="717"/>
      <c r="E71" s="717"/>
      <c r="F71" s="717"/>
      <c r="G71" s="717"/>
      <c r="H71" s="717"/>
      <c r="I71" s="719"/>
      <c r="J71" s="719"/>
      <c r="K71" s="719"/>
      <c r="M71" s="702"/>
      <c r="N71" s="1089"/>
      <c r="O71" s="1041"/>
      <c r="P71" s="1034" t="s">
        <v>7</v>
      </c>
      <c r="Q71" s="1035"/>
      <c r="R71" s="1036"/>
      <c r="S71" s="433">
        <f>IFERROR(VLOOKUP(H71,'2.1 Balance de prueba'!$B$5:$G$1105,6,0),0)+IFERROR(VLOOKUP(C71,'2.1 Balance de prueba'!$B$5:$G$1825,6,0),0)+IFERROR(VLOOKUP(D71,'2.1 Balance de prueba'!$B$5:$G$1105,6,0),0)+IFERROR(VLOOKUP(E71,'2.1 Balance de prueba'!$B$5:$G$1825,6,0),0)+IFERROR(VLOOKUP(F71,'2.1 Balance de prueba'!$B$5:$G$1825,6,0),0)+IFERROR(VLOOKUP(B71,'2.1 Balance de prueba'!$B$5:$G$1105,6,0),0)+IFERROR(VLOOKUP(A71,'2.1 Balance de prueba'!$B$5:$G$1105,6,0),0)+IFERROR(VLOOKUP(I71,'2.1 Balance de prueba'!$B$5:$G$1105,6,0),0)+IFERROR(VLOOKUP(J71,'2.1 Balance de prueba'!$B$5:$G$1105,6,0),0)+IFERROR(VLOOKUP(K71,'2.1 Balance de prueba'!$B$5:$G$1105,6,0),0)+IFERROR(VLOOKUP(G71,'2.1 Balance de prueba'!$B$5:$G$1105,6,0),0)</f>
        <v>0</v>
      </c>
      <c r="T71" s="136"/>
      <c r="U71" s="136"/>
      <c r="V71" s="136"/>
      <c r="W71" s="135">
        <f t="shared" si="9"/>
        <v>0</v>
      </c>
    </row>
    <row r="72" spans="1:23" ht="24" customHeight="1">
      <c r="A72" s="717"/>
      <c r="B72" s="717"/>
      <c r="C72" s="717"/>
      <c r="D72" s="717"/>
      <c r="E72" s="720"/>
      <c r="F72" s="721"/>
      <c r="G72" s="721"/>
      <c r="H72" s="721"/>
      <c r="I72" s="719"/>
      <c r="J72" s="719"/>
      <c r="K72" s="710"/>
      <c r="M72" s="702"/>
      <c r="N72" s="1089"/>
      <c r="O72" s="1043"/>
      <c r="P72" s="1039" t="s">
        <v>266</v>
      </c>
      <c r="Q72" s="1035"/>
      <c r="R72" s="1036"/>
      <c r="S72" s="433">
        <f>-(IFERROR(VLOOKUP(H72,'2.1 Balance de prueba'!$B$5:$G$1105,6,0),0)+IFERROR(VLOOKUP(C72,'2.1 Balance de prueba'!$B$5:$G$1825,6,0),0)+IFERROR(VLOOKUP(D72,'2.1 Balance de prueba'!$B$5:$G$1105,6,0),0)+IFERROR(VLOOKUP(E72,'2.1 Balance de prueba'!$B$5:$G$1825,6,0),0)+IFERROR(VLOOKUP(F72,'2.1 Balance de prueba'!$B$5:$G$1825,6,0),0)+IFERROR(VLOOKUP(B72,'2.1 Balance de prueba'!$B$5:$G$1105,6,0),0)+IFERROR(VLOOKUP(A72,'2.1 Balance de prueba'!$B$5:$G$1105,6,0),0)+IFERROR(VLOOKUP(I72,'2.1 Balance de prueba'!$B$5:$G$1105,6,0),0)+IFERROR(VLOOKUP(J72,'2.1 Balance de prueba'!$B$5:$G$1105,6,0),0)+IFERROR(VLOOKUP(K72,'2.1 Balance de prueba'!$B$5:$G$1105,6,0),0)+IFERROR(VLOOKUP(G72,'2.1 Balance de prueba'!$B$5:$G$1105,6,0),0))</f>
        <v>0</v>
      </c>
      <c r="T72" s="136"/>
      <c r="U72" s="136"/>
      <c r="V72" s="138"/>
      <c r="W72" s="135">
        <f t="shared" si="9"/>
        <v>0</v>
      </c>
    </row>
    <row r="73" spans="1:23" ht="21" customHeight="1">
      <c r="A73" s="717"/>
      <c r="B73" s="717"/>
      <c r="C73" s="717"/>
      <c r="D73" s="717"/>
      <c r="E73" s="720"/>
      <c r="F73" s="721"/>
      <c r="G73" s="721"/>
      <c r="H73" s="721"/>
      <c r="I73" s="719"/>
      <c r="J73" s="719"/>
      <c r="K73" s="719"/>
      <c r="M73" s="702"/>
      <c r="N73" s="1089"/>
      <c r="O73" s="1044" t="s">
        <v>10</v>
      </c>
      <c r="P73" s="1015"/>
      <c r="Q73" s="1015"/>
      <c r="R73" s="1045"/>
      <c r="S73" s="135">
        <f>SUM(S74:S77)</f>
        <v>0</v>
      </c>
      <c r="T73" s="135">
        <f>SUM(T74:T77)</f>
        <v>0</v>
      </c>
      <c r="U73" s="135">
        <f t="shared" ref="U73:W73" si="10">SUM(U74:U77)</f>
        <v>0</v>
      </c>
      <c r="V73" s="135">
        <f t="shared" si="10"/>
        <v>0</v>
      </c>
      <c r="W73" s="135">
        <f t="shared" si="10"/>
        <v>0</v>
      </c>
    </row>
    <row r="74" spans="1:23" ht="20.25" customHeight="1">
      <c r="A74" s="717"/>
      <c r="B74" s="717"/>
      <c r="C74" s="717"/>
      <c r="D74" s="717"/>
      <c r="E74" s="720"/>
      <c r="F74" s="721"/>
      <c r="G74" s="721"/>
      <c r="H74" s="721"/>
      <c r="I74" s="719"/>
      <c r="J74" s="719"/>
      <c r="K74" s="719"/>
      <c r="M74" s="702"/>
      <c r="N74" s="1089"/>
      <c r="O74" s="1040"/>
      <c r="P74" s="1034" t="s">
        <v>238</v>
      </c>
      <c r="Q74" s="1035"/>
      <c r="R74" s="1036"/>
      <c r="S74" s="433">
        <f>IFERROR(VLOOKUP(H74,'2.1 Balance de prueba'!$B$5:$G$1105,6,0),0)+IFERROR(VLOOKUP(C74,'2.1 Balance de prueba'!$B$5:$G$1825,6,0),0)+IFERROR(VLOOKUP(D74,'2.1 Balance de prueba'!$B$5:$G$1105,6,0),0)+IFERROR(VLOOKUP(E74,'2.1 Balance de prueba'!$B$5:$G$1825,6,0),0)+IFERROR(VLOOKUP(F74,'2.1 Balance de prueba'!$B$5:$G$1825,6,0),0)+IFERROR(VLOOKUP(B74,'2.1 Balance de prueba'!$B$5:$G$1105,6,0),0)+IFERROR(VLOOKUP(A74,'2.1 Balance de prueba'!$B$5:$G$1105,6,0),0)+IFERROR(VLOOKUP(I74,'2.1 Balance de prueba'!$B$5:$G$1105,6,0),0)+IFERROR(VLOOKUP(J74,'2.1 Balance de prueba'!$B$5:$G$1105,6,0),0)+IFERROR(VLOOKUP(K74,'2.1 Balance de prueba'!$B$5:$G$1105,6,0),0)+IFERROR(VLOOKUP(G74,'2.1 Balance de prueba'!$B$5:$G$1105,6,0),0)</f>
        <v>0</v>
      </c>
      <c r="T74" s="141"/>
      <c r="U74" s="141"/>
      <c r="V74" s="141"/>
      <c r="W74" s="135">
        <f t="shared" ref="W74:W77" si="11">S74+T74-U74+V74</f>
        <v>0</v>
      </c>
    </row>
    <row r="75" spans="1:23" ht="21" customHeight="1">
      <c r="A75" s="717"/>
      <c r="B75" s="717"/>
      <c r="C75" s="717"/>
      <c r="D75" s="717"/>
      <c r="E75" s="720"/>
      <c r="F75" s="721"/>
      <c r="G75" s="721"/>
      <c r="H75" s="721"/>
      <c r="I75" s="719"/>
      <c r="J75" s="719"/>
      <c r="K75" s="719"/>
      <c r="M75" s="702"/>
      <c r="N75" s="1089"/>
      <c r="O75" s="1041"/>
      <c r="P75" s="1034" t="s">
        <v>239</v>
      </c>
      <c r="Q75" s="1035"/>
      <c r="R75" s="1036"/>
      <c r="S75" s="433">
        <f>IFERROR(VLOOKUP(H75,'2.1 Balance de prueba'!$B$5:$G$1105,6,0),0)+IFERROR(VLOOKUP(C75,'2.1 Balance de prueba'!$B$5:$G$1825,6,0),0)+IFERROR(VLOOKUP(D75,'2.1 Balance de prueba'!$B$5:$G$1105,6,0),0)+IFERROR(VLOOKUP(E75,'2.1 Balance de prueba'!$B$5:$G$1825,6,0),0)+IFERROR(VLOOKUP(F75,'2.1 Balance de prueba'!$B$5:$G$1825,6,0),0)+IFERROR(VLOOKUP(B75,'2.1 Balance de prueba'!$B$5:$G$1105,6,0),0)+IFERROR(VLOOKUP(A75,'2.1 Balance de prueba'!$B$5:$G$1105,6,0),0)+IFERROR(VLOOKUP(I75,'2.1 Balance de prueba'!$B$5:$G$1105,6,0),0)+IFERROR(VLOOKUP(J75,'2.1 Balance de prueba'!$B$5:$G$1105,6,0),0)+IFERROR(VLOOKUP(K75,'2.1 Balance de prueba'!$B$5:$G$1105,6,0),0)+IFERROR(VLOOKUP(G75,'2.1 Balance de prueba'!$B$5:$G$1105,6,0),0)</f>
        <v>0</v>
      </c>
      <c r="T75" s="141"/>
      <c r="U75" s="141"/>
      <c r="V75" s="141"/>
      <c r="W75" s="135">
        <f t="shared" si="11"/>
        <v>0</v>
      </c>
    </row>
    <row r="76" spans="1:23" ht="19.5" customHeight="1">
      <c r="A76" s="717"/>
      <c r="B76" s="717"/>
      <c r="C76" s="717"/>
      <c r="D76" s="717"/>
      <c r="E76" s="720"/>
      <c r="F76" s="721"/>
      <c r="G76" s="721"/>
      <c r="H76" s="721"/>
      <c r="I76" s="719"/>
      <c r="J76" s="719"/>
      <c r="K76" s="719"/>
      <c r="M76" s="702"/>
      <c r="N76" s="1089"/>
      <c r="O76" s="1041"/>
      <c r="P76" s="1034" t="s">
        <v>318</v>
      </c>
      <c r="Q76" s="1035"/>
      <c r="R76" s="1036"/>
      <c r="S76" s="433">
        <f>IFERROR(VLOOKUP(H76,'2.1 Balance de prueba'!$B$5:$G$1105,6,0),0)+IFERROR(VLOOKUP(C76,'2.1 Balance de prueba'!$B$5:$G$1825,6,0),0)+IFERROR(VLOOKUP(D76,'2.1 Balance de prueba'!$B$5:$G$1105,6,0),0)+IFERROR(VLOOKUP(E76,'2.1 Balance de prueba'!$B$5:$G$1825,6,0),0)+IFERROR(VLOOKUP(F76,'2.1 Balance de prueba'!$B$5:$G$1825,6,0),0)+IFERROR(VLOOKUP(B76,'2.1 Balance de prueba'!$B$5:$G$1105,6,0),0)+IFERROR(VLOOKUP(A76,'2.1 Balance de prueba'!$B$5:$G$1105,6,0),0)+IFERROR(VLOOKUP(I76,'2.1 Balance de prueba'!$B$5:$G$1105,6,0),0)+IFERROR(VLOOKUP(J76,'2.1 Balance de prueba'!$B$5:$G$1105,6,0),0)+IFERROR(VLOOKUP(K76,'2.1 Balance de prueba'!$B$5:$G$1105,6,0),0)+IFERROR(VLOOKUP(G76,'2.1 Balance de prueba'!$B$5:$G$1105,6,0),0)</f>
        <v>0</v>
      </c>
      <c r="T76" s="141"/>
      <c r="U76" s="141"/>
      <c r="V76" s="141"/>
      <c r="W76" s="135">
        <f t="shared" si="11"/>
        <v>0</v>
      </c>
    </row>
    <row r="77" spans="1:23" ht="23.25" customHeight="1">
      <c r="A77" s="717"/>
      <c r="B77" s="717"/>
      <c r="C77" s="717"/>
      <c r="D77" s="717"/>
      <c r="E77" s="720"/>
      <c r="F77" s="721"/>
      <c r="G77" s="721"/>
      <c r="H77" s="721"/>
      <c r="I77" s="719"/>
      <c r="J77" s="719"/>
      <c r="K77" s="719"/>
      <c r="M77" s="702"/>
      <c r="N77" s="1089"/>
      <c r="O77" s="1043"/>
      <c r="P77" s="1034" t="s">
        <v>60</v>
      </c>
      <c r="Q77" s="1035"/>
      <c r="R77" s="1036"/>
      <c r="S77" s="433">
        <f>IFERROR(VLOOKUP(H77,'2.1 Balance de prueba'!$B$5:$G$1105,6,0),0)+IFERROR(VLOOKUP(C77,'2.1 Balance de prueba'!$B$5:$G$1825,6,0),0)+IFERROR(VLOOKUP(D77,'2.1 Balance de prueba'!$B$5:$G$1105,6,0),0)+IFERROR(VLOOKUP(E77,'2.1 Balance de prueba'!$B$5:$G$1825,6,0),0)+IFERROR(VLOOKUP(F77,'2.1 Balance de prueba'!$B$5:$G$1825,6,0),0)+IFERROR(VLOOKUP(B77,'2.1 Balance de prueba'!$B$5:$G$1105,6,0),0)+IFERROR(VLOOKUP(A77,'2.1 Balance de prueba'!$B$5:$G$1105,6,0),0)+IFERROR(VLOOKUP(I77,'2.1 Balance de prueba'!$B$5:$G$1105,6,0),0)+IFERROR(VLOOKUP(J77,'2.1 Balance de prueba'!$B$5:$G$1105,6,0),0)+IFERROR(VLOOKUP(K77,'2.1 Balance de prueba'!$B$5:$G$1105,6,0),0)+IFERROR(VLOOKUP(G77,'2.1 Balance de prueba'!$B$5:$G$1105,6,0),0)</f>
        <v>0</v>
      </c>
      <c r="T77" s="141"/>
      <c r="U77" s="141"/>
      <c r="V77" s="141"/>
      <c r="W77" s="135">
        <f t="shared" si="11"/>
        <v>0</v>
      </c>
    </row>
    <row r="78" spans="1:23" ht="21" customHeight="1">
      <c r="A78" s="717"/>
      <c r="B78" s="717"/>
      <c r="C78" s="717"/>
      <c r="D78" s="717"/>
      <c r="E78" s="720"/>
      <c r="F78" s="721"/>
      <c r="G78" s="721"/>
      <c r="H78" s="721"/>
      <c r="I78" s="719"/>
      <c r="J78" s="719"/>
      <c r="K78" s="719"/>
      <c r="M78" s="702"/>
      <c r="N78" s="1089"/>
      <c r="O78" s="1044" t="s">
        <v>138</v>
      </c>
      <c r="P78" s="1015"/>
      <c r="Q78" s="1015"/>
      <c r="R78" s="1045"/>
      <c r="S78" s="135">
        <f>SUM(S79:S82)</f>
        <v>0</v>
      </c>
      <c r="T78" s="135">
        <f t="shared" ref="T78:W78" si="12">SUM(T79:T82)</f>
        <v>0</v>
      </c>
      <c r="U78" s="135">
        <f t="shared" si="12"/>
        <v>0</v>
      </c>
      <c r="V78" s="135">
        <f t="shared" si="12"/>
        <v>0</v>
      </c>
      <c r="W78" s="135">
        <f t="shared" si="12"/>
        <v>0</v>
      </c>
    </row>
    <row r="79" spans="1:23" ht="25.5" customHeight="1">
      <c r="A79" s="717"/>
      <c r="B79" s="717"/>
      <c r="C79" s="717"/>
      <c r="D79" s="717"/>
      <c r="E79" s="720"/>
      <c r="F79" s="721"/>
      <c r="G79" s="721"/>
      <c r="H79" s="721"/>
      <c r="I79" s="719"/>
      <c r="J79" s="719"/>
      <c r="K79" s="817"/>
      <c r="M79" s="702"/>
      <c r="N79" s="1089"/>
      <c r="O79" s="1096"/>
      <c r="P79" s="1034" t="s">
        <v>290</v>
      </c>
      <c r="Q79" s="1035"/>
      <c r="R79" s="1036"/>
      <c r="S79" s="433">
        <f>IFERROR(VLOOKUP(H79,'2.1 Balance de prueba'!$B$5:$G$1105,6,0),0)+IFERROR(VLOOKUP(C79,'2.1 Balance de prueba'!$B$5:$G$1825,6,0),0)+IFERROR(VLOOKUP(D79,'2.1 Balance de prueba'!$B$5:$G$1105,6,0),0)+IFERROR(VLOOKUP(E79,'2.1 Balance de prueba'!$B$5:$G$1825,6,0),0)+IFERROR(VLOOKUP(F79,'2.1 Balance de prueba'!$B$5:$G$1825,6,0),0)+IFERROR(VLOOKUP(B79,'2.1 Balance de prueba'!$B$5:$G$1105,6,0),0)+IFERROR(VLOOKUP(A79,'2.1 Balance de prueba'!$B$5:$G$1105,6,0),0)+IFERROR(VLOOKUP(I79,'2.1 Balance de prueba'!$B$5:$G$1105,6,0),0)+IFERROR(VLOOKUP(J79,'2.1 Balance de prueba'!$B$5:$G$1105,6,0),0)+IFERROR(VLOOKUP(K79,'2.1 Balance de prueba'!$B$5:$G$1105,6,0),0)+IFERROR(VLOOKUP(G79,'2.1 Balance de prueba'!$B$5:$G$1105,6,0),0)</f>
        <v>0</v>
      </c>
      <c r="T79" s="141"/>
      <c r="U79" s="141"/>
      <c r="V79" s="141"/>
      <c r="W79" s="135">
        <f t="shared" ref="W79:W83" si="13">S79+T79-U79+V79</f>
        <v>0</v>
      </c>
    </row>
    <row r="80" spans="1:23" ht="24" customHeight="1">
      <c r="A80" s="717"/>
      <c r="B80" s="717"/>
      <c r="C80" s="717"/>
      <c r="D80" s="717"/>
      <c r="E80" s="720"/>
      <c r="F80" s="721"/>
      <c r="G80" s="721"/>
      <c r="H80" s="721"/>
      <c r="I80" s="719"/>
      <c r="J80" s="719"/>
      <c r="K80" s="719"/>
      <c r="M80" s="702"/>
      <c r="N80" s="1089"/>
      <c r="O80" s="1041"/>
      <c r="P80" s="1034" t="s">
        <v>879</v>
      </c>
      <c r="Q80" s="1035"/>
      <c r="R80" s="1036"/>
      <c r="S80" s="433">
        <f>IFERROR(VLOOKUP(H80,'2.1 Balance de prueba'!$B$5:$G$1105,6,0),0)+IFERROR(VLOOKUP(C80,'2.1 Balance de prueba'!$B$5:$G$1825,6,0),0)+IFERROR(VLOOKUP(D80,'2.1 Balance de prueba'!$B$5:$G$1105,6,0),0)+IFERROR(VLOOKUP(E80,'2.1 Balance de prueba'!$B$5:$G$1825,6,0),0)+IFERROR(VLOOKUP(F80,'2.1 Balance de prueba'!$B$5:$G$1825,6,0),0)+IFERROR(VLOOKUP(B80,'2.1 Balance de prueba'!$B$5:$G$1105,6,0),0)+IFERROR(VLOOKUP(A80,'2.1 Balance de prueba'!$B$5:$G$1105,6,0),0)+IFERROR(VLOOKUP(I80,'2.1 Balance de prueba'!$B$5:$G$1105,6,0),0)+IFERROR(VLOOKUP(J80,'2.1 Balance de prueba'!$B$5:$G$1105,6,0),0)+IFERROR(VLOOKUP(K80,'2.1 Balance de prueba'!$B$5:$G$1105,6,0),0)+IFERROR(VLOOKUP(G80,'2.1 Balance de prueba'!$B$5:$G$1105,6,0),0)</f>
        <v>0</v>
      </c>
      <c r="T80" s="141"/>
      <c r="U80" s="141"/>
      <c r="V80" s="141"/>
      <c r="W80" s="135">
        <f t="shared" si="13"/>
        <v>0</v>
      </c>
    </row>
    <row r="81" spans="1:23" ht="24" customHeight="1">
      <c r="A81" s="717"/>
      <c r="B81" s="717"/>
      <c r="C81" s="717"/>
      <c r="D81" s="718"/>
      <c r="E81" s="718"/>
      <c r="F81" s="718"/>
      <c r="G81" s="718"/>
      <c r="H81" s="718"/>
      <c r="I81" s="719"/>
      <c r="J81" s="719"/>
      <c r="K81" s="719"/>
      <c r="M81" s="702"/>
      <c r="N81" s="1089"/>
      <c r="O81" s="1041"/>
      <c r="P81" s="1034" t="s">
        <v>205</v>
      </c>
      <c r="Q81" s="1035"/>
      <c r="R81" s="1036"/>
      <c r="S81" s="433">
        <f>IFERROR(VLOOKUP(H81,'2.1 Balance de prueba'!$B$5:$G$1105,6,0),0)+IFERROR(VLOOKUP(C81,'2.1 Balance de prueba'!$B$5:$G$1825,6,0),0)+IFERROR(VLOOKUP(D81,'2.1 Balance de prueba'!$B$5:$G$1105,6,0),0)+IFERROR(VLOOKUP(E81,'2.1 Balance de prueba'!$B$5:$G$1825,6,0),0)+IFERROR(VLOOKUP(F81,'2.1 Balance de prueba'!$B$5:$G$1825,6,0),0)+IFERROR(VLOOKUP(B81,'2.1 Balance de prueba'!$B$5:$G$1105,6,0),0)+IFERROR(VLOOKUP(A81,'2.1 Balance de prueba'!$B$5:$G$1105,6,0),0)+IFERROR(VLOOKUP(I81,'2.1 Balance de prueba'!$B$5:$G$1105,6,0),0)+IFERROR(VLOOKUP(J81,'2.1 Balance de prueba'!$B$5:$G$1105,6,0),0)+IFERROR(VLOOKUP(K81,'2.1 Balance de prueba'!$B$5:$G$1105,6,0),0)+IFERROR(VLOOKUP(G81,'2.1 Balance de prueba'!$B$5:$G$1105,6,0),0)</f>
        <v>0</v>
      </c>
      <c r="T81" s="141"/>
      <c r="U81" s="141"/>
      <c r="V81" s="141"/>
      <c r="W81" s="135">
        <f t="shared" si="13"/>
        <v>0</v>
      </c>
    </row>
    <row r="82" spans="1:23" ht="21" customHeight="1">
      <c r="A82" s="717"/>
      <c r="B82" s="717"/>
      <c r="C82" s="717"/>
      <c r="D82" s="717"/>
      <c r="E82" s="720"/>
      <c r="F82" s="721"/>
      <c r="G82" s="711"/>
      <c r="H82" s="711"/>
      <c r="I82" s="711"/>
      <c r="J82" s="711"/>
      <c r="K82" s="817"/>
      <c r="M82" s="702"/>
      <c r="N82" s="1089"/>
      <c r="O82" s="1043"/>
      <c r="P82" s="1034" t="s">
        <v>291</v>
      </c>
      <c r="Q82" s="1035"/>
      <c r="R82" s="1036"/>
      <c r="S82" s="433">
        <f>IFERROR(VLOOKUP(H82,'2.1 Balance de prueba'!$B$5:$G$1105,6,0),0)+IFERROR(VLOOKUP(C82,'2.1 Balance de prueba'!$B$5:$G$1825,6,0),0)+IFERROR(VLOOKUP(D82,'2.1 Balance de prueba'!$B$5:$G$1105,6,0),0)+IFERROR(VLOOKUP(E82,'2.1 Balance de prueba'!$B$5:$G$1825,6,0),0)+IFERROR(VLOOKUP(F82,'2.1 Balance de prueba'!$B$5:$G$1825,6,0),0)+IFERROR(VLOOKUP(B82,'2.1 Balance de prueba'!$B$5:$G$1105,6,0),0)+IFERROR(VLOOKUP(A82,'2.1 Balance de prueba'!$B$5:$G$1105,6,0),0)+IFERROR(VLOOKUP(I82,'2.1 Balance de prueba'!$B$5:$G$1105,6,0),0)+IFERROR(VLOOKUP(J82,'2.1 Balance de prueba'!$B$5:$G$1105,6,0),0)+IFERROR(VLOOKUP(K82,'2.1 Balance de prueba'!$B$5:$G$1105,6,0),0)+IFERROR(VLOOKUP(G82,'2.1 Balance de prueba'!$B$5:$G$1105,6,0),0)</f>
        <v>0</v>
      </c>
      <c r="T82" s="141"/>
      <c r="U82" s="141"/>
      <c r="V82" s="141"/>
      <c r="W82" s="135">
        <f t="shared" si="13"/>
        <v>0</v>
      </c>
    </row>
    <row r="83" spans="1:23" ht="20.25" customHeight="1">
      <c r="A83" s="717"/>
      <c r="B83" s="717"/>
      <c r="C83" s="717"/>
      <c r="D83" s="717"/>
      <c r="E83" s="717"/>
      <c r="F83" s="717"/>
      <c r="G83" s="710"/>
      <c r="H83" s="712"/>
      <c r="I83" s="713"/>
      <c r="J83" s="713"/>
      <c r="K83" s="714"/>
      <c r="M83" s="702"/>
      <c r="N83" s="1089"/>
      <c r="O83" s="1066" t="s">
        <v>150</v>
      </c>
      <c r="P83" s="1015"/>
      <c r="Q83" s="1015"/>
      <c r="R83" s="1045"/>
      <c r="S83" s="433">
        <f>IFERROR(VLOOKUP(H83,'2.1 Balance de prueba'!$B$5:$G$1105,6,0),0)+IFERROR(VLOOKUP(C83,'2.1 Balance de prueba'!$B$5:$G$1825,6,0),0)+IFERROR(VLOOKUP(D83,'2.1 Balance de prueba'!$B$5:$G$1105,6,0),0)+IFERROR(VLOOKUP(E83,'2.1 Balance de prueba'!$B$5:$G$1825,6,0),0)+IFERROR(VLOOKUP(F83,'2.1 Balance de prueba'!$B$5:$G$1825,6,0),0)+IFERROR(VLOOKUP(B83,'2.1 Balance de prueba'!$B$5:$G$1105,6,0),0)+IFERROR(VLOOKUP(A83,'2.1 Balance de prueba'!$B$5:$G$1105,6,0),0)+IFERROR(VLOOKUP(I83,'2.1 Balance de prueba'!$B$5:$G$1105,6,0),0)+IFERROR(VLOOKUP(J83,'2.1 Balance de prueba'!$B$5:$G$1105,6,0),0)+IFERROR(VLOOKUP(K83,'2.1 Balance de prueba'!$B$5:$G$1105,6,0),0)+IFERROR(VLOOKUP(G83,'2.1 Balance de prueba'!$B$5:$G$1105,6,0),0)</f>
        <v>0</v>
      </c>
      <c r="T83" s="141"/>
      <c r="U83" s="186">
        <f>S83+T83</f>
        <v>0</v>
      </c>
      <c r="V83" s="143"/>
      <c r="W83" s="144">
        <f t="shared" si="13"/>
        <v>0</v>
      </c>
    </row>
    <row r="84" spans="1:23" ht="25.5" customHeight="1">
      <c r="A84" s="717"/>
      <c r="B84" s="717"/>
      <c r="C84" s="717"/>
      <c r="D84" s="717"/>
      <c r="E84" s="717"/>
      <c r="F84" s="717"/>
      <c r="G84" s="710"/>
      <c r="H84" s="710"/>
      <c r="I84" s="710"/>
      <c r="J84" s="710"/>
      <c r="K84" s="710"/>
      <c r="M84" s="702"/>
      <c r="N84" s="1089"/>
      <c r="O84" s="1109" t="s">
        <v>11</v>
      </c>
      <c r="P84" s="1035"/>
      <c r="Q84" s="1035"/>
      <c r="R84" s="1036"/>
      <c r="S84" s="135">
        <f>SUM(S85:S91)-S92-S93</f>
        <v>0</v>
      </c>
      <c r="T84" s="135">
        <f t="shared" ref="T84:W84" si="14">SUM(T85:T91)-T92-T93</f>
        <v>0</v>
      </c>
      <c r="U84" s="135">
        <f t="shared" si="14"/>
        <v>0</v>
      </c>
      <c r="V84" s="135">
        <f t="shared" si="14"/>
        <v>0</v>
      </c>
      <c r="W84" s="135">
        <f t="shared" si="14"/>
        <v>0</v>
      </c>
    </row>
    <row r="85" spans="1:23" ht="21" customHeight="1">
      <c r="A85" s="717"/>
      <c r="B85" s="717"/>
      <c r="C85" s="717"/>
      <c r="D85" s="717"/>
      <c r="E85" s="717"/>
      <c r="F85" s="717"/>
      <c r="G85" s="710"/>
      <c r="H85" s="710"/>
      <c r="I85" s="710"/>
      <c r="J85" s="710"/>
      <c r="K85" s="817"/>
      <c r="M85" s="702"/>
      <c r="N85" s="1089"/>
      <c r="O85" s="1097"/>
      <c r="P85" s="1034" t="s">
        <v>141</v>
      </c>
      <c r="Q85" s="1035"/>
      <c r="R85" s="1036"/>
      <c r="S85" s="433">
        <f>IFERROR(VLOOKUP(H85,'2.1 Balance de prueba'!$B$5:$G$1105,6,0),0)+IFERROR(VLOOKUP(C85,'2.1 Balance de prueba'!$B$5:$G$1825,6,0),0)+IFERROR(VLOOKUP(D85,'2.1 Balance de prueba'!$B$5:$G$1105,6,0),0)+IFERROR(VLOOKUP(E85,'2.1 Balance de prueba'!$B$5:$G$1825,6,0),0)+IFERROR(VLOOKUP(F85,'2.1 Balance de prueba'!$B$5:$G$1825,6,0),0)+IFERROR(VLOOKUP(B85,'2.1 Balance de prueba'!$B$5:$G$1105,6,0),0)+IFERROR(VLOOKUP(A85,'2.1 Balance de prueba'!$B$5:$G$1105,6,0),0)+IFERROR(VLOOKUP(I85,'2.1 Balance de prueba'!$B$5:$G$1105,6,0),0)+IFERROR(VLOOKUP(J85,'2.1 Balance de prueba'!$B$5:$G$1105,6,0),0)+IFERROR(VLOOKUP(K85,'2.1 Balance de prueba'!$B$5:$G$1105,6,0),0)+IFERROR(VLOOKUP(G85,'2.1 Balance de prueba'!$B$5:$G$1105,6,0),0)</f>
        <v>0</v>
      </c>
      <c r="T85" s="141"/>
      <c r="U85" s="141"/>
      <c r="V85" s="141"/>
      <c r="W85" s="135">
        <f t="shared" ref="W85:W92" si="15">S85+T85-U85+V85</f>
        <v>0</v>
      </c>
    </row>
    <row r="86" spans="1:23" ht="21" customHeight="1">
      <c r="A86" s="717"/>
      <c r="B86" s="717"/>
      <c r="C86" s="717"/>
      <c r="D86" s="717"/>
      <c r="E86" s="717"/>
      <c r="F86" s="717"/>
      <c r="G86" s="710"/>
      <c r="H86" s="710"/>
      <c r="I86" s="710"/>
      <c r="J86" s="710"/>
      <c r="K86" s="817"/>
      <c r="M86" s="702"/>
      <c r="N86" s="1089"/>
      <c r="O86" s="1040"/>
      <c r="P86" s="1034" t="s">
        <v>363</v>
      </c>
      <c r="Q86" s="1035"/>
      <c r="R86" s="1036"/>
      <c r="S86" s="433">
        <f>IFERROR(VLOOKUP(H86,'2.1 Balance de prueba'!$B$5:$G$1105,6,0),0)+IFERROR(VLOOKUP(C86,'2.1 Balance de prueba'!$B$5:$G$1825,6,0),0)+IFERROR(VLOOKUP(D86,'2.1 Balance de prueba'!$B$5:$G$1105,6,0),0)+IFERROR(VLOOKUP(E86,'2.1 Balance de prueba'!$B$5:$G$1825,6,0),0)+IFERROR(VLOOKUP(F86,'2.1 Balance de prueba'!$B$5:$G$1825,6,0),0)+IFERROR(VLOOKUP(B86,'2.1 Balance de prueba'!$B$5:$G$1105,6,0),0)+IFERROR(VLOOKUP(A86,'2.1 Balance de prueba'!$B$5:$G$1105,6,0),0)+IFERROR(VLOOKUP(I86,'2.1 Balance de prueba'!$B$5:$G$1105,6,0),0)+IFERROR(VLOOKUP(J86,'2.1 Balance de prueba'!$B$5:$G$1105,6,0),0)+IFERROR(VLOOKUP(K86,'2.1 Balance de prueba'!$B$5:$G$1105,6,0),0)+IFERROR(VLOOKUP(G86,'2.1 Balance de prueba'!$B$5:$G$1105,6,0),0)</f>
        <v>0</v>
      </c>
      <c r="T86" s="141"/>
      <c r="U86" s="131"/>
      <c r="V86" s="141"/>
      <c r="W86" s="135">
        <f t="shared" si="15"/>
        <v>0</v>
      </c>
    </row>
    <row r="87" spans="1:23" ht="21" customHeight="1">
      <c r="A87" s="717"/>
      <c r="B87" s="717"/>
      <c r="C87" s="717"/>
      <c r="D87" s="717"/>
      <c r="E87" s="717"/>
      <c r="F87" s="717"/>
      <c r="G87" s="710"/>
      <c r="H87" s="710"/>
      <c r="I87" s="710"/>
      <c r="J87" s="710"/>
      <c r="K87" s="710"/>
      <c r="M87" s="702"/>
      <c r="N87" s="1089"/>
      <c r="O87" s="1041"/>
      <c r="P87" s="1098" t="s">
        <v>142</v>
      </c>
      <c r="Q87" s="1045"/>
      <c r="R87" s="145" t="s">
        <v>776</v>
      </c>
      <c r="S87" s="433">
        <f>IFERROR(VLOOKUP(H87,'2.1 Balance de prueba'!$B$5:$G$1105,6,0),0)+IFERROR(VLOOKUP(C87,'2.1 Balance de prueba'!$B$5:$G$1825,6,0),0)+IFERROR(VLOOKUP(D87,'2.1 Balance de prueba'!$B$5:$G$1105,6,0),0)+IFERROR(VLOOKUP(E87,'2.1 Balance de prueba'!$B$5:$G$1825,6,0),0)+IFERROR(VLOOKUP(F87,'2.1 Balance de prueba'!$B$5:$G$1825,6,0),0)+IFERROR(VLOOKUP(B87,'2.1 Balance de prueba'!$B$5:$G$1105,6,0),0)+IFERROR(VLOOKUP(A87,'2.1 Balance de prueba'!$B$5:$G$1105,6,0),0)+IFERROR(VLOOKUP(I87,'2.1 Balance de prueba'!$B$5:$G$1105,6,0),0)+IFERROR(VLOOKUP(J87,'2.1 Balance de prueba'!$B$5:$G$1105,6,0),0)+IFERROR(VLOOKUP(K87,'2.1 Balance de prueba'!$B$5:$G$1105,6,0),0)+IFERROR(VLOOKUP(G87,'2.1 Balance de prueba'!$B$5:$G$1105,6,0),0)</f>
        <v>0</v>
      </c>
      <c r="T87" s="138"/>
      <c r="U87" s="138"/>
      <c r="V87" s="138"/>
      <c r="W87" s="135">
        <f t="shared" si="15"/>
        <v>0</v>
      </c>
    </row>
    <row r="88" spans="1:23" ht="36" customHeight="1">
      <c r="A88" s="717"/>
      <c r="B88" s="717"/>
      <c r="C88" s="717"/>
      <c r="D88" s="717"/>
      <c r="E88" s="717"/>
      <c r="F88" s="717"/>
      <c r="G88" s="710"/>
      <c r="H88" s="710"/>
      <c r="I88" s="710"/>
      <c r="J88" s="710"/>
      <c r="K88" s="710"/>
      <c r="M88" s="702"/>
      <c r="N88" s="1089"/>
      <c r="O88" s="1041"/>
      <c r="P88" s="1099"/>
      <c r="Q88" s="1100"/>
      <c r="R88" s="145" t="s">
        <v>143</v>
      </c>
      <c r="S88" s="433">
        <f>IFERROR(VLOOKUP(H88,'2.1 Balance de prueba'!$B$5:$G$1105,6,0),0)+IFERROR(VLOOKUP(C88,'2.1 Balance de prueba'!$B$5:$G$1825,6,0),0)+IFERROR(VLOOKUP(D88,'2.1 Balance de prueba'!$B$5:$G$1105,6,0),0)+IFERROR(VLOOKUP(E88,'2.1 Balance de prueba'!$B$5:$G$1825,6,0),0)+IFERROR(VLOOKUP(F88,'2.1 Balance de prueba'!$B$5:$G$1825,6,0),0)+IFERROR(VLOOKUP(B88,'2.1 Balance de prueba'!$B$5:$G$1105,6,0),0)+IFERROR(VLOOKUP(A88,'2.1 Balance de prueba'!$B$5:$G$1105,6,0),0)+IFERROR(VLOOKUP(I88,'2.1 Balance de prueba'!$B$5:$G$1105,6,0),0)+IFERROR(VLOOKUP(J88,'2.1 Balance de prueba'!$B$5:$G$1105,6,0),0)+IFERROR(VLOOKUP(K88,'2.1 Balance de prueba'!$B$5:$G$1105,6,0),0)+IFERROR(VLOOKUP(G88,'2.1 Balance de prueba'!$B$5:$G$1105,6,0),0)</f>
        <v>0</v>
      </c>
      <c r="T88" s="138"/>
      <c r="U88" s="138"/>
      <c r="V88" s="138"/>
      <c r="W88" s="135">
        <f t="shared" si="15"/>
        <v>0</v>
      </c>
    </row>
    <row r="89" spans="1:23" ht="29.25" customHeight="1">
      <c r="A89" s="717"/>
      <c r="B89" s="717"/>
      <c r="C89" s="717"/>
      <c r="D89" s="717"/>
      <c r="E89" s="717"/>
      <c r="F89" s="717"/>
      <c r="G89" s="710"/>
      <c r="H89" s="817"/>
      <c r="I89" s="710"/>
      <c r="J89" s="710"/>
      <c r="K89" s="710"/>
      <c r="M89" s="702"/>
      <c r="N89" s="1089"/>
      <c r="O89" s="1041"/>
      <c r="P89" s="1034" t="s">
        <v>394</v>
      </c>
      <c r="Q89" s="1035"/>
      <c r="R89" s="1036"/>
      <c r="S89" s="433">
        <f>IFERROR(VLOOKUP(H89,'2.1 Balance de prueba'!$B$5:$G$1105,6,0),0)+IFERROR(VLOOKUP(C89,'2.1 Balance de prueba'!$B$5:$G$1825,6,0),0)+IFERROR(VLOOKUP(D89,'2.1 Balance de prueba'!$B$5:$G$1105,6,0),0)+IFERROR(VLOOKUP(E89,'2.1 Balance de prueba'!$B$5:$G$1825,6,0),0)+IFERROR(VLOOKUP(F89,'2.1 Balance de prueba'!$B$5:$G$1825,6,0),0)+IFERROR(VLOOKUP(B89,'2.1 Balance de prueba'!$B$5:$G$1105,6,0),0)+IFERROR(VLOOKUP(A89,'2.1 Balance de prueba'!$B$5:$G$1105,6,0),0)+IFERROR(VLOOKUP(I89,'2.1 Balance de prueba'!$B$5:$G$1105,6,0),0)+IFERROR(VLOOKUP(J89,'2.1 Balance de prueba'!$B$5:$G$1105,6,0),0)+IFERROR(VLOOKUP(K89,'2.1 Balance de prueba'!$B$5:$G$1105,6,0),0)+IFERROR(VLOOKUP(G89,'2.1 Balance de prueba'!$B$5:$G$1105,6,0),0)</f>
        <v>0</v>
      </c>
      <c r="T89" s="138"/>
      <c r="U89" s="138"/>
      <c r="V89" s="138"/>
      <c r="W89" s="135">
        <f t="shared" si="15"/>
        <v>0</v>
      </c>
    </row>
    <row r="90" spans="1:23" ht="21.75" customHeight="1">
      <c r="A90" s="717"/>
      <c r="B90" s="717"/>
      <c r="C90" s="717"/>
      <c r="D90" s="717"/>
      <c r="E90" s="717"/>
      <c r="F90" s="717"/>
      <c r="G90" s="710"/>
      <c r="H90" s="817"/>
      <c r="I90" s="817"/>
      <c r="J90" s="817"/>
      <c r="K90" s="817"/>
      <c r="M90" s="702"/>
      <c r="N90" s="1089"/>
      <c r="O90" s="1041"/>
      <c r="P90" s="1098" t="s">
        <v>144</v>
      </c>
      <c r="Q90" s="1045"/>
      <c r="R90" s="145" t="s">
        <v>776</v>
      </c>
      <c r="S90" s="433">
        <f>IFERROR(VLOOKUP(H90,'2.1 Balance de prueba'!$B$5:$G$1105,6,0),0)+IFERROR(VLOOKUP(C90,'2.1 Balance de prueba'!$B$5:$G$1825,6,0),0)+IFERROR(VLOOKUP(D90,'2.1 Balance de prueba'!$B$5:$G$1105,6,0),0)+IFERROR(VLOOKUP(E90,'2.1 Balance de prueba'!$B$5:$G$1825,6,0),0)+IFERROR(VLOOKUP(F90,'2.1 Balance de prueba'!$B$5:$G$1825,6,0),0)+IFERROR(VLOOKUP(B90,'2.1 Balance de prueba'!$B$5:$G$1105,6,0),0)+IFERROR(VLOOKUP(A90,'2.1 Balance de prueba'!$B$5:$G$1105,6,0),0)+IFERROR(VLOOKUP(I90,'2.1 Balance de prueba'!$B$5:$G$1105,6,0),0)+IFERROR(VLOOKUP(J90,'2.1 Balance de prueba'!$B$5:$G$1105,6,0),0)+IFERROR(VLOOKUP(K90,'2.1 Balance de prueba'!$B$5:$G$1105,6,0),0)+IFERROR(VLOOKUP(G90,'2.1 Balance de prueba'!$B$5:$G$1105,6,0),0)</f>
        <v>0</v>
      </c>
      <c r="T90" s="138"/>
      <c r="U90" s="138"/>
      <c r="V90" s="138"/>
      <c r="W90" s="135">
        <f t="shared" si="15"/>
        <v>0</v>
      </c>
    </row>
    <row r="91" spans="1:23" ht="28.5" customHeight="1">
      <c r="A91" s="717"/>
      <c r="B91" s="717"/>
      <c r="C91" s="717"/>
      <c r="D91" s="717"/>
      <c r="E91" s="717"/>
      <c r="F91" s="717"/>
      <c r="G91" s="717"/>
      <c r="H91" s="717"/>
      <c r="I91" s="719"/>
      <c r="J91" s="719"/>
      <c r="K91" s="719"/>
      <c r="M91" s="702"/>
      <c r="N91" s="1089"/>
      <c r="O91" s="1041"/>
      <c r="P91" s="1099"/>
      <c r="Q91" s="1100"/>
      <c r="R91" s="145" t="s">
        <v>143</v>
      </c>
      <c r="S91" s="433">
        <f>IFERROR(VLOOKUP(H91,'2.1 Balance de prueba'!$B$5:$G$1105,6,0),0)+IFERROR(VLOOKUP(C91,'2.1 Balance de prueba'!$B$5:$G$1825,6,0),0)+IFERROR(VLOOKUP(D91,'2.1 Balance de prueba'!$B$5:$G$1105,6,0),0)+IFERROR(VLOOKUP(E91,'2.1 Balance de prueba'!$B$5:$G$1825,6,0),0)+IFERROR(VLOOKUP(F91,'2.1 Balance de prueba'!$B$5:$G$1825,6,0),0)+IFERROR(VLOOKUP(B91,'2.1 Balance de prueba'!$B$5:$G$1105,6,0),0)+IFERROR(VLOOKUP(A91,'2.1 Balance de prueba'!$B$5:$G$1105,6,0),0)+IFERROR(VLOOKUP(I91,'2.1 Balance de prueba'!$B$5:$G$1105,6,0),0)+IFERROR(VLOOKUP(J91,'2.1 Balance de prueba'!$B$5:$G$1105,6,0),0)+IFERROR(VLOOKUP(K91,'2.1 Balance de prueba'!$B$5:$G$1105,6,0),0)+IFERROR(VLOOKUP(G91,'2.1 Balance de prueba'!$B$5:$G$1105,6,0),0)</f>
        <v>0</v>
      </c>
      <c r="T91" s="138"/>
      <c r="U91" s="138"/>
      <c r="V91" s="138"/>
      <c r="W91" s="135">
        <f t="shared" si="15"/>
        <v>0</v>
      </c>
    </row>
    <row r="92" spans="1:23" ht="28.5" customHeight="1">
      <c r="A92" s="717"/>
      <c r="B92" s="717"/>
      <c r="C92" s="717"/>
      <c r="D92" s="717"/>
      <c r="E92" s="717"/>
      <c r="F92" s="717"/>
      <c r="G92" s="717"/>
      <c r="H92" s="717"/>
      <c r="I92" s="719"/>
      <c r="J92" s="817"/>
      <c r="K92" s="817"/>
      <c r="M92" s="702"/>
      <c r="N92" s="1089"/>
      <c r="O92" s="1041"/>
      <c r="P92" s="1039" t="s">
        <v>267</v>
      </c>
      <c r="Q92" s="1035"/>
      <c r="R92" s="1036"/>
      <c r="S92" s="433">
        <f>-(IFERROR(VLOOKUP(H92,'2.1 Balance de prueba'!$B$5:$G$1105,6,0),0)+IFERROR(VLOOKUP(C92,'2.1 Balance de prueba'!$B$5:$G$1825,6,0),0)+IFERROR(VLOOKUP(D92,'2.1 Balance de prueba'!$B$5:$G$1105,6,0),0)+IFERROR(VLOOKUP(E92,'2.1 Balance de prueba'!$B$5:$G$1825,6,0),0)+IFERROR(VLOOKUP(F92,'2.1 Balance de prueba'!$B$5:$G$1825,6,0),0)+IFERROR(VLOOKUP(B92,'2.1 Balance de prueba'!$B$5:$G$1105,6,0),0)+IFERROR(VLOOKUP(A92,'2.1 Balance de prueba'!$B$5:$G$1105,6,0),0)+IFERROR(VLOOKUP(I92,'2.1 Balance de prueba'!$B$5:$G$1105,6,0),0)+IFERROR(VLOOKUP(J92,'2.1 Balance de prueba'!$B$5:$G$1105,6,0),0)+IFERROR(VLOOKUP(K92,'2.1 Balance de prueba'!$B$5:$G$1105,6,0),0)+IFERROR(VLOOKUP(G92,'2.1 Balance de prueba'!$B$5:$G$1105,6,0),0))</f>
        <v>0</v>
      </c>
      <c r="T92" s="138"/>
      <c r="U92" s="433"/>
      <c r="V92" s="138"/>
      <c r="W92" s="135">
        <f t="shared" si="15"/>
        <v>0</v>
      </c>
    </row>
    <row r="93" spans="1:23" ht="28.5" customHeight="1">
      <c r="A93" s="717"/>
      <c r="B93" s="717"/>
      <c r="C93" s="717"/>
      <c r="D93" s="717"/>
      <c r="E93" s="717"/>
      <c r="F93" s="717"/>
      <c r="G93" s="717"/>
      <c r="H93" s="717"/>
      <c r="I93" s="719"/>
      <c r="J93" s="710"/>
      <c r="K93" s="710"/>
      <c r="M93" s="702"/>
      <c r="N93" s="1089"/>
      <c r="O93" s="1043"/>
      <c r="P93" s="1039" t="s">
        <v>268</v>
      </c>
      <c r="Q93" s="1035"/>
      <c r="R93" s="1036"/>
      <c r="S93" s="433">
        <f>-(IFERROR(VLOOKUP(H93,'2.1 Balance de prueba'!$B$5:$G$1105,6,0),0)+IFERROR(VLOOKUP(C93,'2.1 Balance de prueba'!$B$5:$G$1825,6,0),0)+IFERROR(VLOOKUP(D93,'2.1 Balance de prueba'!$B$5:$G$1105,6,0),0)+IFERROR(VLOOKUP(E93,'2.1 Balance de prueba'!$B$5:$G$1825,6,0),0)+IFERROR(VLOOKUP(F93,'2.1 Balance de prueba'!$B$5:$G$1825,6,0),0)+IFERROR(VLOOKUP(B93,'2.1 Balance de prueba'!$B$5:$G$1105,6,0),0)+IFERROR(VLOOKUP(A93,'2.1 Balance de prueba'!$B$5:$G$1105,6,0),0)+IFERROR(VLOOKUP(I93,'2.1 Balance de prueba'!$B$5:$G$1105,6,0),0)+IFERROR(VLOOKUP(J93,'2.1 Balance de prueba'!$B$5:$G$1105,6,0),0)+IFERROR(VLOOKUP(K93,'2.1 Balance de prueba'!$B$5:$G$1105,6,0),0)+IFERROR(VLOOKUP(G93,'2.1 Balance de prueba'!$B$5:$G$1105,6,0),0))</f>
        <v>0</v>
      </c>
      <c r="T93" s="131"/>
      <c r="U93" s="141"/>
      <c r="V93" s="138"/>
      <c r="W93" s="135">
        <f>S93+T93-U93+V93</f>
        <v>0</v>
      </c>
    </row>
    <row r="94" spans="1:23" ht="21" customHeight="1">
      <c r="A94" s="717"/>
      <c r="B94" s="717"/>
      <c r="C94" s="717"/>
      <c r="D94" s="717"/>
      <c r="E94" s="717"/>
      <c r="F94" s="717"/>
      <c r="G94" s="717"/>
      <c r="H94" s="717"/>
      <c r="I94" s="719"/>
      <c r="J94" s="710"/>
      <c r="K94" s="710"/>
      <c r="M94" s="702"/>
      <c r="N94" s="1089"/>
      <c r="O94" s="1044" t="s">
        <v>8</v>
      </c>
      <c r="P94" s="1015"/>
      <c r="Q94" s="1015"/>
      <c r="R94" s="1045"/>
      <c r="S94" s="135">
        <f>S95+S106</f>
        <v>0</v>
      </c>
      <c r="T94" s="135">
        <f>T95+T106</f>
        <v>0</v>
      </c>
      <c r="U94" s="135">
        <f>U95+U106</f>
        <v>0</v>
      </c>
      <c r="V94" s="135">
        <f>V95+V106</f>
        <v>0</v>
      </c>
      <c r="W94" s="135">
        <f>W95+W106</f>
        <v>0</v>
      </c>
    </row>
    <row r="95" spans="1:23" ht="23.25" customHeight="1">
      <c r="A95" s="717"/>
      <c r="B95" s="717"/>
      <c r="C95" s="717"/>
      <c r="D95" s="717"/>
      <c r="E95" s="717"/>
      <c r="F95" s="717"/>
      <c r="G95" s="717"/>
      <c r="H95" s="717"/>
      <c r="I95" s="719"/>
      <c r="J95" s="710"/>
      <c r="K95" s="710"/>
      <c r="M95" s="702"/>
      <c r="N95" s="1089"/>
      <c r="O95" s="1040"/>
      <c r="P95" s="1044" t="s">
        <v>617</v>
      </c>
      <c r="Q95" s="1015"/>
      <c r="R95" s="1045"/>
      <c r="S95" s="135">
        <f>SUM(S96:S103)-S104-S105</f>
        <v>0</v>
      </c>
      <c r="T95" s="135">
        <f>SUM(T96:T103)-T104-T105</f>
        <v>0</v>
      </c>
      <c r="U95" s="135">
        <f>SUM(U96:U103)-U104-U105</f>
        <v>0</v>
      </c>
      <c r="V95" s="135">
        <f>SUM(V96:V103)-V104-V105</f>
        <v>0</v>
      </c>
      <c r="W95" s="135">
        <f>SUM(W96:W103)-W104-W105</f>
        <v>0</v>
      </c>
    </row>
    <row r="96" spans="1:23" ht="23.25" customHeight="1">
      <c r="A96" s="717"/>
      <c r="B96" s="717"/>
      <c r="C96" s="717"/>
      <c r="D96" s="717"/>
      <c r="E96" s="717"/>
      <c r="F96" s="717"/>
      <c r="G96" s="717"/>
      <c r="H96" s="717"/>
      <c r="I96" s="719"/>
      <c r="J96" s="710"/>
      <c r="K96" s="710"/>
      <c r="M96" s="702"/>
      <c r="N96" s="1089"/>
      <c r="O96" s="1020"/>
      <c r="P96" s="1040"/>
      <c r="Q96" s="1030" t="s">
        <v>472</v>
      </c>
      <c r="R96" s="1055"/>
      <c r="S96" s="433">
        <f>IFERROR(VLOOKUP(H96,'2.1 Balance de prueba'!$B$5:$G$1105,6,0),0)+IFERROR(VLOOKUP(C96,'2.1 Balance de prueba'!$B$5:$G$1825,6,0),0)+IFERROR(VLOOKUP(D96,'2.1 Balance de prueba'!$B$5:$G$1105,6,0),0)+IFERROR(VLOOKUP(E96,'2.1 Balance de prueba'!$B$5:$G$1825,6,0),0)+IFERROR(VLOOKUP(F96,'2.1 Balance de prueba'!$B$5:$G$1825,6,0),0)+IFERROR(VLOOKUP(B96,'2.1 Balance de prueba'!$B$5:$G$1105,6,0),0)+IFERROR(VLOOKUP(A96,'2.1 Balance de prueba'!$B$5:$G$1105,6,0),0)+IFERROR(VLOOKUP(I96,'2.1 Balance de prueba'!$B$5:$G$1105,6,0),0)+IFERROR(VLOOKUP(J96,'2.1 Balance de prueba'!$B$5:$G$1105,6,0),0)+IFERROR(VLOOKUP(K96,'2.1 Balance de prueba'!$B$5:$G$1105,6,0),0)+IFERROR(VLOOKUP(G96,'2.1 Balance de prueba'!$B$5:$G$1105,6,0),0)</f>
        <v>0</v>
      </c>
      <c r="T96" s="141"/>
      <c r="U96" s="141"/>
      <c r="V96" s="141"/>
      <c r="W96" s="135">
        <f t="shared" ref="W96:W105" si="16">S96+T96-U96+V96</f>
        <v>0</v>
      </c>
    </row>
    <row r="97" spans="1:23" ht="33" customHeight="1">
      <c r="A97" s="717"/>
      <c r="B97" s="717"/>
      <c r="C97" s="717"/>
      <c r="D97" s="717"/>
      <c r="E97" s="717"/>
      <c r="F97" s="717"/>
      <c r="G97" s="717"/>
      <c r="H97" s="722"/>
      <c r="I97" s="719"/>
      <c r="J97" s="710"/>
      <c r="K97" s="710"/>
      <c r="M97" s="702"/>
      <c r="N97" s="1089"/>
      <c r="O97" s="1020"/>
      <c r="P97" s="1041"/>
      <c r="Q97" s="1030" t="s">
        <v>610</v>
      </c>
      <c r="R97" s="1031"/>
      <c r="S97" s="433">
        <f>IFERROR(VLOOKUP(H97,'2.1 Balance de prueba'!$B$5:$G$1105,6,0),0)+IFERROR(VLOOKUP(C97,'2.1 Balance de prueba'!$B$5:$G$1825,6,0),0)+IFERROR(VLOOKUP(D97,'2.1 Balance de prueba'!$B$5:$G$1105,6,0),0)+IFERROR(VLOOKUP(E97,'2.1 Balance de prueba'!$B$5:$G$1825,6,0),0)+IFERROR(VLOOKUP(F97,'2.1 Balance de prueba'!$B$5:$G$1825,6,0),0)+IFERROR(VLOOKUP(B97,'2.1 Balance de prueba'!$B$5:$G$1105,6,0),0)+IFERROR(VLOOKUP(A97,'2.1 Balance de prueba'!$B$5:$G$1105,6,0),0)+IFERROR(VLOOKUP(I97,'2.1 Balance de prueba'!$B$5:$G$1105,6,0),0)+IFERROR(VLOOKUP(J97,'2.1 Balance de prueba'!$B$5:$G$1105,6,0),0)+IFERROR(VLOOKUP(K97,'2.1 Balance de prueba'!$B$5:$G$1105,6,0),0)+IFERROR(VLOOKUP(G97,'2.1 Balance de prueba'!$B$5:$G$1105,6,0),0)</f>
        <v>0</v>
      </c>
      <c r="T97" s="141"/>
      <c r="U97" s="141"/>
      <c r="V97" s="141"/>
      <c r="W97" s="135">
        <f t="shared" si="16"/>
        <v>0</v>
      </c>
    </row>
    <row r="98" spans="1:23" ht="29.25" customHeight="1">
      <c r="A98" s="717"/>
      <c r="B98" s="717"/>
      <c r="C98" s="717"/>
      <c r="D98" s="717"/>
      <c r="E98" s="717"/>
      <c r="F98" s="717"/>
      <c r="G98" s="717"/>
      <c r="H98" s="717"/>
      <c r="I98" s="719"/>
      <c r="J98" s="710"/>
      <c r="K98" s="715"/>
      <c r="M98" s="702"/>
      <c r="N98" s="1089"/>
      <c r="O98" s="1020"/>
      <c r="P98" s="1041"/>
      <c r="Q98" s="1049" t="s">
        <v>145</v>
      </c>
      <c r="R98" s="145" t="s">
        <v>776</v>
      </c>
      <c r="S98" s="433">
        <f>IFERROR(VLOOKUP(H98,'2.1 Balance de prueba'!$B$5:$G$1105,6,0),0)+IFERROR(VLOOKUP(C98,'2.1 Balance de prueba'!$B$5:$G$1825,6,0),0)+IFERROR(VLOOKUP(D98,'2.1 Balance de prueba'!$B$5:$G$1105,6,0),0)+IFERROR(VLOOKUP(E98,'2.1 Balance de prueba'!$B$5:$G$1825,6,0),0)+IFERROR(VLOOKUP(F98,'2.1 Balance de prueba'!$B$5:$G$1825,6,0),0)+IFERROR(VLOOKUP(B98,'2.1 Balance de prueba'!$B$5:$G$1105,6,0),0)+IFERROR(VLOOKUP(A98,'2.1 Balance de prueba'!$B$5:$G$1105,6,0),0)+IFERROR(VLOOKUP(I98,'2.1 Balance de prueba'!$B$5:$G$1105,6,0),0)+IFERROR(VLOOKUP(J98,'2.1 Balance de prueba'!$B$5:$G$1105,6,0),0)+IFERROR(VLOOKUP(K98,'2.1 Balance de prueba'!$B$5:$G$1105,6,0),0)+IFERROR(VLOOKUP(G98,'2.1 Balance de prueba'!$B$5:$G$1105,6,0),0)</f>
        <v>0</v>
      </c>
      <c r="T98" s="136"/>
      <c r="U98" s="136"/>
      <c r="V98" s="136"/>
      <c r="W98" s="135">
        <f t="shared" si="16"/>
        <v>0</v>
      </c>
    </row>
    <row r="99" spans="1:23" ht="29.25" customHeight="1">
      <c r="A99" s="717"/>
      <c r="B99" s="717"/>
      <c r="C99" s="717"/>
      <c r="D99" s="717"/>
      <c r="E99" s="717"/>
      <c r="F99" s="717"/>
      <c r="G99" s="717"/>
      <c r="H99" s="717"/>
      <c r="I99" s="719"/>
      <c r="J99" s="719"/>
      <c r="K99" s="719"/>
      <c r="M99" s="702"/>
      <c r="N99" s="1089"/>
      <c r="O99" s="1020"/>
      <c r="P99" s="1041"/>
      <c r="Q99" s="1065"/>
      <c r="R99" s="145" t="s">
        <v>143</v>
      </c>
      <c r="S99" s="433">
        <f>IFERROR(VLOOKUP(H99,'2.1 Balance de prueba'!$B$5:$G$1105,6,0),0)+IFERROR(VLOOKUP(C99,'2.1 Balance de prueba'!$B$5:$G$1825,6,0),0)+IFERROR(VLOOKUP(D99,'2.1 Balance de prueba'!$B$5:$G$1105,6,0),0)+IFERROR(VLOOKUP(E99,'2.1 Balance de prueba'!$B$5:$G$1825,6,0),0)+IFERROR(VLOOKUP(F99,'2.1 Balance de prueba'!$B$5:$G$1825,6,0),0)+IFERROR(VLOOKUP(B99,'2.1 Balance de prueba'!$B$5:$G$1105,6,0),0)+IFERROR(VLOOKUP(A99,'2.1 Balance de prueba'!$B$5:$G$1105,6,0),0)+IFERROR(VLOOKUP(I99,'2.1 Balance de prueba'!$B$5:$G$1105,6,0),0)+IFERROR(VLOOKUP(J99,'2.1 Balance de prueba'!$B$5:$G$1105,6,0),0)+IFERROR(VLOOKUP(K99,'2.1 Balance de prueba'!$B$5:$G$1105,6,0),0)+IFERROR(VLOOKUP(G99,'2.1 Balance de prueba'!$B$5:$G$1105,6,0),0)</f>
        <v>0</v>
      </c>
      <c r="T99" s="136"/>
      <c r="U99" s="136"/>
      <c r="V99" s="136"/>
      <c r="W99" s="135">
        <f t="shared" si="16"/>
        <v>0</v>
      </c>
    </row>
    <row r="100" spans="1:23" ht="21.75" customHeight="1">
      <c r="A100" s="717"/>
      <c r="B100" s="717"/>
      <c r="C100" s="717"/>
      <c r="D100" s="717"/>
      <c r="E100" s="717"/>
      <c r="F100" s="717"/>
      <c r="G100" s="717"/>
      <c r="H100" s="717"/>
      <c r="I100" s="719"/>
      <c r="J100" s="719"/>
      <c r="K100" s="719"/>
      <c r="M100" s="702"/>
      <c r="N100" s="1089"/>
      <c r="O100" s="1020"/>
      <c r="P100" s="1041"/>
      <c r="Q100" s="1049" t="s">
        <v>838</v>
      </c>
      <c r="R100" s="145" t="s">
        <v>776</v>
      </c>
      <c r="S100" s="433">
        <f>IFERROR(VLOOKUP(H100,'2.1 Balance de prueba'!$B$5:$G$1105,6,0),0)+IFERROR(VLOOKUP(C100,'2.1 Balance de prueba'!$B$5:$G$1825,6,0),0)+IFERROR(VLOOKUP(D100,'2.1 Balance de prueba'!$B$5:$G$1105,6,0),0)+IFERROR(VLOOKUP(E100,'2.1 Balance de prueba'!$B$5:$G$1825,6,0),0)+IFERROR(VLOOKUP(F100,'2.1 Balance de prueba'!$B$5:$G$1825,6,0),0)+IFERROR(VLOOKUP(B100,'2.1 Balance de prueba'!$B$5:$G$1105,6,0),0)+IFERROR(VLOOKUP(A100,'2.1 Balance de prueba'!$B$5:$G$1105,6,0),0)+IFERROR(VLOOKUP(I100,'2.1 Balance de prueba'!$B$5:$G$1105,6,0),0)+IFERROR(VLOOKUP(J100,'2.1 Balance de prueba'!$B$5:$G$1105,6,0),0)+IFERROR(VLOOKUP(K100,'2.1 Balance de prueba'!$B$5:$G$1105,6,0),0)+IFERROR(VLOOKUP(G100,'2.1 Balance de prueba'!$B$5:$G$1105,6,0),0)</f>
        <v>0</v>
      </c>
      <c r="T100" s="136"/>
      <c r="U100" s="136"/>
      <c r="V100" s="136"/>
      <c r="W100" s="135">
        <f t="shared" si="16"/>
        <v>0</v>
      </c>
    </row>
    <row r="101" spans="1:23" ht="29.25" customHeight="1">
      <c r="A101" s="717"/>
      <c r="B101" s="717"/>
      <c r="C101" s="717"/>
      <c r="D101" s="717"/>
      <c r="E101" s="717"/>
      <c r="F101" s="717"/>
      <c r="G101" s="717"/>
      <c r="H101" s="717"/>
      <c r="I101" s="719"/>
      <c r="J101" s="719"/>
      <c r="K101" s="719"/>
      <c r="M101" s="702"/>
      <c r="N101" s="1089"/>
      <c r="O101" s="1020"/>
      <c r="P101" s="1041"/>
      <c r="Q101" s="1065"/>
      <c r="R101" s="145" t="s">
        <v>143</v>
      </c>
      <c r="S101" s="433">
        <f>IFERROR(VLOOKUP(H101,'2.1 Balance de prueba'!$B$5:$G$1105,6,0),0)+IFERROR(VLOOKUP(C101,'2.1 Balance de prueba'!$B$5:$G$1825,6,0),0)+IFERROR(VLOOKUP(D101,'2.1 Balance de prueba'!$B$5:$G$1105,6,0),0)+IFERROR(VLOOKUP(E101,'2.1 Balance de prueba'!$B$5:$G$1825,6,0),0)+IFERROR(VLOOKUP(F101,'2.1 Balance de prueba'!$B$5:$G$1825,6,0),0)+IFERROR(VLOOKUP(B101,'2.1 Balance de prueba'!$B$5:$G$1105,6,0),0)+IFERROR(VLOOKUP(A101,'2.1 Balance de prueba'!$B$5:$G$1105,6,0),0)+IFERROR(VLOOKUP(I101,'2.1 Balance de prueba'!$B$5:$G$1105,6,0),0)+IFERROR(VLOOKUP(J101,'2.1 Balance de prueba'!$B$5:$G$1105,6,0),0)+IFERROR(VLOOKUP(K101,'2.1 Balance de prueba'!$B$5:$G$1105,6,0),0)+IFERROR(VLOOKUP(G101,'2.1 Balance de prueba'!$B$5:$G$1105,6,0),0)</f>
        <v>0</v>
      </c>
      <c r="T101" s="136"/>
      <c r="U101" s="136"/>
      <c r="V101" s="136"/>
      <c r="W101" s="135">
        <f t="shared" si="16"/>
        <v>0</v>
      </c>
    </row>
    <row r="102" spans="1:23" ht="21.75" customHeight="1">
      <c r="A102" s="717"/>
      <c r="B102" s="717"/>
      <c r="C102" s="717"/>
      <c r="D102" s="717"/>
      <c r="E102" s="717"/>
      <c r="F102" s="717"/>
      <c r="G102" s="717"/>
      <c r="H102" s="717"/>
      <c r="I102" s="719"/>
      <c r="J102" s="719"/>
      <c r="K102" s="719"/>
      <c r="M102" s="702"/>
      <c r="N102" s="1089"/>
      <c r="O102" s="1020"/>
      <c r="P102" s="1041"/>
      <c r="Q102" s="1049" t="s">
        <v>146</v>
      </c>
      <c r="R102" s="145" t="s">
        <v>776</v>
      </c>
      <c r="S102" s="433">
        <f>IFERROR(VLOOKUP(H102,'2.1 Balance de prueba'!$B$5:$G$1105,6,0),0)+IFERROR(VLOOKUP(C102,'2.1 Balance de prueba'!$B$5:$G$1825,6,0),0)+IFERROR(VLOOKUP(D102,'2.1 Balance de prueba'!$B$5:$G$1105,6,0),0)+IFERROR(VLOOKUP(E102,'2.1 Balance de prueba'!$B$5:$G$1825,6,0),0)+IFERROR(VLOOKUP(F102,'2.1 Balance de prueba'!$B$5:$G$1825,6,0),0)+IFERROR(VLOOKUP(B102,'2.1 Balance de prueba'!$B$5:$G$1105,6,0),0)+IFERROR(VLOOKUP(A102,'2.1 Balance de prueba'!$B$5:$G$1105,6,0),0)+IFERROR(VLOOKUP(I102,'2.1 Balance de prueba'!$B$5:$G$1105,6,0),0)+IFERROR(VLOOKUP(J102,'2.1 Balance de prueba'!$B$5:$G$1105,6,0),0)+IFERROR(VLOOKUP(K102,'2.1 Balance de prueba'!$B$5:$G$1105,6,0),0)+IFERROR(VLOOKUP(G102,'2.1 Balance de prueba'!$B$5:$G$1105,6,0),0)</f>
        <v>0</v>
      </c>
      <c r="T102" s="136"/>
      <c r="U102" s="136"/>
      <c r="V102" s="136"/>
      <c r="W102" s="135">
        <f t="shared" si="16"/>
        <v>0</v>
      </c>
    </row>
    <row r="103" spans="1:23" ht="29.25" customHeight="1">
      <c r="A103" s="717"/>
      <c r="B103" s="717"/>
      <c r="C103" s="717"/>
      <c r="D103" s="717"/>
      <c r="E103" s="717"/>
      <c r="F103" s="717"/>
      <c r="G103" s="717"/>
      <c r="H103" s="722"/>
      <c r="I103" s="719"/>
      <c r="J103" s="719"/>
      <c r="K103" s="719"/>
      <c r="M103" s="702"/>
      <c r="N103" s="1089"/>
      <c r="O103" s="1020"/>
      <c r="P103" s="1041"/>
      <c r="Q103" s="1065"/>
      <c r="R103" s="145" t="s">
        <v>143</v>
      </c>
      <c r="S103" s="433">
        <f>IFERROR(VLOOKUP(H103,'2.1 Balance de prueba'!$B$5:$G$1105,6,0),0)+IFERROR(VLOOKUP(C103,'2.1 Balance de prueba'!$B$5:$G$1825,6,0),0)+IFERROR(VLOOKUP(D103,'2.1 Balance de prueba'!$B$5:$G$1105,6,0),0)+IFERROR(VLOOKUP(E103,'2.1 Balance de prueba'!$B$5:$G$1825,6,0),0)+IFERROR(VLOOKUP(F103,'2.1 Balance de prueba'!$B$5:$G$1825,6,0),0)+IFERROR(VLOOKUP(B103,'2.1 Balance de prueba'!$B$5:$G$1105,6,0),0)+IFERROR(VLOOKUP(A103,'2.1 Balance de prueba'!$B$5:$G$1105,6,0),0)+IFERROR(VLOOKUP(I103,'2.1 Balance de prueba'!$B$5:$G$1105,6,0),0)+IFERROR(VLOOKUP(J103,'2.1 Balance de prueba'!$B$5:$G$1105,6,0),0)+IFERROR(VLOOKUP(K103,'2.1 Balance de prueba'!$B$5:$G$1105,6,0),0)+IFERROR(VLOOKUP(G103,'2.1 Balance de prueba'!$B$5:$G$1105,6,0),0)</f>
        <v>0</v>
      </c>
      <c r="T103" s="136"/>
      <c r="U103" s="136"/>
      <c r="V103" s="136"/>
      <c r="W103" s="135">
        <f t="shared" si="16"/>
        <v>0</v>
      </c>
    </row>
    <row r="104" spans="1:23" ht="36" customHeight="1">
      <c r="A104" s="717"/>
      <c r="B104" s="717"/>
      <c r="C104" s="717"/>
      <c r="D104" s="717"/>
      <c r="E104" s="717"/>
      <c r="F104" s="717"/>
      <c r="G104" s="717"/>
      <c r="H104" s="717"/>
      <c r="I104" s="719"/>
      <c r="J104" s="710"/>
      <c r="K104" s="715"/>
      <c r="M104" s="702"/>
      <c r="N104" s="1089"/>
      <c r="O104" s="1020"/>
      <c r="P104" s="1041"/>
      <c r="Q104" s="1039" t="s">
        <v>269</v>
      </c>
      <c r="R104" s="1061"/>
      <c r="S104" s="433">
        <f>-(IFERROR(VLOOKUP(H104,'2.1 Balance de prueba'!$B$5:$G$1105,6,0),0)+IFERROR(VLOOKUP(C104,'2.1 Balance de prueba'!$B$5:$G$1825,6,0),0)+IFERROR(VLOOKUP(D104,'2.1 Balance de prueba'!$B$5:$G$1105,6,0),0)+IFERROR(VLOOKUP(E104,'2.1 Balance de prueba'!$B$5:$G$1825,6,0),0)+IFERROR(VLOOKUP(F104,'2.1 Balance de prueba'!$B$5:$G$1825,6,0),0)+IFERROR(VLOOKUP(B104,'2.1 Balance de prueba'!$B$5:$G$1105,6,0),0)+IFERROR(VLOOKUP(A104,'2.1 Balance de prueba'!$B$5:$G$1105,6,0),0)+IFERROR(VLOOKUP(I104,'2.1 Balance de prueba'!$B$5:$G$1105,6,0),0)+IFERROR(VLOOKUP(J104,'2.1 Balance de prueba'!$B$5:$G$1105,6,0),0)+IFERROR(VLOOKUP(K104,'2.1 Balance de prueba'!$B$5:$G$1105,6,0),0)+IFERROR(VLOOKUP(G104,'2.1 Balance de prueba'!$B$5:$G$1105,6,0),0))</f>
        <v>0</v>
      </c>
      <c r="T104" s="136"/>
      <c r="U104" s="136"/>
      <c r="V104" s="136"/>
      <c r="W104" s="135">
        <f t="shared" si="16"/>
        <v>0</v>
      </c>
    </row>
    <row r="105" spans="1:23" ht="36" customHeight="1">
      <c r="A105" s="717"/>
      <c r="B105" s="717"/>
      <c r="C105" s="717"/>
      <c r="D105" s="717"/>
      <c r="E105" s="717"/>
      <c r="F105" s="717"/>
      <c r="G105" s="717"/>
      <c r="H105" s="717"/>
      <c r="I105" s="719"/>
      <c r="J105" s="710"/>
      <c r="K105" s="710"/>
      <c r="M105" s="702"/>
      <c r="N105" s="1089"/>
      <c r="O105" s="1020"/>
      <c r="P105" s="1043"/>
      <c r="Q105" s="1039" t="s">
        <v>270</v>
      </c>
      <c r="R105" s="1061"/>
      <c r="S105" s="433">
        <f>IFERROR(VLOOKUP(H105,'2.1 Balance de prueba'!$B$5:$G$1105,6,0),0)+IFERROR(VLOOKUP(C105,'2.1 Balance de prueba'!$B$5:$G$1825,6,0),0)+IFERROR(VLOOKUP(D105,'2.1 Balance de prueba'!$B$5:$G$1105,6,0),0)+IFERROR(VLOOKUP(E105,'2.1 Balance de prueba'!$B$5:$G$1825,6,0),0)+IFERROR(VLOOKUP(F105,'2.1 Balance de prueba'!$B$5:$G$1825,6,0),0)+IFERROR(VLOOKUP(B105,'2.1 Balance de prueba'!$B$5:$G$1105,6,0),0)+IFERROR(VLOOKUP(A105,'2.1 Balance de prueba'!$B$5:$G$1105,6,0),0)+IFERROR(VLOOKUP(I105,'2.1 Balance de prueba'!$B$5:$G$1105,6,0),0)+IFERROR(VLOOKUP(J105,'2.1 Balance de prueba'!$B$5:$G$1105,6,0),0)+IFERROR(VLOOKUP(K105,'2.1 Balance de prueba'!$B$5:$G$1105,6,0),0)+IFERROR(VLOOKUP(G105,'2.1 Balance de prueba'!$B$5:$G$1105,6,0),0)</f>
        <v>0</v>
      </c>
      <c r="T105" s="136"/>
      <c r="U105" s="136"/>
      <c r="V105" s="138"/>
      <c r="W105" s="135">
        <f t="shared" si="16"/>
        <v>0</v>
      </c>
    </row>
    <row r="106" spans="1:23" ht="24" customHeight="1">
      <c r="A106" s="717"/>
      <c r="B106" s="717"/>
      <c r="C106" s="717"/>
      <c r="D106" s="717"/>
      <c r="E106" s="717"/>
      <c r="F106" s="717"/>
      <c r="G106" s="717"/>
      <c r="H106" s="717"/>
      <c r="I106" s="719"/>
      <c r="J106" s="710"/>
      <c r="K106" s="710"/>
      <c r="M106" s="702"/>
      <c r="N106" s="1089"/>
      <c r="O106" s="1020"/>
      <c r="P106" s="1059" t="s">
        <v>618</v>
      </c>
      <c r="Q106" s="1015"/>
      <c r="R106" s="1045"/>
      <c r="S106" s="140">
        <f>SUM(S107:S110)-S111-S112</f>
        <v>0</v>
      </c>
      <c r="T106" s="140">
        <f>SUM(T107:T110)-T111-T112</f>
        <v>0</v>
      </c>
      <c r="U106" s="140">
        <f t="shared" ref="U106:W106" si="17">SUM(U107:U110)-U111-U112</f>
        <v>0</v>
      </c>
      <c r="V106" s="140">
        <f t="shared" si="17"/>
        <v>0</v>
      </c>
      <c r="W106" s="140">
        <f t="shared" si="17"/>
        <v>0</v>
      </c>
    </row>
    <row r="107" spans="1:23" ht="27" customHeight="1">
      <c r="A107" s="717"/>
      <c r="B107" s="717"/>
      <c r="C107" s="717"/>
      <c r="D107" s="717"/>
      <c r="E107" s="717"/>
      <c r="F107" s="717"/>
      <c r="G107" s="717"/>
      <c r="H107" s="717"/>
      <c r="I107" s="719"/>
      <c r="J107" s="710"/>
      <c r="K107" s="710"/>
      <c r="M107" s="702"/>
      <c r="N107" s="1089"/>
      <c r="O107" s="1020"/>
      <c r="P107" s="1096"/>
      <c r="Q107" s="1062" t="s">
        <v>618</v>
      </c>
      <c r="R107" s="139" t="s">
        <v>743</v>
      </c>
      <c r="S107" s="433">
        <f>IFERROR(VLOOKUP(H107,'2.1 Balance de prueba'!$B$5:$G$1105,6,0),0)+IFERROR(VLOOKUP(C107,'2.1 Balance de prueba'!$B$5:$G$1825,6,0),0)+IFERROR(VLOOKUP(D107,'2.1 Balance de prueba'!$B$5:$G$1105,6,0),0)+IFERROR(VLOOKUP(E107,'2.1 Balance de prueba'!$B$5:$G$1825,6,0),0)+IFERROR(VLOOKUP(F107,'2.1 Balance de prueba'!$B$5:$G$1825,6,0),0)+IFERROR(VLOOKUP(B107,'2.1 Balance de prueba'!$B$5:$G$1105,6,0),0)+IFERROR(VLOOKUP(A107,'2.1 Balance de prueba'!$B$5:$G$1105,6,0),0)+IFERROR(VLOOKUP(I107,'2.1 Balance de prueba'!$B$5:$G$1105,6,0),0)+IFERROR(VLOOKUP(J107,'2.1 Balance de prueba'!$B$5:$G$1105,6,0),0)+IFERROR(VLOOKUP(K107,'2.1 Balance de prueba'!$B$5:$G$1105,6,0),0)+IFERROR(VLOOKUP(G107,'2.1 Balance de prueba'!$B$5:$G$1105,6,0),0)</f>
        <v>0</v>
      </c>
      <c r="T107" s="136"/>
      <c r="U107" s="136"/>
      <c r="V107" s="136"/>
      <c r="W107" s="135">
        <f t="shared" ref="W107:W112" si="18">S107+T107-U107+V107</f>
        <v>0</v>
      </c>
    </row>
    <row r="108" spans="1:23" ht="22.5" customHeight="1">
      <c r="A108" s="717"/>
      <c r="B108" s="717"/>
      <c r="C108" s="717"/>
      <c r="D108" s="717"/>
      <c r="E108" s="717"/>
      <c r="F108" s="717"/>
      <c r="G108" s="717"/>
      <c r="H108" s="717"/>
      <c r="I108" s="719"/>
      <c r="J108" s="710"/>
      <c r="K108" s="710"/>
      <c r="M108" s="702"/>
      <c r="N108" s="1089"/>
      <c r="O108" s="1020"/>
      <c r="P108" s="1096"/>
      <c r="Q108" s="1063"/>
      <c r="R108" s="139" t="s">
        <v>742</v>
      </c>
      <c r="S108" s="433">
        <f>IFERROR(VLOOKUP(H108,'2.1 Balance de prueba'!$B$5:$G$1105,6,0),0)+IFERROR(VLOOKUP(C108,'2.1 Balance de prueba'!$B$5:$G$1825,6,0),0)+IFERROR(VLOOKUP(D108,'2.1 Balance de prueba'!$B$5:$G$1105,6,0),0)+IFERROR(VLOOKUP(E108,'2.1 Balance de prueba'!$B$5:$G$1825,6,0),0)+IFERROR(VLOOKUP(F108,'2.1 Balance de prueba'!$B$5:$G$1825,6,0),0)+IFERROR(VLOOKUP(B108,'2.1 Balance de prueba'!$B$5:$G$1105,6,0),0)+IFERROR(VLOOKUP(A108,'2.1 Balance de prueba'!$B$5:$G$1105,6,0),0)+IFERROR(VLOOKUP(I108,'2.1 Balance de prueba'!$B$5:$G$1105,6,0),0)+IFERROR(VLOOKUP(J108,'2.1 Balance de prueba'!$B$5:$G$1105,6,0),0)+IFERROR(VLOOKUP(K108,'2.1 Balance de prueba'!$B$5:$G$1105,6,0),0)+IFERROR(VLOOKUP(G108,'2.1 Balance de prueba'!$B$5:$G$1105,6,0),0)</f>
        <v>0</v>
      </c>
      <c r="T108" s="136"/>
      <c r="U108" s="136"/>
      <c r="V108" s="136"/>
      <c r="W108" s="135">
        <f t="shared" si="18"/>
        <v>0</v>
      </c>
    </row>
    <row r="109" spans="1:23" ht="22.5" customHeight="1">
      <c r="A109" s="717"/>
      <c r="B109" s="717"/>
      <c r="C109" s="717"/>
      <c r="D109" s="717"/>
      <c r="E109" s="717"/>
      <c r="F109" s="717"/>
      <c r="G109" s="717"/>
      <c r="H109" s="717"/>
      <c r="I109" s="719"/>
      <c r="J109" s="710"/>
      <c r="K109" s="710"/>
      <c r="M109" s="702"/>
      <c r="N109" s="1089"/>
      <c r="O109" s="1020"/>
      <c r="P109" s="1096"/>
      <c r="Q109" s="1063"/>
      <c r="R109" s="139" t="s">
        <v>744</v>
      </c>
      <c r="S109" s="433">
        <f>IFERROR(VLOOKUP(H109,'2.1 Balance de prueba'!$B$5:$G$1105,6,0),0)+IFERROR(VLOOKUP(C109,'2.1 Balance de prueba'!$B$5:$G$1825,6,0),0)+IFERROR(VLOOKUP(D109,'2.1 Balance de prueba'!$B$5:$G$1105,6,0),0)+IFERROR(VLOOKUP(E109,'2.1 Balance de prueba'!$B$5:$G$1825,6,0),0)+IFERROR(VLOOKUP(F109,'2.1 Balance de prueba'!$B$5:$G$1825,6,0),0)+IFERROR(VLOOKUP(B109,'2.1 Balance de prueba'!$B$5:$G$1105,6,0),0)+IFERROR(VLOOKUP(A109,'2.1 Balance de prueba'!$B$5:$G$1105,6,0),0)+IFERROR(VLOOKUP(I109,'2.1 Balance de prueba'!$B$5:$G$1105,6,0),0)+IFERROR(VLOOKUP(J109,'2.1 Balance de prueba'!$B$5:$G$1105,6,0),0)+IFERROR(VLOOKUP(K109,'2.1 Balance de prueba'!$B$5:$G$1105,6,0),0)+IFERROR(VLOOKUP(G109,'2.1 Balance de prueba'!$B$5:$G$1105,6,0),0)</f>
        <v>0</v>
      </c>
      <c r="T109" s="136"/>
      <c r="U109" s="136"/>
      <c r="V109" s="136"/>
      <c r="W109" s="135">
        <f t="shared" si="18"/>
        <v>0</v>
      </c>
    </row>
    <row r="110" spans="1:23" ht="22.5" customHeight="1">
      <c r="A110" s="717"/>
      <c r="B110" s="717"/>
      <c r="C110" s="717"/>
      <c r="D110" s="717"/>
      <c r="E110" s="717"/>
      <c r="F110" s="717"/>
      <c r="G110" s="717"/>
      <c r="H110" s="717"/>
      <c r="I110" s="719"/>
      <c r="J110" s="710"/>
      <c r="K110" s="710"/>
      <c r="M110" s="702"/>
      <c r="N110" s="1089"/>
      <c r="O110" s="1020"/>
      <c r="P110" s="1096"/>
      <c r="Q110" s="1064"/>
      <c r="R110" s="139" t="s">
        <v>745</v>
      </c>
      <c r="S110" s="433">
        <f>IFERROR(VLOOKUP(H110,'2.1 Balance de prueba'!$B$5:$G$1105,6,0),0)+IFERROR(VLOOKUP(C110,'2.1 Balance de prueba'!$B$5:$G$1825,6,0),0)+IFERROR(VLOOKUP(D110,'2.1 Balance de prueba'!$B$5:$G$1105,6,0),0)+IFERROR(VLOOKUP(E110,'2.1 Balance de prueba'!$B$5:$G$1825,6,0),0)+IFERROR(VLOOKUP(F110,'2.1 Balance de prueba'!$B$5:$G$1825,6,0),0)+IFERROR(VLOOKUP(B110,'2.1 Balance de prueba'!$B$5:$G$1105,6,0),0)+IFERROR(VLOOKUP(A110,'2.1 Balance de prueba'!$B$5:$G$1105,6,0),0)+IFERROR(VLOOKUP(I110,'2.1 Balance de prueba'!$B$5:$G$1105,6,0),0)+IFERROR(VLOOKUP(J110,'2.1 Balance de prueba'!$B$5:$G$1105,6,0),0)+IFERROR(VLOOKUP(K110,'2.1 Balance de prueba'!$B$5:$G$1105,6,0),0)+IFERROR(VLOOKUP(G110,'2.1 Balance de prueba'!$B$5:$G$1105,6,0),0)</f>
        <v>0</v>
      </c>
      <c r="T110" s="136"/>
      <c r="U110" s="136"/>
      <c r="V110" s="136"/>
      <c r="W110" s="135">
        <f t="shared" si="18"/>
        <v>0</v>
      </c>
    </row>
    <row r="111" spans="1:23" ht="24.75" customHeight="1">
      <c r="A111" s="717"/>
      <c r="B111" s="717"/>
      <c r="C111" s="717"/>
      <c r="D111" s="717"/>
      <c r="E111" s="717"/>
      <c r="F111" s="717"/>
      <c r="G111" s="717"/>
      <c r="H111" s="717"/>
      <c r="I111" s="719"/>
      <c r="J111" s="710"/>
      <c r="K111" s="710"/>
      <c r="M111" s="702"/>
      <c r="N111" s="1089"/>
      <c r="O111" s="1020"/>
      <c r="P111" s="1041"/>
      <c r="Q111" s="1032" t="s">
        <v>619</v>
      </c>
      <c r="R111" s="1053"/>
      <c r="S111" s="433">
        <f>IFERROR(VLOOKUP(H111,'2.1 Balance de prueba'!$B$5:$G$1105,6,0),0)+IFERROR(VLOOKUP(C111,'2.1 Balance de prueba'!$B$5:$G$1825,6,0),0)+IFERROR(VLOOKUP(D111,'2.1 Balance de prueba'!$B$5:$G$1105,6,0),0)+IFERROR(VLOOKUP(E111,'2.1 Balance de prueba'!$B$5:$G$1825,6,0),0)+IFERROR(VLOOKUP(F111,'2.1 Balance de prueba'!$B$5:$G$1825,6,0),0)+IFERROR(VLOOKUP(B111,'2.1 Balance de prueba'!$B$5:$G$1105,6,0),0)+IFERROR(VLOOKUP(A111,'2.1 Balance de prueba'!$B$5:$G$1105,6,0),0)+IFERROR(VLOOKUP(I111,'2.1 Balance de prueba'!$B$5:$G$1105,6,0),0)+IFERROR(VLOOKUP(J111,'2.1 Balance de prueba'!$B$5:$G$1105,6,0),0)+IFERROR(VLOOKUP(K111,'2.1 Balance de prueba'!$B$5:$G$1105,6,0),0)+IFERROR(VLOOKUP(G111,'2.1 Balance de prueba'!$B$5:$G$1105,6,0),0)</f>
        <v>0</v>
      </c>
      <c r="T111" s="136"/>
      <c r="U111" s="136"/>
      <c r="V111" s="136"/>
      <c r="W111" s="135">
        <f t="shared" si="18"/>
        <v>0</v>
      </c>
    </row>
    <row r="112" spans="1:23" ht="21.75" customHeight="1">
      <c r="A112" s="717"/>
      <c r="B112" s="717"/>
      <c r="C112" s="717"/>
      <c r="D112" s="717"/>
      <c r="E112" s="717"/>
      <c r="F112" s="717"/>
      <c r="G112" s="717"/>
      <c r="H112" s="717"/>
      <c r="I112" s="719"/>
      <c r="J112" s="710"/>
      <c r="K112" s="710"/>
      <c r="M112" s="702"/>
      <c r="N112" s="1089"/>
      <c r="O112" s="1021"/>
      <c r="P112" s="1043"/>
      <c r="Q112" s="1032" t="s">
        <v>620</v>
      </c>
      <c r="R112" s="1053"/>
      <c r="S112" s="433">
        <f>IFERROR(VLOOKUP(H112,'2.1 Balance de prueba'!$B$5:$G$1105,6,0),0)+IFERROR(VLOOKUP(C112,'2.1 Balance de prueba'!$B$5:$G$1825,6,0),0)+IFERROR(VLOOKUP(D112,'2.1 Balance de prueba'!$B$5:$G$1105,6,0),0)+IFERROR(VLOOKUP(E112,'2.1 Balance de prueba'!$B$5:$G$1825,6,0),0)+IFERROR(VLOOKUP(F112,'2.1 Balance de prueba'!$B$5:$G$1825,6,0),0)+IFERROR(VLOOKUP(B112,'2.1 Balance de prueba'!$B$5:$G$1105,6,0),0)+IFERROR(VLOOKUP(A112,'2.1 Balance de prueba'!$B$5:$G$1105,6,0),0)+IFERROR(VLOOKUP(I112,'2.1 Balance de prueba'!$B$5:$G$1105,6,0),0)+IFERROR(VLOOKUP(J112,'2.1 Balance de prueba'!$B$5:$G$1105,6,0),0)+IFERROR(VLOOKUP(K112,'2.1 Balance de prueba'!$B$5:$G$1105,6,0),0)+IFERROR(VLOOKUP(G112,'2.1 Balance de prueba'!$B$5:$G$1105,6,0),0)</f>
        <v>0</v>
      </c>
      <c r="T112" s="136"/>
      <c r="U112" s="136"/>
      <c r="V112" s="138"/>
      <c r="W112" s="135">
        <f t="shared" si="18"/>
        <v>0</v>
      </c>
    </row>
    <row r="113" spans="1:23" ht="30" customHeight="1">
      <c r="A113" s="717"/>
      <c r="B113" s="717"/>
      <c r="C113" s="717"/>
      <c r="D113" s="717"/>
      <c r="E113" s="717"/>
      <c r="F113" s="717"/>
      <c r="G113" s="717"/>
      <c r="H113" s="717"/>
      <c r="I113" s="719"/>
      <c r="J113" s="710"/>
      <c r="K113" s="710"/>
      <c r="M113" s="702"/>
      <c r="N113" s="1089"/>
      <c r="O113" s="1044" t="s">
        <v>208</v>
      </c>
      <c r="P113" s="1015"/>
      <c r="Q113" s="1015"/>
      <c r="R113" s="1045"/>
      <c r="S113" s="135">
        <f>S114+S115-S116-S117</f>
        <v>0</v>
      </c>
      <c r="T113" s="135">
        <f>T114+T115-T116-T117</f>
        <v>0</v>
      </c>
      <c r="U113" s="135">
        <f>U114+U115-U116-U117</f>
        <v>0</v>
      </c>
      <c r="V113" s="135">
        <f>V114+V115-V116-V117</f>
        <v>0</v>
      </c>
      <c r="W113" s="135">
        <f t="shared" ref="W113" si="19">W114+W115-W116-W117</f>
        <v>0</v>
      </c>
    </row>
    <row r="114" spans="1:23" ht="20.25" customHeight="1">
      <c r="A114" s="717"/>
      <c r="B114" s="717"/>
      <c r="C114" s="717"/>
      <c r="D114" s="717"/>
      <c r="E114" s="717"/>
      <c r="F114" s="717"/>
      <c r="G114" s="717"/>
      <c r="H114" s="717"/>
      <c r="I114" s="719"/>
      <c r="J114" s="710"/>
      <c r="K114" s="710"/>
      <c r="M114" s="702"/>
      <c r="N114" s="1089"/>
      <c r="O114" s="1040"/>
      <c r="P114" s="1104" t="s">
        <v>147</v>
      </c>
      <c r="Q114" s="1105"/>
      <c r="R114" s="146" t="s">
        <v>148</v>
      </c>
      <c r="S114" s="433">
        <f>IFERROR(VLOOKUP(H114,'2.1 Balance de prueba'!$B$5:$G$1105,6,0),0)+IFERROR(VLOOKUP(C114,'2.1 Balance de prueba'!$B$5:$G$1825,6,0),0)+IFERROR(VLOOKUP(D114,'2.1 Balance de prueba'!$B$5:$G$1105,6,0),0)+IFERROR(VLOOKUP(E114,'2.1 Balance de prueba'!$B$5:$G$1825,6,0),0)+IFERROR(VLOOKUP(F114,'2.1 Balance de prueba'!$B$5:$G$1825,6,0),0)+IFERROR(VLOOKUP(B114,'2.1 Balance de prueba'!$B$5:$G$1105,6,0),0)+IFERROR(VLOOKUP(A114,'2.1 Balance de prueba'!$B$5:$G$1105,6,0),0)+IFERROR(VLOOKUP(I114,'2.1 Balance de prueba'!$B$5:$G$1105,6,0),0)+IFERROR(VLOOKUP(J114,'2.1 Balance de prueba'!$B$5:$G$1105,6,0),0)+IFERROR(VLOOKUP(K114,'2.1 Balance de prueba'!$B$5:$G$1105,6,0),0)+IFERROR(VLOOKUP(G114,'2.1 Balance de prueba'!$B$5:$G$1105,6,0),0)</f>
        <v>0</v>
      </c>
      <c r="T114" s="136"/>
      <c r="U114" s="136"/>
      <c r="V114" s="136"/>
      <c r="W114" s="135">
        <f t="shared" ref="W114:W117" si="20">S114+T114-U114+V114</f>
        <v>0</v>
      </c>
    </row>
    <row r="115" spans="1:23" ht="19.5" customHeight="1">
      <c r="A115" s="717"/>
      <c r="B115" s="717"/>
      <c r="C115" s="717"/>
      <c r="D115" s="717"/>
      <c r="E115" s="717"/>
      <c r="F115" s="717"/>
      <c r="G115" s="717"/>
      <c r="H115" s="717"/>
      <c r="I115" s="719"/>
      <c r="J115" s="710"/>
      <c r="K115" s="710"/>
      <c r="M115" s="702"/>
      <c r="N115" s="1089"/>
      <c r="O115" s="1041"/>
      <c r="P115" s="1105"/>
      <c r="Q115" s="1105"/>
      <c r="R115" s="147" t="s">
        <v>149</v>
      </c>
      <c r="S115" s="433">
        <f>IFERROR(VLOOKUP(H115,'2.1 Balance de prueba'!$B$5:$G$1105,6,0),0)+IFERROR(VLOOKUP(C115,'2.1 Balance de prueba'!$B$5:$G$1825,6,0),0)+IFERROR(VLOOKUP(D115,'2.1 Balance de prueba'!$B$5:$G$1105,6,0),0)+IFERROR(VLOOKUP(E115,'2.1 Balance de prueba'!$B$5:$G$1825,6,0),0)+IFERROR(VLOOKUP(F115,'2.1 Balance de prueba'!$B$5:$G$1825,6,0),0)+IFERROR(VLOOKUP(B115,'2.1 Balance de prueba'!$B$5:$G$1105,6,0),0)+IFERROR(VLOOKUP(A115,'2.1 Balance de prueba'!$B$5:$G$1105,6,0),0)+IFERROR(VLOOKUP(I115,'2.1 Balance de prueba'!$B$5:$G$1105,6,0),0)+IFERROR(VLOOKUP(J115,'2.1 Balance de prueba'!$B$5:$G$1105,6,0),0)+IFERROR(VLOOKUP(K115,'2.1 Balance de prueba'!$B$5:$G$1105,6,0),0)+IFERROR(VLOOKUP(G115,'2.1 Balance de prueba'!$B$5:$G$1105,6,0),0)</f>
        <v>0</v>
      </c>
      <c r="T115" s="136"/>
      <c r="U115" s="136"/>
      <c r="V115" s="136"/>
      <c r="W115" s="135">
        <f t="shared" si="20"/>
        <v>0</v>
      </c>
    </row>
    <row r="116" spans="1:23" ht="18.75" customHeight="1">
      <c r="A116" s="717"/>
      <c r="B116" s="717"/>
      <c r="C116" s="717"/>
      <c r="D116" s="717"/>
      <c r="E116" s="717"/>
      <c r="F116" s="717"/>
      <c r="G116" s="717"/>
      <c r="H116" s="717"/>
      <c r="I116" s="719"/>
      <c r="J116" s="719"/>
      <c r="K116" s="719"/>
      <c r="M116" s="702"/>
      <c r="N116" s="1089"/>
      <c r="O116" s="1041"/>
      <c r="P116" s="1039" t="s">
        <v>621</v>
      </c>
      <c r="Q116" s="1035"/>
      <c r="R116" s="1036"/>
      <c r="S116" s="433">
        <f>IFERROR(VLOOKUP(H116,'2.1 Balance de prueba'!$B$5:$G$1105,6,0),0)+IFERROR(VLOOKUP(C116,'2.1 Balance de prueba'!$B$5:$G$1825,6,0),0)+IFERROR(VLOOKUP(D116,'2.1 Balance de prueba'!$B$5:$G$1105,6,0),0)+IFERROR(VLOOKUP(E116,'2.1 Balance de prueba'!$B$5:$G$1825,6,0),0)+IFERROR(VLOOKUP(F116,'2.1 Balance de prueba'!$B$5:$G$1825,6,0),0)+IFERROR(VLOOKUP(B116,'2.1 Balance de prueba'!$B$5:$G$1105,6,0),0)+IFERROR(VLOOKUP(A116,'2.1 Balance de prueba'!$B$5:$G$1105,6,0),0)+IFERROR(VLOOKUP(I116,'2.1 Balance de prueba'!$B$5:$G$1105,6,0),0)+IFERROR(VLOOKUP(J116,'2.1 Balance de prueba'!$B$5:$G$1105,6,0),0)+IFERROR(VLOOKUP(K116,'2.1 Balance de prueba'!$B$5:$G$1105,6,0),0)+IFERROR(VLOOKUP(G116,'2.1 Balance de prueba'!$B$5:$G$1105,6,0),0)</f>
        <v>0</v>
      </c>
      <c r="T116" s="136"/>
      <c r="U116" s="737"/>
      <c r="V116" s="738"/>
      <c r="W116" s="135">
        <f t="shared" si="20"/>
        <v>0</v>
      </c>
    </row>
    <row r="117" spans="1:23" ht="22.5" customHeight="1">
      <c r="A117" s="717"/>
      <c r="B117" s="717"/>
      <c r="C117" s="717"/>
      <c r="D117" s="717"/>
      <c r="E117" s="717"/>
      <c r="F117" s="717"/>
      <c r="G117" s="717"/>
      <c r="H117" s="717"/>
      <c r="I117" s="719"/>
      <c r="J117" s="719"/>
      <c r="K117" s="719"/>
      <c r="M117" s="702"/>
      <c r="N117" s="1089"/>
      <c r="O117" s="1043"/>
      <c r="P117" s="1039" t="s">
        <v>272</v>
      </c>
      <c r="Q117" s="1035"/>
      <c r="R117" s="1036"/>
      <c r="S117" s="433">
        <f>IFERROR(VLOOKUP(H117,'2.1 Balance de prueba'!$B$5:$G$1105,6,0),0)+IFERROR(VLOOKUP(C117,'2.1 Balance de prueba'!$B$5:$G$1825,6,0),0)+IFERROR(VLOOKUP(D117,'2.1 Balance de prueba'!$B$5:$G$1105,6,0),0)+IFERROR(VLOOKUP(E117,'2.1 Balance de prueba'!$B$5:$G$1825,6,0),0)+IFERROR(VLOOKUP(F117,'2.1 Balance de prueba'!$B$5:$G$1825,6,0),0)+IFERROR(VLOOKUP(B117,'2.1 Balance de prueba'!$B$5:$G$1105,6,0),0)+IFERROR(VLOOKUP(A117,'2.1 Balance de prueba'!$B$5:$G$1105,6,0),0)+IFERROR(VLOOKUP(I117,'2.1 Balance de prueba'!$B$5:$G$1105,6,0),0)+IFERROR(VLOOKUP(J117,'2.1 Balance de prueba'!$B$5:$G$1105,6,0),0)+IFERROR(VLOOKUP(K117,'2.1 Balance de prueba'!$B$5:$G$1105,6,0),0)+IFERROR(VLOOKUP(G117,'2.1 Balance de prueba'!$B$5:$G$1105,6,0),0)</f>
        <v>0</v>
      </c>
      <c r="T117" s="136"/>
      <c r="U117" s="136"/>
      <c r="V117" s="138"/>
      <c r="W117" s="135">
        <f t="shared" si="20"/>
        <v>0</v>
      </c>
    </row>
    <row r="118" spans="1:23" ht="30.75" customHeight="1">
      <c r="A118" s="717"/>
      <c r="B118" s="717"/>
      <c r="C118" s="717"/>
      <c r="D118" s="717"/>
      <c r="E118" s="717"/>
      <c r="F118" s="717"/>
      <c r="G118" s="717"/>
      <c r="H118" s="717"/>
      <c r="I118" s="719"/>
      <c r="J118" s="719"/>
      <c r="K118" s="719"/>
      <c r="M118" s="702"/>
      <c r="N118" s="1089"/>
      <c r="O118" s="1044" t="s">
        <v>611</v>
      </c>
      <c r="P118" s="1015"/>
      <c r="Q118" s="1015"/>
      <c r="R118" s="1045"/>
      <c r="S118" s="135">
        <f>S119-S120+S121-S122</f>
        <v>0</v>
      </c>
      <c r="T118" s="135">
        <f>T119-T120+T121-T122</f>
        <v>0</v>
      </c>
      <c r="U118" s="135">
        <f t="shared" ref="U118:W118" si="21">U119-U120+U121-U122</f>
        <v>0</v>
      </c>
      <c r="V118" s="135">
        <f t="shared" si="21"/>
        <v>0</v>
      </c>
      <c r="W118" s="135">
        <f t="shared" si="21"/>
        <v>0</v>
      </c>
    </row>
    <row r="119" spans="1:23" ht="22.5" customHeight="1">
      <c r="A119" s="717"/>
      <c r="B119" s="717"/>
      <c r="C119" s="717"/>
      <c r="D119" s="717"/>
      <c r="E119" s="717"/>
      <c r="F119" s="717"/>
      <c r="G119" s="717"/>
      <c r="H119" s="717"/>
      <c r="I119" s="719"/>
      <c r="J119" s="719"/>
      <c r="K119" s="719"/>
      <c r="M119" s="702"/>
      <c r="N119" s="1089"/>
      <c r="O119" s="1040"/>
      <c r="P119" s="1034" t="s">
        <v>612</v>
      </c>
      <c r="Q119" s="1035"/>
      <c r="R119" s="1036"/>
      <c r="S119" s="433">
        <f>IFERROR(VLOOKUP(H119,'2.1 Balance de prueba'!$B$5:$G$1105,6,0),0)+IFERROR(VLOOKUP(C119,'2.1 Balance de prueba'!$B$5:$G$1825,6,0),0)+IFERROR(VLOOKUP(D119,'2.1 Balance de prueba'!$B$5:$G$1105,6,0),0)+IFERROR(VLOOKUP(E119,'2.1 Balance de prueba'!$B$5:$G$1825,6,0),0)+IFERROR(VLOOKUP(F119,'2.1 Balance de prueba'!$B$5:$G$1825,6,0),0)+IFERROR(VLOOKUP(B119,'2.1 Balance de prueba'!$B$5:$G$1105,6,0),0)+IFERROR(VLOOKUP(A119,'2.1 Balance de prueba'!$B$5:$G$1105,6,0),0)+IFERROR(VLOOKUP(I119,'2.1 Balance de prueba'!$B$5:$G$1105,6,0),0)+IFERROR(VLOOKUP(J119,'2.1 Balance de prueba'!$B$5:$G$1105,6,0),0)+IFERROR(VLOOKUP(K119,'2.1 Balance de prueba'!$B$5:$G$1105,6,0),0)+IFERROR(VLOOKUP(G119,'2.1 Balance de prueba'!$B$5:$G$1105,6,0),0)</f>
        <v>0</v>
      </c>
      <c r="T119" s="136"/>
      <c r="U119" s="136"/>
      <c r="V119" s="138"/>
      <c r="W119" s="135">
        <f t="shared" ref="W119:W122" si="22">S119+T119-U119+V119</f>
        <v>0</v>
      </c>
    </row>
    <row r="120" spans="1:23" ht="33.75" customHeight="1">
      <c r="A120" s="717"/>
      <c r="B120" s="717"/>
      <c r="C120" s="717"/>
      <c r="D120" s="717"/>
      <c r="E120" s="717"/>
      <c r="F120" s="717"/>
      <c r="G120" s="717"/>
      <c r="H120" s="717"/>
      <c r="I120" s="719"/>
      <c r="J120" s="719"/>
      <c r="K120" s="719"/>
      <c r="M120" s="702"/>
      <c r="N120" s="1089"/>
      <c r="O120" s="1041"/>
      <c r="P120" s="1039" t="s">
        <v>450</v>
      </c>
      <c r="Q120" s="1035"/>
      <c r="R120" s="1036"/>
      <c r="S120" s="433">
        <f>IFERROR(VLOOKUP(H120,'2.1 Balance de prueba'!$B$5:$G$1105,6,0),0)+IFERROR(VLOOKUP(C120,'2.1 Balance de prueba'!$B$5:$G$1825,6,0),0)+IFERROR(VLOOKUP(D120,'2.1 Balance de prueba'!$B$5:$G$1105,6,0),0)+IFERROR(VLOOKUP(E120,'2.1 Balance de prueba'!$B$5:$G$1825,6,0),0)+IFERROR(VLOOKUP(F120,'2.1 Balance de prueba'!$B$5:$G$1825,6,0),0)+IFERROR(VLOOKUP(B120,'2.1 Balance de prueba'!$B$5:$G$1105,6,0),0)+IFERROR(VLOOKUP(A120,'2.1 Balance de prueba'!$B$5:$G$1105,6,0),0)+IFERROR(VLOOKUP(I120,'2.1 Balance de prueba'!$B$5:$G$1105,6,0),0)+IFERROR(VLOOKUP(J120,'2.1 Balance de prueba'!$B$5:$G$1105,6,0),0)+IFERROR(VLOOKUP(K120,'2.1 Balance de prueba'!$B$5:$G$1105,6,0),0)+IFERROR(VLOOKUP(G120,'2.1 Balance de prueba'!$B$5:$G$1105,6,0),0)</f>
        <v>0</v>
      </c>
      <c r="T120" s="136"/>
      <c r="U120" s="136"/>
      <c r="V120" s="138"/>
      <c r="W120" s="135">
        <f t="shared" si="22"/>
        <v>0</v>
      </c>
    </row>
    <row r="121" spans="1:23" ht="20.25" customHeight="1">
      <c r="A121" s="717"/>
      <c r="B121" s="717"/>
      <c r="C121" s="717"/>
      <c r="D121" s="717"/>
      <c r="E121" s="717"/>
      <c r="F121" s="717"/>
      <c r="G121" s="717"/>
      <c r="H121" s="717"/>
      <c r="I121" s="719"/>
      <c r="J121" s="719"/>
      <c r="K121" s="719"/>
      <c r="M121" s="702"/>
      <c r="N121" s="1089"/>
      <c r="O121" s="1041"/>
      <c r="P121" s="1034" t="s">
        <v>613</v>
      </c>
      <c r="Q121" s="1035"/>
      <c r="R121" s="1036"/>
      <c r="S121" s="433">
        <f>IFERROR(VLOOKUP(H121,'2.1 Balance de prueba'!$B$5:$G$1105,6,0),0)+IFERROR(VLOOKUP(C121,'2.1 Balance de prueba'!$B$5:$G$1825,6,0),0)+IFERROR(VLOOKUP(D121,'2.1 Balance de prueba'!$B$5:$G$1105,6,0),0)+IFERROR(VLOOKUP(E121,'2.1 Balance de prueba'!$B$5:$G$1825,6,0),0)+IFERROR(VLOOKUP(F121,'2.1 Balance de prueba'!$B$5:$G$1825,6,0),0)+IFERROR(VLOOKUP(B121,'2.1 Balance de prueba'!$B$5:$G$1105,6,0),0)+IFERROR(VLOOKUP(A121,'2.1 Balance de prueba'!$B$5:$G$1105,6,0),0)+IFERROR(VLOOKUP(I121,'2.1 Balance de prueba'!$B$5:$G$1105,6,0),0)+IFERROR(VLOOKUP(J121,'2.1 Balance de prueba'!$B$5:$G$1105,6,0),0)+IFERROR(VLOOKUP(K121,'2.1 Balance de prueba'!$B$5:$G$1105,6,0),0)+IFERROR(VLOOKUP(G121,'2.1 Balance de prueba'!$B$5:$G$1105,6,0),0)</f>
        <v>0</v>
      </c>
      <c r="T121" s="136"/>
      <c r="U121" s="136"/>
      <c r="V121" s="138"/>
      <c r="W121" s="135">
        <f t="shared" si="22"/>
        <v>0</v>
      </c>
    </row>
    <row r="122" spans="1:23" ht="33" customHeight="1">
      <c r="A122" s="717"/>
      <c r="B122" s="717"/>
      <c r="C122" s="717"/>
      <c r="D122" s="717"/>
      <c r="E122" s="717"/>
      <c r="F122" s="717"/>
      <c r="G122" s="717"/>
      <c r="H122" s="717"/>
      <c r="I122" s="719"/>
      <c r="J122" s="719"/>
      <c r="K122" s="719"/>
      <c r="M122" s="702"/>
      <c r="N122" s="1089"/>
      <c r="O122" s="1043"/>
      <c r="P122" s="1039" t="s">
        <v>451</v>
      </c>
      <c r="Q122" s="1035"/>
      <c r="R122" s="1036"/>
      <c r="S122" s="433">
        <f>IFERROR(VLOOKUP(H122,'2.1 Balance de prueba'!$B$5:$G$1105,6,0),0)+IFERROR(VLOOKUP(C122,'2.1 Balance de prueba'!$B$5:$G$1825,6,0),0)+IFERROR(VLOOKUP(D122,'2.1 Balance de prueba'!$B$5:$G$1105,6,0),0)+IFERROR(VLOOKUP(E122,'2.1 Balance de prueba'!$B$5:$G$1825,6,0),0)+IFERROR(VLOOKUP(F122,'2.1 Balance de prueba'!$B$5:$G$1825,6,0),0)+IFERROR(VLOOKUP(B122,'2.1 Balance de prueba'!$B$5:$G$1105,6,0),0)+IFERROR(VLOOKUP(A122,'2.1 Balance de prueba'!$B$5:$G$1105,6,0),0)+IFERROR(VLOOKUP(I122,'2.1 Balance de prueba'!$B$5:$G$1105,6,0),0)+IFERROR(VLOOKUP(J122,'2.1 Balance de prueba'!$B$5:$G$1105,6,0),0)+IFERROR(VLOOKUP(K122,'2.1 Balance de prueba'!$B$5:$G$1105,6,0),0)+IFERROR(VLOOKUP(G122,'2.1 Balance de prueba'!$B$5:$G$1105,6,0),0)</f>
        <v>0</v>
      </c>
      <c r="T122" s="136"/>
      <c r="U122" s="136"/>
      <c r="V122" s="138"/>
      <c r="W122" s="135">
        <f t="shared" si="22"/>
        <v>0</v>
      </c>
    </row>
    <row r="123" spans="1:23" ht="20.25" customHeight="1">
      <c r="A123" s="717"/>
      <c r="B123" s="717"/>
      <c r="C123" s="717"/>
      <c r="D123" s="717"/>
      <c r="E123" s="717"/>
      <c r="F123" s="717"/>
      <c r="G123" s="717"/>
      <c r="H123" s="717"/>
      <c r="I123" s="719"/>
      <c r="J123" s="719"/>
      <c r="K123" s="719"/>
      <c r="M123" s="702"/>
      <c r="N123" s="1089"/>
      <c r="O123" s="1044" t="s">
        <v>203</v>
      </c>
      <c r="P123" s="1015"/>
      <c r="Q123" s="1015"/>
      <c r="R123" s="1045"/>
      <c r="S123" s="135">
        <f>S124+S132</f>
        <v>0</v>
      </c>
      <c r="T123" s="135">
        <f>T124+T132</f>
        <v>0</v>
      </c>
      <c r="U123" s="135">
        <f t="shared" ref="U123:W123" si="23">U124+U132</f>
        <v>0</v>
      </c>
      <c r="V123" s="135">
        <f t="shared" si="23"/>
        <v>0</v>
      </c>
      <c r="W123" s="135">
        <f t="shared" si="23"/>
        <v>0</v>
      </c>
    </row>
    <row r="124" spans="1:23" ht="17.25" customHeight="1">
      <c r="A124" s="717"/>
      <c r="B124" s="717"/>
      <c r="C124" s="717"/>
      <c r="D124" s="717"/>
      <c r="E124" s="717"/>
      <c r="F124" s="717"/>
      <c r="G124" s="717"/>
      <c r="H124" s="717"/>
      <c r="I124" s="719"/>
      <c r="J124" s="719"/>
      <c r="K124" s="719"/>
      <c r="M124" s="702"/>
      <c r="N124" s="1089"/>
      <c r="O124" s="1101"/>
      <c r="P124" s="1059" t="s">
        <v>140</v>
      </c>
      <c r="Q124" s="1015"/>
      <c r="R124" s="1045"/>
      <c r="S124" s="140">
        <f>S125-S126-S127+S128+S129-S130+S131</f>
        <v>0</v>
      </c>
      <c r="T124" s="140">
        <f>T125-T126-T127+T128+T129-T130+T131</f>
        <v>0</v>
      </c>
      <c r="U124" s="140">
        <f t="shared" ref="U124:V124" si="24">U125-U126-U127+U128+U129-U130+U131</f>
        <v>0</v>
      </c>
      <c r="V124" s="140">
        <f t="shared" si="24"/>
        <v>0</v>
      </c>
      <c r="W124" s="140">
        <f t="shared" ref="W124" si="25">W125-W126-W127+W128+W129-W130+W131</f>
        <v>0</v>
      </c>
    </row>
    <row r="125" spans="1:23" ht="18" customHeight="1">
      <c r="A125" s="717"/>
      <c r="B125" s="717"/>
      <c r="C125" s="717"/>
      <c r="D125" s="717"/>
      <c r="E125" s="717"/>
      <c r="F125" s="717"/>
      <c r="G125" s="717"/>
      <c r="H125" s="717"/>
      <c r="I125" s="719"/>
      <c r="J125" s="719"/>
      <c r="K125" s="719"/>
      <c r="M125" s="702"/>
      <c r="N125" s="1089"/>
      <c r="O125" s="1102"/>
      <c r="P125" s="1040"/>
      <c r="Q125" s="1030" t="s">
        <v>345</v>
      </c>
      <c r="R125" s="1055"/>
      <c r="S125" s="433">
        <f>IFERROR(VLOOKUP(H125,'2.1 Balance de prueba'!$B$5:$G$1105,6,0),0)+IFERROR(VLOOKUP(C125,'2.1 Balance de prueba'!$B$5:$G$1825,6,0),0)+IFERROR(VLOOKUP(D125,'2.1 Balance de prueba'!$B$5:$G$1105,6,0),0)+IFERROR(VLOOKUP(E125,'2.1 Balance de prueba'!$B$5:$G$1825,6,0),0)+IFERROR(VLOOKUP(F125,'2.1 Balance de prueba'!$B$5:$G$1825,6,0),0)+IFERROR(VLOOKUP(B125,'2.1 Balance de prueba'!$B$5:$G$1105,6,0),0)+IFERROR(VLOOKUP(A125,'2.1 Balance de prueba'!$B$5:$G$1105,6,0),0)+IFERROR(VLOOKUP(I125,'2.1 Balance de prueba'!$B$5:$G$1105,6,0),0)+IFERROR(VLOOKUP(J125,'2.1 Balance de prueba'!$B$5:$G$1105,6,0),0)+IFERROR(VLOOKUP(K125,'2.1 Balance de prueba'!$B$5:$G$1105,6,0),0)+IFERROR(VLOOKUP(G125,'2.1 Balance de prueba'!$B$5:$G$1105,6,0),0)</f>
        <v>0</v>
      </c>
      <c r="T125" s="136"/>
      <c r="U125" s="136"/>
      <c r="V125" s="136"/>
      <c r="W125" s="135">
        <f t="shared" ref="W125:W131" si="26">S125+T125-U125+V125</f>
        <v>0</v>
      </c>
    </row>
    <row r="126" spans="1:23" ht="24.75" customHeight="1">
      <c r="A126" s="717"/>
      <c r="B126" s="717"/>
      <c r="C126" s="717"/>
      <c r="D126" s="717"/>
      <c r="E126" s="717"/>
      <c r="F126" s="717"/>
      <c r="G126" s="717"/>
      <c r="H126" s="717"/>
      <c r="I126" s="719"/>
      <c r="J126" s="719"/>
      <c r="K126" s="719"/>
      <c r="M126" s="702"/>
      <c r="N126" s="1089"/>
      <c r="O126" s="1102"/>
      <c r="P126" s="1041"/>
      <c r="Q126" s="1032" t="s">
        <v>347</v>
      </c>
      <c r="R126" s="1053"/>
      <c r="S126" s="433">
        <f>IFERROR(VLOOKUP(H126,'2.1 Balance de prueba'!$B$5:$G$1105,6,0),0)+IFERROR(VLOOKUP(C126,'2.1 Balance de prueba'!$B$5:$G$1825,6,0),0)+IFERROR(VLOOKUP(D126,'2.1 Balance de prueba'!$B$5:$G$1105,6,0),0)+IFERROR(VLOOKUP(E126,'2.1 Balance de prueba'!$B$5:$G$1825,6,0),0)+IFERROR(VLOOKUP(F126,'2.1 Balance de prueba'!$B$5:$G$1825,6,0),0)+IFERROR(VLOOKUP(B126,'2.1 Balance de prueba'!$B$5:$G$1105,6,0),0)+IFERROR(VLOOKUP(A126,'2.1 Balance de prueba'!$B$5:$G$1105,6,0),0)+IFERROR(VLOOKUP(I126,'2.1 Balance de prueba'!$B$5:$G$1105,6,0),0)+IFERROR(VLOOKUP(J126,'2.1 Balance de prueba'!$B$5:$G$1105,6,0),0)+IFERROR(VLOOKUP(K126,'2.1 Balance de prueba'!$B$5:$G$1105,6,0),0)+IFERROR(VLOOKUP(G126,'2.1 Balance de prueba'!$B$5:$G$1105,6,0),0)</f>
        <v>0</v>
      </c>
      <c r="T126" s="136"/>
      <c r="U126" s="136"/>
      <c r="V126" s="739"/>
      <c r="W126" s="135">
        <f t="shared" si="26"/>
        <v>0</v>
      </c>
    </row>
    <row r="127" spans="1:23" ht="27" customHeight="1">
      <c r="A127" s="717"/>
      <c r="B127" s="717"/>
      <c r="C127" s="717"/>
      <c r="D127" s="717"/>
      <c r="E127" s="717"/>
      <c r="F127" s="717"/>
      <c r="G127" s="717"/>
      <c r="H127" s="722"/>
      <c r="I127" s="719"/>
      <c r="J127" s="719"/>
      <c r="K127" s="719"/>
      <c r="M127" s="702"/>
      <c r="N127" s="1089"/>
      <c r="O127" s="1102"/>
      <c r="P127" s="1041"/>
      <c r="Q127" s="1032" t="s">
        <v>348</v>
      </c>
      <c r="R127" s="1053"/>
      <c r="S127" s="433">
        <f>IFERROR(VLOOKUP(H127,'2.1 Balance de prueba'!$B$5:$G$1105,6,0),0)+IFERROR(VLOOKUP(C127,'2.1 Balance de prueba'!$B$5:$G$1825,6,0),0)+IFERROR(VLOOKUP(D127,'2.1 Balance de prueba'!$B$5:$G$1105,6,0),0)+IFERROR(VLOOKUP(E127,'2.1 Balance de prueba'!$B$5:$G$1825,6,0),0)+IFERROR(VLOOKUP(F127,'2.1 Balance de prueba'!$B$5:$G$1825,6,0),0)+IFERROR(VLOOKUP(B127,'2.1 Balance de prueba'!$B$5:$G$1105,6,0),0)+IFERROR(VLOOKUP(A127,'2.1 Balance de prueba'!$B$5:$G$1105,6,0),0)+IFERROR(VLOOKUP(I127,'2.1 Balance de prueba'!$B$5:$G$1105,6,0),0)+IFERROR(VLOOKUP(J127,'2.1 Balance de prueba'!$B$5:$G$1105,6,0),0)+IFERROR(VLOOKUP(K127,'2.1 Balance de prueba'!$B$5:$G$1105,6,0),0)+IFERROR(VLOOKUP(G127,'2.1 Balance de prueba'!$B$5:$G$1105,6,0),0)</f>
        <v>0</v>
      </c>
      <c r="T127" s="136"/>
      <c r="U127" s="136"/>
      <c r="V127" s="138"/>
      <c r="W127" s="135">
        <f t="shared" si="26"/>
        <v>0</v>
      </c>
    </row>
    <row r="128" spans="1:23" ht="29.25" customHeight="1">
      <c r="A128" s="717"/>
      <c r="B128" s="717"/>
      <c r="C128" s="717"/>
      <c r="D128" s="717"/>
      <c r="E128" s="717"/>
      <c r="F128" s="717"/>
      <c r="G128" s="717"/>
      <c r="H128" s="717"/>
      <c r="I128" s="719"/>
      <c r="J128" s="710"/>
      <c r="K128" s="715"/>
      <c r="M128" s="702"/>
      <c r="N128" s="1089"/>
      <c r="O128" s="1102"/>
      <c r="P128" s="1041"/>
      <c r="Q128" s="1030" t="s">
        <v>346</v>
      </c>
      <c r="R128" s="1055"/>
      <c r="S128" s="433">
        <f>IFERROR(VLOOKUP(H128,'2.1 Balance de prueba'!$B$5:$G$1105,6,0),0)+IFERROR(VLOOKUP(C128,'2.1 Balance de prueba'!$B$5:$G$1825,6,0),0)+IFERROR(VLOOKUP(D128,'2.1 Balance de prueba'!$B$5:$G$1105,6,0),0)+IFERROR(VLOOKUP(E128,'2.1 Balance de prueba'!$B$5:$G$1825,6,0),0)+IFERROR(VLOOKUP(F128,'2.1 Balance de prueba'!$B$5:$G$1825,6,0),0)+IFERROR(VLOOKUP(B128,'2.1 Balance de prueba'!$B$5:$G$1105,6,0),0)+IFERROR(VLOOKUP(A128,'2.1 Balance de prueba'!$B$5:$G$1105,6,0),0)+IFERROR(VLOOKUP(I128,'2.1 Balance de prueba'!$B$5:$G$1105,6,0),0)+IFERROR(VLOOKUP(J128,'2.1 Balance de prueba'!$B$5:$G$1105,6,0),0)+IFERROR(VLOOKUP(K128,'2.1 Balance de prueba'!$B$5:$G$1105,6,0),0)+IFERROR(VLOOKUP(G128,'2.1 Balance de prueba'!$B$5:$G$1105,6,0),0)</f>
        <v>0</v>
      </c>
      <c r="T128" s="136"/>
      <c r="U128" s="136"/>
      <c r="V128" s="136"/>
      <c r="W128" s="135">
        <f t="shared" si="26"/>
        <v>0</v>
      </c>
    </row>
    <row r="129" spans="1:23" ht="29.25" customHeight="1">
      <c r="A129" s="717"/>
      <c r="B129" s="717"/>
      <c r="C129" s="717"/>
      <c r="D129" s="717"/>
      <c r="E129" s="717"/>
      <c r="F129" s="717"/>
      <c r="G129" s="717"/>
      <c r="H129" s="717"/>
      <c r="I129" s="719"/>
      <c r="J129" s="710"/>
      <c r="K129" s="715"/>
      <c r="M129" s="702"/>
      <c r="N129" s="1089"/>
      <c r="O129" s="1102"/>
      <c r="P129" s="1041"/>
      <c r="Q129" s="1030" t="s">
        <v>746</v>
      </c>
      <c r="R129" s="1031"/>
      <c r="S129" s="433">
        <f>IFERROR(VLOOKUP(H129,'2.1 Balance de prueba'!$B$5:$G$1105,6,0),0)+IFERROR(VLOOKUP(C129,'2.1 Balance de prueba'!$B$5:$G$1825,6,0),0)+IFERROR(VLOOKUP(D129,'2.1 Balance de prueba'!$B$5:$G$1105,6,0),0)+IFERROR(VLOOKUP(E129,'2.1 Balance de prueba'!$B$5:$G$1825,6,0),0)+IFERROR(VLOOKUP(F129,'2.1 Balance de prueba'!$B$5:$G$1825,6,0),0)+IFERROR(VLOOKUP(B129,'2.1 Balance de prueba'!$B$5:$G$1105,6,0),0)+IFERROR(VLOOKUP(A129,'2.1 Balance de prueba'!$B$5:$G$1105,6,0),0)+IFERROR(VLOOKUP(I129,'2.1 Balance de prueba'!$B$5:$G$1105,6,0),0)+IFERROR(VLOOKUP(J129,'2.1 Balance de prueba'!$B$5:$G$1105,6,0),0)+IFERROR(VLOOKUP(K129,'2.1 Balance de prueba'!$B$5:$G$1105,6,0),0)+IFERROR(VLOOKUP(G129,'2.1 Balance de prueba'!$B$5:$G$1105,6,0),0)</f>
        <v>0</v>
      </c>
      <c r="T129" s="136"/>
      <c r="U129" s="136"/>
      <c r="V129" s="136"/>
      <c r="W129" s="135">
        <f t="shared" si="26"/>
        <v>0</v>
      </c>
    </row>
    <row r="130" spans="1:23" ht="29.25" customHeight="1">
      <c r="A130" s="717"/>
      <c r="B130" s="717"/>
      <c r="C130" s="717"/>
      <c r="D130" s="717"/>
      <c r="E130" s="717"/>
      <c r="F130" s="717"/>
      <c r="G130" s="717"/>
      <c r="H130" s="717"/>
      <c r="I130" s="719"/>
      <c r="J130" s="710"/>
      <c r="K130" s="710"/>
      <c r="M130" s="702"/>
      <c r="N130" s="1089"/>
      <c r="O130" s="1102"/>
      <c r="P130" s="1041"/>
      <c r="Q130" s="1032" t="s">
        <v>748</v>
      </c>
      <c r="R130" s="1033"/>
      <c r="S130" s="433">
        <f>IFERROR(VLOOKUP(H130,'2.1 Balance de prueba'!$B$5:$G$1105,6,0),0)+IFERROR(VLOOKUP(C130,'2.1 Balance de prueba'!$B$5:$G$1825,6,0),0)+IFERROR(VLOOKUP(D130,'2.1 Balance de prueba'!$B$5:$G$1105,6,0),0)+IFERROR(VLOOKUP(E130,'2.1 Balance de prueba'!$B$5:$G$1825,6,0),0)+IFERROR(VLOOKUP(F130,'2.1 Balance de prueba'!$B$5:$G$1825,6,0),0)+IFERROR(VLOOKUP(B130,'2.1 Balance de prueba'!$B$5:$G$1105,6,0),0)+IFERROR(VLOOKUP(A130,'2.1 Balance de prueba'!$B$5:$G$1105,6,0),0)+IFERROR(VLOOKUP(I130,'2.1 Balance de prueba'!$B$5:$G$1105,6,0),0)+IFERROR(VLOOKUP(J130,'2.1 Balance de prueba'!$B$5:$G$1105,6,0),0)+IFERROR(VLOOKUP(K130,'2.1 Balance de prueba'!$B$5:$G$1105,6,0),0)+IFERROR(VLOOKUP(G130,'2.1 Balance de prueba'!$B$5:$G$1105,6,0),0)</f>
        <v>0</v>
      </c>
      <c r="T130" s="136"/>
      <c r="U130" s="136"/>
      <c r="V130" s="138"/>
      <c r="W130" s="135">
        <f t="shared" si="26"/>
        <v>0</v>
      </c>
    </row>
    <row r="131" spans="1:23" ht="29.25" customHeight="1">
      <c r="A131" s="717"/>
      <c r="B131" s="717"/>
      <c r="C131" s="717"/>
      <c r="D131" s="717"/>
      <c r="E131" s="717"/>
      <c r="F131" s="717"/>
      <c r="G131" s="717"/>
      <c r="H131" s="717"/>
      <c r="I131" s="719"/>
      <c r="J131" s="710"/>
      <c r="K131" s="710"/>
      <c r="M131" s="702"/>
      <c r="N131" s="1089"/>
      <c r="O131" s="1102"/>
      <c r="P131" s="1043"/>
      <c r="Q131" s="1030" t="s">
        <v>747</v>
      </c>
      <c r="R131" s="1031"/>
      <c r="S131" s="433">
        <f>IFERROR(VLOOKUP(H131,'2.1 Balance de prueba'!$B$5:$G$1105,6,0),0)+IFERROR(VLOOKUP(C131,'2.1 Balance de prueba'!$B$5:$G$1825,6,0),0)+IFERROR(VLOOKUP(D131,'2.1 Balance de prueba'!$B$5:$G$1105,6,0),0)+IFERROR(VLOOKUP(E131,'2.1 Balance de prueba'!$B$5:$G$1825,6,0),0)+IFERROR(VLOOKUP(F131,'2.1 Balance de prueba'!$B$5:$G$1825,6,0),0)+IFERROR(VLOOKUP(B131,'2.1 Balance de prueba'!$B$5:$G$1105,6,0),0)+IFERROR(VLOOKUP(A131,'2.1 Balance de prueba'!$B$5:$G$1105,6,0),0)+IFERROR(VLOOKUP(I131,'2.1 Balance de prueba'!$B$5:$G$1105,6,0),0)+IFERROR(VLOOKUP(J131,'2.1 Balance de prueba'!$B$5:$G$1105,6,0),0)+IFERROR(VLOOKUP(K131,'2.1 Balance de prueba'!$B$5:$G$1105,6,0),0)+IFERROR(VLOOKUP(G131,'2.1 Balance de prueba'!$B$5:$G$1105,6,0),0)</f>
        <v>0</v>
      </c>
      <c r="T131" s="136"/>
      <c r="U131" s="136"/>
      <c r="V131" s="138"/>
      <c r="W131" s="135">
        <f t="shared" si="26"/>
        <v>0</v>
      </c>
    </row>
    <row r="132" spans="1:23" ht="22.5" customHeight="1">
      <c r="A132" s="717"/>
      <c r="B132" s="717"/>
      <c r="C132" s="717"/>
      <c r="D132" s="717"/>
      <c r="E132" s="717"/>
      <c r="F132" s="717"/>
      <c r="G132" s="717"/>
      <c r="H132" s="717"/>
      <c r="I132" s="719"/>
      <c r="J132" s="710"/>
      <c r="K132" s="710"/>
      <c r="M132" s="702"/>
      <c r="N132" s="1089"/>
      <c r="O132" s="1102"/>
      <c r="P132" s="1106" t="s">
        <v>752</v>
      </c>
      <c r="Q132" s="1107"/>
      <c r="R132" s="1107"/>
      <c r="S132" s="140">
        <f>S133-S134-S135+S136+S137-S138+S139</f>
        <v>0</v>
      </c>
      <c r="T132" s="140">
        <f>T133-T134-T135+T136+T137-T138+T139</f>
        <v>0</v>
      </c>
      <c r="U132" s="140">
        <f t="shared" ref="U132:W132" si="27">U133-U134-U135+U136+U137-U138+U139</f>
        <v>0</v>
      </c>
      <c r="V132" s="140">
        <f t="shared" si="27"/>
        <v>0</v>
      </c>
      <c r="W132" s="140">
        <f t="shared" si="27"/>
        <v>0</v>
      </c>
    </row>
    <row r="133" spans="1:23" ht="19.5" customHeight="1">
      <c r="A133" s="717"/>
      <c r="B133" s="717"/>
      <c r="C133" s="717"/>
      <c r="D133" s="717"/>
      <c r="E133" s="717"/>
      <c r="F133" s="717"/>
      <c r="G133" s="717"/>
      <c r="H133" s="717"/>
      <c r="I133" s="719"/>
      <c r="J133" s="710"/>
      <c r="K133" s="710"/>
      <c r="M133" s="702"/>
      <c r="N133" s="1089"/>
      <c r="O133" s="1102"/>
      <c r="P133" s="1040"/>
      <c r="Q133" s="1030" t="s">
        <v>351</v>
      </c>
      <c r="R133" s="1055"/>
      <c r="S133" s="433">
        <f>IFERROR(VLOOKUP(H133,'2.1 Balance de prueba'!$B$5:$G$1105,6,0),0)+IFERROR(VLOOKUP(C133,'2.1 Balance de prueba'!$B$5:$G$1825,6,0),0)+IFERROR(VLOOKUP(D133,'2.1 Balance de prueba'!$B$5:$G$1105,6,0),0)+IFERROR(VLOOKUP(E133,'2.1 Balance de prueba'!$B$5:$G$1825,6,0),0)+IFERROR(VLOOKUP(F133,'2.1 Balance de prueba'!$B$5:$G$1825,6,0),0)+IFERROR(VLOOKUP(B133,'2.1 Balance de prueba'!$B$5:$G$1105,6,0),0)+IFERROR(VLOOKUP(A133,'2.1 Balance de prueba'!$B$5:$G$1105,6,0),0)+IFERROR(VLOOKUP(I133,'2.1 Balance de prueba'!$B$5:$G$1105,6,0),0)+IFERROR(VLOOKUP(J133,'2.1 Balance de prueba'!$B$5:$G$1105,6,0),0)+IFERROR(VLOOKUP(K133,'2.1 Balance de prueba'!$B$5:$G$1105,6,0),0)+IFERROR(VLOOKUP(G133,'2.1 Balance de prueba'!$B$5:$G$1105,6,0),0)</f>
        <v>0</v>
      </c>
      <c r="T133" s="136"/>
      <c r="U133" s="136"/>
      <c r="V133" s="136"/>
      <c r="W133" s="135">
        <f t="shared" ref="W133:W139" si="28">S133+T133-U133+V133</f>
        <v>0</v>
      </c>
    </row>
    <row r="134" spans="1:23" ht="23.25" customHeight="1">
      <c r="A134" s="717"/>
      <c r="B134" s="717"/>
      <c r="C134" s="717"/>
      <c r="D134" s="717"/>
      <c r="E134" s="717"/>
      <c r="F134" s="717"/>
      <c r="G134" s="717"/>
      <c r="H134" s="717"/>
      <c r="I134" s="719"/>
      <c r="J134" s="710"/>
      <c r="K134" s="710"/>
      <c r="M134" s="702"/>
      <c r="N134" s="1089"/>
      <c r="O134" s="1102"/>
      <c r="P134" s="1041"/>
      <c r="Q134" s="1032" t="s">
        <v>349</v>
      </c>
      <c r="R134" s="1053"/>
      <c r="S134" s="433">
        <f>IFERROR(VLOOKUP(H134,'2.1 Balance de prueba'!$B$5:$G$1105,6,0),0)+IFERROR(VLOOKUP(C134,'2.1 Balance de prueba'!$B$5:$G$1825,6,0),0)+IFERROR(VLOOKUP(D134,'2.1 Balance de prueba'!$B$5:$G$1105,6,0),0)+IFERROR(VLOOKUP(E134,'2.1 Balance de prueba'!$B$5:$G$1825,6,0),0)+IFERROR(VLOOKUP(F134,'2.1 Balance de prueba'!$B$5:$G$1825,6,0),0)+IFERROR(VLOOKUP(B134,'2.1 Balance de prueba'!$B$5:$G$1105,6,0),0)+IFERROR(VLOOKUP(A134,'2.1 Balance de prueba'!$B$5:$G$1105,6,0),0)+IFERROR(VLOOKUP(I134,'2.1 Balance de prueba'!$B$5:$G$1105,6,0),0)+IFERROR(VLOOKUP(J134,'2.1 Balance de prueba'!$B$5:$G$1105,6,0),0)+IFERROR(VLOOKUP(K134,'2.1 Balance de prueba'!$B$5:$G$1105,6,0),0)+IFERROR(VLOOKUP(G134,'2.1 Balance de prueba'!$B$5:$G$1105,6,0),0)</f>
        <v>0</v>
      </c>
      <c r="T134" s="136"/>
      <c r="U134" s="136"/>
      <c r="V134" s="136"/>
      <c r="W134" s="135">
        <f t="shared" si="28"/>
        <v>0</v>
      </c>
    </row>
    <row r="135" spans="1:23" ht="22.5" customHeight="1">
      <c r="A135" s="717"/>
      <c r="B135" s="717"/>
      <c r="C135" s="717"/>
      <c r="D135" s="717"/>
      <c r="E135" s="717"/>
      <c r="F135" s="717"/>
      <c r="G135" s="717"/>
      <c r="H135" s="717"/>
      <c r="I135" s="719"/>
      <c r="J135" s="710"/>
      <c r="K135" s="710"/>
      <c r="M135" s="702"/>
      <c r="N135" s="1089"/>
      <c r="O135" s="1102"/>
      <c r="P135" s="1041"/>
      <c r="Q135" s="1039" t="s">
        <v>350</v>
      </c>
      <c r="R135" s="1061"/>
      <c r="S135" s="433">
        <f>IFERROR(VLOOKUP(H135,'2.1 Balance de prueba'!$B$5:$G$1105,6,0),0)+IFERROR(VLOOKUP(C135,'2.1 Balance de prueba'!$B$5:$G$1825,6,0),0)+IFERROR(VLOOKUP(D135,'2.1 Balance de prueba'!$B$5:$G$1105,6,0),0)+IFERROR(VLOOKUP(E135,'2.1 Balance de prueba'!$B$5:$G$1825,6,0),0)+IFERROR(VLOOKUP(F135,'2.1 Balance de prueba'!$B$5:$G$1825,6,0),0)+IFERROR(VLOOKUP(B135,'2.1 Balance de prueba'!$B$5:$G$1105,6,0),0)+IFERROR(VLOOKUP(A135,'2.1 Balance de prueba'!$B$5:$G$1105,6,0),0)+IFERROR(VLOOKUP(I135,'2.1 Balance de prueba'!$B$5:$G$1105,6,0),0)+IFERROR(VLOOKUP(J135,'2.1 Balance de prueba'!$B$5:$G$1105,6,0),0)+IFERROR(VLOOKUP(K135,'2.1 Balance de prueba'!$B$5:$G$1105,6,0),0)+IFERROR(VLOOKUP(G135,'2.1 Balance de prueba'!$B$5:$G$1105,6,0),0)</f>
        <v>0</v>
      </c>
      <c r="T135" s="136"/>
      <c r="U135" s="136"/>
      <c r="V135" s="138"/>
      <c r="W135" s="135">
        <f t="shared" si="28"/>
        <v>0</v>
      </c>
    </row>
    <row r="136" spans="1:23" ht="25.5" customHeight="1">
      <c r="A136" s="717"/>
      <c r="B136" s="717"/>
      <c r="C136" s="717"/>
      <c r="D136" s="717"/>
      <c r="E136" s="717"/>
      <c r="F136" s="717"/>
      <c r="G136" s="717"/>
      <c r="H136" s="717"/>
      <c r="I136" s="719"/>
      <c r="J136" s="710"/>
      <c r="K136" s="710"/>
      <c r="M136" s="702"/>
      <c r="N136" s="1089"/>
      <c r="O136" s="1102"/>
      <c r="P136" s="1041"/>
      <c r="Q136" s="1051" t="s">
        <v>352</v>
      </c>
      <c r="R136" s="1052"/>
      <c r="S136" s="433">
        <f>IFERROR(VLOOKUP(H136,'2.1 Balance de prueba'!$B$5:$G$1105,6,0),0)+IFERROR(VLOOKUP(C136,'2.1 Balance de prueba'!$B$5:$G$1825,6,0),0)+IFERROR(VLOOKUP(D136,'2.1 Balance de prueba'!$B$5:$G$1105,6,0),0)+IFERROR(VLOOKUP(E136,'2.1 Balance de prueba'!$B$5:$G$1825,6,0),0)+IFERROR(VLOOKUP(F136,'2.1 Balance de prueba'!$B$5:$G$1825,6,0),0)+IFERROR(VLOOKUP(B136,'2.1 Balance de prueba'!$B$5:$G$1105,6,0),0)+IFERROR(VLOOKUP(A136,'2.1 Balance de prueba'!$B$5:$G$1105,6,0),0)+IFERROR(VLOOKUP(I136,'2.1 Balance de prueba'!$B$5:$G$1105,6,0),0)+IFERROR(VLOOKUP(J136,'2.1 Balance de prueba'!$B$5:$G$1105,6,0),0)+IFERROR(VLOOKUP(K136,'2.1 Balance de prueba'!$B$5:$G$1105,6,0),0)+IFERROR(VLOOKUP(G136,'2.1 Balance de prueba'!$B$5:$G$1105,6,0),0)</f>
        <v>0</v>
      </c>
      <c r="T136" s="148"/>
      <c r="U136" s="148"/>
      <c r="V136" s="148"/>
      <c r="W136" s="135">
        <f t="shared" si="28"/>
        <v>0</v>
      </c>
    </row>
    <row r="137" spans="1:23" ht="24.75" customHeight="1">
      <c r="A137" s="717"/>
      <c r="B137" s="717"/>
      <c r="C137" s="717"/>
      <c r="D137" s="717"/>
      <c r="E137" s="717"/>
      <c r="F137" s="717"/>
      <c r="G137" s="717"/>
      <c r="H137" s="717"/>
      <c r="I137" s="719"/>
      <c r="J137" s="710"/>
      <c r="K137" s="710"/>
      <c r="M137" s="702"/>
      <c r="N137" s="1089"/>
      <c r="O137" s="1102"/>
      <c r="P137" s="1041"/>
      <c r="Q137" s="1030" t="s">
        <v>749</v>
      </c>
      <c r="R137" s="1031"/>
      <c r="S137" s="433">
        <f>IFERROR(VLOOKUP(H137,'2.1 Balance de prueba'!$B$5:$G$1105,6,0),0)+IFERROR(VLOOKUP(C137,'2.1 Balance de prueba'!$B$5:$G$1825,6,0),0)+IFERROR(VLOOKUP(D137,'2.1 Balance de prueba'!$B$5:$G$1105,6,0),0)+IFERROR(VLOOKUP(E137,'2.1 Balance de prueba'!$B$5:$G$1825,6,0),0)+IFERROR(VLOOKUP(F137,'2.1 Balance de prueba'!$B$5:$G$1825,6,0),0)+IFERROR(VLOOKUP(B137,'2.1 Balance de prueba'!$B$5:$G$1105,6,0),0)+IFERROR(VLOOKUP(A137,'2.1 Balance de prueba'!$B$5:$G$1105,6,0),0)+IFERROR(VLOOKUP(I137,'2.1 Balance de prueba'!$B$5:$G$1105,6,0),0)+IFERROR(VLOOKUP(J137,'2.1 Balance de prueba'!$B$5:$G$1105,6,0),0)+IFERROR(VLOOKUP(K137,'2.1 Balance de prueba'!$B$5:$G$1105,6,0),0)+IFERROR(VLOOKUP(G137,'2.1 Balance de prueba'!$B$5:$G$1105,6,0),0)</f>
        <v>0</v>
      </c>
      <c r="T137" s="148"/>
      <c r="U137" s="148"/>
      <c r="V137" s="148"/>
      <c r="W137" s="135">
        <f t="shared" si="28"/>
        <v>0</v>
      </c>
    </row>
    <row r="138" spans="1:23" ht="32.25" customHeight="1">
      <c r="A138" s="717"/>
      <c r="B138" s="717"/>
      <c r="C138" s="717"/>
      <c r="D138" s="717"/>
      <c r="E138" s="717"/>
      <c r="F138" s="717"/>
      <c r="G138" s="717"/>
      <c r="H138" s="717"/>
      <c r="I138" s="719"/>
      <c r="J138" s="710"/>
      <c r="K138" s="710"/>
      <c r="M138" s="702"/>
      <c r="N138" s="1089"/>
      <c r="O138" s="1102"/>
      <c r="P138" s="1041"/>
      <c r="Q138" s="1032" t="s">
        <v>750</v>
      </c>
      <c r="R138" s="1033"/>
      <c r="S138" s="433">
        <f>IFERROR(VLOOKUP(H138,'2.1 Balance de prueba'!$B$5:$G$1105,6,0),0)+IFERROR(VLOOKUP(C138,'2.1 Balance de prueba'!$B$5:$G$1825,6,0),0)+IFERROR(VLOOKUP(D138,'2.1 Balance de prueba'!$B$5:$G$1105,6,0),0)+IFERROR(VLOOKUP(E138,'2.1 Balance de prueba'!$B$5:$G$1825,6,0),0)+IFERROR(VLOOKUP(F138,'2.1 Balance de prueba'!$B$5:$G$1825,6,0),0)+IFERROR(VLOOKUP(B138,'2.1 Balance de prueba'!$B$5:$G$1105,6,0),0)+IFERROR(VLOOKUP(A138,'2.1 Balance de prueba'!$B$5:$G$1105,6,0),0)+IFERROR(VLOOKUP(I138,'2.1 Balance de prueba'!$B$5:$G$1105,6,0),0)+IFERROR(VLOOKUP(J138,'2.1 Balance de prueba'!$B$5:$G$1105,6,0),0)+IFERROR(VLOOKUP(K138,'2.1 Balance de prueba'!$B$5:$G$1105,6,0),0)+IFERROR(VLOOKUP(G138,'2.1 Balance de prueba'!$B$5:$G$1105,6,0),0)</f>
        <v>0</v>
      </c>
      <c r="T138" s="148"/>
      <c r="U138" s="148"/>
      <c r="V138" s="149"/>
      <c r="W138" s="135">
        <f t="shared" si="28"/>
        <v>0</v>
      </c>
    </row>
    <row r="139" spans="1:23" ht="32.25" customHeight="1">
      <c r="A139" s="717"/>
      <c r="B139" s="717"/>
      <c r="C139" s="717"/>
      <c r="D139" s="717"/>
      <c r="E139" s="720"/>
      <c r="F139" s="721"/>
      <c r="G139" s="721"/>
      <c r="H139" s="721"/>
      <c r="I139" s="719"/>
      <c r="J139" s="710"/>
      <c r="K139" s="710"/>
      <c r="M139" s="702"/>
      <c r="N139" s="1089"/>
      <c r="O139" s="1103"/>
      <c r="P139" s="1043"/>
      <c r="Q139" s="1030" t="s">
        <v>751</v>
      </c>
      <c r="R139" s="1031"/>
      <c r="S139" s="433">
        <f>IFERROR(VLOOKUP(H139,'2.1 Balance de prueba'!$B$5:$G$1105,6,0),0)+IFERROR(VLOOKUP(C139,'2.1 Balance de prueba'!$B$5:$G$1825,6,0),0)+IFERROR(VLOOKUP(D139,'2.1 Balance de prueba'!$B$5:$G$1105,6,0),0)+IFERROR(VLOOKUP(E139,'2.1 Balance de prueba'!$B$5:$G$1825,6,0),0)+IFERROR(VLOOKUP(F139,'2.1 Balance de prueba'!$B$5:$G$1825,6,0),0)+IFERROR(VLOOKUP(B139,'2.1 Balance de prueba'!$B$5:$G$1105,6,0),0)+IFERROR(VLOOKUP(A139,'2.1 Balance de prueba'!$B$5:$G$1105,6,0),0)+IFERROR(VLOOKUP(I139,'2.1 Balance de prueba'!$B$5:$G$1105,6,0),0)+IFERROR(VLOOKUP(J139,'2.1 Balance de prueba'!$B$5:$G$1105,6,0),0)+IFERROR(VLOOKUP(K139,'2.1 Balance de prueba'!$B$5:$G$1105,6,0),0)+IFERROR(VLOOKUP(G139,'2.1 Balance de prueba'!$B$5:$G$1105,6,0),0)</f>
        <v>0</v>
      </c>
      <c r="T139" s="148"/>
      <c r="U139" s="148"/>
      <c r="V139" s="149"/>
      <c r="W139" s="135">
        <f t="shared" si="28"/>
        <v>0</v>
      </c>
    </row>
    <row r="140" spans="1:23" ht="21.75" customHeight="1">
      <c r="A140" s="717"/>
      <c r="B140" s="717"/>
      <c r="C140" s="717"/>
      <c r="D140" s="717"/>
      <c r="E140" s="720"/>
      <c r="F140" s="721"/>
      <c r="G140" s="721"/>
      <c r="H140" s="721"/>
      <c r="I140" s="719"/>
      <c r="J140" s="713"/>
      <c r="K140" s="713"/>
      <c r="M140" s="702"/>
      <c r="N140" s="1089"/>
      <c r="O140" s="1109" t="s">
        <v>9</v>
      </c>
      <c r="P140" s="1035"/>
      <c r="Q140" s="1035"/>
      <c r="R140" s="1036"/>
      <c r="S140" s="135">
        <f>SUM(S141:S143)</f>
        <v>0</v>
      </c>
      <c r="T140" s="135">
        <f>SUM(T141:T143)</f>
        <v>0</v>
      </c>
      <c r="U140" s="135">
        <f t="shared" ref="U140:W140" si="29">SUM(U141:U143)</f>
        <v>0</v>
      </c>
      <c r="V140" s="135">
        <f t="shared" si="29"/>
        <v>0</v>
      </c>
      <c r="W140" s="135">
        <f t="shared" si="29"/>
        <v>0</v>
      </c>
    </row>
    <row r="141" spans="1:23" ht="20.25" customHeight="1">
      <c r="A141" s="717"/>
      <c r="B141" s="717"/>
      <c r="C141" s="717"/>
      <c r="D141" s="717"/>
      <c r="E141" s="720"/>
      <c r="F141" s="721"/>
      <c r="G141" s="721"/>
      <c r="H141" s="721"/>
      <c r="I141" s="719"/>
      <c r="J141" s="713"/>
      <c r="K141" s="713"/>
      <c r="M141" s="702"/>
      <c r="N141" s="1089"/>
      <c r="O141" s="1110"/>
      <c r="P141" s="1034" t="s">
        <v>288</v>
      </c>
      <c r="Q141" s="1035"/>
      <c r="R141" s="1036"/>
      <c r="S141" s="433">
        <f>IFERROR(VLOOKUP(H141,'2.1 Balance de prueba'!$B$5:$G$1105,6,0),0)+IFERROR(VLOOKUP(C141,'2.1 Balance de prueba'!$B$5:$G$1825,6,0),0)+IFERROR(VLOOKUP(D141,'2.1 Balance de prueba'!$B$5:$G$1105,6,0),0)+IFERROR(VLOOKUP(E141,'2.1 Balance de prueba'!$B$5:$G$1825,6,0),0)+IFERROR(VLOOKUP(F141,'2.1 Balance de prueba'!$B$5:$G$1825,6,0),0)+IFERROR(VLOOKUP(B141,'2.1 Balance de prueba'!$B$5:$G$1105,6,0),0)+IFERROR(VLOOKUP(A141,'2.1 Balance de prueba'!$B$5:$G$1105,6,0),0)+IFERROR(VLOOKUP(I141,'2.1 Balance de prueba'!$B$5:$G$1105,6,0),0)+IFERROR(VLOOKUP(J141,'2.1 Balance de prueba'!$B$5:$G$1105,6,0),0)+IFERROR(VLOOKUP(K141,'2.1 Balance de prueba'!$B$5:$G$1105,6,0),0)+IFERROR(VLOOKUP(G141,'2.1 Balance de prueba'!$B$5:$G$1105,6,0),0)</f>
        <v>0</v>
      </c>
      <c r="T141" s="141"/>
      <c r="U141" s="141"/>
      <c r="V141" s="141"/>
      <c r="W141" s="135">
        <f t="shared" ref="W141:W143" si="30">S141+T141-U141+V141</f>
        <v>0</v>
      </c>
    </row>
    <row r="142" spans="1:23" ht="20.25" customHeight="1">
      <c r="A142" s="717"/>
      <c r="B142" s="717"/>
      <c r="C142" s="717"/>
      <c r="D142" s="717"/>
      <c r="E142" s="720"/>
      <c r="F142" s="721"/>
      <c r="G142" s="721"/>
      <c r="H142" s="721"/>
      <c r="I142" s="719"/>
      <c r="J142" s="713"/>
      <c r="K142" s="715"/>
      <c r="M142" s="702"/>
      <c r="N142" s="1089"/>
      <c r="O142" s="1102"/>
      <c r="P142" s="1034" t="s">
        <v>9</v>
      </c>
      <c r="Q142" s="1035"/>
      <c r="R142" s="1036"/>
      <c r="S142" s="433">
        <f>IFERROR(VLOOKUP(H142,'2.1 Balance de prueba'!$B$5:$G$1105,6,0),0)+IFERROR(VLOOKUP(C142,'2.1 Balance de prueba'!$B$5:$G$1825,6,0),0)+IFERROR(VLOOKUP(D142,'2.1 Balance de prueba'!$B$5:$G$1105,6,0),0)+IFERROR(VLOOKUP(E142,'2.1 Balance de prueba'!$B$5:$G$1825,6,0),0)+IFERROR(VLOOKUP(F142,'2.1 Balance de prueba'!$B$5:$G$1825,6,0),0)+IFERROR(VLOOKUP(B142,'2.1 Balance de prueba'!$B$5:$G$1105,6,0),0)+IFERROR(VLOOKUP(A142,'2.1 Balance de prueba'!$B$5:$G$1105,6,0),0)+IFERROR(VLOOKUP(I142,'2.1 Balance de prueba'!$B$5:$G$1105,6,0),0)+IFERROR(VLOOKUP(J142,'2.1 Balance de prueba'!$B$5:$G$1105,6,0),0)+IFERROR(VLOOKUP(K142,'2.1 Balance de prueba'!$B$5:$G$1105,6,0),0)+IFERROR(VLOOKUP(G142,'2.1 Balance de prueba'!$B$5:$G$1105,6,0),0)</f>
        <v>0</v>
      </c>
      <c r="T142" s="136"/>
      <c r="U142" s="136"/>
      <c r="V142" s="136"/>
      <c r="W142" s="135">
        <f t="shared" si="30"/>
        <v>0</v>
      </c>
    </row>
    <row r="143" spans="1:23" ht="23.25" customHeight="1">
      <c r="A143" s="719"/>
      <c r="B143" s="719"/>
      <c r="C143" s="719"/>
      <c r="D143" s="719"/>
      <c r="E143" s="719"/>
      <c r="F143" s="719"/>
      <c r="G143" s="719"/>
      <c r="H143" s="719"/>
      <c r="I143" s="719"/>
      <c r="J143" s="713"/>
      <c r="K143" s="713"/>
      <c r="M143" s="702"/>
      <c r="N143" s="1089"/>
      <c r="O143" s="1103"/>
      <c r="P143" s="1039" t="s">
        <v>395</v>
      </c>
      <c r="Q143" s="1035"/>
      <c r="R143" s="1036"/>
      <c r="S143" s="150"/>
      <c r="T143" s="150"/>
      <c r="U143" s="150"/>
      <c r="V143" s="136"/>
      <c r="W143" s="135">
        <f t="shared" si="30"/>
        <v>0</v>
      </c>
    </row>
    <row r="144" spans="1:23" s="153" customFormat="1" ht="22.5" customHeight="1">
      <c r="A144" s="723"/>
      <c r="B144" s="723"/>
      <c r="C144" s="723"/>
      <c r="D144" s="723"/>
      <c r="E144" s="723"/>
      <c r="F144" s="723"/>
      <c r="G144" s="723"/>
      <c r="H144" s="723"/>
      <c r="I144" s="723"/>
      <c r="J144" s="724"/>
      <c r="K144" s="724"/>
      <c r="M144" s="701"/>
      <c r="N144" s="1091"/>
      <c r="O144" s="1111" t="s">
        <v>166</v>
      </c>
      <c r="P144" s="1112"/>
      <c r="Q144" s="1112"/>
      <c r="R144" s="1113"/>
      <c r="S144" s="151">
        <f>S11+S15+S38+S61+S73+S78+S83+S84+S94+S113+S118+S123+S140</f>
        <v>0</v>
      </c>
      <c r="T144" s="151">
        <f>T11+T15+T38+T61+T73+T78+T83+T84+T94+T113+T118+T123+T140</f>
        <v>0</v>
      </c>
      <c r="U144" s="151">
        <f>U11+U15+U38+U61+U73+U78+U83+U84+U94+U113+U118+U123+U140</f>
        <v>0</v>
      </c>
      <c r="V144" s="151">
        <f>V11+V15+V38+V61+V73+V78+V83+V84+V94+V113+V118+V123+V140</f>
        <v>0</v>
      </c>
      <c r="W144" s="152">
        <f>W11+W15+W38+W61+W73+W78+W83+W84+W94+W113+W118+W123+W140</f>
        <v>0</v>
      </c>
    </row>
    <row r="145" spans="1:23" ht="17.25" customHeight="1">
      <c r="A145" s="719"/>
      <c r="B145" s="719"/>
      <c r="C145" s="719"/>
      <c r="D145" s="719"/>
      <c r="E145" s="719"/>
      <c r="F145" s="719"/>
      <c r="G145" s="719"/>
      <c r="H145" s="719"/>
      <c r="I145" s="719"/>
      <c r="J145" s="710"/>
      <c r="K145" s="710"/>
      <c r="M145" s="701"/>
      <c r="N145" s="1014" t="s">
        <v>13</v>
      </c>
      <c r="O145" s="1015"/>
      <c r="P145" s="1015"/>
      <c r="Q145" s="1015"/>
      <c r="R145" s="1015"/>
      <c r="S145" s="154"/>
      <c r="T145" s="154"/>
      <c r="U145" s="154"/>
      <c r="V145" s="154"/>
      <c r="W145" s="155"/>
    </row>
    <row r="146" spans="1:23" ht="24" customHeight="1">
      <c r="A146" s="719"/>
      <c r="B146" s="719"/>
      <c r="C146" s="719"/>
      <c r="D146" s="719"/>
      <c r="E146" s="719"/>
      <c r="F146" s="719"/>
      <c r="G146" s="719"/>
      <c r="H146" s="719"/>
      <c r="I146" s="719"/>
      <c r="J146" s="710"/>
      <c r="K146" s="710"/>
      <c r="M146" s="702"/>
      <c r="N146" s="1135"/>
      <c r="O146" s="1138" t="s">
        <v>14</v>
      </c>
      <c r="P146" s="1107"/>
      <c r="Q146" s="1107"/>
      <c r="R146" s="1107"/>
      <c r="S146" s="135">
        <f>SUM(S147:S158)</f>
        <v>0</v>
      </c>
      <c r="T146" s="135">
        <f>SUM(T147:T158)</f>
        <v>0</v>
      </c>
      <c r="U146" s="135">
        <f>SUM(U147:U158)</f>
        <v>0</v>
      </c>
      <c r="V146" s="135">
        <f>SUM(V147:V158)</f>
        <v>0</v>
      </c>
      <c r="W146" s="135">
        <f>SUM(W147:W158)</f>
        <v>0</v>
      </c>
    </row>
    <row r="147" spans="1:23" ht="17.25" customHeight="1">
      <c r="A147" s="719"/>
      <c r="B147" s="719"/>
      <c r="C147" s="719"/>
      <c r="D147" s="719"/>
      <c r="E147" s="719"/>
      <c r="F147" s="719"/>
      <c r="G147" s="719"/>
      <c r="H147" s="719"/>
      <c r="I147" s="719"/>
      <c r="J147" s="710"/>
      <c r="K147" s="817"/>
      <c r="M147" s="702"/>
      <c r="N147" s="1136"/>
      <c r="O147" s="1040"/>
      <c r="P147" s="1030" t="s">
        <v>292</v>
      </c>
      <c r="Q147" s="1108"/>
      <c r="R147" s="1031"/>
      <c r="S147" s="433">
        <f>IFERROR(VLOOKUP(H147,'2.1 Balance de prueba'!$B$5:$G$1105,6,0),0)+IFERROR(VLOOKUP(C147,'2.1 Balance de prueba'!$B$5:$G$1825,6,0),0)+IFERROR(VLOOKUP(D147,'2.1 Balance de prueba'!$B$5:$G$1105,6,0),0)+IFERROR(VLOOKUP(E147,'2.1 Balance de prueba'!$B$5:$G$1825,6,0),0)+IFERROR(VLOOKUP(F147,'2.1 Balance de prueba'!$B$5:$G$1825,6,0),0)+IFERROR(VLOOKUP(B147,'2.1 Balance de prueba'!$B$5:$G$1105,6,0),0)+IFERROR(VLOOKUP(A147,'2.1 Balance de prueba'!$B$5:$G$1105,6,0),0)+IFERROR(VLOOKUP(I147,'2.1 Balance de prueba'!$B$5:$G$1105,6,0),0)+IFERROR(VLOOKUP(J147,'2.1 Balance de prueba'!$B$5:$G$1105,6,0),0)+IFERROR(VLOOKUP(K147,'2.1 Balance de prueba'!$B$5:$G$1105,6,0),0)+IFERROR(VLOOKUP(G147,'2.1 Balance de prueba'!$B$5:$G$1105,6,0),0)</f>
        <v>0</v>
      </c>
      <c r="T147" s="136"/>
      <c r="U147" s="136"/>
      <c r="V147" s="136"/>
      <c r="W147" s="135">
        <f t="shared" ref="W147:W158" si="31">S147+T147-U147+V147</f>
        <v>0</v>
      </c>
    </row>
    <row r="148" spans="1:23" ht="18" customHeight="1">
      <c r="A148" s="719"/>
      <c r="B148" s="719"/>
      <c r="C148" s="719"/>
      <c r="D148" s="719"/>
      <c r="E148" s="719"/>
      <c r="F148" s="719"/>
      <c r="G148" s="719"/>
      <c r="H148" s="719"/>
      <c r="I148" s="719"/>
      <c r="J148" s="719"/>
      <c r="K148" s="719"/>
      <c r="M148" s="702"/>
      <c r="N148" s="1136"/>
      <c r="O148" s="1041"/>
      <c r="P148" s="1030" t="s">
        <v>293</v>
      </c>
      <c r="Q148" s="1108"/>
      <c r="R148" s="1031"/>
      <c r="S148" s="433">
        <f>IFERROR(VLOOKUP(H148,'2.1 Balance de prueba'!$B$5:$G$1105,6,0),0)+IFERROR(VLOOKUP(C148,'2.1 Balance de prueba'!$B$5:$G$1825,6,0),0)+IFERROR(VLOOKUP(D148,'2.1 Balance de prueba'!$B$5:$G$1105,6,0),0)+IFERROR(VLOOKUP(E148,'2.1 Balance de prueba'!$B$5:$G$1825,6,0),0)+IFERROR(VLOOKUP(F148,'2.1 Balance de prueba'!$B$5:$G$1825,6,0),0)+IFERROR(VLOOKUP(B148,'2.1 Balance de prueba'!$B$5:$G$1105,6,0),0)+IFERROR(VLOOKUP(A148,'2.1 Balance de prueba'!$B$5:$G$1105,6,0),0)+IFERROR(VLOOKUP(I148,'2.1 Balance de prueba'!$B$5:$G$1105,6,0),0)+IFERROR(VLOOKUP(J148,'2.1 Balance de prueba'!$B$5:$G$1105,6,0),0)+IFERROR(VLOOKUP(K148,'2.1 Balance de prueba'!$B$5:$G$1105,6,0),0)+IFERROR(VLOOKUP(G148,'2.1 Balance de prueba'!$B$5:$G$1105,6,0),0)</f>
        <v>0</v>
      </c>
      <c r="T148" s="136"/>
      <c r="U148" s="136"/>
      <c r="V148" s="136"/>
      <c r="W148" s="135">
        <f t="shared" si="31"/>
        <v>0</v>
      </c>
    </row>
    <row r="149" spans="1:23" ht="15.75" customHeight="1">
      <c r="A149" s="719"/>
      <c r="B149" s="719"/>
      <c r="C149" s="719"/>
      <c r="D149" s="719"/>
      <c r="E149" s="719"/>
      <c r="F149" s="719"/>
      <c r="G149" s="719"/>
      <c r="H149" s="719"/>
      <c r="I149" s="719"/>
      <c r="J149" s="719"/>
      <c r="K149" s="719"/>
      <c r="M149" s="702"/>
      <c r="N149" s="1136"/>
      <c r="O149" s="1041"/>
      <c r="P149" s="1030" t="s">
        <v>154</v>
      </c>
      <c r="Q149" s="1108"/>
      <c r="R149" s="1031"/>
      <c r="S149" s="433">
        <f>IFERROR(VLOOKUP(H149,'2.1 Balance de prueba'!$B$5:$G$1105,6,0),0)+IFERROR(VLOOKUP(C149,'2.1 Balance de prueba'!$B$5:$G$1825,6,0),0)+IFERROR(VLOOKUP(D149,'2.1 Balance de prueba'!$B$5:$G$1105,6,0),0)+IFERROR(VLOOKUP(E149,'2.1 Balance de prueba'!$B$5:$G$1825,6,0),0)+IFERROR(VLOOKUP(F149,'2.1 Balance de prueba'!$B$5:$G$1825,6,0),0)+IFERROR(VLOOKUP(B149,'2.1 Balance de prueba'!$B$5:$G$1105,6,0),0)+IFERROR(VLOOKUP(A149,'2.1 Balance de prueba'!$B$5:$G$1105,6,0),0)+IFERROR(VLOOKUP(I149,'2.1 Balance de prueba'!$B$5:$G$1105,6,0),0)+IFERROR(VLOOKUP(J149,'2.1 Balance de prueba'!$B$5:$G$1105,6,0),0)+IFERROR(VLOOKUP(K149,'2.1 Balance de prueba'!$B$5:$G$1105,6,0),0)+IFERROR(VLOOKUP(G149,'2.1 Balance de prueba'!$B$5:$G$1105,6,0),0)</f>
        <v>0</v>
      </c>
      <c r="T149" s="136"/>
      <c r="U149" s="136"/>
      <c r="V149" s="136"/>
      <c r="W149" s="135">
        <f t="shared" si="31"/>
        <v>0</v>
      </c>
    </row>
    <row r="150" spans="1:23" ht="17.25" customHeight="1">
      <c r="A150" s="719"/>
      <c r="B150" s="719"/>
      <c r="C150" s="719"/>
      <c r="D150" s="719"/>
      <c r="E150" s="719"/>
      <c r="F150" s="719"/>
      <c r="G150" s="719"/>
      <c r="H150" s="719"/>
      <c r="I150" s="719"/>
      <c r="J150" s="719"/>
      <c r="K150" s="817"/>
      <c r="M150" s="702"/>
      <c r="N150" s="1136"/>
      <c r="O150" s="1041"/>
      <c r="P150" s="1030" t="s">
        <v>294</v>
      </c>
      <c r="Q150" s="1108"/>
      <c r="R150" s="1031"/>
      <c r="S150" s="433">
        <f>IFERROR(VLOOKUP(H150,'2.1 Balance de prueba'!$B$5:$G$1105,6,0),0)+IFERROR(VLOOKUP(C150,'2.1 Balance de prueba'!$B$5:$G$1825,6,0),0)+IFERROR(VLOOKUP(D150,'2.1 Balance de prueba'!$B$5:$G$1105,6,0),0)+IFERROR(VLOOKUP(E150,'2.1 Balance de prueba'!$B$5:$G$1825,6,0),0)+IFERROR(VLOOKUP(F150,'2.1 Balance de prueba'!$B$5:$G$1825,6,0),0)+IFERROR(VLOOKUP(B150,'2.1 Balance de prueba'!$B$5:$G$1105,6,0),0)+IFERROR(VLOOKUP(A150,'2.1 Balance de prueba'!$B$5:$G$1105,6,0),0)+IFERROR(VLOOKUP(I150,'2.1 Balance de prueba'!$B$5:$G$1105,6,0),0)+IFERROR(VLOOKUP(J150,'2.1 Balance de prueba'!$B$5:$G$1105,6,0),0)+IFERROR(VLOOKUP(K150,'2.1 Balance de prueba'!$B$5:$G$1105,6,0),0)+IFERROR(VLOOKUP(G150,'2.1 Balance de prueba'!$B$5:$G$1105,6,0),0)</f>
        <v>0</v>
      </c>
      <c r="T150" s="136"/>
      <c r="U150" s="136"/>
      <c r="V150" s="136"/>
      <c r="W150" s="135">
        <f t="shared" si="31"/>
        <v>0</v>
      </c>
    </row>
    <row r="151" spans="1:23" ht="18" customHeight="1">
      <c r="A151" s="719"/>
      <c r="B151" s="719"/>
      <c r="C151" s="719"/>
      <c r="D151" s="719"/>
      <c r="E151" s="719"/>
      <c r="F151" s="719"/>
      <c r="G151" s="719"/>
      <c r="H151" s="719"/>
      <c r="I151" s="719"/>
      <c r="J151" s="719"/>
      <c r="K151" s="710"/>
      <c r="M151" s="702"/>
      <c r="N151" s="1136"/>
      <c r="O151" s="1041"/>
      <c r="P151" s="1030" t="s">
        <v>295</v>
      </c>
      <c r="Q151" s="1108"/>
      <c r="R151" s="1031"/>
      <c r="S151" s="433">
        <f>IFERROR(VLOOKUP(H151,'2.1 Balance de prueba'!$B$5:$G$1105,6,0),0)+IFERROR(VLOOKUP(C151,'2.1 Balance de prueba'!$B$5:$G$1825,6,0),0)+IFERROR(VLOOKUP(D151,'2.1 Balance de prueba'!$B$5:$G$1105,6,0),0)+IFERROR(VLOOKUP(E151,'2.1 Balance de prueba'!$B$5:$G$1825,6,0),0)+IFERROR(VLOOKUP(F151,'2.1 Balance de prueba'!$B$5:$G$1825,6,0),0)+IFERROR(VLOOKUP(B151,'2.1 Balance de prueba'!$B$5:$G$1105,6,0),0)+IFERROR(VLOOKUP(A151,'2.1 Balance de prueba'!$B$5:$G$1105,6,0),0)+IFERROR(VLOOKUP(I151,'2.1 Balance de prueba'!$B$5:$G$1105,6,0),0)+IFERROR(VLOOKUP(J151,'2.1 Balance de prueba'!$B$5:$G$1105,6,0),0)+IFERROR(VLOOKUP(K151,'2.1 Balance de prueba'!$B$5:$G$1105,6,0),0)+IFERROR(VLOOKUP(G151,'2.1 Balance de prueba'!$B$5:$G$1105,6,0),0)</f>
        <v>0</v>
      </c>
      <c r="T151" s="136"/>
      <c r="U151" s="136"/>
      <c r="V151" s="136"/>
      <c r="W151" s="135">
        <f t="shared" si="31"/>
        <v>0</v>
      </c>
    </row>
    <row r="152" spans="1:23" ht="20.25" customHeight="1">
      <c r="A152" s="719"/>
      <c r="B152" s="719"/>
      <c r="C152" s="719"/>
      <c r="D152" s="719"/>
      <c r="E152" s="719"/>
      <c r="F152" s="719"/>
      <c r="G152" s="719"/>
      <c r="H152" s="719"/>
      <c r="I152" s="719"/>
      <c r="J152" s="719"/>
      <c r="K152" s="710"/>
      <c r="M152" s="702"/>
      <c r="N152" s="1136"/>
      <c r="O152" s="1041"/>
      <c r="P152" s="1030" t="s">
        <v>15</v>
      </c>
      <c r="Q152" s="1108"/>
      <c r="R152" s="1031"/>
      <c r="S152" s="433">
        <f>IFERROR(VLOOKUP(H152,'2.1 Balance de prueba'!$B$5:$G$1105,6,0),0)+IFERROR(VLOOKUP(C152,'2.1 Balance de prueba'!$B$5:$G$1825,6,0),0)+IFERROR(VLOOKUP(D152,'2.1 Balance de prueba'!$B$5:$G$1105,6,0),0)+IFERROR(VLOOKUP(E152,'2.1 Balance de prueba'!$B$5:$G$1825,6,0),0)+IFERROR(VLOOKUP(F152,'2.1 Balance de prueba'!$B$5:$G$1825,6,0),0)+IFERROR(VLOOKUP(B152,'2.1 Balance de prueba'!$B$5:$G$1105,6,0),0)+IFERROR(VLOOKUP(A152,'2.1 Balance de prueba'!$B$5:$G$1105,6,0),0)+IFERROR(VLOOKUP(I152,'2.1 Balance de prueba'!$B$5:$G$1105,6,0),0)+IFERROR(VLOOKUP(J152,'2.1 Balance de prueba'!$B$5:$G$1105,6,0),0)+IFERROR(VLOOKUP(K152,'2.1 Balance de prueba'!$B$5:$G$1105,6,0),0)+IFERROR(VLOOKUP(G152,'2.1 Balance de prueba'!$B$5:$G$1105,6,0),0)</f>
        <v>0</v>
      </c>
      <c r="T152" s="156"/>
      <c r="U152" s="156"/>
      <c r="V152" s="156"/>
      <c r="W152" s="135">
        <f t="shared" si="31"/>
        <v>0</v>
      </c>
    </row>
    <row r="153" spans="1:23" ht="19.5" customHeight="1">
      <c r="A153" s="719"/>
      <c r="B153" s="719"/>
      <c r="C153" s="719"/>
      <c r="D153" s="719"/>
      <c r="E153" s="719"/>
      <c r="F153" s="719"/>
      <c r="G153" s="719"/>
      <c r="H153" s="719"/>
      <c r="I153" s="719"/>
      <c r="J153" s="719"/>
      <c r="K153" s="729"/>
      <c r="M153" s="702"/>
      <c r="N153" s="1136"/>
      <c r="O153" s="1041"/>
      <c r="P153" s="1030" t="s">
        <v>155</v>
      </c>
      <c r="Q153" s="1108"/>
      <c r="R153" s="1031"/>
      <c r="S153" s="433">
        <f>IFERROR(VLOOKUP(H153,'2.1 Balance de prueba'!$B$5:$G$1105,6,0),0)+IFERROR(VLOOKUP(C153,'2.1 Balance de prueba'!$B$5:$G$1825,6,0),0)+IFERROR(VLOOKUP(D153,'2.1 Balance de prueba'!$B$5:$G$1105,6,0),0)+IFERROR(VLOOKUP(E153,'2.1 Balance de prueba'!$B$5:$G$1825,6,0),0)+IFERROR(VLOOKUP(F153,'2.1 Balance de prueba'!$B$5:$G$1825,6,0),0)+IFERROR(VLOOKUP(B153,'2.1 Balance de prueba'!$B$5:$G$1105,6,0),0)+IFERROR(VLOOKUP(A153,'2.1 Balance de prueba'!$B$5:$G$1105,6,0),0)+IFERROR(VLOOKUP(I153,'2.1 Balance de prueba'!$B$5:$G$1105,6,0),0)+IFERROR(VLOOKUP(J153,'2.1 Balance de prueba'!$B$5:$G$1105,6,0),0)+IFERROR(VLOOKUP(K153,'2.1 Balance de prueba'!$B$5:$G$1105,6,0),0)+IFERROR(VLOOKUP(G153,'2.1 Balance de prueba'!$B$5:$G$1105,6,0),0)</f>
        <v>0</v>
      </c>
      <c r="T153" s="156"/>
      <c r="U153" s="156"/>
      <c r="V153" s="739"/>
      <c r="W153" s="135">
        <f t="shared" si="31"/>
        <v>0</v>
      </c>
    </row>
    <row r="154" spans="1:23" ht="33.75" customHeight="1">
      <c r="A154" s="719"/>
      <c r="B154" s="719"/>
      <c r="C154" s="719"/>
      <c r="D154" s="719"/>
      <c r="E154" s="719"/>
      <c r="F154" s="719"/>
      <c r="G154" s="719"/>
      <c r="H154" s="719"/>
      <c r="I154" s="719"/>
      <c r="J154" s="719"/>
      <c r="K154" s="817"/>
      <c r="M154" s="702"/>
      <c r="N154" s="1136"/>
      <c r="O154" s="1041"/>
      <c r="P154" s="1030" t="s">
        <v>156</v>
      </c>
      <c r="Q154" s="1108"/>
      <c r="R154" s="1031"/>
      <c r="S154" s="433">
        <f>IFERROR(VLOOKUP(H154,'2.1 Balance de prueba'!$B$5:$G$1105,6,0),0)+IFERROR(VLOOKUP(C154,'2.1 Balance de prueba'!$B$5:$G$1825,6,0),0)+IFERROR(VLOOKUP(D154,'2.1 Balance de prueba'!$B$5:$G$1105,6,0),0)+IFERROR(VLOOKUP(E154,'2.1 Balance de prueba'!$B$5:$G$1825,6,0),0)+IFERROR(VLOOKUP(F154,'2.1 Balance de prueba'!$B$5:$G$1825,6,0),0)+IFERROR(VLOOKUP(B154,'2.1 Balance de prueba'!$B$5:$G$1105,6,0),0)+IFERROR(VLOOKUP(A154,'2.1 Balance de prueba'!$B$5:$G$1105,6,0),0)+IFERROR(VLOOKUP(I154,'2.1 Balance de prueba'!$B$5:$G$1105,6,0),0)+IFERROR(VLOOKUP(J154,'2.1 Balance de prueba'!$B$5:$G$1105,6,0),0)+IFERROR(VLOOKUP(K154,'2.1 Balance de prueba'!$B$5:$G$1105,6,0),0)+IFERROR(VLOOKUP(G154,'2.1 Balance de prueba'!$B$5:$G$1105,6,0),0)</f>
        <v>0</v>
      </c>
      <c r="T154" s="156"/>
      <c r="U154" s="156"/>
      <c r="V154" s="156"/>
      <c r="W154" s="135">
        <f t="shared" si="31"/>
        <v>0</v>
      </c>
    </row>
    <row r="155" spans="1:23" ht="29.25" customHeight="1">
      <c r="A155" s="719"/>
      <c r="B155" s="719"/>
      <c r="C155" s="719"/>
      <c r="D155" s="719"/>
      <c r="E155" s="719"/>
      <c r="F155" s="719"/>
      <c r="G155" s="719"/>
      <c r="H155" s="719"/>
      <c r="I155" s="719"/>
      <c r="J155" s="719"/>
      <c r="K155" s="710"/>
      <c r="M155" s="702"/>
      <c r="N155" s="1136"/>
      <c r="O155" s="1041"/>
      <c r="P155" s="1030" t="s">
        <v>880</v>
      </c>
      <c r="Q155" s="1108"/>
      <c r="R155" s="1031"/>
      <c r="S155" s="433">
        <f>IFERROR(VLOOKUP(H155,'2.1 Balance de prueba'!$B$5:$G$1105,6,0),0)+IFERROR(VLOOKUP(C155,'2.1 Balance de prueba'!$B$5:$G$1825,6,0),0)+IFERROR(VLOOKUP(D155,'2.1 Balance de prueba'!$B$5:$G$1105,6,0),0)+IFERROR(VLOOKUP(E155,'2.1 Balance de prueba'!$B$5:$G$1825,6,0),0)+IFERROR(VLOOKUP(F155,'2.1 Balance de prueba'!$B$5:$G$1825,6,0),0)+IFERROR(VLOOKUP(B155,'2.1 Balance de prueba'!$B$5:$G$1105,6,0),0)+IFERROR(VLOOKUP(A155,'2.1 Balance de prueba'!$B$5:$G$1105,6,0),0)+IFERROR(VLOOKUP(I155,'2.1 Balance de prueba'!$B$5:$G$1105,6,0),0)+IFERROR(VLOOKUP(J155,'2.1 Balance de prueba'!$B$5:$G$1105,6,0),0)+IFERROR(VLOOKUP(K155,'2.1 Balance de prueba'!$B$5:$G$1105,6,0),0)+IFERROR(VLOOKUP(G155,'2.1 Balance de prueba'!$B$5:$G$1105,6,0),0)</f>
        <v>0</v>
      </c>
      <c r="T155" s="156"/>
      <c r="U155" s="156"/>
      <c r="V155" s="156"/>
      <c r="W155" s="135">
        <f t="shared" si="31"/>
        <v>0</v>
      </c>
    </row>
    <row r="156" spans="1:23" ht="18.75" customHeight="1">
      <c r="A156" s="719"/>
      <c r="B156" s="719"/>
      <c r="C156" s="719"/>
      <c r="D156" s="719"/>
      <c r="E156" s="719"/>
      <c r="F156" s="719"/>
      <c r="G156" s="719"/>
      <c r="H156" s="719"/>
      <c r="I156" s="719"/>
      <c r="J156" s="719"/>
      <c r="K156" s="710"/>
      <c r="M156" s="702"/>
      <c r="N156" s="1136"/>
      <c r="O156" s="1041"/>
      <c r="P156" s="1030" t="s">
        <v>732</v>
      </c>
      <c r="Q156" s="1108"/>
      <c r="R156" s="1031"/>
      <c r="S156" s="433">
        <f>IFERROR(VLOOKUP(H156,'2.1 Balance de prueba'!$B$5:$G$1105,6,0),0)+IFERROR(VLOOKUP(C156,'2.1 Balance de prueba'!$B$5:$G$1825,6,0),0)+IFERROR(VLOOKUP(D156,'2.1 Balance de prueba'!$B$5:$G$1105,6,0),0)+IFERROR(VLOOKUP(E156,'2.1 Balance de prueba'!$B$5:$G$1825,6,0),0)+IFERROR(VLOOKUP(F156,'2.1 Balance de prueba'!$B$5:$G$1825,6,0),0)+IFERROR(VLOOKUP(B156,'2.1 Balance de prueba'!$B$5:$G$1105,6,0),0)+IFERROR(VLOOKUP(A156,'2.1 Balance de prueba'!$B$5:$G$1105,6,0),0)+IFERROR(VLOOKUP(I156,'2.1 Balance de prueba'!$B$5:$G$1105,6,0),0)+IFERROR(VLOOKUP(J156,'2.1 Balance de prueba'!$B$5:$G$1105,6,0),0)+IFERROR(VLOOKUP(K156,'2.1 Balance de prueba'!$B$5:$G$1105,6,0),0)+IFERROR(VLOOKUP(G156,'2.1 Balance de prueba'!$B$5:$G$1105,6,0),0)</f>
        <v>0</v>
      </c>
      <c r="T156" s="156"/>
      <c r="U156" s="156"/>
      <c r="V156" s="156"/>
      <c r="W156" s="135">
        <f t="shared" si="31"/>
        <v>0</v>
      </c>
    </row>
    <row r="157" spans="1:23" ht="21.75" customHeight="1">
      <c r="A157" s="719"/>
      <c r="B157" s="719"/>
      <c r="C157" s="719"/>
      <c r="D157" s="719"/>
      <c r="E157" s="719"/>
      <c r="F157" s="719"/>
      <c r="G157" s="719"/>
      <c r="H157" s="719"/>
      <c r="I157" s="719"/>
      <c r="J157" s="719"/>
      <c r="K157" s="710"/>
      <c r="M157" s="702"/>
      <c r="N157" s="1136"/>
      <c r="O157" s="1041"/>
      <c r="P157" s="1030" t="s">
        <v>296</v>
      </c>
      <c r="Q157" s="1108"/>
      <c r="R157" s="1031"/>
      <c r="S157" s="433">
        <f>IFERROR(VLOOKUP(H157,'2.1 Balance de prueba'!$B$5:$G$1105,6,0),0)+IFERROR(VLOOKUP(C157,'2.1 Balance de prueba'!$B$5:$G$1825,6,0),0)+IFERROR(VLOOKUP(D157,'2.1 Balance de prueba'!$B$5:$G$1105,6,0),0)+IFERROR(VLOOKUP(E157,'2.1 Balance de prueba'!$B$5:$G$1825,6,0),0)+IFERROR(VLOOKUP(F157,'2.1 Balance de prueba'!$B$5:$G$1825,6,0),0)+IFERROR(VLOOKUP(B157,'2.1 Balance de prueba'!$B$5:$G$1105,6,0),0)+IFERROR(VLOOKUP(A157,'2.1 Balance de prueba'!$B$5:$G$1105,6,0),0)+IFERROR(VLOOKUP(I157,'2.1 Balance de prueba'!$B$5:$G$1105,6,0),0)+IFERROR(VLOOKUP(J157,'2.1 Balance de prueba'!$B$5:$G$1105,6,0),0)+IFERROR(VLOOKUP(K157,'2.1 Balance de prueba'!$B$5:$G$1105,6,0),0)+IFERROR(VLOOKUP(G157,'2.1 Balance de prueba'!$B$5:$G$1105,6,0),0)</f>
        <v>0</v>
      </c>
      <c r="T157" s="156"/>
      <c r="U157" s="156"/>
      <c r="V157" s="156"/>
      <c r="W157" s="135">
        <f t="shared" si="31"/>
        <v>0</v>
      </c>
    </row>
    <row r="158" spans="1:23" ht="27" customHeight="1">
      <c r="A158" s="719"/>
      <c r="B158" s="719"/>
      <c r="C158" s="719"/>
      <c r="D158" s="719"/>
      <c r="E158" s="719"/>
      <c r="F158" s="719"/>
      <c r="G158" s="719"/>
      <c r="H158" s="719"/>
      <c r="I158" s="719"/>
      <c r="J158" s="719"/>
      <c r="K158" s="710"/>
      <c r="M158" s="702"/>
      <c r="N158" s="1136"/>
      <c r="O158" s="1043"/>
      <c r="P158" s="1030" t="s">
        <v>297</v>
      </c>
      <c r="Q158" s="1108"/>
      <c r="R158" s="1031"/>
      <c r="S158" s="433">
        <f>IFERROR(VLOOKUP(H158,'2.1 Balance de prueba'!$B$5:$G$1105,6,0),0)+IFERROR(VLOOKUP(C158,'2.1 Balance de prueba'!$B$5:$G$1825,6,0),0)+IFERROR(VLOOKUP(D158,'2.1 Balance de prueba'!$B$5:$G$1105,6,0),0)+IFERROR(VLOOKUP(E158,'2.1 Balance de prueba'!$B$5:$G$1825,6,0),0)+IFERROR(VLOOKUP(F158,'2.1 Balance de prueba'!$B$5:$G$1825,6,0),0)+IFERROR(VLOOKUP(B158,'2.1 Balance de prueba'!$B$5:$G$1105,6,0),0)+IFERROR(VLOOKUP(A158,'2.1 Balance de prueba'!$B$5:$G$1105,6,0),0)+IFERROR(VLOOKUP(I158,'2.1 Balance de prueba'!$B$5:$G$1105,6,0),0)+IFERROR(VLOOKUP(J158,'2.1 Balance de prueba'!$B$5:$G$1105,6,0),0)+IFERROR(VLOOKUP(K158,'2.1 Balance de prueba'!$B$5:$G$1105,6,0),0)+IFERROR(VLOOKUP(G158,'2.1 Balance de prueba'!$B$5:$G$1105,6,0),0)</f>
        <v>0</v>
      </c>
      <c r="T158" s="136"/>
      <c r="U158" s="136"/>
      <c r="V158" s="136"/>
      <c r="W158" s="135">
        <f t="shared" si="31"/>
        <v>0</v>
      </c>
    </row>
    <row r="159" spans="1:23" ht="22.5" customHeight="1">
      <c r="A159" s="719"/>
      <c r="B159" s="719"/>
      <c r="C159" s="719"/>
      <c r="D159" s="719"/>
      <c r="E159" s="719"/>
      <c r="F159" s="719"/>
      <c r="G159" s="719"/>
      <c r="H159" s="719"/>
      <c r="I159" s="719"/>
      <c r="J159" s="719"/>
      <c r="K159" s="710"/>
      <c r="M159" s="702"/>
      <c r="N159" s="1136"/>
      <c r="O159" s="1044" t="s">
        <v>396</v>
      </c>
      <c r="P159" s="1015"/>
      <c r="Q159" s="1015"/>
      <c r="R159" s="1045"/>
      <c r="S159" s="135">
        <f>SUM(S160:S162)</f>
        <v>0</v>
      </c>
      <c r="T159" s="135">
        <f>SUM(T160:T162)</f>
        <v>0</v>
      </c>
      <c r="U159" s="135">
        <f t="shared" ref="U159:W159" si="32">SUM(U160:U162)</f>
        <v>0</v>
      </c>
      <c r="V159" s="135">
        <f t="shared" si="32"/>
        <v>0</v>
      </c>
      <c r="W159" s="135">
        <f t="shared" si="32"/>
        <v>0</v>
      </c>
    </row>
    <row r="160" spans="1:23" ht="17.25" customHeight="1">
      <c r="A160" s="719"/>
      <c r="B160" s="719"/>
      <c r="C160" s="719"/>
      <c r="D160" s="719"/>
      <c r="E160" s="719"/>
      <c r="F160" s="719"/>
      <c r="G160" s="719"/>
      <c r="H160" s="719"/>
      <c r="I160" s="719"/>
      <c r="J160" s="719"/>
      <c r="K160" s="728"/>
      <c r="M160" s="702"/>
      <c r="N160" s="1136"/>
      <c r="O160" s="1058"/>
      <c r="P160" s="1030" t="s">
        <v>473</v>
      </c>
      <c r="Q160" s="1108"/>
      <c r="R160" s="1031"/>
      <c r="S160" s="433">
        <f>IFERROR(VLOOKUP(H160,'2.1 Balance de prueba'!$B$5:$G$1105,6,0),0)+IFERROR(VLOOKUP(C160,'2.1 Balance de prueba'!$B$5:$G$1825,6,0),0)+IFERROR(VLOOKUP(D160,'2.1 Balance de prueba'!$B$5:$G$1105,6,0),0)+IFERROR(VLOOKUP(E160,'2.1 Balance de prueba'!$B$5:$G$1825,6,0),0)+IFERROR(VLOOKUP(F160,'2.1 Balance de prueba'!$B$5:$G$1825,6,0),0)+IFERROR(VLOOKUP(B160,'2.1 Balance de prueba'!$B$5:$G$1105,6,0),0)+IFERROR(VLOOKUP(A160,'2.1 Balance de prueba'!$B$5:$G$1105,6,0),0)+IFERROR(VLOOKUP(I160,'2.1 Balance de prueba'!$B$5:$G$1105,6,0),0)+IFERROR(VLOOKUP(J160,'2.1 Balance de prueba'!$B$5:$G$1105,6,0),0)+IFERROR(VLOOKUP(K160,'2.1 Balance de prueba'!$B$5:$G$1105,6,0),0)+IFERROR(VLOOKUP(G160,'2.1 Balance de prueba'!$B$5:$G$1105,6,0),0)</f>
        <v>0</v>
      </c>
      <c r="T160" s="136"/>
      <c r="U160" s="136"/>
      <c r="V160" s="136"/>
      <c r="W160" s="135">
        <f t="shared" ref="W160:W162" si="33">S160+T160-U160+V160</f>
        <v>0</v>
      </c>
    </row>
    <row r="161" spans="1:23" ht="18" customHeight="1">
      <c r="A161" s="719"/>
      <c r="B161" s="719"/>
      <c r="C161" s="719"/>
      <c r="D161" s="719"/>
      <c r="E161" s="719"/>
      <c r="F161" s="719"/>
      <c r="G161" s="719"/>
      <c r="H161" s="719"/>
      <c r="I161" s="719"/>
      <c r="J161" s="719"/>
      <c r="K161" s="710"/>
      <c r="M161" s="702"/>
      <c r="N161" s="1136"/>
      <c r="O161" s="1056"/>
      <c r="P161" s="1030" t="s">
        <v>474</v>
      </c>
      <c r="Q161" s="1108"/>
      <c r="R161" s="1031"/>
      <c r="S161" s="433">
        <f>IFERROR(VLOOKUP(H161,'2.1 Balance de prueba'!$B$5:$G$1105,6,0),0)+IFERROR(VLOOKUP(C161,'2.1 Balance de prueba'!$B$5:$G$1825,6,0),0)+IFERROR(VLOOKUP(D161,'2.1 Balance de prueba'!$B$5:$G$1105,6,0),0)+IFERROR(VLOOKUP(E161,'2.1 Balance de prueba'!$B$5:$G$1825,6,0),0)+IFERROR(VLOOKUP(F161,'2.1 Balance de prueba'!$B$5:$G$1825,6,0),0)+IFERROR(VLOOKUP(B161,'2.1 Balance de prueba'!$B$5:$G$1105,6,0),0)+IFERROR(VLOOKUP(A161,'2.1 Balance de prueba'!$B$5:$G$1105,6,0),0)+IFERROR(VLOOKUP(I161,'2.1 Balance de prueba'!$B$5:$G$1105,6,0),0)+IFERROR(VLOOKUP(J161,'2.1 Balance de prueba'!$B$5:$G$1105,6,0),0)+IFERROR(VLOOKUP(K161,'2.1 Balance de prueba'!$B$5:$G$1105,6,0),0)+IFERROR(VLOOKUP(G161,'2.1 Balance de prueba'!$B$5:$G$1105,6,0),0)</f>
        <v>0</v>
      </c>
      <c r="T161" s="136"/>
      <c r="U161" s="136"/>
      <c r="V161" s="136"/>
      <c r="W161" s="135">
        <f t="shared" si="33"/>
        <v>0</v>
      </c>
    </row>
    <row r="162" spans="1:23" ht="15.75" customHeight="1">
      <c r="A162" s="719"/>
      <c r="B162" s="719"/>
      <c r="C162" s="719"/>
      <c r="D162" s="719"/>
      <c r="E162" s="719"/>
      <c r="F162" s="719"/>
      <c r="G162" s="719"/>
      <c r="H162" s="719"/>
      <c r="I162" s="719"/>
      <c r="J162" s="719"/>
      <c r="K162" s="710"/>
      <c r="M162" s="702"/>
      <c r="N162" s="1136"/>
      <c r="O162" s="1057"/>
      <c r="P162" s="1030" t="s">
        <v>475</v>
      </c>
      <c r="Q162" s="1108"/>
      <c r="R162" s="1031"/>
      <c r="S162" s="433">
        <f>IFERROR(VLOOKUP(H162,'2.1 Balance de prueba'!$B$5:$G$1105,6,0),0)+IFERROR(VLOOKUP(C162,'2.1 Balance de prueba'!$B$5:$G$1825,6,0),0)+IFERROR(VLOOKUP(D162,'2.1 Balance de prueba'!$B$5:$G$1105,6,0),0)+IFERROR(VLOOKUP(E162,'2.1 Balance de prueba'!$B$5:$G$1825,6,0),0)+IFERROR(VLOOKUP(F162,'2.1 Balance de prueba'!$B$5:$G$1825,6,0),0)+IFERROR(VLOOKUP(B162,'2.1 Balance de prueba'!$B$5:$G$1105,6,0),0)+IFERROR(VLOOKUP(A162,'2.1 Balance de prueba'!$B$5:$G$1105,6,0),0)+IFERROR(VLOOKUP(I162,'2.1 Balance de prueba'!$B$5:$G$1105,6,0),0)+IFERROR(VLOOKUP(J162,'2.1 Balance de prueba'!$B$5:$G$1105,6,0),0)+IFERROR(VLOOKUP(K162,'2.1 Balance de prueba'!$B$5:$G$1105,6,0),0)+IFERROR(VLOOKUP(G162,'2.1 Balance de prueba'!$B$5:$G$1105,6,0),0)</f>
        <v>0</v>
      </c>
      <c r="T162" s="136"/>
      <c r="U162" s="136"/>
      <c r="V162" s="136"/>
      <c r="W162" s="135">
        <f t="shared" si="33"/>
        <v>0</v>
      </c>
    </row>
    <row r="163" spans="1:23" ht="20.25" customHeight="1">
      <c r="A163" s="719"/>
      <c r="B163" s="719"/>
      <c r="C163" s="719"/>
      <c r="D163" s="719"/>
      <c r="E163" s="719"/>
      <c r="F163" s="719"/>
      <c r="G163" s="719"/>
      <c r="H163" s="719"/>
      <c r="I163" s="719"/>
      <c r="J163" s="719"/>
      <c r="K163" s="710"/>
      <c r="M163" s="702"/>
      <c r="N163" s="1136"/>
      <c r="O163" s="1044" t="s">
        <v>157</v>
      </c>
      <c r="P163" s="1015"/>
      <c r="Q163" s="1015"/>
      <c r="R163" s="1045"/>
      <c r="S163" s="135">
        <f>SUM(S164:S168)</f>
        <v>0</v>
      </c>
      <c r="T163" s="135">
        <f>SUM(T164:T168)</f>
        <v>0</v>
      </c>
      <c r="U163" s="135">
        <f t="shared" ref="U163:V163" si="34">SUM(U164:U168)</f>
        <v>0</v>
      </c>
      <c r="V163" s="135">
        <f t="shared" si="34"/>
        <v>0</v>
      </c>
      <c r="W163" s="135">
        <f>SUM(W164:W168)</f>
        <v>0</v>
      </c>
    </row>
    <row r="164" spans="1:23" ht="21" customHeight="1">
      <c r="A164" s="719"/>
      <c r="B164" s="719"/>
      <c r="C164" s="719"/>
      <c r="D164" s="719"/>
      <c r="E164" s="719"/>
      <c r="F164" s="719"/>
      <c r="G164" s="719"/>
      <c r="H164" s="719"/>
      <c r="I164" s="719"/>
      <c r="J164" s="719"/>
      <c r="K164" s="710"/>
      <c r="M164" s="702"/>
      <c r="N164" s="1136"/>
      <c r="O164" s="1118"/>
      <c r="P164" s="1034" t="s">
        <v>20</v>
      </c>
      <c r="Q164" s="1035"/>
      <c r="R164" s="1036"/>
      <c r="S164" s="433">
        <f>IFERROR(VLOOKUP(H164,'2.1 Balance de prueba'!$B$5:$G$1105,6,0),0)+IFERROR(VLOOKUP(C164,'2.1 Balance de prueba'!$B$5:$G$1825,6,0),0)+IFERROR(VLOOKUP(D164,'2.1 Balance de prueba'!$B$5:$G$1105,6,0),0)+IFERROR(VLOOKUP(E164,'2.1 Balance de prueba'!$B$5:$G$1825,6,0),0)+IFERROR(VLOOKUP(F164,'2.1 Balance de prueba'!$B$5:$G$1825,6,0),0)+IFERROR(VLOOKUP(B164,'2.1 Balance de prueba'!$B$5:$G$1105,6,0),0)+IFERROR(VLOOKUP(A164,'2.1 Balance de prueba'!$B$5:$G$1105,6,0),0)+IFERROR(VLOOKUP(I164,'2.1 Balance de prueba'!$B$5:$G$1105,6,0),0)+IFERROR(VLOOKUP(J164,'2.1 Balance de prueba'!$B$5:$G$1105,6,0),0)+IFERROR(VLOOKUP(K164,'2.1 Balance de prueba'!$B$5:$G$1105,6,0),0)+IFERROR(VLOOKUP(G164,'2.1 Balance de prueba'!$B$5:$G$1105,6,0),0)</f>
        <v>0</v>
      </c>
      <c r="T164" s="141"/>
      <c r="U164" s="141"/>
      <c r="V164" s="141"/>
      <c r="W164" s="135">
        <f t="shared" ref="W164:W168" si="35">S164+T164-U164+V164</f>
        <v>0</v>
      </c>
    </row>
    <row r="165" spans="1:23" ht="23.25" customHeight="1">
      <c r="A165" s="719"/>
      <c r="B165" s="719"/>
      <c r="C165" s="719"/>
      <c r="D165" s="719"/>
      <c r="E165" s="719"/>
      <c r="F165" s="719"/>
      <c r="G165" s="719"/>
      <c r="H165" s="719"/>
      <c r="I165" s="719"/>
      <c r="J165" s="719"/>
      <c r="K165" s="728"/>
      <c r="M165" s="702"/>
      <c r="N165" s="1136"/>
      <c r="O165" s="1056"/>
      <c r="P165" s="1034" t="s">
        <v>158</v>
      </c>
      <c r="Q165" s="1035"/>
      <c r="R165" s="1036"/>
      <c r="S165" s="433">
        <f>IFERROR(VLOOKUP(H165,'2.1 Balance de prueba'!$B$5:$G$1105,6,0),0)+IFERROR(VLOOKUP(C165,'2.1 Balance de prueba'!$B$5:$G$1825,6,0),0)+IFERROR(VLOOKUP(D165,'2.1 Balance de prueba'!$B$5:$G$1105,6,0),0)+IFERROR(VLOOKUP(E165,'2.1 Balance de prueba'!$B$5:$G$1825,6,0),0)+IFERROR(VLOOKUP(F165,'2.1 Balance de prueba'!$B$5:$G$1825,6,0),0)+IFERROR(VLOOKUP(B165,'2.1 Balance de prueba'!$B$5:$G$1105,6,0),0)+IFERROR(VLOOKUP(A165,'2.1 Balance de prueba'!$B$5:$G$1105,6,0),0)+IFERROR(VLOOKUP(I165,'2.1 Balance de prueba'!$B$5:$G$1105,6,0),0)+IFERROR(VLOOKUP(J165,'2.1 Balance de prueba'!$B$5:$G$1105,6,0),0)+IFERROR(VLOOKUP(K165,'2.1 Balance de prueba'!$B$5:$G$1105,6,0),0)+IFERROR(VLOOKUP(G165,'2.1 Balance de prueba'!$B$5:$G$1105,6,0),0)</f>
        <v>0</v>
      </c>
      <c r="T165" s="136"/>
      <c r="U165" s="136">
        <f>S165</f>
        <v>0</v>
      </c>
      <c r="V165" s="136"/>
      <c r="W165" s="135">
        <f t="shared" si="35"/>
        <v>0</v>
      </c>
    </row>
    <row r="166" spans="1:23" ht="27.75" customHeight="1">
      <c r="A166" s="719"/>
      <c r="B166" s="719"/>
      <c r="C166" s="719"/>
      <c r="D166" s="719"/>
      <c r="E166" s="719"/>
      <c r="F166" s="719"/>
      <c r="G166" s="719"/>
      <c r="H166" s="719"/>
      <c r="I166" s="719"/>
      <c r="J166" s="719"/>
      <c r="K166" s="719"/>
      <c r="M166" s="702"/>
      <c r="N166" s="1136"/>
      <c r="O166" s="1056"/>
      <c r="P166" s="1034" t="s">
        <v>476</v>
      </c>
      <c r="Q166" s="1035"/>
      <c r="R166" s="1036"/>
      <c r="S166" s="433">
        <f>IFERROR(VLOOKUP(H166,'2.1 Balance de prueba'!$B$5:$G$1105,6,0),0)+IFERROR(VLOOKUP(C166,'2.1 Balance de prueba'!$B$5:$G$1825,6,0),0)+IFERROR(VLOOKUP(D166,'2.1 Balance de prueba'!$B$5:$G$1105,6,0),0)+IFERROR(VLOOKUP(E166,'2.1 Balance de prueba'!$B$5:$G$1825,6,0),0)+IFERROR(VLOOKUP(F166,'2.1 Balance de prueba'!$B$5:$G$1825,6,0),0)+IFERROR(VLOOKUP(B166,'2.1 Balance de prueba'!$B$5:$G$1105,6,0),0)+IFERROR(VLOOKUP(A166,'2.1 Balance de prueba'!$B$5:$G$1105,6,0),0)+IFERROR(VLOOKUP(I166,'2.1 Balance de prueba'!$B$5:$G$1105,6,0),0)+IFERROR(VLOOKUP(J166,'2.1 Balance de prueba'!$B$5:$G$1105,6,0),0)+IFERROR(VLOOKUP(K166,'2.1 Balance de prueba'!$B$5:$G$1105,6,0),0)+IFERROR(VLOOKUP(G166,'2.1 Balance de prueba'!$B$5:$G$1105,6,0),0)</f>
        <v>0</v>
      </c>
      <c r="T166" s="136"/>
      <c r="U166" s="136"/>
      <c r="V166" s="136"/>
      <c r="W166" s="135">
        <f t="shared" si="35"/>
        <v>0</v>
      </c>
    </row>
    <row r="167" spans="1:23" ht="21" customHeight="1">
      <c r="A167" s="719"/>
      <c r="B167" s="719"/>
      <c r="C167" s="719"/>
      <c r="D167" s="719"/>
      <c r="E167" s="719"/>
      <c r="F167" s="719"/>
      <c r="G167" s="719"/>
      <c r="H167" s="719"/>
      <c r="I167" s="719"/>
      <c r="J167" s="719"/>
      <c r="K167" s="719"/>
      <c r="M167" s="702"/>
      <c r="N167" s="1136"/>
      <c r="O167" s="1056"/>
      <c r="P167" s="1034" t="s">
        <v>287</v>
      </c>
      <c r="Q167" s="1035"/>
      <c r="R167" s="1036"/>
      <c r="S167" s="433">
        <f>IFERROR(VLOOKUP(H167,'2.1 Balance de prueba'!$B$5:$G$1105,6,0),0)+IFERROR(VLOOKUP(C167,'2.1 Balance de prueba'!$B$5:$G$1825,6,0),0)+IFERROR(VLOOKUP(D167,'2.1 Balance de prueba'!$B$5:$G$1105,6,0),0)+IFERROR(VLOOKUP(E167,'2.1 Balance de prueba'!$B$5:$G$1825,6,0),0)+IFERROR(VLOOKUP(F167,'2.1 Balance de prueba'!$B$5:$G$1825,6,0),0)+IFERROR(VLOOKUP(B167,'2.1 Balance de prueba'!$B$5:$G$1105,6,0),0)+IFERROR(VLOOKUP(A167,'2.1 Balance de prueba'!$B$5:$G$1105,6,0),0)+IFERROR(VLOOKUP(I167,'2.1 Balance de prueba'!$B$5:$G$1105,6,0),0)+IFERROR(VLOOKUP(J167,'2.1 Balance de prueba'!$B$5:$G$1105,6,0),0)+IFERROR(VLOOKUP(K167,'2.1 Balance de prueba'!$B$5:$G$1105,6,0),0)+IFERROR(VLOOKUP(G167,'2.1 Balance de prueba'!$B$5:$G$1105,6,0),0)</f>
        <v>0</v>
      </c>
      <c r="T167" s="136"/>
      <c r="U167" s="136"/>
      <c r="V167" s="136"/>
      <c r="W167" s="135">
        <f t="shared" si="35"/>
        <v>0</v>
      </c>
    </row>
    <row r="168" spans="1:23" ht="21" customHeight="1">
      <c r="A168" s="719"/>
      <c r="B168" s="719"/>
      <c r="C168" s="719"/>
      <c r="D168" s="719"/>
      <c r="E168" s="719"/>
      <c r="F168" s="719"/>
      <c r="G168" s="719"/>
      <c r="H168" s="719"/>
      <c r="I168" s="719"/>
      <c r="J168" s="719"/>
      <c r="K168" s="719"/>
      <c r="M168" s="702"/>
      <c r="N168" s="1136"/>
      <c r="O168" s="1057"/>
      <c r="P168" s="1034" t="s">
        <v>157</v>
      </c>
      <c r="Q168" s="1035"/>
      <c r="R168" s="1036"/>
      <c r="S168" s="433">
        <f>IFERROR(VLOOKUP(H168,'2.1 Balance de prueba'!$B$5:$G$1105,6,0),0)+IFERROR(VLOOKUP(C168,'2.1 Balance de prueba'!$B$5:$G$1825,6,0),0)+IFERROR(VLOOKUP(D168,'2.1 Balance de prueba'!$B$5:$G$1105,6,0),0)+IFERROR(VLOOKUP(E168,'2.1 Balance de prueba'!$B$5:$G$1825,6,0),0)+IFERROR(VLOOKUP(F168,'2.1 Balance de prueba'!$B$5:$G$1825,6,0),0)+IFERROR(VLOOKUP(B168,'2.1 Balance de prueba'!$B$5:$G$1105,6,0),0)+IFERROR(VLOOKUP(A168,'2.1 Balance de prueba'!$B$5:$G$1105,6,0),0)+IFERROR(VLOOKUP(I168,'2.1 Balance de prueba'!$B$5:$G$1105,6,0),0)+IFERROR(VLOOKUP(J168,'2.1 Balance de prueba'!$B$5:$G$1105,6,0),0)+IFERROR(VLOOKUP(K168,'2.1 Balance de prueba'!$B$5:$G$1105,6,0),0)+IFERROR(VLOOKUP(G168,'2.1 Balance de prueba'!$B$5:$G$1105,6,0),0)</f>
        <v>0</v>
      </c>
      <c r="T168" s="136"/>
      <c r="U168" s="136"/>
      <c r="V168" s="136"/>
      <c r="W168" s="135">
        <f t="shared" si="35"/>
        <v>0</v>
      </c>
    </row>
    <row r="169" spans="1:23" ht="21" customHeight="1">
      <c r="A169" s="719"/>
      <c r="B169" s="719"/>
      <c r="C169" s="719"/>
      <c r="D169" s="719"/>
      <c r="E169" s="719"/>
      <c r="F169" s="719"/>
      <c r="G169" s="719"/>
      <c r="H169" s="719"/>
      <c r="I169" s="719"/>
      <c r="J169" s="719"/>
      <c r="K169" s="719"/>
      <c r="M169" s="702"/>
      <c r="N169" s="1136"/>
      <c r="O169" s="1044" t="s">
        <v>168</v>
      </c>
      <c r="P169" s="1015"/>
      <c r="Q169" s="1015"/>
      <c r="R169" s="1045"/>
      <c r="S169" s="135">
        <f>SUM(S170:S172)</f>
        <v>0</v>
      </c>
      <c r="T169" s="135">
        <f>SUM(T170:T172)</f>
        <v>0</v>
      </c>
      <c r="U169" s="135">
        <f t="shared" ref="U169:W169" si="36">SUM(U170:U172)</f>
        <v>0</v>
      </c>
      <c r="V169" s="135">
        <f t="shared" si="36"/>
        <v>0</v>
      </c>
      <c r="W169" s="135">
        <f t="shared" si="36"/>
        <v>0</v>
      </c>
    </row>
    <row r="170" spans="1:23" ht="20.25" customHeight="1">
      <c r="A170" s="719"/>
      <c r="B170" s="719"/>
      <c r="C170" s="719"/>
      <c r="D170" s="719"/>
      <c r="E170" s="719"/>
      <c r="F170" s="719"/>
      <c r="G170" s="719"/>
      <c r="H170" s="719"/>
      <c r="I170" s="719"/>
      <c r="J170" s="719"/>
      <c r="K170" s="817"/>
      <c r="M170" s="702"/>
      <c r="N170" s="1136"/>
      <c r="O170" s="1118"/>
      <c r="P170" s="1034" t="s">
        <v>298</v>
      </c>
      <c r="Q170" s="1035"/>
      <c r="R170" s="1036"/>
      <c r="S170" s="433">
        <f>IFERROR(VLOOKUP(H170,'2.1 Balance de prueba'!$B$5:$G$1105,6,0),0)+IFERROR(VLOOKUP(C170,'2.1 Balance de prueba'!$B$5:$G$1825,6,0),0)+IFERROR(VLOOKUP(D170,'2.1 Balance de prueba'!$B$5:$G$1105,6,0),0)+IFERROR(VLOOKUP(E170,'2.1 Balance de prueba'!$B$5:$G$1825,6,0),0)+IFERROR(VLOOKUP(F170,'2.1 Balance de prueba'!$B$5:$G$1825,6,0),0)+IFERROR(VLOOKUP(B170,'2.1 Balance de prueba'!$B$5:$G$1105,6,0),0)+IFERROR(VLOOKUP(A170,'2.1 Balance de prueba'!$B$5:$G$1105,6,0),0)+IFERROR(VLOOKUP(I170,'2.1 Balance de prueba'!$B$5:$G$1105,6,0),0)+IFERROR(VLOOKUP(J170,'2.1 Balance de prueba'!$B$5:$G$1105,6,0),0)+IFERROR(VLOOKUP(K170,'2.1 Balance de prueba'!$B$5:$G$1105,6,0),0)+IFERROR(VLOOKUP(G170,'2.1 Balance de prueba'!$B$5:$G$1105,6,0),0)</f>
        <v>0</v>
      </c>
      <c r="T170" s="141"/>
      <c r="U170" s="141"/>
      <c r="V170" s="141"/>
      <c r="W170" s="135">
        <f t="shared" ref="W170:W173" si="37">S170+T170-U170+V170</f>
        <v>0</v>
      </c>
    </row>
    <row r="171" spans="1:23" ht="22.5" customHeight="1">
      <c r="A171" s="719"/>
      <c r="B171" s="719"/>
      <c r="C171" s="719"/>
      <c r="D171" s="710"/>
      <c r="E171" s="710"/>
      <c r="F171" s="710"/>
      <c r="G171" s="710"/>
      <c r="H171" s="710"/>
      <c r="I171" s="710"/>
      <c r="J171" s="731"/>
      <c r="K171" s="731"/>
      <c r="M171" s="702"/>
      <c r="N171" s="1136"/>
      <c r="O171" s="1056"/>
      <c r="P171" s="1034" t="s">
        <v>299</v>
      </c>
      <c r="Q171" s="1035"/>
      <c r="R171" s="1036"/>
      <c r="S171" s="433">
        <f>IFERROR(VLOOKUP(H171,'2.1 Balance de prueba'!$B$5:$G$1105,6,0),0)+IFERROR(VLOOKUP(C171,'2.1 Balance de prueba'!$B$5:$G$1825,6,0),0)+IFERROR(VLOOKUP(D171,'2.1 Balance de prueba'!$B$5:$G$1105,6,0),0)+IFERROR(VLOOKUP(E171,'2.1 Balance de prueba'!$B$5:$G$1825,6,0),0)+IFERROR(VLOOKUP(F171,'2.1 Balance de prueba'!$B$5:$G$1825,6,0),0)+IFERROR(VLOOKUP(B171,'2.1 Balance de prueba'!$B$5:$G$1105,6,0),0)+IFERROR(VLOOKUP(A171,'2.1 Balance de prueba'!$B$5:$G$1105,6,0),0)+IFERROR(VLOOKUP(I171,'2.1 Balance de prueba'!$B$5:$G$1105,6,0),0)+IFERROR(VLOOKUP(J171,'2.1 Balance de prueba'!$B$5:$G$1105,6,0),0)+IFERROR(VLOOKUP(K171,'2.1 Balance de prueba'!$B$5:$G$1105,6,0),0)+IFERROR(VLOOKUP(G171,'2.1 Balance de prueba'!$B$5:$G$1105,6,0),0)</f>
        <v>0</v>
      </c>
      <c r="T171" s="141"/>
      <c r="U171" s="141"/>
      <c r="V171" s="141"/>
      <c r="W171" s="135">
        <f t="shared" si="37"/>
        <v>0</v>
      </c>
    </row>
    <row r="172" spans="1:23" ht="18" customHeight="1">
      <c r="A172" s="719"/>
      <c r="B172" s="719"/>
      <c r="C172" s="711"/>
      <c r="D172" s="711"/>
      <c r="E172" s="711"/>
      <c r="F172" s="711"/>
      <c r="G172" s="711"/>
      <c r="H172" s="711"/>
      <c r="I172" s="715"/>
      <c r="J172" s="715"/>
      <c r="K172" s="850"/>
      <c r="M172" s="702"/>
      <c r="N172" s="1136"/>
      <c r="O172" s="1057"/>
      <c r="P172" s="1034" t="s">
        <v>167</v>
      </c>
      <c r="Q172" s="1035"/>
      <c r="R172" s="1036"/>
      <c r="S172" s="433">
        <f>IFERROR(VLOOKUP(H172,'2.1 Balance de prueba'!$B$5:$G$1105,6,0),0)+IFERROR(VLOOKUP(C172,'2.1 Balance de prueba'!$B$5:$G$1825,6,0),0)+IFERROR(VLOOKUP(D172,'2.1 Balance de prueba'!$B$5:$G$1105,6,0),0)+IFERROR(VLOOKUP(E172,'2.1 Balance de prueba'!$B$5:$G$1825,6,0),0)+IFERROR(VLOOKUP(F172,'2.1 Balance de prueba'!$B$5:$G$1825,6,0),0)+IFERROR(VLOOKUP(B172,'2.1 Balance de prueba'!$B$5:$G$1105,6,0),0)+IFERROR(VLOOKUP(A172,'2.1 Balance de prueba'!$B$5:$G$1105,6,0),0)+IFERROR(VLOOKUP(I172,'2.1 Balance de prueba'!$B$5:$G$1105,6,0),0)+IFERROR(VLOOKUP(J172,'2.1 Balance de prueba'!$B$5:$G$1105,6,0),0)+IFERROR(VLOOKUP(K172,'2.1 Balance de prueba'!$B$5:$G$1105,6,0),0)+IFERROR(VLOOKUP(G172,'2.1 Balance de prueba'!$B$5:$G$1105,6,0),0)</f>
        <v>0</v>
      </c>
      <c r="T172" s="141"/>
      <c r="U172" s="141"/>
      <c r="V172" s="141"/>
      <c r="W172" s="135">
        <f t="shared" si="37"/>
        <v>0</v>
      </c>
    </row>
    <row r="173" spans="1:23" ht="24.75" customHeight="1">
      <c r="A173" s="719"/>
      <c r="B173" s="719"/>
      <c r="C173" s="719"/>
      <c r="D173" s="710"/>
      <c r="E173" s="710"/>
      <c r="F173" s="710"/>
      <c r="G173" s="710"/>
      <c r="H173" s="710"/>
      <c r="I173" s="710"/>
      <c r="J173" s="710"/>
      <c r="K173" s="710"/>
      <c r="M173" s="702"/>
      <c r="N173" s="1136"/>
      <c r="O173" s="1039" t="s">
        <v>300</v>
      </c>
      <c r="P173" s="1035"/>
      <c r="Q173" s="1035"/>
      <c r="R173" s="1036"/>
      <c r="S173" s="433">
        <f>IFERROR(VLOOKUP(H173,'2.1 Balance de prueba'!$B$5:$G$1105,6,0),0)+IFERROR(VLOOKUP(C173,'2.1 Balance de prueba'!$B$5:$G$1825,6,0),0)+IFERROR(VLOOKUP(D173,'2.1 Balance de prueba'!$B$5:$G$1105,6,0),0)+IFERROR(VLOOKUP(E173,'2.1 Balance de prueba'!$B$5:$G$1825,6,0),0)+IFERROR(VLOOKUP(F173,'2.1 Balance de prueba'!$B$5:$G$1825,6,0),0)+IFERROR(VLOOKUP(B173,'2.1 Balance de prueba'!$B$5:$G$1105,6,0),0)+IFERROR(VLOOKUP(A173,'2.1 Balance de prueba'!$B$5:$G$1105,6,0),0)+IFERROR(VLOOKUP(I173,'2.1 Balance de prueba'!$B$5:$G$1105,6,0),0)+IFERROR(VLOOKUP(J173,'2.1 Balance de prueba'!$B$5:$G$1105,6,0),0)+IFERROR(VLOOKUP(K173,'2.1 Balance de prueba'!$B$5:$G$1105,6,0),0)+IFERROR(VLOOKUP(G173,'2.1 Balance de prueba'!$B$5:$G$1105,6,0),0)</f>
        <v>0</v>
      </c>
      <c r="T173" s="141"/>
      <c r="U173" s="186">
        <f>S173+T173</f>
        <v>0</v>
      </c>
      <c r="V173" s="143"/>
      <c r="W173" s="144">
        <f t="shared" si="37"/>
        <v>0</v>
      </c>
    </row>
    <row r="174" spans="1:23" ht="23.25" customHeight="1">
      <c r="A174" s="719"/>
      <c r="B174" s="719"/>
      <c r="C174" s="719"/>
      <c r="D174" s="710"/>
      <c r="E174" s="710"/>
      <c r="F174" s="710"/>
      <c r="G174" s="710"/>
      <c r="H174" s="710"/>
      <c r="I174" s="710"/>
      <c r="J174" s="710"/>
      <c r="K174" s="710"/>
      <c r="M174" s="702"/>
      <c r="N174" s="1136"/>
      <c r="O174" s="1044" t="s">
        <v>456</v>
      </c>
      <c r="P174" s="1015"/>
      <c r="Q174" s="1015"/>
      <c r="R174" s="1045"/>
      <c r="S174" s="135">
        <f>SUM(S175:S178)</f>
        <v>0</v>
      </c>
      <c r="T174" s="135">
        <f>SUM(T175:T178)</f>
        <v>0</v>
      </c>
      <c r="U174" s="135">
        <f>SUM(U175:U178)</f>
        <v>0</v>
      </c>
      <c r="V174" s="135">
        <f>SUM(V175:V178)</f>
        <v>0</v>
      </c>
      <c r="W174" s="135">
        <f>SUM(W175:W178)</f>
        <v>0</v>
      </c>
    </row>
    <row r="175" spans="1:23" ht="16.5" customHeight="1">
      <c r="A175" s="719"/>
      <c r="B175" s="719"/>
      <c r="C175" s="719"/>
      <c r="D175" s="710"/>
      <c r="E175" s="710"/>
      <c r="F175" s="731"/>
      <c r="G175" s="732"/>
      <c r="H175" s="732"/>
      <c r="I175" s="732"/>
      <c r="J175" s="732"/>
      <c r="K175" s="817"/>
      <c r="M175" s="702"/>
      <c r="N175" s="1136"/>
      <c r="O175" s="1040"/>
      <c r="P175" s="1034" t="s">
        <v>477</v>
      </c>
      <c r="Q175" s="1035"/>
      <c r="R175" s="1036"/>
      <c r="S175" s="433">
        <f>IFERROR(VLOOKUP(H175,'2.1 Balance de prueba'!$B$5:$G$1105,6,0),0)+IFERROR(VLOOKUP(C175,'2.1 Balance de prueba'!$B$5:$G$1825,6,0),0)+IFERROR(VLOOKUP(D175,'2.1 Balance de prueba'!$B$5:$G$1105,6,0),0)+IFERROR(VLOOKUP(E175,'2.1 Balance de prueba'!$B$5:$G$1825,6,0),0)+IFERROR(VLOOKUP(F175,'2.1 Balance de prueba'!$B$5:$G$1825,6,0),0)+IFERROR(VLOOKUP(B175,'2.1 Balance de prueba'!$B$5:$G$1105,6,0),0)+IFERROR(VLOOKUP(A175,'2.1 Balance de prueba'!$B$5:$G$1105,6,0),0)+IFERROR(VLOOKUP(I175,'2.1 Balance de prueba'!$B$5:$G$1105,6,0),0)+IFERROR(VLOOKUP(J175,'2.1 Balance de prueba'!$B$5:$G$1105,6,0),0)+IFERROR(VLOOKUP(K175,'2.1 Balance de prueba'!$B$5:$G$1105,6,0),0)+IFERROR(VLOOKUP(G175,'2.1 Balance de prueba'!$B$5:$G$1105,6,0),0)</f>
        <v>0</v>
      </c>
      <c r="T175" s="138"/>
      <c r="U175" s="138"/>
      <c r="V175" s="138"/>
      <c r="W175" s="135">
        <f t="shared" ref="W175:W178" si="38">S175+T175-U175+V175</f>
        <v>0</v>
      </c>
    </row>
    <row r="176" spans="1:23" ht="14.25" customHeight="1">
      <c r="A176" s="719"/>
      <c r="B176" s="719"/>
      <c r="C176" s="719"/>
      <c r="D176" s="719"/>
      <c r="E176" s="719"/>
      <c r="F176" s="719"/>
      <c r="G176" s="719"/>
      <c r="H176" s="719"/>
      <c r="I176" s="719"/>
      <c r="J176" s="719"/>
      <c r="K176" s="730"/>
      <c r="M176" s="702"/>
      <c r="N176" s="1136"/>
      <c r="O176" s="1041"/>
      <c r="P176" s="1034" t="s">
        <v>478</v>
      </c>
      <c r="Q176" s="1035"/>
      <c r="R176" s="1036"/>
      <c r="S176" s="433">
        <f>IFERROR(VLOOKUP(H176,'2.1 Balance de prueba'!$B$5:$G$1105,6,0),0)+IFERROR(VLOOKUP(C176,'2.1 Balance de prueba'!$B$5:$G$1825,6,0),0)+IFERROR(VLOOKUP(D176,'2.1 Balance de prueba'!$B$5:$G$1105,6,0),0)+IFERROR(VLOOKUP(E176,'2.1 Balance de prueba'!$B$5:$G$1825,6,0),0)+IFERROR(VLOOKUP(F176,'2.1 Balance de prueba'!$B$5:$G$1825,6,0),0)+IFERROR(VLOOKUP(B176,'2.1 Balance de prueba'!$B$5:$G$1105,6,0),0)+IFERROR(VLOOKUP(A176,'2.1 Balance de prueba'!$B$5:$G$1105,6,0),0)+IFERROR(VLOOKUP(I176,'2.1 Balance de prueba'!$B$5:$G$1105,6,0),0)+IFERROR(VLOOKUP(J176,'2.1 Balance de prueba'!$B$5:$G$1105,6,0),0)+IFERROR(VLOOKUP(K176,'2.1 Balance de prueba'!$B$5:$G$1105,6,0),0)+IFERROR(VLOOKUP(G176,'2.1 Balance de prueba'!$B$5:$G$1105,6,0),0)</f>
        <v>0</v>
      </c>
      <c r="T176" s="138"/>
      <c r="U176" s="138"/>
      <c r="V176" s="138"/>
      <c r="W176" s="135">
        <f t="shared" si="38"/>
        <v>0</v>
      </c>
    </row>
    <row r="177" spans="1:23" ht="21" customHeight="1">
      <c r="A177" s="719"/>
      <c r="B177" s="719"/>
      <c r="C177" s="719"/>
      <c r="D177" s="719"/>
      <c r="E177" s="719"/>
      <c r="F177" s="719"/>
      <c r="G177" s="719"/>
      <c r="H177" s="719"/>
      <c r="I177" s="719"/>
      <c r="J177" s="719"/>
      <c r="K177" s="719"/>
      <c r="M177" s="702"/>
      <c r="N177" s="1136"/>
      <c r="O177" s="1041"/>
      <c r="P177" s="1034" t="s">
        <v>479</v>
      </c>
      <c r="Q177" s="1035"/>
      <c r="R177" s="1036"/>
      <c r="S177" s="433">
        <f>IFERROR(VLOOKUP(H177,'2.1 Balance de prueba'!$B$5:$G$1105,6,0),0)+IFERROR(VLOOKUP(C177,'2.1 Balance de prueba'!$B$5:$G$1825,6,0),0)+IFERROR(VLOOKUP(D177,'2.1 Balance de prueba'!$B$5:$G$1105,6,0),0)+IFERROR(VLOOKUP(E177,'2.1 Balance de prueba'!$B$5:$G$1825,6,0),0)+IFERROR(VLOOKUP(F177,'2.1 Balance de prueba'!$B$5:$G$1825,6,0),0)+IFERROR(VLOOKUP(B177,'2.1 Balance de prueba'!$B$5:$G$1105,6,0),0)+IFERROR(VLOOKUP(A177,'2.1 Balance de prueba'!$B$5:$G$1105,6,0),0)+IFERROR(VLOOKUP(I177,'2.1 Balance de prueba'!$B$5:$G$1105,6,0),0)+IFERROR(VLOOKUP(J177,'2.1 Balance de prueba'!$B$5:$G$1105,6,0),0)+IFERROR(VLOOKUP(K177,'2.1 Balance de prueba'!$B$5:$G$1105,6,0),0)+IFERROR(VLOOKUP(G177,'2.1 Balance de prueba'!$B$5:$G$1105,6,0),0)</f>
        <v>0</v>
      </c>
      <c r="T177" s="138"/>
      <c r="U177" s="138"/>
      <c r="V177" s="138"/>
      <c r="W177" s="135">
        <f t="shared" si="38"/>
        <v>0</v>
      </c>
    </row>
    <row r="178" spans="1:23" ht="16.5" customHeight="1">
      <c r="A178" s="719"/>
      <c r="B178" s="719"/>
      <c r="C178" s="719"/>
      <c r="D178" s="719"/>
      <c r="E178" s="719"/>
      <c r="F178" s="719"/>
      <c r="G178" s="719"/>
      <c r="H178" s="719"/>
      <c r="I178" s="719"/>
      <c r="J178" s="719"/>
      <c r="K178" s="719"/>
      <c r="M178" s="702"/>
      <c r="N178" s="1136"/>
      <c r="O178" s="1041"/>
      <c r="P178" s="1034" t="s">
        <v>753</v>
      </c>
      <c r="Q178" s="1035"/>
      <c r="R178" s="1036"/>
      <c r="S178" s="433">
        <f>IFERROR(VLOOKUP(H178,'2.1 Balance de prueba'!$B$5:$G$1105,6,0),0)+IFERROR(VLOOKUP(C178,'2.1 Balance de prueba'!$B$5:$G$1825,6,0),0)+IFERROR(VLOOKUP(D178,'2.1 Balance de prueba'!$B$5:$G$1105,6,0),0)+IFERROR(VLOOKUP(E178,'2.1 Balance de prueba'!$B$5:$G$1825,6,0),0)+IFERROR(VLOOKUP(F178,'2.1 Balance de prueba'!$B$5:$G$1825,6,0),0)+IFERROR(VLOOKUP(B178,'2.1 Balance de prueba'!$B$5:$G$1105,6,0),0)+IFERROR(VLOOKUP(A178,'2.1 Balance de prueba'!$B$5:$G$1105,6,0),0)+IFERROR(VLOOKUP(I178,'2.1 Balance de prueba'!$B$5:$G$1105,6,0),0)+IFERROR(VLOOKUP(J178,'2.1 Balance de prueba'!$B$5:$G$1105,6,0),0)+IFERROR(VLOOKUP(K178,'2.1 Balance de prueba'!$B$5:$G$1105,6,0),0)+IFERROR(VLOOKUP(G178,'2.1 Balance de prueba'!$B$5:$G$1105,6,0),0)</f>
        <v>0</v>
      </c>
      <c r="T178" s="138"/>
      <c r="U178" s="138"/>
      <c r="V178" s="138"/>
      <c r="W178" s="135">
        <f t="shared" si="38"/>
        <v>0</v>
      </c>
    </row>
    <row r="179" spans="1:23" ht="18.75" customHeight="1">
      <c r="A179" s="719"/>
      <c r="B179" s="719"/>
      <c r="C179" s="719"/>
      <c r="D179" s="719"/>
      <c r="E179" s="719"/>
      <c r="F179" s="719"/>
      <c r="G179" s="719"/>
      <c r="H179" s="719"/>
      <c r="I179" s="719"/>
      <c r="J179" s="719"/>
      <c r="K179" s="719"/>
      <c r="M179" s="702"/>
      <c r="N179" s="1136"/>
      <c r="O179" s="1044" t="s">
        <v>12</v>
      </c>
      <c r="P179" s="1015"/>
      <c r="Q179" s="1015"/>
      <c r="R179" s="1045"/>
      <c r="S179" s="135">
        <f>SUM(S180:S190)</f>
        <v>0</v>
      </c>
      <c r="T179" s="135">
        <f>SUM(T180:T190)</f>
        <v>0</v>
      </c>
      <c r="U179" s="135">
        <f>SUM(U180:U190)</f>
        <v>0</v>
      </c>
      <c r="V179" s="135">
        <f>SUM(V180:V190)</f>
        <v>0</v>
      </c>
      <c r="W179" s="135">
        <f>SUM(W180:W190)</f>
        <v>0</v>
      </c>
    </row>
    <row r="180" spans="1:23" ht="18" customHeight="1">
      <c r="A180" s="719"/>
      <c r="B180" s="719"/>
      <c r="C180" s="719"/>
      <c r="D180" s="719"/>
      <c r="E180" s="719"/>
      <c r="F180" s="719"/>
      <c r="G180" s="719"/>
      <c r="H180" s="719"/>
      <c r="I180" s="719"/>
      <c r="J180" s="719"/>
      <c r="K180" s="732"/>
      <c r="M180" s="702"/>
      <c r="N180" s="1136"/>
      <c r="O180" s="1040"/>
      <c r="P180" s="1034" t="s">
        <v>452</v>
      </c>
      <c r="Q180" s="1035"/>
      <c r="R180" s="1036"/>
      <c r="S180" s="433">
        <f>IFERROR(VLOOKUP(H180,'2.1 Balance de prueba'!$B$5:$G$1105,6,0),0)+IFERROR(VLOOKUP(C180,'2.1 Balance de prueba'!$B$5:$G$1825,6,0),0)+IFERROR(VLOOKUP(D180,'2.1 Balance de prueba'!$B$5:$G$1105,6,0),0)+IFERROR(VLOOKUP(E180,'2.1 Balance de prueba'!$B$5:$G$1825,6,0),0)+IFERROR(VLOOKUP(F180,'2.1 Balance de prueba'!$B$5:$G$1825,6,0),0)+IFERROR(VLOOKUP(B180,'2.1 Balance de prueba'!$B$5:$G$1105,6,0),0)+IFERROR(VLOOKUP(A180,'2.1 Balance de prueba'!$B$5:$G$1105,6,0),0)+IFERROR(VLOOKUP(I180,'2.1 Balance de prueba'!$B$5:$G$1105,6,0),0)+IFERROR(VLOOKUP(J180,'2.1 Balance de prueba'!$B$5:$G$1105,6,0),0)+IFERROR(VLOOKUP(K180,'2.1 Balance de prueba'!$B$5:$G$1105,6,0),0)+IFERROR(VLOOKUP(G180,'2.1 Balance de prueba'!$B$5:$G$1105,6,0),0)</f>
        <v>0</v>
      </c>
      <c r="T180" s="136"/>
      <c r="U180" s="186">
        <f t="shared" ref="U180:U190" si="39">S180+T180</f>
        <v>0</v>
      </c>
      <c r="V180" s="150"/>
      <c r="W180" s="144">
        <f t="shared" ref="W180:W190" si="40">S180+T180-U180+V180</f>
        <v>0</v>
      </c>
    </row>
    <row r="181" spans="1:23" ht="18.75" customHeight="1">
      <c r="A181" s="719"/>
      <c r="B181" s="719"/>
      <c r="C181" s="719"/>
      <c r="D181" s="719"/>
      <c r="E181" s="719"/>
      <c r="F181" s="719"/>
      <c r="G181" s="719"/>
      <c r="H181" s="719"/>
      <c r="I181" s="719"/>
      <c r="J181" s="719"/>
      <c r="K181" s="710"/>
      <c r="M181" s="702"/>
      <c r="N181" s="1136"/>
      <c r="O181" s="1041"/>
      <c r="P181" s="1034" t="s">
        <v>453</v>
      </c>
      <c r="Q181" s="1035"/>
      <c r="R181" s="1036"/>
      <c r="S181" s="433">
        <f>IFERROR(VLOOKUP(H181,'2.1 Balance de prueba'!$B$5:$G$1105,6,0),0)+IFERROR(VLOOKUP(C181,'2.1 Balance de prueba'!$B$5:$G$1825,6,0),0)+IFERROR(VLOOKUP(D181,'2.1 Balance de prueba'!$B$5:$G$1105,6,0),0)+IFERROR(VLOOKUP(E181,'2.1 Balance de prueba'!$B$5:$G$1825,6,0),0)+IFERROR(VLOOKUP(F181,'2.1 Balance de prueba'!$B$5:$G$1825,6,0),0)+IFERROR(VLOOKUP(B181,'2.1 Balance de prueba'!$B$5:$G$1105,6,0),0)+IFERROR(VLOOKUP(A181,'2.1 Balance de prueba'!$B$5:$G$1105,6,0),0)+IFERROR(VLOOKUP(I181,'2.1 Balance de prueba'!$B$5:$G$1105,6,0),0)+IFERROR(VLOOKUP(J181,'2.1 Balance de prueba'!$B$5:$G$1105,6,0),0)+IFERROR(VLOOKUP(K181,'2.1 Balance de prueba'!$B$5:$G$1105,6,0),0)+IFERROR(VLOOKUP(G181,'2.1 Balance de prueba'!$B$5:$G$1105,6,0),0)</f>
        <v>0</v>
      </c>
      <c r="T181" s="136"/>
      <c r="U181" s="186">
        <f t="shared" si="39"/>
        <v>0</v>
      </c>
      <c r="V181" s="150"/>
      <c r="W181" s="144">
        <f t="shared" si="40"/>
        <v>0</v>
      </c>
    </row>
    <row r="182" spans="1:23" ht="18" customHeight="1">
      <c r="A182" s="719"/>
      <c r="B182" s="719"/>
      <c r="C182" s="719"/>
      <c r="D182" s="719"/>
      <c r="E182" s="719"/>
      <c r="F182" s="719"/>
      <c r="G182" s="719"/>
      <c r="H182" s="719"/>
      <c r="I182" s="719"/>
      <c r="J182" s="719"/>
      <c r="K182" s="710"/>
      <c r="M182" s="702"/>
      <c r="N182" s="1136"/>
      <c r="O182" s="1041"/>
      <c r="P182" s="1034" t="s">
        <v>454</v>
      </c>
      <c r="Q182" s="1035"/>
      <c r="R182" s="1036"/>
      <c r="S182" s="433">
        <f>IFERROR(VLOOKUP(H182,'2.1 Balance de prueba'!$B$5:$G$1105,6,0),0)+IFERROR(VLOOKUP(C182,'2.1 Balance de prueba'!$B$5:$G$1825,6,0),0)+IFERROR(VLOOKUP(D182,'2.1 Balance de prueba'!$B$5:$G$1105,6,0),0)+IFERROR(VLOOKUP(E182,'2.1 Balance de prueba'!$B$5:$G$1825,6,0),0)+IFERROR(VLOOKUP(F182,'2.1 Balance de prueba'!$B$5:$G$1825,6,0),0)+IFERROR(VLOOKUP(B182,'2.1 Balance de prueba'!$B$5:$G$1105,6,0),0)+IFERROR(VLOOKUP(A182,'2.1 Balance de prueba'!$B$5:$G$1105,6,0),0)+IFERROR(VLOOKUP(I182,'2.1 Balance de prueba'!$B$5:$G$1105,6,0),0)+IFERROR(VLOOKUP(J182,'2.1 Balance de prueba'!$B$5:$G$1105,6,0),0)+IFERROR(VLOOKUP(K182,'2.1 Balance de prueba'!$B$5:$G$1105,6,0),0)+IFERROR(VLOOKUP(G182,'2.1 Balance de prueba'!$B$5:$G$1105,6,0),0)</f>
        <v>0</v>
      </c>
      <c r="T182" s="136"/>
      <c r="U182" s="186">
        <f t="shared" si="39"/>
        <v>0</v>
      </c>
      <c r="V182" s="150"/>
      <c r="W182" s="144">
        <f t="shared" si="40"/>
        <v>0</v>
      </c>
    </row>
    <row r="183" spans="1:23" ht="18" customHeight="1">
      <c r="A183" s="719"/>
      <c r="B183" s="719"/>
      <c r="C183" s="719"/>
      <c r="D183" s="719"/>
      <c r="E183" s="719"/>
      <c r="F183" s="719"/>
      <c r="G183" s="719"/>
      <c r="H183" s="719"/>
      <c r="I183" s="719"/>
      <c r="J183" s="719"/>
      <c r="K183" s="733"/>
      <c r="M183" s="702"/>
      <c r="N183" s="1136"/>
      <c r="O183" s="1041"/>
      <c r="P183" s="1034" t="s">
        <v>455</v>
      </c>
      <c r="Q183" s="1035"/>
      <c r="R183" s="1036"/>
      <c r="S183" s="433">
        <f>IFERROR(VLOOKUP(H183,'2.1 Balance de prueba'!$B$5:$G$1105,6,0),0)+IFERROR(VLOOKUP(C183,'2.1 Balance de prueba'!$B$5:$G$1825,6,0),0)+IFERROR(VLOOKUP(D183,'2.1 Balance de prueba'!$B$5:$G$1105,6,0),0)+IFERROR(VLOOKUP(E183,'2.1 Balance de prueba'!$B$5:$G$1825,6,0),0)+IFERROR(VLOOKUP(F183,'2.1 Balance de prueba'!$B$5:$G$1825,6,0),0)+IFERROR(VLOOKUP(B183,'2.1 Balance de prueba'!$B$5:$G$1105,6,0),0)+IFERROR(VLOOKUP(A183,'2.1 Balance de prueba'!$B$5:$G$1105,6,0),0)+IFERROR(VLOOKUP(I183,'2.1 Balance de prueba'!$B$5:$G$1105,6,0),0)+IFERROR(VLOOKUP(J183,'2.1 Balance de prueba'!$B$5:$G$1105,6,0),0)+IFERROR(VLOOKUP(K183,'2.1 Balance de prueba'!$B$5:$G$1105,6,0),0)+IFERROR(VLOOKUP(G183,'2.1 Balance de prueba'!$B$5:$G$1105,6,0),0)</f>
        <v>0</v>
      </c>
      <c r="T183" s="136"/>
      <c r="U183" s="186">
        <f t="shared" si="39"/>
        <v>0</v>
      </c>
      <c r="V183" s="150"/>
      <c r="W183" s="144">
        <f t="shared" si="40"/>
        <v>0</v>
      </c>
    </row>
    <row r="184" spans="1:23" ht="15.75" customHeight="1">
      <c r="A184" s="719"/>
      <c r="B184" s="719"/>
      <c r="C184" s="719"/>
      <c r="D184" s="719"/>
      <c r="E184" s="719"/>
      <c r="F184" s="719"/>
      <c r="G184" s="719"/>
      <c r="H184" s="719"/>
      <c r="I184" s="719"/>
      <c r="J184" s="719"/>
      <c r="K184" s="736"/>
      <c r="M184" s="702"/>
      <c r="N184" s="1136"/>
      <c r="O184" s="1041"/>
      <c r="P184" s="1034" t="s">
        <v>418</v>
      </c>
      <c r="Q184" s="1035"/>
      <c r="R184" s="1036"/>
      <c r="S184" s="433">
        <f>IFERROR(VLOOKUP(H184,'2.1 Balance de prueba'!$B$5:$G$1105,6,0),0)+IFERROR(VLOOKUP(C184,'2.1 Balance de prueba'!$B$5:$G$1825,6,0),0)+IFERROR(VLOOKUP(D184,'2.1 Balance de prueba'!$B$5:$G$1105,6,0),0)+IFERROR(VLOOKUP(E184,'2.1 Balance de prueba'!$B$5:$G$1825,6,0),0)+IFERROR(VLOOKUP(F184,'2.1 Balance de prueba'!$B$5:$G$1825,6,0),0)+IFERROR(VLOOKUP(B184,'2.1 Balance de prueba'!$B$5:$G$1105,6,0),0)+IFERROR(VLOOKUP(A184,'2.1 Balance de prueba'!$B$5:$G$1105,6,0),0)+IFERROR(VLOOKUP(I184,'2.1 Balance de prueba'!$B$5:$G$1105,6,0),0)+IFERROR(VLOOKUP(J184,'2.1 Balance de prueba'!$B$5:$G$1105,6,0),0)+IFERROR(VLOOKUP(K184,'2.1 Balance de prueba'!$B$5:$G$1105,6,0),0)+IFERROR(VLOOKUP(G184,'2.1 Balance de prueba'!$B$5:$G$1105,6,0),0)</f>
        <v>0</v>
      </c>
      <c r="T184" s="136"/>
      <c r="U184" s="186">
        <f t="shared" si="39"/>
        <v>0</v>
      </c>
      <c r="V184" s="150"/>
      <c r="W184" s="144">
        <f t="shared" si="40"/>
        <v>0</v>
      </c>
    </row>
    <row r="185" spans="1:23" ht="16.5" customHeight="1">
      <c r="A185" s="719"/>
      <c r="B185" s="719"/>
      <c r="C185" s="719"/>
      <c r="D185" s="719"/>
      <c r="E185" s="719"/>
      <c r="F185" s="719"/>
      <c r="G185" s="719"/>
      <c r="H185" s="719"/>
      <c r="I185" s="719"/>
      <c r="J185" s="719"/>
      <c r="K185" s="710"/>
      <c r="M185" s="702"/>
      <c r="N185" s="1136"/>
      <c r="O185" s="1041"/>
      <c r="P185" s="1034" t="s">
        <v>419</v>
      </c>
      <c r="Q185" s="1035"/>
      <c r="R185" s="1036"/>
      <c r="S185" s="433">
        <f>IFERROR(VLOOKUP(H185,'2.1 Balance de prueba'!$B$5:$G$1105,6,0),0)+IFERROR(VLOOKUP(C185,'2.1 Balance de prueba'!$B$5:$G$1825,6,0),0)+IFERROR(VLOOKUP(D185,'2.1 Balance de prueba'!$B$5:$G$1105,6,0),0)+IFERROR(VLOOKUP(E185,'2.1 Balance de prueba'!$B$5:$G$1825,6,0),0)+IFERROR(VLOOKUP(F185,'2.1 Balance de prueba'!$B$5:$G$1825,6,0),0)+IFERROR(VLOOKUP(B185,'2.1 Balance de prueba'!$B$5:$G$1105,6,0),0)+IFERROR(VLOOKUP(A185,'2.1 Balance de prueba'!$B$5:$G$1105,6,0),0)+IFERROR(VLOOKUP(I185,'2.1 Balance de prueba'!$B$5:$G$1105,6,0),0)+IFERROR(VLOOKUP(J185,'2.1 Balance de prueba'!$B$5:$G$1105,6,0),0)+IFERROR(VLOOKUP(K185,'2.1 Balance de prueba'!$B$5:$G$1105,6,0),0)+IFERROR(VLOOKUP(G185,'2.1 Balance de prueba'!$B$5:$G$1105,6,0),0)</f>
        <v>0</v>
      </c>
      <c r="T185" s="136"/>
      <c r="U185" s="186">
        <f t="shared" si="39"/>
        <v>0</v>
      </c>
      <c r="V185" s="150"/>
      <c r="W185" s="144">
        <f t="shared" si="40"/>
        <v>0</v>
      </c>
    </row>
    <row r="186" spans="1:23" ht="18.75" customHeight="1">
      <c r="A186" s="719"/>
      <c r="B186" s="719"/>
      <c r="C186" s="719"/>
      <c r="D186" s="719"/>
      <c r="E186" s="719"/>
      <c r="F186" s="719"/>
      <c r="G186" s="719"/>
      <c r="H186" s="719"/>
      <c r="I186" s="719"/>
      <c r="J186" s="719"/>
      <c r="K186" s="710"/>
      <c r="M186" s="702"/>
      <c r="N186" s="1136"/>
      <c r="O186" s="1041"/>
      <c r="P186" s="1034" t="s">
        <v>421</v>
      </c>
      <c r="Q186" s="1035"/>
      <c r="R186" s="1036"/>
      <c r="S186" s="433">
        <f>IFERROR(VLOOKUP(H186,'2.1 Balance de prueba'!$B$5:$G$1105,6,0),0)+IFERROR(VLOOKUP(C186,'2.1 Balance de prueba'!$B$5:$G$1825,6,0),0)+IFERROR(VLOOKUP(D186,'2.1 Balance de prueba'!$B$5:$G$1105,6,0),0)+IFERROR(VLOOKUP(E186,'2.1 Balance de prueba'!$B$5:$G$1825,6,0),0)+IFERROR(VLOOKUP(F186,'2.1 Balance de prueba'!$B$5:$G$1825,6,0),0)+IFERROR(VLOOKUP(B186,'2.1 Balance de prueba'!$B$5:$G$1105,6,0),0)+IFERROR(VLOOKUP(A186,'2.1 Balance de prueba'!$B$5:$G$1105,6,0),0)+IFERROR(VLOOKUP(I186,'2.1 Balance de prueba'!$B$5:$G$1105,6,0),0)+IFERROR(VLOOKUP(J186,'2.1 Balance de prueba'!$B$5:$G$1105,6,0),0)+IFERROR(VLOOKUP(K186,'2.1 Balance de prueba'!$B$5:$G$1105,6,0),0)+IFERROR(VLOOKUP(G186,'2.1 Balance de prueba'!$B$5:$G$1105,6,0),0)</f>
        <v>0</v>
      </c>
      <c r="T186" s="136"/>
      <c r="U186" s="186">
        <f t="shared" si="39"/>
        <v>0</v>
      </c>
      <c r="V186" s="150"/>
      <c r="W186" s="144">
        <f t="shared" si="40"/>
        <v>0</v>
      </c>
    </row>
    <row r="187" spans="1:23" ht="17.25" customHeight="1">
      <c r="A187" s="719"/>
      <c r="B187" s="719"/>
      <c r="C187" s="719"/>
      <c r="D187" s="719"/>
      <c r="E187" s="719"/>
      <c r="F187" s="719"/>
      <c r="G187" s="719"/>
      <c r="H187" s="719"/>
      <c r="I187" s="719"/>
      <c r="J187" s="719"/>
      <c r="K187" s="710"/>
      <c r="M187" s="702"/>
      <c r="N187" s="1136"/>
      <c r="O187" s="1041"/>
      <c r="P187" s="1034" t="s">
        <v>422</v>
      </c>
      <c r="Q187" s="1035"/>
      <c r="R187" s="1036"/>
      <c r="S187" s="433">
        <f>IFERROR(VLOOKUP(H187,'2.1 Balance de prueba'!$B$5:$G$1105,6,0),0)+IFERROR(VLOOKUP(C187,'2.1 Balance de prueba'!$B$5:$G$1825,6,0),0)+IFERROR(VLOOKUP(D187,'2.1 Balance de prueba'!$B$5:$G$1105,6,0),0)+IFERROR(VLOOKUP(E187,'2.1 Balance de prueba'!$B$5:$G$1825,6,0),0)+IFERROR(VLOOKUP(F187,'2.1 Balance de prueba'!$B$5:$G$1825,6,0),0)+IFERROR(VLOOKUP(B187,'2.1 Balance de prueba'!$B$5:$G$1105,6,0),0)+IFERROR(VLOOKUP(A187,'2.1 Balance de prueba'!$B$5:$G$1105,6,0),0)+IFERROR(VLOOKUP(I187,'2.1 Balance de prueba'!$B$5:$G$1105,6,0),0)+IFERROR(VLOOKUP(J187,'2.1 Balance de prueba'!$B$5:$G$1105,6,0),0)+IFERROR(VLOOKUP(K187,'2.1 Balance de prueba'!$B$5:$G$1105,6,0),0)+IFERROR(VLOOKUP(G187,'2.1 Balance de prueba'!$B$5:$G$1105,6,0),0)</f>
        <v>0</v>
      </c>
      <c r="T187" s="136"/>
      <c r="U187" s="186">
        <f t="shared" si="39"/>
        <v>0</v>
      </c>
      <c r="V187" s="150"/>
      <c r="W187" s="144">
        <f t="shared" si="40"/>
        <v>0</v>
      </c>
    </row>
    <row r="188" spans="1:23" ht="25.5" customHeight="1">
      <c r="A188" s="719"/>
      <c r="B188" s="719"/>
      <c r="C188" s="719"/>
      <c r="D188" s="719"/>
      <c r="E188" s="719"/>
      <c r="F188" s="719"/>
      <c r="G188" s="719"/>
      <c r="H188" s="719"/>
      <c r="I188" s="719"/>
      <c r="J188" s="719"/>
      <c r="K188" s="710"/>
      <c r="M188" s="702"/>
      <c r="N188" s="1136"/>
      <c r="O188" s="1041"/>
      <c r="P188" s="1034" t="s">
        <v>423</v>
      </c>
      <c r="Q188" s="1035"/>
      <c r="R188" s="1036"/>
      <c r="S188" s="433">
        <f>IFERROR(VLOOKUP(H188,'2.1 Balance de prueba'!$B$5:$G$1105,6,0),0)+IFERROR(VLOOKUP(C188,'2.1 Balance de prueba'!$B$5:$G$1825,6,0),0)+IFERROR(VLOOKUP(D188,'2.1 Balance de prueba'!$B$5:$G$1105,6,0),0)+IFERROR(VLOOKUP(E188,'2.1 Balance de prueba'!$B$5:$G$1825,6,0),0)+IFERROR(VLOOKUP(F188,'2.1 Balance de prueba'!$B$5:$G$1825,6,0),0)+IFERROR(VLOOKUP(B188,'2.1 Balance de prueba'!$B$5:$G$1105,6,0),0)+IFERROR(VLOOKUP(A188,'2.1 Balance de prueba'!$B$5:$G$1105,6,0),0)+IFERROR(VLOOKUP(I188,'2.1 Balance de prueba'!$B$5:$G$1105,6,0),0)+IFERROR(VLOOKUP(J188,'2.1 Balance de prueba'!$B$5:$G$1105,6,0),0)+IFERROR(VLOOKUP(K188,'2.1 Balance de prueba'!$B$5:$G$1105,6,0),0)+IFERROR(VLOOKUP(G188,'2.1 Balance de prueba'!$B$5:$G$1105,6,0),0)</f>
        <v>0</v>
      </c>
      <c r="T188" s="136"/>
      <c r="U188" s="186">
        <f t="shared" si="39"/>
        <v>0</v>
      </c>
      <c r="V188" s="150"/>
      <c r="W188" s="144">
        <f t="shared" si="40"/>
        <v>0</v>
      </c>
    </row>
    <row r="189" spans="1:23" ht="17.25" customHeight="1">
      <c r="A189" s="719"/>
      <c r="B189" s="719"/>
      <c r="C189" s="719"/>
      <c r="D189" s="719"/>
      <c r="E189" s="719"/>
      <c r="F189" s="719"/>
      <c r="G189" s="719"/>
      <c r="H189" s="719"/>
      <c r="I189" s="719"/>
      <c r="J189" s="719"/>
      <c r="K189" s="710"/>
      <c r="M189" s="702"/>
      <c r="N189" s="1136"/>
      <c r="O189" s="1041"/>
      <c r="P189" s="1034" t="s">
        <v>16</v>
      </c>
      <c r="Q189" s="1035"/>
      <c r="R189" s="1036"/>
      <c r="S189" s="433">
        <f>IFERROR(VLOOKUP(H189,'2.1 Balance de prueba'!$B$5:$G$1105,6,0),0)+IFERROR(VLOOKUP(C189,'2.1 Balance de prueba'!$B$5:$G$1825,6,0),0)+IFERROR(VLOOKUP(D189,'2.1 Balance de prueba'!$B$5:$G$1105,6,0),0)+IFERROR(VLOOKUP(E189,'2.1 Balance de prueba'!$B$5:$G$1825,6,0),0)+IFERROR(VLOOKUP(F189,'2.1 Balance de prueba'!$B$5:$G$1825,6,0),0)+IFERROR(VLOOKUP(B189,'2.1 Balance de prueba'!$B$5:$G$1105,6,0),0)+IFERROR(VLOOKUP(A189,'2.1 Balance de prueba'!$B$5:$G$1105,6,0),0)+IFERROR(VLOOKUP(I189,'2.1 Balance de prueba'!$B$5:$G$1105,6,0),0)+IFERROR(VLOOKUP(J189,'2.1 Balance de prueba'!$B$5:$G$1105,6,0),0)+IFERROR(VLOOKUP(K189,'2.1 Balance de prueba'!$B$5:$G$1105,6,0),0)+IFERROR(VLOOKUP(G189,'2.1 Balance de prueba'!$B$5:$G$1105,6,0),0)</f>
        <v>0</v>
      </c>
      <c r="T189" s="136"/>
      <c r="U189" s="186">
        <f t="shared" si="39"/>
        <v>0</v>
      </c>
      <c r="V189" s="150"/>
      <c r="W189" s="144">
        <f t="shared" si="40"/>
        <v>0</v>
      </c>
    </row>
    <row r="190" spans="1:23" ht="19.5" customHeight="1">
      <c r="A190" s="719"/>
      <c r="B190" s="719"/>
      <c r="C190" s="719"/>
      <c r="D190" s="719"/>
      <c r="E190" s="719"/>
      <c r="F190" s="719"/>
      <c r="G190" s="719"/>
      <c r="H190" s="719"/>
      <c r="I190" s="719"/>
      <c r="J190" s="719"/>
      <c r="K190" s="731"/>
      <c r="M190" s="702"/>
      <c r="N190" s="1136"/>
      <c r="O190" s="1043"/>
      <c r="P190" s="1034" t="s">
        <v>159</v>
      </c>
      <c r="Q190" s="1035"/>
      <c r="R190" s="1036"/>
      <c r="S190" s="433">
        <f>IFERROR(VLOOKUP(H190,'2.1 Balance de prueba'!$B$5:$G$1105,6,0),0)+IFERROR(VLOOKUP(C190,'2.1 Balance de prueba'!$B$5:$G$1825,6,0),0)+IFERROR(VLOOKUP(D190,'2.1 Balance de prueba'!$B$5:$G$1105,6,0),0)+IFERROR(VLOOKUP(E190,'2.1 Balance de prueba'!$B$5:$G$1825,6,0),0)+IFERROR(VLOOKUP(F190,'2.1 Balance de prueba'!$B$5:$G$1825,6,0),0)+IFERROR(VLOOKUP(B190,'2.1 Balance de prueba'!$B$5:$G$1105,6,0),0)+IFERROR(VLOOKUP(A190,'2.1 Balance de prueba'!$B$5:$G$1105,6,0),0)+IFERROR(VLOOKUP(I190,'2.1 Balance de prueba'!$B$5:$G$1105,6,0),0)+IFERROR(VLOOKUP(J190,'2.1 Balance de prueba'!$B$5:$G$1105,6,0),0)+IFERROR(VLOOKUP(K190,'2.1 Balance de prueba'!$B$5:$G$1105,6,0),0)+IFERROR(VLOOKUP(G190,'2.1 Balance de prueba'!$B$5:$G$1105,6,0),0)</f>
        <v>0</v>
      </c>
      <c r="T190" s="136"/>
      <c r="U190" s="186">
        <f t="shared" si="39"/>
        <v>0</v>
      </c>
      <c r="V190" s="150"/>
      <c r="W190" s="144">
        <f t="shared" si="40"/>
        <v>0</v>
      </c>
    </row>
    <row r="191" spans="1:23" ht="18.75" customHeight="1">
      <c r="A191" s="719"/>
      <c r="B191" s="719"/>
      <c r="C191" s="719"/>
      <c r="D191" s="719"/>
      <c r="E191" s="719"/>
      <c r="F191" s="719"/>
      <c r="G191" s="719"/>
      <c r="H191" s="719"/>
      <c r="I191" s="719"/>
      <c r="J191" s="719"/>
      <c r="K191" s="710"/>
      <c r="M191" s="702"/>
      <c r="N191" s="1136"/>
      <c r="O191" s="1109" t="s">
        <v>160</v>
      </c>
      <c r="P191" s="1035"/>
      <c r="Q191" s="1035"/>
      <c r="R191" s="1036"/>
      <c r="S191" s="135">
        <f>SUM(S192:S195)</f>
        <v>0</v>
      </c>
      <c r="T191" s="135">
        <f>SUM(T192:T195)</f>
        <v>0</v>
      </c>
      <c r="U191" s="135">
        <f t="shared" ref="U191:V191" si="41">SUM(U192:U195)</f>
        <v>0</v>
      </c>
      <c r="V191" s="135">
        <f t="shared" si="41"/>
        <v>0</v>
      </c>
      <c r="W191" s="135">
        <f>SUM(W192:W195)</f>
        <v>0</v>
      </c>
    </row>
    <row r="192" spans="1:23" ht="21.75" customHeight="1">
      <c r="A192" s="719"/>
      <c r="B192" s="719"/>
      <c r="C192" s="719"/>
      <c r="D192" s="719"/>
      <c r="E192" s="719"/>
      <c r="F192" s="719"/>
      <c r="G192" s="719"/>
      <c r="H192" s="719"/>
      <c r="I192" s="719"/>
      <c r="J192" s="719"/>
      <c r="K192" s="817"/>
      <c r="M192" s="702"/>
      <c r="N192" s="1136"/>
      <c r="O192" s="1097"/>
      <c r="P192" s="1034" t="s">
        <v>161</v>
      </c>
      <c r="Q192" s="1035"/>
      <c r="R192" s="1036"/>
      <c r="S192" s="433">
        <f>IFERROR(VLOOKUP(H192,'2.1 Balance de prueba'!$B$5:$G$1105,6,0),0)+IFERROR(VLOOKUP(C192,'2.1 Balance de prueba'!$B$5:$G$1825,6,0),0)+IFERROR(VLOOKUP(D192,'2.1 Balance de prueba'!$B$5:$G$1105,6,0),0)+IFERROR(VLOOKUP(E192,'2.1 Balance de prueba'!$B$5:$G$1825,6,0),0)+IFERROR(VLOOKUP(F192,'2.1 Balance de prueba'!$B$5:$G$1825,6,0),0)+IFERROR(VLOOKUP(B192,'2.1 Balance de prueba'!$B$5:$G$1105,6,0),0)+IFERROR(VLOOKUP(A192,'2.1 Balance de prueba'!$B$5:$G$1105,6,0),0)+IFERROR(VLOOKUP(I192,'2.1 Balance de prueba'!$B$5:$G$1105,6,0),0)+IFERROR(VLOOKUP(J192,'2.1 Balance de prueba'!$B$5:$G$1105,6,0),0)+IFERROR(VLOOKUP(K192,'2.1 Balance de prueba'!$B$5:$G$1105,6,0),0)+IFERROR(VLOOKUP(G192,'2.1 Balance de prueba'!$B$5:$G$1105,6,0),0)</f>
        <v>0</v>
      </c>
      <c r="T192" s="136"/>
      <c r="U192" s="136"/>
      <c r="V192" s="136"/>
      <c r="W192" s="135">
        <f t="shared" ref="W192:W195" si="42">S192+T192-U192+V192</f>
        <v>0</v>
      </c>
    </row>
    <row r="193" spans="1:25" ht="18.75" customHeight="1">
      <c r="A193" s="719"/>
      <c r="B193" s="719"/>
      <c r="C193" s="719"/>
      <c r="D193" s="719"/>
      <c r="E193" s="719"/>
      <c r="F193" s="719"/>
      <c r="G193" s="719"/>
      <c r="H193" s="719"/>
      <c r="I193" s="719"/>
      <c r="J193" s="719"/>
      <c r="K193" s="710"/>
      <c r="M193" s="702"/>
      <c r="N193" s="1136"/>
      <c r="O193" s="1041"/>
      <c r="P193" s="1034" t="s">
        <v>240</v>
      </c>
      <c r="Q193" s="1035"/>
      <c r="R193" s="1036"/>
      <c r="S193" s="433">
        <f>IFERROR(VLOOKUP(H193,'2.1 Balance de prueba'!$B$5:$G$1105,6,0),0)+IFERROR(VLOOKUP(C193,'2.1 Balance de prueba'!$B$5:$G$1825,6,0),0)+IFERROR(VLOOKUP(D193,'2.1 Balance de prueba'!$B$5:$G$1105,6,0),0)+IFERROR(VLOOKUP(E193,'2.1 Balance de prueba'!$B$5:$G$1825,6,0),0)+IFERROR(VLOOKUP(F193,'2.1 Balance de prueba'!$B$5:$G$1825,6,0),0)+IFERROR(VLOOKUP(B193,'2.1 Balance de prueba'!$B$5:$G$1105,6,0),0)+IFERROR(VLOOKUP(A193,'2.1 Balance de prueba'!$B$5:$G$1105,6,0),0)+IFERROR(VLOOKUP(I193,'2.1 Balance de prueba'!$B$5:$G$1105,6,0),0)+IFERROR(VLOOKUP(J193,'2.1 Balance de prueba'!$B$5:$G$1105,6,0),0)+IFERROR(VLOOKUP(K193,'2.1 Balance de prueba'!$B$5:$G$1105,6,0),0)+IFERROR(VLOOKUP(G193,'2.1 Balance de prueba'!$B$5:$G$1105,6,0),0)</f>
        <v>0</v>
      </c>
      <c r="T193" s="136"/>
      <c r="U193" s="136"/>
      <c r="V193" s="136"/>
      <c r="W193" s="135">
        <f t="shared" si="42"/>
        <v>0</v>
      </c>
    </row>
    <row r="194" spans="1:25" ht="23.25" customHeight="1">
      <c r="A194" s="719"/>
      <c r="B194" s="719"/>
      <c r="C194" s="719"/>
      <c r="D194" s="719"/>
      <c r="E194" s="719"/>
      <c r="F194" s="719"/>
      <c r="G194" s="719"/>
      <c r="H194" s="719"/>
      <c r="I194" s="719"/>
      <c r="J194" s="719"/>
      <c r="K194" s="731"/>
      <c r="M194" s="702"/>
      <c r="N194" s="1136"/>
      <c r="O194" s="1041"/>
      <c r="P194" s="1034" t="s">
        <v>162</v>
      </c>
      <c r="Q194" s="1035"/>
      <c r="R194" s="1036"/>
      <c r="S194" s="433">
        <f>IFERROR(VLOOKUP(H194,'2.1 Balance de prueba'!$B$5:$G$1105,6,0),0)+IFERROR(VLOOKUP(C194,'2.1 Balance de prueba'!$B$5:$G$1825,6,0),0)+IFERROR(VLOOKUP(D194,'2.1 Balance de prueba'!$B$5:$G$1105,6,0),0)+IFERROR(VLOOKUP(E194,'2.1 Balance de prueba'!$B$5:$G$1825,6,0),0)+IFERROR(VLOOKUP(F194,'2.1 Balance de prueba'!$B$5:$G$1825,6,0),0)+IFERROR(VLOOKUP(B194,'2.1 Balance de prueba'!$B$5:$G$1105,6,0),0)+IFERROR(VLOOKUP(A194,'2.1 Balance de prueba'!$B$5:$G$1105,6,0),0)+IFERROR(VLOOKUP(I194,'2.1 Balance de prueba'!$B$5:$G$1105,6,0),0)+IFERROR(VLOOKUP(J194,'2.1 Balance de prueba'!$B$5:$G$1105,6,0),0)+IFERROR(VLOOKUP(K194,'2.1 Balance de prueba'!$B$5:$G$1105,6,0),0)+IFERROR(VLOOKUP(G194,'2.1 Balance de prueba'!$B$5:$G$1105,6,0),0)</f>
        <v>0</v>
      </c>
      <c r="T194" s="136"/>
      <c r="U194" s="136"/>
      <c r="V194" s="136"/>
      <c r="W194" s="135">
        <f t="shared" si="42"/>
        <v>0</v>
      </c>
    </row>
    <row r="195" spans="1:25" ht="19.5" customHeight="1">
      <c r="A195" s="719"/>
      <c r="B195" s="719"/>
      <c r="C195" s="719"/>
      <c r="D195" s="719"/>
      <c r="E195" s="719"/>
      <c r="F195" s="719"/>
      <c r="G195" s="719"/>
      <c r="H195" s="719"/>
      <c r="I195" s="719"/>
      <c r="J195" s="719"/>
      <c r="K195" s="719"/>
      <c r="M195" s="702"/>
      <c r="N195" s="1136"/>
      <c r="O195" s="1043"/>
      <c r="P195" s="1034" t="s">
        <v>163</v>
      </c>
      <c r="Q195" s="1035"/>
      <c r="R195" s="1036"/>
      <c r="S195" s="433">
        <f>IFERROR(VLOOKUP(H195,'2.1 Balance de prueba'!$B$5:$G$1105,6,0),0)+IFERROR(VLOOKUP(C195,'2.1 Balance de prueba'!$B$5:$G$1825,6,0),0)+IFERROR(VLOOKUP(D195,'2.1 Balance de prueba'!$B$5:$G$1105,6,0),0)+IFERROR(VLOOKUP(E195,'2.1 Balance de prueba'!$B$5:$G$1825,6,0),0)+IFERROR(VLOOKUP(F195,'2.1 Balance de prueba'!$B$5:$G$1825,6,0),0)+IFERROR(VLOOKUP(B195,'2.1 Balance de prueba'!$B$5:$G$1105,6,0),0)+IFERROR(VLOOKUP(A195,'2.1 Balance de prueba'!$B$5:$G$1105,6,0),0)+IFERROR(VLOOKUP(I195,'2.1 Balance de prueba'!$B$5:$G$1105,6,0),0)+IFERROR(VLOOKUP(J195,'2.1 Balance de prueba'!$B$5:$G$1105,6,0),0)+IFERROR(VLOOKUP(K195,'2.1 Balance de prueba'!$B$5:$G$1105,6,0),0)+IFERROR(VLOOKUP(G195,'2.1 Balance de prueba'!$B$5:$G$1105,6,0),0)</f>
        <v>0</v>
      </c>
      <c r="T195" s="136"/>
      <c r="U195" s="136"/>
      <c r="V195" s="136"/>
      <c r="W195" s="135">
        <f t="shared" si="42"/>
        <v>0</v>
      </c>
    </row>
    <row r="196" spans="1:25" ht="18.75" customHeight="1">
      <c r="A196" s="719"/>
      <c r="B196" s="719"/>
      <c r="C196" s="719"/>
      <c r="D196" s="719"/>
      <c r="E196" s="719"/>
      <c r="F196" s="719"/>
      <c r="G196" s="719"/>
      <c r="H196" s="719"/>
      <c r="I196" s="719"/>
      <c r="J196" s="719"/>
      <c r="K196" s="719"/>
      <c r="M196" s="702"/>
      <c r="N196" s="1136"/>
      <c r="O196" s="1109" t="s">
        <v>164</v>
      </c>
      <c r="P196" s="1035"/>
      <c r="Q196" s="1035"/>
      <c r="R196" s="1036"/>
      <c r="S196" s="135">
        <f>SUM(S197:S204)</f>
        <v>0</v>
      </c>
      <c r="T196" s="135">
        <f>SUM(T197:T204)</f>
        <v>0</v>
      </c>
      <c r="U196" s="135">
        <f t="shared" ref="U196:V196" si="43">SUM(U197:U204)</f>
        <v>0</v>
      </c>
      <c r="V196" s="135">
        <f t="shared" si="43"/>
        <v>0</v>
      </c>
      <c r="W196" s="135">
        <f>SUM(W197:W204)</f>
        <v>0</v>
      </c>
    </row>
    <row r="197" spans="1:25" ht="18" customHeight="1">
      <c r="A197" s="719"/>
      <c r="B197" s="719"/>
      <c r="C197" s="719"/>
      <c r="D197" s="719"/>
      <c r="E197" s="719"/>
      <c r="F197" s="719"/>
      <c r="G197" s="719"/>
      <c r="H197" s="719"/>
      <c r="I197" s="719"/>
      <c r="J197" s="719"/>
      <c r="K197" s="719"/>
      <c r="M197" s="702"/>
      <c r="N197" s="1136"/>
      <c r="O197" s="1097"/>
      <c r="P197" s="1034" t="s">
        <v>169</v>
      </c>
      <c r="Q197" s="1035"/>
      <c r="R197" s="1036"/>
      <c r="S197" s="433">
        <f>IFERROR(VLOOKUP(H197,'2.1 Balance de prueba'!$B$5:$G$1105,6,0),0)+IFERROR(VLOOKUP(C197,'2.1 Balance de prueba'!$B$5:$G$1825,6,0),0)+IFERROR(VLOOKUP(D197,'2.1 Balance de prueba'!$B$5:$G$1105,6,0),0)+IFERROR(VLOOKUP(E197,'2.1 Balance de prueba'!$B$5:$G$1825,6,0),0)+IFERROR(VLOOKUP(F197,'2.1 Balance de prueba'!$B$5:$G$1825,6,0),0)+IFERROR(VLOOKUP(B197,'2.1 Balance de prueba'!$B$5:$G$1105,6,0),0)+IFERROR(VLOOKUP(A197,'2.1 Balance de prueba'!$B$5:$G$1105,6,0),0)+IFERROR(VLOOKUP(I197,'2.1 Balance de prueba'!$B$5:$G$1105,6,0),0)+IFERROR(VLOOKUP(J197,'2.1 Balance de prueba'!$B$5:$G$1105,6,0),0)+IFERROR(VLOOKUP(K197,'2.1 Balance de prueba'!$B$5:$G$1105,6,0),0)+IFERROR(VLOOKUP(G197,'2.1 Balance de prueba'!$B$5:$G$1105,6,0),0)</f>
        <v>0</v>
      </c>
      <c r="T197" s="136"/>
      <c r="U197" s="136"/>
      <c r="V197" s="136"/>
      <c r="W197" s="135">
        <f t="shared" ref="W197:W204" si="44">S197+T197-U197+V197</f>
        <v>0</v>
      </c>
    </row>
    <row r="198" spans="1:25" ht="18" customHeight="1">
      <c r="A198" s="719"/>
      <c r="B198" s="719"/>
      <c r="C198" s="719"/>
      <c r="D198" s="719"/>
      <c r="E198" s="719"/>
      <c r="F198" s="719"/>
      <c r="G198" s="719"/>
      <c r="H198" s="719"/>
      <c r="I198" s="719"/>
      <c r="J198" s="719"/>
      <c r="K198" s="719"/>
      <c r="M198" s="702"/>
      <c r="N198" s="1136"/>
      <c r="O198" s="1041"/>
      <c r="P198" s="1034" t="s">
        <v>17</v>
      </c>
      <c r="Q198" s="1035"/>
      <c r="R198" s="1036"/>
      <c r="S198" s="433">
        <f>IFERROR(VLOOKUP(H198,'2.1 Balance de prueba'!$B$5:$G$1105,6,0),0)+IFERROR(VLOOKUP(C198,'2.1 Balance de prueba'!$B$5:$G$1825,6,0),0)+IFERROR(VLOOKUP(D198,'2.1 Balance de prueba'!$B$5:$G$1105,6,0),0)+IFERROR(VLOOKUP(E198,'2.1 Balance de prueba'!$B$5:$G$1825,6,0),0)+IFERROR(VLOOKUP(F198,'2.1 Balance de prueba'!$B$5:$G$1825,6,0),0)+IFERROR(VLOOKUP(B198,'2.1 Balance de prueba'!$B$5:$G$1105,6,0),0)+IFERROR(VLOOKUP(A198,'2.1 Balance de prueba'!$B$5:$G$1105,6,0),0)+IFERROR(VLOOKUP(I198,'2.1 Balance de prueba'!$B$5:$G$1105,6,0),0)+IFERROR(VLOOKUP(J198,'2.1 Balance de prueba'!$B$5:$G$1105,6,0),0)+IFERROR(VLOOKUP(K198,'2.1 Balance de prueba'!$B$5:$G$1105,6,0),0)+IFERROR(VLOOKUP(G198,'2.1 Balance de prueba'!$B$5:$G$1105,6,0),0)</f>
        <v>0</v>
      </c>
      <c r="T198" s="136"/>
      <c r="U198" s="136"/>
      <c r="V198" s="136"/>
      <c r="W198" s="135">
        <f t="shared" si="44"/>
        <v>0</v>
      </c>
    </row>
    <row r="199" spans="1:25" ht="17.25" customHeight="1">
      <c r="A199" s="719"/>
      <c r="B199" s="719"/>
      <c r="C199" s="719"/>
      <c r="D199" s="719"/>
      <c r="E199" s="719"/>
      <c r="F199" s="719"/>
      <c r="G199" s="719"/>
      <c r="H199" s="719"/>
      <c r="I199" s="719"/>
      <c r="J199" s="719"/>
      <c r="K199" s="719"/>
      <c r="M199" s="702"/>
      <c r="N199" s="1136"/>
      <c r="O199" s="1041"/>
      <c r="P199" s="1034" t="s">
        <v>18</v>
      </c>
      <c r="Q199" s="1035"/>
      <c r="R199" s="1036"/>
      <c r="S199" s="433">
        <f>IFERROR(VLOOKUP(H199,'2.1 Balance de prueba'!$B$5:$G$1105,6,0),0)+IFERROR(VLOOKUP(C199,'2.1 Balance de prueba'!$B$5:$G$1825,6,0),0)+IFERROR(VLOOKUP(D199,'2.1 Balance de prueba'!$B$5:$G$1105,6,0),0)+IFERROR(VLOOKUP(E199,'2.1 Balance de prueba'!$B$5:$G$1825,6,0),0)+IFERROR(VLOOKUP(F199,'2.1 Balance de prueba'!$B$5:$G$1825,6,0),0)+IFERROR(VLOOKUP(B199,'2.1 Balance de prueba'!$B$5:$G$1105,6,0),0)+IFERROR(VLOOKUP(A199,'2.1 Balance de prueba'!$B$5:$G$1105,6,0),0)+IFERROR(VLOOKUP(I199,'2.1 Balance de prueba'!$B$5:$G$1105,6,0),0)+IFERROR(VLOOKUP(J199,'2.1 Balance de prueba'!$B$5:$G$1105,6,0),0)+IFERROR(VLOOKUP(K199,'2.1 Balance de prueba'!$B$5:$G$1105,6,0),0)+IFERROR(VLOOKUP(G199,'2.1 Balance de prueba'!$B$5:$G$1105,6,0),0)</f>
        <v>0</v>
      </c>
      <c r="T199" s="136"/>
      <c r="U199" s="136"/>
      <c r="V199" s="136"/>
      <c r="W199" s="135">
        <f t="shared" si="44"/>
        <v>0</v>
      </c>
    </row>
    <row r="200" spans="1:25" ht="17.25" customHeight="1">
      <c r="A200" s="719"/>
      <c r="B200" s="719"/>
      <c r="C200" s="719"/>
      <c r="D200" s="719"/>
      <c r="E200" s="719"/>
      <c r="F200" s="719"/>
      <c r="G200" s="719"/>
      <c r="H200" s="719"/>
      <c r="I200" s="719"/>
      <c r="J200" s="719"/>
      <c r="K200" s="719"/>
      <c r="M200" s="702"/>
      <c r="N200" s="1136"/>
      <c r="O200" s="1041"/>
      <c r="P200" s="1034" t="s">
        <v>165</v>
      </c>
      <c r="Q200" s="1035"/>
      <c r="R200" s="1036"/>
      <c r="S200" s="433">
        <f>IFERROR(VLOOKUP(H200,'2.1 Balance de prueba'!$B$5:$G$1105,6,0),0)+IFERROR(VLOOKUP(C200,'2.1 Balance de prueba'!$B$5:$G$1825,6,0),0)+IFERROR(VLOOKUP(D200,'2.1 Balance de prueba'!$B$5:$G$1105,6,0),0)+IFERROR(VLOOKUP(E200,'2.1 Balance de prueba'!$B$5:$G$1825,6,0),0)+IFERROR(VLOOKUP(F200,'2.1 Balance de prueba'!$B$5:$G$1825,6,0),0)+IFERROR(VLOOKUP(B200,'2.1 Balance de prueba'!$B$5:$G$1105,6,0),0)+IFERROR(VLOOKUP(A200,'2.1 Balance de prueba'!$B$5:$G$1105,6,0),0)+IFERROR(VLOOKUP(I200,'2.1 Balance de prueba'!$B$5:$G$1105,6,0),0)+IFERROR(VLOOKUP(J200,'2.1 Balance de prueba'!$B$5:$G$1105,6,0),0)+IFERROR(VLOOKUP(K200,'2.1 Balance de prueba'!$B$5:$G$1105,6,0),0)+IFERROR(VLOOKUP(G200,'2.1 Balance de prueba'!$B$5:$G$1105,6,0),0)</f>
        <v>0</v>
      </c>
      <c r="T200" s="136"/>
      <c r="U200" s="136"/>
      <c r="V200" s="136"/>
      <c r="W200" s="135">
        <f t="shared" si="44"/>
        <v>0</v>
      </c>
    </row>
    <row r="201" spans="1:25" ht="30" customHeight="1">
      <c r="A201" s="719"/>
      <c r="B201" s="719"/>
      <c r="C201" s="719"/>
      <c r="D201" s="719"/>
      <c r="E201" s="719"/>
      <c r="F201" s="719"/>
      <c r="G201" s="719"/>
      <c r="H201" s="719"/>
      <c r="I201" s="719"/>
      <c r="J201" s="719"/>
      <c r="K201" s="719"/>
      <c r="M201" s="702"/>
      <c r="N201" s="1136"/>
      <c r="O201" s="1041"/>
      <c r="P201" s="1034" t="s">
        <v>881</v>
      </c>
      <c r="Q201" s="1035"/>
      <c r="R201" s="1036"/>
      <c r="S201" s="433">
        <f>IFERROR(VLOOKUP(H201,'2.1 Balance de prueba'!$B$5:$G$1105,6,0),0)+IFERROR(VLOOKUP(C201,'2.1 Balance de prueba'!$B$5:$G$1825,6,0),0)+IFERROR(VLOOKUP(D201,'2.1 Balance de prueba'!$B$5:$G$1105,6,0),0)+IFERROR(VLOOKUP(E201,'2.1 Balance de prueba'!$B$5:$G$1825,6,0),0)+IFERROR(VLOOKUP(F201,'2.1 Balance de prueba'!$B$5:$G$1825,6,0),0)+IFERROR(VLOOKUP(B201,'2.1 Balance de prueba'!$B$5:$G$1105,6,0),0)+IFERROR(VLOOKUP(A201,'2.1 Balance de prueba'!$B$5:$G$1105,6,0),0)+IFERROR(VLOOKUP(I201,'2.1 Balance de prueba'!$B$5:$G$1105,6,0),0)+IFERROR(VLOOKUP(J201,'2.1 Balance de prueba'!$B$5:$G$1105,6,0),0)+IFERROR(VLOOKUP(K201,'2.1 Balance de prueba'!$B$5:$G$1105,6,0),0)+IFERROR(VLOOKUP(G201,'2.1 Balance de prueba'!$B$5:$G$1105,6,0),0)</f>
        <v>0</v>
      </c>
      <c r="T201" s="136"/>
      <c r="U201" s="136"/>
      <c r="V201" s="136"/>
      <c r="W201" s="135">
        <f t="shared" si="44"/>
        <v>0</v>
      </c>
    </row>
    <row r="202" spans="1:25" ht="17.25" customHeight="1">
      <c r="A202" s="719"/>
      <c r="B202" s="719"/>
      <c r="C202" s="719"/>
      <c r="D202" s="719"/>
      <c r="E202" s="719"/>
      <c r="F202" s="719"/>
      <c r="G202" s="719"/>
      <c r="H202" s="719"/>
      <c r="I202" s="719"/>
      <c r="J202" s="719"/>
      <c r="K202" s="719"/>
      <c r="M202" s="702"/>
      <c r="N202" s="1136"/>
      <c r="O202" s="1041"/>
      <c r="P202" s="1034" t="s">
        <v>19</v>
      </c>
      <c r="Q202" s="1035"/>
      <c r="R202" s="1036"/>
      <c r="S202" s="433">
        <f>IFERROR(VLOOKUP(H202,'2.1 Balance de prueba'!$B$5:$G$1105,6,0),0)+IFERROR(VLOOKUP(C202,'2.1 Balance de prueba'!$B$5:$G$1825,6,0),0)+IFERROR(VLOOKUP(D202,'2.1 Balance de prueba'!$B$5:$G$1105,6,0),0)+IFERROR(VLOOKUP(E202,'2.1 Balance de prueba'!$B$5:$G$1825,6,0),0)+IFERROR(VLOOKUP(F202,'2.1 Balance de prueba'!$B$5:$G$1825,6,0),0)+IFERROR(VLOOKUP(B202,'2.1 Balance de prueba'!$B$5:$G$1105,6,0),0)+IFERROR(VLOOKUP(A202,'2.1 Balance de prueba'!$B$5:$G$1105,6,0),0)+IFERROR(VLOOKUP(I202,'2.1 Balance de prueba'!$B$5:$G$1105,6,0),0)+IFERROR(VLOOKUP(J202,'2.1 Balance de prueba'!$B$5:$G$1105,6,0),0)+IFERROR(VLOOKUP(K202,'2.1 Balance de prueba'!$B$5:$G$1105,6,0),0)+IFERROR(VLOOKUP(G202,'2.1 Balance de prueba'!$B$5:$G$1105,6,0),0)</f>
        <v>0</v>
      </c>
      <c r="T202" s="136"/>
      <c r="U202" s="138"/>
      <c r="V202" s="138"/>
      <c r="W202" s="135">
        <f t="shared" si="44"/>
        <v>0</v>
      </c>
    </row>
    <row r="203" spans="1:25" ht="17.25" customHeight="1">
      <c r="A203" s="719"/>
      <c r="B203" s="719"/>
      <c r="C203" s="719"/>
      <c r="D203" s="719"/>
      <c r="E203" s="719"/>
      <c r="F203" s="727"/>
      <c r="G203" s="728"/>
      <c r="H203" s="728"/>
      <c r="I203" s="728"/>
      <c r="J203" s="728"/>
      <c r="K203" s="817"/>
      <c r="M203" s="702"/>
      <c r="N203" s="1136"/>
      <c r="O203" s="1041"/>
      <c r="P203" s="1034" t="s">
        <v>164</v>
      </c>
      <c r="Q203" s="1035"/>
      <c r="R203" s="1036"/>
      <c r="S203" s="433">
        <f>IFERROR(VLOOKUP(H203,'2.1 Balance de prueba'!$B$5:$G$1105,6,0),0)+IFERROR(VLOOKUP(C203,'2.1 Balance de prueba'!$B$5:$G$1825,6,0),0)+IFERROR(VLOOKUP(D203,'2.1 Balance de prueba'!$B$5:$G$1105,6,0),0)+IFERROR(VLOOKUP(E203,'2.1 Balance de prueba'!$B$5:$G$1825,6,0),0)+IFERROR(VLOOKUP(F203,'2.1 Balance de prueba'!$B$5:$G$1825,6,0),0)+IFERROR(VLOOKUP(B203,'2.1 Balance de prueba'!$B$5:$G$1105,6,0),0)+IFERROR(VLOOKUP(A203,'2.1 Balance de prueba'!$B$5:$G$1105,6,0),0)+IFERROR(VLOOKUP(I203,'2.1 Balance de prueba'!$B$5:$G$1105,6,0),0)+IFERROR(VLOOKUP(J203,'2.1 Balance de prueba'!$B$5:$G$1105,6,0),0)+IFERROR(VLOOKUP(K203,'2.1 Balance de prueba'!$B$5:$G$1105,6,0),0)+IFERROR(VLOOKUP(G203,'2.1 Balance de prueba'!$B$5:$G$1105,6,0),0)</f>
        <v>0</v>
      </c>
      <c r="T203" s="136"/>
      <c r="U203" s="136"/>
      <c r="V203" s="136"/>
      <c r="W203" s="135">
        <f t="shared" si="44"/>
        <v>0</v>
      </c>
    </row>
    <row r="204" spans="1:25" ht="17.25" customHeight="1">
      <c r="A204" s="719"/>
      <c r="B204" s="719"/>
      <c r="C204" s="719"/>
      <c r="D204" s="719"/>
      <c r="E204" s="719"/>
      <c r="F204" s="719"/>
      <c r="G204" s="710"/>
      <c r="H204" s="710"/>
      <c r="I204" s="710"/>
      <c r="J204" s="710"/>
      <c r="K204" s="710"/>
      <c r="M204" s="702"/>
      <c r="N204" s="1136"/>
      <c r="O204" s="1043"/>
      <c r="P204" s="1039" t="s">
        <v>755</v>
      </c>
      <c r="Q204" s="1119"/>
      <c r="R204" s="1120"/>
      <c r="S204" s="150"/>
      <c r="T204" s="150"/>
      <c r="U204" s="150"/>
      <c r="V204" s="136"/>
      <c r="W204" s="135">
        <f t="shared" si="44"/>
        <v>0</v>
      </c>
      <c r="X204" s="726"/>
    </row>
    <row r="205" spans="1:25" ht="19.5" customHeight="1">
      <c r="A205" s="719"/>
      <c r="B205" s="719"/>
      <c r="C205" s="719"/>
      <c r="D205" s="719"/>
      <c r="E205" s="719"/>
      <c r="F205" s="719"/>
      <c r="G205" s="710"/>
      <c r="H205" s="710"/>
      <c r="I205" s="710"/>
      <c r="J205" s="710"/>
      <c r="K205" s="710"/>
      <c r="M205" s="701"/>
      <c r="N205" s="1137"/>
      <c r="O205" s="1122" t="s">
        <v>170</v>
      </c>
      <c r="P205" s="1123"/>
      <c r="Q205" s="1123"/>
      <c r="R205" s="1124"/>
      <c r="S205" s="157">
        <f>S146+S159+S163+S169+S173+S174+S179+S191+S196</f>
        <v>0</v>
      </c>
      <c r="T205" s="157">
        <f>T146+T159+T163+T169+T173+T174+T179+T191+T196</f>
        <v>0</v>
      </c>
      <c r="U205" s="157">
        <f>U146+U159+U163+U169+U173+U174+U179+U191+U196</f>
        <v>0</v>
      </c>
      <c r="V205" s="157">
        <f>V146+V159+V163+V169+V173+V174+V179+V191+V196</f>
        <v>0</v>
      </c>
      <c r="W205" s="157">
        <f>W146+W159+W163+W169+W173+W174+W179+W191+W196</f>
        <v>0</v>
      </c>
    </row>
    <row r="206" spans="1:25" ht="25.5" customHeight="1">
      <c r="A206" s="719"/>
      <c r="B206" s="719"/>
      <c r="C206" s="719"/>
      <c r="D206" s="719"/>
      <c r="E206" s="719"/>
      <c r="F206" s="719"/>
      <c r="G206" s="710"/>
      <c r="H206" s="712"/>
      <c r="I206" s="713"/>
      <c r="J206" s="713"/>
      <c r="K206" s="713"/>
      <c r="M206" s="702"/>
      <c r="N206" s="1125" t="s">
        <v>457</v>
      </c>
      <c r="O206" s="1126"/>
      <c r="P206" s="1126"/>
      <c r="Q206" s="1126"/>
      <c r="R206" s="1126"/>
      <c r="S206" s="151">
        <f>S144-S205</f>
        <v>0</v>
      </c>
      <c r="T206" s="151">
        <f>T144-T205</f>
        <v>0</v>
      </c>
      <c r="U206" s="151">
        <f>U144-U205</f>
        <v>0</v>
      </c>
      <c r="V206" s="151">
        <f>V144-V205</f>
        <v>0</v>
      </c>
      <c r="W206" s="151">
        <f>W144-W205</f>
        <v>0</v>
      </c>
      <c r="Y206" s="726"/>
    </row>
    <row r="207" spans="1:25" ht="39" customHeight="1">
      <c r="A207" s="719"/>
      <c r="B207" s="719"/>
      <c r="C207" s="719"/>
      <c r="D207" s="719"/>
      <c r="E207" s="719"/>
      <c r="F207" s="719"/>
      <c r="G207" s="710"/>
      <c r="H207" s="710"/>
      <c r="I207" s="710"/>
      <c r="J207" s="710"/>
      <c r="K207" s="710"/>
      <c r="M207" s="701"/>
      <c r="N207" s="1082" t="s">
        <v>480</v>
      </c>
      <c r="O207" s="1038"/>
      <c r="P207" s="1038"/>
      <c r="Q207" s="1038"/>
      <c r="R207" s="1121"/>
      <c r="S207" s="158" t="s">
        <v>443</v>
      </c>
      <c r="T207" s="159" t="s">
        <v>793</v>
      </c>
      <c r="U207" s="160"/>
      <c r="V207" s="160"/>
      <c r="W207" s="161"/>
    </row>
    <row r="208" spans="1:25" ht="30" customHeight="1">
      <c r="A208" s="719"/>
      <c r="B208" s="719"/>
      <c r="C208" s="719"/>
      <c r="D208" s="719"/>
      <c r="E208" s="719"/>
      <c r="F208" s="719"/>
      <c r="G208" s="710"/>
      <c r="H208" s="710"/>
      <c r="I208" s="710"/>
      <c r="J208" s="710"/>
      <c r="K208" s="710"/>
      <c r="M208" s="702"/>
      <c r="N208" s="1127"/>
      <c r="O208" s="1044" t="s">
        <v>174</v>
      </c>
      <c r="P208" s="1015"/>
      <c r="Q208" s="1015"/>
      <c r="R208" s="1045"/>
      <c r="S208" s="135">
        <f>SUM(S209:S223)-S224</f>
        <v>0</v>
      </c>
      <c r="T208" s="135">
        <f>SUM(T209:T223)-T224</f>
        <v>0</v>
      </c>
      <c r="U208" s="160"/>
      <c r="V208" s="160"/>
      <c r="W208" s="162"/>
    </row>
    <row r="209" spans="1:23" ht="21" customHeight="1">
      <c r="A209" s="719"/>
      <c r="B209" s="719"/>
      <c r="C209" s="719"/>
      <c r="D209" s="719"/>
      <c r="E209" s="719"/>
      <c r="F209" s="719"/>
      <c r="G209" s="710"/>
      <c r="H209" s="710"/>
      <c r="I209" s="710"/>
      <c r="J209" s="710"/>
      <c r="K209" s="817"/>
      <c r="M209" s="702"/>
      <c r="N209" s="1128"/>
      <c r="O209" s="1040"/>
      <c r="P209" s="1034" t="s">
        <v>754</v>
      </c>
      <c r="Q209" s="1035"/>
      <c r="R209" s="1036"/>
      <c r="S209" s="433">
        <f>IFERROR(VLOOKUP(H209,'2.1 Balance de prueba'!$B$5:$G$1105,6,0),0)+IFERROR(VLOOKUP(C209,'2.1 Balance de prueba'!$B$5:$G$1825,6,0),0)+IFERROR(VLOOKUP(D209,'2.1 Balance de prueba'!$B$5:$G$1105,6,0),0)+IFERROR(VLOOKUP(E209,'2.1 Balance de prueba'!$B$5:$G$1825,6,0),0)+IFERROR(VLOOKUP(F209,'2.1 Balance de prueba'!$B$5:$G$1825,6,0),0)+IFERROR(VLOOKUP(B209,'2.1 Balance de prueba'!$B$5:$G$1105,6,0),0)+IFERROR(VLOOKUP(A209,'2.1 Balance de prueba'!$B$5:$G$1105,6,0),0)+IFERROR(VLOOKUP(I209,'2.1 Balance de prueba'!$B$5:$G$1105,6,0),0)+IFERROR(VLOOKUP(J209,'2.1 Balance de prueba'!$B$5:$G$1105,6,0),0)+IFERROR(VLOOKUP(K209,'2.1 Balance de prueba'!$B$5:$G$1105,6,0),0)+IFERROR(VLOOKUP(G209,'2.1 Balance de prueba'!$B$5:$G$1105,6,0),0)</f>
        <v>0</v>
      </c>
      <c r="T209" s="136"/>
      <c r="U209" s="163"/>
      <c r="V209" s="163"/>
      <c r="W209" s="162"/>
    </row>
    <row r="210" spans="1:23" ht="33" customHeight="1">
      <c r="A210" s="719"/>
      <c r="B210" s="719"/>
      <c r="C210" s="719"/>
      <c r="D210" s="719"/>
      <c r="E210" s="719"/>
      <c r="F210" s="719"/>
      <c r="G210" s="710"/>
      <c r="H210" s="710"/>
      <c r="I210" s="710"/>
      <c r="J210" s="710"/>
      <c r="K210" s="711"/>
      <c r="M210" s="702"/>
      <c r="N210" s="1128"/>
      <c r="O210" s="1041"/>
      <c r="P210" s="1034" t="s">
        <v>622</v>
      </c>
      <c r="Q210" s="1035"/>
      <c r="R210" s="1036"/>
      <c r="S210" s="433">
        <f>IFERROR(VLOOKUP(H210,'2.1 Balance de prueba'!$B$5:$G$1105,6,0),0)+IFERROR(VLOOKUP(C210,'2.1 Balance de prueba'!$B$5:$G$1825,6,0),0)+IFERROR(VLOOKUP(D210,'2.1 Balance de prueba'!$B$5:$G$1105,6,0),0)+IFERROR(VLOOKUP(E210,'2.1 Balance de prueba'!$B$5:$G$1825,6,0),0)+IFERROR(VLOOKUP(F210,'2.1 Balance de prueba'!$B$5:$G$1825,6,0),0)+IFERROR(VLOOKUP(B210,'2.1 Balance de prueba'!$B$5:$G$1105,6,0),0)+IFERROR(VLOOKUP(A210,'2.1 Balance de prueba'!$B$5:$G$1105,6,0),0)+IFERROR(VLOOKUP(I210,'2.1 Balance de prueba'!$B$5:$G$1105,6,0),0)+IFERROR(VLOOKUP(J210,'2.1 Balance de prueba'!$B$5:$G$1105,6,0),0)+IFERROR(VLOOKUP(K210,'2.1 Balance de prueba'!$B$5:$G$1105,6,0),0)+IFERROR(VLOOKUP(G210,'2.1 Balance de prueba'!$B$5:$G$1105,6,0),0)</f>
        <v>0</v>
      </c>
      <c r="T210" s="136"/>
      <c r="U210" s="163"/>
      <c r="V210" s="163"/>
      <c r="W210" s="162"/>
    </row>
    <row r="211" spans="1:23" ht="17.25" customHeight="1">
      <c r="A211" s="719"/>
      <c r="B211" s="719"/>
      <c r="C211" s="719"/>
      <c r="D211" s="719"/>
      <c r="E211" s="719"/>
      <c r="F211" s="719"/>
      <c r="G211" s="719"/>
      <c r="H211" s="719"/>
      <c r="I211" s="719"/>
      <c r="J211" s="719"/>
      <c r="K211" s="719"/>
      <c r="M211" s="702"/>
      <c r="N211" s="1128"/>
      <c r="O211" s="1041"/>
      <c r="P211" s="1034" t="s">
        <v>21</v>
      </c>
      <c r="Q211" s="1035"/>
      <c r="R211" s="1036"/>
      <c r="S211" s="433">
        <f>IFERROR(VLOOKUP(H211,'2.1 Balance de prueba'!$B$5:$G$1105,6,0),0)+IFERROR(VLOOKUP(C211,'2.1 Balance de prueba'!$B$5:$G$1825,6,0),0)+IFERROR(VLOOKUP(D211,'2.1 Balance de prueba'!$B$5:$G$1105,6,0),0)+IFERROR(VLOOKUP(E211,'2.1 Balance de prueba'!$B$5:$G$1825,6,0),0)+IFERROR(VLOOKUP(F211,'2.1 Balance de prueba'!$B$5:$G$1825,6,0),0)+IFERROR(VLOOKUP(B211,'2.1 Balance de prueba'!$B$5:$G$1105,6,0),0)+IFERROR(VLOOKUP(A211,'2.1 Balance de prueba'!$B$5:$G$1105,6,0),0)+IFERROR(VLOOKUP(I211,'2.1 Balance de prueba'!$B$5:$G$1105,6,0),0)+IFERROR(VLOOKUP(J211,'2.1 Balance de prueba'!$B$5:$G$1105,6,0),0)+IFERROR(VLOOKUP(K211,'2.1 Balance de prueba'!$B$5:$G$1105,6,0),0)+IFERROR(VLOOKUP(G211,'2.1 Balance de prueba'!$B$5:$G$1105,6,0),0)</f>
        <v>0</v>
      </c>
      <c r="T211" s="136"/>
      <c r="U211" s="163"/>
      <c r="V211" s="163"/>
      <c r="W211" s="162"/>
    </row>
    <row r="212" spans="1:23" ht="20.25" customHeight="1">
      <c r="A212" s="719"/>
      <c r="B212" s="719"/>
      <c r="C212" s="719"/>
      <c r="D212" s="719"/>
      <c r="E212" s="719"/>
      <c r="F212" s="719"/>
      <c r="G212" s="719"/>
      <c r="H212" s="719"/>
      <c r="I212" s="719"/>
      <c r="J212" s="719"/>
      <c r="K212" s="719"/>
      <c r="M212" s="702"/>
      <c r="N212" s="1128"/>
      <c r="O212" s="1041"/>
      <c r="P212" s="1034" t="s">
        <v>22</v>
      </c>
      <c r="Q212" s="1035"/>
      <c r="R212" s="1036"/>
      <c r="S212" s="433">
        <f>IFERROR(VLOOKUP(H212,'2.1 Balance de prueba'!$B$5:$G$1105,6,0),0)+IFERROR(VLOOKUP(C212,'2.1 Balance de prueba'!$B$5:$G$1825,6,0),0)+IFERROR(VLOOKUP(D212,'2.1 Balance de prueba'!$B$5:$G$1105,6,0),0)+IFERROR(VLOOKUP(E212,'2.1 Balance de prueba'!$B$5:$G$1825,6,0),0)+IFERROR(VLOOKUP(F212,'2.1 Balance de prueba'!$B$5:$G$1825,6,0),0)+IFERROR(VLOOKUP(B212,'2.1 Balance de prueba'!$B$5:$G$1105,6,0),0)+IFERROR(VLOOKUP(A212,'2.1 Balance de prueba'!$B$5:$G$1105,6,0),0)+IFERROR(VLOOKUP(I212,'2.1 Balance de prueba'!$B$5:$G$1105,6,0),0)+IFERROR(VLOOKUP(J212,'2.1 Balance de prueba'!$B$5:$G$1105,6,0),0)+IFERROR(VLOOKUP(K212,'2.1 Balance de prueba'!$B$5:$G$1105,6,0),0)+IFERROR(VLOOKUP(G212,'2.1 Balance de prueba'!$B$5:$G$1105,6,0),0)</f>
        <v>0</v>
      </c>
      <c r="T212" s="136"/>
      <c r="U212" s="163"/>
      <c r="V212" s="163"/>
      <c r="W212" s="162"/>
    </row>
    <row r="213" spans="1:23" ht="24" customHeight="1">
      <c r="A213" s="719"/>
      <c r="B213" s="719"/>
      <c r="C213" s="719"/>
      <c r="D213" s="719"/>
      <c r="E213" s="719"/>
      <c r="F213" s="719"/>
      <c r="G213" s="719"/>
      <c r="H213" s="719"/>
      <c r="I213" s="719"/>
      <c r="J213" s="719"/>
      <c r="K213" s="719"/>
      <c r="M213" s="702"/>
      <c r="N213" s="1128"/>
      <c r="O213" s="1041"/>
      <c r="P213" s="1034" t="s">
        <v>23</v>
      </c>
      <c r="Q213" s="1035"/>
      <c r="R213" s="1036"/>
      <c r="S213" s="433">
        <f>IFERROR(VLOOKUP(H213,'2.1 Balance de prueba'!$B$5:$G$1105,6,0),0)+IFERROR(VLOOKUP(C213,'2.1 Balance de prueba'!$B$5:$G$1825,6,0),0)+IFERROR(VLOOKUP(D213,'2.1 Balance de prueba'!$B$5:$G$1105,6,0),0)+IFERROR(VLOOKUP(E213,'2.1 Balance de prueba'!$B$5:$G$1825,6,0),0)+IFERROR(VLOOKUP(F213,'2.1 Balance de prueba'!$B$5:$G$1825,6,0),0)+IFERROR(VLOOKUP(B213,'2.1 Balance de prueba'!$B$5:$G$1105,6,0),0)+IFERROR(VLOOKUP(A213,'2.1 Balance de prueba'!$B$5:$G$1105,6,0),0)+IFERROR(VLOOKUP(I213,'2.1 Balance de prueba'!$B$5:$G$1105,6,0),0)+IFERROR(VLOOKUP(J213,'2.1 Balance de prueba'!$B$5:$G$1105,6,0),0)+IFERROR(VLOOKUP(K213,'2.1 Balance de prueba'!$B$5:$G$1105,6,0),0)+IFERROR(VLOOKUP(G213,'2.1 Balance de prueba'!$B$5:$G$1105,6,0),0)</f>
        <v>0</v>
      </c>
      <c r="T213" s="136"/>
      <c r="U213" s="163"/>
      <c r="V213" s="163"/>
      <c r="W213" s="162"/>
    </row>
    <row r="214" spans="1:23" ht="21" customHeight="1">
      <c r="A214" s="719"/>
      <c r="B214" s="719"/>
      <c r="C214" s="719"/>
      <c r="D214" s="719"/>
      <c r="E214" s="719"/>
      <c r="F214" s="719"/>
      <c r="G214" s="719"/>
      <c r="H214" s="719"/>
      <c r="I214" s="719"/>
      <c r="J214" s="719"/>
      <c r="K214" s="719"/>
      <c r="M214" s="702"/>
      <c r="N214" s="1128"/>
      <c r="O214" s="1041"/>
      <c r="P214" s="1034" t="s">
        <v>175</v>
      </c>
      <c r="Q214" s="1035"/>
      <c r="R214" s="1036"/>
      <c r="S214" s="433">
        <f>IFERROR(VLOOKUP(H214,'2.1 Balance de prueba'!$B$5:$G$1105,6,0),0)+IFERROR(VLOOKUP(C214,'2.1 Balance de prueba'!$B$5:$G$1825,6,0),0)+IFERROR(VLOOKUP(D214,'2.1 Balance de prueba'!$B$5:$G$1105,6,0),0)+IFERROR(VLOOKUP(E214,'2.1 Balance de prueba'!$B$5:$G$1825,6,0),0)+IFERROR(VLOOKUP(F214,'2.1 Balance de prueba'!$B$5:$G$1825,6,0),0)+IFERROR(VLOOKUP(B214,'2.1 Balance de prueba'!$B$5:$G$1105,6,0),0)+IFERROR(VLOOKUP(A214,'2.1 Balance de prueba'!$B$5:$G$1105,6,0),0)+IFERROR(VLOOKUP(I214,'2.1 Balance de prueba'!$B$5:$G$1105,6,0),0)+IFERROR(VLOOKUP(J214,'2.1 Balance de prueba'!$B$5:$G$1105,6,0),0)+IFERROR(VLOOKUP(K214,'2.1 Balance de prueba'!$B$5:$G$1105,6,0),0)+IFERROR(VLOOKUP(G214,'2.1 Balance de prueba'!$B$5:$G$1105,6,0),0)</f>
        <v>0</v>
      </c>
      <c r="T214" s="136"/>
      <c r="U214" s="163"/>
      <c r="V214" s="163"/>
      <c r="W214" s="162"/>
    </row>
    <row r="215" spans="1:23" ht="20.25" customHeight="1">
      <c r="A215" s="719"/>
      <c r="B215" s="719"/>
      <c r="C215" s="719"/>
      <c r="D215" s="719"/>
      <c r="E215" s="719"/>
      <c r="F215" s="719"/>
      <c r="G215" s="719"/>
      <c r="H215" s="719"/>
      <c r="I215" s="719"/>
      <c r="J215" s="719"/>
      <c r="K215" s="719"/>
      <c r="M215" s="702"/>
      <c r="N215" s="1128"/>
      <c r="O215" s="1041"/>
      <c r="P215" s="1034" t="s">
        <v>24</v>
      </c>
      <c r="Q215" s="1035"/>
      <c r="R215" s="1036"/>
      <c r="S215" s="433">
        <f>IFERROR(VLOOKUP(H215,'2.1 Balance de prueba'!$B$5:$G$1105,6,0),0)+IFERROR(VLOOKUP(C215,'2.1 Balance de prueba'!$B$5:$G$1825,6,0),0)+IFERROR(VLOOKUP(D215,'2.1 Balance de prueba'!$B$5:$G$1105,6,0),0)+IFERROR(VLOOKUP(E215,'2.1 Balance de prueba'!$B$5:$G$1825,6,0),0)+IFERROR(VLOOKUP(F215,'2.1 Balance de prueba'!$B$5:$G$1825,6,0),0)+IFERROR(VLOOKUP(B215,'2.1 Balance de prueba'!$B$5:$G$1105,6,0),0)+IFERROR(VLOOKUP(A215,'2.1 Balance de prueba'!$B$5:$G$1105,6,0),0)+IFERROR(VLOOKUP(I215,'2.1 Balance de prueba'!$B$5:$G$1105,6,0),0)+IFERROR(VLOOKUP(J215,'2.1 Balance de prueba'!$B$5:$G$1105,6,0),0)+IFERROR(VLOOKUP(K215,'2.1 Balance de prueba'!$B$5:$G$1105,6,0),0)+IFERROR(VLOOKUP(G215,'2.1 Balance de prueba'!$B$5:$G$1105,6,0),0)</f>
        <v>0</v>
      </c>
      <c r="T215" s="136"/>
      <c r="U215" s="163"/>
      <c r="V215" s="163"/>
      <c r="W215" s="162"/>
    </row>
    <row r="216" spans="1:23" ht="25.5" customHeight="1">
      <c r="A216" s="719"/>
      <c r="B216" s="719"/>
      <c r="C216" s="719"/>
      <c r="D216" s="719"/>
      <c r="E216" s="719"/>
      <c r="F216" s="719"/>
      <c r="G216" s="719"/>
      <c r="H216" s="719"/>
      <c r="I216" s="719"/>
      <c r="J216" s="719"/>
      <c r="K216" s="817"/>
      <c r="M216" s="702"/>
      <c r="N216" s="1128"/>
      <c r="O216" s="1041"/>
      <c r="P216" s="1034" t="s">
        <v>25</v>
      </c>
      <c r="Q216" s="1035"/>
      <c r="R216" s="1036"/>
      <c r="S216" s="433">
        <f>IFERROR(VLOOKUP(H216,'2.1 Balance de prueba'!$B$5:$G$1105,6,0),0)+IFERROR(VLOOKUP(C216,'2.1 Balance de prueba'!$B$5:$G$1825,6,0),0)+IFERROR(VLOOKUP(D216,'2.1 Balance de prueba'!$B$5:$G$1105,6,0),0)+IFERROR(VLOOKUP(E216,'2.1 Balance de prueba'!$B$5:$G$1825,6,0),0)+IFERROR(VLOOKUP(F216,'2.1 Balance de prueba'!$B$5:$G$1825,6,0),0)+IFERROR(VLOOKUP(B216,'2.1 Balance de prueba'!$B$5:$G$1105,6,0),0)+IFERROR(VLOOKUP(A216,'2.1 Balance de prueba'!$B$5:$G$1105,6,0),0)+IFERROR(VLOOKUP(I216,'2.1 Balance de prueba'!$B$5:$G$1105,6,0),0)+IFERROR(VLOOKUP(J216,'2.1 Balance de prueba'!$B$5:$G$1105,6,0),0)+IFERROR(VLOOKUP(K216,'2.1 Balance de prueba'!$B$5:$G$1105,6,0),0)+IFERROR(VLOOKUP(G216,'2.1 Balance de prueba'!$B$5:$G$1105,6,0),0)</f>
        <v>0</v>
      </c>
      <c r="T216" s="136"/>
      <c r="U216" s="163"/>
      <c r="V216" s="163"/>
      <c r="W216" s="162"/>
    </row>
    <row r="217" spans="1:23" ht="18.75" customHeight="1">
      <c r="A217" s="719"/>
      <c r="B217" s="719"/>
      <c r="C217" s="719"/>
      <c r="D217" s="719"/>
      <c r="E217" s="719"/>
      <c r="F217" s="719"/>
      <c r="G217" s="719"/>
      <c r="H217" s="719"/>
      <c r="I217" s="719"/>
      <c r="J217" s="719"/>
      <c r="K217" s="719"/>
      <c r="M217" s="702"/>
      <c r="N217" s="1128"/>
      <c r="O217" s="1041"/>
      <c r="P217" s="1034" t="s">
        <v>26</v>
      </c>
      <c r="Q217" s="1035"/>
      <c r="R217" s="1036"/>
      <c r="S217" s="433">
        <f>IFERROR(VLOOKUP(H217,'2.1 Balance de prueba'!$B$5:$G$1105,6,0),0)+IFERROR(VLOOKUP(C217,'2.1 Balance de prueba'!$B$5:$G$1825,6,0),0)+IFERROR(VLOOKUP(D217,'2.1 Balance de prueba'!$B$5:$G$1105,6,0),0)+IFERROR(VLOOKUP(E217,'2.1 Balance de prueba'!$B$5:$G$1825,6,0),0)+IFERROR(VLOOKUP(F217,'2.1 Balance de prueba'!$B$5:$G$1825,6,0),0)+IFERROR(VLOOKUP(B217,'2.1 Balance de prueba'!$B$5:$G$1105,6,0),0)+IFERROR(VLOOKUP(A217,'2.1 Balance de prueba'!$B$5:$G$1105,6,0),0)+IFERROR(VLOOKUP(I217,'2.1 Balance de prueba'!$B$5:$G$1105,6,0),0)+IFERROR(VLOOKUP(J217,'2.1 Balance de prueba'!$B$5:$G$1105,6,0),0)+IFERROR(VLOOKUP(K217,'2.1 Balance de prueba'!$B$5:$G$1105,6,0),0)+IFERROR(VLOOKUP(G217,'2.1 Balance de prueba'!$B$5:$G$1105,6,0),0)</f>
        <v>0</v>
      </c>
      <c r="T217" s="136"/>
      <c r="U217" s="163"/>
      <c r="V217" s="163"/>
      <c r="W217" s="162"/>
    </row>
    <row r="218" spans="1:23" ht="20.25" customHeight="1">
      <c r="A218" s="719"/>
      <c r="B218" s="719"/>
      <c r="C218" s="719"/>
      <c r="D218" s="719"/>
      <c r="E218" s="719"/>
      <c r="F218" s="719"/>
      <c r="G218" s="719"/>
      <c r="H218" s="719"/>
      <c r="I218" s="719"/>
      <c r="J218" s="719"/>
      <c r="K218" s="719"/>
      <c r="M218" s="702"/>
      <c r="N218" s="1128"/>
      <c r="O218" s="1041"/>
      <c r="P218" s="1034" t="s">
        <v>176</v>
      </c>
      <c r="Q218" s="1035"/>
      <c r="R218" s="1036"/>
      <c r="S218" s="433">
        <f>IFERROR(VLOOKUP(H218,'2.1 Balance de prueba'!$B$5:$G$1105,6,0),0)+IFERROR(VLOOKUP(C218,'2.1 Balance de prueba'!$B$5:$G$1825,6,0),0)+IFERROR(VLOOKUP(D218,'2.1 Balance de prueba'!$B$5:$G$1105,6,0),0)+IFERROR(VLOOKUP(E218,'2.1 Balance de prueba'!$B$5:$G$1825,6,0),0)+IFERROR(VLOOKUP(F218,'2.1 Balance de prueba'!$B$5:$G$1825,6,0),0)+IFERROR(VLOOKUP(B218,'2.1 Balance de prueba'!$B$5:$G$1105,6,0),0)+IFERROR(VLOOKUP(A218,'2.1 Balance de prueba'!$B$5:$G$1105,6,0),0)+IFERROR(VLOOKUP(I218,'2.1 Balance de prueba'!$B$5:$G$1105,6,0),0)+IFERROR(VLOOKUP(J218,'2.1 Balance de prueba'!$B$5:$G$1105,6,0),0)+IFERROR(VLOOKUP(K218,'2.1 Balance de prueba'!$B$5:$G$1105,6,0),0)+IFERROR(VLOOKUP(G218,'2.1 Balance de prueba'!$B$5:$G$1105,6,0),0)</f>
        <v>0</v>
      </c>
      <c r="T218" s="136"/>
      <c r="U218" s="163"/>
      <c r="V218" s="163"/>
      <c r="W218" s="162"/>
    </row>
    <row r="219" spans="1:23" ht="20.25" customHeight="1">
      <c r="A219" s="719"/>
      <c r="B219" s="719"/>
      <c r="C219" s="719"/>
      <c r="D219" s="719"/>
      <c r="E219" s="719"/>
      <c r="F219" s="719"/>
      <c r="G219" s="719"/>
      <c r="H219" s="719"/>
      <c r="I219" s="719"/>
      <c r="J219" s="719"/>
      <c r="K219" s="719"/>
      <c r="M219" s="702"/>
      <c r="N219" s="1128"/>
      <c r="O219" s="1041"/>
      <c r="P219" s="1034" t="s">
        <v>791</v>
      </c>
      <c r="Q219" s="1035"/>
      <c r="R219" s="1036"/>
      <c r="S219" s="433">
        <f>IFERROR(VLOOKUP(H219,'2.1 Balance de prueba'!$B$5:$G$1105,6,0),0)+IFERROR(VLOOKUP(C219,'2.1 Balance de prueba'!$B$5:$G$1825,6,0),0)+IFERROR(VLOOKUP(D219,'2.1 Balance de prueba'!$B$5:$G$1105,6,0),0)+IFERROR(VLOOKUP(E219,'2.1 Balance de prueba'!$B$5:$G$1825,6,0),0)+IFERROR(VLOOKUP(F219,'2.1 Balance de prueba'!$B$5:$G$1825,6,0),0)+IFERROR(VLOOKUP(B219,'2.1 Balance de prueba'!$B$5:$G$1105,6,0),0)+IFERROR(VLOOKUP(A219,'2.1 Balance de prueba'!$B$5:$G$1105,6,0),0)+IFERROR(VLOOKUP(I219,'2.1 Balance de prueba'!$B$5:$G$1105,6,0),0)+IFERROR(VLOOKUP(J219,'2.1 Balance de prueba'!$B$5:$G$1105,6,0),0)+IFERROR(VLOOKUP(K219,'2.1 Balance de prueba'!$B$5:$G$1105,6,0),0)+IFERROR(VLOOKUP(G219,'2.1 Balance de prueba'!$B$5:$G$1105,6,0),0)</f>
        <v>0</v>
      </c>
      <c r="T219" s="136"/>
      <c r="U219" s="163"/>
      <c r="V219" s="163"/>
      <c r="W219" s="162"/>
    </row>
    <row r="220" spans="1:23" ht="22.5" customHeight="1">
      <c r="A220" s="719"/>
      <c r="B220" s="719"/>
      <c r="C220" s="719"/>
      <c r="D220" s="719"/>
      <c r="E220" s="719"/>
      <c r="F220" s="719"/>
      <c r="G220" s="719"/>
      <c r="H220" s="719"/>
      <c r="I220" s="719"/>
      <c r="J220" s="719"/>
      <c r="K220" s="719"/>
      <c r="M220" s="702"/>
      <c r="N220" s="1128"/>
      <c r="O220" s="1041"/>
      <c r="P220" s="1034" t="s">
        <v>301</v>
      </c>
      <c r="Q220" s="1035"/>
      <c r="R220" s="1036"/>
      <c r="S220" s="433">
        <f>IFERROR(VLOOKUP(H220,'2.1 Balance de prueba'!$B$5:$G$1105,6,0),0)+IFERROR(VLOOKUP(C220,'2.1 Balance de prueba'!$B$5:$G$1825,6,0),0)+IFERROR(VLOOKUP(D220,'2.1 Balance de prueba'!$B$5:$G$1105,6,0),0)+IFERROR(VLOOKUP(E220,'2.1 Balance de prueba'!$B$5:$G$1825,6,0),0)+IFERROR(VLOOKUP(F220,'2.1 Balance de prueba'!$B$5:$G$1825,6,0),0)+IFERROR(VLOOKUP(B220,'2.1 Balance de prueba'!$B$5:$G$1105,6,0),0)+IFERROR(VLOOKUP(A220,'2.1 Balance de prueba'!$B$5:$G$1105,6,0),0)+IFERROR(VLOOKUP(I220,'2.1 Balance de prueba'!$B$5:$G$1105,6,0),0)+IFERROR(VLOOKUP(J220,'2.1 Balance de prueba'!$B$5:$G$1105,6,0),0)+IFERROR(VLOOKUP(K220,'2.1 Balance de prueba'!$B$5:$G$1105,6,0),0)+IFERROR(VLOOKUP(G220,'2.1 Balance de prueba'!$B$5:$G$1105,6,0),0)</f>
        <v>0</v>
      </c>
      <c r="T220" s="136"/>
      <c r="U220" s="163"/>
      <c r="V220" s="163"/>
      <c r="W220" s="162"/>
    </row>
    <row r="221" spans="1:23" ht="18.75" customHeight="1">
      <c r="A221" s="719"/>
      <c r="B221" s="719"/>
      <c r="C221" s="719"/>
      <c r="D221" s="719"/>
      <c r="E221" s="719"/>
      <c r="F221" s="719"/>
      <c r="G221" s="719"/>
      <c r="H221" s="719"/>
      <c r="I221" s="719"/>
      <c r="J221" s="719"/>
      <c r="K221" s="719"/>
      <c r="M221" s="702"/>
      <c r="N221" s="1128"/>
      <c r="O221" s="1041"/>
      <c r="P221" s="1034" t="s">
        <v>302</v>
      </c>
      <c r="Q221" s="1035"/>
      <c r="R221" s="1036"/>
      <c r="S221" s="433">
        <f>IFERROR(VLOOKUP(H221,'2.1 Balance de prueba'!$B$5:$G$1105,6,0),0)+IFERROR(VLOOKUP(C221,'2.1 Balance de prueba'!$B$5:$G$1825,6,0),0)+IFERROR(VLOOKUP(D221,'2.1 Balance de prueba'!$B$5:$G$1105,6,0),0)+IFERROR(VLOOKUP(E221,'2.1 Balance de prueba'!$B$5:$G$1825,6,0),0)+IFERROR(VLOOKUP(F221,'2.1 Balance de prueba'!$B$5:$G$1825,6,0),0)+IFERROR(VLOOKUP(B221,'2.1 Balance de prueba'!$B$5:$G$1105,6,0),0)+IFERROR(VLOOKUP(A221,'2.1 Balance de prueba'!$B$5:$G$1105,6,0),0)+IFERROR(VLOOKUP(I221,'2.1 Balance de prueba'!$B$5:$G$1105,6,0),0)+IFERROR(VLOOKUP(J221,'2.1 Balance de prueba'!$B$5:$G$1105,6,0),0)+IFERROR(VLOOKUP(K221,'2.1 Balance de prueba'!$B$5:$G$1105,6,0),0)+IFERROR(VLOOKUP(G221,'2.1 Balance de prueba'!$B$5:$G$1105,6,0),0)</f>
        <v>0</v>
      </c>
      <c r="T221" s="136"/>
      <c r="U221" s="163"/>
      <c r="V221" s="163"/>
      <c r="W221" s="162"/>
    </row>
    <row r="222" spans="1:23" ht="30" customHeight="1">
      <c r="A222" s="719"/>
      <c r="B222" s="719"/>
      <c r="C222" s="719"/>
      <c r="D222" s="719"/>
      <c r="E222" s="719"/>
      <c r="F222" s="719"/>
      <c r="G222" s="719"/>
      <c r="H222" s="719"/>
      <c r="I222" s="719"/>
      <c r="J222" s="719"/>
      <c r="K222" s="719"/>
      <c r="M222" s="702"/>
      <c r="N222" s="1129"/>
      <c r="O222" s="1042"/>
      <c r="P222" s="1034" t="s">
        <v>623</v>
      </c>
      <c r="Q222" s="1035"/>
      <c r="R222" s="1036"/>
      <c r="S222" s="433">
        <f>IFERROR(VLOOKUP(H222,'2.1 Balance de prueba'!$B$5:$G$1105,6,0),0)+IFERROR(VLOOKUP(C222,'2.1 Balance de prueba'!$B$5:$G$1825,6,0),0)+IFERROR(VLOOKUP(D222,'2.1 Balance de prueba'!$B$5:$G$1105,6,0),0)+IFERROR(VLOOKUP(E222,'2.1 Balance de prueba'!$B$5:$G$1825,6,0),0)+IFERROR(VLOOKUP(F222,'2.1 Balance de prueba'!$B$5:$G$1825,6,0),0)+IFERROR(VLOOKUP(B222,'2.1 Balance de prueba'!$B$5:$G$1105,6,0),0)+IFERROR(VLOOKUP(A222,'2.1 Balance de prueba'!$B$5:$G$1105,6,0),0)+IFERROR(VLOOKUP(I222,'2.1 Balance de prueba'!$B$5:$G$1105,6,0),0)+IFERROR(VLOOKUP(J222,'2.1 Balance de prueba'!$B$5:$G$1105,6,0),0)+IFERROR(VLOOKUP(K222,'2.1 Balance de prueba'!$B$5:$G$1105,6,0),0)+IFERROR(VLOOKUP(G222,'2.1 Balance de prueba'!$B$5:$G$1105,6,0),0)</f>
        <v>0</v>
      </c>
      <c r="T222" s="136"/>
      <c r="U222" s="163"/>
      <c r="V222" s="163"/>
      <c r="W222" s="162"/>
    </row>
    <row r="223" spans="1:23" ht="18.75" customHeight="1">
      <c r="A223" s="719"/>
      <c r="B223" s="719"/>
      <c r="C223" s="719"/>
      <c r="D223" s="719"/>
      <c r="E223" s="719"/>
      <c r="F223" s="719"/>
      <c r="G223" s="719"/>
      <c r="H223" s="719"/>
      <c r="I223" s="719"/>
      <c r="J223" s="719"/>
      <c r="K223" s="719"/>
      <c r="M223" s="702"/>
      <c r="N223" s="1129"/>
      <c r="O223" s="1042"/>
      <c r="P223" s="1034" t="s">
        <v>875</v>
      </c>
      <c r="Q223" s="1035"/>
      <c r="R223" s="1036"/>
      <c r="S223" s="433">
        <f>IFERROR(VLOOKUP(H223,'2.1 Balance de prueba'!$B$5:$G$1105,6,0),0)+IFERROR(VLOOKUP(C223,'2.1 Balance de prueba'!$B$5:$G$1825,6,0),0)+IFERROR(VLOOKUP(D223,'2.1 Balance de prueba'!$B$5:$G$1105,6,0),0)+IFERROR(VLOOKUP(E223,'2.1 Balance de prueba'!$B$5:$G$1825,6,0),0)+IFERROR(VLOOKUP(F223,'2.1 Balance de prueba'!$B$5:$G$1825,6,0),0)+IFERROR(VLOOKUP(B223,'2.1 Balance de prueba'!$B$5:$G$1105,6,0),0)+IFERROR(VLOOKUP(A223,'2.1 Balance de prueba'!$B$5:$G$1105,6,0),0)+IFERROR(VLOOKUP(I223,'2.1 Balance de prueba'!$B$5:$G$1105,6,0),0)+IFERROR(VLOOKUP(J223,'2.1 Balance de prueba'!$B$5:$G$1105,6,0),0)+IFERROR(VLOOKUP(K223,'2.1 Balance de prueba'!$B$5:$G$1105,6,0),0)+IFERROR(VLOOKUP(G223,'2.1 Balance de prueba'!$B$5:$G$1105,6,0),0)</f>
        <v>0</v>
      </c>
      <c r="T223" s="136"/>
      <c r="U223" s="163"/>
      <c r="V223" s="163"/>
      <c r="W223" s="162"/>
    </row>
    <row r="224" spans="1:23" ht="19.5" customHeight="1">
      <c r="A224" s="719"/>
      <c r="B224" s="719"/>
      <c r="C224" s="719"/>
      <c r="D224" s="719"/>
      <c r="E224" s="719"/>
      <c r="F224" s="719"/>
      <c r="G224" s="719"/>
      <c r="H224" s="719"/>
      <c r="I224" s="719"/>
      <c r="J224" s="719"/>
      <c r="K224" s="719"/>
      <c r="M224" s="702"/>
      <c r="N224" s="1128"/>
      <c r="O224" s="1043"/>
      <c r="P224" s="1039" t="s">
        <v>876</v>
      </c>
      <c r="Q224" s="1119"/>
      <c r="R224" s="1120"/>
      <c r="S224" s="433">
        <f>IFERROR(VLOOKUP(H224,'2.1 Balance de prueba'!$B$5:$G$1105,6,0),0)+IFERROR(VLOOKUP(C224,'2.1 Balance de prueba'!$B$5:$G$1825,6,0),0)+IFERROR(VLOOKUP(D224,'2.1 Balance de prueba'!$B$5:$G$1105,6,0),0)+IFERROR(VLOOKUP(E224,'2.1 Balance de prueba'!$B$5:$G$1825,6,0),0)+IFERROR(VLOOKUP(F224,'2.1 Balance de prueba'!$B$5:$G$1825,6,0),0)+IFERROR(VLOOKUP(B224,'2.1 Balance de prueba'!$B$5:$G$1105,6,0),0)+IFERROR(VLOOKUP(A224,'2.1 Balance de prueba'!$B$5:$G$1105,6,0),0)+IFERROR(VLOOKUP(I224,'2.1 Balance de prueba'!$B$5:$G$1105,6,0),0)+IFERROR(VLOOKUP(J224,'2.1 Balance de prueba'!$B$5:$G$1105,6,0),0)+IFERROR(VLOOKUP(K224,'2.1 Balance de prueba'!$B$5:$G$1105,6,0),0)+IFERROR(VLOOKUP(G224,'2.1 Balance de prueba'!$B$5:$G$1105,6,0),0)</f>
        <v>0</v>
      </c>
      <c r="T224" s="136"/>
      <c r="U224" s="163"/>
      <c r="V224" s="163"/>
      <c r="W224" s="162"/>
    </row>
    <row r="225" spans="1:23" ht="23.25" customHeight="1">
      <c r="A225" s="719"/>
      <c r="B225" s="719"/>
      <c r="C225" s="719"/>
      <c r="D225" s="719"/>
      <c r="E225" s="719"/>
      <c r="F225" s="719"/>
      <c r="G225" s="719"/>
      <c r="H225" s="719"/>
      <c r="I225" s="719"/>
      <c r="J225" s="719"/>
      <c r="K225" s="719"/>
      <c r="M225" s="702"/>
      <c r="N225" s="1128"/>
      <c r="O225" s="1044" t="s">
        <v>27</v>
      </c>
      <c r="P225" s="1015"/>
      <c r="Q225" s="1015"/>
      <c r="R225" s="1045"/>
      <c r="S225" s="135">
        <f>S226+S227-S228-S229</f>
        <v>13043396639.559998</v>
      </c>
      <c r="T225" s="135">
        <f>T226+T227-T228-T229</f>
        <v>0</v>
      </c>
      <c r="U225" s="163"/>
      <c r="V225" s="163"/>
      <c r="W225" s="162"/>
    </row>
    <row r="226" spans="1:23" ht="27.75" customHeight="1">
      <c r="A226" s="719"/>
      <c r="B226" s="719"/>
      <c r="C226" s="719"/>
      <c r="D226" s="719"/>
      <c r="E226" s="719"/>
      <c r="F226" s="719"/>
      <c r="G226" s="719"/>
      <c r="H226" s="719"/>
      <c r="I226" s="719"/>
      <c r="J226" s="719"/>
      <c r="K226" s="719"/>
      <c r="M226" s="702"/>
      <c r="N226" s="1128"/>
      <c r="O226" s="1058"/>
      <c r="P226" s="1034" t="s">
        <v>624</v>
      </c>
      <c r="Q226" s="1035"/>
      <c r="R226" s="1036"/>
      <c r="S226" s="433">
        <v>13043396639.559998</v>
      </c>
      <c r="T226" s="137"/>
      <c r="U226" s="163"/>
      <c r="V226" s="163"/>
      <c r="W226" s="162"/>
    </row>
    <row r="227" spans="1:23" ht="30.75" customHeight="1">
      <c r="A227" s="719"/>
      <c r="B227" s="719"/>
      <c r="C227" s="719"/>
      <c r="D227" s="719"/>
      <c r="E227" s="719"/>
      <c r="F227" s="719"/>
      <c r="G227" s="719"/>
      <c r="H227" s="719"/>
      <c r="I227" s="719"/>
      <c r="J227" s="719"/>
      <c r="K227" s="719"/>
      <c r="M227" s="702"/>
      <c r="N227" s="1128"/>
      <c r="O227" s="1056"/>
      <c r="P227" s="1034" t="s">
        <v>177</v>
      </c>
      <c r="Q227" s="1035"/>
      <c r="R227" s="1036"/>
      <c r="S227" s="433">
        <f>IFERROR(VLOOKUP(H227,'2.1 Balance de prueba'!$B$5:$G$1105,6,0),0)+IFERROR(VLOOKUP(C227,'2.1 Balance de prueba'!$B$5:$G$1825,6,0),0)+IFERROR(VLOOKUP(D227,'2.1 Balance de prueba'!$B$5:$G$1105,6,0),0)+IFERROR(VLOOKUP(E227,'2.1 Balance de prueba'!$B$5:$G$1825,6,0),0)+IFERROR(VLOOKUP(F227,'2.1 Balance de prueba'!$B$5:$G$1825,6,0),0)+IFERROR(VLOOKUP(B227,'2.1 Balance de prueba'!$B$5:$G$1105,6,0),0)+IFERROR(VLOOKUP(A227,'2.1 Balance de prueba'!$B$5:$G$1105,6,0),0)+IFERROR(VLOOKUP(I227,'2.1 Balance de prueba'!$B$5:$G$1105,6,0),0)+IFERROR(VLOOKUP(J227,'2.1 Balance de prueba'!$B$5:$G$1105,6,0),0)+IFERROR(VLOOKUP(K227,'2.1 Balance de prueba'!$B$5:$G$1105,6,0),0)+IFERROR(VLOOKUP(G227,'2.1 Balance de prueba'!$B$5:$G$1105,6,0),0)</f>
        <v>0</v>
      </c>
      <c r="T227" s="137"/>
      <c r="U227" s="163"/>
      <c r="V227" s="163"/>
      <c r="W227" s="162"/>
    </row>
    <row r="228" spans="1:23" ht="34.5" customHeight="1">
      <c r="A228" s="719"/>
      <c r="B228" s="719"/>
      <c r="C228" s="719"/>
      <c r="D228" s="719"/>
      <c r="E228" s="719"/>
      <c r="F228" s="719"/>
      <c r="G228" s="719"/>
      <c r="H228" s="719"/>
      <c r="I228" s="719"/>
      <c r="J228" s="719"/>
      <c r="K228" s="719"/>
      <c r="M228" s="702"/>
      <c r="N228" s="1128"/>
      <c r="O228" s="1056"/>
      <c r="P228" s="1039" t="s">
        <v>281</v>
      </c>
      <c r="Q228" s="1119"/>
      <c r="R228" s="1120"/>
      <c r="S228" s="433">
        <f>IFERROR(VLOOKUP(H228,'2.1 Balance de prueba'!$B$5:$G$1105,6,0),0)+IFERROR(VLOOKUP(C228,'2.1 Balance de prueba'!$B$5:$G$1825,6,0),0)+IFERROR(VLOOKUP(D228,'2.1 Balance de prueba'!$B$5:$G$1105,6,0),0)+IFERROR(VLOOKUP(E228,'2.1 Balance de prueba'!$B$5:$G$1825,6,0),0)+IFERROR(VLOOKUP(F228,'2.1 Balance de prueba'!$B$5:$G$1825,6,0),0)+IFERROR(VLOOKUP(B228,'2.1 Balance de prueba'!$B$5:$G$1105,6,0),0)+IFERROR(VLOOKUP(A228,'2.1 Balance de prueba'!$B$5:$G$1105,6,0),0)+IFERROR(VLOOKUP(I228,'2.1 Balance de prueba'!$B$5:$G$1105,6,0),0)+IFERROR(VLOOKUP(J228,'2.1 Balance de prueba'!$B$5:$G$1105,6,0),0)+IFERROR(VLOOKUP(K228,'2.1 Balance de prueba'!$B$5:$G$1105,6,0),0)+IFERROR(VLOOKUP(G228,'2.1 Balance de prueba'!$B$5:$G$1105,6,0),0)</f>
        <v>0</v>
      </c>
      <c r="T228" s="137"/>
      <c r="U228" s="163"/>
      <c r="V228" s="163"/>
      <c r="W228" s="162"/>
    </row>
    <row r="229" spans="1:23" ht="32.25" customHeight="1">
      <c r="A229" s="719"/>
      <c r="B229" s="719"/>
      <c r="C229" s="719"/>
      <c r="D229" s="719"/>
      <c r="E229" s="719"/>
      <c r="F229" s="719"/>
      <c r="G229" s="719"/>
      <c r="H229" s="719"/>
      <c r="I229" s="719"/>
      <c r="J229" s="719"/>
      <c r="K229" s="719"/>
      <c r="M229" s="702"/>
      <c r="N229" s="1128"/>
      <c r="O229" s="1057"/>
      <c r="P229" s="1039" t="s">
        <v>282</v>
      </c>
      <c r="Q229" s="1119"/>
      <c r="R229" s="1120"/>
      <c r="S229" s="433">
        <f>IFERROR(VLOOKUP(H229,'2.1 Balance de prueba'!$B$5:$G$1105,6,0),0)+IFERROR(VLOOKUP(C229,'2.1 Balance de prueba'!$B$5:$G$1825,6,0),0)+IFERROR(VLOOKUP(D229,'2.1 Balance de prueba'!$B$5:$G$1105,6,0),0)+IFERROR(VLOOKUP(E229,'2.1 Balance de prueba'!$B$5:$G$1825,6,0),0)+IFERROR(VLOOKUP(F229,'2.1 Balance de prueba'!$B$5:$G$1825,6,0),0)+IFERROR(VLOOKUP(B229,'2.1 Balance de prueba'!$B$5:$G$1105,6,0),0)+IFERROR(VLOOKUP(A229,'2.1 Balance de prueba'!$B$5:$G$1105,6,0),0)+IFERROR(VLOOKUP(I229,'2.1 Balance de prueba'!$B$5:$G$1105,6,0),0)+IFERROR(VLOOKUP(J229,'2.1 Balance de prueba'!$B$5:$G$1105,6,0),0)+IFERROR(VLOOKUP(K229,'2.1 Balance de prueba'!$B$5:$G$1105,6,0),0)+IFERROR(VLOOKUP(G229,'2.1 Balance de prueba'!$B$5:$G$1105,6,0),0)</f>
        <v>0</v>
      </c>
      <c r="T229" s="137"/>
      <c r="U229" s="163"/>
      <c r="V229" s="163"/>
      <c r="W229" s="162"/>
    </row>
    <row r="230" spans="1:23" ht="25.5" customHeight="1">
      <c r="A230" s="719"/>
      <c r="B230" s="719"/>
      <c r="C230" s="719"/>
      <c r="D230" s="719"/>
      <c r="E230" s="719"/>
      <c r="F230" s="719"/>
      <c r="G230" s="719"/>
      <c r="H230" s="719"/>
      <c r="I230" s="719"/>
      <c r="J230" s="719"/>
      <c r="K230" s="719"/>
      <c r="M230" s="702"/>
      <c r="N230" s="1128"/>
      <c r="O230" s="1044" t="s">
        <v>28</v>
      </c>
      <c r="P230" s="1015"/>
      <c r="Q230" s="1015"/>
      <c r="R230" s="1045"/>
      <c r="S230" s="135">
        <f>S231+S232+S233+S234-S235-S236-S237</f>
        <v>0</v>
      </c>
      <c r="T230" s="135">
        <f>T231+T232+T233+T234-T235-T236-T237</f>
        <v>0</v>
      </c>
      <c r="U230" s="163"/>
      <c r="V230" s="163"/>
      <c r="W230" s="162"/>
    </row>
    <row r="231" spans="1:23" ht="40.5" customHeight="1">
      <c r="A231" s="719"/>
      <c r="B231" s="719"/>
      <c r="C231" s="719"/>
      <c r="D231" s="719"/>
      <c r="E231" s="719"/>
      <c r="F231" s="719"/>
      <c r="G231" s="719"/>
      <c r="H231" s="719"/>
      <c r="I231" s="719"/>
      <c r="J231" s="719"/>
      <c r="K231" s="817"/>
      <c r="M231" s="702"/>
      <c r="N231" s="1128"/>
      <c r="O231" s="1058"/>
      <c r="P231" s="1034" t="s">
        <v>820</v>
      </c>
      <c r="Q231" s="1035"/>
      <c r="R231" s="1036"/>
      <c r="S231" s="433">
        <f>IFERROR(VLOOKUP(H231,'2.1 Balance de prueba'!$B$5:$G$1105,6,0),0)+IFERROR(VLOOKUP(C231,'2.1 Balance de prueba'!$B$5:$G$1825,6,0),0)+IFERROR(VLOOKUP(D231,'2.1 Balance de prueba'!$B$5:$G$1105,6,0),0)+IFERROR(VLOOKUP(E231,'2.1 Balance de prueba'!$B$5:$G$1825,6,0),0)+IFERROR(VLOOKUP(F231,'2.1 Balance de prueba'!$B$5:$G$1825,6,0),0)+IFERROR(VLOOKUP(B231,'2.1 Balance de prueba'!$B$5:$G$1105,6,0),0)+IFERROR(VLOOKUP(A231,'2.1 Balance de prueba'!$B$5:$G$1105,6,0),0)+IFERROR(VLOOKUP(I231,'2.1 Balance de prueba'!$B$5:$G$1105,6,0),0)+IFERROR(VLOOKUP(J231,'2.1 Balance de prueba'!$B$5:$G$1105,6,0),0)+IFERROR(VLOOKUP(K231,'2.1 Balance de prueba'!$B$5:$G$1105,6,0),0)+IFERROR(VLOOKUP(G231,'2.1 Balance de prueba'!$B$5:$G$1105,6,0),0)</f>
        <v>0</v>
      </c>
      <c r="T231" s="136"/>
      <c r="U231" s="163"/>
      <c r="V231" s="163"/>
      <c r="W231" s="162"/>
    </row>
    <row r="232" spans="1:23" ht="32.25" customHeight="1">
      <c r="A232" s="719"/>
      <c r="B232" s="719"/>
      <c r="C232" s="719"/>
      <c r="D232" s="719"/>
      <c r="E232" s="719"/>
      <c r="F232" s="719"/>
      <c r="G232" s="719"/>
      <c r="H232" s="719"/>
      <c r="I232" s="719"/>
      <c r="J232" s="719"/>
      <c r="K232" s="719"/>
      <c r="M232" s="702"/>
      <c r="N232" s="1128"/>
      <c r="O232" s="1058"/>
      <c r="P232" s="1034" t="s">
        <v>819</v>
      </c>
      <c r="Q232" s="1035"/>
      <c r="R232" s="1036"/>
      <c r="S232" s="433">
        <f>IFERROR(VLOOKUP(H232,'2.1 Balance de prueba'!$B$5:$G$1105,6,0),0)+IFERROR(VLOOKUP(C232,'2.1 Balance de prueba'!$B$5:$G$1825,6,0),0)+IFERROR(VLOOKUP(D232,'2.1 Balance de prueba'!$B$5:$G$1105,6,0),0)+IFERROR(VLOOKUP(E232,'2.1 Balance de prueba'!$B$5:$G$1825,6,0),0)+IFERROR(VLOOKUP(F232,'2.1 Balance de prueba'!$B$5:$G$1825,6,0),0)+IFERROR(VLOOKUP(B232,'2.1 Balance de prueba'!$B$5:$G$1105,6,0),0)+IFERROR(VLOOKUP(A232,'2.1 Balance de prueba'!$B$5:$G$1105,6,0),0)+IFERROR(VLOOKUP(I232,'2.1 Balance de prueba'!$B$5:$G$1105,6,0),0)+IFERROR(VLOOKUP(J232,'2.1 Balance de prueba'!$B$5:$G$1105,6,0),0)+IFERROR(VLOOKUP(K232,'2.1 Balance de prueba'!$B$5:$G$1105,6,0),0)+IFERROR(VLOOKUP(G232,'2.1 Balance de prueba'!$B$5:$G$1105,6,0),0)</f>
        <v>0</v>
      </c>
      <c r="T232" s="136"/>
      <c r="U232" s="163"/>
      <c r="V232" s="163"/>
      <c r="W232" s="162"/>
    </row>
    <row r="233" spans="1:23" ht="34.5" customHeight="1">
      <c r="A233" s="719"/>
      <c r="B233" s="719"/>
      <c r="C233" s="719"/>
      <c r="D233" s="719"/>
      <c r="E233" s="719"/>
      <c r="F233" s="719"/>
      <c r="G233" s="719"/>
      <c r="H233" s="719"/>
      <c r="I233" s="719"/>
      <c r="J233" s="719"/>
      <c r="K233" s="719"/>
      <c r="M233" s="702"/>
      <c r="N233" s="1128"/>
      <c r="O233" s="1056"/>
      <c r="P233" s="1034" t="s">
        <v>178</v>
      </c>
      <c r="Q233" s="1035"/>
      <c r="R233" s="1036"/>
      <c r="S233" s="433">
        <f>IFERROR(VLOOKUP(H233,'2.1 Balance de prueba'!$B$5:$G$1105,6,0),0)+IFERROR(VLOOKUP(C233,'2.1 Balance de prueba'!$B$5:$G$1825,6,0),0)+IFERROR(VLOOKUP(D233,'2.1 Balance de prueba'!$B$5:$G$1105,6,0),0)+IFERROR(VLOOKUP(E233,'2.1 Balance de prueba'!$B$5:$G$1825,6,0),0)+IFERROR(VLOOKUP(F233,'2.1 Balance de prueba'!$B$5:$G$1825,6,0),0)+IFERROR(VLOOKUP(B233,'2.1 Balance de prueba'!$B$5:$G$1105,6,0),0)+IFERROR(VLOOKUP(A233,'2.1 Balance de prueba'!$B$5:$G$1105,6,0),0)+IFERROR(VLOOKUP(I233,'2.1 Balance de prueba'!$B$5:$G$1105,6,0),0)+IFERROR(VLOOKUP(J233,'2.1 Balance de prueba'!$B$5:$G$1105,6,0),0)+IFERROR(VLOOKUP(K233,'2.1 Balance de prueba'!$B$5:$G$1105,6,0),0)+IFERROR(VLOOKUP(G233,'2.1 Balance de prueba'!$B$5:$G$1105,6,0),0)</f>
        <v>0</v>
      </c>
      <c r="T233" s="136"/>
      <c r="U233" s="163"/>
      <c r="V233" s="163"/>
      <c r="W233" s="162"/>
    </row>
    <row r="234" spans="1:23" ht="20.25" customHeight="1">
      <c r="A234" s="719"/>
      <c r="B234" s="719"/>
      <c r="C234" s="719"/>
      <c r="D234" s="719"/>
      <c r="E234" s="719"/>
      <c r="F234" s="719"/>
      <c r="G234" s="719"/>
      <c r="H234" s="719"/>
      <c r="I234" s="719"/>
      <c r="J234" s="719"/>
      <c r="K234" s="719"/>
      <c r="M234" s="702"/>
      <c r="N234" s="1128"/>
      <c r="O234" s="1056"/>
      <c r="P234" s="1034" t="s">
        <v>625</v>
      </c>
      <c r="Q234" s="1035"/>
      <c r="R234" s="1036"/>
      <c r="S234" s="433">
        <f>IFERROR(VLOOKUP(H234,'2.1 Balance de prueba'!$B$5:$G$1105,6,0),0)+IFERROR(VLOOKUP(C234,'2.1 Balance de prueba'!$B$5:$G$1825,6,0),0)+IFERROR(VLOOKUP(D234,'2.1 Balance de prueba'!$B$5:$G$1105,6,0),0)+IFERROR(VLOOKUP(E234,'2.1 Balance de prueba'!$B$5:$G$1825,6,0),0)+IFERROR(VLOOKUP(F234,'2.1 Balance de prueba'!$B$5:$G$1825,6,0),0)+IFERROR(VLOOKUP(B234,'2.1 Balance de prueba'!$B$5:$G$1105,6,0),0)+IFERROR(VLOOKUP(A234,'2.1 Balance de prueba'!$B$5:$G$1105,6,0),0)+IFERROR(VLOOKUP(I234,'2.1 Balance de prueba'!$B$5:$G$1105,6,0),0)+IFERROR(VLOOKUP(J234,'2.1 Balance de prueba'!$B$5:$G$1105,6,0),0)+IFERROR(VLOOKUP(K234,'2.1 Balance de prueba'!$B$5:$G$1105,6,0),0)+IFERROR(VLOOKUP(G234,'2.1 Balance de prueba'!$B$5:$G$1105,6,0),0)</f>
        <v>0</v>
      </c>
      <c r="T234" s="136"/>
      <c r="U234" s="163"/>
      <c r="V234" s="163"/>
      <c r="W234" s="162"/>
    </row>
    <row r="235" spans="1:23" ht="21.75" customHeight="1">
      <c r="A235" s="719"/>
      <c r="B235" s="719"/>
      <c r="C235" s="719"/>
      <c r="D235" s="719"/>
      <c r="E235" s="719"/>
      <c r="F235" s="719"/>
      <c r="G235" s="719"/>
      <c r="H235" s="719"/>
      <c r="I235" s="719"/>
      <c r="J235" s="719"/>
      <c r="K235" s="719"/>
      <c r="M235" s="702"/>
      <c r="N235" s="1128"/>
      <c r="O235" s="1056"/>
      <c r="P235" s="1039" t="s">
        <v>283</v>
      </c>
      <c r="Q235" s="1119"/>
      <c r="R235" s="1120"/>
      <c r="S235" s="433">
        <f>IFERROR(VLOOKUP(H235,'2.1 Balance de prueba'!$B$5:$G$1105,6,0),0)+IFERROR(VLOOKUP(C235,'2.1 Balance de prueba'!$B$5:$G$1825,6,0),0)+IFERROR(VLOOKUP(D235,'2.1 Balance de prueba'!$B$5:$G$1105,6,0),0)+IFERROR(VLOOKUP(E235,'2.1 Balance de prueba'!$B$5:$G$1825,6,0),0)+IFERROR(VLOOKUP(F235,'2.1 Balance de prueba'!$B$5:$G$1825,6,0),0)+IFERROR(VLOOKUP(B235,'2.1 Balance de prueba'!$B$5:$G$1105,6,0),0)+IFERROR(VLOOKUP(A235,'2.1 Balance de prueba'!$B$5:$G$1105,6,0),0)+IFERROR(VLOOKUP(I235,'2.1 Balance de prueba'!$B$5:$G$1105,6,0),0)+IFERROR(VLOOKUP(J235,'2.1 Balance de prueba'!$B$5:$G$1105,6,0),0)+IFERROR(VLOOKUP(K235,'2.1 Balance de prueba'!$B$5:$G$1105,6,0),0)+IFERROR(VLOOKUP(G235,'2.1 Balance de prueba'!$B$5:$G$1105,6,0),0)</f>
        <v>0</v>
      </c>
      <c r="T235" s="136"/>
      <c r="U235" s="163"/>
      <c r="V235" s="163"/>
      <c r="W235" s="162"/>
    </row>
    <row r="236" spans="1:23" ht="32.25" customHeight="1">
      <c r="A236" s="719"/>
      <c r="B236" s="719"/>
      <c r="C236" s="719"/>
      <c r="D236" s="719"/>
      <c r="E236" s="719"/>
      <c r="F236" s="719"/>
      <c r="G236" s="719"/>
      <c r="H236" s="719"/>
      <c r="I236" s="719"/>
      <c r="J236" s="719"/>
      <c r="K236" s="719"/>
      <c r="M236" s="702"/>
      <c r="N236" s="1128"/>
      <c r="O236" s="1056"/>
      <c r="P236" s="1039" t="s">
        <v>284</v>
      </c>
      <c r="Q236" s="1119"/>
      <c r="R236" s="1120"/>
      <c r="S236" s="433">
        <f>IFERROR(VLOOKUP(H236,'2.1 Balance de prueba'!$B$5:$G$1105,6,0),0)+IFERROR(VLOOKUP(C236,'2.1 Balance de prueba'!$B$5:$G$1825,6,0),0)+IFERROR(VLOOKUP(D236,'2.1 Balance de prueba'!$B$5:$G$1105,6,0),0)+IFERROR(VLOOKUP(E236,'2.1 Balance de prueba'!$B$5:$G$1825,6,0),0)+IFERROR(VLOOKUP(F236,'2.1 Balance de prueba'!$B$5:$G$1825,6,0),0)+IFERROR(VLOOKUP(B236,'2.1 Balance de prueba'!$B$5:$G$1105,6,0),0)+IFERROR(VLOOKUP(A236,'2.1 Balance de prueba'!$B$5:$G$1105,6,0),0)+IFERROR(VLOOKUP(I236,'2.1 Balance de prueba'!$B$5:$G$1105,6,0),0)+IFERROR(VLOOKUP(J236,'2.1 Balance de prueba'!$B$5:$G$1105,6,0),0)+IFERROR(VLOOKUP(K236,'2.1 Balance de prueba'!$B$5:$G$1105,6,0),0)+IFERROR(VLOOKUP(G236,'2.1 Balance de prueba'!$B$5:$G$1105,6,0),0)</f>
        <v>0</v>
      </c>
      <c r="T236" s="136"/>
      <c r="U236" s="163"/>
      <c r="V236" s="163"/>
      <c r="W236" s="162"/>
    </row>
    <row r="237" spans="1:23" ht="35.25" customHeight="1">
      <c r="A237" s="719"/>
      <c r="B237" s="719"/>
      <c r="C237" s="719"/>
      <c r="D237" s="719"/>
      <c r="E237" s="719"/>
      <c r="F237" s="719"/>
      <c r="G237" s="719"/>
      <c r="H237" s="719"/>
      <c r="I237" s="719"/>
      <c r="J237" s="719"/>
      <c r="K237" s="719"/>
      <c r="M237" s="702"/>
      <c r="N237" s="1128"/>
      <c r="O237" s="1057"/>
      <c r="P237" s="1039" t="s">
        <v>626</v>
      </c>
      <c r="Q237" s="1119"/>
      <c r="R237" s="1120"/>
      <c r="S237" s="433">
        <f>IFERROR(VLOOKUP(H237,'2.1 Balance de prueba'!$B$5:$G$1105,6,0),0)+IFERROR(VLOOKUP(C237,'2.1 Balance de prueba'!$B$5:$G$1825,6,0),0)+IFERROR(VLOOKUP(D237,'2.1 Balance de prueba'!$B$5:$G$1105,6,0),0)+IFERROR(VLOOKUP(E237,'2.1 Balance de prueba'!$B$5:$G$1825,6,0),0)+IFERROR(VLOOKUP(F237,'2.1 Balance de prueba'!$B$5:$G$1825,6,0),0)+IFERROR(VLOOKUP(B237,'2.1 Balance de prueba'!$B$5:$G$1105,6,0),0)+IFERROR(VLOOKUP(A237,'2.1 Balance de prueba'!$B$5:$G$1105,6,0),0)+IFERROR(VLOOKUP(I237,'2.1 Balance de prueba'!$B$5:$G$1105,6,0),0)+IFERROR(VLOOKUP(J237,'2.1 Balance de prueba'!$B$5:$G$1105,6,0),0)+IFERROR(VLOOKUP(K237,'2.1 Balance de prueba'!$B$5:$G$1105,6,0),0)+IFERROR(VLOOKUP(G237,'2.1 Balance de prueba'!$B$5:$G$1105,6,0),0)</f>
        <v>0</v>
      </c>
      <c r="T237" s="136"/>
      <c r="U237" s="163"/>
      <c r="V237" s="163"/>
      <c r="W237" s="162"/>
    </row>
    <row r="238" spans="1:23" ht="38.25" customHeight="1">
      <c r="A238" s="719"/>
      <c r="B238" s="719"/>
      <c r="C238" s="719"/>
      <c r="D238" s="719"/>
      <c r="E238" s="719"/>
      <c r="F238" s="719"/>
      <c r="G238" s="719"/>
      <c r="H238" s="719"/>
      <c r="I238" s="719"/>
      <c r="J238" s="719"/>
      <c r="K238" s="719"/>
      <c r="M238" s="702"/>
      <c r="N238" s="1128"/>
      <c r="O238" s="1109" t="s">
        <v>481</v>
      </c>
      <c r="P238" s="1035"/>
      <c r="Q238" s="1035"/>
      <c r="R238" s="1036"/>
      <c r="S238" s="135">
        <f>S239-S240</f>
        <v>0</v>
      </c>
      <c r="T238" s="135">
        <f>T239-T240</f>
        <v>0</v>
      </c>
      <c r="U238" s="163"/>
      <c r="V238" s="163"/>
      <c r="W238" s="162"/>
    </row>
    <row r="239" spans="1:23" ht="22.5" customHeight="1">
      <c r="A239" s="719"/>
      <c r="B239" s="719"/>
      <c r="C239" s="719"/>
      <c r="D239" s="719"/>
      <c r="E239" s="719"/>
      <c r="F239" s="719"/>
      <c r="G239" s="719"/>
      <c r="H239" s="719"/>
      <c r="I239" s="719"/>
      <c r="J239" s="719"/>
      <c r="K239" s="719"/>
      <c r="M239" s="702"/>
      <c r="N239" s="1128"/>
      <c r="O239" s="1134"/>
      <c r="P239" s="1034" t="s">
        <v>482</v>
      </c>
      <c r="Q239" s="1035"/>
      <c r="R239" s="1036"/>
      <c r="S239" s="433">
        <f>IFERROR(VLOOKUP(H239,'2.1 Balance de prueba'!$B$5:$G$1105,6,0),0)+IFERROR(VLOOKUP(C239,'2.1 Balance de prueba'!$B$5:$G$1825,6,0),0)+IFERROR(VLOOKUP(D239,'2.1 Balance de prueba'!$B$5:$G$1105,6,0),0)+IFERROR(VLOOKUP(E239,'2.1 Balance de prueba'!$B$5:$G$1825,6,0),0)+IFERROR(VLOOKUP(F239,'2.1 Balance de prueba'!$B$5:$G$1825,6,0),0)+IFERROR(VLOOKUP(B239,'2.1 Balance de prueba'!$B$5:$G$1105,6,0),0)+IFERROR(VLOOKUP(A239,'2.1 Balance de prueba'!$B$5:$G$1105,6,0),0)+IFERROR(VLOOKUP(I239,'2.1 Balance de prueba'!$B$5:$G$1105,6,0),0)+IFERROR(VLOOKUP(J239,'2.1 Balance de prueba'!$B$5:$G$1105,6,0),0)+IFERROR(VLOOKUP(K239,'2.1 Balance de prueba'!$B$5:$G$1105,6,0),0)+IFERROR(VLOOKUP(G239,'2.1 Balance de prueba'!$B$5:$G$1105,6,0),0)</f>
        <v>0</v>
      </c>
      <c r="T239" s="136"/>
      <c r="U239" s="163"/>
      <c r="V239" s="163"/>
      <c r="W239" s="162"/>
    </row>
    <row r="240" spans="1:23" ht="24" customHeight="1">
      <c r="A240" s="719"/>
      <c r="B240" s="719"/>
      <c r="C240" s="719"/>
      <c r="D240" s="719"/>
      <c r="E240" s="719"/>
      <c r="F240" s="719"/>
      <c r="G240" s="719"/>
      <c r="H240" s="719"/>
      <c r="I240" s="719"/>
      <c r="J240" s="719"/>
      <c r="K240" s="719"/>
      <c r="M240" s="702"/>
      <c r="N240" s="1128"/>
      <c r="O240" s="1057"/>
      <c r="P240" s="1039" t="s">
        <v>614</v>
      </c>
      <c r="Q240" s="1119"/>
      <c r="R240" s="1120"/>
      <c r="S240" s="433">
        <f>IFERROR(VLOOKUP(H240,'2.1 Balance de prueba'!$B$5:$G$1105,6,0),0)+IFERROR(VLOOKUP(C240,'2.1 Balance de prueba'!$B$5:$G$1825,6,0),0)+IFERROR(VLOOKUP(D240,'2.1 Balance de prueba'!$B$5:$G$1105,6,0),0)+IFERROR(VLOOKUP(E240,'2.1 Balance de prueba'!$B$5:$G$1825,6,0),0)+IFERROR(VLOOKUP(F240,'2.1 Balance de prueba'!$B$5:$G$1825,6,0),0)+IFERROR(VLOOKUP(B240,'2.1 Balance de prueba'!$B$5:$G$1105,6,0),0)+IFERROR(VLOOKUP(A240,'2.1 Balance de prueba'!$B$5:$G$1105,6,0),0)+IFERROR(VLOOKUP(I240,'2.1 Balance de prueba'!$B$5:$G$1105,6,0),0)+IFERROR(VLOOKUP(J240,'2.1 Balance de prueba'!$B$5:$G$1105,6,0),0)+IFERROR(VLOOKUP(K240,'2.1 Balance de prueba'!$B$5:$G$1105,6,0),0)+IFERROR(VLOOKUP(G240,'2.1 Balance de prueba'!$B$5:$G$1105,6,0),0)</f>
        <v>0</v>
      </c>
      <c r="T240" s="136"/>
      <c r="U240" s="163"/>
      <c r="V240" s="163"/>
      <c r="W240" s="162"/>
    </row>
    <row r="241" spans="1:23" ht="21" customHeight="1">
      <c r="A241" s="719"/>
      <c r="B241" s="719"/>
      <c r="C241" s="719"/>
      <c r="D241" s="719"/>
      <c r="E241" s="719"/>
      <c r="F241" s="719"/>
      <c r="G241" s="719"/>
      <c r="H241" s="719"/>
      <c r="I241" s="719"/>
      <c r="J241" s="719"/>
      <c r="K241" s="719"/>
      <c r="M241" s="702"/>
      <c r="N241" s="1128"/>
      <c r="O241" s="1109" t="s">
        <v>179</v>
      </c>
      <c r="P241" s="1035"/>
      <c r="Q241" s="1035"/>
      <c r="R241" s="1036"/>
      <c r="S241" s="135">
        <f>S242-S243+S244-S245</f>
        <v>0</v>
      </c>
      <c r="T241" s="135">
        <f>T242-T243+T244-T245</f>
        <v>0</v>
      </c>
      <c r="U241" s="163"/>
      <c r="V241" s="163"/>
      <c r="W241" s="164"/>
    </row>
    <row r="242" spans="1:23" ht="21" customHeight="1">
      <c r="A242" s="719"/>
      <c r="B242" s="719"/>
      <c r="C242" s="719"/>
      <c r="D242" s="719"/>
      <c r="E242" s="719"/>
      <c r="F242" s="719"/>
      <c r="G242" s="719"/>
      <c r="H242" s="719"/>
      <c r="I242" s="719"/>
      <c r="J242" s="719"/>
      <c r="K242" s="719"/>
      <c r="M242" s="702"/>
      <c r="N242" s="1129"/>
      <c r="O242" s="165"/>
      <c r="P242" s="1034" t="s">
        <v>884</v>
      </c>
      <c r="Q242" s="1035"/>
      <c r="R242" s="1036"/>
      <c r="S242" s="433">
        <f>IFERROR(VLOOKUP(H242,'2.1 Balance de prueba'!$B$5:$G$1105,6,0),0)+IFERROR(VLOOKUP(C242,'2.1 Balance de prueba'!$B$5:$G$1825,6,0),0)+IFERROR(VLOOKUP(D242,'2.1 Balance de prueba'!$B$5:$G$1105,6,0),0)+IFERROR(VLOOKUP(E242,'2.1 Balance de prueba'!$B$5:$G$1825,6,0),0)+IFERROR(VLOOKUP(F242,'2.1 Balance de prueba'!$B$5:$G$1825,6,0),0)+IFERROR(VLOOKUP(B242,'2.1 Balance de prueba'!$B$5:$G$1105,6,0),0)+IFERROR(VLOOKUP(A242,'2.1 Balance de prueba'!$B$5:$G$1105,6,0),0)+IFERROR(VLOOKUP(I242,'2.1 Balance de prueba'!$B$5:$G$1105,6,0),0)+IFERROR(VLOOKUP(J242,'2.1 Balance de prueba'!$B$5:$G$1105,6,0),0)+IFERROR(VLOOKUP(K242,'2.1 Balance de prueba'!$B$5:$G$1105,6,0),0)+IFERROR(VLOOKUP(G242,'2.1 Balance de prueba'!$B$5:$G$1105,6,0),0)</f>
        <v>0</v>
      </c>
      <c r="T242" s="166"/>
      <c r="U242" s="163"/>
      <c r="V242" s="163"/>
      <c r="W242" s="164"/>
    </row>
    <row r="243" spans="1:23" ht="21" customHeight="1">
      <c r="A243" s="719"/>
      <c r="B243" s="719"/>
      <c r="C243" s="719"/>
      <c r="D243" s="719"/>
      <c r="E243" s="719"/>
      <c r="F243" s="719"/>
      <c r="G243" s="719"/>
      <c r="H243" s="719"/>
      <c r="I243" s="719"/>
      <c r="J243" s="719"/>
      <c r="K243" s="719"/>
      <c r="M243" s="702"/>
      <c r="N243" s="1129"/>
      <c r="O243" s="165"/>
      <c r="P243" s="1039" t="s">
        <v>885</v>
      </c>
      <c r="Q243" s="1119"/>
      <c r="R243" s="1120"/>
      <c r="S243" s="433">
        <f>IFERROR(VLOOKUP(H243,'2.1 Balance de prueba'!$B$5:$G$1105,6,0),0)+IFERROR(VLOOKUP(C243,'2.1 Balance de prueba'!$B$5:$G$1825,6,0),0)+IFERROR(VLOOKUP(D243,'2.1 Balance de prueba'!$B$5:$G$1105,6,0),0)+IFERROR(VLOOKUP(E243,'2.1 Balance de prueba'!$B$5:$G$1825,6,0),0)+IFERROR(VLOOKUP(F243,'2.1 Balance de prueba'!$B$5:$G$1825,6,0),0)+IFERROR(VLOOKUP(B243,'2.1 Balance de prueba'!$B$5:$G$1105,6,0),0)+IFERROR(VLOOKUP(A243,'2.1 Balance de prueba'!$B$5:$G$1105,6,0),0)+IFERROR(VLOOKUP(I243,'2.1 Balance de prueba'!$B$5:$G$1105,6,0),0)+IFERROR(VLOOKUP(J243,'2.1 Balance de prueba'!$B$5:$G$1105,6,0),0)+IFERROR(VLOOKUP(K243,'2.1 Balance de prueba'!$B$5:$G$1105,6,0),0)+IFERROR(VLOOKUP(G243,'2.1 Balance de prueba'!$B$5:$G$1105,6,0),0)</f>
        <v>0</v>
      </c>
      <c r="T243" s="166"/>
      <c r="U243" s="163"/>
      <c r="V243" s="163"/>
      <c r="W243" s="164"/>
    </row>
    <row r="244" spans="1:23" ht="25.5" customHeight="1">
      <c r="A244" s="719"/>
      <c r="B244" s="719"/>
      <c r="C244" s="719"/>
      <c r="D244" s="719"/>
      <c r="E244" s="719"/>
      <c r="F244" s="719"/>
      <c r="G244" s="719"/>
      <c r="H244" s="719"/>
      <c r="I244" s="719"/>
      <c r="J244" s="711"/>
      <c r="K244" s="817"/>
      <c r="M244" s="702"/>
      <c r="N244" s="1128"/>
      <c r="O244" s="1134"/>
      <c r="P244" s="1034" t="s">
        <v>557</v>
      </c>
      <c r="Q244" s="1035"/>
      <c r="R244" s="1036"/>
      <c r="S244" s="433">
        <f>IFERROR(VLOOKUP(H244,'2.1 Balance de prueba'!$B$5:$G$1105,6,0),0)+IFERROR(VLOOKUP(C244,'2.1 Balance de prueba'!$B$5:$G$1825,6,0),0)+IFERROR(VLOOKUP(D244,'2.1 Balance de prueba'!$B$5:$G$1105,6,0),0)+IFERROR(VLOOKUP(E244,'2.1 Balance de prueba'!$B$5:$G$1825,6,0),0)+IFERROR(VLOOKUP(F244,'2.1 Balance de prueba'!$B$5:$G$1825,6,0),0)+IFERROR(VLOOKUP(B244,'2.1 Balance de prueba'!$B$5:$G$1105,6,0),0)+IFERROR(VLOOKUP(A244,'2.1 Balance de prueba'!$B$5:$G$1105,6,0),0)+IFERROR(VLOOKUP(I244,'2.1 Balance de prueba'!$B$5:$G$1105,6,0),0)+IFERROR(VLOOKUP(J244,'2.1 Balance de prueba'!$B$5:$G$1105,6,0),0)+IFERROR(VLOOKUP(K244,'2.1 Balance de prueba'!$B$5:$G$1105,6,0),0)+IFERROR(VLOOKUP(G244,'2.1 Balance de prueba'!$B$5:$G$1105,6,0),0)</f>
        <v>0</v>
      </c>
      <c r="T244" s="167"/>
      <c r="U244" s="163"/>
      <c r="V244" s="163"/>
      <c r="W244" s="162"/>
    </row>
    <row r="245" spans="1:23" ht="21.75" customHeight="1">
      <c r="A245" s="719"/>
      <c r="B245" s="719"/>
      <c r="C245" s="719"/>
      <c r="D245" s="719"/>
      <c r="E245" s="719"/>
      <c r="F245" s="719"/>
      <c r="G245" s="719"/>
      <c r="H245" s="719"/>
      <c r="I245" s="719"/>
      <c r="J245" s="719"/>
      <c r="K245" s="719"/>
      <c r="M245" s="702"/>
      <c r="N245" s="1128"/>
      <c r="O245" s="1057"/>
      <c r="P245" s="1039" t="s">
        <v>556</v>
      </c>
      <c r="Q245" s="1119"/>
      <c r="R245" s="1120"/>
      <c r="S245" s="433">
        <f>IFERROR(VLOOKUP(H245,'2.1 Balance de prueba'!$B$5:$G$1105,6,0),0)+IFERROR(VLOOKUP(C245,'2.1 Balance de prueba'!$B$5:$G$1825,6,0),0)+IFERROR(VLOOKUP(D245,'2.1 Balance de prueba'!$B$5:$G$1105,6,0),0)+IFERROR(VLOOKUP(E245,'2.1 Balance de prueba'!$B$5:$G$1825,6,0),0)+IFERROR(VLOOKUP(F245,'2.1 Balance de prueba'!$B$5:$G$1825,6,0),0)+IFERROR(VLOOKUP(B245,'2.1 Balance de prueba'!$B$5:$G$1105,6,0),0)+IFERROR(VLOOKUP(A245,'2.1 Balance de prueba'!$B$5:$G$1105,6,0),0)+IFERROR(VLOOKUP(I245,'2.1 Balance de prueba'!$B$5:$G$1105,6,0),0)+IFERROR(VLOOKUP(J245,'2.1 Balance de prueba'!$B$5:$G$1105,6,0),0)+IFERROR(VLOOKUP(K245,'2.1 Balance de prueba'!$B$5:$G$1105,6,0),0)+IFERROR(VLOOKUP(G245,'2.1 Balance de prueba'!$B$5:$G$1105,6,0),0)</f>
        <v>0</v>
      </c>
      <c r="T245" s="167"/>
      <c r="U245" s="163"/>
      <c r="V245" s="163"/>
      <c r="W245" s="162"/>
    </row>
    <row r="246" spans="1:23" ht="21.75" customHeight="1">
      <c r="A246" s="719"/>
      <c r="B246" s="719"/>
      <c r="C246" s="719"/>
      <c r="D246" s="719"/>
      <c r="E246" s="719"/>
      <c r="F246" s="719"/>
      <c r="G246" s="719"/>
      <c r="H246" s="719"/>
      <c r="I246" s="719"/>
      <c r="J246" s="719"/>
      <c r="K246" s="719"/>
      <c r="M246" s="701"/>
      <c r="N246" s="1130"/>
      <c r="O246" s="1131" t="s">
        <v>180</v>
      </c>
      <c r="P246" s="1132"/>
      <c r="Q246" s="1132"/>
      <c r="R246" s="1133"/>
      <c r="S246" s="168">
        <f>S208+S225+S230+S238+S241</f>
        <v>13043396639.559998</v>
      </c>
      <c r="T246" s="168">
        <f>T208+T225+T230+T238+T241</f>
        <v>0</v>
      </c>
      <c r="U246" s="163"/>
      <c r="V246" s="163"/>
      <c r="W246" s="169"/>
    </row>
    <row r="247" spans="1:23" ht="30.75" customHeight="1">
      <c r="A247" s="719"/>
      <c r="B247" s="719"/>
      <c r="C247" s="719"/>
      <c r="D247" s="719"/>
      <c r="E247" s="719"/>
      <c r="F247" s="719"/>
      <c r="G247" s="719"/>
      <c r="H247" s="719"/>
      <c r="I247" s="719"/>
      <c r="J247" s="719"/>
      <c r="K247" s="719"/>
      <c r="M247" s="701"/>
      <c r="N247" s="1037" t="s">
        <v>769</v>
      </c>
      <c r="O247" s="1038"/>
      <c r="P247" s="1038"/>
      <c r="Q247" s="1038"/>
      <c r="R247" s="1038"/>
      <c r="S247" s="170" t="s">
        <v>443</v>
      </c>
      <c r="T247" s="170" t="s">
        <v>793</v>
      </c>
      <c r="U247" s="171"/>
      <c r="V247" s="172"/>
      <c r="W247" s="173" t="s">
        <v>399</v>
      </c>
    </row>
    <row r="248" spans="1:23" ht="75" customHeight="1">
      <c r="A248" s="719"/>
      <c r="B248" s="719"/>
      <c r="C248" s="719"/>
      <c r="D248" s="719"/>
      <c r="E248" s="719"/>
      <c r="F248" s="719"/>
      <c r="G248" s="719"/>
      <c r="H248" s="719"/>
      <c r="I248" s="719"/>
      <c r="J248" s="719"/>
      <c r="K248" s="719"/>
      <c r="M248" s="702"/>
      <c r="N248" s="1018"/>
      <c r="O248" s="1140" t="s">
        <v>0</v>
      </c>
      <c r="P248" s="1141"/>
      <c r="Q248" s="1060" t="s">
        <v>172</v>
      </c>
      <c r="R248" s="1060"/>
      <c r="S248" s="174"/>
      <c r="T248" s="174"/>
      <c r="U248" s="175"/>
      <c r="V248" s="175"/>
      <c r="W248" s="176"/>
    </row>
    <row r="249" spans="1:23" ht="61.5" customHeight="1">
      <c r="A249" s="719"/>
      <c r="B249" s="719"/>
      <c r="C249" s="719"/>
      <c r="D249" s="719"/>
      <c r="E249" s="719"/>
      <c r="F249" s="719"/>
      <c r="G249" s="719"/>
      <c r="H249" s="719"/>
      <c r="I249" s="719"/>
      <c r="J249" s="719"/>
      <c r="K249" s="719"/>
      <c r="M249" s="702"/>
      <c r="N249" s="1018"/>
      <c r="O249" s="1142"/>
      <c r="P249" s="1143"/>
      <c r="Q249" s="1060" t="s">
        <v>152</v>
      </c>
      <c r="R249" s="1060"/>
      <c r="S249" s="174"/>
      <c r="T249" s="174"/>
      <c r="U249" s="175"/>
      <c r="V249" s="175"/>
      <c r="W249" s="177"/>
    </row>
    <row r="250" spans="1:23" ht="27" customHeight="1">
      <c r="A250" s="719"/>
      <c r="B250" s="719"/>
      <c r="C250" s="719"/>
      <c r="D250" s="719"/>
      <c r="E250" s="719"/>
      <c r="F250" s="719"/>
      <c r="G250" s="719"/>
      <c r="H250" s="719"/>
      <c r="I250" s="719"/>
      <c r="J250" s="719"/>
      <c r="K250" s="719"/>
      <c r="M250" s="702"/>
      <c r="N250" s="1018"/>
      <c r="O250" s="1142"/>
      <c r="P250" s="1143"/>
      <c r="Q250" s="1060" t="s">
        <v>241</v>
      </c>
      <c r="R250" s="1060"/>
      <c r="S250" s="174"/>
      <c r="T250" s="174"/>
      <c r="U250" s="175"/>
      <c r="V250" s="175"/>
      <c r="W250" s="176"/>
    </row>
    <row r="251" spans="1:23" ht="27" customHeight="1">
      <c r="A251" s="719"/>
      <c r="B251" s="719"/>
      <c r="C251" s="719"/>
      <c r="D251" s="719"/>
      <c r="E251" s="719"/>
      <c r="F251" s="719"/>
      <c r="G251" s="719"/>
      <c r="H251" s="719"/>
      <c r="I251" s="719"/>
      <c r="J251" s="719"/>
      <c r="K251" s="719"/>
      <c r="M251" s="702"/>
      <c r="N251" s="1019"/>
      <c r="O251" s="1142"/>
      <c r="P251" s="1143"/>
      <c r="Q251" s="1016" t="s">
        <v>303</v>
      </c>
      <c r="R251" s="1031"/>
      <c r="S251" s="193"/>
      <c r="T251" s="193"/>
      <c r="U251" s="194"/>
      <c r="V251" s="194"/>
      <c r="W251" s="195"/>
    </row>
    <row r="252" spans="1:23" ht="27" customHeight="1">
      <c r="A252" s="719"/>
      <c r="B252" s="719"/>
      <c r="C252" s="719"/>
      <c r="D252" s="719"/>
      <c r="E252" s="719"/>
      <c r="F252" s="719"/>
      <c r="G252" s="719"/>
      <c r="H252" s="719"/>
      <c r="I252" s="719"/>
      <c r="J252" s="719"/>
      <c r="K252" s="719"/>
      <c r="M252" s="702"/>
      <c r="N252" s="1018"/>
      <c r="O252" s="1142"/>
      <c r="P252" s="1143"/>
      <c r="Q252" s="1148" t="s">
        <v>893</v>
      </c>
      <c r="R252" s="1149"/>
      <c r="S252" s="174"/>
      <c r="T252" s="174"/>
      <c r="U252" s="175"/>
      <c r="V252" s="175"/>
      <c r="W252" s="176"/>
    </row>
    <row r="253" spans="1:23" ht="72.75" customHeight="1">
      <c r="A253" s="719"/>
      <c r="B253" s="719"/>
      <c r="C253" s="719"/>
      <c r="D253" s="719"/>
      <c r="E253" s="719"/>
      <c r="F253" s="719"/>
      <c r="G253" s="719"/>
      <c r="H253" s="719"/>
      <c r="I253" s="719"/>
      <c r="J253" s="719"/>
      <c r="K253" s="719"/>
      <c r="M253" s="702"/>
      <c r="N253" s="1018"/>
      <c r="O253" s="1144" t="s">
        <v>13</v>
      </c>
      <c r="P253" s="1145"/>
      <c r="Q253" s="1060" t="s">
        <v>171</v>
      </c>
      <c r="R253" s="1060"/>
      <c r="S253" s="174"/>
      <c r="T253" s="174"/>
      <c r="U253" s="175"/>
      <c r="V253" s="175"/>
      <c r="W253" s="176"/>
    </row>
    <row r="254" spans="1:23" ht="59.25" customHeight="1">
      <c r="A254" s="719"/>
      <c r="B254" s="719"/>
      <c r="C254" s="719"/>
      <c r="D254" s="719"/>
      <c r="E254" s="719"/>
      <c r="F254" s="719"/>
      <c r="G254" s="719"/>
      <c r="H254" s="719"/>
      <c r="I254" s="719"/>
      <c r="J254" s="719"/>
      <c r="K254" s="719"/>
      <c r="M254" s="702"/>
      <c r="N254" s="1018"/>
      <c r="O254" s="1146"/>
      <c r="P254" s="1147"/>
      <c r="Q254" s="1060" t="s">
        <v>173</v>
      </c>
      <c r="R254" s="1060"/>
      <c r="S254" s="174"/>
      <c r="T254" s="174"/>
      <c r="U254" s="175"/>
      <c r="V254" s="175"/>
      <c r="W254" s="177"/>
    </row>
    <row r="255" spans="1:23" ht="45" customHeight="1">
      <c r="A255" s="719"/>
      <c r="B255" s="719"/>
      <c r="C255" s="719"/>
      <c r="D255" s="719"/>
      <c r="E255" s="719"/>
      <c r="F255" s="719"/>
      <c r="G255" s="719"/>
      <c r="H255" s="719"/>
      <c r="I255" s="719"/>
      <c r="J255" s="719"/>
      <c r="K255" s="719"/>
      <c r="M255" s="702"/>
      <c r="N255" s="1018"/>
      <c r="O255" s="1022" t="s">
        <v>210</v>
      </c>
      <c r="P255" s="1023"/>
      <c r="Q255" s="1016" t="s">
        <v>765</v>
      </c>
      <c r="R255" s="1017"/>
      <c r="S255" s="178"/>
      <c r="T255" s="178"/>
      <c r="U255" s="179"/>
      <c r="V255" s="179"/>
      <c r="W255" s="176"/>
    </row>
    <row r="256" spans="1:23" ht="44.25" customHeight="1">
      <c r="A256" s="719"/>
      <c r="B256" s="719"/>
      <c r="C256" s="719"/>
      <c r="D256" s="719"/>
      <c r="E256" s="719"/>
      <c r="F256" s="719"/>
      <c r="G256" s="719"/>
      <c r="H256" s="719"/>
      <c r="I256" s="719"/>
      <c r="J256" s="719"/>
      <c r="K256" s="719"/>
      <c r="M256" s="702"/>
      <c r="N256" s="1018"/>
      <c r="O256" s="1024"/>
      <c r="P256" s="1025"/>
      <c r="Q256" s="1016" t="s">
        <v>766</v>
      </c>
      <c r="R256" s="1017"/>
      <c r="S256" s="178"/>
      <c r="T256" s="178"/>
      <c r="U256" s="179"/>
      <c r="V256" s="179"/>
      <c r="W256" s="176"/>
    </row>
    <row r="257" spans="1:23" ht="36" customHeight="1">
      <c r="A257" s="719"/>
      <c r="B257" s="719"/>
      <c r="C257" s="719"/>
      <c r="D257" s="719"/>
      <c r="E257" s="719"/>
      <c r="F257" s="719"/>
      <c r="G257" s="719"/>
      <c r="H257" s="719"/>
      <c r="I257" s="719"/>
      <c r="J257" s="719"/>
      <c r="K257" s="719"/>
      <c r="M257" s="702"/>
      <c r="N257" s="1020"/>
      <c r="O257" s="1026"/>
      <c r="P257" s="1027"/>
      <c r="Q257" s="1016" t="s">
        <v>767</v>
      </c>
      <c r="R257" s="1017"/>
      <c r="S257" s="178"/>
      <c r="T257" s="178"/>
      <c r="U257" s="179"/>
      <c r="V257" s="179"/>
      <c r="W257" s="176"/>
    </row>
    <row r="258" spans="1:23" ht="33.75" customHeight="1">
      <c r="A258" s="719"/>
      <c r="B258" s="719"/>
      <c r="C258" s="719"/>
      <c r="D258" s="719"/>
      <c r="E258" s="719"/>
      <c r="F258" s="719"/>
      <c r="G258" s="719"/>
      <c r="H258" s="719"/>
      <c r="I258" s="719"/>
      <c r="J258" s="719"/>
      <c r="K258" s="719"/>
      <c r="M258" s="702"/>
      <c r="N258" s="1020"/>
      <c r="O258" s="1026"/>
      <c r="P258" s="1027"/>
      <c r="Q258" s="1016" t="s">
        <v>768</v>
      </c>
      <c r="R258" s="1017"/>
      <c r="S258" s="178"/>
      <c r="T258" s="178"/>
      <c r="U258" s="179"/>
      <c r="V258" s="179"/>
      <c r="W258" s="176"/>
    </row>
    <row r="259" spans="1:23" ht="45" customHeight="1">
      <c r="A259" s="719"/>
      <c r="B259" s="719"/>
      <c r="C259" s="719"/>
      <c r="D259" s="719"/>
      <c r="E259" s="719"/>
      <c r="F259" s="719"/>
      <c r="G259" s="719"/>
      <c r="H259" s="719"/>
      <c r="I259" s="719"/>
      <c r="J259" s="719"/>
      <c r="K259" s="719"/>
      <c r="M259" s="702"/>
      <c r="N259" s="1021"/>
      <c r="O259" s="1028"/>
      <c r="P259" s="1029"/>
      <c r="Q259" s="1016" t="s">
        <v>785</v>
      </c>
      <c r="R259" s="1017"/>
      <c r="S259" s="181"/>
      <c r="T259" s="181"/>
      <c r="U259" s="182"/>
      <c r="V259" s="182"/>
      <c r="W259" s="182"/>
    </row>
    <row r="262" spans="1:23">
      <c r="R262" s="725"/>
    </row>
    <row r="263" spans="1:23" ht="15">
      <c r="R263" s="725" t="s">
        <v>1207</v>
      </c>
      <c r="S263" s="185">
        <f>S144</f>
        <v>0</v>
      </c>
    </row>
    <row r="264" spans="1:23" ht="15">
      <c r="R264" s="725" t="s">
        <v>335</v>
      </c>
      <c r="S264" s="185">
        <f>S205</f>
        <v>0</v>
      </c>
    </row>
    <row r="265" spans="1:23" ht="15">
      <c r="R265" s="725" t="s">
        <v>1558</v>
      </c>
      <c r="S265" s="185">
        <f>S246</f>
        <v>13043396639.559998</v>
      </c>
    </row>
    <row r="266" spans="1:23" ht="16">
      <c r="R266" s="725" t="s">
        <v>1211</v>
      </c>
      <c r="S266" s="185">
        <f>S263-S264-S265</f>
        <v>-13043396639.559998</v>
      </c>
      <c r="T266" s="693"/>
    </row>
  </sheetData>
  <mergeCells count="285">
    <mergeCell ref="T8:T9"/>
    <mergeCell ref="Q256:R256"/>
    <mergeCell ref="Q248:R248"/>
    <mergeCell ref="Q253:R253"/>
    <mergeCell ref="Q254:R254"/>
    <mergeCell ref="O248:P252"/>
    <mergeCell ref="O253:P254"/>
    <mergeCell ref="P213:R213"/>
    <mergeCell ref="P214:R214"/>
    <mergeCell ref="P215:R215"/>
    <mergeCell ref="P216:R216"/>
    <mergeCell ref="P217:R217"/>
    <mergeCell ref="P218:R218"/>
    <mergeCell ref="P220:R220"/>
    <mergeCell ref="P221:R221"/>
    <mergeCell ref="P224:R224"/>
    <mergeCell ref="P226:R226"/>
    <mergeCell ref="P227:R227"/>
    <mergeCell ref="P228:R228"/>
    <mergeCell ref="P229:R229"/>
    <mergeCell ref="P231:R231"/>
    <mergeCell ref="P233:R233"/>
    <mergeCell ref="Q255:R255"/>
    <mergeCell ref="Q252:R252"/>
    <mergeCell ref="O205:R205"/>
    <mergeCell ref="N206:R206"/>
    <mergeCell ref="N208:N246"/>
    <mergeCell ref="O246:R246"/>
    <mergeCell ref="O208:R208"/>
    <mergeCell ref="O225:R225"/>
    <mergeCell ref="O230:R230"/>
    <mergeCell ref="O241:R241"/>
    <mergeCell ref="O238:R238"/>
    <mergeCell ref="O209:O224"/>
    <mergeCell ref="O226:O229"/>
    <mergeCell ref="O231:O237"/>
    <mergeCell ref="O239:O240"/>
    <mergeCell ref="O244:O245"/>
    <mergeCell ref="P209:R209"/>
    <mergeCell ref="P210:R210"/>
    <mergeCell ref="P211:R211"/>
    <mergeCell ref="P212:R212"/>
    <mergeCell ref="P236:R236"/>
    <mergeCell ref="P237:R237"/>
    <mergeCell ref="N146:N205"/>
    <mergeCell ref="O146:R146"/>
    <mergeCell ref="O159:R159"/>
    <mergeCell ref="O147:O158"/>
    <mergeCell ref="Q251:R251"/>
    <mergeCell ref="N207:R207"/>
    <mergeCell ref="P239:R239"/>
    <mergeCell ref="P240:R240"/>
    <mergeCell ref="P244:R244"/>
    <mergeCell ref="P245:R245"/>
    <mergeCell ref="P232:R232"/>
    <mergeCell ref="P222:R222"/>
    <mergeCell ref="P223:R223"/>
    <mergeCell ref="P242:R242"/>
    <mergeCell ref="P243:R243"/>
    <mergeCell ref="P234:R234"/>
    <mergeCell ref="P235:R235"/>
    <mergeCell ref="Q250:R250"/>
    <mergeCell ref="P190:R190"/>
    <mergeCell ref="O196:R196"/>
    <mergeCell ref="O192:O195"/>
    <mergeCell ref="O197:O204"/>
    <mergeCell ref="P192:R192"/>
    <mergeCell ref="P193:R193"/>
    <mergeCell ref="P194:R194"/>
    <mergeCell ref="P195:R195"/>
    <mergeCell ref="P197:R197"/>
    <mergeCell ref="P198:R198"/>
    <mergeCell ref="P199:R199"/>
    <mergeCell ref="P200:R200"/>
    <mergeCell ref="P202:R202"/>
    <mergeCell ref="P204:R204"/>
    <mergeCell ref="P203:R203"/>
    <mergeCell ref="O191:R191"/>
    <mergeCell ref="O180:O190"/>
    <mergeCell ref="P180:R180"/>
    <mergeCell ref="P181:R181"/>
    <mergeCell ref="P182:R182"/>
    <mergeCell ref="P183:R183"/>
    <mergeCell ref="P201:R201"/>
    <mergeCell ref="O179:R179"/>
    <mergeCell ref="O175:O178"/>
    <mergeCell ref="P175:R175"/>
    <mergeCell ref="P176:R176"/>
    <mergeCell ref="P177:R177"/>
    <mergeCell ref="P178:R178"/>
    <mergeCell ref="P187:R187"/>
    <mergeCell ref="P188:R188"/>
    <mergeCell ref="P189:R189"/>
    <mergeCell ref="P184:R184"/>
    <mergeCell ref="P185:R185"/>
    <mergeCell ref="P186:R186"/>
    <mergeCell ref="O164:O168"/>
    <mergeCell ref="O170:O172"/>
    <mergeCell ref="O163:R163"/>
    <mergeCell ref="O169:R169"/>
    <mergeCell ref="O173:R173"/>
    <mergeCell ref="O174:R174"/>
    <mergeCell ref="P164:R164"/>
    <mergeCell ref="P165:R165"/>
    <mergeCell ref="P166:R166"/>
    <mergeCell ref="P167:R167"/>
    <mergeCell ref="P168:R168"/>
    <mergeCell ref="P170:R170"/>
    <mergeCell ref="P171:R171"/>
    <mergeCell ref="P172:R172"/>
    <mergeCell ref="O140:R140"/>
    <mergeCell ref="P141:R141"/>
    <mergeCell ref="P142:R142"/>
    <mergeCell ref="P143:R143"/>
    <mergeCell ref="O141:O143"/>
    <mergeCell ref="O144:R144"/>
    <mergeCell ref="O12:O14"/>
    <mergeCell ref="O11:R11"/>
    <mergeCell ref="P12:R12"/>
    <mergeCell ref="P13:R13"/>
    <mergeCell ref="P14:R14"/>
    <mergeCell ref="O113:R113"/>
    <mergeCell ref="O118:R118"/>
    <mergeCell ref="P117:R117"/>
    <mergeCell ref="P119:R119"/>
    <mergeCell ref="P120:R120"/>
    <mergeCell ref="P121:R121"/>
    <mergeCell ref="Q131:R131"/>
    <mergeCell ref="Q129:R129"/>
    <mergeCell ref="Q130:R130"/>
    <mergeCell ref="Q127:R127"/>
    <mergeCell ref="Q128:R128"/>
    <mergeCell ref="O79:O82"/>
    <mergeCell ref="O84:R84"/>
    <mergeCell ref="O160:O162"/>
    <mergeCell ref="P147:R147"/>
    <mergeCell ref="P148:R148"/>
    <mergeCell ref="P149:R149"/>
    <mergeCell ref="P150:R150"/>
    <mergeCell ref="P151:R151"/>
    <mergeCell ref="P152:R152"/>
    <mergeCell ref="P153:R153"/>
    <mergeCell ref="P154:R154"/>
    <mergeCell ref="P155:R155"/>
    <mergeCell ref="P157:R157"/>
    <mergeCell ref="P158:R158"/>
    <mergeCell ref="P160:R160"/>
    <mergeCell ref="P161:R161"/>
    <mergeCell ref="P162:R162"/>
    <mergeCell ref="P156:R156"/>
    <mergeCell ref="O124:O139"/>
    <mergeCell ref="P125:P131"/>
    <mergeCell ref="P133:P139"/>
    <mergeCell ref="P114:Q115"/>
    <mergeCell ref="P116:R116"/>
    <mergeCell ref="P132:R132"/>
    <mergeCell ref="Q133:R133"/>
    <mergeCell ref="O119:O122"/>
    <mergeCell ref="Q125:R125"/>
    <mergeCell ref="N8:R9"/>
    <mergeCell ref="N12:N144"/>
    <mergeCell ref="O15:R15"/>
    <mergeCell ref="O16:O37"/>
    <mergeCell ref="P16:R16"/>
    <mergeCell ref="O95:O112"/>
    <mergeCell ref="P96:P105"/>
    <mergeCell ref="P107:P112"/>
    <mergeCell ref="O85:O93"/>
    <mergeCell ref="P85:R85"/>
    <mergeCell ref="P87:Q88"/>
    <mergeCell ref="P89:R89"/>
    <mergeCell ref="P90:Q91"/>
    <mergeCell ref="P92:R92"/>
    <mergeCell ref="P93:R93"/>
    <mergeCell ref="O94:R94"/>
    <mergeCell ref="P95:R95"/>
    <mergeCell ref="Q96:R96"/>
    <mergeCell ref="Q98:Q99"/>
    <mergeCell ref="Q102:Q103"/>
    <mergeCell ref="Q111:R111"/>
    <mergeCell ref="Q112:R112"/>
    <mergeCell ref="P86:R86"/>
    <mergeCell ref="P122:R122"/>
    <mergeCell ref="P79:R79"/>
    <mergeCell ref="P80:R80"/>
    <mergeCell ref="P82:R82"/>
    <mergeCell ref="O83:R83"/>
    <mergeCell ref="Q97:R97"/>
    <mergeCell ref="R1:W6"/>
    <mergeCell ref="Q45:R45"/>
    <mergeCell ref="Q59:R59"/>
    <mergeCell ref="Q46:R46"/>
    <mergeCell ref="Q42:R42"/>
    <mergeCell ref="Q51:R51"/>
    <mergeCell ref="Q27:R27"/>
    <mergeCell ref="N10:R10"/>
    <mergeCell ref="Q18:Q21"/>
    <mergeCell ref="S8:S9"/>
    <mergeCell ref="W8:W9"/>
    <mergeCell ref="Q22:R22"/>
    <mergeCell ref="Q23:R23"/>
    <mergeCell ref="Q25:R25"/>
    <mergeCell ref="Q26:R26"/>
    <mergeCell ref="Q17:R17"/>
    <mergeCell ref="U8:U9"/>
    <mergeCell ref="V8:V9"/>
    <mergeCell ref="Q24:R24"/>
    <mergeCell ref="P31:P37"/>
    <mergeCell ref="P17:P29"/>
    <mergeCell ref="O38:R38"/>
    <mergeCell ref="P39:R39"/>
    <mergeCell ref="P52:R52"/>
    <mergeCell ref="P53:P60"/>
    <mergeCell ref="P81:R81"/>
    <mergeCell ref="O74:O77"/>
    <mergeCell ref="Q249:R249"/>
    <mergeCell ref="P219:R219"/>
    <mergeCell ref="O123:R123"/>
    <mergeCell ref="P124:R124"/>
    <mergeCell ref="O114:O117"/>
    <mergeCell ref="Q135:R135"/>
    <mergeCell ref="Q107:Q110"/>
    <mergeCell ref="P106:R106"/>
    <mergeCell ref="Q104:R104"/>
    <mergeCell ref="Q105:R105"/>
    <mergeCell ref="Q100:Q101"/>
    <mergeCell ref="P74:R74"/>
    <mergeCell ref="P75:R75"/>
    <mergeCell ref="P76:R76"/>
    <mergeCell ref="P77:R77"/>
    <mergeCell ref="O78:R78"/>
    <mergeCell ref="Q28:R28"/>
    <mergeCell ref="Q37:R37"/>
    <mergeCell ref="Q40:R40"/>
    <mergeCell ref="Q44:R44"/>
    <mergeCell ref="Q58:R58"/>
    <mergeCell ref="Q60:R60"/>
    <mergeCell ref="Q41:R41"/>
    <mergeCell ref="Q36:R36"/>
    <mergeCell ref="Q43:R43"/>
    <mergeCell ref="Q56:R56"/>
    <mergeCell ref="Q29:R29"/>
    <mergeCell ref="Q31:R31"/>
    <mergeCell ref="Q34:R34"/>
    <mergeCell ref="Q35:R35"/>
    <mergeCell ref="P64:R64"/>
    <mergeCell ref="P65:R65"/>
    <mergeCell ref="P67:R67"/>
    <mergeCell ref="Q47:R47"/>
    <mergeCell ref="Q55:R55"/>
    <mergeCell ref="P71:R71"/>
    <mergeCell ref="Q53:R53"/>
    <mergeCell ref="Q54:R54"/>
    <mergeCell ref="Q57:R57"/>
    <mergeCell ref="Q49:R49"/>
    <mergeCell ref="Q50:R50"/>
    <mergeCell ref="O61:R61"/>
    <mergeCell ref="P62:R62"/>
    <mergeCell ref="P63:R63"/>
    <mergeCell ref="O39:O60"/>
    <mergeCell ref="P40:P51"/>
    <mergeCell ref="A9:K10"/>
    <mergeCell ref="N145:R145"/>
    <mergeCell ref="Q259:R259"/>
    <mergeCell ref="N248:N259"/>
    <mergeCell ref="O255:P259"/>
    <mergeCell ref="Q137:R137"/>
    <mergeCell ref="Q138:R138"/>
    <mergeCell ref="Q139:R139"/>
    <mergeCell ref="P68:R68"/>
    <mergeCell ref="P69:R69"/>
    <mergeCell ref="P70:R70"/>
    <mergeCell ref="Q257:R257"/>
    <mergeCell ref="Q258:R258"/>
    <mergeCell ref="N247:R247"/>
    <mergeCell ref="P72:R72"/>
    <mergeCell ref="O62:O72"/>
    <mergeCell ref="O73:R73"/>
    <mergeCell ref="Q48:R48"/>
    <mergeCell ref="P30:R30"/>
    <mergeCell ref="Q32:Q33"/>
    <mergeCell ref="P66:R66"/>
    <mergeCell ref="Q136:R136"/>
    <mergeCell ref="Q126:R126"/>
    <mergeCell ref="Q134:R134"/>
  </mergeCells>
  <dataValidations count="5">
    <dataValidation allowBlank="1" showInputMessage="1" showErrorMessage="1" prompt="Informacion contable en NIIF y pesos sin incluir decimales" sqref="S8:T8 W8 S207:T207" xr:uid="{00000000-0002-0000-0100-000004000000}"/>
    <dataValidation operator="greaterThanOrEqual" allowBlank="1" showInputMessage="1" showErrorMessage="1" error="Valor debe ser mayor o igual 0" sqref="T225 T208" xr:uid="{00000000-0002-0000-0100-000009000000}"/>
    <dataValidation type="decimal" operator="greaterThanOrEqual" showInputMessage="1" showErrorMessage="1" error="Valor debe ser mayor o igual que 0" sqref="T78:W78 S209:S224 S226:S229 S231:S237 S239:S240 S242:S245 T40:V51 T53:U54 U92 S11:S206 T84:W84" xr:uid="{00000000-0002-0000-0100-000013000000}">
      <formula1>0</formula1>
    </dataValidation>
    <dataValidation type="whole" operator="greaterThanOrEqual" showInputMessage="1" showErrorMessage="1" sqref="S197:S203 S208:S259 T241 T53:U54 S12:S14 S17:S29 S31:S37 S53:S60 S62:S72 S74:S77 S79:S83 S96:S105 S107:S112 S114:S117 S119:S122 S125:S131 S133:S139 S141:S142 S147:S158 S160:S162 S164:S168 S170:S173 S175:S178 S180:S190 S192:S195 U11:V39 S40:V51 V52:V77 U52 U55:U77 U85:V85 S85:S93 T89:V93 V86 U87:V88 U114:V206 U94:V112 U79:V83" xr:uid="{00000000-0002-0000-0100-000014000000}">
      <formula1>0</formula1>
    </dataValidation>
    <dataValidation type="decimal" operator="greaterThanOrEqual" allowBlank="1" showInputMessage="1" showErrorMessage="1" error="Valor debe ser mayor o igual que 0" sqref="W248:W258 W144 W205:W206 S144:T144 S205:T206 T246" xr:uid="{00000000-0002-0000-0100-000015000000}">
      <formula1>0</formula1>
    </dataValidation>
  </dataValidations>
  <pageMargins left="0.70866141732283472" right="0.51181102362204722" top="0.74803149606299213" bottom="0.74803149606299213" header="0.31496062992125984" footer="0.31496062992125984"/>
  <pageSetup scale="65" orientation="landscape" r:id="rId1"/>
  <headerFooter>
    <oddFooter>&amp;R&amp;P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1"/>
  <dimension ref="A1:CQ590"/>
  <sheetViews>
    <sheetView showGridLines="0" tabSelected="1" topLeftCell="A7" zoomScale="174" zoomScaleNormal="210" workbookViewId="0">
      <pane xSplit="13" ySplit="3" topLeftCell="U505" activePane="bottomRight" state="frozen"/>
      <selection activeCell="A7" sqref="A7"/>
      <selection pane="topRight" activeCell="B7" sqref="B7"/>
      <selection pane="bottomLeft" activeCell="A10" sqref="A10"/>
      <selection pane="bottomRight" activeCell="X507" sqref="X507"/>
    </sheetView>
  </sheetViews>
  <sheetFormatPr baseColWidth="10" defaultRowHeight="16" outlineLevelCol="1"/>
  <cols>
    <col min="1" max="1" width="7.5" style="407" hidden="1" customWidth="1" outlineLevel="1"/>
    <col min="2" max="10" width="9" style="407" hidden="1" customWidth="1" outlineLevel="1"/>
    <col min="11" max="11" width="11.5" style="407" hidden="1" customWidth="1" outlineLevel="1"/>
    <col min="12" max="12" width="6.33203125" style="407" customWidth="1" collapsed="1"/>
    <col min="13" max="13" width="0.5" style="661" customWidth="1"/>
    <col min="14" max="14" width="2.83203125" style="407" customWidth="1"/>
    <col min="15" max="15" width="3.33203125" style="407" customWidth="1"/>
    <col min="16" max="16" width="4" style="407" customWidth="1"/>
    <col min="17" max="17" width="8.6640625" style="662" customWidth="1"/>
    <col min="18" max="18" width="6.1640625" style="663" customWidth="1"/>
    <col min="19" max="19" width="50.1640625" style="663" customWidth="1"/>
    <col min="20" max="20" width="24.5" style="664" customWidth="1"/>
    <col min="21" max="21" width="25.5" style="664" customWidth="1"/>
    <col min="22" max="22" width="24.33203125" style="665" customWidth="1"/>
    <col min="23" max="23" width="25.1640625" style="407" customWidth="1"/>
    <col min="24" max="24" width="24.83203125" style="391" customWidth="1"/>
    <col min="25" max="25" width="2.83203125" style="407" customWidth="1"/>
    <col min="26" max="26" width="17.83203125" style="391" customWidth="1"/>
    <col min="27" max="27" width="25.5" style="391" customWidth="1"/>
    <col min="28" max="28" width="19.33203125" style="391" bestFit="1" customWidth="1"/>
    <col min="29" max="30" width="18.5" style="391" customWidth="1"/>
    <col min="31" max="31" width="27.6640625" style="391" customWidth="1"/>
    <col min="32" max="32" width="16.5" style="391" customWidth="1"/>
    <col min="33" max="33" width="14.33203125" style="391" bestFit="1" customWidth="1"/>
    <col min="34" max="34" width="14" style="391" bestFit="1" customWidth="1"/>
    <col min="35" max="35" width="11" style="391"/>
    <col min="36" max="271" width="11" style="407"/>
    <col min="272" max="272" width="44.83203125" style="407" customWidth="1"/>
    <col min="273" max="279" width="38.5" style="407" customWidth="1"/>
    <col min="280" max="527" width="11" style="407"/>
    <col min="528" max="528" width="44.83203125" style="407" customWidth="1"/>
    <col min="529" max="535" width="38.5" style="407" customWidth="1"/>
    <col min="536" max="783" width="11" style="407"/>
    <col min="784" max="784" width="44.83203125" style="407" customWidth="1"/>
    <col min="785" max="791" width="38.5" style="407" customWidth="1"/>
    <col min="792" max="1039" width="11" style="407"/>
    <col min="1040" max="1040" width="44.83203125" style="407" customWidth="1"/>
    <col min="1041" max="1047" width="38.5" style="407" customWidth="1"/>
    <col min="1048" max="1295" width="11" style="407"/>
    <col min="1296" max="1296" width="44.83203125" style="407" customWidth="1"/>
    <col min="1297" max="1303" width="38.5" style="407" customWidth="1"/>
    <col min="1304" max="1551" width="11" style="407"/>
    <col min="1552" max="1552" width="44.83203125" style="407" customWidth="1"/>
    <col min="1553" max="1559" width="38.5" style="407" customWidth="1"/>
    <col min="1560" max="1807" width="11" style="407"/>
    <col min="1808" max="1808" width="44.83203125" style="407" customWidth="1"/>
    <col min="1809" max="1815" width="38.5" style="407" customWidth="1"/>
    <col min="1816" max="2063" width="11" style="407"/>
    <col min="2064" max="2064" width="44.83203125" style="407" customWidth="1"/>
    <col min="2065" max="2071" width="38.5" style="407" customWidth="1"/>
    <col min="2072" max="2319" width="11" style="407"/>
    <col min="2320" max="2320" width="44.83203125" style="407" customWidth="1"/>
    <col min="2321" max="2327" width="38.5" style="407" customWidth="1"/>
    <col min="2328" max="2575" width="11" style="407"/>
    <col min="2576" max="2576" width="44.83203125" style="407" customWidth="1"/>
    <col min="2577" max="2583" width="38.5" style="407" customWidth="1"/>
    <col min="2584" max="2831" width="11" style="407"/>
    <col min="2832" max="2832" width="44.83203125" style="407" customWidth="1"/>
    <col min="2833" max="2839" width="38.5" style="407" customWidth="1"/>
    <col min="2840" max="3087" width="11" style="407"/>
    <col min="3088" max="3088" width="44.83203125" style="407" customWidth="1"/>
    <col min="3089" max="3095" width="38.5" style="407" customWidth="1"/>
    <col min="3096" max="3343" width="11" style="407"/>
    <col min="3344" max="3344" width="44.83203125" style="407" customWidth="1"/>
    <col min="3345" max="3351" width="38.5" style="407" customWidth="1"/>
    <col min="3352" max="3599" width="11" style="407"/>
    <col min="3600" max="3600" width="44.83203125" style="407" customWidth="1"/>
    <col min="3601" max="3607" width="38.5" style="407" customWidth="1"/>
    <col min="3608" max="3855" width="11" style="407"/>
    <col min="3856" max="3856" width="44.83203125" style="407" customWidth="1"/>
    <col min="3857" max="3863" width="38.5" style="407" customWidth="1"/>
    <col min="3864" max="4111" width="11" style="407"/>
    <col min="4112" max="4112" width="44.83203125" style="407" customWidth="1"/>
    <col min="4113" max="4119" width="38.5" style="407" customWidth="1"/>
    <col min="4120" max="4367" width="11" style="407"/>
    <col min="4368" max="4368" width="44.83203125" style="407" customWidth="1"/>
    <col min="4369" max="4375" width="38.5" style="407" customWidth="1"/>
    <col min="4376" max="4623" width="11" style="407"/>
    <col min="4624" max="4624" width="44.83203125" style="407" customWidth="1"/>
    <col min="4625" max="4631" width="38.5" style="407" customWidth="1"/>
    <col min="4632" max="4879" width="11" style="407"/>
    <col min="4880" max="4880" width="44.83203125" style="407" customWidth="1"/>
    <col min="4881" max="4887" width="38.5" style="407" customWidth="1"/>
    <col min="4888" max="5135" width="11" style="407"/>
    <col min="5136" max="5136" width="44.83203125" style="407" customWidth="1"/>
    <col min="5137" max="5143" width="38.5" style="407" customWidth="1"/>
    <col min="5144" max="5391" width="11" style="407"/>
    <col min="5392" max="5392" width="44.83203125" style="407" customWidth="1"/>
    <col min="5393" max="5399" width="38.5" style="407" customWidth="1"/>
    <col min="5400" max="5647" width="11" style="407"/>
    <col min="5648" max="5648" width="44.83203125" style="407" customWidth="1"/>
    <col min="5649" max="5655" width="38.5" style="407" customWidth="1"/>
    <col min="5656" max="5903" width="11" style="407"/>
    <col min="5904" max="5904" width="44.83203125" style="407" customWidth="1"/>
    <col min="5905" max="5911" width="38.5" style="407" customWidth="1"/>
    <col min="5912" max="6159" width="11" style="407"/>
    <col min="6160" max="6160" width="44.83203125" style="407" customWidth="1"/>
    <col min="6161" max="6167" width="38.5" style="407" customWidth="1"/>
    <col min="6168" max="6415" width="11" style="407"/>
    <col min="6416" max="6416" width="44.83203125" style="407" customWidth="1"/>
    <col min="6417" max="6423" width="38.5" style="407" customWidth="1"/>
    <col min="6424" max="6671" width="11" style="407"/>
    <col min="6672" max="6672" width="44.83203125" style="407" customWidth="1"/>
    <col min="6673" max="6679" width="38.5" style="407" customWidth="1"/>
    <col min="6680" max="6927" width="11" style="407"/>
    <col min="6928" max="6928" width="44.83203125" style="407" customWidth="1"/>
    <col min="6929" max="6935" width="38.5" style="407" customWidth="1"/>
    <col min="6936" max="7183" width="11" style="407"/>
    <col min="7184" max="7184" width="44.83203125" style="407" customWidth="1"/>
    <col min="7185" max="7191" width="38.5" style="407" customWidth="1"/>
    <col min="7192" max="7439" width="11" style="407"/>
    <col min="7440" max="7440" width="44.83203125" style="407" customWidth="1"/>
    <col min="7441" max="7447" width="38.5" style="407" customWidth="1"/>
    <col min="7448" max="7695" width="11" style="407"/>
    <col min="7696" max="7696" width="44.83203125" style="407" customWidth="1"/>
    <col min="7697" max="7703" width="38.5" style="407" customWidth="1"/>
    <col min="7704" max="7951" width="11" style="407"/>
    <col min="7952" max="7952" width="44.83203125" style="407" customWidth="1"/>
    <col min="7953" max="7959" width="38.5" style="407" customWidth="1"/>
    <col min="7960" max="8207" width="11" style="407"/>
    <col min="8208" max="8208" width="44.83203125" style="407" customWidth="1"/>
    <col min="8209" max="8215" width="38.5" style="407" customWidth="1"/>
    <col min="8216" max="8463" width="11" style="407"/>
    <col min="8464" max="8464" width="44.83203125" style="407" customWidth="1"/>
    <col min="8465" max="8471" width="38.5" style="407" customWidth="1"/>
    <col min="8472" max="8719" width="11" style="407"/>
    <col min="8720" max="8720" width="44.83203125" style="407" customWidth="1"/>
    <col min="8721" max="8727" width="38.5" style="407" customWidth="1"/>
    <col min="8728" max="8975" width="11" style="407"/>
    <col min="8976" max="8976" width="44.83203125" style="407" customWidth="1"/>
    <col min="8977" max="8983" width="38.5" style="407" customWidth="1"/>
    <col min="8984" max="9231" width="11" style="407"/>
    <col min="9232" max="9232" width="44.83203125" style="407" customWidth="1"/>
    <col min="9233" max="9239" width="38.5" style="407" customWidth="1"/>
    <col min="9240" max="9487" width="11" style="407"/>
    <col min="9488" max="9488" width="44.83203125" style="407" customWidth="1"/>
    <col min="9489" max="9495" width="38.5" style="407" customWidth="1"/>
    <col min="9496" max="9743" width="11" style="407"/>
    <col min="9744" max="9744" width="44.83203125" style="407" customWidth="1"/>
    <col min="9745" max="9751" width="38.5" style="407" customWidth="1"/>
    <col min="9752" max="9999" width="11" style="407"/>
    <col min="10000" max="10000" width="44.83203125" style="407" customWidth="1"/>
    <col min="10001" max="10007" width="38.5" style="407" customWidth="1"/>
    <col min="10008" max="10255" width="11" style="407"/>
    <col min="10256" max="10256" width="44.83203125" style="407" customWidth="1"/>
    <col min="10257" max="10263" width="38.5" style="407" customWidth="1"/>
    <col min="10264" max="10511" width="11" style="407"/>
    <col min="10512" max="10512" width="44.83203125" style="407" customWidth="1"/>
    <col min="10513" max="10519" width="38.5" style="407" customWidth="1"/>
    <col min="10520" max="10767" width="11" style="407"/>
    <col min="10768" max="10768" width="44.83203125" style="407" customWidth="1"/>
    <col min="10769" max="10775" width="38.5" style="407" customWidth="1"/>
    <col min="10776" max="11023" width="11" style="407"/>
    <col min="11024" max="11024" width="44.83203125" style="407" customWidth="1"/>
    <col min="11025" max="11031" width="38.5" style="407" customWidth="1"/>
    <col min="11032" max="11279" width="11" style="407"/>
    <col min="11280" max="11280" width="44.83203125" style="407" customWidth="1"/>
    <col min="11281" max="11287" width="38.5" style="407" customWidth="1"/>
    <col min="11288" max="11535" width="11" style="407"/>
    <col min="11536" max="11536" width="44.83203125" style="407" customWidth="1"/>
    <col min="11537" max="11543" width="38.5" style="407" customWidth="1"/>
    <col min="11544" max="11791" width="11" style="407"/>
    <col min="11792" max="11792" width="44.83203125" style="407" customWidth="1"/>
    <col min="11793" max="11799" width="38.5" style="407" customWidth="1"/>
    <col min="11800" max="12047" width="11" style="407"/>
    <col min="12048" max="12048" width="44.83203125" style="407" customWidth="1"/>
    <col min="12049" max="12055" width="38.5" style="407" customWidth="1"/>
    <col min="12056" max="12303" width="11" style="407"/>
    <col min="12304" max="12304" width="44.83203125" style="407" customWidth="1"/>
    <col min="12305" max="12311" width="38.5" style="407" customWidth="1"/>
    <col min="12312" max="12559" width="11" style="407"/>
    <col min="12560" max="12560" width="44.83203125" style="407" customWidth="1"/>
    <col min="12561" max="12567" width="38.5" style="407" customWidth="1"/>
    <col min="12568" max="12815" width="11" style="407"/>
    <col min="12816" max="12816" width="44.83203125" style="407" customWidth="1"/>
    <col min="12817" max="12823" width="38.5" style="407" customWidth="1"/>
    <col min="12824" max="13071" width="11" style="407"/>
    <col min="13072" max="13072" width="44.83203125" style="407" customWidth="1"/>
    <col min="13073" max="13079" width="38.5" style="407" customWidth="1"/>
    <col min="13080" max="13327" width="11" style="407"/>
    <col min="13328" max="13328" width="44.83203125" style="407" customWidth="1"/>
    <col min="13329" max="13335" width="38.5" style="407" customWidth="1"/>
    <col min="13336" max="13583" width="11" style="407"/>
    <col min="13584" max="13584" width="44.83203125" style="407" customWidth="1"/>
    <col min="13585" max="13591" width="38.5" style="407" customWidth="1"/>
    <col min="13592" max="13839" width="11" style="407"/>
    <col min="13840" max="13840" width="44.83203125" style="407" customWidth="1"/>
    <col min="13841" max="13847" width="38.5" style="407" customWidth="1"/>
    <col min="13848" max="14095" width="11" style="407"/>
    <col min="14096" max="14096" width="44.83203125" style="407" customWidth="1"/>
    <col min="14097" max="14103" width="38.5" style="407" customWidth="1"/>
    <col min="14104" max="14351" width="11" style="407"/>
    <col min="14352" max="14352" width="44.83203125" style="407" customWidth="1"/>
    <col min="14353" max="14359" width="38.5" style="407" customWidth="1"/>
    <col min="14360" max="14607" width="11" style="407"/>
    <col min="14608" max="14608" width="44.83203125" style="407" customWidth="1"/>
    <col min="14609" max="14615" width="38.5" style="407" customWidth="1"/>
    <col min="14616" max="14863" width="11" style="407"/>
    <col min="14864" max="14864" width="44.83203125" style="407" customWidth="1"/>
    <col min="14865" max="14871" width="38.5" style="407" customWidth="1"/>
    <col min="14872" max="15119" width="11" style="407"/>
    <col min="15120" max="15120" width="44.83203125" style="407" customWidth="1"/>
    <col min="15121" max="15127" width="38.5" style="407" customWidth="1"/>
    <col min="15128" max="15375" width="11" style="407"/>
    <col min="15376" max="15376" width="44.83203125" style="407" customWidth="1"/>
    <col min="15377" max="15383" width="38.5" style="407" customWidth="1"/>
    <col min="15384" max="15631" width="11" style="407"/>
    <col min="15632" max="15632" width="44.83203125" style="407" customWidth="1"/>
    <col min="15633" max="15639" width="38.5" style="407" customWidth="1"/>
    <col min="15640" max="15887" width="11" style="407"/>
    <col min="15888" max="15888" width="44.83203125" style="407" customWidth="1"/>
    <col min="15889" max="15895" width="38.5" style="407" customWidth="1"/>
    <col min="15896" max="16143" width="11" style="407"/>
    <col min="16144" max="16144" width="44.83203125" style="407" customWidth="1"/>
    <col min="16145" max="16151" width="38.5" style="407" customWidth="1"/>
    <col min="16152" max="16380" width="11" style="407"/>
    <col min="16381" max="16381" width="11.5" style="407"/>
    <col min="16382" max="16384" width="11.5" style="407" customWidth="1"/>
  </cols>
  <sheetData>
    <row r="1" spans="1:33" s="391" customFormat="1">
      <c r="M1" s="386"/>
      <c r="N1" s="387"/>
      <c r="O1" s="387"/>
      <c r="P1" s="387"/>
      <c r="Q1" s="388"/>
      <c r="R1" s="389"/>
      <c r="S1" s="1318" t="s">
        <v>483</v>
      </c>
      <c r="T1" s="1319"/>
      <c r="U1" s="1319"/>
      <c r="V1" s="1319"/>
      <c r="W1" s="1319"/>
      <c r="X1" s="1320"/>
      <c r="Y1" s="390"/>
    </row>
    <row r="2" spans="1:33" s="391" customFormat="1">
      <c r="M2" s="392"/>
      <c r="Q2" s="393"/>
      <c r="R2" s="394"/>
      <c r="S2" s="1321"/>
      <c r="T2" s="1322"/>
      <c r="U2" s="1322"/>
      <c r="V2" s="1322"/>
      <c r="W2" s="1322"/>
      <c r="X2" s="1323"/>
      <c r="Y2" s="390"/>
    </row>
    <row r="3" spans="1:33" s="391" customFormat="1">
      <c r="M3" s="392"/>
      <c r="Q3" s="393"/>
      <c r="R3" s="394"/>
      <c r="S3" s="1321"/>
      <c r="T3" s="1322"/>
      <c r="U3" s="1322"/>
      <c r="V3" s="1322"/>
      <c r="W3" s="1322"/>
      <c r="X3" s="1323"/>
      <c r="Y3" s="390"/>
    </row>
    <row r="4" spans="1:33" s="391" customFormat="1">
      <c r="M4" s="392"/>
      <c r="Q4" s="393"/>
      <c r="R4" s="394"/>
      <c r="S4" s="1321"/>
      <c r="T4" s="1322"/>
      <c r="U4" s="1322"/>
      <c r="V4" s="1322"/>
      <c r="W4" s="1322"/>
      <c r="X4" s="1323"/>
      <c r="Y4" s="390"/>
    </row>
    <row r="5" spans="1:33" s="396" customFormat="1" ht="18.75" customHeight="1">
      <c r="M5" s="395"/>
      <c r="R5" s="397"/>
      <c r="S5" s="1321"/>
      <c r="T5" s="1322"/>
      <c r="U5" s="1322"/>
      <c r="V5" s="1322"/>
      <c r="W5" s="1322"/>
      <c r="X5" s="1323"/>
      <c r="Y5" s="390"/>
    </row>
    <row r="6" spans="1:33" s="391" customFormat="1" ht="15" customHeight="1" thickBot="1">
      <c r="M6" s="398"/>
      <c r="N6" s="399"/>
      <c r="O6" s="399"/>
      <c r="P6" s="399"/>
      <c r="Q6" s="400"/>
      <c r="R6" s="401"/>
      <c r="S6" s="1324"/>
      <c r="T6" s="1325"/>
      <c r="U6" s="1325"/>
      <c r="V6" s="1325"/>
      <c r="W6" s="1325"/>
      <c r="X6" s="1326"/>
      <c r="Y6" s="390"/>
    </row>
    <row r="7" spans="1:33" s="391" customFormat="1" ht="15.75" customHeight="1" thickBot="1">
      <c r="M7" s="402"/>
      <c r="Q7" s="403"/>
      <c r="R7" s="404"/>
      <c r="S7" s="404"/>
      <c r="T7" s="405"/>
      <c r="U7" s="405"/>
      <c r="V7" s="406"/>
      <c r="Y7" s="407"/>
    </row>
    <row r="8" spans="1:33" ht="60" customHeight="1">
      <c r="A8" s="1422" t="s">
        <v>1208</v>
      </c>
      <c r="B8" s="1422"/>
      <c r="C8" s="1422"/>
      <c r="D8" s="1422"/>
      <c r="E8" s="1422"/>
      <c r="F8" s="1422"/>
      <c r="G8" s="1422"/>
      <c r="H8" s="1422"/>
      <c r="I8" s="1422"/>
      <c r="J8" s="1422"/>
      <c r="K8" s="1422"/>
      <c r="M8" s="408" t="s">
        <v>878</v>
      </c>
      <c r="N8" s="1329" t="s">
        <v>560</v>
      </c>
      <c r="O8" s="1330"/>
      <c r="P8" s="1330"/>
      <c r="Q8" s="1330"/>
      <c r="R8" s="1330"/>
      <c r="S8" s="1331"/>
      <c r="T8" s="409" t="s">
        <v>398</v>
      </c>
      <c r="U8" s="409" t="s">
        <v>837</v>
      </c>
      <c r="V8" s="410" t="s">
        <v>653</v>
      </c>
      <c r="W8" s="411" t="s">
        <v>654</v>
      </c>
      <c r="X8" s="409" t="s">
        <v>857</v>
      </c>
      <c r="Y8" s="412"/>
      <c r="Z8" s="1150" t="s">
        <v>856</v>
      </c>
      <c r="AA8" s="1151"/>
      <c r="AB8" s="1151"/>
      <c r="AC8" s="1152"/>
      <c r="AD8" s="1152"/>
      <c r="AE8" s="1152"/>
      <c r="AF8" s="1152"/>
    </row>
    <row r="9" spans="1:33" ht="33.75" customHeight="1">
      <c r="A9" s="1423"/>
      <c r="B9" s="1423"/>
      <c r="C9" s="1423"/>
      <c r="D9" s="1423"/>
      <c r="E9" s="1423"/>
      <c r="F9" s="1423"/>
      <c r="G9" s="1423"/>
      <c r="H9" s="1423"/>
      <c r="I9" s="1423"/>
      <c r="J9" s="1423"/>
      <c r="K9" s="1423"/>
      <c r="M9" s="413"/>
      <c r="N9" s="414"/>
      <c r="O9" s="415"/>
      <c r="P9" s="415"/>
      <c r="Q9" s="415"/>
      <c r="R9" s="415"/>
      <c r="S9" s="416"/>
      <c r="T9" s="417"/>
      <c r="U9" s="417"/>
      <c r="V9" s="418"/>
      <c r="W9" s="419"/>
      <c r="X9" s="420">
        <v>0.35</v>
      </c>
      <c r="Y9" s="412"/>
      <c r="Z9" s="421">
        <f>'4.1 Caratula'!O18</f>
        <v>0.09</v>
      </c>
      <c r="AA9" s="421">
        <f>'4.1 Caratula'!O19</f>
        <v>0.15</v>
      </c>
      <c r="AB9" s="421">
        <f>'4.1 Caratula'!AA18</f>
        <v>0.2</v>
      </c>
      <c r="AC9" s="421">
        <f>'4.1 Caratula'!AA19</f>
        <v>0.24</v>
      </c>
      <c r="AD9" s="421">
        <f>'4.1 Caratula'!AJ18</f>
        <v>0.27</v>
      </c>
      <c r="AE9" s="421" t="str">
        <f>'4.1 Caratula'!AJ19</f>
        <v>Tarifa general art. 240 E.T.</v>
      </c>
      <c r="AF9" s="422">
        <f>'4.1 Caratula'!AP19</f>
        <v>0</v>
      </c>
    </row>
    <row r="10" spans="1:33" ht="27.75" customHeight="1">
      <c r="A10" s="694"/>
      <c r="B10" s="694"/>
      <c r="C10" s="694"/>
      <c r="D10" s="694"/>
      <c r="E10" s="694"/>
      <c r="F10" s="694"/>
      <c r="G10" s="694"/>
      <c r="H10" s="694"/>
      <c r="I10" s="694"/>
      <c r="J10" s="694"/>
      <c r="K10" s="694"/>
      <c r="M10" s="423">
        <v>1</v>
      </c>
      <c r="N10" s="1216" t="s">
        <v>29</v>
      </c>
      <c r="O10" s="1217"/>
      <c r="P10" s="1217"/>
      <c r="Q10" s="1217"/>
      <c r="R10" s="1217"/>
      <c r="S10" s="1218"/>
      <c r="T10" s="424"/>
      <c r="U10" s="424"/>
      <c r="V10" s="424"/>
      <c r="W10" s="424"/>
      <c r="X10" s="424"/>
      <c r="Y10" s="425"/>
      <c r="Z10" s="426"/>
      <c r="AA10" s="426"/>
      <c r="AB10" s="426"/>
      <c r="AC10" s="426"/>
      <c r="AD10" s="426"/>
      <c r="AE10" s="426"/>
      <c r="AF10" s="426"/>
    </row>
    <row r="11" spans="1:33" ht="23.25" customHeight="1">
      <c r="A11" s="694"/>
      <c r="B11" s="694"/>
      <c r="C11" s="694"/>
      <c r="D11" s="694"/>
      <c r="E11" s="694"/>
      <c r="F11" s="694"/>
      <c r="G11" s="694"/>
      <c r="H11" s="694"/>
      <c r="I11" s="694"/>
      <c r="J11" s="694"/>
      <c r="K11" s="694"/>
      <c r="M11" s="427">
        <f>M10+1</f>
        <v>2</v>
      </c>
      <c r="N11" s="1292"/>
      <c r="O11" s="1296" t="s">
        <v>677</v>
      </c>
      <c r="P11" s="1297"/>
      <c r="Q11" s="1297"/>
      <c r="R11" s="1297"/>
      <c r="S11" s="1297"/>
      <c r="T11" s="428">
        <f>T12-T35</f>
        <v>0</v>
      </c>
      <c r="U11" s="428">
        <f>U12-U35</f>
        <v>0</v>
      </c>
      <c r="V11" s="428">
        <f>V12-V35</f>
        <v>0</v>
      </c>
      <c r="W11" s="428">
        <f>W12-W35</f>
        <v>0</v>
      </c>
      <c r="X11" s="428">
        <f>X12-X35</f>
        <v>0</v>
      </c>
      <c r="Y11" s="429"/>
      <c r="Z11" s="428">
        <f t="shared" ref="Z11:AB11" si="0">Z12-Z35</f>
        <v>0</v>
      </c>
      <c r="AA11" s="428">
        <f t="shared" si="0"/>
        <v>0</v>
      </c>
      <c r="AB11" s="428">
        <f t="shared" si="0"/>
        <v>0</v>
      </c>
      <c r="AC11" s="428">
        <f t="shared" ref="AC11:AF11" si="1">AC12-AC35</f>
        <v>0</v>
      </c>
      <c r="AD11" s="428">
        <f t="shared" si="1"/>
        <v>0</v>
      </c>
      <c r="AE11" s="428">
        <f t="shared" si="1"/>
        <v>0</v>
      </c>
      <c r="AF11" s="428">
        <f t="shared" si="1"/>
        <v>0</v>
      </c>
    </row>
    <row r="12" spans="1:33" ht="18" customHeight="1">
      <c r="A12" s="694"/>
      <c r="B12" s="694"/>
      <c r="C12" s="694"/>
      <c r="D12" s="694"/>
      <c r="E12" s="694"/>
      <c r="F12" s="694"/>
      <c r="G12" s="694"/>
      <c r="H12" s="694"/>
      <c r="I12" s="694"/>
      <c r="J12" s="694"/>
      <c r="K12" s="694"/>
      <c r="M12" s="427">
        <f t="shared" ref="M12:M78" si="2">M11+1</f>
        <v>3</v>
      </c>
      <c r="N12" s="1293"/>
      <c r="O12" s="1175"/>
      <c r="P12" s="1296" t="s">
        <v>678</v>
      </c>
      <c r="Q12" s="1297"/>
      <c r="R12" s="1297"/>
      <c r="S12" s="1297"/>
      <c r="T12" s="430">
        <f>SUM(T13:T34)</f>
        <v>0</v>
      </c>
      <c r="U12" s="430">
        <f>SUM(U13:U34)</f>
        <v>0</v>
      </c>
      <c r="V12" s="430">
        <f t="shared" ref="V12:W12" si="3">SUM(V13:V34)</f>
        <v>0</v>
      </c>
      <c r="W12" s="430">
        <f t="shared" si="3"/>
        <v>0</v>
      </c>
      <c r="X12" s="430">
        <f>SUM(X13:X34)</f>
        <v>0</v>
      </c>
      <c r="Y12" s="431"/>
      <c r="Z12" s="430">
        <f t="shared" ref="Z12:AB12" si="4">SUM(Z13:Z34)</f>
        <v>0</v>
      </c>
      <c r="AA12" s="430">
        <f t="shared" si="4"/>
        <v>0</v>
      </c>
      <c r="AB12" s="430">
        <f t="shared" si="4"/>
        <v>0</v>
      </c>
      <c r="AC12" s="430">
        <f t="shared" ref="AC12:AF12" si="5">SUM(AC13:AC34)</f>
        <v>0</v>
      </c>
      <c r="AD12" s="430">
        <f t="shared" si="5"/>
        <v>0</v>
      </c>
      <c r="AE12" s="430">
        <f t="shared" si="5"/>
        <v>0</v>
      </c>
      <c r="AF12" s="430">
        <f t="shared" si="5"/>
        <v>0</v>
      </c>
    </row>
    <row r="13" spans="1:33" ht="18" customHeight="1">
      <c r="A13" s="749"/>
      <c r="B13" s="749"/>
      <c r="C13" s="749"/>
      <c r="D13" s="749"/>
      <c r="E13" s="749"/>
      <c r="F13" s="749"/>
      <c r="G13" s="694"/>
      <c r="H13" s="694"/>
      <c r="I13" s="694"/>
      <c r="J13" s="694"/>
      <c r="K13" s="817"/>
      <c r="M13" s="427">
        <f t="shared" si="2"/>
        <v>4</v>
      </c>
      <c r="N13" s="1293"/>
      <c r="O13" s="1299"/>
      <c r="P13" s="1298"/>
      <c r="Q13" s="1221" t="s">
        <v>30</v>
      </c>
      <c r="R13" s="1302"/>
      <c r="S13" s="432" t="s">
        <v>304</v>
      </c>
      <c r="T13" s="433">
        <f>IFERROR(VLOOKUP(H13,'2.1 Balance de prueba'!$B$5:$G$1105,6,0),0)+IFERROR(VLOOKUP(C13,'2.1 Balance de prueba'!$B$5:$G$1825,6,0),0)+IFERROR(VLOOKUP(D13,'2.1 Balance de prueba'!$B$5:$G$1105,6,0),0)+IFERROR(VLOOKUP(E13,'2.1 Balance de prueba'!$B$5:$G$1825,6,0),0)+IFERROR(VLOOKUP(F13,'2.1 Balance de prueba'!$B$5:$G$1825,6,0),0)+IFERROR(VLOOKUP(B13,'2.1 Balance de prueba'!$B$5:$G$1105,6,0),0)+IFERROR(VLOOKUP(A13,'2.1 Balance de prueba'!$B$5:$G$1105,6,0),0)+IFERROR(VLOOKUP(I13,'2.1 Balance de prueba'!$B$5:$G$1105,6,0),0)+IFERROR(VLOOKUP(J13,'2.1 Balance de prueba'!$B$5:$G$1105,6,0),0)+IFERROR(VLOOKUP(K13,'2.1 Balance de prueba'!$B$5:$G$1105,6,0),0)+IFERROR(VLOOKUP(G13,'2.1 Balance de prueba'!$B$5:$G$1105,6,0),0)</f>
        <v>0</v>
      </c>
      <c r="U13" s="433"/>
      <c r="V13" s="433"/>
      <c r="W13" s="433"/>
      <c r="X13" s="430">
        <f t="shared" ref="X13:X34" si="6">T13+U13-V13+W13</f>
        <v>0</v>
      </c>
      <c r="Y13" s="434"/>
      <c r="Z13" s="435"/>
      <c r="AA13" s="436"/>
      <c r="AB13" s="435"/>
      <c r="AC13" s="437"/>
      <c r="AD13" s="437"/>
      <c r="AE13" s="438"/>
      <c r="AF13" s="437"/>
      <c r="AG13" s="744"/>
    </row>
    <row r="14" spans="1:33" ht="18" customHeight="1">
      <c r="A14" s="694"/>
      <c r="B14" s="694"/>
      <c r="C14" s="694"/>
      <c r="D14" s="694"/>
      <c r="E14" s="694"/>
      <c r="F14" s="694"/>
      <c r="G14" s="694"/>
      <c r="H14" s="694"/>
      <c r="I14" s="694"/>
      <c r="J14" s="694"/>
      <c r="K14" s="724"/>
      <c r="M14" s="427">
        <f t="shared" si="2"/>
        <v>5</v>
      </c>
      <c r="N14" s="1293"/>
      <c r="O14" s="1299"/>
      <c r="P14" s="1299"/>
      <c r="Q14" s="1302"/>
      <c r="R14" s="1302"/>
      <c r="S14" s="432" t="s">
        <v>655</v>
      </c>
      <c r="T14" s="433">
        <f>IFERROR(VLOOKUP(H14,'2.1 Balance de prueba'!$B$5:$G$1105,6,0),0)+IFERROR(VLOOKUP(C14,'2.1 Balance de prueba'!$B$5:$G$1825,6,0),0)+IFERROR(VLOOKUP(D14,'2.1 Balance de prueba'!$B$5:$G$1105,6,0),0)+IFERROR(VLOOKUP(E14,'2.1 Balance de prueba'!$B$5:$G$1825,6,0),0)+IFERROR(VLOOKUP(F14,'2.1 Balance de prueba'!$B$5:$G$1825,6,0),0)+IFERROR(VLOOKUP(B14,'2.1 Balance de prueba'!$B$5:$G$1105,6,0),0)+IFERROR(VLOOKUP(A14,'2.1 Balance de prueba'!$B$5:$G$1105,6,0),0)+IFERROR(VLOOKUP(I14,'2.1 Balance de prueba'!$B$5:$G$1105,6,0),0)+IFERROR(VLOOKUP(J14,'2.1 Balance de prueba'!$B$5:$G$1105,6,0),0)+IFERROR(VLOOKUP(K14,'2.1 Balance de prueba'!$B$5:$G$1105,6,0),0)+IFERROR(VLOOKUP(G14,'2.1 Balance de prueba'!$B$5:$G$1105,6,0),0)</f>
        <v>0</v>
      </c>
      <c r="U14" s="433"/>
      <c r="V14" s="433"/>
      <c r="W14" s="433"/>
      <c r="X14" s="430">
        <f t="shared" si="6"/>
        <v>0</v>
      </c>
      <c r="Y14" s="434"/>
      <c r="Z14" s="435"/>
      <c r="AA14" s="436"/>
      <c r="AB14" s="435"/>
      <c r="AC14" s="437"/>
      <c r="AD14" s="437"/>
      <c r="AE14" s="439"/>
      <c r="AF14" s="437"/>
    </row>
    <row r="15" spans="1:33" ht="18" customHeight="1">
      <c r="A15" s="694"/>
      <c r="B15" s="694"/>
      <c r="C15" s="694"/>
      <c r="D15" s="694"/>
      <c r="E15" s="694"/>
      <c r="F15" s="694"/>
      <c r="G15" s="694"/>
      <c r="H15" s="694"/>
      <c r="I15" s="694"/>
      <c r="J15" s="694"/>
      <c r="K15" s="724"/>
      <c r="M15" s="427">
        <f t="shared" si="2"/>
        <v>6</v>
      </c>
      <c r="N15" s="1293"/>
      <c r="O15" s="1299"/>
      <c r="P15" s="1299"/>
      <c r="Q15" s="1302"/>
      <c r="R15" s="1302"/>
      <c r="S15" s="432" t="s">
        <v>305</v>
      </c>
      <c r="T15" s="433">
        <f>IFERROR(VLOOKUP(H15,'2.1 Balance de prueba'!$B$5:$G$1105,6,0),0)+IFERROR(VLOOKUP(C15,'2.1 Balance de prueba'!$B$5:$G$1825,6,0),0)+IFERROR(VLOOKUP(D15,'2.1 Balance de prueba'!$B$5:$G$1105,6,0),0)+IFERROR(VLOOKUP(E15,'2.1 Balance de prueba'!$B$5:$G$1825,6,0),0)+IFERROR(VLOOKUP(F15,'2.1 Balance de prueba'!$B$5:$G$1825,6,0),0)+IFERROR(VLOOKUP(B15,'2.1 Balance de prueba'!$B$5:$G$1105,6,0),0)+IFERROR(VLOOKUP(A15,'2.1 Balance de prueba'!$B$5:$G$1105,6,0),0)+IFERROR(VLOOKUP(I15,'2.1 Balance de prueba'!$B$5:$G$1105,6,0),0)+IFERROR(VLOOKUP(J15,'2.1 Balance de prueba'!$B$5:$G$1105,6,0),0)+IFERROR(VLOOKUP(K15,'2.1 Balance de prueba'!$B$5:$G$1105,6,0),0)+IFERROR(VLOOKUP(G15,'2.1 Balance de prueba'!$B$5:$G$1105,6,0),0)</f>
        <v>0</v>
      </c>
      <c r="U15" s="433"/>
      <c r="V15" s="433"/>
      <c r="W15" s="433"/>
      <c r="X15" s="430">
        <f t="shared" si="6"/>
        <v>0</v>
      </c>
      <c r="Y15" s="434"/>
      <c r="Z15" s="435"/>
      <c r="AA15" s="436"/>
      <c r="AB15" s="435"/>
      <c r="AC15" s="437"/>
      <c r="AD15" s="437"/>
      <c r="AE15" s="439"/>
      <c r="AF15" s="437"/>
    </row>
    <row r="16" spans="1:33" ht="18" customHeight="1">
      <c r="A16" s="694"/>
      <c r="B16" s="694"/>
      <c r="C16" s="694"/>
      <c r="D16" s="694"/>
      <c r="E16" s="694"/>
      <c r="F16" s="694"/>
      <c r="G16" s="694"/>
      <c r="H16" s="694"/>
      <c r="I16" s="694"/>
      <c r="J16" s="694"/>
      <c r="K16" s="724"/>
      <c r="M16" s="427">
        <f t="shared" si="2"/>
        <v>7</v>
      </c>
      <c r="N16" s="1293"/>
      <c r="O16" s="1299"/>
      <c r="P16" s="1299"/>
      <c r="Q16" s="1302"/>
      <c r="R16" s="1302"/>
      <c r="S16" s="432" t="s">
        <v>306</v>
      </c>
      <c r="T16" s="433">
        <f>IFERROR(VLOOKUP(H16,'2.1 Balance de prueba'!$B$5:$G$1105,6,0),0)+IFERROR(VLOOKUP(C16,'2.1 Balance de prueba'!$B$5:$G$1825,6,0),0)+IFERROR(VLOOKUP(D16,'2.1 Balance de prueba'!$B$5:$G$1105,6,0),0)+IFERROR(VLOOKUP(E16,'2.1 Balance de prueba'!$B$5:$G$1825,6,0),0)+IFERROR(VLOOKUP(F16,'2.1 Balance de prueba'!$B$5:$G$1825,6,0),0)+IFERROR(VLOOKUP(B16,'2.1 Balance de prueba'!$B$5:$G$1105,6,0),0)+IFERROR(VLOOKUP(A16,'2.1 Balance de prueba'!$B$5:$G$1105,6,0),0)+IFERROR(VLOOKUP(I16,'2.1 Balance de prueba'!$B$5:$G$1105,6,0),0)+IFERROR(VLOOKUP(J16,'2.1 Balance de prueba'!$B$5:$G$1105,6,0),0)+IFERROR(VLOOKUP(K16,'2.1 Balance de prueba'!$B$5:$G$1105,6,0),0)+IFERROR(VLOOKUP(G16,'2.1 Balance de prueba'!$B$5:$G$1105,6,0),0)</f>
        <v>0</v>
      </c>
      <c r="U16" s="433"/>
      <c r="V16" s="433"/>
      <c r="W16" s="433"/>
      <c r="X16" s="430">
        <f t="shared" si="6"/>
        <v>0</v>
      </c>
      <c r="Y16" s="434"/>
      <c r="Z16" s="435"/>
      <c r="AA16" s="436"/>
      <c r="AB16" s="435"/>
      <c r="AC16" s="437"/>
      <c r="AD16" s="437"/>
      <c r="AE16" s="439"/>
      <c r="AF16" s="437"/>
    </row>
    <row r="17" spans="1:32" ht="48.75" customHeight="1">
      <c r="A17" s="694"/>
      <c r="B17" s="694"/>
      <c r="C17" s="694"/>
      <c r="D17" s="694"/>
      <c r="E17" s="694"/>
      <c r="F17" s="694"/>
      <c r="G17" s="694"/>
      <c r="H17" s="694"/>
      <c r="I17" s="694"/>
      <c r="J17" s="694"/>
      <c r="K17" s="724"/>
      <c r="M17" s="427">
        <f t="shared" si="2"/>
        <v>8</v>
      </c>
      <c r="N17" s="1293"/>
      <c r="O17" s="1299"/>
      <c r="P17" s="1299"/>
      <c r="Q17" s="1302"/>
      <c r="R17" s="1302"/>
      <c r="S17" s="432" t="s">
        <v>632</v>
      </c>
      <c r="T17" s="433">
        <f>IFERROR(VLOOKUP(H17,'2.1 Balance de prueba'!$B$5:$G$1105,6,0),0)+IFERROR(VLOOKUP(C17,'2.1 Balance de prueba'!$B$5:$G$1825,6,0),0)+IFERROR(VLOOKUP(D17,'2.1 Balance de prueba'!$B$5:$G$1105,6,0),0)+IFERROR(VLOOKUP(E17,'2.1 Balance de prueba'!$B$5:$G$1825,6,0),0)+IFERROR(VLOOKUP(F17,'2.1 Balance de prueba'!$B$5:$G$1825,6,0),0)+IFERROR(VLOOKUP(B17,'2.1 Balance de prueba'!$B$5:$G$1105,6,0),0)+IFERROR(VLOOKUP(A17,'2.1 Balance de prueba'!$B$5:$G$1105,6,0),0)+IFERROR(VLOOKUP(I17,'2.1 Balance de prueba'!$B$5:$G$1105,6,0),0)+IFERROR(VLOOKUP(J17,'2.1 Balance de prueba'!$B$5:$G$1105,6,0),0)+IFERROR(VLOOKUP(K17,'2.1 Balance de prueba'!$B$5:$G$1105,6,0),0)+IFERROR(VLOOKUP(G17,'2.1 Balance de prueba'!$B$5:$G$1105,6,0),0)</f>
        <v>0</v>
      </c>
      <c r="U17" s="433"/>
      <c r="V17" s="433"/>
      <c r="W17" s="433"/>
      <c r="X17" s="430">
        <f t="shared" si="6"/>
        <v>0</v>
      </c>
      <c r="Y17" s="434"/>
      <c r="Z17" s="435"/>
      <c r="AA17" s="436"/>
      <c r="AB17" s="435"/>
      <c r="AC17" s="437"/>
      <c r="AD17" s="437"/>
      <c r="AE17" s="439"/>
      <c r="AF17" s="437"/>
    </row>
    <row r="18" spans="1:32" ht="38.25" customHeight="1">
      <c r="A18" s="694"/>
      <c r="B18" s="694"/>
      <c r="C18" s="694"/>
      <c r="D18" s="694"/>
      <c r="E18" s="694"/>
      <c r="F18" s="694"/>
      <c r="G18" s="694"/>
      <c r="H18" s="694"/>
      <c r="I18" s="694"/>
      <c r="J18" s="694"/>
      <c r="K18" s="724"/>
      <c r="M18" s="427">
        <f t="shared" si="2"/>
        <v>9</v>
      </c>
      <c r="N18" s="1293"/>
      <c r="O18" s="1299"/>
      <c r="P18" s="1299"/>
      <c r="Q18" s="1302"/>
      <c r="R18" s="1302"/>
      <c r="S18" s="432" t="s">
        <v>307</v>
      </c>
      <c r="T18" s="433">
        <f>IFERROR(VLOOKUP(H18,'2.1 Balance de prueba'!$B$5:$G$1105,6,0),0)+IFERROR(VLOOKUP(C18,'2.1 Balance de prueba'!$B$5:$G$1825,6,0),0)+IFERROR(VLOOKUP(D18,'2.1 Balance de prueba'!$B$5:$G$1105,6,0),0)+IFERROR(VLOOKUP(E18,'2.1 Balance de prueba'!$B$5:$G$1825,6,0),0)+IFERROR(VLOOKUP(F18,'2.1 Balance de prueba'!$B$5:$G$1825,6,0),0)+IFERROR(VLOOKUP(B18,'2.1 Balance de prueba'!$B$5:$G$1105,6,0),0)+IFERROR(VLOOKUP(A18,'2.1 Balance de prueba'!$B$5:$G$1105,6,0),0)+IFERROR(VLOOKUP(I18,'2.1 Balance de prueba'!$B$5:$G$1105,6,0),0)+IFERROR(VLOOKUP(J18,'2.1 Balance de prueba'!$B$5:$G$1105,6,0),0)+IFERROR(VLOOKUP(K18,'2.1 Balance de prueba'!$B$5:$G$1105,6,0),0)+IFERROR(VLOOKUP(G18,'2.1 Balance de prueba'!$B$5:$G$1105,6,0),0)</f>
        <v>0</v>
      </c>
      <c r="U18" s="433"/>
      <c r="V18" s="433"/>
      <c r="W18" s="433"/>
      <c r="X18" s="430">
        <f t="shared" si="6"/>
        <v>0</v>
      </c>
      <c r="Y18" s="434"/>
      <c r="Z18" s="435"/>
      <c r="AA18" s="436"/>
      <c r="AB18" s="435"/>
      <c r="AC18" s="437"/>
      <c r="AD18" s="437"/>
      <c r="AE18" s="439"/>
      <c r="AF18" s="437"/>
    </row>
    <row r="19" spans="1:32" ht="18" customHeight="1">
      <c r="A19" s="694"/>
      <c r="B19" s="694"/>
      <c r="C19" s="694"/>
      <c r="D19" s="694"/>
      <c r="E19" s="694"/>
      <c r="F19" s="694"/>
      <c r="G19" s="694"/>
      <c r="H19" s="694"/>
      <c r="I19" s="694"/>
      <c r="J19" s="817"/>
      <c r="K19" s="817"/>
      <c r="M19" s="427">
        <f t="shared" si="2"/>
        <v>10</v>
      </c>
      <c r="N19" s="1293"/>
      <c r="O19" s="1299"/>
      <c r="P19" s="1299"/>
      <c r="Q19" s="1221" t="s">
        <v>228</v>
      </c>
      <c r="R19" s="1302"/>
      <c r="S19" s="432" t="s">
        <v>304</v>
      </c>
      <c r="T19" s="433">
        <f>IFERROR(VLOOKUP(H19,'2.1 Balance de prueba'!$B$5:$G$1105,6,0),0)+IFERROR(VLOOKUP(C19,'2.1 Balance de prueba'!$B$5:$G$1825,6,0),0)+IFERROR(VLOOKUP(D19,'2.1 Balance de prueba'!$B$5:$G$1105,6,0),0)+IFERROR(VLOOKUP(E19,'2.1 Balance de prueba'!$B$5:$G$1825,6,0),0)+IFERROR(VLOOKUP(F19,'2.1 Balance de prueba'!$B$5:$G$1825,6,0),0)+IFERROR(VLOOKUP(B19,'2.1 Balance de prueba'!$B$5:$G$1105,6,0),0)+IFERROR(VLOOKUP(A19,'2.1 Balance de prueba'!$B$5:$G$1105,6,0),0)+IFERROR(VLOOKUP(I19,'2.1 Balance de prueba'!$B$5:$G$1105,6,0),0)+IFERROR(VLOOKUP(J19,'2.1 Balance de prueba'!$B$5:$G$1105,6,0),0)+IFERROR(VLOOKUP(K19,'2.1 Balance de prueba'!$B$5:$G$1105,6,0),0)+IFERROR(VLOOKUP(G19,'2.1 Balance de prueba'!$B$5:$G$1105,6,0),0)</f>
        <v>0</v>
      </c>
      <c r="U19" s="433"/>
      <c r="V19" s="433"/>
      <c r="W19" s="433"/>
      <c r="X19" s="430">
        <f t="shared" si="6"/>
        <v>0</v>
      </c>
      <c r="Y19" s="434"/>
      <c r="Z19" s="435"/>
      <c r="AA19" s="436"/>
      <c r="AB19" s="435"/>
      <c r="AC19" s="437"/>
      <c r="AD19" s="437"/>
      <c r="AE19" s="439"/>
      <c r="AF19" s="437"/>
    </row>
    <row r="20" spans="1:32" ht="18" customHeight="1">
      <c r="A20" s="694"/>
      <c r="B20" s="694"/>
      <c r="C20" s="694"/>
      <c r="D20" s="694"/>
      <c r="E20" s="694"/>
      <c r="F20" s="694"/>
      <c r="G20" s="694"/>
      <c r="H20" s="694"/>
      <c r="I20" s="694"/>
      <c r="J20" s="694"/>
      <c r="K20" s="724"/>
      <c r="M20" s="427">
        <f t="shared" si="2"/>
        <v>11</v>
      </c>
      <c r="N20" s="1293"/>
      <c r="O20" s="1299"/>
      <c r="P20" s="1299"/>
      <c r="Q20" s="1302"/>
      <c r="R20" s="1302"/>
      <c r="S20" s="432" t="s">
        <v>655</v>
      </c>
      <c r="T20" s="433">
        <f>IFERROR(VLOOKUP(H20,'2.1 Balance de prueba'!$B$5:$G$1105,6,0),0)+IFERROR(VLOOKUP(C20,'2.1 Balance de prueba'!$B$5:$G$1825,6,0),0)+IFERROR(VLOOKUP(D20,'2.1 Balance de prueba'!$B$5:$G$1105,6,0),0)+IFERROR(VLOOKUP(E20,'2.1 Balance de prueba'!$B$5:$G$1825,6,0),0)+IFERROR(VLOOKUP(F20,'2.1 Balance de prueba'!$B$5:$G$1825,6,0),0)+IFERROR(VLOOKUP(B20,'2.1 Balance de prueba'!$B$5:$G$1105,6,0),0)+IFERROR(VLOOKUP(A20,'2.1 Balance de prueba'!$B$5:$G$1105,6,0),0)+IFERROR(VLOOKUP(I20,'2.1 Balance de prueba'!$B$5:$G$1105,6,0),0)+IFERROR(VLOOKUP(J20,'2.1 Balance de prueba'!$B$5:$G$1105,6,0),0)+IFERROR(VLOOKUP(K20,'2.1 Balance de prueba'!$B$5:$G$1105,6,0),0)+IFERROR(VLOOKUP(G20,'2.1 Balance de prueba'!$B$5:$G$1105,6,0),0)</f>
        <v>0</v>
      </c>
      <c r="U20" s="433"/>
      <c r="V20" s="433"/>
      <c r="W20" s="433"/>
      <c r="X20" s="430">
        <f t="shared" si="6"/>
        <v>0</v>
      </c>
      <c r="Y20" s="434"/>
      <c r="Z20" s="435"/>
      <c r="AA20" s="436"/>
      <c r="AB20" s="435"/>
      <c r="AC20" s="437"/>
      <c r="AD20" s="437"/>
      <c r="AE20" s="439"/>
      <c r="AF20" s="437"/>
    </row>
    <row r="21" spans="1:32" ht="18" customHeight="1">
      <c r="A21" s="694"/>
      <c r="B21" s="694"/>
      <c r="C21" s="694"/>
      <c r="D21" s="694"/>
      <c r="E21" s="694"/>
      <c r="F21" s="694"/>
      <c r="G21" s="694"/>
      <c r="H21" s="694"/>
      <c r="I21" s="694"/>
      <c r="J21" s="694"/>
      <c r="K21" s="724"/>
      <c r="M21" s="427">
        <f t="shared" si="2"/>
        <v>12</v>
      </c>
      <c r="N21" s="1293"/>
      <c r="O21" s="1299"/>
      <c r="P21" s="1299"/>
      <c r="Q21" s="1302"/>
      <c r="R21" s="1302"/>
      <c r="S21" s="432" t="s">
        <v>305</v>
      </c>
      <c r="T21" s="433">
        <f>IFERROR(VLOOKUP(H21,'2.1 Balance de prueba'!$B$5:$G$1105,6,0),0)+IFERROR(VLOOKUP(C21,'2.1 Balance de prueba'!$B$5:$G$1825,6,0),0)+IFERROR(VLOOKUP(D21,'2.1 Balance de prueba'!$B$5:$G$1105,6,0),0)+IFERROR(VLOOKUP(E21,'2.1 Balance de prueba'!$B$5:$G$1825,6,0),0)+IFERROR(VLOOKUP(F21,'2.1 Balance de prueba'!$B$5:$G$1825,6,0),0)+IFERROR(VLOOKUP(B21,'2.1 Balance de prueba'!$B$5:$G$1105,6,0),0)+IFERROR(VLOOKUP(A21,'2.1 Balance de prueba'!$B$5:$G$1105,6,0),0)+IFERROR(VLOOKUP(I21,'2.1 Balance de prueba'!$B$5:$G$1105,6,0),0)+IFERROR(VLOOKUP(J21,'2.1 Balance de prueba'!$B$5:$G$1105,6,0),0)+IFERROR(VLOOKUP(K21,'2.1 Balance de prueba'!$B$5:$G$1105,6,0),0)+IFERROR(VLOOKUP(G21,'2.1 Balance de prueba'!$B$5:$G$1105,6,0),0)</f>
        <v>0</v>
      </c>
      <c r="U21" s="433"/>
      <c r="V21" s="433"/>
      <c r="W21" s="433"/>
      <c r="X21" s="430">
        <f t="shared" si="6"/>
        <v>0</v>
      </c>
      <c r="Y21" s="434"/>
      <c r="Z21" s="435"/>
      <c r="AA21" s="436"/>
      <c r="AB21" s="435"/>
      <c r="AC21" s="437"/>
      <c r="AD21" s="437"/>
      <c r="AE21" s="439"/>
      <c r="AF21" s="437"/>
    </row>
    <row r="22" spans="1:32" ht="18" customHeight="1">
      <c r="A22" s="694"/>
      <c r="B22" s="694"/>
      <c r="C22" s="694"/>
      <c r="D22" s="694"/>
      <c r="E22" s="694"/>
      <c r="F22" s="694"/>
      <c r="G22" s="694"/>
      <c r="H22" s="694"/>
      <c r="I22" s="694"/>
      <c r="J22" s="694"/>
      <c r="K22" s="724"/>
      <c r="M22" s="427">
        <f t="shared" si="2"/>
        <v>13</v>
      </c>
      <c r="N22" s="1293"/>
      <c r="O22" s="1299"/>
      <c r="P22" s="1299"/>
      <c r="Q22" s="1302"/>
      <c r="R22" s="1302"/>
      <c r="S22" s="432" t="s">
        <v>306</v>
      </c>
      <c r="T22" s="433">
        <f>IFERROR(VLOOKUP(H22,'2.1 Balance de prueba'!$B$5:$G$1105,6,0),0)+IFERROR(VLOOKUP(C22,'2.1 Balance de prueba'!$B$5:$G$1825,6,0),0)+IFERROR(VLOOKUP(D22,'2.1 Balance de prueba'!$B$5:$G$1105,6,0),0)+IFERROR(VLOOKUP(E22,'2.1 Balance de prueba'!$B$5:$G$1825,6,0),0)+IFERROR(VLOOKUP(F22,'2.1 Balance de prueba'!$B$5:$G$1825,6,0),0)+IFERROR(VLOOKUP(B22,'2.1 Balance de prueba'!$B$5:$G$1105,6,0),0)+IFERROR(VLOOKUP(A22,'2.1 Balance de prueba'!$B$5:$G$1105,6,0),0)+IFERROR(VLOOKUP(I22,'2.1 Balance de prueba'!$B$5:$G$1105,6,0),0)+IFERROR(VLOOKUP(J22,'2.1 Balance de prueba'!$B$5:$G$1105,6,0),0)+IFERROR(VLOOKUP(K22,'2.1 Balance de prueba'!$B$5:$G$1105,6,0),0)+IFERROR(VLOOKUP(G22,'2.1 Balance de prueba'!$B$5:$G$1105,6,0),0)</f>
        <v>0</v>
      </c>
      <c r="U22" s="433"/>
      <c r="V22" s="433"/>
      <c r="W22" s="433"/>
      <c r="X22" s="430">
        <f t="shared" si="6"/>
        <v>0</v>
      </c>
      <c r="Y22" s="434"/>
      <c r="Z22" s="435"/>
      <c r="AA22" s="436"/>
      <c r="AB22" s="435"/>
      <c r="AC22" s="437"/>
      <c r="AD22" s="437"/>
      <c r="AE22" s="439"/>
      <c r="AF22" s="437"/>
    </row>
    <row r="23" spans="1:32" ht="45.75" customHeight="1">
      <c r="A23" s="694"/>
      <c r="B23" s="694"/>
      <c r="C23" s="694"/>
      <c r="D23" s="694"/>
      <c r="E23" s="694"/>
      <c r="F23" s="694"/>
      <c r="G23" s="694"/>
      <c r="H23" s="694"/>
      <c r="I23" s="694"/>
      <c r="J23" s="694"/>
      <c r="K23" s="724"/>
      <c r="M23" s="427">
        <f t="shared" si="2"/>
        <v>14</v>
      </c>
      <c r="N23" s="1293"/>
      <c r="O23" s="1299"/>
      <c r="P23" s="1299"/>
      <c r="Q23" s="1302"/>
      <c r="R23" s="1302"/>
      <c r="S23" s="432" t="s">
        <v>632</v>
      </c>
      <c r="T23" s="433">
        <f>IFERROR(VLOOKUP(H23,'2.1 Balance de prueba'!$B$5:$G$1105,6,0),0)+IFERROR(VLOOKUP(C23,'2.1 Balance de prueba'!$B$5:$G$1825,6,0),0)+IFERROR(VLOOKUP(D23,'2.1 Balance de prueba'!$B$5:$G$1105,6,0),0)+IFERROR(VLOOKUP(E23,'2.1 Balance de prueba'!$B$5:$G$1825,6,0),0)+IFERROR(VLOOKUP(F23,'2.1 Balance de prueba'!$B$5:$G$1825,6,0),0)+IFERROR(VLOOKUP(B23,'2.1 Balance de prueba'!$B$5:$G$1105,6,0),0)+IFERROR(VLOOKUP(A23,'2.1 Balance de prueba'!$B$5:$G$1105,6,0),0)+IFERROR(VLOOKUP(I23,'2.1 Balance de prueba'!$B$5:$G$1105,6,0),0)+IFERROR(VLOOKUP(J23,'2.1 Balance de prueba'!$B$5:$G$1105,6,0),0)+IFERROR(VLOOKUP(K23,'2.1 Balance de prueba'!$B$5:$G$1105,6,0),0)+IFERROR(VLOOKUP(G23,'2.1 Balance de prueba'!$B$5:$G$1105,6,0),0)</f>
        <v>0</v>
      </c>
      <c r="U23" s="433"/>
      <c r="V23" s="433"/>
      <c r="W23" s="433"/>
      <c r="X23" s="430">
        <f t="shared" si="6"/>
        <v>0</v>
      </c>
      <c r="Y23" s="434"/>
      <c r="Z23" s="435"/>
      <c r="AA23" s="436"/>
      <c r="AB23" s="435"/>
      <c r="AC23" s="437"/>
      <c r="AD23" s="437"/>
      <c r="AE23" s="439"/>
      <c r="AF23" s="437"/>
    </row>
    <row r="24" spans="1:32" ht="31.5" customHeight="1">
      <c r="A24" s="694"/>
      <c r="B24" s="694"/>
      <c r="C24" s="694"/>
      <c r="D24" s="694"/>
      <c r="E24" s="694"/>
      <c r="F24" s="694"/>
      <c r="G24" s="694"/>
      <c r="H24" s="694"/>
      <c r="I24" s="694"/>
      <c r="J24" s="694"/>
      <c r="K24" s="724"/>
      <c r="M24" s="427">
        <f t="shared" si="2"/>
        <v>15</v>
      </c>
      <c r="N24" s="1293"/>
      <c r="O24" s="1299"/>
      <c r="P24" s="1299"/>
      <c r="Q24" s="1302"/>
      <c r="R24" s="1302"/>
      <c r="S24" s="432" t="s">
        <v>307</v>
      </c>
      <c r="T24" s="433">
        <f>IFERROR(VLOOKUP(H24,'2.1 Balance de prueba'!$B$5:$G$1105,6,0),0)+IFERROR(VLOOKUP(C24,'2.1 Balance de prueba'!$B$5:$G$1825,6,0),0)+IFERROR(VLOOKUP(D24,'2.1 Balance de prueba'!$B$5:$G$1105,6,0),0)+IFERROR(VLOOKUP(E24,'2.1 Balance de prueba'!$B$5:$G$1825,6,0),0)+IFERROR(VLOOKUP(F24,'2.1 Balance de prueba'!$B$5:$G$1825,6,0),0)+IFERROR(VLOOKUP(B24,'2.1 Balance de prueba'!$B$5:$G$1105,6,0),0)+IFERROR(VLOOKUP(A24,'2.1 Balance de prueba'!$B$5:$G$1105,6,0),0)+IFERROR(VLOOKUP(I24,'2.1 Balance de prueba'!$B$5:$G$1105,6,0),0)+IFERROR(VLOOKUP(J24,'2.1 Balance de prueba'!$B$5:$G$1105,6,0),0)+IFERROR(VLOOKUP(K24,'2.1 Balance de prueba'!$B$5:$G$1105,6,0),0)+IFERROR(VLOOKUP(G24,'2.1 Balance de prueba'!$B$5:$G$1105,6,0),0)</f>
        <v>0</v>
      </c>
      <c r="U24" s="433"/>
      <c r="V24" s="433"/>
      <c r="W24" s="433"/>
      <c r="X24" s="430">
        <f t="shared" si="6"/>
        <v>0</v>
      </c>
      <c r="Y24" s="434"/>
      <c r="Z24" s="435"/>
      <c r="AA24" s="436"/>
      <c r="AB24" s="435"/>
      <c r="AC24" s="437"/>
      <c r="AD24" s="437"/>
      <c r="AE24" s="439"/>
      <c r="AF24" s="437"/>
    </row>
    <row r="25" spans="1:32" ht="18" customHeight="1">
      <c r="A25" s="694"/>
      <c r="B25" s="694"/>
      <c r="C25" s="694"/>
      <c r="D25" s="694"/>
      <c r="E25" s="694"/>
      <c r="F25" s="694"/>
      <c r="G25" s="694"/>
      <c r="H25" s="694"/>
      <c r="I25" s="694"/>
      <c r="J25" s="694"/>
      <c r="K25" s="724"/>
      <c r="M25" s="427">
        <f t="shared" si="2"/>
        <v>16</v>
      </c>
      <c r="N25" s="1293"/>
      <c r="O25" s="1299"/>
      <c r="P25" s="1299"/>
      <c r="Q25" s="1277" t="s">
        <v>401</v>
      </c>
      <c r="R25" s="1225"/>
      <c r="S25" s="1226"/>
      <c r="T25" s="433">
        <f>IFERROR(VLOOKUP(H25,'2.1 Balance de prueba'!$B$5:$G$1105,6,0),0)+IFERROR(VLOOKUP(C25,'2.1 Balance de prueba'!$B$5:$G$1825,6,0),0)+IFERROR(VLOOKUP(D25,'2.1 Balance de prueba'!$B$5:$G$1105,6,0),0)+IFERROR(VLOOKUP(E25,'2.1 Balance de prueba'!$B$5:$G$1825,6,0),0)+IFERROR(VLOOKUP(F25,'2.1 Balance de prueba'!$B$5:$G$1825,6,0),0)+IFERROR(VLOOKUP(B25,'2.1 Balance de prueba'!$B$5:$G$1105,6,0),0)+IFERROR(VLOOKUP(A25,'2.1 Balance de prueba'!$B$5:$G$1105,6,0),0)+IFERROR(VLOOKUP(I25,'2.1 Balance de prueba'!$B$5:$G$1105,6,0),0)+IFERROR(VLOOKUP(J25,'2.1 Balance de prueba'!$B$5:$G$1105,6,0),0)+IFERROR(VLOOKUP(K25,'2.1 Balance de prueba'!$B$5:$G$1105,6,0),0)+IFERROR(VLOOKUP(G25,'2.1 Balance de prueba'!$B$5:$G$1105,6,0),0)</f>
        <v>0</v>
      </c>
      <c r="U25" s="433"/>
      <c r="V25" s="433"/>
      <c r="W25" s="433"/>
      <c r="X25" s="430">
        <f t="shared" si="6"/>
        <v>0</v>
      </c>
      <c r="Y25" s="434"/>
      <c r="Z25" s="435"/>
      <c r="AA25" s="436"/>
      <c r="AB25" s="435"/>
      <c r="AC25" s="437"/>
      <c r="AD25" s="437"/>
      <c r="AE25" s="438"/>
      <c r="AF25" s="437"/>
    </row>
    <row r="26" spans="1:32" ht="18" customHeight="1">
      <c r="A26" s="694"/>
      <c r="B26" s="694"/>
      <c r="C26" s="694"/>
      <c r="D26" s="694"/>
      <c r="E26" s="694"/>
      <c r="F26" s="694"/>
      <c r="G26" s="694"/>
      <c r="H26" s="694"/>
      <c r="I26" s="694"/>
      <c r="J26" s="694"/>
      <c r="K26" s="724"/>
      <c r="M26" s="427">
        <f t="shared" si="2"/>
        <v>17</v>
      </c>
      <c r="N26" s="1293"/>
      <c r="O26" s="1299"/>
      <c r="P26" s="1299"/>
      <c r="Q26" s="1277" t="s">
        <v>400</v>
      </c>
      <c r="R26" s="1225"/>
      <c r="S26" s="1226"/>
      <c r="T26" s="433">
        <f>IFERROR(VLOOKUP(H26,'2.1 Balance de prueba'!$B$5:$G$1105,6,0),0)+IFERROR(VLOOKUP(C26,'2.1 Balance de prueba'!$B$5:$G$1825,6,0),0)+IFERROR(VLOOKUP(D26,'2.1 Balance de prueba'!$B$5:$G$1105,6,0),0)+IFERROR(VLOOKUP(E26,'2.1 Balance de prueba'!$B$5:$G$1825,6,0),0)+IFERROR(VLOOKUP(F26,'2.1 Balance de prueba'!$B$5:$G$1825,6,0),0)+IFERROR(VLOOKUP(B26,'2.1 Balance de prueba'!$B$5:$G$1105,6,0),0)+IFERROR(VLOOKUP(A26,'2.1 Balance de prueba'!$B$5:$G$1105,6,0),0)+IFERROR(VLOOKUP(I26,'2.1 Balance de prueba'!$B$5:$G$1105,6,0),0)+IFERROR(VLOOKUP(J26,'2.1 Balance de prueba'!$B$5:$G$1105,6,0),0)+IFERROR(VLOOKUP(K26,'2.1 Balance de prueba'!$B$5:$G$1105,6,0),0)+IFERROR(VLOOKUP(G26,'2.1 Balance de prueba'!$B$5:$G$1105,6,0),0)</f>
        <v>0</v>
      </c>
      <c r="U26" s="433"/>
      <c r="V26" s="433"/>
      <c r="W26" s="433"/>
      <c r="X26" s="430">
        <f t="shared" si="6"/>
        <v>0</v>
      </c>
      <c r="Y26" s="431"/>
      <c r="Z26" s="435"/>
      <c r="AA26" s="436"/>
      <c r="AB26" s="435"/>
      <c r="AC26" s="437"/>
      <c r="AD26" s="437"/>
      <c r="AE26" s="439"/>
      <c r="AF26" s="437"/>
    </row>
    <row r="27" spans="1:32" ht="18" customHeight="1">
      <c r="A27" s="694"/>
      <c r="B27" s="694"/>
      <c r="C27" s="694"/>
      <c r="D27" s="694"/>
      <c r="E27" s="694"/>
      <c r="F27" s="694"/>
      <c r="G27" s="694"/>
      <c r="H27" s="694"/>
      <c r="I27" s="694"/>
      <c r="J27" s="694"/>
      <c r="K27" s="750"/>
      <c r="M27" s="427">
        <f t="shared" si="2"/>
        <v>18</v>
      </c>
      <c r="N27" s="1293"/>
      <c r="O27" s="1299"/>
      <c r="P27" s="1299"/>
      <c r="Q27" s="1277" t="s">
        <v>31</v>
      </c>
      <c r="R27" s="1225"/>
      <c r="S27" s="1226"/>
      <c r="T27" s="433">
        <f>IFERROR(VLOOKUP(H27,'2.1 Balance de prueba'!$B$5:$G$1105,6,0),0)+IFERROR(VLOOKUP(C27,'2.1 Balance de prueba'!$B$5:$G$1825,6,0),0)+IFERROR(VLOOKUP(D27,'2.1 Balance de prueba'!$B$5:$G$1105,6,0),0)+IFERROR(VLOOKUP(E27,'2.1 Balance de prueba'!$B$5:$G$1825,6,0),0)+IFERROR(VLOOKUP(F27,'2.1 Balance de prueba'!$B$5:$G$1825,6,0),0)+IFERROR(VLOOKUP(B27,'2.1 Balance de prueba'!$B$5:$G$1105,6,0),0)+IFERROR(VLOOKUP(A27,'2.1 Balance de prueba'!$B$5:$G$1105,6,0),0)+IFERROR(VLOOKUP(I27,'2.1 Balance de prueba'!$B$5:$G$1105,6,0),0)+IFERROR(VLOOKUP(J27,'2.1 Balance de prueba'!$B$5:$G$1105,6,0),0)+IFERROR(VLOOKUP(K27,'2.1 Balance de prueba'!$B$5:$G$1105,6,0),0)+IFERROR(VLOOKUP(G27,'2.1 Balance de prueba'!$B$5:$G$1105,6,0),0)</f>
        <v>0</v>
      </c>
      <c r="U27" s="433"/>
      <c r="V27" s="433"/>
      <c r="W27" s="433"/>
      <c r="X27" s="430">
        <f t="shared" si="6"/>
        <v>0</v>
      </c>
      <c r="Y27" s="431"/>
      <c r="Z27" s="435"/>
      <c r="AA27" s="436"/>
      <c r="AB27" s="435"/>
      <c r="AC27" s="437"/>
      <c r="AD27" s="437"/>
      <c r="AE27" s="439"/>
      <c r="AF27" s="437"/>
    </row>
    <row r="28" spans="1:32" ht="18" customHeight="1">
      <c r="A28" s="694"/>
      <c r="B28" s="694"/>
      <c r="C28" s="694"/>
      <c r="D28" s="694"/>
      <c r="E28" s="694"/>
      <c r="F28" s="694"/>
      <c r="G28" s="694"/>
      <c r="H28" s="694"/>
      <c r="I28" s="694"/>
      <c r="J28" s="694"/>
      <c r="K28" s="694"/>
      <c r="M28" s="427">
        <f t="shared" si="2"/>
        <v>19</v>
      </c>
      <c r="N28" s="1293"/>
      <c r="O28" s="1299"/>
      <c r="P28" s="1299"/>
      <c r="Q28" s="1277" t="s">
        <v>32</v>
      </c>
      <c r="R28" s="1225"/>
      <c r="S28" s="1226"/>
      <c r="T28" s="433">
        <f>IFERROR(VLOOKUP(H28,'2.1 Balance de prueba'!$B$5:$G$1105,6,0),0)+IFERROR(VLOOKUP(C28,'2.1 Balance de prueba'!$B$5:$G$1825,6,0),0)+IFERROR(VLOOKUP(D28,'2.1 Balance de prueba'!$B$5:$G$1105,6,0),0)+IFERROR(VLOOKUP(E28,'2.1 Balance de prueba'!$B$5:$G$1825,6,0),0)+IFERROR(VLOOKUP(F28,'2.1 Balance de prueba'!$B$5:$G$1825,6,0),0)+IFERROR(VLOOKUP(B28,'2.1 Balance de prueba'!$B$5:$G$1105,6,0),0)+IFERROR(VLOOKUP(A28,'2.1 Balance de prueba'!$B$5:$G$1105,6,0),0)+IFERROR(VLOOKUP(I28,'2.1 Balance de prueba'!$B$5:$G$1105,6,0),0)+IFERROR(VLOOKUP(J28,'2.1 Balance de prueba'!$B$5:$G$1105,6,0),0)+IFERROR(VLOOKUP(K28,'2.1 Balance de prueba'!$B$5:$G$1105,6,0),0)+IFERROR(VLOOKUP(G28,'2.1 Balance de prueba'!$B$5:$G$1105,6,0),0)</f>
        <v>0</v>
      </c>
      <c r="U28" s="433"/>
      <c r="V28" s="433"/>
      <c r="W28" s="433"/>
      <c r="X28" s="430">
        <f t="shared" si="6"/>
        <v>0</v>
      </c>
      <c r="Y28" s="431"/>
      <c r="Z28" s="435"/>
      <c r="AA28" s="436"/>
      <c r="AB28" s="435"/>
      <c r="AC28" s="437"/>
      <c r="AD28" s="437"/>
      <c r="AE28" s="439"/>
      <c r="AF28" s="437"/>
    </row>
    <row r="29" spans="1:32" ht="18" customHeight="1">
      <c r="A29" s="694"/>
      <c r="B29" s="694"/>
      <c r="C29" s="694"/>
      <c r="D29" s="694"/>
      <c r="E29" s="694"/>
      <c r="F29" s="694"/>
      <c r="G29" s="694"/>
      <c r="H29" s="694"/>
      <c r="I29" s="694"/>
      <c r="J29" s="694"/>
      <c r="K29" s="694"/>
      <c r="M29" s="427">
        <f t="shared" si="2"/>
        <v>20</v>
      </c>
      <c r="N29" s="1293"/>
      <c r="O29" s="1299"/>
      <c r="P29" s="1299"/>
      <c r="Q29" s="1277" t="s">
        <v>100</v>
      </c>
      <c r="R29" s="1225"/>
      <c r="S29" s="1226"/>
      <c r="T29" s="433">
        <f>IFERROR(VLOOKUP(H29,'2.1 Balance de prueba'!$B$5:$G$1105,6,0),0)+IFERROR(VLOOKUP(C29,'2.1 Balance de prueba'!$B$5:$G$1825,6,0),0)+IFERROR(VLOOKUP(D29,'2.1 Balance de prueba'!$B$5:$G$1105,6,0),0)+IFERROR(VLOOKUP(E29,'2.1 Balance de prueba'!$B$5:$G$1825,6,0),0)+IFERROR(VLOOKUP(F29,'2.1 Balance de prueba'!$B$5:$G$1825,6,0),0)+IFERROR(VLOOKUP(B29,'2.1 Balance de prueba'!$B$5:$G$1105,6,0),0)+IFERROR(VLOOKUP(A29,'2.1 Balance de prueba'!$B$5:$G$1105,6,0),0)+IFERROR(VLOOKUP(I29,'2.1 Balance de prueba'!$B$5:$G$1105,6,0),0)+IFERROR(VLOOKUP(J29,'2.1 Balance de prueba'!$B$5:$G$1105,6,0),0)+IFERROR(VLOOKUP(K29,'2.1 Balance de prueba'!$B$5:$G$1105,6,0),0)+IFERROR(VLOOKUP(G29,'2.1 Balance de prueba'!$B$5:$G$1105,6,0),0)</f>
        <v>0</v>
      </c>
      <c r="U29" s="433"/>
      <c r="V29" s="433"/>
      <c r="W29" s="433"/>
      <c r="X29" s="430">
        <f t="shared" si="6"/>
        <v>0</v>
      </c>
      <c r="Y29" s="431"/>
      <c r="Z29" s="435"/>
      <c r="AA29" s="436"/>
      <c r="AB29" s="435"/>
      <c r="AC29" s="437"/>
      <c r="AD29" s="437"/>
      <c r="AE29" s="439"/>
      <c r="AF29" s="437"/>
    </row>
    <row r="30" spans="1:32" ht="18" customHeight="1">
      <c r="A30" s="694"/>
      <c r="B30" s="694"/>
      <c r="C30" s="694"/>
      <c r="D30" s="694"/>
      <c r="E30" s="694"/>
      <c r="F30" s="694"/>
      <c r="G30" s="694"/>
      <c r="H30" s="694"/>
      <c r="I30" s="694"/>
      <c r="J30" s="694"/>
      <c r="K30" s="694"/>
      <c r="M30" s="427">
        <f t="shared" si="2"/>
        <v>21</v>
      </c>
      <c r="N30" s="1293"/>
      <c r="O30" s="1299"/>
      <c r="P30" s="1299"/>
      <c r="Q30" s="1277" t="s">
        <v>227</v>
      </c>
      <c r="R30" s="1225"/>
      <c r="S30" s="1226"/>
      <c r="T30" s="433">
        <f>IFERROR(VLOOKUP(H30,'2.1 Balance de prueba'!$B$5:$G$1105,6,0),0)+IFERROR(VLOOKUP(C30,'2.1 Balance de prueba'!$B$5:$G$1825,6,0),0)+IFERROR(VLOOKUP(D30,'2.1 Balance de prueba'!$B$5:$G$1105,6,0),0)+IFERROR(VLOOKUP(E30,'2.1 Balance de prueba'!$B$5:$G$1825,6,0),0)+IFERROR(VLOOKUP(F30,'2.1 Balance de prueba'!$B$5:$G$1825,6,0),0)+IFERROR(VLOOKUP(B30,'2.1 Balance de prueba'!$B$5:$G$1105,6,0),0)+IFERROR(VLOOKUP(A30,'2.1 Balance de prueba'!$B$5:$G$1105,6,0),0)+IFERROR(VLOOKUP(I30,'2.1 Balance de prueba'!$B$5:$G$1105,6,0),0)+IFERROR(VLOOKUP(J30,'2.1 Balance de prueba'!$B$5:$G$1105,6,0),0)+IFERROR(VLOOKUP(K30,'2.1 Balance de prueba'!$B$5:$G$1105,6,0),0)+IFERROR(VLOOKUP(G30,'2.1 Balance de prueba'!$B$5:$G$1105,6,0),0)</f>
        <v>0</v>
      </c>
      <c r="U30" s="433"/>
      <c r="V30" s="433"/>
      <c r="W30" s="433"/>
      <c r="X30" s="430">
        <f t="shared" si="6"/>
        <v>0</v>
      </c>
      <c r="Y30" s="431"/>
      <c r="Z30" s="435"/>
      <c r="AA30" s="436"/>
      <c r="AB30" s="435"/>
      <c r="AC30" s="437"/>
      <c r="AD30" s="437"/>
      <c r="AE30" s="439"/>
      <c r="AF30" s="437"/>
    </row>
    <row r="31" spans="1:32" ht="18" customHeight="1">
      <c r="A31" s="694"/>
      <c r="B31" s="694"/>
      <c r="C31" s="694"/>
      <c r="D31" s="694"/>
      <c r="E31" s="694"/>
      <c r="F31" s="694"/>
      <c r="G31" s="694"/>
      <c r="H31" s="694"/>
      <c r="I31" s="694"/>
      <c r="J31" s="694"/>
      <c r="K31" s="694"/>
      <c r="M31" s="427">
        <f t="shared" si="2"/>
        <v>22</v>
      </c>
      <c r="N31" s="1293"/>
      <c r="O31" s="1299"/>
      <c r="P31" s="1299"/>
      <c r="Q31" s="1277" t="s">
        <v>403</v>
      </c>
      <c r="R31" s="1225"/>
      <c r="S31" s="1226"/>
      <c r="T31" s="433">
        <f>IFERROR(VLOOKUP(H31,'2.1 Balance de prueba'!$B$5:$G$1105,6,0),0)+IFERROR(VLOOKUP(C31,'2.1 Balance de prueba'!$B$5:$G$1825,6,0),0)+IFERROR(VLOOKUP(D31,'2.1 Balance de prueba'!$B$5:$G$1105,6,0),0)+IFERROR(VLOOKUP(E31,'2.1 Balance de prueba'!$B$5:$G$1825,6,0),0)+IFERROR(VLOOKUP(F31,'2.1 Balance de prueba'!$B$5:$G$1825,6,0),0)+IFERROR(VLOOKUP(B31,'2.1 Balance de prueba'!$B$5:$G$1105,6,0),0)+IFERROR(VLOOKUP(A31,'2.1 Balance de prueba'!$B$5:$G$1105,6,0),0)+IFERROR(VLOOKUP(I31,'2.1 Balance de prueba'!$B$5:$G$1105,6,0),0)+IFERROR(VLOOKUP(J31,'2.1 Balance de prueba'!$B$5:$G$1105,6,0),0)+IFERROR(VLOOKUP(K31,'2.1 Balance de prueba'!$B$5:$G$1105,6,0),0)+IFERROR(VLOOKUP(G31,'2.1 Balance de prueba'!$B$5:$G$1105,6,0),0)</f>
        <v>0</v>
      </c>
      <c r="U31" s="433"/>
      <c r="V31" s="433"/>
      <c r="W31" s="433"/>
      <c r="X31" s="430">
        <f t="shared" si="6"/>
        <v>0</v>
      </c>
      <c r="Y31" s="431"/>
      <c r="Z31" s="435"/>
      <c r="AA31" s="436"/>
      <c r="AB31" s="435"/>
      <c r="AC31" s="437"/>
      <c r="AD31" s="437"/>
      <c r="AE31" s="439"/>
      <c r="AF31" s="437"/>
    </row>
    <row r="32" spans="1:32" ht="18" customHeight="1">
      <c r="A32" s="694"/>
      <c r="B32" s="694"/>
      <c r="C32" s="694"/>
      <c r="D32" s="694"/>
      <c r="E32" s="694"/>
      <c r="F32" s="694"/>
      <c r="G32" s="694"/>
      <c r="H32" s="694"/>
      <c r="I32" s="694"/>
      <c r="J32" s="694"/>
      <c r="K32" s="694"/>
      <c r="M32" s="427">
        <f t="shared" si="2"/>
        <v>23</v>
      </c>
      <c r="N32" s="1293"/>
      <c r="O32" s="1299"/>
      <c r="P32" s="1299"/>
      <c r="Q32" s="1277" t="s">
        <v>656</v>
      </c>
      <c r="R32" s="1225"/>
      <c r="S32" s="1226"/>
      <c r="T32" s="433">
        <f>IFERROR(VLOOKUP(H32,'2.1 Balance de prueba'!$B$5:$G$1105,6,0),0)+IFERROR(VLOOKUP(C32,'2.1 Balance de prueba'!$B$5:$G$1825,6,0),0)+IFERROR(VLOOKUP(D32,'2.1 Balance de prueba'!$B$5:$G$1105,6,0),0)+IFERROR(VLOOKUP(E32,'2.1 Balance de prueba'!$B$5:$G$1825,6,0),0)+IFERROR(VLOOKUP(F32,'2.1 Balance de prueba'!$B$5:$G$1825,6,0),0)+IFERROR(VLOOKUP(B32,'2.1 Balance de prueba'!$B$5:$G$1105,6,0),0)+IFERROR(VLOOKUP(A32,'2.1 Balance de prueba'!$B$5:$G$1105,6,0),0)+IFERROR(VLOOKUP(I32,'2.1 Balance de prueba'!$B$5:$G$1105,6,0),0)+IFERROR(VLOOKUP(J32,'2.1 Balance de prueba'!$B$5:$G$1105,6,0),0)+IFERROR(VLOOKUP(K32,'2.1 Balance de prueba'!$B$5:$G$1105,6,0),0)+IFERROR(VLOOKUP(G32,'2.1 Balance de prueba'!$B$5:$G$1105,6,0),0)</f>
        <v>0</v>
      </c>
      <c r="U32" s="433"/>
      <c r="V32" s="433"/>
      <c r="W32" s="433"/>
      <c r="X32" s="430">
        <f t="shared" si="6"/>
        <v>0</v>
      </c>
      <c r="Y32" s="431"/>
      <c r="Z32" s="435"/>
      <c r="AA32" s="436"/>
      <c r="AB32" s="435"/>
      <c r="AC32" s="437"/>
      <c r="AD32" s="437"/>
      <c r="AE32" s="439"/>
      <c r="AF32" s="437"/>
    </row>
    <row r="33" spans="1:32" ht="18" customHeight="1">
      <c r="A33" s="694"/>
      <c r="B33" s="694"/>
      <c r="C33" s="694"/>
      <c r="D33" s="694"/>
      <c r="E33" s="694"/>
      <c r="F33" s="694"/>
      <c r="G33" s="694"/>
      <c r="H33" s="694"/>
      <c r="I33" s="694"/>
      <c r="J33" s="694"/>
      <c r="K33" s="694"/>
      <c r="M33" s="427">
        <f t="shared" si="2"/>
        <v>24</v>
      </c>
      <c r="N33" s="1293"/>
      <c r="O33" s="1299"/>
      <c r="P33" s="1299"/>
      <c r="Q33" s="1277" t="s">
        <v>402</v>
      </c>
      <c r="R33" s="1225"/>
      <c r="S33" s="1226"/>
      <c r="T33" s="433">
        <f>IFERROR(VLOOKUP(H33,'2.1 Balance de prueba'!$B$5:$G$1105,6,0),0)+IFERROR(VLOOKUP(C33,'2.1 Balance de prueba'!$B$5:$G$1825,6,0),0)+IFERROR(VLOOKUP(D33,'2.1 Balance de prueba'!$B$5:$G$1105,6,0),0)+IFERROR(VLOOKUP(E33,'2.1 Balance de prueba'!$B$5:$G$1825,6,0),0)+IFERROR(VLOOKUP(F33,'2.1 Balance de prueba'!$B$5:$G$1825,6,0),0)+IFERROR(VLOOKUP(B33,'2.1 Balance de prueba'!$B$5:$G$1105,6,0),0)+IFERROR(VLOOKUP(A33,'2.1 Balance de prueba'!$B$5:$G$1105,6,0),0)+IFERROR(VLOOKUP(I33,'2.1 Balance de prueba'!$B$5:$G$1105,6,0),0)+IFERROR(VLOOKUP(J33,'2.1 Balance de prueba'!$B$5:$G$1105,6,0),0)+IFERROR(VLOOKUP(K33,'2.1 Balance de prueba'!$B$5:$G$1105,6,0),0)+IFERROR(VLOOKUP(G33,'2.1 Balance de prueba'!$B$5:$G$1105,6,0),0)</f>
        <v>0</v>
      </c>
      <c r="U33" s="433"/>
      <c r="V33" s="433"/>
      <c r="W33" s="433"/>
      <c r="X33" s="430">
        <f t="shared" si="6"/>
        <v>0</v>
      </c>
      <c r="Y33" s="431"/>
      <c r="Z33" s="435"/>
      <c r="AA33" s="436"/>
      <c r="AB33" s="435"/>
      <c r="AC33" s="437"/>
      <c r="AD33" s="437"/>
      <c r="AE33" s="439"/>
      <c r="AF33" s="437"/>
    </row>
    <row r="34" spans="1:32" ht="18" customHeight="1">
      <c r="A34" s="694"/>
      <c r="B34" s="694"/>
      <c r="C34" s="694"/>
      <c r="D34" s="694"/>
      <c r="E34" s="694"/>
      <c r="F34" s="694"/>
      <c r="G34" s="694"/>
      <c r="H34" s="694"/>
      <c r="I34" s="694"/>
      <c r="J34" s="694"/>
      <c r="K34" s="694"/>
      <c r="M34" s="427">
        <f t="shared" si="2"/>
        <v>25</v>
      </c>
      <c r="N34" s="1293"/>
      <c r="O34" s="1299"/>
      <c r="P34" s="1299"/>
      <c r="Q34" s="1277" t="s">
        <v>34</v>
      </c>
      <c r="R34" s="1225"/>
      <c r="S34" s="1226"/>
      <c r="T34" s="433">
        <f>IFERROR(VLOOKUP(H34,'2.1 Balance de prueba'!$B$5:$G$1105,6,0),0)+IFERROR(VLOOKUP(C34,'2.1 Balance de prueba'!$B$5:$G$1825,6,0),0)+IFERROR(VLOOKUP(D34,'2.1 Balance de prueba'!$B$5:$G$1105,6,0),0)+IFERROR(VLOOKUP(E34,'2.1 Balance de prueba'!$B$5:$G$1825,6,0),0)+IFERROR(VLOOKUP(F34,'2.1 Balance de prueba'!$B$5:$G$1825,6,0),0)+IFERROR(VLOOKUP(B34,'2.1 Balance de prueba'!$B$5:$G$1105,6,0),0)+IFERROR(VLOOKUP(A34,'2.1 Balance de prueba'!$B$5:$G$1105,6,0),0)+IFERROR(VLOOKUP(I34,'2.1 Balance de prueba'!$B$5:$G$1105,6,0),0)+IFERROR(VLOOKUP(J34,'2.1 Balance de prueba'!$B$5:$G$1105,6,0),0)+IFERROR(VLOOKUP(K34,'2.1 Balance de prueba'!$B$5:$G$1105,6,0),0)+IFERROR(VLOOKUP(G34,'2.1 Balance de prueba'!$B$5:$G$1105,6,0),0)</f>
        <v>0</v>
      </c>
      <c r="U34" s="433"/>
      <c r="V34" s="433"/>
      <c r="W34" s="433"/>
      <c r="X34" s="430">
        <f t="shared" si="6"/>
        <v>0</v>
      </c>
      <c r="Y34" s="431"/>
      <c r="Z34" s="435"/>
      <c r="AA34" s="436"/>
      <c r="AB34" s="435"/>
      <c r="AC34" s="437"/>
      <c r="AD34" s="437"/>
      <c r="AE34" s="439"/>
      <c r="AF34" s="437"/>
    </row>
    <row r="35" spans="1:32" ht="18" customHeight="1">
      <c r="A35" s="694"/>
      <c r="B35" s="694"/>
      <c r="C35" s="694"/>
      <c r="D35" s="694"/>
      <c r="E35" s="694"/>
      <c r="F35" s="694"/>
      <c r="G35" s="694"/>
      <c r="H35" s="694"/>
      <c r="I35" s="694"/>
      <c r="J35" s="694"/>
      <c r="K35" s="694"/>
      <c r="M35" s="427">
        <f t="shared" si="2"/>
        <v>26</v>
      </c>
      <c r="N35" s="1293"/>
      <c r="O35" s="1299"/>
      <c r="P35" s="1300" t="s">
        <v>274</v>
      </c>
      <c r="Q35" s="1301"/>
      <c r="R35" s="1301"/>
      <c r="S35" s="1301"/>
      <c r="T35" s="428">
        <f>SUM(T36:T38)</f>
        <v>0</v>
      </c>
      <c r="U35" s="428">
        <f>SUM(U36:U38)</f>
        <v>0</v>
      </c>
      <c r="V35" s="428">
        <f>SUM(V36:V38)</f>
        <v>0</v>
      </c>
      <c r="W35" s="428">
        <f>SUM(W36:W38)</f>
        <v>0</v>
      </c>
      <c r="X35" s="428">
        <f>SUM(X36:X38)</f>
        <v>0</v>
      </c>
      <c r="Y35" s="429"/>
      <c r="Z35" s="428">
        <f t="shared" ref="Z35:AF35" si="7">SUM(Z36:Z38)</f>
        <v>0</v>
      </c>
      <c r="AA35" s="428">
        <f t="shared" si="7"/>
        <v>0</v>
      </c>
      <c r="AB35" s="428">
        <f t="shared" si="7"/>
        <v>0</v>
      </c>
      <c r="AC35" s="428">
        <f t="shared" si="7"/>
        <v>0</v>
      </c>
      <c r="AD35" s="428">
        <f t="shared" si="7"/>
        <v>0</v>
      </c>
      <c r="AE35" s="428">
        <f t="shared" si="7"/>
        <v>0</v>
      </c>
      <c r="AF35" s="428">
        <f t="shared" si="7"/>
        <v>0</v>
      </c>
    </row>
    <row r="36" spans="1:32" ht="18" customHeight="1">
      <c r="A36" s="694"/>
      <c r="B36" s="694"/>
      <c r="C36" s="694"/>
      <c r="D36" s="694"/>
      <c r="E36" s="694"/>
      <c r="F36" s="694"/>
      <c r="G36" s="694"/>
      <c r="H36" s="694"/>
      <c r="I36" s="694"/>
      <c r="J36" s="694"/>
      <c r="K36" s="817"/>
      <c r="M36" s="427">
        <f t="shared" si="2"/>
        <v>27</v>
      </c>
      <c r="N36" s="1293"/>
      <c r="O36" s="1299"/>
      <c r="P36" s="1298"/>
      <c r="Q36" s="1277" t="s">
        <v>276</v>
      </c>
      <c r="R36" s="1306"/>
      <c r="S36" s="1307"/>
      <c r="T36" s="433">
        <f>ABS(IFERROR(VLOOKUP(H36,'2.1 Balance de prueba'!$B$5:$G$1105,6,0),0)+IFERROR(VLOOKUP(C36,'2.1 Balance de prueba'!$B$5:$G$1825,6,0),0)+IFERROR(VLOOKUP(D36,'2.1 Balance de prueba'!$B$5:$G$1105,6,0),0)+IFERROR(VLOOKUP(E36,'2.1 Balance de prueba'!$B$5:$G$1825,6,0),0)+IFERROR(VLOOKUP(F36,'2.1 Balance de prueba'!$B$5:$G$1825,6,0),0)+IFERROR(VLOOKUP(B36,'2.1 Balance de prueba'!$B$5:$G$1105,6,0),0)+IFERROR(VLOOKUP(A36,'2.1 Balance de prueba'!$B$5:$G$1105,6,0),0)+IFERROR(VLOOKUP(I36,'2.1 Balance de prueba'!$B$5:$G$1105,6,0),0)+IFERROR(VLOOKUP(J36,'2.1 Balance de prueba'!$B$5:$G$1105,6,0),0)+IFERROR(VLOOKUP(K36,'2.1 Balance de prueba'!$B$5:$G$1105,6,0),0)+IFERROR(VLOOKUP(G36,'2.1 Balance de prueba'!$B$5:$G$1105,6,0),0))</f>
        <v>0</v>
      </c>
      <c r="U36" s="433"/>
      <c r="V36" s="433"/>
      <c r="W36" s="433"/>
      <c r="X36" s="430">
        <f t="shared" ref="X36:X38" si="8">T36+U36-V36+W36</f>
        <v>0</v>
      </c>
      <c r="Y36" s="431"/>
      <c r="Z36" s="440"/>
      <c r="AA36" s="440"/>
      <c r="AB36" s="440"/>
      <c r="AC36" s="441"/>
      <c r="AD36" s="441"/>
      <c r="AE36" s="441"/>
      <c r="AF36" s="441"/>
    </row>
    <row r="37" spans="1:32" ht="18" customHeight="1">
      <c r="A37" s="694"/>
      <c r="B37" s="694"/>
      <c r="C37" s="694"/>
      <c r="D37" s="694"/>
      <c r="E37" s="694"/>
      <c r="F37" s="694"/>
      <c r="G37" s="694"/>
      <c r="H37" s="694"/>
      <c r="I37" s="694"/>
      <c r="J37" s="817"/>
      <c r="K37" s="817"/>
      <c r="M37" s="427">
        <f t="shared" si="2"/>
        <v>28</v>
      </c>
      <c r="N37" s="1293"/>
      <c r="O37" s="1299"/>
      <c r="P37" s="1299"/>
      <c r="Q37" s="1277" t="s">
        <v>275</v>
      </c>
      <c r="R37" s="1306"/>
      <c r="S37" s="1307"/>
      <c r="T37" s="433">
        <f>ABS(IFERROR(VLOOKUP(H37,'2.1 Balance de prueba'!$B$5:$G$1105,6,0),0)+IFERROR(VLOOKUP(C37,'2.1 Balance de prueba'!$B$5:$G$1825,6,0),0)+IFERROR(VLOOKUP(D37,'2.1 Balance de prueba'!$B$5:$G$1105,6,0),0)+IFERROR(VLOOKUP(E37,'2.1 Balance de prueba'!$B$5:$G$1825,6,0),0)+IFERROR(VLOOKUP(F37,'2.1 Balance de prueba'!$B$5:$G$1825,6,0),0)+IFERROR(VLOOKUP(B37,'2.1 Balance de prueba'!$B$5:$G$1105,6,0),0)+IFERROR(VLOOKUP(A37,'2.1 Balance de prueba'!$B$5:$G$1105,6,0),0)+IFERROR(VLOOKUP(I37,'2.1 Balance de prueba'!$B$5:$G$1105,6,0),0)+IFERROR(VLOOKUP(J37,'2.1 Balance de prueba'!$B$5:$G$1105,6,0),0)+IFERROR(VLOOKUP(K37,'2.1 Balance de prueba'!$B$5:$G$1105,6,0),0)+IFERROR(VLOOKUP(G37,'2.1 Balance de prueba'!$B$5:$G$1105,6,0),0))</f>
        <v>0</v>
      </c>
      <c r="U37" s="433"/>
      <c r="V37" s="433"/>
      <c r="W37" s="433"/>
      <c r="X37" s="430">
        <f t="shared" si="8"/>
        <v>0</v>
      </c>
      <c r="Y37" s="431"/>
      <c r="Z37" s="440"/>
      <c r="AA37" s="440"/>
      <c r="AB37" s="440"/>
      <c r="AC37" s="441"/>
      <c r="AD37" s="441"/>
      <c r="AE37" s="441"/>
      <c r="AF37" s="441"/>
    </row>
    <row r="38" spans="1:32" ht="18" customHeight="1">
      <c r="A38" s="694"/>
      <c r="B38" s="694"/>
      <c r="C38" s="694"/>
      <c r="D38" s="694"/>
      <c r="E38" s="694"/>
      <c r="F38" s="694"/>
      <c r="G38" s="694"/>
      <c r="H38" s="694"/>
      <c r="I38" s="694"/>
      <c r="J38" s="694"/>
      <c r="K38" s="694"/>
      <c r="M38" s="427">
        <f t="shared" si="2"/>
        <v>29</v>
      </c>
      <c r="N38" s="1293"/>
      <c r="O38" s="1299"/>
      <c r="P38" s="1299"/>
      <c r="Q38" s="1277" t="s">
        <v>718</v>
      </c>
      <c r="R38" s="1306"/>
      <c r="S38" s="1307"/>
      <c r="T38" s="433">
        <f>IFERROR(VLOOKUP(H38,'2.1 Balance de prueba'!$B$5:$G$1105,6,0),0)+IFERROR(VLOOKUP(C38,'2.1 Balance de prueba'!$B$5:$G$1825,6,0),0)+IFERROR(VLOOKUP(D38,'2.1 Balance de prueba'!$B$5:$G$1105,6,0),0)+IFERROR(VLOOKUP(E38,'2.1 Balance de prueba'!$B$5:$G$1825,6,0),0)+IFERROR(VLOOKUP(F38,'2.1 Balance de prueba'!$B$5:$G$1825,6,0),0)+IFERROR(VLOOKUP(B38,'2.1 Balance de prueba'!$B$5:$G$1105,6,0),0)+IFERROR(VLOOKUP(A38,'2.1 Balance de prueba'!$B$5:$G$1105,6,0),0)+IFERROR(VLOOKUP(I38,'2.1 Balance de prueba'!$B$5:$G$1105,6,0),0)+IFERROR(VLOOKUP(J38,'2.1 Balance de prueba'!$B$5:$G$1105,6,0),0)+IFERROR(VLOOKUP(K38,'2.1 Balance de prueba'!$B$5:$G$1105,6,0),0)+IFERROR(VLOOKUP(G38,'2.1 Balance de prueba'!$B$5:$G$1105,6,0),0)</f>
        <v>0</v>
      </c>
      <c r="U38" s="433"/>
      <c r="V38" s="433"/>
      <c r="W38" s="433"/>
      <c r="X38" s="430">
        <f t="shared" si="8"/>
        <v>0</v>
      </c>
      <c r="Y38" s="431"/>
      <c r="Z38" s="440"/>
      <c r="AA38" s="440"/>
      <c r="AB38" s="440"/>
      <c r="AC38" s="441"/>
      <c r="AD38" s="441"/>
      <c r="AE38" s="441"/>
      <c r="AF38" s="441"/>
    </row>
    <row r="39" spans="1:32" ht="19.5" customHeight="1">
      <c r="A39" s="694"/>
      <c r="B39" s="694"/>
      <c r="C39" s="694"/>
      <c r="D39" s="694"/>
      <c r="E39" s="694"/>
      <c r="F39" s="694"/>
      <c r="G39" s="694"/>
      <c r="H39" s="694"/>
      <c r="I39" s="694"/>
      <c r="J39" s="694"/>
      <c r="K39" s="694"/>
      <c r="M39" s="427">
        <f t="shared" si="2"/>
        <v>30</v>
      </c>
      <c r="N39" s="1293"/>
      <c r="O39" s="1159" t="s">
        <v>98</v>
      </c>
      <c r="P39" s="1160"/>
      <c r="Q39" s="1278"/>
      <c r="R39" s="1278"/>
      <c r="S39" s="1279"/>
      <c r="T39" s="430">
        <f>SUM(T40:T46)</f>
        <v>0</v>
      </c>
      <c r="U39" s="430">
        <f>SUM(U40:U46)</f>
        <v>0</v>
      </c>
      <c r="V39" s="430">
        <f>SUM(V40:V46)</f>
        <v>0</v>
      </c>
      <c r="W39" s="430">
        <f>SUM(W40:W46)</f>
        <v>0</v>
      </c>
      <c r="X39" s="430">
        <f>SUM(X40:X46)</f>
        <v>0</v>
      </c>
      <c r="Y39" s="431"/>
      <c r="Z39" s="430">
        <f t="shared" ref="Z39:AF39" si="9">SUM(Z40:Z46)</f>
        <v>0</v>
      </c>
      <c r="AA39" s="430">
        <f t="shared" si="9"/>
        <v>0</v>
      </c>
      <c r="AB39" s="430">
        <f t="shared" si="9"/>
        <v>0</v>
      </c>
      <c r="AC39" s="430">
        <f t="shared" si="9"/>
        <v>0</v>
      </c>
      <c r="AD39" s="430">
        <f t="shared" si="9"/>
        <v>0</v>
      </c>
      <c r="AE39" s="430">
        <f t="shared" si="9"/>
        <v>0</v>
      </c>
      <c r="AF39" s="430">
        <f t="shared" si="9"/>
        <v>0</v>
      </c>
    </row>
    <row r="40" spans="1:32" ht="18.75" customHeight="1">
      <c r="A40" s="694"/>
      <c r="B40" s="694"/>
      <c r="C40" s="694"/>
      <c r="D40" s="694"/>
      <c r="E40" s="694"/>
      <c r="F40" s="694"/>
      <c r="G40" s="694"/>
      <c r="H40" s="694"/>
      <c r="I40" s="694"/>
      <c r="J40" s="694"/>
      <c r="K40" s="817"/>
      <c r="M40" s="427">
        <f t="shared" si="2"/>
        <v>31</v>
      </c>
      <c r="N40" s="1293"/>
      <c r="O40" s="1174"/>
      <c r="P40" s="1958" t="s">
        <v>99</v>
      </c>
      <c r="Q40" s="1283"/>
      <c r="R40" s="1283"/>
      <c r="S40" s="1284"/>
      <c r="T40" s="433">
        <f>IFERROR(VLOOKUP(H40,'2.1 Balance de prueba'!$B$5:$G$1105,6,0),0)+IFERROR(VLOOKUP(C40,'2.1 Balance de prueba'!$B$5:$G$1825,6,0),0)+IFERROR(VLOOKUP(D40,'2.1 Balance de prueba'!$B$5:$G$1105,6,0),0)+IFERROR(VLOOKUP(E40,'2.1 Balance de prueba'!$B$5:$G$1825,6,0),0)+IFERROR(VLOOKUP(F40,'2.1 Balance de prueba'!$B$5:$G$1825,6,0),0)+IFERROR(VLOOKUP(B40,'2.1 Balance de prueba'!$B$5:$G$1105,6,0),0)+IFERROR(VLOOKUP(A40,'2.1 Balance de prueba'!$B$5:$G$1105,6,0),0)+IFERROR(VLOOKUP(I40,'2.1 Balance de prueba'!$B$5:$G$1105,6,0),0)+IFERROR(VLOOKUP(J40,'2.1 Balance de prueba'!$B$5:$G$1105,6,0),0)+IFERROR(VLOOKUP(K40,'2.1 Balance de prueba'!$B$5:$G$1105,6,0),0)+IFERROR(VLOOKUP(G40,'2.1 Balance de prueba'!$B$5:$G$1105,6,0),0)</f>
        <v>0</v>
      </c>
      <c r="U40" s="433"/>
      <c r="V40" s="433"/>
      <c r="W40" s="433"/>
      <c r="X40" s="430">
        <f t="shared" ref="X40:X46" si="10">T40+U40-V40+W40</f>
        <v>0</v>
      </c>
      <c r="Y40" s="431"/>
      <c r="Z40" s="436"/>
      <c r="AA40" s="436"/>
      <c r="AB40" s="436"/>
      <c r="AC40" s="439"/>
      <c r="AD40" s="439"/>
      <c r="AE40" s="439"/>
      <c r="AF40" s="439"/>
    </row>
    <row r="41" spans="1:32" ht="18.75" customHeight="1">
      <c r="A41" s="694"/>
      <c r="B41" s="694"/>
      <c r="C41" s="694"/>
      <c r="D41" s="694"/>
      <c r="E41" s="694"/>
      <c r="F41" s="694"/>
      <c r="G41" s="694"/>
      <c r="H41" s="694"/>
      <c r="I41" s="694"/>
      <c r="J41" s="724"/>
      <c r="K41" s="817"/>
      <c r="M41" s="427">
        <f t="shared" si="2"/>
        <v>32</v>
      </c>
      <c r="N41" s="1293"/>
      <c r="O41" s="1174"/>
      <c r="P41" s="1282" t="s">
        <v>308</v>
      </c>
      <c r="Q41" s="1283"/>
      <c r="R41" s="1283"/>
      <c r="S41" s="1284"/>
      <c r="T41" s="433">
        <f>IFERROR(VLOOKUP(H41,'2.1 Balance de prueba'!$B$5:$G$1105,6,0),0)+IFERROR(VLOOKUP(C41,'2.1 Balance de prueba'!$B$5:$G$1825,6,0),0)+IFERROR(VLOOKUP(D41,'2.1 Balance de prueba'!$B$5:$G$1105,6,0),0)+IFERROR(VLOOKUP(E41,'2.1 Balance de prueba'!$B$5:$G$1825,6,0),0)+IFERROR(VLOOKUP(F41,'2.1 Balance de prueba'!$B$5:$G$1825,6,0),0)+IFERROR(VLOOKUP(B41,'2.1 Balance de prueba'!$B$5:$G$1105,6,0),0)+IFERROR(VLOOKUP(A41,'2.1 Balance de prueba'!$B$5:$G$1105,6,0),0)+IFERROR(VLOOKUP(I41,'2.1 Balance de prueba'!$B$5:$G$1105,6,0),0)+IFERROR(VLOOKUP(J41,'2.1 Balance de prueba'!$B$5:$G$1105,6,0),0)+IFERROR(VLOOKUP(K41,'2.1 Balance de prueba'!$B$5:$G$1105,6,0),0)+IFERROR(VLOOKUP(G41,'2.1 Balance de prueba'!$B$5:$G$1105,6,0),0)</f>
        <v>0</v>
      </c>
      <c r="U41" s="433"/>
      <c r="V41" s="433"/>
      <c r="W41" s="433"/>
      <c r="X41" s="430">
        <f t="shared" si="10"/>
        <v>0</v>
      </c>
      <c r="Y41" s="431"/>
      <c r="Z41" s="436"/>
      <c r="AA41" s="436"/>
      <c r="AB41" s="436"/>
      <c r="AC41" s="439"/>
      <c r="AD41" s="439"/>
      <c r="AE41" s="439"/>
      <c r="AF41" s="439"/>
    </row>
    <row r="42" spans="1:32" ht="21.75" customHeight="1">
      <c r="A42" s="694"/>
      <c r="B42" s="694"/>
      <c r="C42" s="694"/>
      <c r="D42" s="694"/>
      <c r="E42" s="694"/>
      <c r="F42" s="694"/>
      <c r="G42" s="694"/>
      <c r="H42" s="694"/>
      <c r="I42" s="694"/>
      <c r="J42" s="724"/>
      <c r="K42" s="750"/>
      <c r="M42" s="427">
        <f t="shared" si="2"/>
        <v>33</v>
      </c>
      <c r="N42" s="1293"/>
      <c r="O42" s="1174"/>
      <c r="P42" s="1282" t="s">
        <v>404</v>
      </c>
      <c r="Q42" s="1283"/>
      <c r="R42" s="1283"/>
      <c r="S42" s="1284"/>
      <c r="T42" s="433">
        <f>IFERROR(VLOOKUP(H42,'2.1 Balance de prueba'!$B$5:$G$1105,6,0),0)+IFERROR(VLOOKUP(C42,'2.1 Balance de prueba'!$B$5:$G$1825,6,0),0)+IFERROR(VLOOKUP(D42,'2.1 Balance de prueba'!$B$5:$G$1105,6,0),0)+IFERROR(VLOOKUP(E42,'2.1 Balance de prueba'!$B$5:$G$1825,6,0),0)+IFERROR(VLOOKUP(F42,'2.1 Balance de prueba'!$B$5:$G$1825,6,0),0)+IFERROR(VLOOKUP(B42,'2.1 Balance de prueba'!$B$5:$G$1105,6,0),0)+IFERROR(VLOOKUP(A42,'2.1 Balance de prueba'!$B$5:$G$1105,6,0),0)+IFERROR(VLOOKUP(I42,'2.1 Balance de prueba'!$B$5:$G$1105,6,0),0)+IFERROR(VLOOKUP(J42,'2.1 Balance de prueba'!$B$5:$G$1105,6,0),0)+IFERROR(VLOOKUP(K42,'2.1 Balance de prueba'!$B$5:$G$1105,6,0),0)+IFERROR(VLOOKUP(G42,'2.1 Balance de prueba'!$B$5:$G$1105,6,0),0)</f>
        <v>0</v>
      </c>
      <c r="U42" s="433"/>
      <c r="V42" s="433"/>
      <c r="W42" s="433"/>
      <c r="X42" s="430">
        <f t="shared" si="10"/>
        <v>0</v>
      </c>
      <c r="Y42" s="431"/>
      <c r="Z42" s="442"/>
      <c r="AA42" s="436"/>
      <c r="AB42" s="436"/>
      <c r="AC42" s="439"/>
      <c r="AD42" s="439"/>
      <c r="AE42" s="439"/>
      <c r="AF42" s="439"/>
    </row>
    <row r="43" spans="1:32" ht="27.75" customHeight="1">
      <c r="A43" s="694"/>
      <c r="B43" s="694"/>
      <c r="C43" s="694"/>
      <c r="D43" s="694"/>
      <c r="E43" s="694"/>
      <c r="F43" s="694"/>
      <c r="G43" s="694"/>
      <c r="H43" s="694"/>
      <c r="I43" s="694"/>
      <c r="J43" s="724"/>
      <c r="K43" s="750"/>
      <c r="M43" s="427">
        <f t="shared" si="2"/>
        <v>34</v>
      </c>
      <c r="N43" s="1293"/>
      <c r="O43" s="1174"/>
      <c r="P43" s="1157" t="s">
        <v>758</v>
      </c>
      <c r="Q43" s="1195"/>
      <c r="R43" s="1195"/>
      <c r="S43" s="1158"/>
      <c r="T43" s="433">
        <f>IFERROR(VLOOKUP(H43,'2.1 Balance de prueba'!$B$5:$G$1105,6,0),0)+IFERROR(VLOOKUP(C43,'2.1 Balance de prueba'!$B$5:$G$1825,6,0),0)+IFERROR(VLOOKUP(D43,'2.1 Balance de prueba'!$B$5:$G$1105,6,0),0)+IFERROR(VLOOKUP(E43,'2.1 Balance de prueba'!$B$5:$G$1825,6,0),0)+IFERROR(VLOOKUP(F43,'2.1 Balance de prueba'!$B$5:$G$1825,6,0),0)+IFERROR(VLOOKUP(B43,'2.1 Balance de prueba'!$B$5:$G$1105,6,0),0)+IFERROR(VLOOKUP(A43,'2.1 Balance de prueba'!$B$5:$G$1105,6,0),0)+IFERROR(VLOOKUP(I43,'2.1 Balance de prueba'!$B$5:$G$1105,6,0),0)+IFERROR(VLOOKUP(J43,'2.1 Balance de prueba'!$B$5:$G$1105,6,0),0)+IFERROR(VLOOKUP(K43,'2.1 Balance de prueba'!$B$5:$G$1105,6,0),0)+IFERROR(VLOOKUP(G43,'2.1 Balance de prueba'!$B$5:$G$1105,6,0),0)</f>
        <v>0</v>
      </c>
      <c r="U43" s="433"/>
      <c r="V43" s="433"/>
      <c r="W43" s="433"/>
      <c r="X43" s="430">
        <f t="shared" si="10"/>
        <v>0</v>
      </c>
      <c r="Y43" s="431"/>
      <c r="Z43" s="442"/>
      <c r="AA43" s="436"/>
      <c r="AB43" s="436"/>
      <c r="AC43" s="439"/>
      <c r="AD43" s="439"/>
      <c r="AE43" s="439"/>
      <c r="AF43" s="439"/>
    </row>
    <row r="44" spans="1:32" ht="18.75" customHeight="1">
      <c r="A44" s="694"/>
      <c r="B44" s="694"/>
      <c r="C44" s="694"/>
      <c r="D44" s="694"/>
      <c r="E44" s="694"/>
      <c r="F44" s="694"/>
      <c r="G44" s="694"/>
      <c r="H44" s="694"/>
      <c r="I44" s="694"/>
      <c r="J44" s="724"/>
      <c r="K44" s="711"/>
      <c r="M44" s="427">
        <f t="shared" si="2"/>
        <v>35</v>
      </c>
      <c r="N44" s="1293"/>
      <c r="O44" s="1174"/>
      <c r="P44" s="1282" t="s">
        <v>405</v>
      </c>
      <c r="Q44" s="1283"/>
      <c r="R44" s="1283"/>
      <c r="S44" s="1284"/>
      <c r="T44" s="433">
        <f>IFERROR(VLOOKUP(H44,'2.1 Balance de prueba'!$B$5:$G$1105,6,0),0)+IFERROR(VLOOKUP(C44,'2.1 Balance de prueba'!$B$5:$G$1825,6,0),0)+IFERROR(VLOOKUP(D44,'2.1 Balance de prueba'!$B$5:$G$1105,6,0),0)+IFERROR(VLOOKUP(E44,'2.1 Balance de prueba'!$B$5:$G$1825,6,0),0)+IFERROR(VLOOKUP(F44,'2.1 Balance de prueba'!$B$5:$G$1825,6,0),0)+IFERROR(VLOOKUP(B44,'2.1 Balance de prueba'!$B$5:$G$1105,6,0),0)+IFERROR(VLOOKUP(A44,'2.1 Balance de prueba'!$B$5:$G$1105,6,0),0)+IFERROR(VLOOKUP(I44,'2.1 Balance de prueba'!$B$5:$G$1105,6,0),0)+IFERROR(VLOOKUP(J44,'2.1 Balance de prueba'!$B$5:$G$1105,6,0),0)+IFERROR(VLOOKUP(K44,'2.1 Balance de prueba'!$B$5:$G$1105,6,0),0)+IFERROR(VLOOKUP(G44,'2.1 Balance de prueba'!$B$5:$G$1105,6,0),0)</f>
        <v>0</v>
      </c>
      <c r="U44" s="433"/>
      <c r="V44" s="433"/>
      <c r="W44" s="433"/>
      <c r="X44" s="430">
        <f t="shared" si="10"/>
        <v>0</v>
      </c>
      <c r="Y44" s="431"/>
      <c r="Z44" s="436"/>
      <c r="AA44" s="436"/>
      <c r="AB44" s="436"/>
      <c r="AC44" s="439"/>
      <c r="AD44" s="439"/>
      <c r="AE44" s="439"/>
      <c r="AF44" s="439"/>
    </row>
    <row r="45" spans="1:32" ht="17.25" customHeight="1">
      <c r="A45" s="694"/>
      <c r="B45" s="694"/>
      <c r="C45" s="694"/>
      <c r="D45" s="694"/>
      <c r="E45" s="694"/>
      <c r="F45" s="694"/>
      <c r="G45" s="694"/>
      <c r="H45" s="694"/>
      <c r="I45" s="694"/>
      <c r="J45" s="724"/>
      <c r="K45" s="711"/>
      <c r="M45" s="427">
        <f t="shared" si="2"/>
        <v>36</v>
      </c>
      <c r="N45" s="1293"/>
      <c r="O45" s="1174"/>
      <c r="P45" s="1282" t="s">
        <v>212</v>
      </c>
      <c r="Q45" s="1283"/>
      <c r="R45" s="1283"/>
      <c r="S45" s="1284"/>
      <c r="T45" s="433">
        <f>IFERROR(VLOOKUP(H45,'2.1 Balance de prueba'!$B$5:$G$1105,6,0),0)+IFERROR(VLOOKUP(C45,'2.1 Balance de prueba'!$B$5:$G$1825,6,0),0)+IFERROR(VLOOKUP(D45,'2.1 Balance de prueba'!$B$5:$G$1105,6,0),0)+IFERROR(VLOOKUP(E45,'2.1 Balance de prueba'!$B$5:$G$1825,6,0),0)+IFERROR(VLOOKUP(F45,'2.1 Balance de prueba'!$B$5:$G$1825,6,0),0)+IFERROR(VLOOKUP(B45,'2.1 Balance de prueba'!$B$5:$G$1105,6,0),0)+IFERROR(VLOOKUP(A45,'2.1 Balance de prueba'!$B$5:$G$1105,6,0),0)+IFERROR(VLOOKUP(I45,'2.1 Balance de prueba'!$B$5:$G$1105,6,0),0)+IFERROR(VLOOKUP(J45,'2.1 Balance de prueba'!$B$5:$G$1105,6,0),0)+IFERROR(VLOOKUP(K45,'2.1 Balance de prueba'!$B$5:$G$1105,6,0),0)+IFERROR(VLOOKUP(G45,'2.1 Balance de prueba'!$B$5:$G$1105,6,0),0)</f>
        <v>0</v>
      </c>
      <c r="U45" s="433"/>
      <c r="V45" s="433"/>
      <c r="W45" s="433"/>
      <c r="X45" s="430">
        <f t="shared" si="10"/>
        <v>0</v>
      </c>
      <c r="Y45" s="431"/>
      <c r="Z45" s="436"/>
      <c r="AA45" s="436"/>
      <c r="AB45" s="436"/>
      <c r="AC45" s="439"/>
      <c r="AD45" s="439"/>
      <c r="AE45" s="439"/>
      <c r="AF45" s="439"/>
    </row>
    <row r="46" spans="1:32" ht="18.75" customHeight="1">
      <c r="A46" s="694"/>
      <c r="B46" s="694"/>
      <c r="C46" s="694"/>
      <c r="D46" s="694"/>
      <c r="E46" s="694"/>
      <c r="F46" s="694"/>
      <c r="G46" s="694"/>
      <c r="H46" s="694"/>
      <c r="I46" s="694"/>
      <c r="J46" s="724"/>
      <c r="K46" s="724"/>
      <c r="M46" s="427">
        <f t="shared" si="2"/>
        <v>37</v>
      </c>
      <c r="N46" s="1293"/>
      <c r="O46" s="1175"/>
      <c r="P46" s="1282" t="s">
        <v>286</v>
      </c>
      <c r="Q46" s="1283"/>
      <c r="R46" s="1283"/>
      <c r="S46" s="1284"/>
      <c r="T46" s="433">
        <f>IFERROR(VLOOKUP(H46,'2.1 Balance de prueba'!$B$5:$G$1105,6,0),0)+IFERROR(VLOOKUP(C46,'2.1 Balance de prueba'!$B$5:$G$1825,6,0),0)+IFERROR(VLOOKUP(D46,'2.1 Balance de prueba'!$B$5:$G$1105,6,0),0)+IFERROR(VLOOKUP(E46,'2.1 Balance de prueba'!$B$5:$G$1825,6,0),0)+IFERROR(VLOOKUP(F46,'2.1 Balance de prueba'!$B$5:$G$1825,6,0),0)+IFERROR(VLOOKUP(B46,'2.1 Balance de prueba'!$B$5:$G$1105,6,0),0)+IFERROR(VLOOKUP(A46,'2.1 Balance de prueba'!$B$5:$G$1105,6,0),0)+IFERROR(VLOOKUP(I46,'2.1 Balance de prueba'!$B$5:$G$1105,6,0),0)+IFERROR(VLOOKUP(J46,'2.1 Balance de prueba'!$B$5:$G$1105,6,0),0)+IFERROR(VLOOKUP(K46,'2.1 Balance de prueba'!$B$5:$G$1105,6,0),0)+IFERROR(VLOOKUP(G46,'2.1 Balance de prueba'!$B$5:$G$1105,6,0),0)</f>
        <v>0</v>
      </c>
      <c r="U46" s="433"/>
      <c r="V46" s="433"/>
      <c r="W46" s="433"/>
      <c r="X46" s="430">
        <f t="shared" si="10"/>
        <v>0</v>
      </c>
      <c r="Y46" s="431"/>
      <c r="Z46" s="436"/>
      <c r="AA46" s="436"/>
      <c r="AB46" s="436"/>
      <c r="AC46" s="439"/>
      <c r="AD46" s="439"/>
      <c r="AE46" s="439"/>
      <c r="AF46" s="439"/>
    </row>
    <row r="47" spans="1:32" ht="33" customHeight="1">
      <c r="A47" s="694"/>
      <c r="B47" s="694"/>
      <c r="C47" s="694"/>
      <c r="D47" s="694"/>
      <c r="E47" s="694"/>
      <c r="F47" s="694"/>
      <c r="G47" s="694"/>
      <c r="H47" s="694"/>
      <c r="I47" s="694"/>
      <c r="J47" s="724"/>
      <c r="K47" s="724"/>
      <c r="M47" s="427">
        <f t="shared" si="2"/>
        <v>38</v>
      </c>
      <c r="N47" s="1293"/>
      <c r="O47" s="1159" t="s">
        <v>629</v>
      </c>
      <c r="P47" s="1160"/>
      <c r="Q47" s="1278"/>
      <c r="R47" s="1278"/>
      <c r="S47" s="1279"/>
      <c r="T47" s="430">
        <f>SUM(T48:T57)</f>
        <v>0</v>
      </c>
      <c r="U47" s="430">
        <f>SUM(U48:U57)</f>
        <v>0</v>
      </c>
      <c r="V47" s="430">
        <f t="shared" ref="V47:AF47" si="11">SUM(V48:V57)</f>
        <v>0</v>
      </c>
      <c r="W47" s="430">
        <f t="shared" si="11"/>
        <v>0</v>
      </c>
      <c r="X47" s="430">
        <f t="shared" si="11"/>
        <v>0</v>
      </c>
      <c r="Y47" s="431"/>
      <c r="Z47" s="430">
        <f t="shared" si="11"/>
        <v>0</v>
      </c>
      <c r="AA47" s="430">
        <f t="shared" si="11"/>
        <v>0</v>
      </c>
      <c r="AB47" s="430">
        <f t="shared" si="11"/>
        <v>0</v>
      </c>
      <c r="AC47" s="430">
        <f t="shared" si="11"/>
        <v>0</v>
      </c>
      <c r="AD47" s="430">
        <f t="shared" si="11"/>
        <v>0</v>
      </c>
      <c r="AE47" s="430">
        <f t="shared" si="11"/>
        <v>0</v>
      </c>
      <c r="AF47" s="430">
        <f t="shared" si="11"/>
        <v>0</v>
      </c>
    </row>
    <row r="48" spans="1:32" ht="20.25" customHeight="1">
      <c r="A48" s="694"/>
      <c r="B48" s="694"/>
      <c r="C48" s="694"/>
      <c r="D48" s="694"/>
      <c r="E48" s="694"/>
      <c r="F48" s="694"/>
      <c r="G48" s="694"/>
      <c r="H48" s="694"/>
      <c r="I48" s="694"/>
      <c r="J48" s="724"/>
      <c r="K48" s="711"/>
      <c r="M48" s="427">
        <f t="shared" si="2"/>
        <v>39</v>
      </c>
      <c r="N48" s="1293"/>
      <c r="O48" s="1174"/>
      <c r="P48" s="1282" t="s">
        <v>33</v>
      </c>
      <c r="Q48" s="1283"/>
      <c r="R48" s="1283"/>
      <c r="S48" s="1284"/>
      <c r="T48" s="433">
        <f>IFERROR(VLOOKUP(H48,'2.1 Balance de prueba'!$B$5:$G$1105,6,0),0)+IFERROR(VLOOKUP(C48,'2.1 Balance de prueba'!$B$5:$G$1825,6,0),0)+IFERROR(VLOOKUP(D48,'2.1 Balance de prueba'!$B$5:$G$1105,6,0),0)+IFERROR(VLOOKUP(E48,'2.1 Balance de prueba'!$B$5:$G$1825,6,0),0)+IFERROR(VLOOKUP(F48,'2.1 Balance de prueba'!$B$5:$G$1825,6,0),0)+IFERROR(VLOOKUP(B48,'2.1 Balance de prueba'!$B$5:$G$1105,6,0),0)+IFERROR(VLOOKUP(A48,'2.1 Balance de prueba'!$B$5:$G$1105,6,0),0)+IFERROR(VLOOKUP(I48,'2.1 Balance de prueba'!$B$5:$G$1105,6,0),0)+IFERROR(VLOOKUP(J48,'2.1 Balance de prueba'!$B$5:$G$1105,6,0),0)+IFERROR(VLOOKUP(K48,'2.1 Balance de prueba'!$B$5:$G$1105,6,0),0)+IFERROR(VLOOKUP(G48,'2.1 Balance de prueba'!$B$5:$G$1105,6,0),0)</f>
        <v>0</v>
      </c>
      <c r="U48" s="433"/>
      <c r="V48" s="443">
        <f>T48+U48</f>
        <v>0</v>
      </c>
      <c r="W48" s="444"/>
      <c r="X48" s="430">
        <f t="shared" ref="X48:X57" si="12">T48+U48-V48+W48</f>
        <v>0</v>
      </c>
      <c r="Y48" s="431"/>
      <c r="Z48" s="445"/>
      <c r="AA48" s="445"/>
      <c r="AB48" s="445"/>
      <c r="AC48" s="446"/>
      <c r="AD48" s="446"/>
      <c r="AE48" s="446"/>
      <c r="AF48" s="446"/>
    </row>
    <row r="49" spans="1:33" ht="20.25" customHeight="1">
      <c r="A49" s="694"/>
      <c r="B49" s="694"/>
      <c r="C49" s="694"/>
      <c r="D49" s="694"/>
      <c r="E49" s="694"/>
      <c r="F49" s="694"/>
      <c r="G49" s="694"/>
      <c r="H49" s="694"/>
      <c r="I49" s="694"/>
      <c r="J49" s="724"/>
      <c r="K49" s="724"/>
      <c r="M49" s="427">
        <f t="shared" si="2"/>
        <v>40</v>
      </c>
      <c r="N49" s="1293"/>
      <c r="O49" s="1174"/>
      <c r="P49" s="1282" t="s">
        <v>338</v>
      </c>
      <c r="Q49" s="1283"/>
      <c r="R49" s="1283"/>
      <c r="S49" s="1284"/>
      <c r="T49" s="433">
        <f>IFERROR(VLOOKUP(H49,'2.1 Balance de prueba'!$B$5:$G$1105,6,0),0)+IFERROR(VLOOKUP(C49,'2.1 Balance de prueba'!$B$5:$G$1825,6,0),0)+IFERROR(VLOOKUP(D49,'2.1 Balance de prueba'!$B$5:$G$1105,6,0),0)+IFERROR(VLOOKUP(E49,'2.1 Balance de prueba'!$B$5:$G$1825,6,0),0)+IFERROR(VLOOKUP(F49,'2.1 Balance de prueba'!$B$5:$G$1825,6,0),0)+IFERROR(VLOOKUP(B49,'2.1 Balance de prueba'!$B$5:$G$1105,6,0),0)+IFERROR(VLOOKUP(A49,'2.1 Balance de prueba'!$B$5:$G$1105,6,0),0)+IFERROR(VLOOKUP(I49,'2.1 Balance de prueba'!$B$5:$G$1105,6,0),0)+IFERROR(VLOOKUP(J49,'2.1 Balance de prueba'!$B$5:$G$1105,6,0),0)+IFERROR(VLOOKUP(K49,'2.1 Balance de prueba'!$B$5:$G$1105,6,0),0)+IFERROR(VLOOKUP(G49,'2.1 Balance de prueba'!$B$5:$G$1105,6,0),0)</f>
        <v>0</v>
      </c>
      <c r="U49" s="433"/>
      <c r="V49" s="443">
        <f>T49+U49</f>
        <v>0</v>
      </c>
      <c r="W49" s="444"/>
      <c r="X49" s="430">
        <f t="shared" si="12"/>
        <v>0</v>
      </c>
      <c r="Y49" s="431"/>
      <c r="Z49" s="445"/>
      <c r="AA49" s="445"/>
      <c r="AB49" s="445"/>
      <c r="AC49" s="446"/>
      <c r="AD49" s="446"/>
      <c r="AE49" s="446"/>
      <c r="AF49" s="446"/>
    </row>
    <row r="50" spans="1:33" ht="42" customHeight="1">
      <c r="A50" s="694"/>
      <c r="B50" s="694"/>
      <c r="C50" s="694"/>
      <c r="D50" s="694"/>
      <c r="E50" s="694"/>
      <c r="F50" s="694"/>
      <c r="G50" s="694"/>
      <c r="H50" s="694"/>
      <c r="I50" s="694"/>
      <c r="J50" s="694"/>
      <c r="K50" s="694"/>
      <c r="M50" s="427">
        <f t="shared" si="2"/>
        <v>41</v>
      </c>
      <c r="N50" s="1293"/>
      <c r="O50" s="1174"/>
      <c r="P50" s="1287" t="s">
        <v>341</v>
      </c>
      <c r="Q50" s="1288"/>
      <c r="R50" s="1289"/>
      <c r="S50" s="432" t="s">
        <v>407</v>
      </c>
      <c r="T50" s="433">
        <f>IFERROR(VLOOKUP(H50,'2.1 Balance de prueba'!$B$5:$G$1105,6,0),0)+IFERROR(VLOOKUP(C50,'2.1 Balance de prueba'!$B$5:$G$1825,6,0),0)+IFERROR(VLOOKUP(D50,'2.1 Balance de prueba'!$B$5:$G$1105,6,0),0)+IFERROR(VLOOKUP(E50,'2.1 Balance de prueba'!$B$5:$G$1825,6,0),0)+IFERROR(VLOOKUP(F50,'2.1 Balance de prueba'!$B$5:$G$1825,6,0),0)+IFERROR(VLOOKUP(B50,'2.1 Balance de prueba'!$B$5:$G$1105,6,0),0)+IFERROR(VLOOKUP(A50,'2.1 Balance de prueba'!$B$5:$G$1105,6,0),0)+IFERROR(VLOOKUP(I50,'2.1 Balance de prueba'!$B$5:$G$1105,6,0),0)+IFERROR(VLOOKUP(J50,'2.1 Balance de prueba'!$B$5:$G$1105,6,0),0)+IFERROR(VLOOKUP(K50,'2.1 Balance de prueba'!$B$5:$G$1105,6,0),0)+IFERROR(VLOOKUP(G50,'2.1 Balance de prueba'!$B$5:$G$1105,6,0),0)</f>
        <v>0</v>
      </c>
      <c r="U50" s="433"/>
      <c r="V50" s="433"/>
      <c r="W50" s="433"/>
      <c r="X50" s="430">
        <f t="shared" si="12"/>
        <v>0</v>
      </c>
      <c r="Y50" s="431"/>
      <c r="Z50" s="445"/>
      <c r="AA50" s="445"/>
      <c r="AB50" s="445"/>
      <c r="AC50" s="446"/>
      <c r="AD50" s="446"/>
      <c r="AE50" s="447">
        <f>IF('4.1 Caratula'!AQ21="N",X50,0)</f>
        <v>0</v>
      </c>
      <c r="AF50" s="446"/>
      <c r="AG50" s="407"/>
    </row>
    <row r="51" spans="1:33" ht="25.5" customHeight="1">
      <c r="A51" s="694"/>
      <c r="B51" s="694"/>
      <c r="C51" s="694"/>
      <c r="D51" s="694"/>
      <c r="E51" s="694"/>
      <c r="F51" s="694"/>
      <c r="G51" s="694"/>
      <c r="H51" s="694"/>
      <c r="I51" s="694"/>
      <c r="J51" s="694"/>
      <c r="K51" s="694"/>
      <c r="M51" s="427">
        <f t="shared" si="2"/>
        <v>42</v>
      </c>
      <c r="N51" s="1293"/>
      <c r="O51" s="1174"/>
      <c r="P51" s="1290"/>
      <c r="Q51" s="1251"/>
      <c r="R51" s="1233"/>
      <c r="S51" s="432" t="s">
        <v>408</v>
      </c>
      <c r="T51" s="433">
        <f>IFERROR(VLOOKUP(H51,'2.1 Balance de prueba'!$B$5:$G$1105,6,0),0)+IFERROR(VLOOKUP(C51,'2.1 Balance de prueba'!$B$5:$G$1825,6,0),0)+IFERROR(VLOOKUP(D51,'2.1 Balance de prueba'!$B$5:$G$1105,6,0),0)+IFERROR(VLOOKUP(E51,'2.1 Balance de prueba'!$B$5:$G$1825,6,0),0)+IFERROR(VLOOKUP(F51,'2.1 Balance de prueba'!$B$5:$G$1825,6,0),0)+IFERROR(VLOOKUP(B51,'2.1 Balance de prueba'!$B$5:$G$1105,6,0),0)+IFERROR(VLOOKUP(A51,'2.1 Balance de prueba'!$B$5:$G$1105,6,0),0)+IFERROR(VLOOKUP(I51,'2.1 Balance de prueba'!$B$5:$G$1105,6,0),0)+IFERROR(VLOOKUP(J51,'2.1 Balance de prueba'!$B$5:$G$1105,6,0),0)+IFERROR(VLOOKUP(K51,'2.1 Balance de prueba'!$B$5:$G$1105,6,0),0)+IFERROR(VLOOKUP(G51,'2.1 Balance de prueba'!$B$5:$G$1105,6,0),0)</f>
        <v>0</v>
      </c>
      <c r="U51" s="433"/>
      <c r="V51" s="433"/>
      <c r="W51" s="433"/>
      <c r="X51" s="430">
        <f t="shared" si="12"/>
        <v>0</v>
      </c>
      <c r="Y51" s="431"/>
      <c r="Z51" s="445"/>
      <c r="AA51" s="445"/>
      <c r="AB51" s="445"/>
      <c r="AC51" s="446"/>
      <c r="AD51" s="446"/>
      <c r="AE51" s="447">
        <f>IF('4.1 Caratula'!AQ21="N",X51,0)</f>
        <v>0</v>
      </c>
      <c r="AF51" s="446"/>
      <c r="AG51" s="407"/>
    </row>
    <row r="52" spans="1:33" ht="33" customHeight="1">
      <c r="A52" s="694"/>
      <c r="B52" s="694"/>
      <c r="C52" s="694"/>
      <c r="D52" s="694"/>
      <c r="E52" s="694"/>
      <c r="F52" s="694"/>
      <c r="G52" s="694"/>
      <c r="H52" s="694"/>
      <c r="I52" s="694"/>
      <c r="J52" s="694"/>
      <c r="K52" s="694"/>
      <c r="M52" s="448"/>
      <c r="N52" s="1294"/>
      <c r="O52" s="1281"/>
      <c r="P52" s="1291"/>
      <c r="Q52" s="1252"/>
      <c r="R52" s="1235"/>
      <c r="S52" s="432" t="s">
        <v>887</v>
      </c>
      <c r="T52" s="433">
        <f>IFERROR(VLOOKUP(H52,'2.1 Balance de prueba'!$B$5:$G$1105,6,0),0)+IFERROR(VLOOKUP(C52,'2.1 Balance de prueba'!$B$5:$G$1825,6,0),0)+IFERROR(VLOOKUP(D52,'2.1 Balance de prueba'!$B$5:$G$1105,6,0),0)+IFERROR(VLOOKUP(E52,'2.1 Balance de prueba'!$B$5:$G$1825,6,0),0)+IFERROR(VLOOKUP(F52,'2.1 Balance de prueba'!$B$5:$G$1825,6,0),0)+IFERROR(VLOOKUP(B52,'2.1 Balance de prueba'!$B$5:$G$1105,6,0),0)+IFERROR(VLOOKUP(A52,'2.1 Balance de prueba'!$B$5:$G$1105,6,0),0)+IFERROR(VLOOKUP(I52,'2.1 Balance de prueba'!$B$5:$G$1105,6,0),0)+IFERROR(VLOOKUP(J52,'2.1 Balance de prueba'!$B$5:$G$1105,6,0),0)+IFERROR(VLOOKUP(K52,'2.1 Balance de prueba'!$B$5:$G$1105,6,0),0)+IFERROR(VLOOKUP(G52,'2.1 Balance de prueba'!$B$5:$G$1105,6,0),0)</f>
        <v>0</v>
      </c>
      <c r="U52" s="449"/>
      <c r="V52" s="449"/>
      <c r="W52" s="449"/>
      <c r="X52" s="430">
        <f t="shared" si="12"/>
        <v>0</v>
      </c>
      <c r="Y52" s="431"/>
      <c r="Z52" s="450"/>
      <c r="AA52" s="450"/>
      <c r="AB52" s="450"/>
      <c r="AC52" s="451"/>
      <c r="AD52" s="451"/>
      <c r="AE52" s="452">
        <f>IF('4.1 Caratula'!AQ21="N",X52,0)</f>
        <v>0</v>
      </c>
      <c r="AF52" s="451"/>
      <c r="AG52" s="407"/>
    </row>
    <row r="53" spans="1:33" ht="25.5" customHeight="1">
      <c r="A53" s="694"/>
      <c r="B53" s="694"/>
      <c r="C53" s="694"/>
      <c r="D53" s="694"/>
      <c r="E53" s="694"/>
      <c r="F53" s="694"/>
      <c r="G53" s="694"/>
      <c r="H53" s="694"/>
      <c r="I53" s="694"/>
      <c r="J53" s="694"/>
      <c r="K53" s="694"/>
      <c r="M53" s="427">
        <f>M51+1</f>
        <v>43</v>
      </c>
      <c r="N53" s="1293"/>
      <c r="O53" s="1174"/>
      <c r="P53" s="1205" t="s">
        <v>852</v>
      </c>
      <c r="Q53" s="1209"/>
      <c r="R53" s="1209"/>
      <c r="S53" s="1206"/>
      <c r="T53" s="433">
        <f>IFERROR(VLOOKUP(H53,'2.1 Balance de prueba'!$B$5:$G$1105,6,0),0)+IFERROR(VLOOKUP(C53,'2.1 Balance de prueba'!$B$5:$G$1825,6,0),0)+IFERROR(VLOOKUP(D53,'2.1 Balance de prueba'!$B$5:$G$1105,6,0),0)+IFERROR(VLOOKUP(E53,'2.1 Balance de prueba'!$B$5:$G$1825,6,0),0)+IFERROR(VLOOKUP(F53,'2.1 Balance de prueba'!$B$5:$G$1825,6,0),0)+IFERROR(VLOOKUP(B53,'2.1 Balance de prueba'!$B$5:$G$1105,6,0),0)+IFERROR(VLOOKUP(A53,'2.1 Balance de prueba'!$B$5:$G$1105,6,0),0)+IFERROR(VLOOKUP(I53,'2.1 Balance de prueba'!$B$5:$G$1105,6,0),0)+IFERROR(VLOOKUP(J53,'2.1 Balance de prueba'!$B$5:$G$1105,6,0),0)+IFERROR(VLOOKUP(K53,'2.1 Balance de prueba'!$B$5:$G$1105,6,0),0)+IFERROR(VLOOKUP(G53,'2.1 Balance de prueba'!$B$5:$G$1105,6,0),0)</f>
        <v>0</v>
      </c>
      <c r="U53" s="433"/>
      <c r="V53" s="433"/>
      <c r="W53" s="433"/>
      <c r="X53" s="430">
        <f t="shared" si="12"/>
        <v>0</v>
      </c>
      <c r="Y53" s="431"/>
      <c r="Z53" s="445"/>
      <c r="AA53" s="445"/>
      <c r="AB53" s="445"/>
      <c r="AC53" s="446"/>
      <c r="AD53" s="446"/>
      <c r="AE53" s="447">
        <f>IF('4.1 Caratula'!AQ21="N",X53,0)</f>
        <v>0</v>
      </c>
      <c r="AF53" s="446"/>
      <c r="AG53" s="407"/>
    </row>
    <row r="54" spans="1:33" ht="25.5" customHeight="1">
      <c r="A54" s="694"/>
      <c r="B54" s="694"/>
      <c r="C54" s="694"/>
      <c r="D54" s="694"/>
      <c r="E54" s="694"/>
      <c r="F54" s="694"/>
      <c r="G54" s="694"/>
      <c r="H54" s="694"/>
      <c r="I54" s="694"/>
      <c r="J54" s="694"/>
      <c r="K54" s="694"/>
      <c r="M54" s="448"/>
      <c r="N54" s="1294"/>
      <c r="O54" s="1281"/>
      <c r="P54" s="1189" t="s">
        <v>904</v>
      </c>
      <c r="Q54" s="1190"/>
      <c r="R54" s="1191"/>
      <c r="S54" s="453" t="s">
        <v>894</v>
      </c>
      <c r="T54" s="454"/>
      <c r="U54" s="454"/>
      <c r="V54" s="454"/>
      <c r="W54" s="454"/>
      <c r="X54" s="430">
        <f t="shared" si="12"/>
        <v>0</v>
      </c>
      <c r="Y54" s="431"/>
      <c r="Z54" s="450"/>
      <c r="AA54" s="450"/>
      <c r="AB54" s="450"/>
      <c r="AC54" s="451"/>
      <c r="AD54" s="451"/>
      <c r="AE54" s="455"/>
      <c r="AF54" s="451"/>
      <c r="AG54" s="407"/>
    </row>
    <row r="55" spans="1:33" ht="25.5" customHeight="1">
      <c r="A55" s="694"/>
      <c r="B55" s="694"/>
      <c r="C55" s="694"/>
      <c r="D55" s="694"/>
      <c r="E55" s="694"/>
      <c r="F55" s="694"/>
      <c r="G55" s="694"/>
      <c r="H55" s="694"/>
      <c r="I55" s="694"/>
      <c r="J55" s="694"/>
      <c r="K55" s="694"/>
      <c r="M55" s="448"/>
      <c r="N55" s="1294"/>
      <c r="O55" s="1281"/>
      <c r="P55" s="1192"/>
      <c r="Q55" s="1193"/>
      <c r="R55" s="1194"/>
      <c r="S55" s="456" t="s">
        <v>408</v>
      </c>
      <c r="T55" s="454"/>
      <c r="U55" s="454"/>
      <c r="V55" s="454"/>
      <c r="W55" s="454"/>
      <c r="X55" s="430">
        <f t="shared" si="12"/>
        <v>0</v>
      </c>
      <c r="Y55" s="431"/>
      <c r="Z55" s="450"/>
      <c r="AA55" s="450"/>
      <c r="AB55" s="450"/>
      <c r="AC55" s="451"/>
      <c r="AD55" s="451"/>
      <c r="AE55" s="455"/>
      <c r="AF55" s="451"/>
      <c r="AG55" s="407"/>
    </row>
    <row r="56" spans="1:33" ht="37" customHeight="1">
      <c r="A56" s="694"/>
      <c r="B56" s="694"/>
      <c r="C56" s="694"/>
      <c r="D56" s="694"/>
      <c r="E56" s="694"/>
      <c r="F56" s="694"/>
      <c r="G56" s="694"/>
      <c r="H56" s="694"/>
      <c r="I56" s="694"/>
      <c r="J56" s="694"/>
      <c r="K56" s="694"/>
      <c r="M56" s="427">
        <f>M53+1</f>
        <v>44</v>
      </c>
      <c r="N56" s="1293"/>
      <c r="O56" s="1174"/>
      <c r="P56" s="1230" t="s">
        <v>340</v>
      </c>
      <c r="Q56" s="1250"/>
      <c r="R56" s="1231"/>
      <c r="S56" s="683" t="s">
        <v>1121</v>
      </c>
      <c r="T56" s="433">
        <f>IFERROR(VLOOKUP(H56,'2.1 Balance de prueba'!$B$5:$G$1105,6,0),0)+IFERROR(VLOOKUP(C56,'2.1 Balance de prueba'!$B$5:$G$1825,6,0),0)+IFERROR(VLOOKUP(D56,'2.1 Balance de prueba'!$B$5:$G$1105,6,0),0)+IFERROR(VLOOKUP(E56,'2.1 Balance de prueba'!$B$5:$G$1825,6,0),0)+IFERROR(VLOOKUP(F56,'2.1 Balance de prueba'!$B$5:$G$1825,6,0),0)+IFERROR(VLOOKUP(B56,'2.1 Balance de prueba'!$B$5:$G$1105,6,0),0)+IFERROR(VLOOKUP(A56,'2.1 Balance de prueba'!$B$5:$G$1105,6,0),0)+IFERROR(VLOOKUP(I56,'2.1 Balance de prueba'!$B$5:$G$1105,6,0),0)+IFERROR(VLOOKUP(J56,'2.1 Balance de prueba'!$B$5:$G$1105,6,0),0)+IFERROR(VLOOKUP(K56,'2.1 Balance de prueba'!$B$5:$G$1105,6,0),0)+IFERROR(VLOOKUP(G56,'2.1 Balance de prueba'!$B$5:$G$1105,6,0),0)</f>
        <v>0</v>
      </c>
      <c r="U56" s="433"/>
      <c r="V56" s="433"/>
      <c r="W56" s="433"/>
      <c r="X56" s="430">
        <f t="shared" si="12"/>
        <v>0</v>
      </c>
      <c r="Y56" s="431"/>
      <c r="Z56" s="445"/>
      <c r="AA56" s="445"/>
      <c r="AB56" s="445"/>
      <c r="AC56" s="446"/>
      <c r="AD56" s="446"/>
      <c r="AE56" s="446"/>
      <c r="AF56" s="446"/>
      <c r="AG56" s="407"/>
    </row>
    <row r="57" spans="1:33" ht="60" customHeight="1">
      <c r="A57" s="694"/>
      <c r="B57" s="694"/>
      <c r="C57" s="694"/>
      <c r="D57" s="694"/>
      <c r="E57" s="694"/>
      <c r="F57" s="694"/>
      <c r="G57" s="694"/>
      <c r="H57" s="694"/>
      <c r="I57" s="694"/>
      <c r="J57" s="694"/>
      <c r="K57" s="694"/>
      <c r="M57" s="427">
        <f t="shared" si="2"/>
        <v>45</v>
      </c>
      <c r="N57" s="1293"/>
      <c r="O57" s="1175"/>
      <c r="P57" s="1234"/>
      <c r="Q57" s="1252"/>
      <c r="R57" s="1235"/>
      <c r="S57" s="432" t="s">
        <v>891</v>
      </c>
      <c r="T57" s="433">
        <f>IFERROR(VLOOKUP(H57,'2.1 Balance de prueba'!$B$5:$G$1105,6,0),0)+IFERROR(VLOOKUP(C57,'2.1 Balance de prueba'!$B$5:$G$1825,6,0),0)+IFERROR(VLOOKUP(D57,'2.1 Balance de prueba'!$B$5:$G$1105,6,0),0)+IFERROR(VLOOKUP(E57,'2.1 Balance de prueba'!$B$5:$G$1825,6,0),0)+IFERROR(VLOOKUP(F57,'2.1 Balance de prueba'!$B$5:$G$1825,6,0),0)+IFERROR(VLOOKUP(B57,'2.1 Balance de prueba'!$B$5:$G$1105,6,0),0)+IFERROR(VLOOKUP(A57,'2.1 Balance de prueba'!$B$5:$G$1105,6,0),0)+IFERROR(VLOOKUP(I57,'2.1 Balance de prueba'!$B$5:$G$1105,6,0),0)+IFERROR(VLOOKUP(J57,'2.1 Balance de prueba'!$B$5:$G$1105,6,0),0)+IFERROR(VLOOKUP(K57,'2.1 Balance de prueba'!$B$5:$G$1105,6,0),0)+IFERROR(VLOOKUP(G57,'2.1 Balance de prueba'!$B$5:$G$1105,6,0),0)</f>
        <v>0</v>
      </c>
      <c r="U57" s="433"/>
      <c r="V57" s="433"/>
      <c r="W57" s="433"/>
      <c r="X57" s="430">
        <f t="shared" si="12"/>
        <v>0</v>
      </c>
      <c r="Y57" s="431"/>
      <c r="Z57" s="445"/>
      <c r="AA57" s="445"/>
      <c r="AB57" s="445"/>
      <c r="AC57" s="446"/>
      <c r="AD57" s="446"/>
      <c r="AE57" s="446"/>
      <c r="AF57" s="446"/>
      <c r="AG57" s="407"/>
    </row>
    <row r="58" spans="1:33" ht="15.75" customHeight="1">
      <c r="A58" s="694"/>
      <c r="B58" s="694"/>
      <c r="C58" s="694"/>
      <c r="D58" s="694"/>
      <c r="E58" s="694"/>
      <c r="F58" s="694"/>
      <c r="G58" s="694"/>
      <c r="H58" s="694"/>
      <c r="I58" s="694"/>
      <c r="J58" s="694"/>
      <c r="K58" s="694"/>
      <c r="M58" s="427">
        <f t="shared" si="2"/>
        <v>46</v>
      </c>
      <c r="N58" s="1293"/>
      <c r="O58" s="1303" t="s">
        <v>92</v>
      </c>
      <c r="P58" s="1304"/>
      <c r="Q58" s="1304"/>
      <c r="R58" s="1304"/>
      <c r="S58" s="1305"/>
      <c r="T58" s="428">
        <f>SUM(T59:T63)</f>
        <v>0</v>
      </c>
      <c r="U58" s="428">
        <f>SUM(U59:U63)</f>
        <v>0</v>
      </c>
      <c r="V58" s="428">
        <f t="shared" ref="V58:AF58" si="13">SUM(V59:V63)</f>
        <v>0</v>
      </c>
      <c r="W58" s="428">
        <f t="shared" si="13"/>
        <v>0</v>
      </c>
      <c r="X58" s="428">
        <f t="shared" si="13"/>
        <v>0</v>
      </c>
      <c r="Y58" s="429"/>
      <c r="Z58" s="428">
        <f t="shared" si="13"/>
        <v>0</v>
      </c>
      <c r="AA58" s="428">
        <f t="shared" si="13"/>
        <v>0</v>
      </c>
      <c r="AB58" s="428">
        <f t="shared" si="13"/>
        <v>0</v>
      </c>
      <c r="AC58" s="428">
        <f t="shared" si="13"/>
        <v>0</v>
      </c>
      <c r="AD58" s="428">
        <f t="shared" si="13"/>
        <v>0</v>
      </c>
      <c r="AE58" s="428">
        <f t="shared" si="13"/>
        <v>0</v>
      </c>
      <c r="AF58" s="428">
        <f t="shared" si="13"/>
        <v>0</v>
      </c>
    </row>
    <row r="59" spans="1:33" ht="18.75" customHeight="1">
      <c r="A59" s="694"/>
      <c r="B59" s="694"/>
      <c r="C59" s="694"/>
      <c r="D59" s="694"/>
      <c r="E59" s="694"/>
      <c r="F59" s="694"/>
      <c r="G59" s="694"/>
      <c r="H59" s="694"/>
      <c r="I59" s="694"/>
      <c r="J59" s="694"/>
      <c r="K59" s="711"/>
      <c r="M59" s="427">
        <f t="shared" si="2"/>
        <v>47</v>
      </c>
      <c r="N59" s="1293"/>
      <c r="O59" s="1174"/>
      <c r="P59" s="1282" t="s">
        <v>203</v>
      </c>
      <c r="Q59" s="1283"/>
      <c r="R59" s="1283"/>
      <c r="S59" s="1284"/>
      <c r="T59" s="433">
        <f>IFERROR(VLOOKUP(H59,'2.1 Balance de prueba'!$B$5:$G$1105,6,0),0)+IFERROR(VLOOKUP(C59,'2.1 Balance de prueba'!$B$5:$G$1825,6,0),0)+IFERROR(VLOOKUP(D59,'2.1 Balance de prueba'!$B$5:$G$1105,6,0),0)+IFERROR(VLOOKUP(E59,'2.1 Balance de prueba'!$B$5:$G$1825,6,0),0)+IFERROR(VLOOKUP(F59,'2.1 Balance de prueba'!$B$5:$G$1825,6,0),0)+IFERROR(VLOOKUP(B59,'2.1 Balance de prueba'!$B$5:$G$1105,6,0),0)+IFERROR(VLOOKUP(A59,'2.1 Balance de prueba'!$B$5:$G$1105,6,0),0)+IFERROR(VLOOKUP(I59,'2.1 Balance de prueba'!$B$5:$G$1105,6,0),0)+IFERROR(VLOOKUP(J59,'2.1 Balance de prueba'!$B$5:$G$1105,6,0),0)+IFERROR(VLOOKUP(K59,'2.1 Balance de prueba'!$B$5:$G$1105,6,0),0)+IFERROR(VLOOKUP(G59,'2.1 Balance de prueba'!$B$5:$G$1105,6,0),0)</f>
        <v>0</v>
      </c>
      <c r="U59" s="433"/>
      <c r="V59" s="433"/>
      <c r="W59" s="433"/>
      <c r="X59" s="430">
        <f t="shared" ref="X59:X63" si="14">T59+U59-V59+W59</f>
        <v>0</v>
      </c>
      <c r="Y59" s="431"/>
      <c r="Z59" s="436"/>
      <c r="AA59" s="436"/>
      <c r="AB59" s="436"/>
      <c r="AC59" s="439"/>
      <c r="AD59" s="439"/>
      <c r="AE59" s="439"/>
      <c r="AF59" s="439"/>
    </row>
    <row r="60" spans="1:33" ht="18.75" customHeight="1">
      <c r="A60" s="694"/>
      <c r="B60" s="694"/>
      <c r="C60" s="694"/>
      <c r="D60" s="694"/>
      <c r="E60" s="694"/>
      <c r="F60" s="694"/>
      <c r="G60" s="694"/>
      <c r="H60" s="694"/>
      <c r="I60" s="694"/>
      <c r="J60" s="694"/>
      <c r="K60" s="711"/>
      <c r="M60" s="427">
        <f t="shared" si="2"/>
        <v>48</v>
      </c>
      <c r="N60" s="1293"/>
      <c r="O60" s="1236"/>
      <c r="P60" s="1282" t="s">
        <v>208</v>
      </c>
      <c r="Q60" s="1285"/>
      <c r="R60" s="1285"/>
      <c r="S60" s="1286"/>
      <c r="T60" s="433">
        <f>IFERROR(VLOOKUP(H60,'2.1 Balance de prueba'!$B$5:$G$1105,6,0),0)+IFERROR(VLOOKUP(C60,'2.1 Balance de prueba'!$B$5:$G$1825,6,0),0)+IFERROR(VLOOKUP(D60,'2.1 Balance de prueba'!$B$5:$G$1105,6,0),0)+IFERROR(VLOOKUP(E60,'2.1 Balance de prueba'!$B$5:$G$1825,6,0),0)+IFERROR(VLOOKUP(F60,'2.1 Balance de prueba'!$B$5:$G$1825,6,0),0)+IFERROR(VLOOKUP(B60,'2.1 Balance de prueba'!$B$5:$G$1105,6,0),0)+IFERROR(VLOOKUP(A60,'2.1 Balance de prueba'!$B$5:$G$1105,6,0),0)+IFERROR(VLOOKUP(I60,'2.1 Balance de prueba'!$B$5:$G$1105,6,0),0)+IFERROR(VLOOKUP(J60,'2.1 Balance de prueba'!$B$5:$G$1105,6,0),0)+IFERROR(VLOOKUP(K60,'2.1 Balance de prueba'!$B$5:$G$1105,6,0),0)+IFERROR(VLOOKUP(G60,'2.1 Balance de prueba'!$B$5:$G$1105,6,0),0)</f>
        <v>0</v>
      </c>
      <c r="U60" s="433"/>
      <c r="V60" s="433"/>
      <c r="W60" s="433"/>
      <c r="X60" s="430">
        <f t="shared" si="14"/>
        <v>0</v>
      </c>
      <c r="Y60" s="431"/>
      <c r="Z60" s="436"/>
      <c r="AA60" s="436"/>
      <c r="AB60" s="436"/>
      <c r="AC60" s="439"/>
      <c r="AD60" s="439"/>
      <c r="AE60" s="439"/>
      <c r="AF60" s="439"/>
    </row>
    <row r="61" spans="1:33" ht="34.5" customHeight="1">
      <c r="A61" s="694"/>
      <c r="B61" s="694"/>
      <c r="C61" s="694"/>
      <c r="D61" s="694"/>
      <c r="E61" s="694"/>
      <c r="F61" s="694"/>
      <c r="G61" s="694"/>
      <c r="H61" s="694"/>
      <c r="I61" s="694"/>
      <c r="J61" s="694"/>
      <c r="K61" s="711"/>
      <c r="M61" s="427">
        <f t="shared" si="2"/>
        <v>49</v>
      </c>
      <c r="N61" s="1293"/>
      <c r="O61" s="1236"/>
      <c r="P61" s="1157" t="s">
        <v>719</v>
      </c>
      <c r="Q61" s="1276"/>
      <c r="R61" s="1276"/>
      <c r="S61" s="1182"/>
      <c r="T61" s="433">
        <f>IFERROR(VLOOKUP(H61,'2.1 Balance de prueba'!$B$5:$G$1105,6,0),0)+IFERROR(VLOOKUP(C61,'2.1 Balance de prueba'!$B$5:$G$1825,6,0),0)+IFERROR(VLOOKUP(D61,'2.1 Balance de prueba'!$B$5:$G$1105,6,0),0)+IFERROR(VLOOKUP(E61,'2.1 Balance de prueba'!$B$5:$G$1825,6,0),0)+IFERROR(VLOOKUP(F61,'2.1 Balance de prueba'!$B$5:$G$1825,6,0),0)+IFERROR(VLOOKUP(B61,'2.1 Balance de prueba'!$B$5:$G$1105,6,0),0)+IFERROR(VLOOKUP(A61,'2.1 Balance de prueba'!$B$5:$G$1105,6,0),0)+IFERROR(VLOOKUP(I61,'2.1 Balance de prueba'!$B$5:$G$1105,6,0),0)+IFERROR(VLOOKUP(J61,'2.1 Balance de prueba'!$B$5:$G$1105,6,0),0)+IFERROR(VLOOKUP(K61,'2.1 Balance de prueba'!$B$5:$G$1105,6,0),0)+IFERROR(VLOOKUP(G61,'2.1 Balance de prueba'!$B$5:$G$1105,6,0),0)</f>
        <v>0</v>
      </c>
      <c r="U61" s="433"/>
      <c r="V61" s="433"/>
      <c r="W61" s="433"/>
      <c r="X61" s="430">
        <f t="shared" si="14"/>
        <v>0</v>
      </c>
      <c r="Y61" s="431"/>
      <c r="Z61" s="436"/>
      <c r="AA61" s="436"/>
      <c r="AB61" s="436"/>
      <c r="AC61" s="439"/>
      <c r="AD61" s="439"/>
      <c r="AE61" s="439"/>
      <c r="AF61" s="439"/>
    </row>
    <row r="62" spans="1:33" ht="18.75" customHeight="1">
      <c r="A62" s="694"/>
      <c r="B62" s="694"/>
      <c r="C62" s="694"/>
      <c r="D62" s="694"/>
      <c r="E62" s="694"/>
      <c r="F62" s="694"/>
      <c r="G62" s="694"/>
      <c r="H62" s="694"/>
      <c r="I62" s="694"/>
      <c r="J62" s="694"/>
      <c r="K62" s="711"/>
      <c r="M62" s="427">
        <f t="shared" si="2"/>
        <v>50</v>
      </c>
      <c r="N62" s="1293"/>
      <c r="O62" s="1236"/>
      <c r="P62" s="1282" t="s">
        <v>440</v>
      </c>
      <c r="Q62" s="1285"/>
      <c r="R62" s="1285"/>
      <c r="S62" s="1286"/>
      <c r="T62" s="433">
        <f>IFERROR(VLOOKUP(H62,'2.1 Balance de prueba'!$B$5:$G$1105,6,0),0)+IFERROR(VLOOKUP(C62,'2.1 Balance de prueba'!$B$5:$G$1825,6,0),0)+IFERROR(VLOOKUP(D62,'2.1 Balance de prueba'!$B$5:$G$1105,6,0),0)+IFERROR(VLOOKUP(E62,'2.1 Balance de prueba'!$B$5:$G$1825,6,0),0)+IFERROR(VLOOKUP(F62,'2.1 Balance de prueba'!$B$5:$G$1825,6,0),0)+IFERROR(VLOOKUP(B62,'2.1 Balance de prueba'!$B$5:$G$1105,6,0),0)+IFERROR(VLOOKUP(A62,'2.1 Balance de prueba'!$B$5:$G$1105,6,0),0)+IFERROR(VLOOKUP(I62,'2.1 Balance de prueba'!$B$5:$G$1105,6,0),0)+IFERROR(VLOOKUP(J62,'2.1 Balance de prueba'!$B$5:$G$1105,6,0),0)+IFERROR(VLOOKUP(K62,'2.1 Balance de prueba'!$B$5:$G$1105,6,0),0)+IFERROR(VLOOKUP(G62,'2.1 Balance de prueba'!$B$5:$G$1105,6,0),0)</f>
        <v>0</v>
      </c>
      <c r="U62" s="433"/>
      <c r="V62" s="433"/>
      <c r="W62" s="433"/>
      <c r="X62" s="430">
        <f t="shared" si="14"/>
        <v>0</v>
      </c>
      <c r="Y62" s="431"/>
      <c r="Z62" s="436"/>
      <c r="AA62" s="436"/>
      <c r="AB62" s="436"/>
      <c r="AC62" s="439"/>
      <c r="AD62" s="439"/>
      <c r="AE62" s="439"/>
      <c r="AF62" s="439"/>
    </row>
    <row r="63" spans="1:33" ht="18.75" customHeight="1">
      <c r="A63" s="694"/>
      <c r="B63" s="694"/>
      <c r="C63" s="694"/>
      <c r="D63" s="694"/>
      <c r="E63" s="694"/>
      <c r="F63" s="694"/>
      <c r="G63" s="694"/>
      <c r="H63" s="694"/>
      <c r="I63" s="694"/>
      <c r="J63" s="694"/>
      <c r="K63" s="694"/>
      <c r="M63" s="427">
        <f t="shared" si="2"/>
        <v>51</v>
      </c>
      <c r="N63" s="1293"/>
      <c r="O63" s="1236"/>
      <c r="P63" s="1282" t="s">
        <v>60</v>
      </c>
      <c r="Q63" s="1285"/>
      <c r="R63" s="1285"/>
      <c r="S63" s="1286"/>
      <c r="T63" s="433">
        <f>IFERROR(VLOOKUP(H63,'2.1 Balance de prueba'!$B$5:$G$1105,6,0),0)+IFERROR(VLOOKUP(C63,'2.1 Balance de prueba'!$B$5:$G$1825,6,0),0)+IFERROR(VLOOKUP(D63,'2.1 Balance de prueba'!$B$5:$G$1105,6,0),0)+IFERROR(VLOOKUP(E63,'2.1 Balance de prueba'!$B$5:$G$1825,6,0),0)+IFERROR(VLOOKUP(F63,'2.1 Balance de prueba'!$B$5:$G$1825,6,0),0)+IFERROR(VLOOKUP(B63,'2.1 Balance de prueba'!$B$5:$G$1105,6,0),0)+IFERROR(VLOOKUP(A63,'2.1 Balance de prueba'!$B$5:$G$1105,6,0),0)+IFERROR(VLOOKUP(I63,'2.1 Balance de prueba'!$B$5:$G$1105,6,0),0)+IFERROR(VLOOKUP(J63,'2.1 Balance de prueba'!$B$5:$G$1105,6,0),0)+IFERROR(VLOOKUP(K63,'2.1 Balance de prueba'!$B$5:$G$1105,6,0),0)+IFERROR(VLOOKUP(G63,'2.1 Balance de prueba'!$B$5:$G$1105,6,0),0)</f>
        <v>0</v>
      </c>
      <c r="U63" s="433"/>
      <c r="V63" s="433"/>
      <c r="W63" s="433"/>
      <c r="X63" s="430">
        <f t="shared" si="14"/>
        <v>0</v>
      </c>
      <c r="Y63" s="431"/>
      <c r="Z63" s="436"/>
      <c r="AA63" s="436"/>
      <c r="AB63" s="436"/>
      <c r="AC63" s="439"/>
      <c r="AD63" s="439"/>
      <c r="AE63" s="439"/>
      <c r="AF63" s="439"/>
    </row>
    <row r="64" spans="1:33" ht="30" customHeight="1">
      <c r="A64" s="694"/>
      <c r="B64" s="694"/>
      <c r="C64" s="694"/>
      <c r="D64" s="694"/>
      <c r="E64" s="694"/>
      <c r="F64" s="694"/>
      <c r="G64" s="694"/>
      <c r="H64" s="694"/>
      <c r="I64" s="694"/>
      <c r="J64" s="694"/>
      <c r="K64" s="694"/>
      <c r="M64" s="427">
        <f t="shared" si="2"/>
        <v>52</v>
      </c>
      <c r="N64" s="1293"/>
      <c r="O64" s="1159" t="s">
        <v>630</v>
      </c>
      <c r="P64" s="1160"/>
      <c r="Q64" s="1278"/>
      <c r="R64" s="1278"/>
      <c r="S64" s="1279"/>
      <c r="T64" s="428">
        <f>SUM(T65:T72)</f>
        <v>0</v>
      </c>
      <c r="U64" s="428">
        <f>SUM(U65:U72)</f>
        <v>0</v>
      </c>
      <c r="V64" s="428">
        <f>SUM(V65:V72)</f>
        <v>0</v>
      </c>
      <c r="W64" s="428">
        <f>SUM(W65:W72)</f>
        <v>0</v>
      </c>
      <c r="X64" s="428">
        <f>SUM(X65:X72)</f>
        <v>0</v>
      </c>
      <c r="Y64" s="429"/>
      <c r="Z64" s="428">
        <f t="shared" ref="Z64:AF64" si="15">SUM(Z65:Z72)</f>
        <v>0</v>
      </c>
      <c r="AA64" s="428">
        <f t="shared" si="15"/>
        <v>0</v>
      </c>
      <c r="AB64" s="428">
        <f t="shared" si="15"/>
        <v>0</v>
      </c>
      <c r="AC64" s="428">
        <f t="shared" si="15"/>
        <v>0</v>
      </c>
      <c r="AD64" s="428">
        <f t="shared" si="15"/>
        <v>0</v>
      </c>
      <c r="AE64" s="428">
        <f t="shared" si="15"/>
        <v>0</v>
      </c>
      <c r="AF64" s="428">
        <f t="shared" si="15"/>
        <v>0</v>
      </c>
    </row>
    <row r="65" spans="1:32" ht="18" customHeight="1">
      <c r="A65" s="694"/>
      <c r="B65" s="694"/>
      <c r="C65" s="694"/>
      <c r="D65" s="694"/>
      <c r="E65" s="694"/>
      <c r="F65" s="694"/>
      <c r="G65" s="694"/>
      <c r="H65" s="694"/>
      <c r="I65" s="694"/>
      <c r="J65" s="694"/>
      <c r="K65" s="694"/>
      <c r="M65" s="427">
        <f t="shared" si="2"/>
        <v>53</v>
      </c>
      <c r="N65" s="1293"/>
      <c r="O65" s="1174"/>
      <c r="P65" s="1157" t="s">
        <v>11</v>
      </c>
      <c r="Q65" s="1276"/>
      <c r="R65" s="1276"/>
      <c r="S65" s="1182"/>
      <c r="T65" s="433">
        <f>IFERROR(VLOOKUP(H65,'2.1 Balance de prueba'!$B$5:$G$1105,6,0),0)+IFERROR(VLOOKUP(C65,'2.1 Balance de prueba'!$B$5:$G$1825,6,0),0)+IFERROR(VLOOKUP(D65,'2.1 Balance de prueba'!$B$5:$G$1105,6,0),0)+IFERROR(VLOOKUP(E65,'2.1 Balance de prueba'!$B$5:$G$1825,6,0),0)+IFERROR(VLOOKUP(F65,'2.1 Balance de prueba'!$B$5:$G$1825,6,0),0)+IFERROR(VLOOKUP(B65,'2.1 Balance de prueba'!$B$5:$G$1105,6,0),0)+IFERROR(VLOOKUP(A65,'2.1 Balance de prueba'!$B$5:$G$1105,6,0),0)+IFERROR(VLOOKUP(I65,'2.1 Balance de prueba'!$B$5:$G$1105,6,0),0)+IFERROR(VLOOKUP(J65,'2.1 Balance de prueba'!$B$5:$G$1105,6,0),0)+IFERROR(VLOOKUP(K65,'2.1 Balance de prueba'!$B$5:$G$1105,6,0),0)+IFERROR(VLOOKUP(G65,'2.1 Balance de prueba'!$B$5:$G$1105,6,0),0)</f>
        <v>0</v>
      </c>
      <c r="U65" s="433"/>
      <c r="V65" s="433"/>
      <c r="W65" s="433"/>
      <c r="X65" s="430">
        <f t="shared" ref="X65:X72" si="16">T65+U65-V65+W65</f>
        <v>0</v>
      </c>
      <c r="Y65" s="431"/>
      <c r="Z65" s="436"/>
      <c r="AA65" s="436"/>
      <c r="AB65" s="436"/>
      <c r="AC65" s="439"/>
      <c r="AD65" s="439"/>
      <c r="AE65" s="439"/>
      <c r="AF65" s="439"/>
    </row>
    <row r="66" spans="1:32" ht="18" customHeight="1">
      <c r="A66" s="694"/>
      <c r="B66" s="694"/>
      <c r="C66" s="694"/>
      <c r="D66" s="694"/>
      <c r="E66" s="694"/>
      <c r="F66" s="694"/>
      <c r="G66" s="694"/>
      <c r="H66" s="694"/>
      <c r="I66" s="694"/>
      <c r="J66" s="694"/>
      <c r="K66" s="694"/>
      <c r="M66" s="427">
        <f t="shared" si="2"/>
        <v>54</v>
      </c>
      <c r="N66" s="1293"/>
      <c r="O66" s="1236"/>
      <c r="P66" s="1157" t="s">
        <v>496</v>
      </c>
      <c r="Q66" s="1276"/>
      <c r="R66" s="1276"/>
      <c r="S66" s="1182"/>
      <c r="T66" s="433">
        <f>IFERROR(VLOOKUP(H66,'2.1 Balance de prueba'!$B$5:$G$1105,6,0),0)+IFERROR(VLOOKUP(C66,'2.1 Balance de prueba'!$B$5:$G$1825,6,0),0)+IFERROR(VLOOKUP(D66,'2.1 Balance de prueba'!$B$5:$G$1105,6,0),0)+IFERROR(VLOOKUP(E66,'2.1 Balance de prueba'!$B$5:$G$1825,6,0),0)+IFERROR(VLOOKUP(F66,'2.1 Balance de prueba'!$B$5:$G$1825,6,0),0)+IFERROR(VLOOKUP(B66,'2.1 Balance de prueba'!$B$5:$G$1105,6,0),0)+IFERROR(VLOOKUP(A66,'2.1 Balance de prueba'!$B$5:$G$1105,6,0),0)+IFERROR(VLOOKUP(I66,'2.1 Balance de prueba'!$B$5:$G$1105,6,0),0)+IFERROR(VLOOKUP(J66,'2.1 Balance de prueba'!$B$5:$G$1105,6,0),0)+IFERROR(VLOOKUP(K66,'2.1 Balance de prueba'!$B$5:$G$1105,6,0),0)+IFERROR(VLOOKUP(G66,'2.1 Balance de prueba'!$B$5:$G$1105,6,0),0)</f>
        <v>0</v>
      </c>
      <c r="U66" s="433"/>
      <c r="V66" s="433"/>
      <c r="W66" s="433"/>
      <c r="X66" s="430">
        <f t="shared" si="16"/>
        <v>0</v>
      </c>
      <c r="Y66" s="431"/>
      <c r="Z66" s="436"/>
      <c r="AA66" s="436"/>
      <c r="AB66" s="436"/>
      <c r="AC66" s="439"/>
      <c r="AD66" s="439"/>
      <c r="AE66" s="439"/>
      <c r="AF66" s="439"/>
    </row>
    <row r="67" spans="1:32" ht="18" customHeight="1">
      <c r="A67" s="694"/>
      <c r="B67" s="694"/>
      <c r="C67" s="694"/>
      <c r="D67" s="694"/>
      <c r="E67" s="694"/>
      <c r="F67" s="694"/>
      <c r="G67" s="694"/>
      <c r="H67" s="694"/>
      <c r="I67" s="694"/>
      <c r="J67" s="694"/>
      <c r="K67" s="694"/>
      <c r="M67" s="427">
        <f t="shared" si="2"/>
        <v>55</v>
      </c>
      <c r="N67" s="1293"/>
      <c r="O67" s="1236"/>
      <c r="P67" s="1157" t="s">
        <v>757</v>
      </c>
      <c r="Q67" s="1195"/>
      <c r="R67" s="1195"/>
      <c r="S67" s="1158"/>
      <c r="T67" s="433">
        <f>IFERROR(VLOOKUP(H67,'2.1 Balance de prueba'!$B$5:$G$1105,6,0),0)+IFERROR(VLOOKUP(C67,'2.1 Balance de prueba'!$B$5:$G$1825,6,0),0)+IFERROR(VLOOKUP(D67,'2.1 Balance de prueba'!$B$5:$G$1105,6,0),0)+IFERROR(VLOOKUP(E67,'2.1 Balance de prueba'!$B$5:$G$1825,6,0),0)+IFERROR(VLOOKUP(F67,'2.1 Balance de prueba'!$B$5:$G$1825,6,0),0)+IFERROR(VLOOKUP(B67,'2.1 Balance de prueba'!$B$5:$G$1105,6,0),0)+IFERROR(VLOOKUP(A67,'2.1 Balance de prueba'!$B$5:$G$1105,6,0),0)+IFERROR(VLOOKUP(I67,'2.1 Balance de prueba'!$B$5:$G$1105,6,0),0)+IFERROR(VLOOKUP(J67,'2.1 Balance de prueba'!$B$5:$G$1105,6,0),0)+IFERROR(VLOOKUP(K67,'2.1 Balance de prueba'!$B$5:$G$1105,6,0),0)+IFERROR(VLOOKUP(G67,'2.1 Balance de prueba'!$B$5:$G$1105,6,0),0)</f>
        <v>0</v>
      </c>
      <c r="U67" s="433"/>
      <c r="V67" s="433"/>
      <c r="W67" s="433"/>
      <c r="X67" s="430">
        <f t="shared" si="16"/>
        <v>0</v>
      </c>
      <c r="Y67" s="431"/>
      <c r="Z67" s="436"/>
      <c r="AA67" s="436"/>
      <c r="AB67" s="436"/>
      <c r="AC67" s="439"/>
      <c r="AD67" s="439"/>
      <c r="AE67" s="439"/>
      <c r="AF67" s="439"/>
    </row>
    <row r="68" spans="1:32" ht="33.75" customHeight="1">
      <c r="A68" s="694"/>
      <c r="B68" s="694"/>
      <c r="C68" s="694"/>
      <c r="D68" s="694"/>
      <c r="E68" s="694"/>
      <c r="F68" s="694"/>
      <c r="G68" s="694"/>
      <c r="H68" s="694"/>
      <c r="I68" s="694"/>
      <c r="J68" s="694"/>
      <c r="K68" s="694"/>
      <c r="M68" s="427">
        <f t="shared" si="2"/>
        <v>56</v>
      </c>
      <c r="N68" s="1293"/>
      <c r="O68" s="1236"/>
      <c r="P68" s="1157" t="s">
        <v>409</v>
      </c>
      <c r="Q68" s="1276"/>
      <c r="R68" s="1276"/>
      <c r="S68" s="1182"/>
      <c r="T68" s="433">
        <f>IFERROR(VLOOKUP(H68,'2.1 Balance de prueba'!$B$5:$G$1105,6,0),0)+IFERROR(VLOOKUP(C68,'2.1 Balance de prueba'!$B$5:$G$1825,6,0),0)+IFERROR(VLOOKUP(D68,'2.1 Balance de prueba'!$B$5:$G$1105,6,0),0)+IFERROR(VLOOKUP(E68,'2.1 Balance de prueba'!$B$5:$G$1825,6,0),0)+IFERROR(VLOOKUP(F68,'2.1 Balance de prueba'!$B$5:$G$1825,6,0),0)+IFERROR(VLOOKUP(B68,'2.1 Balance de prueba'!$B$5:$G$1105,6,0),0)+IFERROR(VLOOKUP(A68,'2.1 Balance de prueba'!$B$5:$G$1105,6,0),0)+IFERROR(VLOOKUP(I68,'2.1 Balance de prueba'!$B$5:$G$1105,6,0),0)+IFERROR(VLOOKUP(J68,'2.1 Balance de prueba'!$B$5:$G$1105,6,0),0)+IFERROR(VLOOKUP(K68,'2.1 Balance de prueba'!$B$5:$G$1105,6,0),0)+IFERROR(VLOOKUP(G68,'2.1 Balance de prueba'!$B$5:$G$1105,6,0),0)</f>
        <v>0</v>
      </c>
      <c r="U68" s="433"/>
      <c r="V68" s="433"/>
      <c r="W68" s="433"/>
      <c r="X68" s="430">
        <f t="shared" si="16"/>
        <v>0</v>
      </c>
      <c r="Y68" s="431"/>
      <c r="Z68" s="436"/>
      <c r="AA68" s="436"/>
      <c r="AB68" s="436"/>
      <c r="AC68" s="439"/>
      <c r="AD68" s="439"/>
      <c r="AE68" s="439"/>
      <c r="AF68" s="439"/>
    </row>
    <row r="69" spans="1:32" ht="18" customHeight="1">
      <c r="A69" s="694"/>
      <c r="B69" s="694"/>
      <c r="C69" s="694"/>
      <c r="D69" s="694"/>
      <c r="E69" s="694"/>
      <c r="F69" s="694"/>
      <c r="G69" s="694"/>
      <c r="H69" s="694"/>
      <c r="I69" s="694"/>
      <c r="J69" s="694"/>
      <c r="K69" s="694"/>
      <c r="M69" s="427">
        <f t="shared" si="2"/>
        <v>57</v>
      </c>
      <c r="N69" s="1293"/>
      <c r="O69" s="1236"/>
      <c r="P69" s="1157" t="s">
        <v>388</v>
      </c>
      <c r="Q69" s="1276"/>
      <c r="R69" s="1276"/>
      <c r="S69" s="1182"/>
      <c r="T69" s="433">
        <f>IFERROR(VLOOKUP(H69,'2.1 Balance de prueba'!$B$5:$G$1105,6,0),0)+IFERROR(VLOOKUP(C69,'2.1 Balance de prueba'!$B$5:$G$1825,6,0),0)+IFERROR(VLOOKUP(D69,'2.1 Balance de prueba'!$B$5:$G$1105,6,0),0)+IFERROR(VLOOKUP(E69,'2.1 Balance de prueba'!$B$5:$G$1825,6,0),0)+IFERROR(VLOOKUP(F69,'2.1 Balance de prueba'!$B$5:$G$1825,6,0),0)+IFERROR(VLOOKUP(B69,'2.1 Balance de prueba'!$B$5:$G$1105,6,0),0)+IFERROR(VLOOKUP(A69,'2.1 Balance de prueba'!$B$5:$G$1105,6,0),0)+IFERROR(VLOOKUP(I69,'2.1 Balance de prueba'!$B$5:$G$1105,6,0),0)+IFERROR(VLOOKUP(J69,'2.1 Balance de prueba'!$B$5:$G$1105,6,0),0)+IFERROR(VLOOKUP(K69,'2.1 Balance de prueba'!$B$5:$G$1105,6,0),0)+IFERROR(VLOOKUP(G69,'2.1 Balance de prueba'!$B$5:$G$1105,6,0),0)</f>
        <v>0</v>
      </c>
      <c r="U69" s="433"/>
      <c r="V69" s="433"/>
      <c r="W69" s="433"/>
      <c r="X69" s="430">
        <f t="shared" si="16"/>
        <v>0</v>
      </c>
      <c r="Y69" s="431"/>
      <c r="Z69" s="436"/>
      <c r="AA69" s="436"/>
      <c r="AB69" s="436"/>
      <c r="AC69" s="439"/>
      <c r="AD69" s="439"/>
      <c r="AE69" s="439"/>
      <c r="AF69" s="439"/>
    </row>
    <row r="70" spans="1:32" ht="22.5" customHeight="1">
      <c r="A70" s="694"/>
      <c r="B70" s="694"/>
      <c r="C70" s="694"/>
      <c r="D70" s="694"/>
      <c r="E70" s="694"/>
      <c r="F70" s="694"/>
      <c r="G70" s="694"/>
      <c r="H70" s="694"/>
      <c r="I70" s="694"/>
      <c r="J70" s="694"/>
      <c r="K70" s="694"/>
      <c r="M70" s="427">
        <f t="shared" si="2"/>
        <v>58</v>
      </c>
      <c r="N70" s="1293"/>
      <c r="O70" s="1236"/>
      <c r="P70" s="1157" t="s">
        <v>93</v>
      </c>
      <c r="Q70" s="1276"/>
      <c r="R70" s="1276"/>
      <c r="S70" s="1182"/>
      <c r="T70" s="433">
        <f>IFERROR(VLOOKUP(H70,'2.1 Balance de prueba'!$B$5:$G$1105,6,0),0)+IFERROR(VLOOKUP(C70,'2.1 Balance de prueba'!$B$5:$G$1825,6,0),0)+IFERROR(VLOOKUP(D70,'2.1 Balance de prueba'!$B$5:$G$1105,6,0),0)+IFERROR(VLOOKUP(E70,'2.1 Balance de prueba'!$B$5:$G$1825,6,0),0)+IFERROR(VLOOKUP(F70,'2.1 Balance de prueba'!$B$5:$G$1825,6,0),0)+IFERROR(VLOOKUP(B70,'2.1 Balance de prueba'!$B$5:$G$1105,6,0),0)+IFERROR(VLOOKUP(A70,'2.1 Balance de prueba'!$B$5:$G$1105,6,0),0)+IFERROR(VLOOKUP(I70,'2.1 Balance de prueba'!$B$5:$G$1105,6,0),0)+IFERROR(VLOOKUP(J70,'2.1 Balance de prueba'!$B$5:$G$1105,6,0),0)+IFERROR(VLOOKUP(K70,'2.1 Balance de prueba'!$B$5:$G$1105,6,0),0)+IFERROR(VLOOKUP(G70,'2.1 Balance de prueba'!$B$5:$G$1105,6,0),0)</f>
        <v>0</v>
      </c>
      <c r="U70" s="433"/>
      <c r="V70" s="433"/>
      <c r="W70" s="433"/>
      <c r="X70" s="430">
        <f t="shared" si="16"/>
        <v>0</v>
      </c>
      <c r="Y70" s="431"/>
      <c r="Z70" s="436"/>
      <c r="AA70" s="436"/>
      <c r="AB70" s="436"/>
      <c r="AC70" s="439"/>
      <c r="AD70" s="439"/>
      <c r="AE70" s="439"/>
      <c r="AF70" s="439"/>
    </row>
    <row r="71" spans="1:32" ht="25.5" customHeight="1">
      <c r="A71" s="694"/>
      <c r="B71" s="694"/>
      <c r="C71" s="694"/>
      <c r="D71" s="694"/>
      <c r="E71" s="694"/>
      <c r="F71" s="694"/>
      <c r="G71" s="694"/>
      <c r="H71" s="694"/>
      <c r="I71" s="694"/>
      <c r="J71" s="694"/>
      <c r="K71" s="694"/>
      <c r="M71" s="427">
        <f t="shared" si="2"/>
        <v>59</v>
      </c>
      <c r="N71" s="1293"/>
      <c r="O71" s="1236"/>
      <c r="P71" s="1157" t="s">
        <v>756</v>
      </c>
      <c r="Q71" s="1276"/>
      <c r="R71" s="1276"/>
      <c r="S71" s="1182"/>
      <c r="T71" s="433">
        <f>IFERROR(VLOOKUP(H71,'2.1 Balance de prueba'!$B$5:$G$1105,6,0),0)+IFERROR(VLOOKUP(C71,'2.1 Balance de prueba'!$B$5:$G$1825,6,0),0)+IFERROR(VLOOKUP(D71,'2.1 Balance de prueba'!$B$5:$G$1105,6,0),0)+IFERROR(VLOOKUP(E71,'2.1 Balance de prueba'!$B$5:$G$1825,6,0),0)+IFERROR(VLOOKUP(F71,'2.1 Balance de prueba'!$B$5:$G$1825,6,0),0)+IFERROR(VLOOKUP(B71,'2.1 Balance de prueba'!$B$5:$G$1105,6,0),0)+IFERROR(VLOOKUP(A71,'2.1 Balance de prueba'!$B$5:$G$1105,6,0),0)+IFERROR(VLOOKUP(I71,'2.1 Balance de prueba'!$B$5:$G$1105,6,0),0)+IFERROR(VLOOKUP(J71,'2.1 Balance de prueba'!$B$5:$G$1105,6,0),0)+IFERROR(VLOOKUP(K71,'2.1 Balance de prueba'!$B$5:$G$1105,6,0),0)+IFERROR(VLOOKUP(G71,'2.1 Balance de prueba'!$B$5:$G$1105,6,0),0)</f>
        <v>0</v>
      </c>
      <c r="U71" s="433"/>
      <c r="V71" s="433"/>
      <c r="W71" s="433"/>
      <c r="X71" s="430">
        <f t="shared" si="16"/>
        <v>0</v>
      </c>
      <c r="Y71" s="431"/>
      <c r="Z71" s="436"/>
      <c r="AA71" s="436"/>
      <c r="AB71" s="436"/>
      <c r="AC71" s="439"/>
      <c r="AD71" s="439"/>
      <c r="AE71" s="439"/>
      <c r="AF71" s="439"/>
    </row>
    <row r="72" spans="1:32" ht="18" customHeight="1">
      <c r="A72" s="694"/>
      <c r="B72" s="694"/>
      <c r="C72" s="694"/>
      <c r="D72" s="694"/>
      <c r="E72" s="694"/>
      <c r="F72" s="694"/>
      <c r="G72" s="694"/>
      <c r="H72" s="694"/>
      <c r="I72" s="694"/>
      <c r="J72" s="694"/>
      <c r="K72" s="694"/>
      <c r="M72" s="427">
        <f t="shared" si="2"/>
        <v>60</v>
      </c>
      <c r="N72" s="1293"/>
      <c r="O72" s="1236"/>
      <c r="P72" s="1157" t="s">
        <v>60</v>
      </c>
      <c r="Q72" s="1276"/>
      <c r="R72" s="1276"/>
      <c r="S72" s="1182"/>
      <c r="T72" s="433">
        <f>IFERROR(VLOOKUP(H72,'2.1 Balance de prueba'!$B$5:$G$1105,6,0),0)+IFERROR(VLOOKUP(C72,'2.1 Balance de prueba'!$B$5:$G$1825,6,0),0)+IFERROR(VLOOKUP(D72,'2.1 Balance de prueba'!$B$5:$G$1105,6,0),0)+IFERROR(VLOOKUP(E72,'2.1 Balance de prueba'!$B$5:$G$1825,6,0),0)+IFERROR(VLOOKUP(F72,'2.1 Balance de prueba'!$B$5:$G$1825,6,0),0)+IFERROR(VLOOKUP(B72,'2.1 Balance de prueba'!$B$5:$G$1105,6,0),0)+IFERROR(VLOOKUP(A72,'2.1 Balance de prueba'!$B$5:$G$1105,6,0),0)+IFERROR(VLOOKUP(I72,'2.1 Balance de prueba'!$B$5:$G$1105,6,0),0)+IFERROR(VLOOKUP(J72,'2.1 Balance de prueba'!$B$5:$G$1105,6,0),0)+IFERROR(VLOOKUP(K72,'2.1 Balance de prueba'!$B$5:$G$1105,6,0),0)+IFERROR(VLOOKUP(G72,'2.1 Balance de prueba'!$B$5:$G$1105,6,0),0)</f>
        <v>0</v>
      </c>
      <c r="U72" s="433"/>
      <c r="V72" s="433"/>
      <c r="W72" s="433"/>
      <c r="X72" s="430">
        <f t="shared" si="16"/>
        <v>0</v>
      </c>
      <c r="Y72" s="431"/>
      <c r="Z72" s="436"/>
      <c r="AA72" s="436"/>
      <c r="AB72" s="436"/>
      <c r="AC72" s="439"/>
      <c r="AD72" s="439"/>
      <c r="AE72" s="439"/>
      <c r="AF72" s="439"/>
    </row>
    <row r="73" spans="1:32" ht="30.75" customHeight="1">
      <c r="A73" s="694"/>
      <c r="B73" s="694"/>
      <c r="C73" s="694"/>
      <c r="D73" s="694"/>
      <c r="E73" s="694"/>
      <c r="F73" s="694"/>
      <c r="G73" s="694"/>
      <c r="H73" s="694"/>
      <c r="I73" s="694"/>
      <c r="J73" s="694"/>
      <c r="K73" s="694"/>
      <c r="M73" s="427">
        <f t="shared" si="2"/>
        <v>61</v>
      </c>
      <c r="N73" s="1293"/>
      <c r="O73" s="1159" t="s">
        <v>631</v>
      </c>
      <c r="P73" s="1160"/>
      <c r="Q73" s="1278"/>
      <c r="R73" s="1278"/>
      <c r="S73" s="1279"/>
      <c r="T73" s="428">
        <f>SUM(T74:T81)</f>
        <v>0</v>
      </c>
      <c r="U73" s="428">
        <f>SUM(U74:U81)</f>
        <v>0</v>
      </c>
      <c r="V73" s="428">
        <f>SUM(V74:V81)</f>
        <v>0</v>
      </c>
      <c r="W73" s="428">
        <f>SUM(W74:W81)</f>
        <v>0</v>
      </c>
      <c r="X73" s="428">
        <f>SUM(X74:X81)</f>
        <v>0</v>
      </c>
      <c r="Y73" s="429"/>
      <c r="Z73" s="428">
        <f t="shared" ref="Z73:AF73" si="17">SUM(Z74:Z81)</f>
        <v>0</v>
      </c>
      <c r="AA73" s="428">
        <f t="shared" si="17"/>
        <v>0</v>
      </c>
      <c r="AB73" s="428">
        <f t="shared" si="17"/>
        <v>0</v>
      </c>
      <c r="AC73" s="428">
        <f t="shared" si="17"/>
        <v>0</v>
      </c>
      <c r="AD73" s="428">
        <f t="shared" si="17"/>
        <v>0</v>
      </c>
      <c r="AE73" s="428">
        <f t="shared" si="17"/>
        <v>0</v>
      </c>
      <c r="AF73" s="428">
        <f t="shared" si="17"/>
        <v>0</v>
      </c>
    </row>
    <row r="74" spans="1:32" ht="18" customHeight="1">
      <c r="A74" s="694"/>
      <c r="B74" s="694"/>
      <c r="C74" s="694"/>
      <c r="D74" s="694"/>
      <c r="E74" s="694"/>
      <c r="F74" s="694"/>
      <c r="G74" s="694"/>
      <c r="H74" s="694"/>
      <c r="I74" s="694"/>
      <c r="J74" s="694"/>
      <c r="K74" s="817"/>
      <c r="M74" s="427">
        <f t="shared" si="2"/>
        <v>62</v>
      </c>
      <c r="N74" s="1293"/>
      <c r="O74" s="1280"/>
      <c r="P74" s="1222" t="s">
        <v>11</v>
      </c>
      <c r="Q74" s="1222"/>
      <c r="R74" s="1222"/>
      <c r="S74" s="1222"/>
      <c r="T74" s="433">
        <f>IFERROR(VLOOKUP(H74,'2.1 Balance de prueba'!$B$5:$G$1105,6,0),0)+IFERROR(VLOOKUP(C74,'2.1 Balance de prueba'!$B$5:$G$1825,6,0),0)+IFERROR(VLOOKUP(D74,'2.1 Balance de prueba'!$B$5:$G$1105,6,0),0)+IFERROR(VLOOKUP(E74,'2.1 Balance de prueba'!$B$5:$G$1825,6,0),0)+IFERROR(VLOOKUP(F74,'2.1 Balance de prueba'!$B$5:$G$1825,6,0),0)+IFERROR(VLOOKUP(B74,'2.1 Balance de prueba'!$B$5:$G$1105,6,0),0)+IFERROR(VLOOKUP(A74,'2.1 Balance de prueba'!$B$5:$G$1105,6,0),0)+IFERROR(VLOOKUP(I74,'2.1 Balance de prueba'!$B$5:$G$1105,6,0),0)+IFERROR(VLOOKUP(J74,'2.1 Balance de prueba'!$B$5:$G$1105,6,0),0)+IFERROR(VLOOKUP(K74,'2.1 Balance de prueba'!$B$5:$G$1105,6,0),0)+IFERROR(VLOOKUP(G74,'2.1 Balance de prueba'!$B$5:$G$1105,6,0),0)</f>
        <v>0</v>
      </c>
      <c r="U74" s="433"/>
      <c r="V74" s="433"/>
      <c r="W74" s="433"/>
      <c r="X74" s="430">
        <f t="shared" ref="X74:X81" si="18">T74+U74-V74+W74</f>
        <v>0</v>
      </c>
      <c r="Y74" s="431"/>
      <c r="Z74" s="445"/>
      <c r="AA74" s="445"/>
      <c r="AB74" s="445"/>
      <c r="AC74" s="446"/>
      <c r="AD74" s="446"/>
      <c r="AE74" s="446"/>
      <c r="AF74" s="446"/>
    </row>
    <row r="75" spans="1:32" ht="18" customHeight="1">
      <c r="A75" s="694"/>
      <c r="B75" s="694"/>
      <c r="C75" s="694"/>
      <c r="D75" s="694"/>
      <c r="E75" s="694"/>
      <c r="F75" s="694"/>
      <c r="G75" s="694"/>
      <c r="H75" s="694"/>
      <c r="I75" s="694"/>
      <c r="J75" s="694"/>
      <c r="K75" s="694"/>
      <c r="M75" s="427">
        <f t="shared" si="2"/>
        <v>63</v>
      </c>
      <c r="N75" s="1293"/>
      <c r="O75" s="1280"/>
      <c r="P75" s="1222" t="s">
        <v>496</v>
      </c>
      <c r="Q75" s="1222"/>
      <c r="R75" s="1222"/>
      <c r="S75" s="1222"/>
      <c r="T75" s="433">
        <f>IFERROR(VLOOKUP(H75,'2.1 Balance de prueba'!$B$5:$G$1105,6,0),0)+IFERROR(VLOOKUP(C75,'2.1 Balance de prueba'!$B$5:$G$1825,6,0),0)+IFERROR(VLOOKUP(D75,'2.1 Balance de prueba'!$B$5:$G$1105,6,0),0)+IFERROR(VLOOKUP(E75,'2.1 Balance de prueba'!$B$5:$G$1825,6,0),0)+IFERROR(VLOOKUP(F75,'2.1 Balance de prueba'!$B$5:$G$1825,6,0),0)+IFERROR(VLOOKUP(B75,'2.1 Balance de prueba'!$B$5:$G$1105,6,0),0)+IFERROR(VLOOKUP(A75,'2.1 Balance de prueba'!$B$5:$G$1105,6,0),0)+IFERROR(VLOOKUP(I75,'2.1 Balance de prueba'!$B$5:$G$1105,6,0),0)+IFERROR(VLOOKUP(J75,'2.1 Balance de prueba'!$B$5:$G$1105,6,0),0)+IFERROR(VLOOKUP(K75,'2.1 Balance de prueba'!$B$5:$G$1105,6,0),0)+IFERROR(VLOOKUP(G75,'2.1 Balance de prueba'!$B$5:$G$1105,6,0),0)</f>
        <v>0</v>
      </c>
      <c r="U75" s="433"/>
      <c r="V75" s="433"/>
      <c r="W75" s="433"/>
      <c r="X75" s="430">
        <f t="shared" si="18"/>
        <v>0</v>
      </c>
      <c r="Y75" s="431"/>
      <c r="Z75" s="445"/>
      <c r="AA75" s="445"/>
      <c r="AB75" s="445"/>
      <c r="AC75" s="446"/>
      <c r="AD75" s="446"/>
      <c r="AE75" s="446"/>
      <c r="AF75" s="446"/>
    </row>
    <row r="76" spans="1:32" ht="18" customHeight="1">
      <c r="A76" s="694"/>
      <c r="B76" s="694"/>
      <c r="C76" s="694"/>
      <c r="D76" s="694"/>
      <c r="E76" s="694"/>
      <c r="F76" s="694"/>
      <c r="G76" s="694"/>
      <c r="H76" s="694"/>
      <c r="I76" s="694"/>
      <c r="J76" s="694"/>
      <c r="K76" s="694"/>
      <c r="M76" s="427">
        <f t="shared" si="2"/>
        <v>64</v>
      </c>
      <c r="N76" s="1293"/>
      <c r="O76" s="1280"/>
      <c r="P76" s="1157" t="s">
        <v>757</v>
      </c>
      <c r="Q76" s="1195"/>
      <c r="R76" s="1195"/>
      <c r="S76" s="1158"/>
      <c r="T76" s="433">
        <f>IFERROR(VLOOKUP(H76,'2.1 Balance de prueba'!$B$5:$G$1105,6,0),0)+IFERROR(VLOOKUP(C76,'2.1 Balance de prueba'!$B$5:$G$1825,6,0),0)+IFERROR(VLOOKUP(D76,'2.1 Balance de prueba'!$B$5:$G$1105,6,0),0)+IFERROR(VLOOKUP(E76,'2.1 Balance de prueba'!$B$5:$G$1825,6,0),0)+IFERROR(VLOOKUP(F76,'2.1 Balance de prueba'!$B$5:$G$1825,6,0),0)+IFERROR(VLOOKUP(B76,'2.1 Balance de prueba'!$B$5:$G$1105,6,0),0)+IFERROR(VLOOKUP(A76,'2.1 Balance de prueba'!$B$5:$G$1105,6,0),0)+IFERROR(VLOOKUP(I76,'2.1 Balance de prueba'!$B$5:$G$1105,6,0),0)+IFERROR(VLOOKUP(J76,'2.1 Balance de prueba'!$B$5:$G$1105,6,0),0)+IFERROR(VLOOKUP(K76,'2.1 Balance de prueba'!$B$5:$G$1105,6,0),0)+IFERROR(VLOOKUP(G76,'2.1 Balance de prueba'!$B$5:$G$1105,6,0),0)</f>
        <v>0</v>
      </c>
      <c r="U76" s="433"/>
      <c r="V76" s="433"/>
      <c r="W76" s="433"/>
      <c r="X76" s="430">
        <f t="shared" si="18"/>
        <v>0</v>
      </c>
      <c r="Y76" s="431"/>
      <c r="Z76" s="445"/>
      <c r="AA76" s="445"/>
      <c r="AB76" s="445"/>
      <c r="AC76" s="446"/>
      <c r="AD76" s="446"/>
      <c r="AE76" s="446"/>
      <c r="AF76" s="446"/>
    </row>
    <row r="77" spans="1:32" ht="33.75" customHeight="1">
      <c r="A77" s="694"/>
      <c r="B77" s="694"/>
      <c r="C77" s="694"/>
      <c r="D77" s="694"/>
      <c r="E77" s="694"/>
      <c r="F77" s="694"/>
      <c r="G77" s="694"/>
      <c r="H77" s="694"/>
      <c r="I77" s="694"/>
      <c r="J77" s="694"/>
      <c r="K77" s="694"/>
      <c r="M77" s="427">
        <f t="shared" si="2"/>
        <v>65</v>
      </c>
      <c r="N77" s="1293"/>
      <c r="O77" s="1280"/>
      <c r="P77" s="1222" t="s">
        <v>409</v>
      </c>
      <c r="Q77" s="1222"/>
      <c r="R77" s="1222"/>
      <c r="S77" s="1222"/>
      <c r="T77" s="433">
        <f>IFERROR(VLOOKUP(H77,'2.1 Balance de prueba'!$B$5:$G$1105,6,0),0)+IFERROR(VLOOKUP(C77,'2.1 Balance de prueba'!$B$5:$G$1825,6,0),0)+IFERROR(VLOOKUP(D77,'2.1 Balance de prueba'!$B$5:$G$1105,6,0),0)+IFERROR(VLOOKUP(E77,'2.1 Balance de prueba'!$B$5:$G$1825,6,0),0)+IFERROR(VLOOKUP(F77,'2.1 Balance de prueba'!$B$5:$G$1825,6,0),0)+IFERROR(VLOOKUP(B77,'2.1 Balance de prueba'!$B$5:$G$1105,6,0),0)+IFERROR(VLOOKUP(A77,'2.1 Balance de prueba'!$B$5:$G$1105,6,0),0)+IFERROR(VLOOKUP(I77,'2.1 Balance de prueba'!$B$5:$G$1105,6,0),0)+IFERROR(VLOOKUP(J77,'2.1 Balance de prueba'!$B$5:$G$1105,6,0),0)+IFERROR(VLOOKUP(K77,'2.1 Balance de prueba'!$B$5:$G$1105,6,0),0)+IFERROR(VLOOKUP(G77,'2.1 Balance de prueba'!$B$5:$G$1105,6,0),0)</f>
        <v>0</v>
      </c>
      <c r="U77" s="433"/>
      <c r="V77" s="433"/>
      <c r="W77" s="433"/>
      <c r="X77" s="430">
        <f t="shared" si="18"/>
        <v>0</v>
      </c>
      <c r="Y77" s="431"/>
      <c r="Z77" s="445"/>
      <c r="AA77" s="445"/>
      <c r="AB77" s="445"/>
      <c r="AC77" s="446"/>
      <c r="AD77" s="446"/>
      <c r="AE77" s="446"/>
      <c r="AF77" s="446"/>
    </row>
    <row r="78" spans="1:32" ht="18" customHeight="1">
      <c r="A78" s="694"/>
      <c r="B78" s="694"/>
      <c r="C78" s="694"/>
      <c r="D78" s="694"/>
      <c r="E78" s="694"/>
      <c r="F78" s="694"/>
      <c r="G78" s="694"/>
      <c r="H78" s="694"/>
      <c r="I78" s="694"/>
      <c r="J78" s="694"/>
      <c r="K78" s="694"/>
      <c r="M78" s="427">
        <f t="shared" si="2"/>
        <v>66</v>
      </c>
      <c r="N78" s="1293"/>
      <c r="O78" s="1280"/>
      <c r="P78" s="1222" t="s">
        <v>388</v>
      </c>
      <c r="Q78" s="1222"/>
      <c r="R78" s="1222"/>
      <c r="S78" s="1222"/>
      <c r="T78" s="433">
        <f>IFERROR(VLOOKUP(H78,'2.1 Balance de prueba'!$B$5:$G$1105,6,0),0)+IFERROR(VLOOKUP(C78,'2.1 Balance de prueba'!$B$5:$G$1825,6,0),0)+IFERROR(VLOOKUP(D78,'2.1 Balance de prueba'!$B$5:$G$1105,6,0),0)+IFERROR(VLOOKUP(E78,'2.1 Balance de prueba'!$B$5:$G$1825,6,0),0)+IFERROR(VLOOKUP(F78,'2.1 Balance de prueba'!$B$5:$G$1825,6,0),0)+IFERROR(VLOOKUP(B78,'2.1 Balance de prueba'!$B$5:$G$1105,6,0),0)+IFERROR(VLOOKUP(A78,'2.1 Balance de prueba'!$B$5:$G$1105,6,0),0)+IFERROR(VLOOKUP(I78,'2.1 Balance de prueba'!$B$5:$G$1105,6,0),0)+IFERROR(VLOOKUP(J78,'2.1 Balance de prueba'!$B$5:$G$1105,6,0),0)+IFERROR(VLOOKUP(K78,'2.1 Balance de prueba'!$B$5:$G$1105,6,0),0)+IFERROR(VLOOKUP(G78,'2.1 Balance de prueba'!$B$5:$G$1105,6,0),0)</f>
        <v>0</v>
      </c>
      <c r="U78" s="433"/>
      <c r="V78" s="433"/>
      <c r="W78" s="433"/>
      <c r="X78" s="430">
        <f t="shared" si="18"/>
        <v>0</v>
      </c>
      <c r="Y78" s="431"/>
      <c r="Z78" s="445"/>
      <c r="AA78" s="445"/>
      <c r="AB78" s="445"/>
      <c r="AC78" s="446"/>
      <c r="AD78" s="446"/>
      <c r="AE78" s="446"/>
      <c r="AF78" s="446"/>
    </row>
    <row r="79" spans="1:32" ht="18" customHeight="1">
      <c r="A79" s="694"/>
      <c r="B79" s="694"/>
      <c r="C79" s="694"/>
      <c r="D79" s="694"/>
      <c r="E79" s="694"/>
      <c r="F79" s="694"/>
      <c r="G79" s="694"/>
      <c r="H79" s="694"/>
      <c r="I79" s="694"/>
      <c r="J79" s="694"/>
      <c r="K79" s="694"/>
      <c r="M79" s="427">
        <f t="shared" ref="M79:M142" si="19">M78+1</f>
        <v>67</v>
      </c>
      <c r="N79" s="1293"/>
      <c r="O79" s="1280"/>
      <c r="P79" s="1222" t="s">
        <v>93</v>
      </c>
      <c r="Q79" s="1222"/>
      <c r="R79" s="1222"/>
      <c r="S79" s="1222"/>
      <c r="T79" s="433">
        <f>IFERROR(VLOOKUP(H79,'2.1 Balance de prueba'!$B$5:$G$1105,6,0),0)+IFERROR(VLOOKUP(C79,'2.1 Balance de prueba'!$B$5:$G$1825,6,0),0)+IFERROR(VLOOKUP(D79,'2.1 Balance de prueba'!$B$5:$G$1105,6,0),0)+IFERROR(VLOOKUP(E79,'2.1 Balance de prueba'!$B$5:$G$1825,6,0),0)+IFERROR(VLOOKUP(F79,'2.1 Balance de prueba'!$B$5:$G$1825,6,0),0)+IFERROR(VLOOKUP(B79,'2.1 Balance de prueba'!$B$5:$G$1105,6,0),0)+IFERROR(VLOOKUP(A79,'2.1 Balance de prueba'!$B$5:$G$1105,6,0),0)+IFERROR(VLOOKUP(I79,'2.1 Balance de prueba'!$B$5:$G$1105,6,0),0)+IFERROR(VLOOKUP(J79,'2.1 Balance de prueba'!$B$5:$G$1105,6,0),0)+IFERROR(VLOOKUP(K79,'2.1 Balance de prueba'!$B$5:$G$1105,6,0),0)+IFERROR(VLOOKUP(G79,'2.1 Balance de prueba'!$B$5:$G$1105,6,0),0)</f>
        <v>0</v>
      </c>
      <c r="U79" s="433"/>
      <c r="V79" s="433"/>
      <c r="W79" s="433"/>
      <c r="X79" s="430">
        <f t="shared" si="18"/>
        <v>0</v>
      </c>
      <c r="Y79" s="431"/>
      <c r="Z79" s="445"/>
      <c r="AA79" s="445"/>
      <c r="AB79" s="445"/>
      <c r="AC79" s="446"/>
      <c r="AD79" s="446"/>
      <c r="AE79" s="446"/>
      <c r="AF79" s="446"/>
    </row>
    <row r="80" spans="1:32" ht="21.75" customHeight="1">
      <c r="A80" s="694"/>
      <c r="B80" s="694"/>
      <c r="C80" s="694"/>
      <c r="D80" s="694"/>
      <c r="E80" s="694"/>
      <c r="F80" s="694"/>
      <c r="G80" s="694"/>
      <c r="H80" s="694"/>
      <c r="I80" s="694"/>
      <c r="J80" s="694"/>
      <c r="K80" s="694"/>
      <c r="M80" s="427">
        <f t="shared" si="19"/>
        <v>68</v>
      </c>
      <c r="N80" s="1293"/>
      <c r="O80" s="1280"/>
      <c r="P80" s="1222" t="s">
        <v>756</v>
      </c>
      <c r="Q80" s="1222"/>
      <c r="R80" s="1222"/>
      <c r="S80" s="1222"/>
      <c r="T80" s="433">
        <f>IFERROR(VLOOKUP(H80,'2.1 Balance de prueba'!$B$5:$G$1105,6,0),0)+IFERROR(VLOOKUP(C80,'2.1 Balance de prueba'!$B$5:$G$1825,6,0),0)+IFERROR(VLOOKUP(D80,'2.1 Balance de prueba'!$B$5:$G$1105,6,0),0)+IFERROR(VLOOKUP(E80,'2.1 Balance de prueba'!$B$5:$G$1825,6,0),0)+IFERROR(VLOOKUP(F80,'2.1 Balance de prueba'!$B$5:$G$1825,6,0),0)+IFERROR(VLOOKUP(B80,'2.1 Balance de prueba'!$B$5:$G$1105,6,0),0)+IFERROR(VLOOKUP(A80,'2.1 Balance de prueba'!$B$5:$G$1105,6,0),0)+IFERROR(VLOOKUP(I80,'2.1 Balance de prueba'!$B$5:$G$1105,6,0),0)+IFERROR(VLOOKUP(J80,'2.1 Balance de prueba'!$B$5:$G$1105,6,0),0)+IFERROR(VLOOKUP(K80,'2.1 Balance de prueba'!$B$5:$G$1105,6,0),0)+IFERROR(VLOOKUP(G80,'2.1 Balance de prueba'!$B$5:$G$1105,6,0),0)</f>
        <v>0</v>
      </c>
      <c r="U80" s="433"/>
      <c r="V80" s="433"/>
      <c r="W80" s="433"/>
      <c r="X80" s="430">
        <f t="shared" si="18"/>
        <v>0</v>
      </c>
      <c r="Y80" s="431"/>
      <c r="Z80" s="445"/>
      <c r="AA80" s="445"/>
      <c r="AB80" s="445"/>
      <c r="AC80" s="446"/>
      <c r="AD80" s="446"/>
      <c r="AE80" s="446"/>
      <c r="AF80" s="446"/>
    </row>
    <row r="81" spans="1:32" ht="18" customHeight="1">
      <c r="A81" s="694"/>
      <c r="B81" s="694"/>
      <c r="C81" s="694"/>
      <c r="D81" s="694"/>
      <c r="E81" s="694"/>
      <c r="F81" s="694"/>
      <c r="G81" s="694"/>
      <c r="H81" s="694"/>
      <c r="I81" s="694"/>
      <c r="J81" s="694"/>
      <c r="K81" s="694"/>
      <c r="M81" s="427">
        <f t="shared" si="19"/>
        <v>69</v>
      </c>
      <c r="N81" s="1293"/>
      <c r="O81" s="1280"/>
      <c r="P81" s="1222" t="s">
        <v>60</v>
      </c>
      <c r="Q81" s="1222"/>
      <c r="R81" s="1222"/>
      <c r="S81" s="1222"/>
      <c r="T81" s="433">
        <f>IFERROR(VLOOKUP(H81,'2.1 Balance de prueba'!$B$5:$G$1105,6,0),0)+IFERROR(VLOOKUP(C81,'2.1 Balance de prueba'!$B$5:$G$1825,6,0),0)+IFERROR(VLOOKUP(D81,'2.1 Balance de prueba'!$B$5:$G$1105,6,0),0)+IFERROR(VLOOKUP(E81,'2.1 Balance de prueba'!$B$5:$G$1825,6,0),0)+IFERROR(VLOOKUP(F81,'2.1 Balance de prueba'!$B$5:$G$1825,6,0),0)+IFERROR(VLOOKUP(B81,'2.1 Balance de prueba'!$B$5:$G$1105,6,0),0)+IFERROR(VLOOKUP(A81,'2.1 Balance de prueba'!$B$5:$G$1105,6,0),0)+IFERROR(VLOOKUP(I81,'2.1 Balance de prueba'!$B$5:$G$1105,6,0),0)+IFERROR(VLOOKUP(J81,'2.1 Balance de prueba'!$B$5:$G$1105,6,0),0)+IFERROR(VLOOKUP(K81,'2.1 Balance de prueba'!$B$5:$G$1105,6,0),0)+IFERROR(VLOOKUP(G81,'2.1 Balance de prueba'!$B$5:$G$1105,6,0),0)</f>
        <v>0</v>
      </c>
      <c r="U81" s="433"/>
      <c r="V81" s="433"/>
      <c r="W81" s="433"/>
      <c r="X81" s="430">
        <f t="shared" si="18"/>
        <v>0</v>
      </c>
      <c r="Y81" s="431"/>
      <c r="Z81" s="445"/>
      <c r="AA81" s="445"/>
      <c r="AB81" s="445"/>
      <c r="AC81" s="446"/>
      <c r="AD81" s="446"/>
      <c r="AE81" s="446"/>
      <c r="AF81" s="446"/>
    </row>
    <row r="82" spans="1:32">
      <c r="A82" s="694"/>
      <c r="B82" s="694"/>
      <c r="C82" s="694"/>
      <c r="D82" s="694"/>
      <c r="E82" s="694"/>
      <c r="F82" s="694"/>
      <c r="G82" s="694"/>
      <c r="H82" s="694"/>
      <c r="I82" s="694"/>
      <c r="J82" s="694"/>
      <c r="K82" s="694"/>
      <c r="M82" s="427">
        <f t="shared" si="19"/>
        <v>70</v>
      </c>
      <c r="N82" s="1293"/>
      <c r="O82" s="1159" t="s">
        <v>410</v>
      </c>
      <c r="P82" s="1160"/>
      <c r="Q82" s="1278"/>
      <c r="R82" s="1278"/>
      <c r="S82" s="1279"/>
      <c r="T82" s="428">
        <f>SUM(T83:T94)</f>
        <v>0</v>
      </c>
      <c r="U82" s="428">
        <f>SUM(U83:U94)</f>
        <v>0</v>
      </c>
      <c r="V82" s="428">
        <f>SUM(V83:V94)</f>
        <v>0</v>
      </c>
      <c r="W82" s="428">
        <f>SUM(W83:W94)</f>
        <v>0</v>
      </c>
      <c r="X82" s="428">
        <f>SUM(X83:X94)</f>
        <v>0</v>
      </c>
      <c r="Y82" s="429"/>
      <c r="Z82" s="428">
        <f t="shared" ref="Z82:AF82" si="20">SUM(Z83:Z94)</f>
        <v>0</v>
      </c>
      <c r="AA82" s="428">
        <f t="shared" si="20"/>
        <v>0</v>
      </c>
      <c r="AB82" s="428">
        <f t="shared" si="20"/>
        <v>0</v>
      </c>
      <c r="AC82" s="428">
        <f t="shared" si="20"/>
        <v>0</v>
      </c>
      <c r="AD82" s="428">
        <f t="shared" si="20"/>
        <v>0</v>
      </c>
      <c r="AE82" s="428">
        <f t="shared" si="20"/>
        <v>0</v>
      </c>
      <c r="AF82" s="428">
        <f t="shared" si="20"/>
        <v>0</v>
      </c>
    </row>
    <row r="83" spans="1:32" ht="20.25" customHeight="1">
      <c r="A83" s="694"/>
      <c r="B83" s="694"/>
      <c r="C83" s="694"/>
      <c r="D83" s="694"/>
      <c r="E83" s="694"/>
      <c r="F83" s="694"/>
      <c r="G83" s="694"/>
      <c r="H83" s="694"/>
      <c r="I83" s="694"/>
      <c r="J83" s="694"/>
      <c r="K83" s="694"/>
      <c r="M83" s="427">
        <f t="shared" si="19"/>
        <v>71</v>
      </c>
      <c r="N83" s="1293"/>
      <c r="O83" s="1174"/>
      <c r="P83" s="1222" t="s">
        <v>6</v>
      </c>
      <c r="Q83" s="1222"/>
      <c r="R83" s="1222"/>
      <c r="S83" s="1222"/>
      <c r="T83" s="433">
        <f>IFERROR(VLOOKUP(H83,'2.1 Balance de prueba'!$B$5:$G$1105,6,0),0)+IFERROR(VLOOKUP(C83,'2.1 Balance de prueba'!$B$5:$G$1825,6,0),0)+IFERROR(VLOOKUP(D83,'2.1 Balance de prueba'!$B$5:$G$1105,6,0),0)+IFERROR(VLOOKUP(E83,'2.1 Balance de prueba'!$B$5:$G$1825,6,0),0)+IFERROR(VLOOKUP(F83,'2.1 Balance de prueba'!$B$5:$G$1825,6,0),0)+IFERROR(VLOOKUP(B83,'2.1 Balance de prueba'!$B$5:$G$1105,6,0),0)+IFERROR(VLOOKUP(A83,'2.1 Balance de prueba'!$B$5:$G$1105,6,0),0)+IFERROR(VLOOKUP(I83,'2.1 Balance de prueba'!$B$5:$G$1105,6,0),0)+IFERROR(VLOOKUP(J83,'2.1 Balance de prueba'!$B$5:$G$1105,6,0),0)+IFERROR(VLOOKUP(K83,'2.1 Balance de prueba'!$B$5:$G$1105,6,0),0)+IFERROR(VLOOKUP(G83,'2.1 Balance de prueba'!$B$5:$G$1105,6,0),0)</f>
        <v>0</v>
      </c>
      <c r="U83" s="433"/>
      <c r="V83" s="433"/>
      <c r="W83" s="433"/>
      <c r="X83" s="430">
        <f t="shared" ref="X83:X94" si="21">T83+U83-V83+W83</f>
        <v>0</v>
      </c>
      <c r="Y83" s="431"/>
      <c r="Z83" s="436"/>
      <c r="AA83" s="436"/>
      <c r="AB83" s="436"/>
      <c r="AC83" s="439"/>
      <c r="AD83" s="439"/>
      <c r="AE83" s="439"/>
      <c r="AF83" s="439"/>
    </row>
    <row r="84" spans="1:32" ht="20.25" customHeight="1">
      <c r="A84" s="694"/>
      <c r="B84" s="694"/>
      <c r="C84" s="694"/>
      <c r="D84" s="694"/>
      <c r="E84" s="694"/>
      <c r="F84" s="694"/>
      <c r="G84" s="694"/>
      <c r="H84" s="694"/>
      <c r="I84" s="694"/>
      <c r="J84" s="694"/>
      <c r="K84" s="694"/>
      <c r="M84" s="427">
        <f t="shared" si="19"/>
        <v>72</v>
      </c>
      <c r="N84" s="1293"/>
      <c r="O84" s="1236"/>
      <c r="P84" s="1222" t="s">
        <v>11</v>
      </c>
      <c r="Q84" s="1222"/>
      <c r="R84" s="1222"/>
      <c r="S84" s="1222"/>
      <c r="T84" s="433">
        <f>IFERROR(VLOOKUP(H84,'2.1 Balance de prueba'!$B$5:$G$1105,6,0),0)+IFERROR(VLOOKUP(C84,'2.1 Balance de prueba'!$B$5:$G$1825,6,0),0)+IFERROR(VLOOKUP(D84,'2.1 Balance de prueba'!$B$5:$G$1105,6,0),0)+IFERROR(VLOOKUP(E84,'2.1 Balance de prueba'!$B$5:$G$1825,6,0),0)+IFERROR(VLOOKUP(F84,'2.1 Balance de prueba'!$B$5:$G$1825,6,0),0)+IFERROR(VLOOKUP(B84,'2.1 Balance de prueba'!$B$5:$G$1105,6,0),0)+IFERROR(VLOOKUP(A84,'2.1 Balance de prueba'!$B$5:$G$1105,6,0),0)+IFERROR(VLOOKUP(I84,'2.1 Balance de prueba'!$B$5:$G$1105,6,0),0)+IFERROR(VLOOKUP(J84,'2.1 Balance de prueba'!$B$5:$G$1105,6,0),0)+IFERROR(VLOOKUP(K84,'2.1 Balance de prueba'!$B$5:$G$1105,6,0),0)+IFERROR(VLOOKUP(G84,'2.1 Balance de prueba'!$B$5:$G$1105,6,0),0)</f>
        <v>0</v>
      </c>
      <c r="U84" s="433"/>
      <c r="V84" s="433"/>
      <c r="W84" s="433"/>
      <c r="X84" s="430">
        <f t="shared" si="21"/>
        <v>0</v>
      </c>
      <c r="Y84" s="431"/>
      <c r="Z84" s="436"/>
      <c r="AA84" s="436"/>
      <c r="AB84" s="436"/>
      <c r="AC84" s="439"/>
      <c r="AD84" s="439"/>
      <c r="AE84" s="439"/>
      <c r="AF84" s="439"/>
    </row>
    <row r="85" spans="1:32" ht="20.25" customHeight="1">
      <c r="A85" s="694"/>
      <c r="B85" s="694"/>
      <c r="C85" s="694"/>
      <c r="D85" s="694"/>
      <c r="E85" s="694"/>
      <c r="F85" s="694"/>
      <c r="G85" s="694"/>
      <c r="H85" s="694"/>
      <c r="I85" s="694"/>
      <c r="J85" s="694"/>
      <c r="K85" s="694"/>
      <c r="M85" s="427">
        <f t="shared" si="19"/>
        <v>73</v>
      </c>
      <c r="N85" s="1293"/>
      <c r="O85" s="1236"/>
      <c r="P85" s="1222" t="s">
        <v>411</v>
      </c>
      <c r="Q85" s="1222"/>
      <c r="R85" s="1222"/>
      <c r="S85" s="1222"/>
      <c r="T85" s="433">
        <f>IFERROR(VLOOKUP(H85,'2.1 Balance de prueba'!$B$5:$G$1105,6,0),0)+IFERROR(VLOOKUP(C85,'2.1 Balance de prueba'!$B$5:$G$1825,6,0),0)+IFERROR(VLOOKUP(D85,'2.1 Balance de prueba'!$B$5:$G$1105,6,0),0)+IFERROR(VLOOKUP(E85,'2.1 Balance de prueba'!$B$5:$G$1825,6,0),0)+IFERROR(VLOOKUP(F85,'2.1 Balance de prueba'!$B$5:$G$1825,6,0),0)+IFERROR(VLOOKUP(B85,'2.1 Balance de prueba'!$B$5:$G$1105,6,0),0)+IFERROR(VLOOKUP(A85,'2.1 Balance de prueba'!$B$5:$G$1105,6,0),0)+IFERROR(VLOOKUP(I85,'2.1 Balance de prueba'!$B$5:$G$1105,6,0),0)+IFERROR(VLOOKUP(J85,'2.1 Balance de prueba'!$B$5:$G$1105,6,0),0)+IFERROR(VLOOKUP(K85,'2.1 Balance de prueba'!$B$5:$G$1105,6,0),0)+IFERROR(VLOOKUP(G85,'2.1 Balance de prueba'!$B$5:$G$1105,6,0),0)</f>
        <v>0</v>
      </c>
      <c r="U85" s="433"/>
      <c r="V85" s="433"/>
      <c r="W85" s="433"/>
      <c r="X85" s="430">
        <f t="shared" si="21"/>
        <v>0</v>
      </c>
      <c r="Y85" s="431"/>
      <c r="Z85" s="436"/>
      <c r="AA85" s="436"/>
      <c r="AB85" s="436"/>
      <c r="AC85" s="439"/>
      <c r="AD85" s="439"/>
      <c r="AE85" s="439"/>
      <c r="AF85" s="439"/>
    </row>
    <row r="86" spans="1:32" ht="20.25" customHeight="1">
      <c r="A86" s="694"/>
      <c r="B86" s="694"/>
      <c r="C86" s="694"/>
      <c r="D86" s="694"/>
      <c r="E86" s="694"/>
      <c r="F86" s="694"/>
      <c r="G86" s="694"/>
      <c r="H86" s="694"/>
      <c r="I86" s="694"/>
      <c r="J86" s="694"/>
      <c r="K86" s="694"/>
      <c r="M86" s="427">
        <f t="shared" si="19"/>
        <v>74</v>
      </c>
      <c r="N86" s="1293"/>
      <c r="O86" s="1236"/>
      <c r="P86" s="1222" t="s">
        <v>412</v>
      </c>
      <c r="Q86" s="1222"/>
      <c r="R86" s="1222"/>
      <c r="S86" s="1222"/>
      <c r="T86" s="433">
        <f>IFERROR(VLOOKUP(H86,'2.1 Balance de prueba'!$B$5:$G$1105,6,0),0)+IFERROR(VLOOKUP(C86,'2.1 Balance de prueba'!$B$5:$G$1825,6,0),0)+IFERROR(VLOOKUP(D86,'2.1 Balance de prueba'!$B$5:$G$1105,6,0),0)+IFERROR(VLOOKUP(E86,'2.1 Balance de prueba'!$B$5:$G$1825,6,0),0)+IFERROR(VLOOKUP(F86,'2.1 Balance de prueba'!$B$5:$G$1825,6,0),0)+IFERROR(VLOOKUP(B86,'2.1 Balance de prueba'!$B$5:$G$1105,6,0),0)+IFERROR(VLOOKUP(A86,'2.1 Balance de prueba'!$B$5:$G$1105,6,0),0)+IFERROR(VLOOKUP(I86,'2.1 Balance de prueba'!$B$5:$G$1105,6,0),0)+IFERROR(VLOOKUP(J86,'2.1 Balance de prueba'!$B$5:$G$1105,6,0),0)+IFERROR(VLOOKUP(K86,'2.1 Balance de prueba'!$B$5:$G$1105,6,0),0)+IFERROR(VLOOKUP(G86,'2.1 Balance de prueba'!$B$5:$G$1105,6,0),0)</f>
        <v>0</v>
      </c>
      <c r="U86" s="433"/>
      <c r="V86" s="433"/>
      <c r="W86" s="433"/>
      <c r="X86" s="430">
        <f t="shared" si="21"/>
        <v>0</v>
      </c>
      <c r="Y86" s="431"/>
      <c r="Z86" s="436"/>
      <c r="AA86" s="436"/>
      <c r="AB86" s="436"/>
      <c r="AC86" s="439"/>
      <c r="AD86" s="439"/>
      <c r="AE86" s="439"/>
      <c r="AF86" s="439"/>
    </row>
    <row r="87" spans="1:32" ht="20.25" customHeight="1">
      <c r="A87" s="694"/>
      <c r="B87" s="694"/>
      <c r="C87" s="694"/>
      <c r="D87" s="694"/>
      <c r="E87" s="694"/>
      <c r="F87" s="694"/>
      <c r="G87" s="694"/>
      <c r="H87" s="694"/>
      <c r="I87" s="694"/>
      <c r="J87" s="694"/>
      <c r="K87" s="694"/>
      <c r="M87" s="427">
        <f t="shared" si="19"/>
        <v>75</v>
      </c>
      <c r="N87" s="1293"/>
      <c r="O87" s="1236"/>
      <c r="P87" s="1222" t="s">
        <v>413</v>
      </c>
      <c r="Q87" s="1222"/>
      <c r="R87" s="1222"/>
      <c r="S87" s="1222"/>
      <c r="T87" s="433">
        <f>IFERROR(VLOOKUP(H87,'2.1 Balance de prueba'!$B$5:$G$1105,6,0),0)+IFERROR(VLOOKUP(C87,'2.1 Balance de prueba'!$B$5:$G$1825,6,0),0)+IFERROR(VLOOKUP(D87,'2.1 Balance de prueba'!$B$5:$G$1105,6,0),0)+IFERROR(VLOOKUP(E87,'2.1 Balance de prueba'!$B$5:$G$1825,6,0),0)+IFERROR(VLOOKUP(F87,'2.1 Balance de prueba'!$B$5:$G$1825,6,0),0)+IFERROR(VLOOKUP(B87,'2.1 Balance de prueba'!$B$5:$G$1105,6,0),0)+IFERROR(VLOOKUP(A87,'2.1 Balance de prueba'!$B$5:$G$1105,6,0),0)+IFERROR(VLOOKUP(I87,'2.1 Balance de prueba'!$B$5:$G$1105,6,0),0)+IFERROR(VLOOKUP(J87,'2.1 Balance de prueba'!$B$5:$G$1105,6,0),0)+IFERROR(VLOOKUP(K87,'2.1 Balance de prueba'!$B$5:$G$1105,6,0),0)+IFERROR(VLOOKUP(G87,'2.1 Balance de prueba'!$B$5:$G$1105,6,0),0)</f>
        <v>0</v>
      </c>
      <c r="U87" s="433"/>
      <c r="V87" s="433"/>
      <c r="W87" s="433"/>
      <c r="X87" s="430">
        <f t="shared" si="21"/>
        <v>0</v>
      </c>
      <c r="Y87" s="431"/>
      <c r="Z87" s="436"/>
      <c r="AA87" s="436"/>
      <c r="AB87" s="436"/>
      <c r="AC87" s="439"/>
      <c r="AD87" s="439"/>
      <c r="AE87" s="439"/>
      <c r="AF87" s="439"/>
    </row>
    <row r="88" spans="1:32" ht="35.25" customHeight="1">
      <c r="A88" s="694"/>
      <c r="B88" s="694"/>
      <c r="C88" s="694"/>
      <c r="D88" s="694"/>
      <c r="E88" s="694"/>
      <c r="F88" s="694"/>
      <c r="G88" s="694"/>
      <c r="H88" s="694"/>
      <c r="I88" s="694"/>
      <c r="J88" s="694"/>
      <c r="K88" s="694"/>
      <c r="M88" s="427">
        <f t="shared" si="19"/>
        <v>76</v>
      </c>
      <c r="N88" s="1293"/>
      <c r="O88" s="1236"/>
      <c r="P88" s="1222" t="s">
        <v>409</v>
      </c>
      <c r="Q88" s="1222"/>
      <c r="R88" s="1222"/>
      <c r="S88" s="1222"/>
      <c r="T88" s="433">
        <f>IFERROR(VLOOKUP(H88,'2.1 Balance de prueba'!$B$5:$G$1105,6,0),0)+IFERROR(VLOOKUP(C88,'2.1 Balance de prueba'!$B$5:$G$1825,6,0),0)+IFERROR(VLOOKUP(D88,'2.1 Balance de prueba'!$B$5:$G$1105,6,0),0)+IFERROR(VLOOKUP(E88,'2.1 Balance de prueba'!$B$5:$G$1825,6,0),0)+IFERROR(VLOOKUP(F88,'2.1 Balance de prueba'!$B$5:$G$1825,6,0),0)+IFERROR(VLOOKUP(B88,'2.1 Balance de prueba'!$B$5:$G$1105,6,0),0)+IFERROR(VLOOKUP(A88,'2.1 Balance de prueba'!$B$5:$G$1105,6,0),0)+IFERROR(VLOOKUP(I88,'2.1 Balance de prueba'!$B$5:$G$1105,6,0),0)+IFERROR(VLOOKUP(J88,'2.1 Balance de prueba'!$B$5:$G$1105,6,0),0)+IFERROR(VLOOKUP(K88,'2.1 Balance de prueba'!$B$5:$G$1105,6,0),0)+IFERROR(VLOOKUP(G88,'2.1 Balance de prueba'!$B$5:$G$1105,6,0),0)</f>
        <v>0</v>
      </c>
      <c r="U88" s="433"/>
      <c r="V88" s="433"/>
      <c r="W88" s="433"/>
      <c r="X88" s="430">
        <f t="shared" si="21"/>
        <v>0</v>
      </c>
      <c r="Y88" s="431"/>
      <c r="Z88" s="436"/>
      <c r="AA88" s="436"/>
      <c r="AB88" s="436"/>
      <c r="AC88" s="439"/>
      <c r="AD88" s="439"/>
      <c r="AE88" s="439"/>
      <c r="AF88" s="439"/>
    </row>
    <row r="89" spans="1:32" ht="20.25" customHeight="1">
      <c r="A89" s="694"/>
      <c r="B89" s="694"/>
      <c r="C89" s="694"/>
      <c r="D89" s="694"/>
      <c r="E89" s="694"/>
      <c r="F89" s="694"/>
      <c r="G89" s="694"/>
      <c r="H89" s="694"/>
      <c r="I89" s="694"/>
      <c r="J89" s="694"/>
      <c r="K89" s="694"/>
      <c r="M89" s="427">
        <f t="shared" si="19"/>
        <v>77</v>
      </c>
      <c r="N89" s="1293"/>
      <c r="O89" s="1236"/>
      <c r="P89" s="1222" t="s">
        <v>414</v>
      </c>
      <c r="Q89" s="1222"/>
      <c r="R89" s="1222"/>
      <c r="S89" s="1222"/>
      <c r="T89" s="433">
        <f>IFERROR(VLOOKUP(H89,'2.1 Balance de prueba'!$B$5:$G$1105,6,0),0)+IFERROR(VLOOKUP(C89,'2.1 Balance de prueba'!$B$5:$G$1825,6,0),0)+IFERROR(VLOOKUP(D89,'2.1 Balance de prueba'!$B$5:$G$1105,6,0),0)+IFERROR(VLOOKUP(E89,'2.1 Balance de prueba'!$B$5:$G$1825,6,0),0)+IFERROR(VLOOKUP(F89,'2.1 Balance de prueba'!$B$5:$G$1825,6,0),0)+IFERROR(VLOOKUP(B89,'2.1 Balance de prueba'!$B$5:$G$1105,6,0),0)+IFERROR(VLOOKUP(A89,'2.1 Balance de prueba'!$B$5:$G$1105,6,0),0)+IFERROR(VLOOKUP(I89,'2.1 Balance de prueba'!$B$5:$G$1105,6,0),0)+IFERROR(VLOOKUP(J89,'2.1 Balance de prueba'!$B$5:$G$1105,6,0),0)+IFERROR(VLOOKUP(K89,'2.1 Balance de prueba'!$B$5:$G$1105,6,0),0)+IFERROR(VLOOKUP(G89,'2.1 Balance de prueba'!$B$5:$G$1105,6,0),0)</f>
        <v>0</v>
      </c>
      <c r="U89" s="433"/>
      <c r="V89" s="433"/>
      <c r="W89" s="433"/>
      <c r="X89" s="430">
        <f t="shared" si="21"/>
        <v>0</v>
      </c>
      <c r="Y89" s="431"/>
      <c r="Z89" s="436"/>
      <c r="AA89" s="436"/>
      <c r="AB89" s="436"/>
      <c r="AC89" s="439"/>
      <c r="AD89" s="439"/>
      <c r="AE89" s="439"/>
      <c r="AF89" s="439"/>
    </row>
    <row r="90" spans="1:32" ht="20.25" customHeight="1">
      <c r="A90" s="694"/>
      <c r="B90" s="694"/>
      <c r="C90" s="694"/>
      <c r="D90" s="694"/>
      <c r="E90" s="694"/>
      <c r="F90" s="694"/>
      <c r="G90" s="694"/>
      <c r="H90" s="694"/>
      <c r="I90" s="694"/>
      <c r="J90" s="694"/>
      <c r="K90" s="694"/>
      <c r="M90" s="427">
        <f t="shared" si="19"/>
        <v>78</v>
      </c>
      <c r="N90" s="1293"/>
      <c r="O90" s="1236"/>
      <c r="P90" s="1222" t="s">
        <v>233</v>
      </c>
      <c r="Q90" s="1222"/>
      <c r="R90" s="1222"/>
      <c r="S90" s="1222"/>
      <c r="T90" s="433">
        <f>IFERROR(VLOOKUP(H90,'2.1 Balance de prueba'!$B$5:$G$1105,6,0),0)+IFERROR(VLOOKUP(C90,'2.1 Balance de prueba'!$B$5:$G$1825,6,0),0)+IFERROR(VLOOKUP(D90,'2.1 Balance de prueba'!$B$5:$G$1105,6,0),0)+IFERROR(VLOOKUP(E90,'2.1 Balance de prueba'!$B$5:$G$1825,6,0),0)+IFERROR(VLOOKUP(F90,'2.1 Balance de prueba'!$B$5:$G$1825,6,0),0)+IFERROR(VLOOKUP(B90,'2.1 Balance de prueba'!$B$5:$G$1105,6,0),0)+IFERROR(VLOOKUP(A90,'2.1 Balance de prueba'!$B$5:$G$1105,6,0),0)+IFERROR(VLOOKUP(I90,'2.1 Balance de prueba'!$B$5:$G$1105,6,0),0)+IFERROR(VLOOKUP(J90,'2.1 Balance de prueba'!$B$5:$G$1105,6,0),0)+IFERROR(VLOOKUP(K90,'2.1 Balance de prueba'!$B$5:$G$1105,6,0),0)+IFERROR(VLOOKUP(G90,'2.1 Balance de prueba'!$B$5:$G$1105,6,0),0)</f>
        <v>0</v>
      </c>
      <c r="U90" s="433"/>
      <c r="V90" s="433"/>
      <c r="W90" s="433"/>
      <c r="X90" s="430">
        <f t="shared" si="21"/>
        <v>0</v>
      </c>
      <c r="Y90" s="431"/>
      <c r="Z90" s="436"/>
      <c r="AA90" s="436"/>
      <c r="AB90" s="436"/>
      <c r="AC90" s="439"/>
      <c r="AD90" s="439"/>
      <c r="AE90" s="439"/>
      <c r="AF90" s="439"/>
    </row>
    <row r="91" spans="1:32" ht="29.25" customHeight="1">
      <c r="A91" s="694"/>
      <c r="B91" s="694"/>
      <c r="C91" s="694"/>
      <c r="D91" s="694"/>
      <c r="E91" s="694"/>
      <c r="F91" s="694"/>
      <c r="G91" s="694"/>
      <c r="H91" s="694"/>
      <c r="I91" s="694"/>
      <c r="J91" s="694"/>
      <c r="K91" s="694"/>
      <c r="M91" s="427">
        <f t="shared" si="19"/>
        <v>79</v>
      </c>
      <c r="N91" s="1293"/>
      <c r="O91" s="1236"/>
      <c r="P91" s="1222" t="s">
        <v>415</v>
      </c>
      <c r="Q91" s="1222"/>
      <c r="R91" s="1222"/>
      <c r="S91" s="1222"/>
      <c r="T91" s="433">
        <f>IFERROR(VLOOKUP(H91,'2.1 Balance de prueba'!$B$5:$G$1105,6,0),0)+IFERROR(VLOOKUP(C91,'2.1 Balance de prueba'!$B$5:$G$1825,6,0),0)+IFERROR(VLOOKUP(D91,'2.1 Balance de prueba'!$B$5:$G$1105,6,0),0)+IFERROR(VLOOKUP(E91,'2.1 Balance de prueba'!$B$5:$G$1825,6,0),0)+IFERROR(VLOOKUP(F91,'2.1 Balance de prueba'!$B$5:$G$1825,6,0),0)+IFERROR(VLOOKUP(B91,'2.1 Balance de prueba'!$B$5:$G$1105,6,0),0)+IFERROR(VLOOKUP(A91,'2.1 Balance de prueba'!$B$5:$G$1105,6,0),0)+IFERROR(VLOOKUP(I91,'2.1 Balance de prueba'!$B$5:$G$1105,6,0),0)+IFERROR(VLOOKUP(J91,'2.1 Balance de prueba'!$B$5:$G$1105,6,0),0)+IFERROR(VLOOKUP(K91,'2.1 Balance de prueba'!$B$5:$G$1105,6,0),0)+IFERROR(VLOOKUP(G91,'2.1 Balance de prueba'!$B$5:$G$1105,6,0),0)</f>
        <v>0</v>
      </c>
      <c r="U91" s="433"/>
      <c r="V91" s="433"/>
      <c r="W91" s="433"/>
      <c r="X91" s="430">
        <f t="shared" si="21"/>
        <v>0</v>
      </c>
      <c r="Y91" s="431"/>
      <c r="Z91" s="436"/>
      <c r="AA91" s="436"/>
      <c r="AB91" s="436"/>
      <c r="AC91" s="439"/>
      <c r="AD91" s="439"/>
      <c r="AE91" s="439"/>
      <c r="AF91" s="439"/>
    </row>
    <row r="92" spans="1:32" ht="20.25" customHeight="1">
      <c r="A92" s="694"/>
      <c r="B92" s="694"/>
      <c r="C92" s="694"/>
      <c r="D92" s="694"/>
      <c r="E92" s="694"/>
      <c r="F92" s="694"/>
      <c r="G92" s="694"/>
      <c r="H92" s="694"/>
      <c r="I92" s="694"/>
      <c r="J92" s="694"/>
      <c r="K92" s="694"/>
      <c r="M92" s="427">
        <f t="shared" si="19"/>
        <v>80</v>
      </c>
      <c r="N92" s="1293"/>
      <c r="O92" s="1236"/>
      <c r="P92" s="1222" t="s">
        <v>416</v>
      </c>
      <c r="Q92" s="1222"/>
      <c r="R92" s="1222"/>
      <c r="S92" s="1222"/>
      <c r="T92" s="433">
        <f>IFERROR(VLOOKUP(H92,'2.1 Balance de prueba'!$B$5:$G$1105,6,0),0)+IFERROR(VLOOKUP(C92,'2.1 Balance de prueba'!$B$5:$G$1825,6,0),0)+IFERROR(VLOOKUP(D92,'2.1 Balance de prueba'!$B$5:$G$1105,6,0),0)+IFERROR(VLOOKUP(E92,'2.1 Balance de prueba'!$B$5:$G$1825,6,0),0)+IFERROR(VLOOKUP(F92,'2.1 Balance de prueba'!$B$5:$G$1825,6,0),0)+IFERROR(VLOOKUP(B92,'2.1 Balance de prueba'!$B$5:$G$1105,6,0),0)+IFERROR(VLOOKUP(A92,'2.1 Balance de prueba'!$B$5:$G$1105,6,0),0)+IFERROR(VLOOKUP(I92,'2.1 Balance de prueba'!$B$5:$G$1105,6,0),0)+IFERROR(VLOOKUP(J92,'2.1 Balance de prueba'!$B$5:$G$1105,6,0),0)+IFERROR(VLOOKUP(K92,'2.1 Balance de prueba'!$B$5:$G$1105,6,0),0)+IFERROR(VLOOKUP(G92,'2.1 Balance de prueba'!$B$5:$G$1105,6,0),0)</f>
        <v>0</v>
      </c>
      <c r="U92" s="433"/>
      <c r="V92" s="433"/>
      <c r="W92" s="433"/>
      <c r="X92" s="430">
        <f t="shared" si="21"/>
        <v>0</v>
      </c>
      <c r="Y92" s="431"/>
      <c r="Z92" s="436"/>
      <c r="AA92" s="436"/>
      <c r="AB92" s="436"/>
      <c r="AC92" s="439"/>
      <c r="AD92" s="439"/>
      <c r="AE92" s="439"/>
      <c r="AF92" s="439"/>
    </row>
    <row r="93" spans="1:32" ht="20.25" customHeight="1">
      <c r="A93" s="694"/>
      <c r="B93" s="694"/>
      <c r="C93" s="694"/>
      <c r="D93" s="694"/>
      <c r="E93" s="694"/>
      <c r="F93" s="694"/>
      <c r="G93" s="694"/>
      <c r="H93" s="694"/>
      <c r="I93" s="694"/>
      <c r="J93" s="694"/>
      <c r="K93" s="694"/>
      <c r="M93" s="427">
        <f t="shared" si="19"/>
        <v>81</v>
      </c>
      <c r="N93" s="1293"/>
      <c r="O93" s="1236"/>
      <c r="P93" s="1222" t="s">
        <v>417</v>
      </c>
      <c r="Q93" s="1222"/>
      <c r="R93" s="1222"/>
      <c r="S93" s="1222"/>
      <c r="T93" s="433">
        <f>IFERROR(VLOOKUP(H93,'2.1 Balance de prueba'!$B$5:$G$1105,6,0),0)+IFERROR(VLOOKUP(C93,'2.1 Balance de prueba'!$B$5:$G$1825,6,0),0)+IFERROR(VLOOKUP(D93,'2.1 Balance de prueba'!$B$5:$G$1105,6,0),0)+IFERROR(VLOOKUP(E93,'2.1 Balance de prueba'!$B$5:$G$1825,6,0),0)+IFERROR(VLOOKUP(F93,'2.1 Balance de prueba'!$B$5:$G$1825,6,0),0)+IFERROR(VLOOKUP(B93,'2.1 Balance de prueba'!$B$5:$G$1105,6,0),0)+IFERROR(VLOOKUP(A93,'2.1 Balance de prueba'!$B$5:$G$1105,6,0),0)+IFERROR(VLOOKUP(I93,'2.1 Balance de prueba'!$B$5:$G$1105,6,0),0)+IFERROR(VLOOKUP(J93,'2.1 Balance de prueba'!$B$5:$G$1105,6,0),0)+IFERROR(VLOOKUP(K93,'2.1 Balance de prueba'!$B$5:$G$1105,6,0),0)+IFERROR(VLOOKUP(G93,'2.1 Balance de prueba'!$B$5:$G$1105,6,0),0)</f>
        <v>0</v>
      </c>
      <c r="U93" s="433"/>
      <c r="V93" s="433"/>
      <c r="W93" s="433"/>
      <c r="X93" s="430">
        <f t="shared" si="21"/>
        <v>0</v>
      </c>
      <c r="Y93" s="431"/>
      <c r="Z93" s="436"/>
      <c r="AA93" s="436"/>
      <c r="AB93" s="436"/>
      <c r="AC93" s="439"/>
      <c r="AD93" s="439"/>
      <c r="AE93" s="439"/>
      <c r="AF93" s="439"/>
    </row>
    <row r="94" spans="1:32" ht="20.25" customHeight="1">
      <c r="A94" s="694"/>
      <c r="B94" s="694"/>
      <c r="C94" s="694"/>
      <c r="D94" s="694"/>
      <c r="E94" s="694"/>
      <c r="F94" s="694"/>
      <c r="G94" s="694"/>
      <c r="H94" s="694"/>
      <c r="I94" s="694"/>
      <c r="J94" s="694"/>
      <c r="K94" s="694"/>
      <c r="M94" s="427">
        <f t="shared" si="19"/>
        <v>82</v>
      </c>
      <c r="N94" s="1293"/>
      <c r="O94" s="1236"/>
      <c r="P94" s="1222" t="s">
        <v>222</v>
      </c>
      <c r="Q94" s="1222"/>
      <c r="R94" s="1222"/>
      <c r="S94" s="1222"/>
      <c r="T94" s="433">
        <f>IFERROR(VLOOKUP(H94,'2.1 Balance de prueba'!$B$5:$G$1105,6,0),0)+IFERROR(VLOOKUP(C94,'2.1 Balance de prueba'!$B$5:$G$1825,6,0),0)+IFERROR(VLOOKUP(D94,'2.1 Balance de prueba'!$B$5:$G$1105,6,0),0)+IFERROR(VLOOKUP(E94,'2.1 Balance de prueba'!$B$5:$G$1825,6,0),0)+IFERROR(VLOOKUP(F94,'2.1 Balance de prueba'!$B$5:$G$1825,6,0),0)+IFERROR(VLOOKUP(B94,'2.1 Balance de prueba'!$B$5:$G$1105,6,0),0)+IFERROR(VLOOKUP(A94,'2.1 Balance de prueba'!$B$5:$G$1105,6,0),0)+IFERROR(VLOOKUP(I94,'2.1 Balance de prueba'!$B$5:$G$1105,6,0),0)+IFERROR(VLOOKUP(J94,'2.1 Balance de prueba'!$B$5:$G$1105,6,0),0)+IFERROR(VLOOKUP(K94,'2.1 Balance de prueba'!$B$5:$G$1105,6,0),0)+IFERROR(VLOOKUP(G94,'2.1 Balance de prueba'!$B$5:$G$1105,6,0),0)</f>
        <v>0</v>
      </c>
      <c r="U94" s="433"/>
      <c r="V94" s="433"/>
      <c r="W94" s="433"/>
      <c r="X94" s="430">
        <f t="shared" si="21"/>
        <v>0</v>
      </c>
      <c r="Y94" s="431"/>
      <c r="Z94" s="436"/>
      <c r="AA94" s="436"/>
      <c r="AB94" s="436"/>
      <c r="AC94" s="439"/>
      <c r="AD94" s="439"/>
      <c r="AE94" s="439"/>
      <c r="AF94" s="439"/>
    </row>
    <row r="95" spans="1:32" ht="30" customHeight="1">
      <c r="A95" s="694"/>
      <c r="B95" s="694"/>
      <c r="C95" s="694"/>
      <c r="D95" s="694"/>
      <c r="E95" s="694"/>
      <c r="F95" s="694"/>
      <c r="G95" s="694"/>
      <c r="H95" s="694"/>
      <c r="I95" s="694"/>
      <c r="J95" s="694"/>
      <c r="K95" s="694"/>
      <c r="M95" s="427">
        <f t="shared" si="19"/>
        <v>83</v>
      </c>
      <c r="N95" s="1293"/>
      <c r="O95" s="1159" t="s">
        <v>94</v>
      </c>
      <c r="P95" s="1160"/>
      <c r="Q95" s="1278"/>
      <c r="R95" s="1278"/>
      <c r="S95" s="1279"/>
      <c r="T95" s="428">
        <f>SUM(T96:T102)</f>
        <v>0</v>
      </c>
      <c r="U95" s="428">
        <f>SUM(U96:U102)</f>
        <v>0</v>
      </c>
      <c r="V95" s="428">
        <f t="shared" ref="V95:AF95" si="22">SUM(V96:V102)</f>
        <v>0</v>
      </c>
      <c r="W95" s="428">
        <f t="shared" si="22"/>
        <v>0</v>
      </c>
      <c r="X95" s="428">
        <f t="shared" si="22"/>
        <v>0</v>
      </c>
      <c r="Y95" s="429"/>
      <c r="Z95" s="428">
        <f t="shared" si="22"/>
        <v>0</v>
      </c>
      <c r="AA95" s="428">
        <f t="shared" si="22"/>
        <v>0</v>
      </c>
      <c r="AB95" s="428">
        <f t="shared" si="22"/>
        <v>0</v>
      </c>
      <c r="AC95" s="428">
        <f t="shared" si="22"/>
        <v>0</v>
      </c>
      <c r="AD95" s="428">
        <f>SUM(AD96:AD102)</f>
        <v>0</v>
      </c>
      <c r="AE95" s="428">
        <f t="shared" si="22"/>
        <v>0</v>
      </c>
      <c r="AF95" s="428">
        <f t="shared" si="22"/>
        <v>0</v>
      </c>
    </row>
    <row r="96" spans="1:32" ht="21" customHeight="1">
      <c r="A96" s="694"/>
      <c r="B96" s="694"/>
      <c r="C96" s="694"/>
      <c r="D96" s="694"/>
      <c r="E96" s="694"/>
      <c r="F96" s="694"/>
      <c r="G96" s="694"/>
      <c r="H96" s="694"/>
      <c r="I96" s="694"/>
      <c r="J96" s="694"/>
      <c r="K96" s="694"/>
      <c r="M96" s="427">
        <f t="shared" si="19"/>
        <v>84</v>
      </c>
      <c r="N96" s="1293"/>
      <c r="O96" s="1174"/>
      <c r="P96" s="1222" t="s">
        <v>418</v>
      </c>
      <c r="Q96" s="1222"/>
      <c r="R96" s="1222"/>
      <c r="S96" s="1222"/>
      <c r="T96" s="433">
        <f>IFERROR(VLOOKUP(H96,'2.1 Balance de prueba'!$B$5:$G$1105,6,0),0)+IFERROR(VLOOKUP(C96,'2.1 Balance de prueba'!$B$5:$G$1825,6,0),0)+IFERROR(VLOOKUP(D96,'2.1 Balance de prueba'!$B$5:$G$1105,6,0),0)+IFERROR(VLOOKUP(E96,'2.1 Balance de prueba'!$B$5:$G$1825,6,0),0)+IFERROR(VLOOKUP(F96,'2.1 Balance de prueba'!$B$5:$G$1825,6,0),0)+IFERROR(VLOOKUP(B96,'2.1 Balance de prueba'!$B$5:$G$1105,6,0),0)+IFERROR(VLOOKUP(A96,'2.1 Balance de prueba'!$B$5:$G$1105,6,0),0)+IFERROR(VLOOKUP(I96,'2.1 Balance de prueba'!$B$5:$G$1105,6,0),0)+IFERROR(VLOOKUP(J96,'2.1 Balance de prueba'!$B$5:$G$1105,6,0),0)+IFERROR(VLOOKUP(K96,'2.1 Balance de prueba'!$B$5:$G$1105,6,0),0)+IFERROR(VLOOKUP(G96,'2.1 Balance de prueba'!$B$5:$G$1105,6,0),0)</f>
        <v>0</v>
      </c>
      <c r="U96" s="433"/>
      <c r="V96" s="433"/>
      <c r="W96" s="433"/>
      <c r="X96" s="430">
        <f t="shared" ref="X96:X102" si="23">T96+U96-V96+W96</f>
        <v>0</v>
      </c>
      <c r="Y96" s="431"/>
      <c r="Z96" s="436"/>
      <c r="AA96" s="436"/>
      <c r="AB96" s="436"/>
      <c r="AC96" s="439"/>
      <c r="AD96" s="439"/>
      <c r="AE96" s="439"/>
      <c r="AF96" s="439"/>
    </row>
    <row r="97" spans="1:32" ht="21" customHeight="1">
      <c r="A97" s="694"/>
      <c r="B97" s="694"/>
      <c r="C97" s="694"/>
      <c r="D97" s="694"/>
      <c r="E97" s="694"/>
      <c r="F97" s="694"/>
      <c r="G97" s="694"/>
      <c r="H97" s="694"/>
      <c r="I97" s="694"/>
      <c r="J97" s="694"/>
      <c r="K97" s="694"/>
      <c r="M97" s="427">
        <f t="shared" si="19"/>
        <v>85</v>
      </c>
      <c r="N97" s="1293"/>
      <c r="O97" s="1236"/>
      <c r="P97" s="1222" t="s">
        <v>419</v>
      </c>
      <c r="Q97" s="1222"/>
      <c r="R97" s="1222"/>
      <c r="S97" s="1222"/>
      <c r="T97" s="433">
        <f>IFERROR(VLOOKUP(H97,'2.1 Balance de prueba'!$B$5:$G$1105,6,0),0)+IFERROR(VLOOKUP(C97,'2.1 Balance de prueba'!$B$5:$G$1825,6,0),0)+IFERROR(VLOOKUP(D97,'2.1 Balance de prueba'!$B$5:$G$1105,6,0),0)+IFERROR(VLOOKUP(E97,'2.1 Balance de prueba'!$B$5:$G$1825,6,0),0)+IFERROR(VLOOKUP(F97,'2.1 Balance de prueba'!$B$5:$G$1825,6,0),0)+IFERROR(VLOOKUP(B97,'2.1 Balance de prueba'!$B$5:$G$1105,6,0),0)+IFERROR(VLOOKUP(A97,'2.1 Balance de prueba'!$B$5:$G$1105,6,0),0)+IFERROR(VLOOKUP(I97,'2.1 Balance de prueba'!$B$5:$G$1105,6,0),0)+IFERROR(VLOOKUP(J97,'2.1 Balance de prueba'!$B$5:$G$1105,6,0),0)+IFERROR(VLOOKUP(K97,'2.1 Balance de prueba'!$B$5:$G$1105,6,0),0)+IFERROR(VLOOKUP(G97,'2.1 Balance de prueba'!$B$5:$G$1105,6,0),0)</f>
        <v>0</v>
      </c>
      <c r="U97" s="433"/>
      <c r="V97" s="433"/>
      <c r="W97" s="433"/>
      <c r="X97" s="430">
        <f t="shared" si="23"/>
        <v>0</v>
      </c>
      <c r="Y97" s="431"/>
      <c r="Z97" s="436"/>
      <c r="AA97" s="436"/>
      <c r="AB97" s="436"/>
      <c r="AC97" s="439"/>
      <c r="AD97" s="439"/>
      <c r="AE97" s="439"/>
      <c r="AF97" s="439"/>
    </row>
    <row r="98" spans="1:32" ht="21" customHeight="1">
      <c r="A98" s="694"/>
      <c r="B98" s="694"/>
      <c r="C98" s="694"/>
      <c r="D98" s="694"/>
      <c r="E98" s="694"/>
      <c r="F98" s="694"/>
      <c r="G98" s="694"/>
      <c r="H98" s="694"/>
      <c r="I98" s="694"/>
      <c r="J98" s="694"/>
      <c r="K98" s="694"/>
      <c r="M98" s="427">
        <f t="shared" si="19"/>
        <v>86</v>
      </c>
      <c r="N98" s="1293"/>
      <c r="O98" s="1236"/>
      <c r="P98" s="1222" t="s">
        <v>420</v>
      </c>
      <c r="Q98" s="1222"/>
      <c r="R98" s="1222"/>
      <c r="S98" s="1222"/>
      <c r="T98" s="433">
        <f>IFERROR(VLOOKUP(H98,'2.1 Balance de prueba'!$B$5:$G$1105,6,0),0)+IFERROR(VLOOKUP(C98,'2.1 Balance de prueba'!$B$5:$G$1825,6,0),0)+IFERROR(VLOOKUP(D98,'2.1 Balance de prueba'!$B$5:$G$1105,6,0),0)+IFERROR(VLOOKUP(E98,'2.1 Balance de prueba'!$B$5:$G$1825,6,0),0)+IFERROR(VLOOKUP(F98,'2.1 Balance de prueba'!$B$5:$G$1825,6,0),0)+IFERROR(VLOOKUP(B98,'2.1 Balance de prueba'!$B$5:$G$1105,6,0),0)+IFERROR(VLOOKUP(A98,'2.1 Balance de prueba'!$B$5:$G$1105,6,0),0)+IFERROR(VLOOKUP(I98,'2.1 Balance de prueba'!$B$5:$G$1105,6,0),0)+IFERROR(VLOOKUP(J98,'2.1 Balance de prueba'!$B$5:$G$1105,6,0),0)+IFERROR(VLOOKUP(K98,'2.1 Balance de prueba'!$B$5:$G$1105,6,0),0)+IFERROR(VLOOKUP(G98,'2.1 Balance de prueba'!$B$5:$G$1105,6,0),0)</f>
        <v>0</v>
      </c>
      <c r="U98" s="433"/>
      <c r="V98" s="433"/>
      <c r="W98" s="433"/>
      <c r="X98" s="430">
        <f t="shared" si="23"/>
        <v>0</v>
      </c>
      <c r="Y98" s="431"/>
      <c r="Z98" s="436"/>
      <c r="AA98" s="436"/>
      <c r="AB98" s="436"/>
      <c r="AC98" s="439"/>
      <c r="AD98" s="439"/>
      <c r="AE98" s="439"/>
      <c r="AF98" s="439"/>
    </row>
    <row r="99" spans="1:32" ht="21" customHeight="1">
      <c r="A99" s="694"/>
      <c r="B99" s="694"/>
      <c r="C99" s="694"/>
      <c r="D99" s="694"/>
      <c r="E99" s="694"/>
      <c r="F99" s="694"/>
      <c r="G99" s="694"/>
      <c r="H99" s="694"/>
      <c r="I99" s="694"/>
      <c r="J99" s="694"/>
      <c r="K99" s="694"/>
      <c r="M99" s="427">
        <f t="shared" si="19"/>
        <v>87</v>
      </c>
      <c r="N99" s="1293"/>
      <c r="O99" s="1236"/>
      <c r="P99" s="1222" t="s">
        <v>421</v>
      </c>
      <c r="Q99" s="1222"/>
      <c r="R99" s="1222"/>
      <c r="S99" s="1222"/>
      <c r="T99" s="433">
        <f>IFERROR(VLOOKUP(H99,'2.1 Balance de prueba'!$B$5:$G$1105,6,0),0)+IFERROR(VLOOKUP(C99,'2.1 Balance de prueba'!$B$5:$G$1825,6,0),0)+IFERROR(VLOOKUP(D99,'2.1 Balance de prueba'!$B$5:$G$1105,6,0),0)+IFERROR(VLOOKUP(E99,'2.1 Balance de prueba'!$B$5:$G$1825,6,0),0)+IFERROR(VLOOKUP(F99,'2.1 Balance de prueba'!$B$5:$G$1825,6,0),0)+IFERROR(VLOOKUP(B99,'2.1 Balance de prueba'!$B$5:$G$1105,6,0),0)+IFERROR(VLOOKUP(A99,'2.1 Balance de prueba'!$B$5:$G$1105,6,0),0)+IFERROR(VLOOKUP(I99,'2.1 Balance de prueba'!$B$5:$G$1105,6,0),0)+IFERROR(VLOOKUP(J99,'2.1 Balance de prueba'!$B$5:$G$1105,6,0),0)+IFERROR(VLOOKUP(K99,'2.1 Balance de prueba'!$B$5:$G$1105,6,0),0)+IFERROR(VLOOKUP(G99,'2.1 Balance de prueba'!$B$5:$G$1105,6,0),0)</f>
        <v>0</v>
      </c>
      <c r="U99" s="433"/>
      <c r="V99" s="433"/>
      <c r="W99" s="433"/>
      <c r="X99" s="430">
        <f t="shared" si="23"/>
        <v>0</v>
      </c>
      <c r="Y99" s="431"/>
      <c r="Z99" s="436"/>
      <c r="AA99" s="436"/>
      <c r="AB99" s="436"/>
      <c r="AC99" s="439"/>
      <c r="AD99" s="439"/>
      <c r="AE99" s="439"/>
      <c r="AF99" s="439"/>
    </row>
    <row r="100" spans="1:32" ht="21" customHeight="1">
      <c r="A100" s="694"/>
      <c r="B100" s="694"/>
      <c r="C100" s="694"/>
      <c r="D100" s="694"/>
      <c r="E100" s="694"/>
      <c r="F100" s="694"/>
      <c r="G100" s="694"/>
      <c r="H100" s="694"/>
      <c r="I100" s="694"/>
      <c r="J100" s="694"/>
      <c r="K100" s="694"/>
      <c r="M100" s="427">
        <f t="shared" si="19"/>
        <v>88</v>
      </c>
      <c r="N100" s="1293"/>
      <c r="O100" s="1236"/>
      <c r="P100" s="1222" t="s">
        <v>422</v>
      </c>
      <c r="Q100" s="1222"/>
      <c r="R100" s="1222"/>
      <c r="S100" s="1222"/>
      <c r="T100" s="433">
        <f>IFERROR(VLOOKUP(H100,'2.1 Balance de prueba'!$B$5:$G$1105,6,0),0)+IFERROR(VLOOKUP(C100,'2.1 Balance de prueba'!$B$5:$G$1825,6,0),0)+IFERROR(VLOOKUP(D100,'2.1 Balance de prueba'!$B$5:$G$1105,6,0),0)+IFERROR(VLOOKUP(E100,'2.1 Balance de prueba'!$B$5:$G$1825,6,0),0)+IFERROR(VLOOKUP(F100,'2.1 Balance de prueba'!$B$5:$G$1825,6,0),0)+IFERROR(VLOOKUP(B100,'2.1 Balance de prueba'!$B$5:$G$1105,6,0),0)+IFERROR(VLOOKUP(A100,'2.1 Balance de prueba'!$B$5:$G$1105,6,0),0)+IFERROR(VLOOKUP(I100,'2.1 Balance de prueba'!$B$5:$G$1105,6,0),0)+IFERROR(VLOOKUP(J100,'2.1 Balance de prueba'!$B$5:$G$1105,6,0),0)+IFERROR(VLOOKUP(K100,'2.1 Balance de prueba'!$B$5:$G$1105,6,0),0)+IFERROR(VLOOKUP(G100,'2.1 Balance de prueba'!$B$5:$G$1105,6,0),0)</f>
        <v>0</v>
      </c>
      <c r="U100" s="433"/>
      <c r="V100" s="433"/>
      <c r="W100" s="433"/>
      <c r="X100" s="430">
        <f t="shared" si="23"/>
        <v>0</v>
      </c>
      <c r="Y100" s="431"/>
      <c r="Z100" s="436"/>
      <c r="AA100" s="436"/>
      <c r="AB100" s="436"/>
      <c r="AC100" s="439"/>
      <c r="AD100" s="439"/>
      <c r="AE100" s="439"/>
      <c r="AF100" s="439"/>
    </row>
    <row r="101" spans="1:32" ht="21" customHeight="1">
      <c r="A101" s="694"/>
      <c r="B101" s="694"/>
      <c r="C101" s="694"/>
      <c r="D101" s="694"/>
      <c r="E101" s="694"/>
      <c r="F101" s="694"/>
      <c r="G101" s="694"/>
      <c r="H101" s="694"/>
      <c r="I101" s="694"/>
      <c r="J101" s="694"/>
      <c r="K101" s="694"/>
      <c r="M101" s="427">
        <f t="shared" si="19"/>
        <v>89</v>
      </c>
      <c r="N101" s="1293"/>
      <c r="O101" s="1236"/>
      <c r="P101" s="1222" t="s">
        <v>423</v>
      </c>
      <c r="Q101" s="1222"/>
      <c r="R101" s="1222"/>
      <c r="S101" s="1222"/>
      <c r="T101" s="433">
        <f>IFERROR(VLOOKUP(H101,'2.1 Balance de prueba'!$B$5:$G$1105,6,0),0)+IFERROR(VLOOKUP(C101,'2.1 Balance de prueba'!$B$5:$G$1825,6,0),0)+IFERROR(VLOOKUP(D101,'2.1 Balance de prueba'!$B$5:$G$1105,6,0),0)+IFERROR(VLOOKUP(E101,'2.1 Balance de prueba'!$B$5:$G$1825,6,0),0)+IFERROR(VLOOKUP(F101,'2.1 Balance de prueba'!$B$5:$G$1825,6,0),0)+IFERROR(VLOOKUP(B101,'2.1 Balance de prueba'!$B$5:$G$1105,6,0),0)+IFERROR(VLOOKUP(A101,'2.1 Balance de prueba'!$B$5:$G$1105,6,0),0)+IFERROR(VLOOKUP(I101,'2.1 Balance de prueba'!$B$5:$G$1105,6,0),0)+IFERROR(VLOOKUP(J101,'2.1 Balance de prueba'!$B$5:$G$1105,6,0),0)+IFERROR(VLOOKUP(K101,'2.1 Balance de prueba'!$B$5:$G$1105,6,0),0)+IFERROR(VLOOKUP(G101,'2.1 Balance de prueba'!$B$5:$G$1105,6,0),0)</f>
        <v>0</v>
      </c>
      <c r="U101" s="433"/>
      <c r="V101" s="433"/>
      <c r="W101" s="433"/>
      <c r="X101" s="430">
        <f t="shared" si="23"/>
        <v>0</v>
      </c>
      <c r="Y101" s="431"/>
      <c r="Z101" s="436"/>
      <c r="AA101" s="436"/>
      <c r="AB101" s="436"/>
      <c r="AC101" s="439"/>
      <c r="AD101" s="439"/>
      <c r="AE101" s="439"/>
      <c r="AF101" s="439"/>
    </row>
    <row r="102" spans="1:32" ht="21" customHeight="1">
      <c r="A102" s="694"/>
      <c r="B102" s="694"/>
      <c r="C102" s="694"/>
      <c r="D102" s="694"/>
      <c r="E102" s="694"/>
      <c r="F102" s="694"/>
      <c r="G102" s="694"/>
      <c r="H102" s="694"/>
      <c r="I102" s="694"/>
      <c r="J102" s="694"/>
      <c r="K102" s="694"/>
      <c r="M102" s="427">
        <f t="shared" si="19"/>
        <v>90</v>
      </c>
      <c r="N102" s="1293"/>
      <c r="O102" s="1236"/>
      <c r="P102" s="1222" t="s">
        <v>60</v>
      </c>
      <c r="Q102" s="1222"/>
      <c r="R102" s="1222"/>
      <c r="S102" s="1222"/>
      <c r="T102" s="433">
        <f>IFERROR(VLOOKUP(H102,'2.1 Balance de prueba'!$B$5:$G$1105,6,0),0)+IFERROR(VLOOKUP(C102,'2.1 Balance de prueba'!$B$5:$G$1825,6,0),0)+IFERROR(VLOOKUP(D102,'2.1 Balance de prueba'!$B$5:$G$1105,6,0),0)+IFERROR(VLOOKUP(E102,'2.1 Balance de prueba'!$B$5:$G$1825,6,0),0)+IFERROR(VLOOKUP(F102,'2.1 Balance de prueba'!$B$5:$G$1825,6,0),0)+IFERROR(VLOOKUP(B102,'2.1 Balance de prueba'!$B$5:$G$1105,6,0),0)+IFERROR(VLOOKUP(A102,'2.1 Balance de prueba'!$B$5:$G$1105,6,0),0)+IFERROR(VLOOKUP(I102,'2.1 Balance de prueba'!$B$5:$G$1105,6,0),0)+IFERROR(VLOOKUP(J102,'2.1 Balance de prueba'!$B$5:$G$1105,6,0),0)+IFERROR(VLOOKUP(K102,'2.1 Balance de prueba'!$B$5:$G$1105,6,0),0)+IFERROR(VLOOKUP(G102,'2.1 Balance de prueba'!$B$5:$G$1105,6,0),0)</f>
        <v>0</v>
      </c>
      <c r="U102" s="433"/>
      <c r="V102" s="433"/>
      <c r="W102" s="433"/>
      <c r="X102" s="430">
        <f t="shared" si="23"/>
        <v>0</v>
      </c>
      <c r="Y102" s="431"/>
      <c r="Z102" s="436"/>
      <c r="AA102" s="436"/>
      <c r="AB102" s="436"/>
      <c r="AC102" s="439"/>
      <c r="AD102" s="439"/>
      <c r="AE102" s="439"/>
      <c r="AF102" s="439"/>
    </row>
    <row r="103" spans="1:32" ht="21" customHeight="1">
      <c r="A103" s="694"/>
      <c r="B103" s="694"/>
      <c r="C103" s="694"/>
      <c r="D103" s="694"/>
      <c r="E103" s="694"/>
      <c r="F103" s="694"/>
      <c r="G103" s="694"/>
      <c r="H103" s="694"/>
      <c r="I103" s="694"/>
      <c r="J103" s="694"/>
      <c r="K103" s="694"/>
      <c r="M103" s="427">
        <f t="shared" si="19"/>
        <v>91</v>
      </c>
      <c r="N103" s="1293"/>
      <c r="O103" s="1159" t="s">
        <v>95</v>
      </c>
      <c r="P103" s="1160"/>
      <c r="Q103" s="1278"/>
      <c r="R103" s="1278"/>
      <c r="S103" s="1279"/>
      <c r="T103" s="430">
        <f>SUM(T104:T107)</f>
        <v>0</v>
      </c>
      <c r="U103" s="430">
        <f>SUM(U104:U107)</f>
        <v>0</v>
      </c>
      <c r="V103" s="430">
        <f>SUM(V104:V107)</f>
        <v>0</v>
      </c>
      <c r="W103" s="430">
        <f>SUM(W104:W107)</f>
        <v>0</v>
      </c>
      <c r="X103" s="430">
        <f>SUM(X104:X107)</f>
        <v>0</v>
      </c>
      <c r="Y103" s="431"/>
      <c r="Z103" s="430">
        <f t="shared" ref="Z103:AF103" si="24">SUM(Z104:Z107)</f>
        <v>0</v>
      </c>
      <c r="AA103" s="430">
        <f t="shared" si="24"/>
        <v>0</v>
      </c>
      <c r="AB103" s="430">
        <f t="shared" si="24"/>
        <v>0</v>
      </c>
      <c r="AC103" s="430">
        <f t="shared" si="24"/>
        <v>0</v>
      </c>
      <c r="AD103" s="430">
        <f t="shared" si="24"/>
        <v>0</v>
      </c>
      <c r="AE103" s="430">
        <f t="shared" si="24"/>
        <v>0</v>
      </c>
      <c r="AF103" s="430">
        <f t="shared" si="24"/>
        <v>0</v>
      </c>
    </row>
    <row r="104" spans="1:32" ht="18.75" customHeight="1">
      <c r="A104" s="694"/>
      <c r="B104" s="694"/>
      <c r="C104" s="694"/>
      <c r="D104" s="694"/>
      <c r="E104" s="694"/>
      <c r="F104" s="694"/>
      <c r="G104" s="694"/>
      <c r="H104" s="694"/>
      <c r="I104" s="694"/>
      <c r="J104" s="694"/>
      <c r="K104" s="694"/>
      <c r="M104" s="427">
        <f t="shared" si="19"/>
        <v>92</v>
      </c>
      <c r="N104" s="1293"/>
      <c r="O104" s="1174"/>
      <c r="P104" s="1222" t="s">
        <v>424</v>
      </c>
      <c r="Q104" s="1222"/>
      <c r="R104" s="1222"/>
      <c r="S104" s="1222"/>
      <c r="T104" s="433">
        <f>IFERROR(VLOOKUP(H104,'2.1 Balance de prueba'!$B$5:$G$1105,6,0),0)+IFERROR(VLOOKUP(C104,'2.1 Balance de prueba'!$B$5:$G$1825,6,0),0)+IFERROR(VLOOKUP(D104,'2.1 Balance de prueba'!$B$5:$G$1105,6,0),0)+IFERROR(VLOOKUP(E104,'2.1 Balance de prueba'!$B$5:$G$1825,6,0),0)+IFERROR(VLOOKUP(F104,'2.1 Balance de prueba'!$B$5:$G$1825,6,0),0)+IFERROR(VLOOKUP(B104,'2.1 Balance de prueba'!$B$5:$G$1105,6,0),0)+IFERROR(VLOOKUP(A104,'2.1 Balance de prueba'!$B$5:$G$1105,6,0),0)+IFERROR(VLOOKUP(I104,'2.1 Balance de prueba'!$B$5:$G$1105,6,0),0)+IFERROR(VLOOKUP(J104,'2.1 Balance de prueba'!$B$5:$G$1105,6,0),0)+IFERROR(VLOOKUP(K104,'2.1 Balance de prueba'!$B$5:$G$1105,6,0),0)+IFERROR(VLOOKUP(G104,'2.1 Balance de prueba'!$B$5:$G$1105,6,0),0)</f>
        <v>0</v>
      </c>
      <c r="U104" s="433"/>
      <c r="V104" s="433"/>
      <c r="W104" s="433"/>
      <c r="X104" s="430">
        <f t="shared" ref="X104:X107" si="25">T104+U104-V104+W104</f>
        <v>0</v>
      </c>
      <c r="Y104" s="431"/>
      <c r="Z104" s="436"/>
      <c r="AA104" s="436"/>
      <c r="AB104" s="436"/>
      <c r="AC104" s="439"/>
      <c r="AD104" s="439"/>
      <c r="AE104" s="439"/>
      <c r="AF104" s="439"/>
    </row>
    <row r="105" spans="1:32" ht="18.75" customHeight="1">
      <c r="A105" s="694"/>
      <c r="B105" s="694"/>
      <c r="C105" s="694"/>
      <c r="D105" s="694"/>
      <c r="E105" s="694"/>
      <c r="F105" s="694"/>
      <c r="G105" s="694"/>
      <c r="H105" s="694"/>
      <c r="I105" s="694"/>
      <c r="J105" s="694"/>
      <c r="K105" s="694"/>
      <c r="M105" s="427">
        <f t="shared" si="19"/>
        <v>93</v>
      </c>
      <c r="N105" s="1293"/>
      <c r="O105" s="1236"/>
      <c r="P105" s="1222" t="s">
        <v>425</v>
      </c>
      <c r="Q105" s="1222"/>
      <c r="R105" s="1222"/>
      <c r="S105" s="1222"/>
      <c r="T105" s="433">
        <f>IFERROR(VLOOKUP(H105,'2.1 Balance de prueba'!$B$5:$G$1105,6,0),0)+IFERROR(VLOOKUP(C105,'2.1 Balance de prueba'!$B$5:$G$1825,6,0),0)+IFERROR(VLOOKUP(D105,'2.1 Balance de prueba'!$B$5:$G$1105,6,0),0)+IFERROR(VLOOKUP(E105,'2.1 Balance de prueba'!$B$5:$G$1825,6,0),0)+IFERROR(VLOOKUP(F105,'2.1 Balance de prueba'!$B$5:$G$1825,6,0),0)+IFERROR(VLOOKUP(B105,'2.1 Balance de prueba'!$B$5:$G$1105,6,0),0)+IFERROR(VLOOKUP(A105,'2.1 Balance de prueba'!$B$5:$G$1105,6,0),0)+IFERROR(VLOOKUP(I105,'2.1 Balance de prueba'!$B$5:$G$1105,6,0),0)+IFERROR(VLOOKUP(J105,'2.1 Balance de prueba'!$B$5:$G$1105,6,0),0)+IFERROR(VLOOKUP(K105,'2.1 Balance de prueba'!$B$5:$G$1105,6,0),0)+IFERROR(VLOOKUP(G105,'2.1 Balance de prueba'!$B$5:$G$1105,6,0),0)</f>
        <v>0</v>
      </c>
      <c r="U105" s="433"/>
      <c r="V105" s="433"/>
      <c r="W105" s="433"/>
      <c r="X105" s="430">
        <f t="shared" si="25"/>
        <v>0</v>
      </c>
      <c r="Y105" s="431"/>
      <c r="Z105" s="436"/>
      <c r="AA105" s="436"/>
      <c r="AB105" s="436"/>
      <c r="AC105" s="439"/>
      <c r="AD105" s="439"/>
      <c r="AE105" s="439"/>
      <c r="AF105" s="439"/>
    </row>
    <row r="106" spans="1:32" ht="18.75" customHeight="1">
      <c r="A106" s="694"/>
      <c r="B106" s="694"/>
      <c r="C106" s="694"/>
      <c r="D106" s="694"/>
      <c r="E106" s="694"/>
      <c r="F106" s="694"/>
      <c r="G106" s="694"/>
      <c r="H106" s="694"/>
      <c r="I106" s="694"/>
      <c r="J106" s="694"/>
      <c r="K106" s="694"/>
      <c r="M106" s="427">
        <f t="shared" si="19"/>
        <v>94</v>
      </c>
      <c r="N106" s="1293"/>
      <c r="O106" s="1236"/>
      <c r="P106" s="1222" t="s">
        <v>110</v>
      </c>
      <c r="Q106" s="1222"/>
      <c r="R106" s="1222"/>
      <c r="S106" s="1222"/>
      <c r="T106" s="433">
        <f>IFERROR(VLOOKUP(H106,'2.1 Balance de prueba'!$B$5:$G$1105,6,0),0)+IFERROR(VLOOKUP(C106,'2.1 Balance de prueba'!$B$5:$G$1825,6,0),0)+IFERROR(VLOOKUP(D106,'2.1 Balance de prueba'!$B$5:$G$1105,6,0),0)+IFERROR(VLOOKUP(E106,'2.1 Balance de prueba'!$B$5:$G$1825,6,0),0)+IFERROR(VLOOKUP(F106,'2.1 Balance de prueba'!$B$5:$G$1825,6,0),0)+IFERROR(VLOOKUP(B106,'2.1 Balance de prueba'!$B$5:$G$1105,6,0),0)+IFERROR(VLOOKUP(A106,'2.1 Balance de prueba'!$B$5:$G$1105,6,0),0)+IFERROR(VLOOKUP(I106,'2.1 Balance de prueba'!$B$5:$G$1105,6,0),0)+IFERROR(VLOOKUP(J106,'2.1 Balance de prueba'!$B$5:$G$1105,6,0),0)+IFERROR(VLOOKUP(K106,'2.1 Balance de prueba'!$B$5:$G$1105,6,0),0)+IFERROR(VLOOKUP(G106,'2.1 Balance de prueba'!$B$5:$G$1105,6,0),0)</f>
        <v>0</v>
      </c>
      <c r="U106" s="433"/>
      <c r="V106" s="433"/>
      <c r="W106" s="433"/>
      <c r="X106" s="430">
        <f t="shared" si="25"/>
        <v>0</v>
      </c>
      <c r="Y106" s="431"/>
      <c r="Z106" s="436"/>
      <c r="AA106" s="436"/>
      <c r="AB106" s="436"/>
      <c r="AC106" s="439"/>
      <c r="AD106" s="439"/>
      <c r="AE106" s="439"/>
      <c r="AF106" s="439"/>
    </row>
    <row r="107" spans="1:32" ht="18.75" customHeight="1">
      <c r="A107" s="694"/>
      <c r="B107" s="694"/>
      <c r="C107" s="694"/>
      <c r="D107" s="694"/>
      <c r="E107" s="694"/>
      <c r="F107" s="694"/>
      <c r="G107" s="694"/>
      <c r="H107" s="694"/>
      <c r="I107" s="694"/>
      <c r="J107" s="694"/>
      <c r="K107" s="694"/>
      <c r="M107" s="427">
        <f t="shared" si="19"/>
        <v>95</v>
      </c>
      <c r="N107" s="1293"/>
      <c r="O107" s="1236"/>
      <c r="P107" s="1222" t="s">
        <v>111</v>
      </c>
      <c r="Q107" s="1222"/>
      <c r="R107" s="1222"/>
      <c r="S107" s="1222"/>
      <c r="T107" s="433">
        <f>IFERROR(VLOOKUP(H107,'2.1 Balance de prueba'!$B$5:$G$1105,6,0),0)+IFERROR(VLOOKUP(C107,'2.1 Balance de prueba'!$B$5:$G$1825,6,0),0)+IFERROR(VLOOKUP(D107,'2.1 Balance de prueba'!$B$5:$G$1105,6,0),0)+IFERROR(VLOOKUP(E107,'2.1 Balance de prueba'!$B$5:$G$1825,6,0),0)+IFERROR(VLOOKUP(F107,'2.1 Balance de prueba'!$B$5:$G$1825,6,0),0)+IFERROR(VLOOKUP(B107,'2.1 Balance de prueba'!$B$5:$G$1105,6,0),0)+IFERROR(VLOOKUP(A107,'2.1 Balance de prueba'!$B$5:$G$1105,6,0),0)+IFERROR(VLOOKUP(I107,'2.1 Balance de prueba'!$B$5:$G$1105,6,0),0)+IFERROR(VLOOKUP(J107,'2.1 Balance de prueba'!$B$5:$G$1105,6,0),0)+IFERROR(VLOOKUP(K107,'2.1 Balance de prueba'!$B$5:$G$1105,6,0),0)+IFERROR(VLOOKUP(G107,'2.1 Balance de prueba'!$B$5:$G$1105,6,0),0)</f>
        <v>0</v>
      </c>
      <c r="U107" s="433"/>
      <c r="V107" s="433"/>
      <c r="W107" s="433"/>
      <c r="X107" s="430">
        <f t="shared" si="25"/>
        <v>0</v>
      </c>
      <c r="Y107" s="431"/>
      <c r="Z107" s="436"/>
      <c r="AA107" s="436"/>
      <c r="AB107" s="436"/>
      <c r="AC107" s="439"/>
      <c r="AD107" s="439"/>
      <c r="AE107" s="439"/>
      <c r="AF107" s="439"/>
    </row>
    <row r="108" spans="1:32" ht="21" customHeight="1">
      <c r="A108" s="694"/>
      <c r="B108" s="694"/>
      <c r="C108" s="694"/>
      <c r="D108" s="694"/>
      <c r="E108" s="694"/>
      <c r="F108" s="694"/>
      <c r="G108" s="694"/>
      <c r="H108" s="694"/>
      <c r="I108" s="694"/>
      <c r="J108" s="694"/>
      <c r="K108" s="694"/>
      <c r="M108" s="427">
        <f t="shared" si="19"/>
        <v>96</v>
      </c>
      <c r="N108" s="1293"/>
      <c r="O108" s="1159" t="s">
        <v>34</v>
      </c>
      <c r="P108" s="1160"/>
      <c r="Q108" s="1278"/>
      <c r="R108" s="1278"/>
      <c r="S108" s="1279"/>
      <c r="T108" s="430">
        <f>SUM(T109:T114)</f>
        <v>0</v>
      </c>
      <c r="U108" s="430">
        <f>SUM(U109:U114)</f>
        <v>0</v>
      </c>
      <c r="V108" s="430">
        <f>SUM(V109:V114)</f>
        <v>0</v>
      </c>
      <c r="W108" s="430">
        <f>SUM(W109:W114)-W113</f>
        <v>0</v>
      </c>
      <c r="X108" s="430">
        <f>SUM(X109:X114)-X113</f>
        <v>0</v>
      </c>
      <c r="Y108" s="431"/>
      <c r="Z108" s="430">
        <f t="shared" ref="Z108:AF108" si="26">SUM(Z109:Z114)-Z113</f>
        <v>0</v>
      </c>
      <c r="AA108" s="430">
        <f t="shared" si="26"/>
        <v>0</v>
      </c>
      <c r="AB108" s="430">
        <f t="shared" si="26"/>
        <v>0</v>
      </c>
      <c r="AC108" s="430">
        <f t="shared" si="26"/>
        <v>0</v>
      </c>
      <c r="AD108" s="430">
        <f t="shared" si="26"/>
        <v>0</v>
      </c>
      <c r="AE108" s="430">
        <f t="shared" si="26"/>
        <v>0</v>
      </c>
      <c r="AF108" s="430">
        <f t="shared" si="26"/>
        <v>0</v>
      </c>
    </row>
    <row r="109" spans="1:32" ht="18.75" customHeight="1">
      <c r="A109" s="694"/>
      <c r="B109" s="694"/>
      <c r="C109" s="694"/>
      <c r="D109" s="694"/>
      <c r="E109" s="694"/>
      <c r="F109" s="694"/>
      <c r="G109" s="694"/>
      <c r="H109" s="694"/>
      <c r="I109" s="694"/>
      <c r="J109" s="694"/>
      <c r="K109" s="817"/>
      <c r="M109" s="427">
        <f t="shared" si="19"/>
        <v>97</v>
      </c>
      <c r="N109" s="1293"/>
      <c r="O109" s="1174"/>
      <c r="P109" s="1222" t="s">
        <v>96</v>
      </c>
      <c r="Q109" s="1222"/>
      <c r="R109" s="1222"/>
      <c r="S109" s="1222"/>
      <c r="T109" s="433">
        <f>IFERROR(VLOOKUP(H109,'2.1 Balance de prueba'!$B$5:$G$1105,6,0),0)+IFERROR(VLOOKUP(C109,'2.1 Balance de prueba'!$B$5:$G$1825,6,0),0)+IFERROR(VLOOKUP(D109,'2.1 Balance de prueba'!$B$5:$G$1105,6,0),0)+IFERROR(VLOOKUP(E109,'2.1 Balance de prueba'!$B$5:$G$1825,6,0),0)+IFERROR(VLOOKUP(F109,'2.1 Balance de prueba'!$B$5:$G$1825,6,0),0)+IFERROR(VLOOKUP(B109,'2.1 Balance de prueba'!$B$5:$G$1105,6,0),0)+IFERROR(VLOOKUP(A109,'2.1 Balance de prueba'!$B$5:$G$1105,6,0),0)+IFERROR(VLOOKUP(I109,'2.1 Balance de prueba'!$B$5:$G$1105,6,0),0)+IFERROR(VLOOKUP(J109,'2.1 Balance de prueba'!$B$5:$G$1105,6,0),0)+IFERROR(VLOOKUP(K109,'2.1 Balance de prueba'!$B$5:$G$1105,6,0),0)+IFERROR(VLOOKUP(G109,'2.1 Balance de prueba'!$B$5:$G$1105,6,0),0)</f>
        <v>0</v>
      </c>
      <c r="U109" s="433"/>
      <c r="V109" s="433"/>
      <c r="W109" s="433"/>
      <c r="X109" s="430">
        <f t="shared" ref="X109:X115" si="27">T109+U109-V109+W109</f>
        <v>0</v>
      </c>
      <c r="Y109" s="431"/>
      <c r="Z109" s="440"/>
      <c r="AA109" s="440"/>
      <c r="AB109" s="440"/>
      <c r="AC109" s="441"/>
      <c r="AD109" s="441"/>
      <c r="AE109" s="441"/>
      <c r="AF109" s="441"/>
    </row>
    <row r="110" spans="1:32" ht="18.75" customHeight="1">
      <c r="A110" s="694"/>
      <c r="B110" s="694"/>
      <c r="C110" s="694"/>
      <c r="D110" s="694"/>
      <c r="E110" s="694"/>
      <c r="F110" s="694"/>
      <c r="G110" s="694"/>
      <c r="H110" s="694"/>
      <c r="I110" s="694"/>
      <c r="J110" s="694"/>
      <c r="K110" s="724"/>
      <c r="M110" s="427">
        <f t="shared" si="19"/>
        <v>98</v>
      </c>
      <c r="N110" s="1293"/>
      <c r="O110" s="1236"/>
      <c r="P110" s="1222" t="s">
        <v>426</v>
      </c>
      <c r="Q110" s="1222"/>
      <c r="R110" s="1222"/>
      <c r="S110" s="1222"/>
      <c r="T110" s="433">
        <f>IFERROR(VLOOKUP(H110,'2.1 Balance de prueba'!$B$5:$G$1105,6,0),0)+IFERROR(VLOOKUP(C110,'2.1 Balance de prueba'!$B$5:$G$1825,6,0),0)+IFERROR(VLOOKUP(D110,'2.1 Balance de prueba'!$B$5:$G$1105,6,0),0)+IFERROR(VLOOKUP(E110,'2.1 Balance de prueba'!$B$5:$G$1825,6,0),0)+IFERROR(VLOOKUP(F110,'2.1 Balance de prueba'!$B$5:$G$1825,6,0),0)+IFERROR(VLOOKUP(B110,'2.1 Balance de prueba'!$B$5:$G$1105,6,0),0)+IFERROR(VLOOKUP(A110,'2.1 Balance de prueba'!$B$5:$G$1105,6,0),0)+IFERROR(VLOOKUP(I110,'2.1 Balance de prueba'!$B$5:$G$1105,6,0),0)+IFERROR(VLOOKUP(J110,'2.1 Balance de prueba'!$B$5:$G$1105,6,0),0)+IFERROR(VLOOKUP(K110,'2.1 Balance de prueba'!$B$5:$G$1105,6,0),0)+IFERROR(VLOOKUP(G110,'2.1 Balance de prueba'!$B$5:$G$1105,6,0),0)</f>
        <v>0</v>
      </c>
      <c r="U110" s="433"/>
      <c r="V110" s="433"/>
      <c r="W110" s="433"/>
      <c r="X110" s="430">
        <f t="shared" si="27"/>
        <v>0</v>
      </c>
      <c r="Y110" s="431"/>
      <c r="Z110" s="440"/>
      <c r="AA110" s="440"/>
      <c r="AB110" s="440"/>
      <c r="AC110" s="441"/>
      <c r="AD110" s="441"/>
      <c r="AE110" s="441"/>
      <c r="AF110" s="441"/>
    </row>
    <row r="111" spans="1:32" ht="18.75" customHeight="1">
      <c r="A111" s="694"/>
      <c r="B111" s="694"/>
      <c r="C111" s="694"/>
      <c r="D111" s="694"/>
      <c r="E111" s="694"/>
      <c r="F111" s="694"/>
      <c r="G111" s="694"/>
      <c r="H111" s="694"/>
      <c r="I111" s="694"/>
      <c r="J111" s="694"/>
      <c r="K111" s="724"/>
      <c r="M111" s="427">
        <f t="shared" si="19"/>
        <v>99</v>
      </c>
      <c r="N111" s="1293"/>
      <c r="O111" s="1236"/>
      <c r="P111" s="1222" t="s">
        <v>230</v>
      </c>
      <c r="Q111" s="1222"/>
      <c r="R111" s="1222"/>
      <c r="S111" s="1222"/>
      <c r="T111" s="433">
        <f>IFERROR(VLOOKUP(H111,'2.1 Balance de prueba'!$B$5:$G$1105,6,0),0)+IFERROR(VLOOKUP(C111,'2.1 Balance de prueba'!$B$5:$G$1825,6,0),0)+IFERROR(VLOOKUP(D111,'2.1 Balance de prueba'!$B$5:$G$1105,6,0),0)+IFERROR(VLOOKUP(E111,'2.1 Balance de prueba'!$B$5:$G$1825,6,0),0)+IFERROR(VLOOKUP(F111,'2.1 Balance de prueba'!$B$5:$G$1825,6,0),0)+IFERROR(VLOOKUP(B111,'2.1 Balance de prueba'!$B$5:$G$1105,6,0),0)+IFERROR(VLOOKUP(A111,'2.1 Balance de prueba'!$B$5:$G$1105,6,0),0)+IFERROR(VLOOKUP(I111,'2.1 Balance de prueba'!$B$5:$G$1105,6,0),0)+IFERROR(VLOOKUP(J111,'2.1 Balance de prueba'!$B$5:$G$1105,6,0),0)+IFERROR(VLOOKUP(K111,'2.1 Balance de prueba'!$B$5:$G$1105,6,0),0)+IFERROR(VLOOKUP(G111,'2.1 Balance de prueba'!$B$5:$G$1105,6,0),0)</f>
        <v>0</v>
      </c>
      <c r="U111" s="433"/>
      <c r="V111" s="433"/>
      <c r="W111" s="433"/>
      <c r="X111" s="430">
        <f t="shared" si="27"/>
        <v>0</v>
      </c>
      <c r="Y111" s="431"/>
      <c r="Z111" s="440"/>
      <c r="AA111" s="440"/>
      <c r="AB111" s="440"/>
      <c r="AC111" s="441"/>
      <c r="AD111" s="441"/>
      <c r="AE111" s="441"/>
      <c r="AF111" s="441"/>
    </row>
    <row r="112" spans="1:32" ht="18.75" customHeight="1">
      <c r="A112" s="694"/>
      <c r="B112" s="694"/>
      <c r="C112" s="694"/>
      <c r="D112" s="694"/>
      <c r="E112" s="694"/>
      <c r="F112" s="694"/>
      <c r="G112" s="694"/>
      <c r="H112" s="694"/>
      <c r="I112" s="694"/>
      <c r="J112" s="694"/>
      <c r="K112" s="724"/>
      <c r="M112" s="427">
        <f t="shared" si="19"/>
        <v>100</v>
      </c>
      <c r="N112" s="1293"/>
      <c r="O112" s="1236"/>
      <c r="P112" s="1222" t="s">
        <v>97</v>
      </c>
      <c r="Q112" s="1222"/>
      <c r="R112" s="1222"/>
      <c r="S112" s="1222"/>
      <c r="T112" s="433">
        <f>IFERROR(VLOOKUP(H112,'2.1 Balance de prueba'!$B$5:$G$1105,6,0),0)+IFERROR(VLOOKUP(C112,'2.1 Balance de prueba'!$B$5:$G$1825,6,0),0)+IFERROR(VLOOKUP(D112,'2.1 Balance de prueba'!$B$5:$G$1105,6,0),0)+IFERROR(VLOOKUP(E112,'2.1 Balance de prueba'!$B$5:$G$1825,6,0),0)+IFERROR(VLOOKUP(F112,'2.1 Balance de prueba'!$B$5:$G$1825,6,0),0)+IFERROR(VLOOKUP(B112,'2.1 Balance de prueba'!$B$5:$G$1105,6,0),0)+IFERROR(VLOOKUP(A112,'2.1 Balance de prueba'!$B$5:$G$1105,6,0),0)+IFERROR(VLOOKUP(I112,'2.1 Balance de prueba'!$B$5:$G$1105,6,0),0)+IFERROR(VLOOKUP(J112,'2.1 Balance de prueba'!$B$5:$G$1105,6,0),0)+IFERROR(VLOOKUP(K112,'2.1 Balance de prueba'!$B$5:$G$1105,6,0),0)+IFERROR(VLOOKUP(G112,'2.1 Balance de prueba'!$B$5:$G$1105,6,0),0)</f>
        <v>0</v>
      </c>
      <c r="U112" s="433"/>
      <c r="V112" s="433"/>
      <c r="W112" s="433"/>
      <c r="X112" s="430">
        <f t="shared" si="27"/>
        <v>0</v>
      </c>
      <c r="Y112" s="431"/>
      <c r="Z112" s="440"/>
      <c r="AA112" s="440"/>
      <c r="AB112" s="440"/>
      <c r="AC112" s="441"/>
      <c r="AD112" s="441"/>
      <c r="AE112" s="441"/>
      <c r="AF112" s="441"/>
    </row>
    <row r="113" spans="1:36" ht="18.75" customHeight="1">
      <c r="A113" s="694"/>
      <c r="B113" s="694"/>
      <c r="C113" s="694"/>
      <c r="D113" s="694"/>
      <c r="E113" s="694"/>
      <c r="F113" s="694"/>
      <c r="G113" s="694"/>
      <c r="H113" s="694"/>
      <c r="I113" s="694"/>
      <c r="J113" s="694"/>
      <c r="K113" s="817"/>
      <c r="M113" s="427">
        <f t="shared" si="19"/>
        <v>101</v>
      </c>
      <c r="N113" s="1293"/>
      <c r="O113" s="1236"/>
      <c r="P113" s="1222" t="s">
        <v>229</v>
      </c>
      <c r="Q113" s="1222"/>
      <c r="R113" s="1222"/>
      <c r="S113" s="1222"/>
      <c r="T113" s="433">
        <f>IFERROR(VLOOKUP(H113,'2.1 Balance de prueba'!$B$5:$G$1105,6,0),0)+IFERROR(VLOOKUP(C113,'2.1 Balance de prueba'!$B$5:$G$1825,6,0),0)+IFERROR(VLOOKUP(D113,'2.1 Balance de prueba'!$B$5:$G$1105,6,0),0)+IFERROR(VLOOKUP(E113,'2.1 Balance de prueba'!$B$5:$G$1825,6,0),0)+IFERROR(VLOOKUP(F113,'2.1 Balance de prueba'!$B$5:$G$1825,6,0),0)+IFERROR(VLOOKUP(B113,'2.1 Balance de prueba'!$B$5:$G$1105,6,0),0)+IFERROR(VLOOKUP(A113,'2.1 Balance de prueba'!$B$5:$G$1105,6,0),0)+IFERROR(VLOOKUP(I113,'2.1 Balance de prueba'!$B$5:$G$1105,6,0),0)+IFERROR(VLOOKUP(J113,'2.1 Balance de prueba'!$B$5:$G$1105,6,0),0)+IFERROR(VLOOKUP(K113,'2.1 Balance de prueba'!$B$5:$G$1105,6,0),0)+IFERROR(VLOOKUP(G113,'2.1 Balance de prueba'!$B$5:$G$1105,6,0),0)</f>
        <v>0</v>
      </c>
      <c r="U113" s="433"/>
      <c r="V113" s="433"/>
      <c r="W113" s="433"/>
      <c r="X113" s="430">
        <f t="shared" si="27"/>
        <v>0</v>
      </c>
      <c r="Y113" s="431"/>
      <c r="Z113" s="440"/>
      <c r="AA113" s="440"/>
      <c r="AB113" s="440"/>
      <c r="AC113" s="441"/>
      <c r="AD113" s="441"/>
      <c r="AE113" s="441"/>
      <c r="AF113" s="441"/>
    </row>
    <row r="114" spans="1:36" ht="18.75" customHeight="1">
      <c r="A114" s="694"/>
      <c r="B114" s="694"/>
      <c r="C114" s="694"/>
      <c r="D114" s="694"/>
      <c r="E114" s="694"/>
      <c r="F114" s="694"/>
      <c r="G114" s="694"/>
      <c r="H114" s="694"/>
      <c r="I114" s="694"/>
      <c r="J114" s="694"/>
      <c r="K114" s="751"/>
      <c r="M114" s="427">
        <f t="shared" si="19"/>
        <v>102</v>
      </c>
      <c r="N114" s="1293"/>
      <c r="O114" s="1243"/>
      <c r="P114" s="1222" t="s">
        <v>60</v>
      </c>
      <c r="Q114" s="1222"/>
      <c r="R114" s="1222"/>
      <c r="S114" s="1222"/>
      <c r="T114" s="433">
        <f>IFERROR(VLOOKUP(H114,'2.1 Balance de prueba'!$B$5:$G$1105,6,0),0)+IFERROR(VLOOKUP(C114,'2.1 Balance de prueba'!$B$5:$G$1825,6,0),0)+IFERROR(VLOOKUP(D114,'2.1 Balance de prueba'!$B$5:$G$1105,6,0),0)+IFERROR(VLOOKUP(E114,'2.1 Balance de prueba'!$B$5:$G$1825,6,0),0)+IFERROR(VLOOKUP(F114,'2.1 Balance de prueba'!$B$5:$G$1825,6,0),0)+IFERROR(VLOOKUP(B114,'2.1 Balance de prueba'!$B$5:$G$1105,6,0),0)+IFERROR(VLOOKUP(A114,'2.1 Balance de prueba'!$B$5:$G$1105,6,0),0)+IFERROR(VLOOKUP(I114,'2.1 Balance de prueba'!$B$5:$G$1105,6,0),0)+IFERROR(VLOOKUP(J114,'2.1 Balance de prueba'!$B$5:$G$1105,6,0),0)+IFERROR(VLOOKUP(K114,'2.1 Balance de prueba'!$B$5:$G$1105,6,0),0)+IFERROR(VLOOKUP(G114,'2.1 Balance de prueba'!$B$5:$G$1105,6,0),0)</f>
        <v>0</v>
      </c>
      <c r="U114" s="433"/>
      <c r="V114" s="433"/>
      <c r="W114" s="433"/>
      <c r="X114" s="430">
        <f t="shared" si="27"/>
        <v>0</v>
      </c>
      <c r="Y114" s="431"/>
      <c r="Z114" s="457"/>
      <c r="AA114" s="440"/>
      <c r="AB114" s="440"/>
      <c r="AC114" s="441"/>
      <c r="AD114" s="441"/>
      <c r="AE114" s="441"/>
      <c r="AF114" s="441"/>
    </row>
    <row r="115" spans="1:36" ht="18.75" customHeight="1">
      <c r="A115" s="694"/>
      <c r="B115" s="694"/>
      <c r="C115" s="694"/>
      <c r="D115" s="694"/>
      <c r="E115" s="694"/>
      <c r="F115" s="694"/>
      <c r="G115" s="694"/>
      <c r="H115" s="694"/>
      <c r="I115" s="694"/>
      <c r="J115" s="694"/>
      <c r="K115" s="694"/>
      <c r="M115" s="427">
        <f t="shared" si="19"/>
        <v>103</v>
      </c>
      <c r="N115" s="1293"/>
      <c r="O115" s="1223" t="s">
        <v>135</v>
      </c>
      <c r="P115" s="1224"/>
      <c r="Q115" s="1225"/>
      <c r="R115" s="1225"/>
      <c r="S115" s="1226"/>
      <c r="T115" s="433">
        <f>IFERROR(VLOOKUP(H115,'2.1 Balance de prueba'!$B$5:$G$1105,6,0),0)+IFERROR(VLOOKUP(C115,'2.1 Balance de prueba'!$B$5:$G$1825,6,0),0)+IFERROR(VLOOKUP(D115,'2.1 Balance de prueba'!$B$5:$G$1105,6,0),0)+IFERROR(VLOOKUP(E115,'2.1 Balance de prueba'!$B$5:$G$1825,6,0),0)+IFERROR(VLOOKUP(F115,'2.1 Balance de prueba'!$B$5:$G$1825,6,0),0)+IFERROR(VLOOKUP(B115,'2.1 Balance de prueba'!$B$5:$G$1105,6,0),0)+IFERROR(VLOOKUP(A115,'2.1 Balance de prueba'!$B$5:$G$1105,6,0),0)+IFERROR(VLOOKUP(I115,'2.1 Balance de prueba'!$B$5:$G$1105,6,0),0)+IFERROR(VLOOKUP(J115,'2.1 Balance de prueba'!$B$5:$G$1105,6,0),0)+IFERROR(VLOOKUP(K115,'2.1 Balance de prueba'!$B$5:$G$1105,6,0),0)+IFERROR(VLOOKUP(G115,'2.1 Balance de prueba'!$B$5:$G$1105,6,0),0)</f>
        <v>0</v>
      </c>
      <c r="U115" s="433"/>
      <c r="V115" s="443">
        <f>T115+U115</f>
        <v>0</v>
      </c>
      <c r="W115" s="444"/>
      <c r="X115" s="430">
        <f t="shared" si="27"/>
        <v>0</v>
      </c>
      <c r="Y115" s="431"/>
      <c r="Z115" s="445"/>
      <c r="AA115" s="445"/>
      <c r="AB115" s="445"/>
      <c r="AC115" s="446"/>
      <c r="AD115" s="446"/>
      <c r="AE115" s="446"/>
      <c r="AF115" s="446"/>
    </row>
    <row r="116" spans="1:36" ht="21.75" customHeight="1">
      <c r="A116" s="694"/>
      <c r="B116" s="694"/>
      <c r="C116" s="694"/>
      <c r="D116" s="694"/>
      <c r="E116" s="694"/>
      <c r="F116" s="694"/>
      <c r="G116" s="694"/>
      <c r="H116" s="694"/>
      <c r="I116" s="694"/>
      <c r="J116" s="694"/>
      <c r="K116" s="694"/>
      <c r="M116" s="427">
        <f t="shared" si="19"/>
        <v>104</v>
      </c>
      <c r="N116" s="1293"/>
      <c r="O116" s="1159" t="s">
        <v>209</v>
      </c>
      <c r="P116" s="1253"/>
      <c r="Q116" s="1253"/>
      <c r="R116" s="1253"/>
      <c r="S116" s="1254"/>
      <c r="T116" s="430">
        <f>T117</f>
        <v>0</v>
      </c>
      <c r="U116" s="430">
        <f>U117</f>
        <v>0</v>
      </c>
      <c r="V116" s="430">
        <f t="shared" ref="V116:AF116" si="28">V117</f>
        <v>0</v>
      </c>
      <c r="W116" s="430">
        <f t="shared" si="28"/>
        <v>0</v>
      </c>
      <c r="X116" s="430">
        <f t="shared" si="28"/>
        <v>0</v>
      </c>
      <c r="Y116" s="431"/>
      <c r="Z116" s="430">
        <f t="shared" si="28"/>
        <v>0</v>
      </c>
      <c r="AA116" s="430">
        <f t="shared" si="28"/>
        <v>0</v>
      </c>
      <c r="AB116" s="430">
        <f t="shared" si="28"/>
        <v>0</v>
      </c>
      <c r="AC116" s="430">
        <f t="shared" si="28"/>
        <v>0</v>
      </c>
      <c r="AD116" s="430">
        <f t="shared" si="28"/>
        <v>0</v>
      </c>
      <c r="AE116" s="430">
        <f t="shared" si="28"/>
        <v>0</v>
      </c>
      <c r="AF116" s="430">
        <f t="shared" si="28"/>
        <v>0</v>
      </c>
    </row>
    <row r="117" spans="1:36" ht="21.75" customHeight="1">
      <c r="A117" s="694"/>
      <c r="B117" s="694"/>
      <c r="C117" s="694"/>
      <c r="D117" s="694"/>
      <c r="E117" s="694"/>
      <c r="F117" s="694"/>
      <c r="G117" s="694"/>
      <c r="H117" s="694"/>
      <c r="I117" s="694"/>
      <c r="J117" s="694"/>
      <c r="K117" s="694"/>
      <c r="M117" s="427">
        <f t="shared" si="19"/>
        <v>105</v>
      </c>
      <c r="N117" s="1293"/>
      <c r="O117" s="1174"/>
      <c r="P117" s="1159" t="s">
        <v>220</v>
      </c>
      <c r="Q117" s="1259"/>
      <c r="R117" s="1259"/>
      <c r="S117" s="1260"/>
      <c r="T117" s="430">
        <f>SUM(T118:T121)</f>
        <v>0</v>
      </c>
      <c r="U117" s="430">
        <f>SUM(U118:U121)</f>
        <v>0</v>
      </c>
      <c r="V117" s="430">
        <f>SUM(V118:V121)</f>
        <v>0</v>
      </c>
      <c r="W117" s="430">
        <f>SUM(W118:W121)-W118</f>
        <v>0</v>
      </c>
      <c r="X117" s="430">
        <f>SUM(X118:X121)-X118</f>
        <v>0</v>
      </c>
      <c r="Y117" s="431"/>
      <c r="Z117" s="430">
        <f t="shared" ref="Z117:AF117" si="29">SUM(Z118:Z121)-Z118</f>
        <v>0</v>
      </c>
      <c r="AA117" s="430">
        <f t="shared" si="29"/>
        <v>0</v>
      </c>
      <c r="AB117" s="430">
        <f t="shared" si="29"/>
        <v>0</v>
      </c>
      <c r="AC117" s="430">
        <f t="shared" si="29"/>
        <v>0</v>
      </c>
      <c r="AD117" s="430">
        <f t="shared" si="29"/>
        <v>0</v>
      </c>
      <c r="AE117" s="430">
        <f t="shared" si="29"/>
        <v>0</v>
      </c>
      <c r="AF117" s="430">
        <f t="shared" si="29"/>
        <v>0</v>
      </c>
    </row>
    <row r="118" spans="1:36" ht="21.75" customHeight="1">
      <c r="A118" s="694"/>
      <c r="B118" s="694"/>
      <c r="C118" s="694"/>
      <c r="D118" s="694"/>
      <c r="E118" s="694"/>
      <c r="F118" s="694"/>
      <c r="G118" s="694"/>
      <c r="H118" s="694"/>
      <c r="I118" s="694"/>
      <c r="J118" s="694"/>
      <c r="K118" s="694"/>
      <c r="M118" s="427">
        <f t="shared" si="19"/>
        <v>106</v>
      </c>
      <c r="N118" s="1293"/>
      <c r="O118" s="1236"/>
      <c r="P118" s="1173"/>
      <c r="Q118" s="1221" t="s">
        <v>226</v>
      </c>
      <c r="R118" s="1222"/>
      <c r="S118" s="1222"/>
      <c r="T118" s="444"/>
      <c r="U118" s="444"/>
      <c r="V118" s="444"/>
      <c r="W118" s="433"/>
      <c r="X118" s="430">
        <f t="shared" ref="X118:X122" si="30">T118+U118-V118+W118</f>
        <v>0</v>
      </c>
      <c r="Y118" s="431"/>
      <c r="Z118" s="440"/>
      <c r="AA118" s="440"/>
      <c r="AB118" s="440"/>
      <c r="AC118" s="441"/>
      <c r="AD118" s="441"/>
      <c r="AE118" s="441"/>
      <c r="AF118" s="441"/>
    </row>
    <row r="119" spans="1:36" ht="21.75" customHeight="1">
      <c r="A119" s="694"/>
      <c r="B119" s="694"/>
      <c r="C119" s="694"/>
      <c r="D119" s="694"/>
      <c r="E119" s="694"/>
      <c r="F119" s="694"/>
      <c r="G119" s="694"/>
      <c r="H119" s="694"/>
      <c r="I119" s="694"/>
      <c r="J119" s="694"/>
      <c r="K119" s="694"/>
      <c r="M119" s="427">
        <f t="shared" si="19"/>
        <v>107</v>
      </c>
      <c r="N119" s="1293"/>
      <c r="O119" s="1236"/>
      <c r="P119" s="1236"/>
      <c r="Q119" s="1221" t="s">
        <v>277</v>
      </c>
      <c r="R119" s="1222"/>
      <c r="S119" s="1222"/>
      <c r="T119" s="444"/>
      <c r="U119" s="444"/>
      <c r="V119" s="444"/>
      <c r="W119" s="433"/>
      <c r="X119" s="430">
        <f t="shared" si="30"/>
        <v>0</v>
      </c>
      <c r="Y119" s="431"/>
      <c r="Z119" s="440"/>
      <c r="AA119" s="440"/>
      <c r="AB119" s="440"/>
      <c r="AC119" s="441"/>
      <c r="AD119" s="441"/>
      <c r="AE119" s="441"/>
      <c r="AF119" s="441"/>
    </row>
    <row r="120" spans="1:36" ht="21" customHeight="1">
      <c r="A120" s="694"/>
      <c r="B120" s="694"/>
      <c r="C120" s="694"/>
      <c r="D120" s="694"/>
      <c r="E120" s="694"/>
      <c r="F120" s="694"/>
      <c r="G120" s="694"/>
      <c r="H120" s="694"/>
      <c r="I120" s="694"/>
      <c r="J120" s="694"/>
      <c r="K120" s="694"/>
      <c r="M120" s="427">
        <f t="shared" si="19"/>
        <v>108</v>
      </c>
      <c r="N120" s="1293"/>
      <c r="O120" s="1236"/>
      <c r="P120" s="1236"/>
      <c r="Q120" s="1221" t="s">
        <v>701</v>
      </c>
      <c r="R120" s="1222"/>
      <c r="S120" s="1222"/>
      <c r="T120" s="444"/>
      <c r="U120" s="444"/>
      <c r="V120" s="444"/>
      <c r="W120" s="433"/>
      <c r="X120" s="430">
        <f t="shared" si="30"/>
        <v>0</v>
      </c>
      <c r="Y120" s="431"/>
      <c r="Z120" s="440"/>
      <c r="AA120" s="440"/>
      <c r="AB120" s="440"/>
      <c r="AC120" s="441"/>
      <c r="AD120" s="441"/>
      <c r="AE120" s="441"/>
      <c r="AF120" s="441"/>
    </row>
    <row r="121" spans="1:36" ht="21" customHeight="1">
      <c r="A121" s="694"/>
      <c r="B121" s="694"/>
      <c r="C121" s="694"/>
      <c r="D121" s="694"/>
      <c r="E121" s="694"/>
      <c r="F121" s="694"/>
      <c r="G121" s="694"/>
      <c r="H121" s="694"/>
      <c r="I121" s="694"/>
      <c r="J121" s="694"/>
      <c r="K121" s="694"/>
      <c r="M121" s="427">
        <f t="shared" si="19"/>
        <v>109</v>
      </c>
      <c r="N121" s="1293"/>
      <c r="O121" s="1243"/>
      <c r="P121" s="1243"/>
      <c r="Q121" s="1221" t="s">
        <v>211</v>
      </c>
      <c r="R121" s="1222"/>
      <c r="S121" s="1222"/>
      <c r="T121" s="444"/>
      <c r="U121" s="444"/>
      <c r="V121" s="444"/>
      <c r="W121" s="433"/>
      <c r="X121" s="430">
        <f t="shared" si="30"/>
        <v>0</v>
      </c>
      <c r="Y121" s="431"/>
      <c r="Z121" s="440"/>
      <c r="AA121" s="440"/>
      <c r="AB121" s="440"/>
      <c r="AC121" s="441"/>
      <c r="AD121" s="441"/>
      <c r="AE121" s="441"/>
      <c r="AF121" s="441"/>
    </row>
    <row r="122" spans="1:36" ht="21.75" customHeight="1">
      <c r="A122" s="694"/>
      <c r="B122" s="694"/>
      <c r="C122" s="694"/>
      <c r="D122" s="694"/>
      <c r="E122" s="694"/>
      <c r="F122" s="694"/>
      <c r="G122" s="694"/>
      <c r="H122" s="694"/>
      <c r="I122" s="694"/>
      <c r="J122" s="694"/>
      <c r="K122" s="694"/>
      <c r="M122" s="427">
        <f t="shared" si="19"/>
        <v>110</v>
      </c>
      <c r="N122" s="1293"/>
      <c r="O122" s="1240" t="s">
        <v>214</v>
      </c>
      <c r="P122" s="1241"/>
      <c r="Q122" s="1241"/>
      <c r="R122" s="1241"/>
      <c r="S122" s="1242"/>
      <c r="T122" s="444"/>
      <c r="U122" s="444"/>
      <c r="V122" s="444"/>
      <c r="W122" s="433"/>
      <c r="X122" s="430">
        <f t="shared" si="30"/>
        <v>0</v>
      </c>
      <c r="Y122" s="431"/>
      <c r="Z122" s="440"/>
      <c r="AA122" s="440"/>
      <c r="AB122" s="440"/>
      <c r="AC122" s="441"/>
      <c r="AD122" s="441"/>
      <c r="AE122" s="441"/>
      <c r="AF122" s="441"/>
    </row>
    <row r="123" spans="1:36" ht="33.75" customHeight="1">
      <c r="A123" s="694"/>
      <c r="B123" s="694"/>
      <c r="C123" s="694"/>
      <c r="D123" s="694"/>
      <c r="E123" s="694"/>
      <c r="F123" s="694"/>
      <c r="G123" s="694"/>
      <c r="H123" s="694"/>
      <c r="I123" s="694"/>
      <c r="J123" s="694"/>
      <c r="K123" s="694"/>
      <c r="M123" s="427">
        <f t="shared" si="19"/>
        <v>111</v>
      </c>
      <c r="N123" s="1295"/>
      <c r="O123" s="1237" t="s">
        <v>101</v>
      </c>
      <c r="P123" s="1237"/>
      <c r="Q123" s="1238"/>
      <c r="R123" s="1238"/>
      <c r="S123" s="1239"/>
      <c r="T123" s="458">
        <f>T11+T58+T64+T73+T82+T95+T103+T108+T116+T115+T39+T47-T122</f>
        <v>0</v>
      </c>
      <c r="U123" s="458">
        <f>U11+U58+U64+U73+U82+U95+U103+U108+U116+U115+U39+U47-U122</f>
        <v>0</v>
      </c>
      <c r="V123" s="458">
        <f>V11+V58+V64+V82+V95+V103+V108+V116+V115+V39+V47-V122</f>
        <v>0</v>
      </c>
      <c r="W123" s="458">
        <f>W11+W58+W64+W82+W95+W103+W108+W116+W115+W39+W47-W122</f>
        <v>0</v>
      </c>
      <c r="X123" s="458">
        <f>X11+X58+X64+X82+X95+X103+X108+X116+X115+X39+X47-X122</f>
        <v>0</v>
      </c>
      <c r="Y123" s="459"/>
      <c r="Z123" s="458">
        <f t="shared" ref="Z123:AF123" si="31">Z11+Z58+Z64+Z82+Z95+Z103+Z108+Z116+Z115+Z39+Z47-Z122</f>
        <v>0</v>
      </c>
      <c r="AA123" s="458">
        <f t="shared" si="31"/>
        <v>0</v>
      </c>
      <c r="AB123" s="458">
        <f t="shared" si="31"/>
        <v>0</v>
      </c>
      <c r="AC123" s="458">
        <f t="shared" si="31"/>
        <v>0</v>
      </c>
      <c r="AD123" s="458">
        <f t="shared" si="31"/>
        <v>0</v>
      </c>
      <c r="AE123" s="458">
        <f t="shared" si="31"/>
        <v>0</v>
      </c>
      <c r="AF123" s="458">
        <f t="shared" si="31"/>
        <v>0</v>
      </c>
    </row>
    <row r="124" spans="1:36" ht="24" customHeight="1">
      <c r="A124" s="694"/>
      <c r="B124" s="694"/>
      <c r="C124" s="694"/>
      <c r="D124" s="694"/>
      <c r="E124" s="694"/>
      <c r="F124" s="694"/>
      <c r="G124" s="694"/>
      <c r="H124" s="694"/>
      <c r="I124" s="694"/>
      <c r="J124" s="694"/>
      <c r="K124" s="694"/>
      <c r="M124" s="427">
        <f t="shared" si="19"/>
        <v>112</v>
      </c>
      <c r="N124" s="1219" t="s">
        <v>120</v>
      </c>
      <c r="O124" s="1180"/>
      <c r="P124" s="1180"/>
      <c r="Q124" s="1180"/>
      <c r="R124" s="1180"/>
      <c r="S124" s="1180"/>
      <c r="T124" s="460"/>
      <c r="U124" s="460"/>
      <c r="V124" s="460"/>
      <c r="W124" s="460"/>
      <c r="X124" s="460"/>
      <c r="Y124" s="461"/>
      <c r="Z124" s="462"/>
      <c r="AA124" s="462"/>
      <c r="AB124" s="462"/>
      <c r="AC124" s="462"/>
      <c r="AD124" s="462"/>
      <c r="AE124" s="462"/>
      <c r="AF124" s="462"/>
      <c r="AJ124" s="391"/>
    </row>
    <row r="125" spans="1:36" ht="30" customHeight="1">
      <c r="A125" s="694"/>
      <c r="B125" s="694"/>
      <c r="C125" s="694"/>
      <c r="D125" s="694"/>
      <c r="E125" s="694"/>
      <c r="F125" s="694"/>
      <c r="G125" s="694"/>
      <c r="H125" s="694"/>
      <c r="I125" s="694"/>
      <c r="J125" s="694"/>
      <c r="K125" s="694"/>
      <c r="M125" s="427">
        <f t="shared" si="19"/>
        <v>113</v>
      </c>
      <c r="N125" s="1261"/>
      <c r="O125" s="1257" t="s">
        <v>679</v>
      </c>
      <c r="P125" s="1257"/>
      <c r="Q125" s="1258"/>
      <c r="R125" s="1258"/>
      <c r="S125" s="1258"/>
      <c r="T125" s="430">
        <f>T127+T128+T129-T130+T131+T132+T133-T134+T135-T136+T137-T138+T139+T141+T126+T140</f>
        <v>0</v>
      </c>
      <c r="U125" s="430">
        <f>U127+U128+U129-U130+U131+U132+U133-U134+U135-U136+U137-U138+U139+U141+U126+U140</f>
        <v>0</v>
      </c>
      <c r="V125" s="430">
        <f t="shared" ref="V125:AF125" si="32">V127+V128+V129-V130+V131+V132+V133-V134+V135-V136+V137-V138+V139+V141+V126+V140</f>
        <v>0</v>
      </c>
      <c r="W125" s="430">
        <f t="shared" si="32"/>
        <v>0</v>
      </c>
      <c r="X125" s="430">
        <f t="shared" si="32"/>
        <v>0</v>
      </c>
      <c r="Y125" s="431"/>
      <c r="Z125" s="430">
        <f t="shared" si="32"/>
        <v>0</v>
      </c>
      <c r="AA125" s="430">
        <f t="shared" si="32"/>
        <v>0</v>
      </c>
      <c r="AB125" s="430">
        <f t="shared" si="32"/>
        <v>0</v>
      </c>
      <c r="AC125" s="430">
        <f t="shared" si="32"/>
        <v>0</v>
      </c>
      <c r="AD125" s="430">
        <f t="shared" si="32"/>
        <v>0</v>
      </c>
      <c r="AE125" s="430">
        <f t="shared" si="32"/>
        <v>1000000</v>
      </c>
      <c r="AF125" s="430">
        <f t="shared" si="32"/>
        <v>0</v>
      </c>
      <c r="AJ125" s="391"/>
    </row>
    <row r="126" spans="1:36" ht="30" customHeight="1">
      <c r="A126" s="694"/>
      <c r="B126" s="694"/>
      <c r="C126" s="694"/>
      <c r="D126" s="694"/>
      <c r="E126" s="694"/>
      <c r="F126" s="694"/>
      <c r="G126" s="694"/>
      <c r="H126" s="694"/>
      <c r="I126" s="694"/>
      <c r="J126" s="694"/>
      <c r="K126" s="750"/>
      <c r="M126" s="427">
        <f t="shared" si="19"/>
        <v>114</v>
      </c>
      <c r="N126" s="1262"/>
      <c r="O126" s="1173"/>
      <c r="P126" s="1157" t="s">
        <v>397</v>
      </c>
      <c r="Q126" s="1195"/>
      <c r="R126" s="1195"/>
      <c r="S126" s="1158"/>
      <c r="T126" s="433">
        <f>IFERROR(VLOOKUP(H126,'2.1 Balance de prueba'!$B$5:$G$1105,6,0),0)+IFERROR(VLOOKUP(C126,'2.1 Balance de prueba'!$B$5:$G$1825,6,0),0)+IFERROR(VLOOKUP(D126,'2.1 Balance de prueba'!$B$5:$G$1105,6,0),0)+IFERROR(VLOOKUP(E126,'2.1 Balance de prueba'!$B$5:$G$1825,6,0),0)+IFERROR(VLOOKUP(F126,'2.1 Balance de prueba'!$B$5:$G$1825,6,0),0)+IFERROR(VLOOKUP(B126,'2.1 Balance de prueba'!$B$5:$G$1105,6,0),0)+IFERROR(VLOOKUP(A126,'2.1 Balance de prueba'!$B$5:$G$1105,6,0),0)+IFERROR(VLOOKUP(I126,'2.1 Balance de prueba'!$B$5:$G$1105,6,0),0)+IFERROR(VLOOKUP(J126,'2.1 Balance de prueba'!$B$5:$G$1105,6,0),0)+IFERROR(VLOOKUP(K126,'2.1 Balance de prueba'!$B$5:$G$1105,6,0),0)+IFERROR(VLOOKUP(G126,'2.1 Balance de prueba'!$B$5:$G$1105,6,0),0)</f>
        <v>0</v>
      </c>
      <c r="U126" s="433"/>
      <c r="V126" s="433"/>
      <c r="W126" s="433"/>
      <c r="X126" s="430">
        <f t="shared" ref="X126:X141" si="33">T126+U126-V126+W126</f>
        <v>0</v>
      </c>
      <c r="Y126" s="431"/>
      <c r="Z126" s="436"/>
      <c r="AA126" s="436"/>
      <c r="AB126" s="436"/>
      <c r="AC126" s="439"/>
      <c r="AD126" s="439"/>
      <c r="AE126" s="439">
        <v>1000000</v>
      </c>
      <c r="AF126" s="439"/>
      <c r="AJ126" s="391"/>
    </row>
    <row r="127" spans="1:36" ht="18.75" customHeight="1">
      <c r="A127" s="694"/>
      <c r="B127" s="694"/>
      <c r="C127" s="694"/>
      <c r="D127" s="694"/>
      <c r="E127" s="694"/>
      <c r="F127" s="694"/>
      <c r="G127" s="694"/>
      <c r="H127" s="694"/>
      <c r="I127" s="694"/>
      <c r="J127" s="694"/>
      <c r="K127" s="694"/>
      <c r="M127" s="427">
        <f t="shared" si="19"/>
        <v>115</v>
      </c>
      <c r="N127" s="1262"/>
      <c r="O127" s="1174"/>
      <c r="P127" s="1230" t="s">
        <v>313</v>
      </c>
      <c r="Q127" s="1250"/>
      <c r="R127" s="1231"/>
      <c r="S127" s="432" t="s">
        <v>309</v>
      </c>
      <c r="T127" s="433">
        <f>IFERROR(VLOOKUP(H127,'2.1 Balance de prueba'!$B$5:$G$1105,6,0),0)+IFERROR(VLOOKUP(C127,'2.1 Balance de prueba'!$B$5:$G$1825,6,0),0)+IFERROR(VLOOKUP(D127,'2.1 Balance de prueba'!$B$5:$G$1105,6,0),0)+IFERROR(VLOOKUP(E127,'2.1 Balance de prueba'!$B$5:$G$1825,6,0),0)+IFERROR(VLOOKUP(F127,'2.1 Balance de prueba'!$B$5:$G$1825,6,0),0)+IFERROR(VLOOKUP(B127,'2.1 Balance de prueba'!$B$5:$G$1105,6,0),0)+IFERROR(VLOOKUP(A127,'2.1 Balance de prueba'!$B$5:$G$1105,6,0),0)+IFERROR(VLOOKUP(I127,'2.1 Balance de prueba'!$B$5:$G$1105,6,0),0)+IFERROR(VLOOKUP(J127,'2.1 Balance de prueba'!$B$5:$G$1105,6,0),0)+IFERROR(VLOOKUP(K127,'2.1 Balance de prueba'!$B$5:$G$1105,6,0),0)+IFERROR(VLOOKUP(G127,'2.1 Balance de prueba'!$B$5:$G$1105,6,0),0)</f>
        <v>0</v>
      </c>
      <c r="U127" s="433"/>
      <c r="V127" s="433"/>
      <c r="W127" s="433"/>
      <c r="X127" s="430">
        <f t="shared" si="33"/>
        <v>0</v>
      </c>
      <c r="Y127" s="431"/>
      <c r="Z127" s="436"/>
      <c r="AA127" s="436"/>
      <c r="AB127" s="436"/>
      <c r="AC127" s="439"/>
      <c r="AD127" s="439"/>
      <c r="AE127" s="439"/>
      <c r="AF127" s="439"/>
      <c r="AJ127" s="391"/>
    </row>
    <row r="128" spans="1:36" ht="18.75" customHeight="1">
      <c r="A128" s="694"/>
      <c r="B128" s="694"/>
      <c r="C128" s="694"/>
      <c r="D128" s="694"/>
      <c r="E128" s="694"/>
      <c r="F128" s="694"/>
      <c r="G128" s="694"/>
      <c r="H128" s="694"/>
      <c r="I128" s="694"/>
      <c r="J128" s="694"/>
      <c r="K128" s="694"/>
      <c r="M128" s="427">
        <f t="shared" si="19"/>
        <v>116</v>
      </c>
      <c r="N128" s="1262"/>
      <c r="O128" s="1174"/>
      <c r="P128" s="1232"/>
      <c r="Q128" s="1251"/>
      <c r="R128" s="1233"/>
      <c r="S128" s="432" t="s">
        <v>310</v>
      </c>
      <c r="T128" s="433">
        <f>IFERROR(VLOOKUP(H128,'2.1 Balance de prueba'!$B$5:$G$1105,6,0),0)+IFERROR(VLOOKUP(C128,'2.1 Balance de prueba'!$B$5:$G$1825,6,0),0)+IFERROR(VLOOKUP(D128,'2.1 Balance de prueba'!$B$5:$G$1105,6,0),0)+IFERROR(VLOOKUP(E128,'2.1 Balance de prueba'!$B$5:$G$1825,6,0),0)+IFERROR(VLOOKUP(F128,'2.1 Balance de prueba'!$B$5:$G$1825,6,0),0)+IFERROR(VLOOKUP(B128,'2.1 Balance de prueba'!$B$5:$G$1105,6,0),0)+IFERROR(VLOOKUP(A128,'2.1 Balance de prueba'!$B$5:$G$1105,6,0),0)+IFERROR(VLOOKUP(I128,'2.1 Balance de prueba'!$B$5:$G$1105,6,0),0)+IFERROR(VLOOKUP(J128,'2.1 Balance de prueba'!$B$5:$G$1105,6,0),0)+IFERROR(VLOOKUP(K128,'2.1 Balance de prueba'!$B$5:$G$1105,6,0),0)+IFERROR(VLOOKUP(G128,'2.1 Balance de prueba'!$B$5:$G$1105,6,0),0)</f>
        <v>0</v>
      </c>
      <c r="U128" s="433"/>
      <c r="V128" s="433"/>
      <c r="W128" s="433"/>
      <c r="X128" s="430">
        <f t="shared" si="33"/>
        <v>0</v>
      </c>
      <c r="Y128" s="431"/>
      <c r="Z128" s="436"/>
      <c r="AA128" s="436"/>
      <c r="AB128" s="436"/>
      <c r="AC128" s="439"/>
      <c r="AD128" s="439"/>
      <c r="AE128" s="439"/>
      <c r="AF128" s="439"/>
      <c r="AJ128" s="391"/>
    </row>
    <row r="129" spans="1:36" ht="18.75" customHeight="1">
      <c r="A129" s="694"/>
      <c r="B129" s="694"/>
      <c r="C129" s="694"/>
      <c r="D129" s="694"/>
      <c r="E129" s="694"/>
      <c r="F129" s="694"/>
      <c r="G129" s="694"/>
      <c r="H129" s="694"/>
      <c r="I129" s="694"/>
      <c r="J129" s="694"/>
      <c r="K129" s="694"/>
      <c r="M129" s="427">
        <f t="shared" si="19"/>
        <v>117</v>
      </c>
      <c r="N129" s="1262"/>
      <c r="O129" s="1174"/>
      <c r="P129" s="1232"/>
      <c r="Q129" s="1251"/>
      <c r="R129" s="1233"/>
      <c r="S129" s="432" t="s">
        <v>311</v>
      </c>
      <c r="T129" s="433">
        <f>IFERROR(VLOOKUP(H129,'2.1 Balance de prueba'!$B$5:$G$1105,6,0),0)+IFERROR(VLOOKUP(C129,'2.1 Balance de prueba'!$B$5:$G$1825,6,0),0)+IFERROR(VLOOKUP(D129,'2.1 Balance de prueba'!$B$5:$G$1105,6,0),0)+IFERROR(VLOOKUP(E129,'2.1 Balance de prueba'!$B$5:$G$1825,6,0),0)+IFERROR(VLOOKUP(F129,'2.1 Balance de prueba'!$B$5:$G$1825,6,0),0)+IFERROR(VLOOKUP(B129,'2.1 Balance de prueba'!$B$5:$G$1105,6,0),0)+IFERROR(VLOOKUP(A129,'2.1 Balance de prueba'!$B$5:$G$1105,6,0),0)+IFERROR(VLOOKUP(I129,'2.1 Balance de prueba'!$B$5:$G$1105,6,0),0)+IFERROR(VLOOKUP(J129,'2.1 Balance de prueba'!$B$5:$G$1105,6,0),0)+IFERROR(VLOOKUP(K129,'2.1 Balance de prueba'!$B$5:$G$1105,6,0),0)+IFERROR(VLOOKUP(G129,'2.1 Balance de prueba'!$B$5:$G$1105,6,0),0)</f>
        <v>0</v>
      </c>
      <c r="U129" s="433"/>
      <c r="V129" s="433"/>
      <c r="W129" s="433"/>
      <c r="X129" s="430">
        <f t="shared" si="33"/>
        <v>0</v>
      </c>
      <c r="Y129" s="431"/>
      <c r="Z129" s="436"/>
      <c r="AA129" s="436"/>
      <c r="AB129" s="436"/>
      <c r="AC129" s="439"/>
      <c r="AD129" s="439"/>
      <c r="AE129" s="439"/>
      <c r="AF129" s="439"/>
      <c r="AJ129" s="391"/>
    </row>
    <row r="130" spans="1:36" ht="18.75" customHeight="1">
      <c r="A130" s="694"/>
      <c r="B130" s="694"/>
      <c r="C130" s="694"/>
      <c r="D130" s="694"/>
      <c r="E130" s="694"/>
      <c r="F130" s="694"/>
      <c r="G130" s="694"/>
      <c r="H130" s="694"/>
      <c r="I130" s="694"/>
      <c r="J130" s="694"/>
      <c r="K130" s="694"/>
      <c r="M130" s="427">
        <f t="shared" si="19"/>
        <v>118</v>
      </c>
      <c r="N130" s="1262"/>
      <c r="O130" s="1174"/>
      <c r="P130" s="1234"/>
      <c r="Q130" s="1252"/>
      <c r="R130" s="1235"/>
      <c r="S130" s="432" t="s">
        <v>312</v>
      </c>
      <c r="T130" s="433">
        <f>IFERROR(VLOOKUP(H130,'2.1 Balance de prueba'!$B$5:$G$1105,6,0),0)+IFERROR(VLOOKUP(C130,'2.1 Balance de prueba'!$B$5:$G$1825,6,0),0)+IFERROR(VLOOKUP(D130,'2.1 Balance de prueba'!$B$5:$G$1105,6,0),0)+IFERROR(VLOOKUP(E130,'2.1 Balance de prueba'!$B$5:$G$1825,6,0),0)+IFERROR(VLOOKUP(F130,'2.1 Balance de prueba'!$B$5:$G$1825,6,0),0)+IFERROR(VLOOKUP(B130,'2.1 Balance de prueba'!$B$5:$G$1105,6,0),0)+IFERROR(VLOOKUP(A130,'2.1 Balance de prueba'!$B$5:$G$1105,6,0),0)+IFERROR(VLOOKUP(I130,'2.1 Balance de prueba'!$B$5:$G$1105,6,0),0)+IFERROR(VLOOKUP(J130,'2.1 Balance de prueba'!$B$5:$G$1105,6,0),0)+IFERROR(VLOOKUP(K130,'2.1 Balance de prueba'!$B$5:$G$1105,6,0),0)+IFERROR(VLOOKUP(G130,'2.1 Balance de prueba'!$B$5:$G$1105,6,0),0)</f>
        <v>0</v>
      </c>
      <c r="U130" s="433"/>
      <c r="V130" s="433"/>
      <c r="W130" s="433"/>
      <c r="X130" s="430">
        <f t="shared" si="33"/>
        <v>0</v>
      </c>
      <c r="Y130" s="431"/>
      <c r="Z130" s="436"/>
      <c r="AA130" s="436"/>
      <c r="AB130" s="436"/>
      <c r="AC130" s="439"/>
      <c r="AD130" s="439"/>
      <c r="AE130" s="439"/>
      <c r="AF130" s="439"/>
      <c r="AJ130" s="391"/>
    </row>
    <row r="131" spans="1:36" ht="18.75" customHeight="1">
      <c r="A131" s="694"/>
      <c r="B131" s="694"/>
      <c r="C131" s="694"/>
      <c r="D131" s="694"/>
      <c r="E131" s="694"/>
      <c r="F131" s="694"/>
      <c r="G131" s="694"/>
      <c r="H131" s="694"/>
      <c r="I131" s="694"/>
      <c r="J131" s="694"/>
      <c r="K131" s="694"/>
      <c r="M131" s="427">
        <f t="shared" si="19"/>
        <v>119</v>
      </c>
      <c r="N131" s="1262"/>
      <c r="O131" s="1174"/>
      <c r="P131" s="1230" t="s">
        <v>102</v>
      </c>
      <c r="Q131" s="1250"/>
      <c r="R131" s="1231"/>
      <c r="S131" s="432" t="s">
        <v>309</v>
      </c>
      <c r="T131" s="433">
        <f>IFERROR(VLOOKUP(H131,'2.1 Balance de prueba'!$B$5:$G$1105,6,0),0)+IFERROR(VLOOKUP(C131,'2.1 Balance de prueba'!$B$5:$G$1825,6,0),0)+IFERROR(VLOOKUP(D131,'2.1 Balance de prueba'!$B$5:$G$1105,6,0),0)+IFERROR(VLOOKUP(E131,'2.1 Balance de prueba'!$B$5:$G$1825,6,0),0)+IFERROR(VLOOKUP(F131,'2.1 Balance de prueba'!$B$5:$G$1825,6,0),0)+IFERROR(VLOOKUP(B131,'2.1 Balance de prueba'!$B$5:$G$1105,6,0),0)+IFERROR(VLOOKUP(A131,'2.1 Balance de prueba'!$B$5:$G$1105,6,0),0)+IFERROR(VLOOKUP(I131,'2.1 Balance de prueba'!$B$5:$G$1105,6,0),0)+IFERROR(VLOOKUP(J131,'2.1 Balance de prueba'!$B$5:$G$1105,6,0),0)+IFERROR(VLOOKUP(K131,'2.1 Balance de prueba'!$B$5:$G$1105,6,0),0)+IFERROR(VLOOKUP(G131,'2.1 Balance de prueba'!$B$5:$G$1105,6,0),0)</f>
        <v>0</v>
      </c>
      <c r="U131" s="433"/>
      <c r="V131" s="433"/>
      <c r="W131" s="433"/>
      <c r="X131" s="430">
        <f t="shared" si="33"/>
        <v>0</v>
      </c>
      <c r="Y131" s="431"/>
      <c r="Z131" s="436"/>
      <c r="AA131" s="436"/>
      <c r="AB131" s="436"/>
      <c r="AC131" s="439"/>
      <c r="AD131" s="439"/>
      <c r="AE131" s="439"/>
      <c r="AF131" s="439"/>
      <c r="AJ131" s="391"/>
    </row>
    <row r="132" spans="1:36" ht="18.75" customHeight="1">
      <c r="A132" s="694"/>
      <c r="B132" s="694"/>
      <c r="C132" s="694"/>
      <c r="D132" s="694"/>
      <c r="E132" s="694"/>
      <c r="F132" s="694"/>
      <c r="G132" s="694"/>
      <c r="H132" s="694"/>
      <c r="I132" s="694"/>
      <c r="J132" s="694"/>
      <c r="K132" s="694"/>
      <c r="M132" s="427">
        <f t="shared" si="19"/>
        <v>120</v>
      </c>
      <c r="N132" s="1262"/>
      <c r="O132" s="1174"/>
      <c r="P132" s="1232"/>
      <c r="Q132" s="1251"/>
      <c r="R132" s="1233"/>
      <c r="S132" s="432" t="s">
        <v>310</v>
      </c>
      <c r="T132" s="433">
        <f>IFERROR(VLOOKUP(H132,'2.1 Balance de prueba'!$B$5:$G$1105,6,0),0)+IFERROR(VLOOKUP(C132,'2.1 Balance de prueba'!$B$5:$G$1825,6,0),0)+IFERROR(VLOOKUP(D132,'2.1 Balance de prueba'!$B$5:$G$1105,6,0),0)+IFERROR(VLOOKUP(E132,'2.1 Balance de prueba'!$B$5:$G$1825,6,0),0)+IFERROR(VLOOKUP(F132,'2.1 Balance de prueba'!$B$5:$G$1825,6,0),0)+IFERROR(VLOOKUP(B132,'2.1 Balance de prueba'!$B$5:$G$1105,6,0),0)+IFERROR(VLOOKUP(A132,'2.1 Balance de prueba'!$B$5:$G$1105,6,0),0)+IFERROR(VLOOKUP(I132,'2.1 Balance de prueba'!$B$5:$G$1105,6,0),0)+IFERROR(VLOOKUP(J132,'2.1 Balance de prueba'!$B$5:$G$1105,6,0),0)+IFERROR(VLOOKUP(K132,'2.1 Balance de prueba'!$B$5:$G$1105,6,0),0)+IFERROR(VLOOKUP(G132,'2.1 Balance de prueba'!$B$5:$G$1105,6,0),0)</f>
        <v>0</v>
      </c>
      <c r="U132" s="433"/>
      <c r="V132" s="433"/>
      <c r="W132" s="433"/>
      <c r="X132" s="430">
        <f t="shared" si="33"/>
        <v>0</v>
      </c>
      <c r="Y132" s="431"/>
      <c r="Z132" s="436"/>
      <c r="AA132" s="436"/>
      <c r="AB132" s="436"/>
      <c r="AC132" s="439"/>
      <c r="AD132" s="439"/>
      <c r="AE132" s="439"/>
      <c r="AF132" s="439"/>
      <c r="AJ132" s="391"/>
    </row>
    <row r="133" spans="1:36" ht="18.75" customHeight="1">
      <c r="A133" s="694"/>
      <c r="B133" s="694"/>
      <c r="C133" s="694"/>
      <c r="D133" s="694"/>
      <c r="E133" s="694"/>
      <c r="F133" s="694"/>
      <c r="G133" s="694"/>
      <c r="H133" s="694"/>
      <c r="I133" s="694"/>
      <c r="J133" s="694"/>
      <c r="K133" s="694"/>
      <c r="M133" s="427">
        <f t="shared" si="19"/>
        <v>121</v>
      </c>
      <c r="N133" s="1262"/>
      <c r="O133" s="1174"/>
      <c r="P133" s="1232"/>
      <c r="Q133" s="1251"/>
      <c r="R133" s="1233"/>
      <c r="S133" s="432" t="s">
        <v>311</v>
      </c>
      <c r="T133" s="433">
        <f>IFERROR(VLOOKUP(H133,'2.1 Balance de prueba'!$B$5:$G$1105,6,0),0)+IFERROR(VLOOKUP(C133,'2.1 Balance de prueba'!$B$5:$G$1825,6,0),0)+IFERROR(VLOOKUP(D133,'2.1 Balance de prueba'!$B$5:$G$1105,6,0),0)+IFERROR(VLOOKUP(E133,'2.1 Balance de prueba'!$B$5:$G$1825,6,0),0)+IFERROR(VLOOKUP(F133,'2.1 Balance de prueba'!$B$5:$G$1825,6,0),0)+IFERROR(VLOOKUP(B133,'2.1 Balance de prueba'!$B$5:$G$1105,6,0),0)+IFERROR(VLOOKUP(A133,'2.1 Balance de prueba'!$B$5:$G$1105,6,0),0)+IFERROR(VLOOKUP(I133,'2.1 Balance de prueba'!$B$5:$G$1105,6,0),0)+IFERROR(VLOOKUP(J133,'2.1 Balance de prueba'!$B$5:$G$1105,6,0),0)+IFERROR(VLOOKUP(K133,'2.1 Balance de prueba'!$B$5:$G$1105,6,0),0)+IFERROR(VLOOKUP(G133,'2.1 Balance de prueba'!$B$5:$G$1105,6,0),0)</f>
        <v>0</v>
      </c>
      <c r="U133" s="433"/>
      <c r="V133" s="433"/>
      <c r="W133" s="433"/>
      <c r="X133" s="430">
        <f t="shared" si="33"/>
        <v>0</v>
      </c>
      <c r="Y133" s="431"/>
      <c r="Z133" s="436"/>
      <c r="AA133" s="436"/>
      <c r="AB133" s="436"/>
      <c r="AC133" s="439"/>
      <c r="AD133" s="439"/>
      <c r="AE133" s="439"/>
      <c r="AF133" s="439"/>
      <c r="AJ133" s="391"/>
    </row>
    <row r="134" spans="1:36" ht="28.5" customHeight="1">
      <c r="A134" s="694"/>
      <c r="B134" s="694"/>
      <c r="C134" s="694"/>
      <c r="D134" s="694"/>
      <c r="E134" s="694"/>
      <c r="F134" s="694"/>
      <c r="G134" s="694"/>
      <c r="H134" s="694"/>
      <c r="I134" s="694"/>
      <c r="J134" s="694"/>
      <c r="K134" s="694"/>
      <c r="M134" s="427">
        <f t="shared" si="19"/>
        <v>122</v>
      </c>
      <c r="N134" s="1262"/>
      <c r="O134" s="1174"/>
      <c r="P134" s="1234"/>
      <c r="Q134" s="1252"/>
      <c r="R134" s="1235"/>
      <c r="S134" s="432" t="s">
        <v>312</v>
      </c>
      <c r="T134" s="433">
        <f>IFERROR(VLOOKUP(H134,'2.1 Balance de prueba'!$B$5:$G$1105,6,0),0)+IFERROR(VLOOKUP(C134,'2.1 Balance de prueba'!$B$5:$G$1825,6,0),0)+IFERROR(VLOOKUP(D134,'2.1 Balance de prueba'!$B$5:$G$1105,6,0),0)+IFERROR(VLOOKUP(E134,'2.1 Balance de prueba'!$B$5:$G$1825,6,0),0)+IFERROR(VLOOKUP(F134,'2.1 Balance de prueba'!$B$5:$G$1825,6,0),0)+IFERROR(VLOOKUP(B134,'2.1 Balance de prueba'!$B$5:$G$1105,6,0),0)+IFERROR(VLOOKUP(A134,'2.1 Balance de prueba'!$B$5:$G$1105,6,0),0)+IFERROR(VLOOKUP(I134,'2.1 Balance de prueba'!$B$5:$G$1105,6,0),0)+IFERROR(VLOOKUP(J134,'2.1 Balance de prueba'!$B$5:$G$1105,6,0),0)+IFERROR(VLOOKUP(K134,'2.1 Balance de prueba'!$B$5:$G$1105,6,0),0)+IFERROR(VLOOKUP(G134,'2.1 Balance de prueba'!$B$5:$G$1105,6,0),0)</f>
        <v>0</v>
      </c>
      <c r="U134" s="433"/>
      <c r="V134" s="433"/>
      <c r="W134" s="433"/>
      <c r="X134" s="430">
        <f t="shared" si="33"/>
        <v>0</v>
      </c>
      <c r="Y134" s="431"/>
      <c r="Z134" s="436"/>
      <c r="AA134" s="436"/>
      <c r="AB134" s="436"/>
      <c r="AC134" s="439"/>
      <c r="AD134" s="439"/>
      <c r="AE134" s="439"/>
      <c r="AF134" s="439"/>
      <c r="AJ134" s="391"/>
    </row>
    <row r="135" spans="1:36" ht="18.75" customHeight="1">
      <c r="A135" s="694"/>
      <c r="B135" s="694"/>
      <c r="C135" s="694"/>
      <c r="D135" s="694"/>
      <c r="E135" s="694"/>
      <c r="F135" s="694"/>
      <c r="G135" s="694"/>
      <c r="H135" s="694"/>
      <c r="I135" s="694"/>
      <c r="J135" s="694"/>
      <c r="K135" s="694"/>
      <c r="M135" s="427">
        <f t="shared" si="19"/>
        <v>123</v>
      </c>
      <c r="N135" s="1262"/>
      <c r="O135" s="1174"/>
      <c r="P135" s="1230" t="s">
        <v>314</v>
      </c>
      <c r="Q135" s="1250"/>
      <c r="R135" s="1231"/>
      <c r="S135" s="432" t="s">
        <v>309</v>
      </c>
      <c r="T135" s="433">
        <f>IFERROR(VLOOKUP(H135,'2.1 Balance de prueba'!$B$5:$G$1105,6,0),0)+IFERROR(VLOOKUP(C135,'2.1 Balance de prueba'!$B$5:$G$1825,6,0),0)+IFERROR(VLOOKUP(D135,'2.1 Balance de prueba'!$B$5:$G$1105,6,0),0)+IFERROR(VLOOKUP(E135,'2.1 Balance de prueba'!$B$5:$G$1825,6,0),0)+IFERROR(VLOOKUP(F135,'2.1 Balance de prueba'!$B$5:$G$1825,6,0),0)+IFERROR(VLOOKUP(B135,'2.1 Balance de prueba'!$B$5:$G$1105,6,0),0)+IFERROR(VLOOKUP(A135,'2.1 Balance de prueba'!$B$5:$G$1105,6,0),0)+IFERROR(VLOOKUP(I135,'2.1 Balance de prueba'!$B$5:$G$1105,6,0),0)+IFERROR(VLOOKUP(J135,'2.1 Balance de prueba'!$B$5:$G$1105,6,0),0)+IFERROR(VLOOKUP(K135,'2.1 Balance de prueba'!$B$5:$G$1105,6,0),0)+IFERROR(VLOOKUP(G135,'2.1 Balance de prueba'!$B$5:$G$1105,6,0),0)</f>
        <v>0</v>
      </c>
      <c r="U135" s="433"/>
      <c r="V135" s="433"/>
      <c r="W135" s="433"/>
      <c r="X135" s="430">
        <f t="shared" si="33"/>
        <v>0</v>
      </c>
      <c r="Y135" s="431"/>
      <c r="Z135" s="436"/>
      <c r="AA135" s="436"/>
      <c r="AB135" s="436"/>
      <c r="AC135" s="439"/>
      <c r="AD135" s="439"/>
      <c r="AE135" s="439"/>
      <c r="AF135" s="439"/>
      <c r="AJ135" s="391"/>
    </row>
    <row r="136" spans="1:36" ht="18.75" customHeight="1">
      <c r="A136" s="694"/>
      <c r="B136" s="694"/>
      <c r="C136" s="694"/>
      <c r="D136" s="694"/>
      <c r="E136" s="694"/>
      <c r="F136" s="694"/>
      <c r="G136" s="694"/>
      <c r="H136" s="694"/>
      <c r="I136" s="694"/>
      <c r="J136" s="694"/>
      <c r="K136" s="694"/>
      <c r="M136" s="427">
        <f t="shared" si="19"/>
        <v>124</v>
      </c>
      <c r="N136" s="1262"/>
      <c r="O136" s="1174"/>
      <c r="P136" s="1234"/>
      <c r="Q136" s="1252"/>
      <c r="R136" s="1235"/>
      <c r="S136" s="432" t="s">
        <v>312</v>
      </c>
      <c r="T136" s="433">
        <f>IFERROR(VLOOKUP(H136,'2.1 Balance de prueba'!$B$5:$G$1105,6,0),0)+IFERROR(VLOOKUP(C136,'2.1 Balance de prueba'!$B$5:$G$1825,6,0),0)+IFERROR(VLOOKUP(D136,'2.1 Balance de prueba'!$B$5:$G$1105,6,0),0)+IFERROR(VLOOKUP(E136,'2.1 Balance de prueba'!$B$5:$G$1825,6,0),0)+IFERROR(VLOOKUP(F136,'2.1 Balance de prueba'!$B$5:$G$1825,6,0),0)+IFERROR(VLOOKUP(B136,'2.1 Balance de prueba'!$B$5:$G$1105,6,0),0)+IFERROR(VLOOKUP(A136,'2.1 Balance de prueba'!$B$5:$G$1105,6,0),0)+IFERROR(VLOOKUP(I136,'2.1 Balance de prueba'!$B$5:$G$1105,6,0),0)+IFERROR(VLOOKUP(J136,'2.1 Balance de prueba'!$B$5:$G$1105,6,0),0)+IFERROR(VLOOKUP(K136,'2.1 Balance de prueba'!$B$5:$G$1105,6,0),0)+IFERROR(VLOOKUP(G136,'2.1 Balance de prueba'!$B$5:$G$1105,6,0),0)</f>
        <v>0</v>
      </c>
      <c r="U136" s="433"/>
      <c r="V136" s="433"/>
      <c r="W136" s="433"/>
      <c r="X136" s="430">
        <f t="shared" si="33"/>
        <v>0</v>
      </c>
      <c r="Y136" s="431"/>
      <c r="Z136" s="436"/>
      <c r="AA136" s="436"/>
      <c r="AB136" s="436"/>
      <c r="AC136" s="439"/>
      <c r="AD136" s="439"/>
      <c r="AE136" s="439"/>
      <c r="AF136" s="439"/>
      <c r="AJ136" s="391"/>
    </row>
    <row r="137" spans="1:36" ht="18.75" customHeight="1">
      <c r="A137" s="694"/>
      <c r="B137" s="694"/>
      <c r="C137" s="694"/>
      <c r="D137" s="694"/>
      <c r="E137" s="694"/>
      <c r="F137" s="694"/>
      <c r="G137" s="694"/>
      <c r="H137" s="694"/>
      <c r="I137" s="694"/>
      <c r="J137" s="694"/>
      <c r="K137" s="694"/>
      <c r="M137" s="427">
        <f t="shared" si="19"/>
        <v>125</v>
      </c>
      <c r="N137" s="1262"/>
      <c r="O137" s="1174"/>
      <c r="P137" s="1230" t="s">
        <v>315</v>
      </c>
      <c r="Q137" s="1250"/>
      <c r="R137" s="1231"/>
      <c r="S137" s="432" t="s">
        <v>309</v>
      </c>
      <c r="T137" s="433">
        <f>IFERROR(VLOOKUP(H137,'2.1 Balance de prueba'!$B$5:$G$1105,6,0),0)+IFERROR(VLOOKUP(C137,'2.1 Balance de prueba'!$B$5:$G$1825,6,0),0)+IFERROR(VLOOKUP(D137,'2.1 Balance de prueba'!$B$5:$G$1105,6,0),0)+IFERROR(VLOOKUP(E137,'2.1 Balance de prueba'!$B$5:$G$1825,6,0),0)+IFERROR(VLOOKUP(F137,'2.1 Balance de prueba'!$B$5:$G$1825,6,0),0)+IFERROR(VLOOKUP(B137,'2.1 Balance de prueba'!$B$5:$G$1105,6,0),0)+IFERROR(VLOOKUP(A137,'2.1 Balance de prueba'!$B$5:$G$1105,6,0),0)+IFERROR(VLOOKUP(I137,'2.1 Balance de prueba'!$B$5:$G$1105,6,0),0)+IFERROR(VLOOKUP(J137,'2.1 Balance de prueba'!$B$5:$G$1105,6,0),0)+IFERROR(VLOOKUP(K137,'2.1 Balance de prueba'!$B$5:$G$1105,6,0),0)+IFERROR(VLOOKUP(G137,'2.1 Balance de prueba'!$B$5:$G$1105,6,0),0)</f>
        <v>0</v>
      </c>
      <c r="U137" s="433"/>
      <c r="V137" s="433"/>
      <c r="W137" s="433"/>
      <c r="X137" s="430">
        <f t="shared" si="33"/>
        <v>0</v>
      </c>
      <c r="Y137" s="431"/>
      <c r="Z137" s="436"/>
      <c r="AA137" s="436"/>
      <c r="AB137" s="436"/>
      <c r="AC137" s="439"/>
      <c r="AD137" s="439"/>
      <c r="AE137" s="439"/>
      <c r="AF137" s="439"/>
      <c r="AJ137" s="391"/>
    </row>
    <row r="138" spans="1:36" ht="18.75" customHeight="1">
      <c r="A138" s="694"/>
      <c r="B138" s="694"/>
      <c r="C138" s="694"/>
      <c r="D138" s="694"/>
      <c r="E138" s="694"/>
      <c r="F138" s="694"/>
      <c r="G138" s="694"/>
      <c r="H138" s="694"/>
      <c r="I138" s="694"/>
      <c r="J138" s="694"/>
      <c r="K138" s="694"/>
      <c r="M138" s="427">
        <f t="shared" si="19"/>
        <v>126</v>
      </c>
      <c r="N138" s="1262"/>
      <c r="O138" s="1174"/>
      <c r="P138" s="1234"/>
      <c r="Q138" s="1252"/>
      <c r="R138" s="1235"/>
      <c r="S138" s="432" t="s">
        <v>312</v>
      </c>
      <c r="T138" s="433">
        <f>IFERROR(VLOOKUP(H138,'2.1 Balance de prueba'!$B$5:$G$1105,6,0),0)+IFERROR(VLOOKUP(C138,'2.1 Balance de prueba'!$B$5:$G$1825,6,0),0)+IFERROR(VLOOKUP(D138,'2.1 Balance de prueba'!$B$5:$G$1105,6,0),0)+IFERROR(VLOOKUP(E138,'2.1 Balance de prueba'!$B$5:$G$1825,6,0),0)+IFERROR(VLOOKUP(F138,'2.1 Balance de prueba'!$B$5:$G$1825,6,0),0)+IFERROR(VLOOKUP(B138,'2.1 Balance de prueba'!$B$5:$G$1105,6,0),0)+IFERROR(VLOOKUP(A138,'2.1 Balance de prueba'!$B$5:$G$1105,6,0),0)+IFERROR(VLOOKUP(I138,'2.1 Balance de prueba'!$B$5:$G$1105,6,0),0)+IFERROR(VLOOKUP(J138,'2.1 Balance de prueba'!$B$5:$G$1105,6,0),0)+IFERROR(VLOOKUP(K138,'2.1 Balance de prueba'!$B$5:$G$1105,6,0),0)+IFERROR(VLOOKUP(G138,'2.1 Balance de prueba'!$B$5:$G$1105,6,0),0)</f>
        <v>0</v>
      </c>
      <c r="U138" s="433"/>
      <c r="V138" s="433"/>
      <c r="W138" s="433"/>
      <c r="X138" s="430">
        <f t="shared" si="33"/>
        <v>0</v>
      </c>
      <c r="Y138" s="431"/>
      <c r="Z138" s="436"/>
      <c r="AA138" s="436"/>
      <c r="AB138" s="436"/>
      <c r="AC138" s="439"/>
      <c r="AD138" s="439"/>
      <c r="AE138" s="439"/>
      <c r="AF138" s="439"/>
      <c r="AJ138" s="391"/>
    </row>
    <row r="139" spans="1:36" ht="24" customHeight="1">
      <c r="A139" s="694"/>
      <c r="B139" s="694"/>
      <c r="C139" s="694"/>
      <c r="D139" s="694"/>
      <c r="E139" s="694"/>
      <c r="F139" s="694"/>
      <c r="G139" s="694"/>
      <c r="H139" s="694"/>
      <c r="I139" s="694"/>
      <c r="J139" s="694"/>
      <c r="K139" s="694"/>
      <c r="M139" s="427">
        <f t="shared" si="19"/>
        <v>127</v>
      </c>
      <c r="N139" s="1262"/>
      <c r="O139" s="1174"/>
      <c r="P139" s="1157" t="s">
        <v>316</v>
      </c>
      <c r="Q139" s="1195"/>
      <c r="R139" s="1195"/>
      <c r="S139" s="1158"/>
      <c r="T139" s="433">
        <f>IFERROR(VLOOKUP(H139,'2.1 Balance de prueba'!$B$5:$G$1105,6,0),0)+IFERROR(VLOOKUP(C139,'2.1 Balance de prueba'!$B$5:$G$1825,6,0),0)+IFERROR(VLOOKUP(D139,'2.1 Balance de prueba'!$B$5:$G$1105,6,0),0)+IFERROR(VLOOKUP(E139,'2.1 Balance de prueba'!$B$5:$G$1825,6,0),0)+IFERROR(VLOOKUP(F139,'2.1 Balance de prueba'!$B$5:$G$1825,6,0),0)+IFERROR(VLOOKUP(B139,'2.1 Balance de prueba'!$B$5:$G$1105,6,0),0)+IFERROR(VLOOKUP(A139,'2.1 Balance de prueba'!$B$5:$G$1105,6,0),0)+IFERROR(VLOOKUP(I139,'2.1 Balance de prueba'!$B$5:$G$1105,6,0),0)+IFERROR(VLOOKUP(J139,'2.1 Balance de prueba'!$B$5:$G$1105,6,0),0)+IFERROR(VLOOKUP(K139,'2.1 Balance de prueba'!$B$5:$G$1105,6,0),0)+IFERROR(VLOOKUP(G139,'2.1 Balance de prueba'!$B$5:$G$1105,6,0),0)</f>
        <v>0</v>
      </c>
      <c r="U139" s="433"/>
      <c r="V139" s="433"/>
      <c r="W139" s="433"/>
      <c r="X139" s="430">
        <f t="shared" si="33"/>
        <v>0</v>
      </c>
      <c r="Y139" s="431"/>
      <c r="Z139" s="436"/>
      <c r="AA139" s="436"/>
      <c r="AB139" s="436"/>
      <c r="AC139" s="439"/>
      <c r="AD139" s="439"/>
      <c r="AE139" s="439"/>
      <c r="AF139" s="439"/>
      <c r="AJ139" s="391"/>
    </row>
    <row r="140" spans="1:36" ht="24" customHeight="1">
      <c r="A140" s="694"/>
      <c r="B140" s="694"/>
      <c r="C140" s="694"/>
      <c r="D140" s="694"/>
      <c r="E140" s="694"/>
      <c r="F140" s="694"/>
      <c r="G140" s="694"/>
      <c r="H140" s="694"/>
      <c r="I140" s="694"/>
      <c r="J140" s="694"/>
      <c r="K140" s="694"/>
      <c r="M140" s="427">
        <f t="shared" si="19"/>
        <v>128</v>
      </c>
      <c r="N140" s="1262"/>
      <c r="O140" s="1174"/>
      <c r="P140" s="1157" t="s">
        <v>825</v>
      </c>
      <c r="Q140" s="1195"/>
      <c r="R140" s="1195"/>
      <c r="S140" s="1158"/>
      <c r="T140" s="433">
        <f>IFERROR(VLOOKUP(H140,'2.1 Balance de prueba'!$B$5:$G$1105,6,0),0)+IFERROR(VLOOKUP(C140,'2.1 Balance de prueba'!$B$5:$G$1825,6,0),0)+IFERROR(VLOOKUP(D140,'2.1 Balance de prueba'!$B$5:$G$1105,6,0),0)+IFERROR(VLOOKUP(E140,'2.1 Balance de prueba'!$B$5:$G$1825,6,0),0)+IFERROR(VLOOKUP(F140,'2.1 Balance de prueba'!$B$5:$G$1825,6,0),0)+IFERROR(VLOOKUP(B140,'2.1 Balance de prueba'!$B$5:$G$1105,6,0),0)+IFERROR(VLOOKUP(A140,'2.1 Balance de prueba'!$B$5:$G$1105,6,0),0)+IFERROR(VLOOKUP(I140,'2.1 Balance de prueba'!$B$5:$G$1105,6,0),0)+IFERROR(VLOOKUP(J140,'2.1 Balance de prueba'!$B$5:$G$1105,6,0),0)+IFERROR(VLOOKUP(K140,'2.1 Balance de prueba'!$B$5:$G$1105,6,0),0)+IFERROR(VLOOKUP(G140,'2.1 Balance de prueba'!$B$5:$G$1105,6,0),0)</f>
        <v>0</v>
      </c>
      <c r="U140" s="433"/>
      <c r="V140" s="433"/>
      <c r="W140" s="433"/>
      <c r="X140" s="430">
        <f t="shared" si="33"/>
        <v>0</v>
      </c>
      <c r="Y140" s="431"/>
      <c r="Z140" s="436"/>
      <c r="AA140" s="436"/>
      <c r="AB140" s="436"/>
      <c r="AC140" s="439"/>
      <c r="AD140" s="439"/>
      <c r="AE140" s="439"/>
      <c r="AF140" s="439"/>
      <c r="AJ140" s="391"/>
    </row>
    <row r="141" spans="1:36" ht="18.75" customHeight="1">
      <c r="A141" s="694"/>
      <c r="B141" s="694"/>
      <c r="C141" s="694"/>
      <c r="D141" s="694"/>
      <c r="E141" s="694"/>
      <c r="F141" s="694"/>
      <c r="G141" s="694"/>
      <c r="H141" s="694"/>
      <c r="I141" s="694"/>
      <c r="J141" s="694"/>
      <c r="K141" s="694"/>
      <c r="M141" s="427">
        <f t="shared" si="19"/>
        <v>129</v>
      </c>
      <c r="N141" s="1262"/>
      <c r="O141" s="1175"/>
      <c r="P141" s="1157" t="s">
        <v>684</v>
      </c>
      <c r="Q141" s="1195"/>
      <c r="R141" s="1195"/>
      <c r="S141" s="1158"/>
      <c r="T141" s="433">
        <f>IFERROR(VLOOKUP(H141,'2.1 Balance de prueba'!$B$5:$G$1105,6,0),0)+IFERROR(VLOOKUP(C141,'2.1 Balance de prueba'!$B$5:$G$1825,6,0),0)+IFERROR(VLOOKUP(D141,'2.1 Balance de prueba'!$B$5:$G$1105,6,0),0)+IFERROR(VLOOKUP(E141,'2.1 Balance de prueba'!$B$5:$G$1825,6,0),0)+IFERROR(VLOOKUP(F141,'2.1 Balance de prueba'!$B$5:$G$1825,6,0),0)+IFERROR(VLOOKUP(B141,'2.1 Balance de prueba'!$B$5:$G$1105,6,0),0)+IFERROR(VLOOKUP(A141,'2.1 Balance de prueba'!$B$5:$G$1105,6,0),0)+IFERROR(VLOOKUP(I141,'2.1 Balance de prueba'!$B$5:$G$1105,6,0),0)+IFERROR(VLOOKUP(J141,'2.1 Balance de prueba'!$B$5:$G$1105,6,0),0)+IFERROR(VLOOKUP(K141,'2.1 Balance de prueba'!$B$5:$G$1105,6,0),0)+IFERROR(VLOOKUP(G141,'2.1 Balance de prueba'!$B$5:$G$1105,6,0),0)</f>
        <v>0</v>
      </c>
      <c r="U141" s="433"/>
      <c r="V141" s="433"/>
      <c r="W141" s="433"/>
      <c r="X141" s="430">
        <f t="shared" si="33"/>
        <v>0</v>
      </c>
      <c r="Y141" s="431"/>
      <c r="Z141" s="436"/>
      <c r="AA141" s="436"/>
      <c r="AB141" s="436"/>
      <c r="AC141" s="439"/>
      <c r="AD141" s="439"/>
      <c r="AE141" s="439"/>
      <c r="AF141" s="439"/>
      <c r="AJ141" s="391"/>
    </row>
    <row r="142" spans="1:36" ht="23.25" customHeight="1">
      <c r="A142" s="694"/>
      <c r="B142" s="694"/>
      <c r="C142" s="694"/>
      <c r="D142" s="694"/>
      <c r="E142" s="694"/>
      <c r="F142" s="694"/>
      <c r="G142" s="694"/>
      <c r="H142" s="694"/>
      <c r="I142" s="694"/>
      <c r="J142" s="694"/>
      <c r="K142" s="694"/>
      <c r="M142" s="427">
        <f t="shared" si="19"/>
        <v>130</v>
      </c>
      <c r="N142" s="1262"/>
      <c r="O142" s="1159" t="s">
        <v>562</v>
      </c>
      <c r="P142" s="1160"/>
      <c r="Q142" s="1180"/>
      <c r="R142" s="1180"/>
      <c r="S142" s="1181"/>
      <c r="T142" s="430">
        <f>SUM(T143:T146)</f>
        <v>0</v>
      </c>
      <c r="U142" s="430">
        <f>SUM(U143:U146)</f>
        <v>0</v>
      </c>
      <c r="V142" s="430">
        <f>SUM(V143:V146)</f>
        <v>0</v>
      </c>
      <c r="W142" s="430">
        <f>SUM(W143:W146)</f>
        <v>0</v>
      </c>
      <c r="X142" s="430">
        <f>SUM(X143:X146)</f>
        <v>0</v>
      </c>
      <c r="Y142" s="431"/>
      <c r="Z142" s="430">
        <f t="shared" ref="Z142:AF142" si="34">SUM(Z143:Z146)</f>
        <v>0</v>
      </c>
      <c r="AA142" s="430">
        <f t="shared" si="34"/>
        <v>0</v>
      </c>
      <c r="AB142" s="430">
        <f t="shared" si="34"/>
        <v>0</v>
      </c>
      <c r="AC142" s="430">
        <f t="shared" si="34"/>
        <v>0</v>
      </c>
      <c r="AD142" s="430">
        <f t="shared" si="34"/>
        <v>0</v>
      </c>
      <c r="AE142" s="430">
        <f t="shared" si="34"/>
        <v>0</v>
      </c>
      <c r="AF142" s="430">
        <f t="shared" si="34"/>
        <v>0</v>
      </c>
      <c r="AJ142" s="391"/>
    </row>
    <row r="143" spans="1:36" ht="19.5" customHeight="1">
      <c r="A143" s="694"/>
      <c r="B143" s="694"/>
      <c r="C143" s="694"/>
      <c r="D143" s="694"/>
      <c r="E143" s="694"/>
      <c r="F143" s="694"/>
      <c r="G143" s="694"/>
      <c r="H143" s="694"/>
      <c r="I143" s="694"/>
      <c r="J143" s="694"/>
      <c r="K143" s="694"/>
      <c r="M143" s="427">
        <f t="shared" ref="M143:M206" si="35">M142+1</f>
        <v>131</v>
      </c>
      <c r="N143" s="1262"/>
      <c r="O143" s="1173"/>
      <c r="P143" s="1244" t="s">
        <v>561</v>
      </c>
      <c r="Q143" s="1184"/>
      <c r="R143" s="1245"/>
      <c r="S143" s="463" t="s">
        <v>477</v>
      </c>
      <c r="T143" s="433">
        <f>IFERROR(VLOOKUP(H143,'2.1 Balance de prueba'!$B$5:$G$1105,6,0),0)+IFERROR(VLOOKUP(C143,'2.1 Balance de prueba'!$B$5:$G$1825,6,0),0)+IFERROR(VLOOKUP(D143,'2.1 Balance de prueba'!$B$5:$G$1105,6,0),0)+IFERROR(VLOOKUP(E143,'2.1 Balance de prueba'!$B$5:$G$1825,6,0),0)+IFERROR(VLOOKUP(F143,'2.1 Balance de prueba'!$B$5:$G$1825,6,0),0)+IFERROR(VLOOKUP(B143,'2.1 Balance de prueba'!$B$5:$G$1105,6,0),0)+IFERROR(VLOOKUP(A143,'2.1 Balance de prueba'!$B$5:$G$1105,6,0),0)+IFERROR(VLOOKUP(I143,'2.1 Balance de prueba'!$B$5:$G$1105,6,0),0)+IFERROR(VLOOKUP(J143,'2.1 Balance de prueba'!$B$5:$G$1105,6,0),0)+IFERROR(VLOOKUP(K143,'2.1 Balance de prueba'!$B$5:$G$1105,6,0),0)+IFERROR(VLOOKUP(G143,'2.1 Balance de prueba'!$B$5:$G$1105,6,0),0)</f>
        <v>0</v>
      </c>
      <c r="U143" s="433"/>
      <c r="V143" s="433"/>
      <c r="W143" s="433"/>
      <c r="X143" s="430">
        <f t="shared" ref="X143:X146" si="36">T143+U143-V143+W143</f>
        <v>0</v>
      </c>
      <c r="Y143" s="431"/>
      <c r="Z143" s="436"/>
      <c r="AA143" s="436"/>
      <c r="AB143" s="436"/>
      <c r="AC143" s="439"/>
      <c r="AD143" s="439"/>
      <c r="AE143" s="439"/>
      <c r="AF143" s="439"/>
      <c r="AJ143" s="391"/>
    </row>
    <row r="144" spans="1:36" ht="19.5" customHeight="1">
      <c r="A144" s="694"/>
      <c r="B144" s="694"/>
      <c r="C144" s="694"/>
      <c r="D144" s="694"/>
      <c r="E144" s="694"/>
      <c r="F144" s="694"/>
      <c r="G144" s="694"/>
      <c r="H144" s="694"/>
      <c r="I144" s="694"/>
      <c r="J144" s="694"/>
      <c r="K144" s="694"/>
      <c r="M144" s="427">
        <f t="shared" si="35"/>
        <v>132</v>
      </c>
      <c r="N144" s="1262"/>
      <c r="O144" s="1174"/>
      <c r="P144" s="1246"/>
      <c r="Q144" s="1187"/>
      <c r="R144" s="1188"/>
      <c r="S144" s="463" t="s">
        <v>478</v>
      </c>
      <c r="T144" s="433">
        <f>IFERROR(VLOOKUP(H144,'2.1 Balance de prueba'!$B$5:$G$1105,6,0),0)+IFERROR(VLOOKUP(C144,'2.1 Balance de prueba'!$B$5:$G$1825,6,0),0)+IFERROR(VLOOKUP(D144,'2.1 Balance de prueba'!$B$5:$G$1105,6,0),0)+IFERROR(VLOOKUP(E144,'2.1 Balance de prueba'!$B$5:$G$1825,6,0),0)+IFERROR(VLOOKUP(F144,'2.1 Balance de prueba'!$B$5:$G$1825,6,0),0)+IFERROR(VLOOKUP(B144,'2.1 Balance de prueba'!$B$5:$G$1105,6,0),0)+IFERROR(VLOOKUP(A144,'2.1 Balance de prueba'!$B$5:$G$1105,6,0),0)+IFERROR(VLOOKUP(I144,'2.1 Balance de prueba'!$B$5:$G$1105,6,0),0)+IFERROR(VLOOKUP(J144,'2.1 Balance de prueba'!$B$5:$G$1105,6,0),0)+IFERROR(VLOOKUP(K144,'2.1 Balance de prueba'!$B$5:$G$1105,6,0),0)+IFERROR(VLOOKUP(G144,'2.1 Balance de prueba'!$B$5:$G$1105,6,0),0)</f>
        <v>0</v>
      </c>
      <c r="U144" s="433"/>
      <c r="V144" s="433"/>
      <c r="W144" s="433"/>
      <c r="X144" s="430">
        <f t="shared" si="36"/>
        <v>0</v>
      </c>
      <c r="Y144" s="431"/>
      <c r="Z144" s="436"/>
      <c r="AA144" s="436"/>
      <c r="AB144" s="436"/>
      <c r="AC144" s="439"/>
      <c r="AD144" s="439"/>
      <c r="AE144" s="439"/>
      <c r="AF144" s="439"/>
      <c r="AJ144" s="391"/>
    </row>
    <row r="145" spans="1:36" ht="19.5" customHeight="1">
      <c r="A145" s="694"/>
      <c r="B145" s="694"/>
      <c r="C145" s="694"/>
      <c r="D145" s="694"/>
      <c r="E145" s="694"/>
      <c r="F145" s="694"/>
      <c r="G145" s="694"/>
      <c r="H145" s="694"/>
      <c r="I145" s="694"/>
      <c r="J145" s="694"/>
      <c r="K145" s="694"/>
      <c r="M145" s="427">
        <f t="shared" si="35"/>
        <v>133</v>
      </c>
      <c r="N145" s="1262"/>
      <c r="O145" s="1174"/>
      <c r="P145" s="1246"/>
      <c r="Q145" s="1187"/>
      <c r="R145" s="1188"/>
      <c r="S145" s="463" t="s">
        <v>563</v>
      </c>
      <c r="T145" s="433">
        <f>IFERROR(VLOOKUP(H145,'2.1 Balance de prueba'!$B$5:$G$1105,6,0),0)+IFERROR(VLOOKUP(C145,'2.1 Balance de prueba'!$B$5:$G$1825,6,0),0)+IFERROR(VLOOKUP(D145,'2.1 Balance de prueba'!$B$5:$G$1105,6,0),0)+IFERROR(VLOOKUP(E145,'2.1 Balance de prueba'!$B$5:$G$1825,6,0),0)+IFERROR(VLOOKUP(F145,'2.1 Balance de prueba'!$B$5:$G$1825,6,0),0)+IFERROR(VLOOKUP(B145,'2.1 Balance de prueba'!$B$5:$G$1105,6,0),0)+IFERROR(VLOOKUP(A145,'2.1 Balance de prueba'!$B$5:$G$1105,6,0),0)+IFERROR(VLOOKUP(I145,'2.1 Balance de prueba'!$B$5:$G$1105,6,0),0)+IFERROR(VLOOKUP(J145,'2.1 Balance de prueba'!$B$5:$G$1105,6,0),0)+IFERROR(VLOOKUP(K145,'2.1 Balance de prueba'!$B$5:$G$1105,6,0),0)+IFERROR(VLOOKUP(G145,'2.1 Balance de prueba'!$B$5:$G$1105,6,0),0)</f>
        <v>0</v>
      </c>
      <c r="U145" s="433"/>
      <c r="V145" s="433"/>
      <c r="W145" s="433"/>
      <c r="X145" s="430">
        <f t="shared" si="36"/>
        <v>0</v>
      </c>
      <c r="Y145" s="431"/>
      <c r="Z145" s="436"/>
      <c r="AA145" s="436"/>
      <c r="AB145" s="436"/>
      <c r="AC145" s="439"/>
      <c r="AD145" s="439"/>
      <c r="AE145" s="439"/>
      <c r="AF145" s="439"/>
      <c r="AJ145" s="391"/>
    </row>
    <row r="146" spans="1:36" ht="19.5" customHeight="1">
      <c r="A146" s="694"/>
      <c r="B146" s="694"/>
      <c r="C146" s="694"/>
      <c r="D146" s="694"/>
      <c r="E146" s="694"/>
      <c r="F146" s="694"/>
      <c r="G146" s="694"/>
      <c r="H146" s="694"/>
      <c r="I146" s="694"/>
      <c r="J146" s="694"/>
      <c r="K146" s="694"/>
      <c r="M146" s="427">
        <f t="shared" si="35"/>
        <v>134</v>
      </c>
      <c r="N146" s="1262"/>
      <c r="O146" s="1174"/>
      <c r="P146" s="1247"/>
      <c r="Q146" s="1248"/>
      <c r="R146" s="1249"/>
      <c r="S146" s="463" t="s">
        <v>564</v>
      </c>
      <c r="T146" s="433">
        <f>IFERROR(VLOOKUP(H146,'2.1 Balance de prueba'!$B$5:$G$1105,6,0),0)+IFERROR(VLOOKUP(C146,'2.1 Balance de prueba'!$B$5:$G$1825,6,0),0)+IFERROR(VLOOKUP(D146,'2.1 Balance de prueba'!$B$5:$G$1105,6,0),0)+IFERROR(VLOOKUP(E146,'2.1 Balance de prueba'!$B$5:$G$1825,6,0),0)+IFERROR(VLOOKUP(F146,'2.1 Balance de prueba'!$B$5:$G$1825,6,0),0)+IFERROR(VLOOKUP(B146,'2.1 Balance de prueba'!$B$5:$G$1105,6,0),0)+IFERROR(VLOOKUP(A146,'2.1 Balance de prueba'!$B$5:$G$1105,6,0),0)+IFERROR(VLOOKUP(I146,'2.1 Balance de prueba'!$B$5:$G$1105,6,0),0)+IFERROR(VLOOKUP(J146,'2.1 Balance de prueba'!$B$5:$G$1105,6,0),0)+IFERROR(VLOOKUP(K146,'2.1 Balance de prueba'!$B$5:$G$1105,6,0),0)+IFERROR(VLOOKUP(G146,'2.1 Balance de prueba'!$B$5:$G$1105,6,0),0)</f>
        <v>0</v>
      </c>
      <c r="U146" s="433"/>
      <c r="V146" s="433"/>
      <c r="W146" s="433"/>
      <c r="X146" s="430">
        <f t="shared" si="36"/>
        <v>0</v>
      </c>
      <c r="Y146" s="431"/>
      <c r="Z146" s="436"/>
      <c r="AA146" s="436"/>
      <c r="AB146" s="436"/>
      <c r="AC146" s="439"/>
      <c r="AD146" s="439"/>
      <c r="AE146" s="439"/>
      <c r="AF146" s="439"/>
      <c r="AJ146" s="391"/>
    </row>
    <row r="147" spans="1:36" ht="25.5" customHeight="1">
      <c r="A147" s="694"/>
      <c r="B147" s="694"/>
      <c r="C147" s="694"/>
      <c r="D147" s="694"/>
      <c r="E147" s="694"/>
      <c r="F147" s="694"/>
      <c r="G147" s="694"/>
      <c r="H147" s="694"/>
      <c r="I147" s="694"/>
      <c r="J147" s="694"/>
      <c r="K147" s="694"/>
      <c r="M147" s="427">
        <f t="shared" si="35"/>
        <v>135</v>
      </c>
      <c r="N147" s="1262"/>
      <c r="O147" s="1159" t="s">
        <v>41</v>
      </c>
      <c r="P147" s="1160"/>
      <c r="Q147" s="1180"/>
      <c r="R147" s="1180"/>
      <c r="S147" s="1181"/>
      <c r="T147" s="430">
        <f>SUM(T148:T171)</f>
        <v>0</v>
      </c>
      <c r="U147" s="430">
        <f>SUM(U148:U171)</f>
        <v>0</v>
      </c>
      <c r="V147" s="430">
        <f>SUM(V148:V171)</f>
        <v>0</v>
      </c>
      <c r="W147" s="430">
        <f>SUM(W148:W171)</f>
        <v>0</v>
      </c>
      <c r="X147" s="430">
        <f>SUM(X148:X171)</f>
        <v>0</v>
      </c>
      <c r="Y147" s="431"/>
      <c r="Z147" s="430">
        <f t="shared" ref="Z147:AF147" si="37">SUM(Z148:Z171)</f>
        <v>0</v>
      </c>
      <c r="AA147" s="430">
        <f t="shared" si="37"/>
        <v>0</v>
      </c>
      <c r="AB147" s="430">
        <f t="shared" si="37"/>
        <v>0</v>
      </c>
      <c r="AC147" s="430">
        <f t="shared" si="37"/>
        <v>0</v>
      </c>
      <c r="AD147" s="430">
        <f t="shared" si="37"/>
        <v>0</v>
      </c>
      <c r="AE147" s="430">
        <f t="shared" si="37"/>
        <v>0</v>
      </c>
      <c r="AF147" s="430">
        <f t="shared" si="37"/>
        <v>0</v>
      </c>
      <c r="AJ147" s="391"/>
    </row>
    <row r="148" spans="1:36" ht="30" customHeight="1">
      <c r="A148" s="694"/>
      <c r="B148" s="694"/>
      <c r="C148" s="694"/>
      <c r="D148" s="694"/>
      <c r="E148" s="694"/>
      <c r="F148" s="694"/>
      <c r="G148" s="694"/>
      <c r="H148" s="694"/>
      <c r="I148" s="694"/>
      <c r="J148" s="694"/>
      <c r="K148" s="694"/>
      <c r="M148" s="427">
        <f t="shared" si="35"/>
        <v>136</v>
      </c>
      <c r="N148" s="1262"/>
      <c r="O148" s="1173"/>
      <c r="P148" s="1222" t="s">
        <v>428</v>
      </c>
      <c r="Q148" s="1222"/>
      <c r="R148" s="1222"/>
      <c r="S148" s="464" t="s">
        <v>774</v>
      </c>
      <c r="T148" s="433">
        <f>IFERROR(VLOOKUP(H148,'2.1 Balance de prueba'!$B$5:$G$1105,6,0),0)+IFERROR(VLOOKUP(C148,'2.1 Balance de prueba'!$B$5:$G$1825,6,0),0)+IFERROR(VLOOKUP(D148,'2.1 Balance de prueba'!$B$5:$G$1105,6,0),0)+IFERROR(VLOOKUP(E148,'2.1 Balance de prueba'!$B$5:$G$1825,6,0),0)+IFERROR(VLOOKUP(F148,'2.1 Balance de prueba'!$B$5:$G$1825,6,0),0)+IFERROR(VLOOKUP(B148,'2.1 Balance de prueba'!$B$5:$G$1105,6,0),0)+IFERROR(VLOOKUP(A148,'2.1 Balance de prueba'!$B$5:$G$1105,6,0),0)+IFERROR(VLOOKUP(I148,'2.1 Balance de prueba'!$B$5:$G$1105,6,0),0)+IFERROR(VLOOKUP(J148,'2.1 Balance de prueba'!$B$5:$G$1105,6,0),0)+IFERROR(VLOOKUP(K148,'2.1 Balance de prueba'!$B$5:$G$1105,6,0),0)+IFERROR(VLOOKUP(G148,'2.1 Balance de prueba'!$B$5:$G$1105,6,0),0)</f>
        <v>0</v>
      </c>
      <c r="U148" s="433"/>
      <c r="V148" s="433"/>
      <c r="W148" s="433"/>
      <c r="X148" s="430">
        <f t="shared" ref="X148:X171" si="38">T148+U148-V148+W148</f>
        <v>0</v>
      </c>
      <c r="Y148" s="431"/>
      <c r="Z148" s="436"/>
      <c r="AA148" s="436"/>
      <c r="AB148" s="436"/>
      <c r="AC148" s="439"/>
      <c r="AD148" s="439"/>
      <c r="AE148" s="439"/>
      <c r="AF148" s="439"/>
      <c r="AJ148" s="391"/>
    </row>
    <row r="149" spans="1:36" ht="30" customHeight="1">
      <c r="A149" s="694"/>
      <c r="B149" s="694"/>
      <c r="C149" s="694"/>
      <c r="D149" s="694"/>
      <c r="E149" s="694"/>
      <c r="F149" s="694"/>
      <c r="G149" s="694"/>
      <c r="H149" s="694"/>
      <c r="I149" s="694"/>
      <c r="J149" s="694"/>
      <c r="K149" s="694"/>
      <c r="M149" s="427">
        <f t="shared" si="35"/>
        <v>137</v>
      </c>
      <c r="N149" s="1262"/>
      <c r="O149" s="1174"/>
      <c r="P149" s="1222"/>
      <c r="Q149" s="1222"/>
      <c r="R149" s="1222"/>
      <c r="S149" s="464" t="s">
        <v>103</v>
      </c>
      <c r="T149" s="433">
        <f>IFERROR(VLOOKUP(H149,'2.1 Balance de prueba'!$B$5:$G$1105,6,0),0)+IFERROR(VLOOKUP(C149,'2.1 Balance de prueba'!$B$5:$G$1825,6,0),0)+IFERROR(VLOOKUP(D149,'2.1 Balance de prueba'!$B$5:$G$1105,6,0),0)+IFERROR(VLOOKUP(E149,'2.1 Balance de prueba'!$B$5:$G$1825,6,0),0)+IFERROR(VLOOKUP(F149,'2.1 Balance de prueba'!$B$5:$G$1825,6,0),0)+IFERROR(VLOOKUP(B149,'2.1 Balance de prueba'!$B$5:$G$1105,6,0),0)+IFERROR(VLOOKUP(A149,'2.1 Balance de prueba'!$B$5:$G$1105,6,0),0)+IFERROR(VLOOKUP(I149,'2.1 Balance de prueba'!$B$5:$G$1105,6,0),0)+IFERROR(VLOOKUP(J149,'2.1 Balance de prueba'!$B$5:$G$1105,6,0),0)+IFERROR(VLOOKUP(K149,'2.1 Balance de prueba'!$B$5:$G$1105,6,0),0)+IFERROR(VLOOKUP(G149,'2.1 Balance de prueba'!$B$5:$G$1105,6,0),0)</f>
        <v>0</v>
      </c>
      <c r="U149" s="433"/>
      <c r="V149" s="433"/>
      <c r="W149" s="433"/>
      <c r="X149" s="430">
        <f t="shared" si="38"/>
        <v>0</v>
      </c>
      <c r="Y149" s="431"/>
      <c r="Z149" s="436"/>
      <c r="AA149" s="436"/>
      <c r="AB149" s="436"/>
      <c r="AC149" s="439"/>
      <c r="AD149" s="439"/>
      <c r="AE149" s="439"/>
      <c r="AF149" s="439"/>
      <c r="AJ149" s="391"/>
    </row>
    <row r="150" spans="1:36" ht="30" customHeight="1">
      <c r="A150" s="694"/>
      <c r="B150" s="694"/>
      <c r="C150" s="694"/>
      <c r="D150" s="694"/>
      <c r="E150" s="694"/>
      <c r="F150" s="694"/>
      <c r="G150" s="694"/>
      <c r="H150" s="694"/>
      <c r="I150" s="694"/>
      <c r="J150" s="694"/>
      <c r="K150" s="694"/>
      <c r="M150" s="427">
        <f t="shared" si="35"/>
        <v>138</v>
      </c>
      <c r="N150" s="1262"/>
      <c r="O150" s="1174"/>
      <c r="P150" s="1230" t="s">
        <v>429</v>
      </c>
      <c r="Q150" s="1255"/>
      <c r="R150" s="1256"/>
      <c r="S150" s="464" t="s">
        <v>775</v>
      </c>
      <c r="T150" s="433">
        <f>IFERROR(VLOOKUP(H150,'2.1 Balance de prueba'!$B$5:$G$1105,6,0),0)+IFERROR(VLOOKUP(C150,'2.1 Balance de prueba'!$B$5:$G$1825,6,0),0)+IFERROR(VLOOKUP(D150,'2.1 Balance de prueba'!$B$5:$G$1105,6,0),0)+IFERROR(VLOOKUP(E150,'2.1 Balance de prueba'!$B$5:$G$1825,6,0),0)+IFERROR(VLOOKUP(F150,'2.1 Balance de prueba'!$B$5:$G$1825,6,0),0)+IFERROR(VLOOKUP(B150,'2.1 Balance de prueba'!$B$5:$G$1105,6,0),0)+IFERROR(VLOOKUP(A150,'2.1 Balance de prueba'!$B$5:$G$1105,6,0),0)+IFERROR(VLOOKUP(I150,'2.1 Balance de prueba'!$B$5:$G$1105,6,0),0)+IFERROR(VLOOKUP(J150,'2.1 Balance de prueba'!$B$5:$G$1105,6,0),0)+IFERROR(VLOOKUP(K150,'2.1 Balance de prueba'!$B$5:$G$1105,6,0),0)+IFERROR(VLOOKUP(G150,'2.1 Balance de prueba'!$B$5:$G$1105,6,0),0)</f>
        <v>0</v>
      </c>
      <c r="U150" s="433"/>
      <c r="V150" s="433"/>
      <c r="W150" s="433"/>
      <c r="X150" s="430">
        <f t="shared" si="38"/>
        <v>0</v>
      </c>
      <c r="Y150" s="431"/>
      <c r="Z150" s="436"/>
      <c r="AA150" s="436"/>
      <c r="AB150" s="436"/>
      <c r="AC150" s="439"/>
      <c r="AD150" s="439"/>
      <c r="AE150" s="439"/>
      <c r="AF150" s="439"/>
      <c r="AJ150" s="391"/>
    </row>
    <row r="151" spans="1:36" ht="30" customHeight="1">
      <c r="A151" s="694"/>
      <c r="B151" s="694"/>
      <c r="C151" s="694"/>
      <c r="D151" s="694"/>
      <c r="E151" s="694"/>
      <c r="F151" s="694"/>
      <c r="G151" s="694"/>
      <c r="H151" s="694"/>
      <c r="I151" s="694"/>
      <c r="J151" s="694"/>
      <c r="K151" s="694"/>
      <c r="M151" s="427">
        <f t="shared" si="35"/>
        <v>139</v>
      </c>
      <c r="N151" s="1262"/>
      <c r="O151" s="1174"/>
      <c r="P151" s="1266"/>
      <c r="Q151" s="1267"/>
      <c r="R151" s="1268"/>
      <c r="S151" s="464" t="s">
        <v>103</v>
      </c>
      <c r="T151" s="433">
        <f>IFERROR(VLOOKUP(H151,'2.1 Balance de prueba'!$B$5:$G$1105,6,0),0)+IFERROR(VLOOKUP(C151,'2.1 Balance de prueba'!$B$5:$G$1825,6,0),0)+IFERROR(VLOOKUP(D151,'2.1 Balance de prueba'!$B$5:$G$1105,6,0),0)+IFERROR(VLOOKUP(E151,'2.1 Balance de prueba'!$B$5:$G$1825,6,0),0)+IFERROR(VLOOKUP(F151,'2.1 Balance de prueba'!$B$5:$G$1825,6,0),0)+IFERROR(VLOOKUP(B151,'2.1 Balance de prueba'!$B$5:$G$1105,6,0),0)+IFERROR(VLOOKUP(A151,'2.1 Balance de prueba'!$B$5:$G$1105,6,0),0)+IFERROR(VLOOKUP(I151,'2.1 Balance de prueba'!$B$5:$G$1105,6,0),0)+IFERROR(VLOOKUP(J151,'2.1 Balance de prueba'!$B$5:$G$1105,6,0),0)+IFERROR(VLOOKUP(K151,'2.1 Balance de prueba'!$B$5:$G$1105,6,0),0)+IFERROR(VLOOKUP(G151,'2.1 Balance de prueba'!$B$5:$G$1105,6,0),0)</f>
        <v>0</v>
      </c>
      <c r="U151" s="433"/>
      <c r="V151" s="433"/>
      <c r="W151" s="433"/>
      <c r="X151" s="430">
        <f t="shared" si="38"/>
        <v>0</v>
      </c>
      <c r="Y151" s="431"/>
      <c r="Z151" s="436"/>
      <c r="AA151" s="436"/>
      <c r="AB151" s="436"/>
      <c r="AC151" s="439"/>
      <c r="AD151" s="439"/>
      <c r="AE151" s="439"/>
      <c r="AF151" s="439"/>
      <c r="AJ151" s="391"/>
    </row>
    <row r="152" spans="1:36" ht="30" customHeight="1">
      <c r="A152" s="694"/>
      <c r="B152" s="694"/>
      <c r="C152" s="694"/>
      <c r="D152" s="694"/>
      <c r="E152" s="694"/>
      <c r="F152" s="694"/>
      <c r="G152" s="694"/>
      <c r="H152" s="694"/>
      <c r="I152" s="694"/>
      <c r="J152" s="694"/>
      <c r="K152" s="694"/>
      <c r="M152" s="427">
        <f t="shared" si="35"/>
        <v>140</v>
      </c>
      <c r="N152" s="1262"/>
      <c r="O152" s="1174"/>
      <c r="P152" s="1230" t="s">
        <v>430</v>
      </c>
      <c r="Q152" s="1255"/>
      <c r="R152" s="1256"/>
      <c r="S152" s="464" t="s">
        <v>775</v>
      </c>
      <c r="T152" s="433">
        <f>IFERROR(VLOOKUP(H152,'2.1 Balance de prueba'!$B$5:$G$1105,6,0),0)+IFERROR(VLOOKUP(C152,'2.1 Balance de prueba'!$B$5:$G$1825,6,0),0)+IFERROR(VLOOKUP(D152,'2.1 Balance de prueba'!$B$5:$G$1105,6,0),0)+IFERROR(VLOOKUP(E152,'2.1 Balance de prueba'!$B$5:$G$1825,6,0),0)+IFERROR(VLOOKUP(F152,'2.1 Balance de prueba'!$B$5:$G$1825,6,0),0)+IFERROR(VLOOKUP(B152,'2.1 Balance de prueba'!$B$5:$G$1105,6,0),0)+IFERROR(VLOOKUP(A152,'2.1 Balance de prueba'!$B$5:$G$1105,6,0),0)+IFERROR(VLOOKUP(I152,'2.1 Balance de prueba'!$B$5:$G$1105,6,0),0)+IFERROR(VLOOKUP(J152,'2.1 Balance de prueba'!$B$5:$G$1105,6,0),0)+IFERROR(VLOOKUP(K152,'2.1 Balance de prueba'!$B$5:$G$1105,6,0),0)+IFERROR(VLOOKUP(G152,'2.1 Balance de prueba'!$B$5:$G$1105,6,0),0)</f>
        <v>0</v>
      </c>
      <c r="U152" s="433"/>
      <c r="V152" s="433"/>
      <c r="W152" s="433"/>
      <c r="X152" s="430">
        <f t="shared" si="38"/>
        <v>0</v>
      </c>
      <c r="Y152" s="431"/>
      <c r="Z152" s="436"/>
      <c r="AA152" s="436"/>
      <c r="AB152" s="436"/>
      <c r="AC152" s="439"/>
      <c r="AD152" s="439"/>
      <c r="AE152" s="439"/>
      <c r="AF152" s="439"/>
      <c r="AJ152" s="391"/>
    </row>
    <row r="153" spans="1:36" ht="30" customHeight="1">
      <c r="A153" s="694"/>
      <c r="B153" s="694"/>
      <c r="C153" s="694"/>
      <c r="D153" s="694"/>
      <c r="E153" s="694"/>
      <c r="F153" s="694"/>
      <c r="G153" s="694"/>
      <c r="H153" s="694"/>
      <c r="I153" s="694"/>
      <c r="J153" s="694"/>
      <c r="K153" s="694"/>
      <c r="M153" s="427">
        <f t="shared" si="35"/>
        <v>141</v>
      </c>
      <c r="N153" s="1262"/>
      <c r="O153" s="1174"/>
      <c r="P153" s="1266"/>
      <c r="Q153" s="1267"/>
      <c r="R153" s="1268"/>
      <c r="S153" s="464" t="s">
        <v>103</v>
      </c>
      <c r="T153" s="433">
        <f>IFERROR(VLOOKUP(H153,'2.1 Balance de prueba'!$B$5:$G$1105,6,0),0)+IFERROR(VLOOKUP(C153,'2.1 Balance de prueba'!$B$5:$G$1825,6,0),0)+IFERROR(VLOOKUP(D153,'2.1 Balance de prueba'!$B$5:$G$1105,6,0),0)+IFERROR(VLOOKUP(E153,'2.1 Balance de prueba'!$B$5:$G$1825,6,0),0)+IFERROR(VLOOKUP(F153,'2.1 Balance de prueba'!$B$5:$G$1825,6,0),0)+IFERROR(VLOOKUP(B153,'2.1 Balance de prueba'!$B$5:$G$1105,6,0),0)+IFERROR(VLOOKUP(A153,'2.1 Balance de prueba'!$B$5:$G$1105,6,0),0)+IFERROR(VLOOKUP(I153,'2.1 Balance de prueba'!$B$5:$G$1105,6,0),0)+IFERROR(VLOOKUP(J153,'2.1 Balance de prueba'!$B$5:$G$1105,6,0),0)+IFERROR(VLOOKUP(K153,'2.1 Balance de prueba'!$B$5:$G$1105,6,0),0)+IFERROR(VLOOKUP(G153,'2.1 Balance de prueba'!$B$5:$G$1105,6,0),0)</f>
        <v>0</v>
      </c>
      <c r="U153" s="433"/>
      <c r="V153" s="433"/>
      <c r="W153" s="433"/>
      <c r="X153" s="430">
        <f t="shared" si="38"/>
        <v>0</v>
      </c>
      <c r="Y153" s="431"/>
      <c r="Z153" s="436"/>
      <c r="AA153" s="436"/>
      <c r="AB153" s="436"/>
      <c r="AC153" s="439"/>
      <c r="AD153" s="439"/>
      <c r="AE153" s="439"/>
      <c r="AF153" s="439"/>
      <c r="AJ153" s="391"/>
    </row>
    <row r="154" spans="1:36" ht="30" customHeight="1">
      <c r="A154" s="694"/>
      <c r="B154" s="694"/>
      <c r="C154" s="694"/>
      <c r="D154" s="694"/>
      <c r="E154" s="694"/>
      <c r="F154" s="694"/>
      <c r="G154" s="694"/>
      <c r="H154" s="694"/>
      <c r="I154" s="694"/>
      <c r="J154" s="694"/>
      <c r="K154" s="694"/>
      <c r="M154" s="427">
        <f t="shared" si="35"/>
        <v>142</v>
      </c>
      <c r="N154" s="1262"/>
      <c r="O154" s="1174"/>
      <c r="P154" s="1230" t="s">
        <v>431</v>
      </c>
      <c r="Q154" s="1255"/>
      <c r="R154" s="1256"/>
      <c r="S154" s="464" t="s">
        <v>775</v>
      </c>
      <c r="T154" s="433">
        <f>IFERROR(VLOOKUP(H154,'2.1 Balance de prueba'!$B$5:$G$1105,6,0),0)+IFERROR(VLOOKUP(C154,'2.1 Balance de prueba'!$B$5:$G$1825,6,0),0)+IFERROR(VLOOKUP(D154,'2.1 Balance de prueba'!$B$5:$G$1105,6,0),0)+IFERROR(VLOOKUP(E154,'2.1 Balance de prueba'!$B$5:$G$1825,6,0),0)+IFERROR(VLOOKUP(F154,'2.1 Balance de prueba'!$B$5:$G$1825,6,0),0)+IFERROR(VLOOKUP(B154,'2.1 Balance de prueba'!$B$5:$G$1105,6,0),0)+IFERROR(VLOOKUP(A154,'2.1 Balance de prueba'!$B$5:$G$1105,6,0),0)+IFERROR(VLOOKUP(I154,'2.1 Balance de prueba'!$B$5:$G$1105,6,0),0)+IFERROR(VLOOKUP(J154,'2.1 Balance de prueba'!$B$5:$G$1105,6,0),0)+IFERROR(VLOOKUP(K154,'2.1 Balance de prueba'!$B$5:$G$1105,6,0),0)+IFERROR(VLOOKUP(G154,'2.1 Balance de prueba'!$B$5:$G$1105,6,0),0)</f>
        <v>0</v>
      </c>
      <c r="U154" s="433"/>
      <c r="V154" s="433"/>
      <c r="W154" s="433"/>
      <c r="X154" s="430">
        <f t="shared" si="38"/>
        <v>0</v>
      </c>
      <c r="Y154" s="431"/>
      <c r="Z154" s="436"/>
      <c r="AA154" s="436"/>
      <c r="AB154" s="436"/>
      <c r="AC154" s="439"/>
      <c r="AD154" s="439"/>
      <c r="AE154" s="439"/>
      <c r="AF154" s="439"/>
      <c r="AJ154" s="391"/>
    </row>
    <row r="155" spans="1:36" ht="30" customHeight="1">
      <c r="A155" s="694"/>
      <c r="B155" s="694"/>
      <c r="C155" s="694"/>
      <c r="D155" s="694"/>
      <c r="E155" s="694"/>
      <c r="F155" s="694"/>
      <c r="G155" s="694"/>
      <c r="H155" s="694"/>
      <c r="I155" s="694"/>
      <c r="J155" s="694"/>
      <c r="K155" s="694"/>
      <c r="M155" s="427">
        <f t="shared" si="35"/>
        <v>143</v>
      </c>
      <c r="N155" s="1262"/>
      <c r="O155" s="1174"/>
      <c r="P155" s="1266"/>
      <c r="Q155" s="1267"/>
      <c r="R155" s="1268"/>
      <c r="S155" s="464" t="s">
        <v>103</v>
      </c>
      <c r="T155" s="433">
        <f>IFERROR(VLOOKUP(H155,'2.1 Balance de prueba'!$B$5:$G$1105,6,0),0)+IFERROR(VLOOKUP(C155,'2.1 Balance de prueba'!$B$5:$G$1825,6,0),0)+IFERROR(VLOOKUP(D155,'2.1 Balance de prueba'!$B$5:$G$1105,6,0),0)+IFERROR(VLOOKUP(E155,'2.1 Balance de prueba'!$B$5:$G$1825,6,0),0)+IFERROR(VLOOKUP(F155,'2.1 Balance de prueba'!$B$5:$G$1825,6,0),0)+IFERROR(VLOOKUP(B155,'2.1 Balance de prueba'!$B$5:$G$1105,6,0),0)+IFERROR(VLOOKUP(A155,'2.1 Balance de prueba'!$B$5:$G$1105,6,0),0)+IFERROR(VLOOKUP(I155,'2.1 Balance de prueba'!$B$5:$G$1105,6,0),0)+IFERROR(VLOOKUP(J155,'2.1 Balance de prueba'!$B$5:$G$1105,6,0),0)+IFERROR(VLOOKUP(K155,'2.1 Balance de prueba'!$B$5:$G$1105,6,0),0)+IFERROR(VLOOKUP(G155,'2.1 Balance de prueba'!$B$5:$G$1105,6,0),0)</f>
        <v>0</v>
      </c>
      <c r="U155" s="433"/>
      <c r="V155" s="433"/>
      <c r="W155" s="433"/>
      <c r="X155" s="430">
        <f t="shared" si="38"/>
        <v>0</v>
      </c>
      <c r="Y155" s="431"/>
      <c r="Z155" s="436"/>
      <c r="AA155" s="436"/>
      <c r="AB155" s="436"/>
      <c r="AC155" s="439"/>
      <c r="AD155" s="439"/>
      <c r="AE155" s="439"/>
      <c r="AF155" s="439"/>
      <c r="AJ155" s="391"/>
    </row>
    <row r="156" spans="1:36" ht="28.5" customHeight="1">
      <c r="A156" s="694"/>
      <c r="B156" s="694"/>
      <c r="C156" s="694"/>
      <c r="D156" s="694"/>
      <c r="E156" s="694"/>
      <c r="F156" s="694"/>
      <c r="G156" s="694"/>
      <c r="H156" s="694"/>
      <c r="I156" s="694"/>
      <c r="J156" s="694"/>
      <c r="K156" s="694"/>
      <c r="M156" s="427">
        <f t="shared" si="35"/>
        <v>144</v>
      </c>
      <c r="N156" s="1262"/>
      <c r="O156" s="1174"/>
      <c r="P156" s="1157" t="s">
        <v>324</v>
      </c>
      <c r="Q156" s="1276"/>
      <c r="R156" s="1276"/>
      <c r="S156" s="1182"/>
      <c r="T156" s="433">
        <f>IFERROR(VLOOKUP(H156,'2.1 Balance de prueba'!$B$5:$G$1105,6,0),0)+IFERROR(VLOOKUP(C156,'2.1 Balance de prueba'!$B$5:$G$1825,6,0),0)+IFERROR(VLOOKUP(D156,'2.1 Balance de prueba'!$B$5:$G$1105,6,0),0)+IFERROR(VLOOKUP(E156,'2.1 Balance de prueba'!$B$5:$G$1825,6,0),0)+IFERROR(VLOOKUP(F156,'2.1 Balance de prueba'!$B$5:$G$1825,6,0),0)+IFERROR(VLOOKUP(B156,'2.1 Balance de prueba'!$B$5:$G$1105,6,0),0)+IFERROR(VLOOKUP(A156,'2.1 Balance de prueba'!$B$5:$G$1105,6,0),0)+IFERROR(VLOOKUP(I156,'2.1 Balance de prueba'!$B$5:$G$1105,6,0),0)+IFERROR(VLOOKUP(J156,'2.1 Balance de prueba'!$B$5:$G$1105,6,0),0)+IFERROR(VLOOKUP(K156,'2.1 Balance de prueba'!$B$5:$G$1105,6,0),0)+IFERROR(VLOOKUP(G156,'2.1 Balance de prueba'!$B$5:$G$1105,6,0),0)</f>
        <v>0</v>
      </c>
      <c r="U156" s="433"/>
      <c r="V156" s="433"/>
      <c r="W156" s="433"/>
      <c r="X156" s="430">
        <f t="shared" si="38"/>
        <v>0</v>
      </c>
      <c r="Y156" s="431"/>
      <c r="Z156" s="436"/>
      <c r="AA156" s="436"/>
      <c r="AB156" s="436"/>
      <c r="AC156" s="439"/>
      <c r="AD156" s="439"/>
      <c r="AE156" s="439"/>
      <c r="AF156" s="439"/>
      <c r="AJ156" s="391"/>
    </row>
    <row r="157" spans="1:36" ht="30.75" customHeight="1">
      <c r="A157" s="694"/>
      <c r="B157" s="694"/>
      <c r="C157" s="694"/>
      <c r="D157" s="694"/>
      <c r="E157" s="694"/>
      <c r="F157" s="694"/>
      <c r="G157" s="694"/>
      <c r="H157" s="694"/>
      <c r="I157" s="694"/>
      <c r="J157" s="694"/>
      <c r="K157" s="694"/>
      <c r="M157" s="427">
        <f t="shared" si="35"/>
        <v>145</v>
      </c>
      <c r="N157" s="1262"/>
      <c r="O157" s="1174"/>
      <c r="P157" s="1230" t="s">
        <v>231</v>
      </c>
      <c r="Q157" s="1255"/>
      <c r="R157" s="1256"/>
      <c r="S157" s="464" t="s">
        <v>775</v>
      </c>
      <c r="T157" s="433">
        <f>IFERROR(VLOOKUP(H157,'2.1 Balance de prueba'!$B$5:$G$1105,6,0),0)+IFERROR(VLOOKUP(C157,'2.1 Balance de prueba'!$B$5:$G$1825,6,0),0)+IFERROR(VLOOKUP(D157,'2.1 Balance de prueba'!$B$5:$G$1105,6,0),0)+IFERROR(VLOOKUP(E157,'2.1 Balance de prueba'!$B$5:$G$1825,6,0),0)+IFERROR(VLOOKUP(F157,'2.1 Balance de prueba'!$B$5:$G$1825,6,0),0)+IFERROR(VLOOKUP(B157,'2.1 Balance de prueba'!$B$5:$G$1105,6,0),0)+IFERROR(VLOOKUP(A157,'2.1 Balance de prueba'!$B$5:$G$1105,6,0),0)+IFERROR(VLOOKUP(I157,'2.1 Balance de prueba'!$B$5:$G$1105,6,0),0)+IFERROR(VLOOKUP(J157,'2.1 Balance de prueba'!$B$5:$G$1105,6,0),0)+IFERROR(VLOOKUP(K157,'2.1 Balance de prueba'!$B$5:$G$1105,6,0),0)+IFERROR(VLOOKUP(G157,'2.1 Balance de prueba'!$B$5:$G$1105,6,0),0)</f>
        <v>0</v>
      </c>
      <c r="U157" s="433"/>
      <c r="V157" s="433"/>
      <c r="W157" s="433"/>
      <c r="X157" s="430">
        <f t="shared" si="38"/>
        <v>0</v>
      </c>
      <c r="Y157" s="431"/>
      <c r="Z157" s="436"/>
      <c r="AA157" s="436"/>
      <c r="AB157" s="436"/>
      <c r="AC157" s="439"/>
      <c r="AD157" s="439"/>
      <c r="AE157" s="439"/>
      <c r="AF157" s="439"/>
      <c r="AJ157" s="391"/>
    </row>
    <row r="158" spans="1:36" ht="30.75" customHeight="1">
      <c r="A158" s="694"/>
      <c r="B158" s="694"/>
      <c r="C158" s="694"/>
      <c r="D158" s="694"/>
      <c r="E158" s="694"/>
      <c r="F158" s="694"/>
      <c r="G158" s="694"/>
      <c r="H158" s="694"/>
      <c r="I158" s="694"/>
      <c r="J158" s="694"/>
      <c r="K158" s="694"/>
      <c r="M158" s="427">
        <f t="shared" si="35"/>
        <v>146</v>
      </c>
      <c r="N158" s="1262"/>
      <c r="O158" s="1174"/>
      <c r="P158" s="1266"/>
      <c r="Q158" s="1267"/>
      <c r="R158" s="1268"/>
      <c r="S158" s="464" t="s">
        <v>103</v>
      </c>
      <c r="T158" s="433">
        <f>IFERROR(VLOOKUP(H158,'2.1 Balance de prueba'!$B$5:$G$1105,6,0),0)+IFERROR(VLOOKUP(C158,'2.1 Balance de prueba'!$B$5:$G$1825,6,0),0)+IFERROR(VLOOKUP(D158,'2.1 Balance de prueba'!$B$5:$G$1105,6,0),0)+IFERROR(VLOOKUP(E158,'2.1 Balance de prueba'!$B$5:$G$1825,6,0),0)+IFERROR(VLOOKUP(F158,'2.1 Balance de prueba'!$B$5:$G$1825,6,0),0)+IFERROR(VLOOKUP(B158,'2.1 Balance de prueba'!$B$5:$G$1105,6,0),0)+IFERROR(VLOOKUP(A158,'2.1 Balance de prueba'!$B$5:$G$1105,6,0),0)+IFERROR(VLOOKUP(I158,'2.1 Balance de prueba'!$B$5:$G$1105,6,0),0)+IFERROR(VLOOKUP(J158,'2.1 Balance de prueba'!$B$5:$G$1105,6,0),0)+IFERROR(VLOOKUP(K158,'2.1 Balance de prueba'!$B$5:$G$1105,6,0),0)+IFERROR(VLOOKUP(G158,'2.1 Balance de prueba'!$B$5:$G$1105,6,0),0)</f>
        <v>0</v>
      </c>
      <c r="U158" s="433"/>
      <c r="V158" s="433"/>
      <c r="W158" s="433"/>
      <c r="X158" s="430">
        <f t="shared" si="38"/>
        <v>0</v>
      </c>
      <c r="Y158" s="431"/>
      <c r="Z158" s="436"/>
      <c r="AA158" s="436"/>
      <c r="AB158" s="436"/>
      <c r="AC158" s="439"/>
      <c r="AD158" s="439"/>
      <c r="AE158" s="439"/>
      <c r="AF158" s="439"/>
      <c r="AJ158" s="391"/>
    </row>
    <row r="159" spans="1:36" ht="25.5" customHeight="1">
      <c r="A159" s="694"/>
      <c r="B159" s="694"/>
      <c r="C159" s="694"/>
      <c r="D159" s="694"/>
      <c r="E159" s="694"/>
      <c r="F159" s="694"/>
      <c r="G159" s="694"/>
      <c r="H159" s="694"/>
      <c r="I159" s="694"/>
      <c r="J159" s="694"/>
      <c r="K159" s="750"/>
      <c r="M159" s="427">
        <f t="shared" si="35"/>
        <v>147</v>
      </c>
      <c r="N159" s="1262"/>
      <c r="O159" s="1174"/>
      <c r="P159" s="1269" t="s">
        <v>106</v>
      </c>
      <c r="Q159" s="1270"/>
      <c r="R159" s="1222" t="s">
        <v>6</v>
      </c>
      <c r="S159" s="1222"/>
      <c r="T159" s="433">
        <f>IFERROR(VLOOKUP(H159,'2.1 Balance de prueba'!$B$5:$G$1105,6,0),0)+IFERROR(VLOOKUP(C159,'2.1 Balance de prueba'!$B$5:$G$1825,6,0),0)+IFERROR(VLOOKUP(D159,'2.1 Balance de prueba'!$B$5:$G$1105,6,0),0)+IFERROR(VLOOKUP(E159,'2.1 Balance de prueba'!$B$5:$G$1825,6,0),0)+IFERROR(VLOOKUP(F159,'2.1 Balance de prueba'!$B$5:$G$1825,6,0),0)+IFERROR(VLOOKUP(B159,'2.1 Balance de prueba'!$B$5:$G$1105,6,0),0)+IFERROR(VLOOKUP(A159,'2.1 Balance de prueba'!$B$5:$G$1105,6,0),0)+IFERROR(VLOOKUP(I159,'2.1 Balance de prueba'!$B$5:$G$1105,6,0),0)+IFERROR(VLOOKUP(J159,'2.1 Balance de prueba'!$B$5:$G$1105,6,0),0)+IFERROR(VLOOKUP(K159,'2.1 Balance de prueba'!$B$5:$G$1105,6,0),0)+IFERROR(VLOOKUP(G159,'2.1 Balance de prueba'!$B$5:$G$1105,6,0),0)</f>
        <v>0</v>
      </c>
      <c r="U159" s="433"/>
      <c r="V159" s="433"/>
      <c r="W159" s="433"/>
      <c r="X159" s="430">
        <f t="shared" si="38"/>
        <v>0</v>
      </c>
      <c r="Y159" s="431"/>
      <c r="Z159" s="436"/>
      <c r="AA159" s="436"/>
      <c r="AB159" s="436"/>
      <c r="AC159" s="439"/>
      <c r="AD159" s="439"/>
      <c r="AE159" s="439"/>
      <c r="AF159" s="439"/>
      <c r="AJ159" s="391"/>
    </row>
    <row r="160" spans="1:36" ht="23.25" customHeight="1">
      <c r="A160" s="694"/>
      <c r="B160" s="694"/>
      <c r="C160" s="694"/>
      <c r="D160" s="694"/>
      <c r="E160" s="694"/>
      <c r="F160" s="694"/>
      <c r="G160" s="694"/>
      <c r="H160" s="694"/>
      <c r="I160" s="694"/>
      <c r="J160" s="694"/>
      <c r="K160" s="694"/>
      <c r="M160" s="427">
        <f t="shared" si="35"/>
        <v>148</v>
      </c>
      <c r="N160" s="1262"/>
      <c r="O160" s="1174"/>
      <c r="P160" s="1271"/>
      <c r="Q160" s="1272"/>
      <c r="R160" s="1222" t="s">
        <v>11</v>
      </c>
      <c r="S160" s="1222"/>
      <c r="T160" s="433">
        <f>IFERROR(VLOOKUP(H160,'2.1 Balance de prueba'!$B$5:$G$1105,6,0),0)+IFERROR(VLOOKUP(C160,'2.1 Balance de prueba'!$B$5:$G$1825,6,0),0)+IFERROR(VLOOKUP(D160,'2.1 Balance de prueba'!$B$5:$G$1105,6,0),0)+IFERROR(VLOOKUP(E160,'2.1 Balance de prueba'!$B$5:$G$1825,6,0),0)+IFERROR(VLOOKUP(F160,'2.1 Balance de prueba'!$B$5:$G$1825,6,0),0)+IFERROR(VLOOKUP(B160,'2.1 Balance de prueba'!$B$5:$G$1105,6,0),0)+IFERROR(VLOOKUP(A160,'2.1 Balance de prueba'!$B$5:$G$1105,6,0),0)+IFERROR(VLOOKUP(I160,'2.1 Balance de prueba'!$B$5:$G$1105,6,0),0)+IFERROR(VLOOKUP(J160,'2.1 Balance de prueba'!$B$5:$G$1105,6,0),0)+IFERROR(VLOOKUP(K160,'2.1 Balance de prueba'!$B$5:$G$1105,6,0),0)+IFERROR(VLOOKUP(G160,'2.1 Balance de prueba'!$B$5:$G$1105,6,0),0)</f>
        <v>0</v>
      </c>
      <c r="U160" s="433"/>
      <c r="V160" s="433"/>
      <c r="W160" s="433"/>
      <c r="X160" s="430">
        <f t="shared" si="38"/>
        <v>0</v>
      </c>
      <c r="Y160" s="431"/>
      <c r="Z160" s="436"/>
      <c r="AA160" s="436"/>
      <c r="AB160" s="436"/>
      <c r="AC160" s="439"/>
      <c r="AD160" s="439"/>
      <c r="AE160" s="439"/>
      <c r="AF160" s="439"/>
      <c r="AJ160" s="391"/>
    </row>
    <row r="161" spans="1:95" ht="23.25" customHeight="1">
      <c r="A161" s="694"/>
      <c r="B161" s="694"/>
      <c r="C161" s="694"/>
      <c r="D161" s="694"/>
      <c r="E161" s="694"/>
      <c r="F161" s="694"/>
      <c r="G161" s="694"/>
      <c r="H161" s="694"/>
      <c r="I161" s="694"/>
      <c r="J161" s="694"/>
      <c r="K161" s="694"/>
      <c r="M161" s="427">
        <f t="shared" si="35"/>
        <v>149</v>
      </c>
      <c r="N161" s="1262"/>
      <c r="O161" s="1174"/>
      <c r="P161" s="1271"/>
      <c r="Q161" s="1272"/>
      <c r="R161" s="1222" t="s">
        <v>411</v>
      </c>
      <c r="S161" s="1222"/>
      <c r="T161" s="433">
        <f>IFERROR(VLOOKUP(H161,'2.1 Balance de prueba'!$B$5:$G$1105,6,0),0)+IFERROR(VLOOKUP(C161,'2.1 Balance de prueba'!$B$5:$G$1825,6,0),0)+IFERROR(VLOOKUP(D161,'2.1 Balance de prueba'!$B$5:$G$1105,6,0),0)+IFERROR(VLOOKUP(E161,'2.1 Balance de prueba'!$B$5:$G$1825,6,0),0)+IFERROR(VLOOKUP(F161,'2.1 Balance de prueba'!$B$5:$G$1825,6,0),0)+IFERROR(VLOOKUP(B161,'2.1 Balance de prueba'!$B$5:$G$1105,6,0),0)+IFERROR(VLOOKUP(A161,'2.1 Balance de prueba'!$B$5:$G$1105,6,0),0)+IFERROR(VLOOKUP(I161,'2.1 Balance de prueba'!$B$5:$G$1105,6,0),0)+IFERROR(VLOOKUP(J161,'2.1 Balance de prueba'!$B$5:$G$1105,6,0),0)+IFERROR(VLOOKUP(K161,'2.1 Balance de prueba'!$B$5:$G$1105,6,0),0)+IFERROR(VLOOKUP(G161,'2.1 Balance de prueba'!$B$5:$G$1105,6,0),0)</f>
        <v>0</v>
      </c>
      <c r="U161" s="433"/>
      <c r="V161" s="433"/>
      <c r="W161" s="433"/>
      <c r="X161" s="430">
        <f t="shared" si="38"/>
        <v>0</v>
      </c>
      <c r="Y161" s="431"/>
      <c r="Z161" s="436"/>
      <c r="AA161" s="436"/>
      <c r="AB161" s="436"/>
      <c r="AC161" s="439"/>
      <c r="AD161" s="439"/>
      <c r="AE161" s="439"/>
      <c r="AF161" s="439"/>
      <c r="AJ161" s="391"/>
    </row>
    <row r="162" spans="1:95" ht="30.75" customHeight="1">
      <c r="A162" s="694"/>
      <c r="B162" s="694"/>
      <c r="C162" s="694"/>
      <c r="D162" s="694"/>
      <c r="E162" s="694"/>
      <c r="F162" s="694"/>
      <c r="G162" s="694"/>
      <c r="H162" s="694"/>
      <c r="I162" s="694"/>
      <c r="J162" s="694"/>
      <c r="K162" s="694"/>
      <c r="M162" s="427">
        <f t="shared" si="35"/>
        <v>150</v>
      </c>
      <c r="N162" s="1262"/>
      <c r="O162" s="1174"/>
      <c r="P162" s="1271"/>
      <c r="Q162" s="1272"/>
      <c r="R162" s="1222" t="s">
        <v>412</v>
      </c>
      <c r="S162" s="1222"/>
      <c r="T162" s="433">
        <f>IFERROR(VLOOKUP(H162,'2.1 Balance de prueba'!$B$5:$G$1105,6,0),0)+IFERROR(VLOOKUP(C162,'2.1 Balance de prueba'!$B$5:$G$1825,6,0),0)+IFERROR(VLOOKUP(D162,'2.1 Balance de prueba'!$B$5:$G$1105,6,0),0)+IFERROR(VLOOKUP(E162,'2.1 Balance de prueba'!$B$5:$G$1825,6,0),0)+IFERROR(VLOOKUP(F162,'2.1 Balance de prueba'!$B$5:$G$1825,6,0),0)+IFERROR(VLOOKUP(B162,'2.1 Balance de prueba'!$B$5:$G$1105,6,0),0)+IFERROR(VLOOKUP(A162,'2.1 Balance de prueba'!$B$5:$G$1105,6,0),0)+IFERROR(VLOOKUP(I162,'2.1 Balance de prueba'!$B$5:$G$1105,6,0),0)+IFERROR(VLOOKUP(J162,'2.1 Balance de prueba'!$B$5:$G$1105,6,0),0)+IFERROR(VLOOKUP(K162,'2.1 Balance de prueba'!$B$5:$G$1105,6,0),0)+IFERROR(VLOOKUP(G162,'2.1 Balance de prueba'!$B$5:$G$1105,6,0),0)</f>
        <v>0</v>
      </c>
      <c r="U162" s="433"/>
      <c r="V162" s="433"/>
      <c r="W162" s="433"/>
      <c r="X162" s="430">
        <f t="shared" si="38"/>
        <v>0</v>
      </c>
      <c r="Y162" s="431"/>
      <c r="Z162" s="436"/>
      <c r="AA162" s="436"/>
      <c r="AB162" s="436"/>
      <c r="AC162" s="439"/>
      <c r="AD162" s="439"/>
      <c r="AE162" s="439"/>
      <c r="AF162" s="439"/>
      <c r="AJ162" s="391"/>
    </row>
    <row r="163" spans="1:95" ht="30.75" customHeight="1">
      <c r="A163" s="694"/>
      <c r="B163" s="694"/>
      <c r="C163" s="694"/>
      <c r="D163" s="694"/>
      <c r="E163" s="694"/>
      <c r="F163" s="694"/>
      <c r="G163" s="694"/>
      <c r="H163" s="694"/>
      <c r="I163" s="694"/>
      <c r="J163" s="694"/>
      <c r="K163" s="694"/>
      <c r="M163" s="427">
        <f t="shared" si="35"/>
        <v>151</v>
      </c>
      <c r="N163" s="1262"/>
      <c r="O163" s="1174"/>
      <c r="P163" s="1271"/>
      <c r="Q163" s="1272"/>
      <c r="R163" s="1222" t="s">
        <v>413</v>
      </c>
      <c r="S163" s="1222"/>
      <c r="T163" s="433">
        <f>IFERROR(VLOOKUP(H163,'2.1 Balance de prueba'!$B$5:$G$1105,6,0),0)+IFERROR(VLOOKUP(C163,'2.1 Balance de prueba'!$B$5:$G$1825,6,0),0)+IFERROR(VLOOKUP(D163,'2.1 Balance de prueba'!$B$5:$G$1105,6,0),0)+IFERROR(VLOOKUP(E163,'2.1 Balance de prueba'!$B$5:$G$1825,6,0),0)+IFERROR(VLOOKUP(F163,'2.1 Balance de prueba'!$B$5:$G$1825,6,0),0)+IFERROR(VLOOKUP(B163,'2.1 Balance de prueba'!$B$5:$G$1105,6,0),0)+IFERROR(VLOOKUP(A163,'2.1 Balance de prueba'!$B$5:$G$1105,6,0),0)+IFERROR(VLOOKUP(I163,'2.1 Balance de prueba'!$B$5:$G$1105,6,0),0)+IFERROR(VLOOKUP(J163,'2.1 Balance de prueba'!$B$5:$G$1105,6,0),0)+IFERROR(VLOOKUP(K163,'2.1 Balance de prueba'!$B$5:$G$1105,6,0),0)+IFERROR(VLOOKUP(G163,'2.1 Balance de prueba'!$B$5:$G$1105,6,0),0)</f>
        <v>0</v>
      </c>
      <c r="U163" s="433"/>
      <c r="V163" s="433"/>
      <c r="W163" s="433"/>
      <c r="X163" s="430">
        <f t="shared" si="38"/>
        <v>0</v>
      </c>
      <c r="Y163" s="431"/>
      <c r="Z163" s="436"/>
      <c r="AA163" s="436"/>
      <c r="AB163" s="436"/>
      <c r="AC163" s="439"/>
      <c r="AD163" s="439"/>
      <c r="AE163" s="439"/>
      <c r="AF163" s="439"/>
      <c r="AJ163" s="391"/>
    </row>
    <row r="164" spans="1:95" ht="30.75" customHeight="1">
      <c r="A164" s="694"/>
      <c r="B164" s="694"/>
      <c r="C164" s="694"/>
      <c r="D164" s="694"/>
      <c r="E164" s="694"/>
      <c r="F164" s="694"/>
      <c r="G164" s="694"/>
      <c r="H164" s="694"/>
      <c r="I164" s="694"/>
      <c r="J164" s="694"/>
      <c r="K164" s="694"/>
      <c r="M164" s="427">
        <f t="shared" si="35"/>
        <v>152</v>
      </c>
      <c r="N164" s="1262"/>
      <c r="O164" s="1174"/>
      <c r="P164" s="1271"/>
      <c r="Q164" s="1272"/>
      <c r="R164" s="1222" t="s">
        <v>432</v>
      </c>
      <c r="S164" s="1222"/>
      <c r="T164" s="433">
        <f>IFERROR(VLOOKUP(H164,'2.1 Balance de prueba'!$B$5:$G$1105,6,0),0)+IFERROR(VLOOKUP(C164,'2.1 Balance de prueba'!$B$5:$G$1825,6,0),0)+IFERROR(VLOOKUP(D164,'2.1 Balance de prueba'!$B$5:$G$1105,6,0),0)+IFERROR(VLOOKUP(E164,'2.1 Balance de prueba'!$B$5:$G$1825,6,0),0)+IFERROR(VLOOKUP(F164,'2.1 Balance de prueba'!$B$5:$G$1825,6,0),0)+IFERROR(VLOOKUP(B164,'2.1 Balance de prueba'!$B$5:$G$1105,6,0),0)+IFERROR(VLOOKUP(A164,'2.1 Balance de prueba'!$B$5:$G$1105,6,0),0)+IFERROR(VLOOKUP(I164,'2.1 Balance de prueba'!$B$5:$G$1105,6,0),0)+IFERROR(VLOOKUP(J164,'2.1 Balance de prueba'!$B$5:$G$1105,6,0),0)+IFERROR(VLOOKUP(K164,'2.1 Balance de prueba'!$B$5:$G$1105,6,0),0)+IFERROR(VLOOKUP(G164,'2.1 Balance de prueba'!$B$5:$G$1105,6,0),0)</f>
        <v>0</v>
      </c>
      <c r="U164" s="433"/>
      <c r="V164" s="433"/>
      <c r="W164" s="433"/>
      <c r="X164" s="430">
        <f t="shared" si="38"/>
        <v>0</v>
      </c>
      <c r="Y164" s="431"/>
      <c r="Z164" s="436"/>
      <c r="AA164" s="436"/>
      <c r="AB164" s="436"/>
      <c r="AC164" s="439"/>
      <c r="AD164" s="439"/>
      <c r="AE164" s="439"/>
      <c r="AF164" s="439"/>
      <c r="AJ164" s="391"/>
    </row>
    <row r="165" spans="1:95" ht="30.75" customHeight="1">
      <c r="A165" s="694"/>
      <c r="B165" s="694"/>
      <c r="C165" s="694"/>
      <c r="D165" s="694"/>
      <c r="E165" s="694"/>
      <c r="F165" s="694"/>
      <c r="G165" s="694"/>
      <c r="H165" s="694"/>
      <c r="I165" s="694"/>
      <c r="J165" s="694"/>
      <c r="K165" s="694"/>
      <c r="M165" s="427">
        <f t="shared" si="35"/>
        <v>153</v>
      </c>
      <c r="N165" s="1262"/>
      <c r="O165" s="1174"/>
      <c r="P165" s="1271"/>
      <c r="Q165" s="1272"/>
      <c r="R165" s="1222" t="s">
        <v>414</v>
      </c>
      <c r="S165" s="1222"/>
      <c r="T165" s="433">
        <f>IFERROR(VLOOKUP(H165,'2.1 Balance de prueba'!$B$5:$G$1105,6,0),0)+IFERROR(VLOOKUP(C165,'2.1 Balance de prueba'!$B$5:$G$1825,6,0),0)+IFERROR(VLOOKUP(D165,'2.1 Balance de prueba'!$B$5:$G$1105,6,0),0)+IFERROR(VLOOKUP(E165,'2.1 Balance de prueba'!$B$5:$G$1825,6,0),0)+IFERROR(VLOOKUP(F165,'2.1 Balance de prueba'!$B$5:$G$1825,6,0),0)+IFERROR(VLOOKUP(B165,'2.1 Balance de prueba'!$B$5:$G$1105,6,0),0)+IFERROR(VLOOKUP(A165,'2.1 Balance de prueba'!$B$5:$G$1105,6,0),0)+IFERROR(VLOOKUP(I165,'2.1 Balance de prueba'!$B$5:$G$1105,6,0),0)+IFERROR(VLOOKUP(J165,'2.1 Balance de prueba'!$B$5:$G$1105,6,0),0)+IFERROR(VLOOKUP(K165,'2.1 Balance de prueba'!$B$5:$G$1105,6,0),0)+IFERROR(VLOOKUP(G165,'2.1 Balance de prueba'!$B$5:$G$1105,6,0),0)</f>
        <v>0</v>
      </c>
      <c r="U165" s="433"/>
      <c r="V165" s="433"/>
      <c r="W165" s="433"/>
      <c r="X165" s="430">
        <f t="shared" si="38"/>
        <v>0</v>
      </c>
      <c r="Y165" s="431"/>
      <c r="Z165" s="436"/>
      <c r="AA165" s="436"/>
      <c r="AB165" s="436"/>
      <c r="AC165" s="439"/>
      <c r="AD165" s="439"/>
      <c r="AE165" s="439"/>
      <c r="AF165" s="439"/>
      <c r="AJ165" s="391"/>
    </row>
    <row r="166" spans="1:95" ht="30.75" customHeight="1">
      <c r="A166" s="694"/>
      <c r="B166" s="694"/>
      <c r="C166" s="694"/>
      <c r="D166" s="694"/>
      <c r="E166" s="694"/>
      <c r="F166" s="694"/>
      <c r="G166" s="694"/>
      <c r="H166" s="694"/>
      <c r="I166" s="694"/>
      <c r="J166" s="694"/>
      <c r="K166" s="694"/>
      <c r="M166" s="427">
        <f t="shared" si="35"/>
        <v>154</v>
      </c>
      <c r="N166" s="1262"/>
      <c r="O166" s="1174"/>
      <c r="P166" s="1271"/>
      <c r="Q166" s="1272"/>
      <c r="R166" s="1222" t="s">
        <v>433</v>
      </c>
      <c r="S166" s="1222"/>
      <c r="T166" s="433">
        <f>IFERROR(VLOOKUP(H166,'2.1 Balance de prueba'!$B$5:$G$1105,6,0),0)+IFERROR(VLOOKUP(C166,'2.1 Balance de prueba'!$B$5:$G$1825,6,0),0)+IFERROR(VLOOKUP(D166,'2.1 Balance de prueba'!$B$5:$G$1105,6,0),0)+IFERROR(VLOOKUP(E166,'2.1 Balance de prueba'!$B$5:$G$1825,6,0),0)+IFERROR(VLOOKUP(F166,'2.1 Balance de prueba'!$B$5:$G$1825,6,0),0)+IFERROR(VLOOKUP(B166,'2.1 Balance de prueba'!$B$5:$G$1105,6,0),0)+IFERROR(VLOOKUP(A166,'2.1 Balance de prueba'!$B$5:$G$1105,6,0),0)+IFERROR(VLOOKUP(I166,'2.1 Balance de prueba'!$B$5:$G$1105,6,0),0)+IFERROR(VLOOKUP(J166,'2.1 Balance de prueba'!$B$5:$G$1105,6,0),0)+IFERROR(VLOOKUP(K166,'2.1 Balance de prueba'!$B$5:$G$1105,6,0),0)+IFERROR(VLOOKUP(G166,'2.1 Balance de prueba'!$B$5:$G$1105,6,0),0)</f>
        <v>0</v>
      </c>
      <c r="U166" s="433"/>
      <c r="V166" s="433"/>
      <c r="W166" s="433"/>
      <c r="X166" s="430">
        <f t="shared" si="38"/>
        <v>0</v>
      </c>
      <c r="Y166" s="431"/>
      <c r="Z166" s="436"/>
      <c r="AA166" s="436"/>
      <c r="AB166" s="436"/>
      <c r="AC166" s="439"/>
      <c r="AD166" s="439"/>
      <c r="AE166" s="439"/>
      <c r="AF166" s="439"/>
      <c r="AJ166" s="391"/>
    </row>
    <row r="167" spans="1:95" ht="30.75" customHeight="1">
      <c r="A167" s="694"/>
      <c r="B167" s="694"/>
      <c r="C167" s="694"/>
      <c r="D167" s="694"/>
      <c r="E167" s="694"/>
      <c r="F167" s="694"/>
      <c r="G167" s="694"/>
      <c r="H167" s="694"/>
      <c r="I167" s="694"/>
      <c r="J167" s="694"/>
      <c r="K167" s="694"/>
      <c r="M167" s="427">
        <f t="shared" si="35"/>
        <v>155</v>
      </c>
      <c r="N167" s="1262"/>
      <c r="O167" s="1174"/>
      <c r="P167" s="1271"/>
      <c r="Q167" s="1272"/>
      <c r="R167" s="1222" t="s">
        <v>415</v>
      </c>
      <c r="S167" s="1222"/>
      <c r="T167" s="433">
        <f>IFERROR(VLOOKUP(H167,'2.1 Balance de prueba'!$B$5:$G$1105,6,0),0)+IFERROR(VLOOKUP(C167,'2.1 Balance de prueba'!$B$5:$G$1825,6,0),0)+IFERROR(VLOOKUP(D167,'2.1 Balance de prueba'!$B$5:$G$1105,6,0),0)+IFERROR(VLOOKUP(E167,'2.1 Balance de prueba'!$B$5:$G$1825,6,0),0)+IFERROR(VLOOKUP(F167,'2.1 Balance de prueba'!$B$5:$G$1825,6,0),0)+IFERROR(VLOOKUP(B167,'2.1 Balance de prueba'!$B$5:$G$1105,6,0),0)+IFERROR(VLOOKUP(A167,'2.1 Balance de prueba'!$B$5:$G$1105,6,0),0)+IFERROR(VLOOKUP(I167,'2.1 Balance de prueba'!$B$5:$G$1105,6,0),0)+IFERROR(VLOOKUP(J167,'2.1 Balance de prueba'!$B$5:$G$1105,6,0),0)+IFERROR(VLOOKUP(K167,'2.1 Balance de prueba'!$B$5:$G$1105,6,0),0)+IFERROR(VLOOKUP(G167,'2.1 Balance de prueba'!$B$5:$G$1105,6,0),0)</f>
        <v>0</v>
      </c>
      <c r="U167" s="433"/>
      <c r="V167" s="433"/>
      <c r="W167" s="433"/>
      <c r="X167" s="430">
        <f t="shared" si="38"/>
        <v>0</v>
      </c>
      <c r="Y167" s="431"/>
      <c r="Z167" s="436"/>
      <c r="AA167" s="436"/>
      <c r="AB167" s="436"/>
      <c r="AC167" s="439"/>
      <c r="AD167" s="439"/>
      <c r="AE167" s="439"/>
      <c r="AF167" s="439"/>
      <c r="AJ167" s="391"/>
    </row>
    <row r="168" spans="1:95" ht="30.75" customHeight="1">
      <c r="A168" s="694"/>
      <c r="B168" s="694"/>
      <c r="C168" s="694"/>
      <c r="D168" s="694"/>
      <c r="E168" s="694"/>
      <c r="F168" s="694"/>
      <c r="G168" s="694"/>
      <c r="H168" s="694"/>
      <c r="I168" s="694"/>
      <c r="J168" s="694"/>
      <c r="K168" s="694"/>
      <c r="M168" s="427">
        <f t="shared" si="35"/>
        <v>156</v>
      </c>
      <c r="N168" s="1262"/>
      <c r="O168" s="1174"/>
      <c r="P168" s="1271"/>
      <c r="Q168" s="1272"/>
      <c r="R168" s="1222" t="s">
        <v>416</v>
      </c>
      <c r="S168" s="1222"/>
      <c r="T168" s="433">
        <f>IFERROR(VLOOKUP(H168,'2.1 Balance de prueba'!$B$5:$G$1105,6,0),0)+IFERROR(VLOOKUP(C168,'2.1 Balance de prueba'!$B$5:$G$1825,6,0),0)+IFERROR(VLOOKUP(D168,'2.1 Balance de prueba'!$B$5:$G$1105,6,0),0)+IFERROR(VLOOKUP(E168,'2.1 Balance de prueba'!$B$5:$G$1825,6,0),0)+IFERROR(VLOOKUP(F168,'2.1 Balance de prueba'!$B$5:$G$1825,6,0),0)+IFERROR(VLOOKUP(B168,'2.1 Balance de prueba'!$B$5:$G$1105,6,0),0)+IFERROR(VLOOKUP(A168,'2.1 Balance de prueba'!$B$5:$G$1105,6,0),0)+IFERROR(VLOOKUP(I168,'2.1 Balance de prueba'!$B$5:$G$1105,6,0),0)+IFERROR(VLOOKUP(J168,'2.1 Balance de prueba'!$B$5:$G$1105,6,0),0)+IFERROR(VLOOKUP(K168,'2.1 Balance de prueba'!$B$5:$G$1105,6,0),0)+IFERROR(VLOOKUP(G168,'2.1 Balance de prueba'!$B$5:$G$1105,6,0),0)</f>
        <v>0</v>
      </c>
      <c r="U168" s="433"/>
      <c r="V168" s="433"/>
      <c r="W168" s="433"/>
      <c r="X168" s="430">
        <f t="shared" si="38"/>
        <v>0</v>
      </c>
      <c r="Y168" s="431"/>
      <c r="Z168" s="436"/>
      <c r="AA168" s="436"/>
      <c r="AB168" s="436"/>
      <c r="AC168" s="439"/>
      <c r="AD168" s="439"/>
      <c r="AE168" s="439"/>
      <c r="AF168" s="439"/>
      <c r="AJ168" s="391"/>
    </row>
    <row r="169" spans="1:95" ht="30.75" customHeight="1">
      <c r="A169" s="694"/>
      <c r="B169" s="694"/>
      <c r="C169" s="694"/>
      <c r="D169" s="694"/>
      <c r="E169" s="694"/>
      <c r="F169" s="694"/>
      <c r="G169" s="694"/>
      <c r="H169" s="694"/>
      <c r="I169" s="694"/>
      <c r="J169" s="694"/>
      <c r="K169" s="694"/>
      <c r="M169" s="427">
        <f t="shared" si="35"/>
        <v>157</v>
      </c>
      <c r="N169" s="1262"/>
      <c r="O169" s="1174"/>
      <c r="P169" s="1271"/>
      <c r="Q169" s="1272"/>
      <c r="R169" s="1222" t="s">
        <v>434</v>
      </c>
      <c r="S169" s="1222"/>
      <c r="T169" s="433">
        <f>IFERROR(VLOOKUP(H169,'2.1 Balance de prueba'!$B$5:$G$1105,6,0),0)+IFERROR(VLOOKUP(C169,'2.1 Balance de prueba'!$B$5:$G$1825,6,0),0)+IFERROR(VLOOKUP(D169,'2.1 Balance de prueba'!$B$5:$G$1105,6,0),0)+IFERROR(VLOOKUP(E169,'2.1 Balance de prueba'!$B$5:$G$1825,6,0),0)+IFERROR(VLOOKUP(F169,'2.1 Balance de prueba'!$B$5:$G$1825,6,0),0)+IFERROR(VLOOKUP(B169,'2.1 Balance de prueba'!$B$5:$G$1105,6,0),0)+IFERROR(VLOOKUP(A169,'2.1 Balance de prueba'!$B$5:$G$1105,6,0),0)+IFERROR(VLOOKUP(I169,'2.1 Balance de prueba'!$B$5:$G$1105,6,0),0)+IFERROR(VLOOKUP(J169,'2.1 Balance de prueba'!$B$5:$G$1105,6,0),0)+IFERROR(VLOOKUP(K169,'2.1 Balance de prueba'!$B$5:$G$1105,6,0),0)+IFERROR(VLOOKUP(G169,'2.1 Balance de prueba'!$B$5:$G$1105,6,0),0)</f>
        <v>0</v>
      </c>
      <c r="U169" s="433"/>
      <c r="V169" s="433"/>
      <c r="W169" s="433"/>
      <c r="X169" s="430">
        <f t="shared" si="38"/>
        <v>0</v>
      </c>
      <c r="Y169" s="431"/>
      <c r="Z169" s="436"/>
      <c r="AA169" s="436"/>
      <c r="AB169" s="436"/>
      <c r="AC169" s="439"/>
      <c r="AD169" s="439"/>
      <c r="AE169" s="439"/>
      <c r="AF169" s="439"/>
      <c r="AJ169" s="391"/>
    </row>
    <row r="170" spans="1:95" ht="30.75" customHeight="1">
      <c r="A170" s="694"/>
      <c r="B170" s="694"/>
      <c r="C170" s="694"/>
      <c r="D170" s="694"/>
      <c r="E170" s="694"/>
      <c r="F170" s="694"/>
      <c r="G170" s="694"/>
      <c r="H170" s="694"/>
      <c r="I170" s="694"/>
      <c r="J170" s="694"/>
      <c r="K170" s="694"/>
      <c r="M170" s="427">
        <f t="shared" si="35"/>
        <v>158</v>
      </c>
      <c r="N170" s="1262"/>
      <c r="O170" s="1174"/>
      <c r="P170" s="1271"/>
      <c r="Q170" s="1272"/>
      <c r="R170" s="1222" t="s">
        <v>325</v>
      </c>
      <c r="S170" s="1222"/>
      <c r="T170" s="433">
        <f>IFERROR(VLOOKUP(H170,'2.1 Balance de prueba'!$B$5:$G$1105,6,0),0)+IFERROR(VLOOKUP(C170,'2.1 Balance de prueba'!$B$5:$G$1825,6,0),0)+IFERROR(VLOOKUP(D170,'2.1 Balance de prueba'!$B$5:$G$1105,6,0),0)+IFERROR(VLOOKUP(E170,'2.1 Balance de prueba'!$B$5:$G$1825,6,0),0)+IFERROR(VLOOKUP(F170,'2.1 Balance de prueba'!$B$5:$G$1825,6,0),0)+IFERROR(VLOOKUP(B170,'2.1 Balance de prueba'!$B$5:$G$1105,6,0),0)+IFERROR(VLOOKUP(A170,'2.1 Balance de prueba'!$B$5:$G$1105,6,0),0)+IFERROR(VLOOKUP(I170,'2.1 Balance de prueba'!$B$5:$G$1105,6,0),0)+IFERROR(VLOOKUP(J170,'2.1 Balance de prueba'!$B$5:$G$1105,6,0),0)+IFERROR(VLOOKUP(K170,'2.1 Balance de prueba'!$B$5:$G$1105,6,0),0)+IFERROR(VLOOKUP(G170,'2.1 Balance de prueba'!$B$5:$G$1105,6,0),0)</f>
        <v>0</v>
      </c>
      <c r="U170" s="433"/>
      <c r="V170" s="433"/>
      <c r="W170" s="433"/>
      <c r="X170" s="430">
        <f t="shared" si="38"/>
        <v>0</v>
      </c>
      <c r="Y170" s="431"/>
      <c r="Z170" s="436"/>
      <c r="AA170" s="436"/>
      <c r="AB170" s="436"/>
      <c r="AC170" s="439"/>
      <c r="AD170" s="439"/>
      <c r="AE170" s="439"/>
      <c r="AF170" s="439"/>
      <c r="AJ170" s="391"/>
    </row>
    <row r="171" spans="1:95" ht="30.75" customHeight="1">
      <c r="A171" s="694"/>
      <c r="B171" s="694"/>
      <c r="C171" s="694"/>
      <c r="D171" s="694"/>
      <c r="E171" s="694"/>
      <c r="F171" s="694"/>
      <c r="G171" s="694"/>
      <c r="H171" s="694"/>
      <c r="I171" s="694"/>
      <c r="J171" s="694"/>
      <c r="K171" s="694"/>
      <c r="M171" s="427">
        <f t="shared" si="35"/>
        <v>159</v>
      </c>
      <c r="N171" s="1262"/>
      <c r="O171" s="1175"/>
      <c r="P171" s="1273"/>
      <c r="Q171" s="1274"/>
      <c r="R171" s="1222" t="s">
        <v>222</v>
      </c>
      <c r="S171" s="1222"/>
      <c r="T171" s="433">
        <f>IFERROR(VLOOKUP(H171,'2.1 Balance de prueba'!$B$5:$G$1105,6,0),0)+IFERROR(VLOOKUP(C171,'2.1 Balance de prueba'!$B$5:$G$1825,6,0),0)+IFERROR(VLOOKUP(D171,'2.1 Balance de prueba'!$B$5:$G$1105,6,0),0)+IFERROR(VLOOKUP(E171,'2.1 Balance de prueba'!$B$5:$G$1825,6,0),0)+IFERROR(VLOOKUP(F171,'2.1 Balance de prueba'!$B$5:$G$1825,6,0),0)+IFERROR(VLOOKUP(B171,'2.1 Balance de prueba'!$B$5:$G$1105,6,0),0)+IFERROR(VLOOKUP(A171,'2.1 Balance de prueba'!$B$5:$G$1105,6,0),0)+IFERROR(VLOOKUP(I171,'2.1 Balance de prueba'!$B$5:$G$1105,6,0),0)+IFERROR(VLOOKUP(J171,'2.1 Balance de prueba'!$B$5:$G$1105,6,0),0)+IFERROR(VLOOKUP(K171,'2.1 Balance de prueba'!$B$5:$G$1105,6,0),0)+IFERROR(VLOOKUP(G171,'2.1 Balance de prueba'!$B$5:$G$1105,6,0),0)</f>
        <v>0</v>
      </c>
      <c r="U171" s="433"/>
      <c r="V171" s="433"/>
      <c r="W171" s="433"/>
      <c r="X171" s="430">
        <f t="shared" si="38"/>
        <v>0</v>
      </c>
      <c r="Y171" s="431"/>
      <c r="Z171" s="436"/>
      <c r="AA171" s="436"/>
      <c r="AB171" s="436"/>
      <c r="AC171" s="439"/>
      <c r="AD171" s="439"/>
      <c r="AE171" s="439"/>
      <c r="AF171" s="439"/>
      <c r="AJ171" s="391"/>
    </row>
    <row r="172" spans="1:95" s="468" customFormat="1" ht="30" customHeight="1">
      <c r="A172" s="752"/>
      <c r="B172" s="752"/>
      <c r="C172" s="752"/>
      <c r="D172" s="752"/>
      <c r="E172" s="752"/>
      <c r="F172" s="752"/>
      <c r="G172" s="752"/>
      <c r="H172" s="752"/>
      <c r="I172" s="752"/>
      <c r="J172" s="752"/>
      <c r="K172" s="752"/>
      <c r="M172" s="427">
        <f t="shared" si="35"/>
        <v>160</v>
      </c>
      <c r="N172" s="1262"/>
      <c r="O172" s="1159" t="s">
        <v>107</v>
      </c>
      <c r="P172" s="1160"/>
      <c r="Q172" s="1180"/>
      <c r="R172" s="1180"/>
      <c r="S172" s="1181"/>
      <c r="T172" s="465">
        <f>SUM(T173:T184)</f>
        <v>0</v>
      </c>
      <c r="U172" s="465">
        <f t="shared" ref="U172:AF172" si="39">SUM(U173:U184)</f>
        <v>0</v>
      </c>
      <c r="V172" s="465">
        <f t="shared" si="39"/>
        <v>0</v>
      </c>
      <c r="W172" s="465">
        <f t="shared" si="39"/>
        <v>0</v>
      </c>
      <c r="X172" s="465">
        <f t="shared" si="39"/>
        <v>0</v>
      </c>
      <c r="Y172" s="459"/>
      <c r="Z172" s="465">
        <f t="shared" si="39"/>
        <v>0</v>
      </c>
      <c r="AA172" s="465">
        <f t="shared" si="39"/>
        <v>0</v>
      </c>
      <c r="AB172" s="465">
        <f t="shared" si="39"/>
        <v>0</v>
      </c>
      <c r="AC172" s="465">
        <f t="shared" si="39"/>
        <v>0</v>
      </c>
      <c r="AD172" s="465">
        <f t="shared" si="39"/>
        <v>0</v>
      </c>
      <c r="AE172" s="465">
        <f t="shared" si="39"/>
        <v>0</v>
      </c>
      <c r="AF172" s="465">
        <f t="shared" si="39"/>
        <v>0</v>
      </c>
      <c r="AG172" s="466"/>
      <c r="AH172" s="466"/>
      <c r="AI172" s="466"/>
      <c r="AJ172" s="466"/>
      <c r="AK172" s="467"/>
      <c r="AL172" s="467"/>
      <c r="AM172" s="467"/>
      <c r="AN172" s="467"/>
      <c r="AO172" s="467"/>
      <c r="AP172" s="467"/>
      <c r="AQ172" s="467"/>
      <c r="AR172" s="467"/>
      <c r="AS172" s="467"/>
      <c r="AT172" s="467"/>
      <c r="AU172" s="467"/>
      <c r="AV172" s="467"/>
      <c r="AW172" s="467"/>
      <c r="AX172" s="467"/>
      <c r="AY172" s="467"/>
      <c r="AZ172" s="467"/>
      <c r="BA172" s="467"/>
      <c r="BB172" s="467"/>
      <c r="BC172" s="467"/>
      <c r="BD172" s="467"/>
      <c r="BE172" s="467"/>
      <c r="BF172" s="467"/>
      <c r="BG172" s="467"/>
      <c r="BH172" s="467"/>
      <c r="BI172" s="467"/>
      <c r="BJ172" s="467"/>
      <c r="BK172" s="467"/>
      <c r="BL172" s="467"/>
      <c r="BM172" s="467"/>
      <c r="BN172" s="467"/>
      <c r="BO172" s="467"/>
      <c r="BP172" s="467"/>
      <c r="BQ172" s="467"/>
      <c r="BR172" s="467"/>
      <c r="BS172" s="467"/>
      <c r="BT172" s="467"/>
      <c r="BU172" s="467"/>
      <c r="BV172" s="467"/>
      <c r="BW172" s="467"/>
      <c r="BX172" s="467"/>
      <c r="BY172" s="467"/>
      <c r="BZ172" s="467"/>
      <c r="CA172" s="467"/>
      <c r="CB172" s="467"/>
      <c r="CC172" s="467"/>
      <c r="CD172" s="467"/>
      <c r="CE172" s="467"/>
      <c r="CF172" s="467"/>
      <c r="CG172" s="467"/>
      <c r="CH172" s="467"/>
      <c r="CI172" s="467"/>
      <c r="CJ172" s="467"/>
      <c r="CK172" s="467"/>
      <c r="CL172" s="467"/>
      <c r="CM172" s="467"/>
      <c r="CN172" s="467"/>
      <c r="CO172" s="467"/>
      <c r="CP172" s="467"/>
      <c r="CQ172" s="467"/>
    </row>
    <row r="173" spans="1:95" ht="24.75" customHeight="1">
      <c r="A173" s="694"/>
      <c r="B173" s="694"/>
      <c r="C173" s="694"/>
      <c r="D173" s="694"/>
      <c r="E173" s="694"/>
      <c r="F173" s="694"/>
      <c r="G173" s="694"/>
      <c r="H173" s="694"/>
      <c r="I173" s="694"/>
      <c r="J173" s="694"/>
      <c r="K173" s="694"/>
      <c r="M173" s="427">
        <f t="shared" si="35"/>
        <v>161</v>
      </c>
      <c r="N173" s="1262"/>
      <c r="O173" s="1173"/>
      <c r="P173" s="1222" t="s">
        <v>318</v>
      </c>
      <c r="Q173" s="1222"/>
      <c r="R173" s="1222"/>
      <c r="S173" s="1222"/>
      <c r="T173" s="433">
        <f>IFERROR(VLOOKUP(H173,'2.1 Balance de prueba'!$B$5:$G$1105,6,0),0)+IFERROR(VLOOKUP(C173,'2.1 Balance de prueba'!$B$5:$G$1825,6,0),0)+IFERROR(VLOOKUP(D173,'2.1 Balance de prueba'!$B$5:$G$1105,6,0),0)+IFERROR(VLOOKUP(E173,'2.1 Balance de prueba'!$B$5:$G$1825,6,0),0)+IFERROR(VLOOKUP(F173,'2.1 Balance de prueba'!$B$5:$G$1825,6,0),0)+IFERROR(VLOOKUP(B173,'2.1 Balance de prueba'!$B$5:$G$1105,6,0),0)+IFERROR(VLOOKUP(A173,'2.1 Balance de prueba'!$B$5:$G$1105,6,0),0)+IFERROR(VLOOKUP(I173,'2.1 Balance de prueba'!$B$5:$G$1105,6,0),0)+IFERROR(VLOOKUP(J173,'2.1 Balance de prueba'!$B$5:$G$1105,6,0),0)+IFERROR(VLOOKUP(K173,'2.1 Balance de prueba'!$B$5:$G$1105,6,0),0)+IFERROR(VLOOKUP(G173,'2.1 Balance de prueba'!$B$5:$G$1105,6,0),0)</f>
        <v>0</v>
      </c>
      <c r="U173" s="433"/>
      <c r="V173" s="433"/>
      <c r="W173" s="433"/>
      <c r="X173" s="430">
        <f t="shared" ref="X173:X185" si="40">T173+U173-V173+W173</f>
        <v>0</v>
      </c>
      <c r="Y173" s="431"/>
      <c r="Z173" s="436"/>
      <c r="AA173" s="436"/>
      <c r="AB173" s="436"/>
      <c r="AC173" s="439"/>
      <c r="AD173" s="439"/>
      <c r="AE173" s="439"/>
      <c r="AF173" s="439"/>
      <c r="AJ173" s="391"/>
    </row>
    <row r="174" spans="1:95" ht="22.5" customHeight="1">
      <c r="A174" s="694"/>
      <c r="B174" s="694"/>
      <c r="C174" s="694"/>
      <c r="D174" s="694"/>
      <c r="E174" s="694"/>
      <c r="F174" s="694"/>
      <c r="G174" s="694"/>
      <c r="H174" s="694"/>
      <c r="I174" s="694"/>
      <c r="J174" s="694"/>
      <c r="K174" s="694"/>
      <c r="M174" s="427">
        <f t="shared" si="35"/>
        <v>162</v>
      </c>
      <c r="N174" s="1262"/>
      <c r="O174" s="1236"/>
      <c r="P174" s="1222" t="s">
        <v>38</v>
      </c>
      <c r="Q174" s="1222"/>
      <c r="R174" s="1222"/>
      <c r="S174" s="1222"/>
      <c r="T174" s="433">
        <f>IFERROR(VLOOKUP(H174,'2.1 Balance de prueba'!$B$5:$G$1105,6,0),0)+IFERROR(VLOOKUP(C174,'2.1 Balance de prueba'!$B$5:$G$1825,6,0),0)+IFERROR(VLOOKUP(D174,'2.1 Balance de prueba'!$B$5:$G$1105,6,0),0)+IFERROR(VLOOKUP(E174,'2.1 Balance de prueba'!$B$5:$G$1825,6,0),0)+IFERROR(VLOOKUP(F174,'2.1 Balance de prueba'!$B$5:$G$1825,6,0),0)+IFERROR(VLOOKUP(B174,'2.1 Balance de prueba'!$B$5:$G$1105,6,0),0)+IFERROR(VLOOKUP(A174,'2.1 Balance de prueba'!$B$5:$G$1105,6,0),0)+IFERROR(VLOOKUP(I174,'2.1 Balance de prueba'!$B$5:$G$1105,6,0),0)+IFERROR(VLOOKUP(J174,'2.1 Balance de prueba'!$B$5:$G$1105,6,0),0)+IFERROR(VLOOKUP(K174,'2.1 Balance de prueba'!$B$5:$G$1105,6,0),0)+IFERROR(VLOOKUP(G174,'2.1 Balance de prueba'!$B$5:$G$1105,6,0),0)</f>
        <v>0</v>
      </c>
      <c r="U174" s="433"/>
      <c r="V174" s="433"/>
      <c r="W174" s="433"/>
      <c r="X174" s="430">
        <f t="shared" si="40"/>
        <v>0</v>
      </c>
      <c r="Y174" s="431"/>
      <c r="Z174" s="436"/>
      <c r="AA174" s="436"/>
      <c r="AB174" s="436"/>
      <c r="AC174" s="439"/>
      <c r="AD174" s="439"/>
      <c r="AE174" s="439"/>
      <c r="AF174" s="439"/>
      <c r="AJ174" s="391"/>
    </row>
    <row r="175" spans="1:95" ht="21" customHeight="1">
      <c r="A175" s="694"/>
      <c r="B175" s="694"/>
      <c r="C175" s="694"/>
      <c r="D175" s="694"/>
      <c r="E175" s="694"/>
      <c r="F175" s="694"/>
      <c r="G175" s="694"/>
      <c r="H175" s="694"/>
      <c r="I175" s="694"/>
      <c r="J175" s="694"/>
      <c r="K175" s="694"/>
      <c r="M175" s="427">
        <f t="shared" si="35"/>
        <v>163</v>
      </c>
      <c r="N175" s="1262"/>
      <c r="O175" s="1236"/>
      <c r="P175" s="1222" t="s">
        <v>35</v>
      </c>
      <c r="Q175" s="1222"/>
      <c r="R175" s="1222"/>
      <c r="S175" s="1222"/>
      <c r="T175" s="433">
        <f>IFERROR(VLOOKUP(H175,'2.1 Balance de prueba'!$B$5:$G$1105,6,0),0)+IFERROR(VLOOKUP(C175,'2.1 Balance de prueba'!$B$5:$G$1825,6,0),0)+IFERROR(VLOOKUP(D175,'2.1 Balance de prueba'!$B$5:$G$1105,6,0),0)+IFERROR(VLOOKUP(E175,'2.1 Balance de prueba'!$B$5:$G$1825,6,0),0)+IFERROR(VLOOKUP(F175,'2.1 Balance de prueba'!$B$5:$G$1825,6,0),0)+IFERROR(VLOOKUP(B175,'2.1 Balance de prueba'!$B$5:$G$1105,6,0),0)+IFERROR(VLOOKUP(A175,'2.1 Balance de prueba'!$B$5:$G$1105,6,0),0)+IFERROR(VLOOKUP(I175,'2.1 Balance de prueba'!$B$5:$G$1105,6,0),0)+IFERROR(VLOOKUP(J175,'2.1 Balance de prueba'!$B$5:$G$1105,6,0),0)+IFERROR(VLOOKUP(K175,'2.1 Balance de prueba'!$B$5:$G$1105,6,0),0)+IFERROR(VLOOKUP(G175,'2.1 Balance de prueba'!$B$5:$G$1105,6,0),0)</f>
        <v>0</v>
      </c>
      <c r="U175" s="433"/>
      <c r="V175" s="433"/>
      <c r="W175" s="433"/>
      <c r="X175" s="430">
        <f t="shared" si="40"/>
        <v>0</v>
      </c>
      <c r="Y175" s="431"/>
      <c r="Z175" s="436"/>
      <c r="AA175" s="436"/>
      <c r="AB175" s="436"/>
      <c r="AC175" s="439"/>
      <c r="AD175" s="439"/>
      <c r="AE175" s="439"/>
      <c r="AF175" s="439"/>
      <c r="AJ175" s="391"/>
    </row>
    <row r="176" spans="1:95" ht="21" customHeight="1">
      <c r="A176" s="694"/>
      <c r="B176" s="694"/>
      <c r="C176" s="694"/>
      <c r="D176" s="694"/>
      <c r="E176" s="694"/>
      <c r="F176" s="694"/>
      <c r="G176" s="694"/>
      <c r="H176" s="694"/>
      <c r="I176" s="694"/>
      <c r="J176" s="694"/>
      <c r="K176" s="694"/>
      <c r="M176" s="427">
        <f t="shared" si="35"/>
        <v>164</v>
      </c>
      <c r="N176" s="1262"/>
      <c r="O176" s="1236"/>
      <c r="P176" s="1230" t="s">
        <v>427</v>
      </c>
      <c r="Q176" s="1255"/>
      <c r="R176" s="1255"/>
      <c r="S176" s="1256"/>
      <c r="T176" s="433">
        <f>IFERROR(VLOOKUP(H176,'2.1 Balance de prueba'!$B$5:$G$1105,6,0),0)+IFERROR(VLOOKUP(C176,'2.1 Balance de prueba'!$B$5:$G$1825,6,0),0)+IFERROR(VLOOKUP(D176,'2.1 Balance de prueba'!$B$5:$G$1105,6,0),0)+IFERROR(VLOOKUP(E176,'2.1 Balance de prueba'!$B$5:$G$1825,6,0),0)+IFERROR(VLOOKUP(F176,'2.1 Balance de prueba'!$B$5:$G$1825,6,0),0)+IFERROR(VLOOKUP(B176,'2.1 Balance de prueba'!$B$5:$G$1105,6,0),0)+IFERROR(VLOOKUP(A176,'2.1 Balance de prueba'!$B$5:$G$1105,6,0),0)+IFERROR(VLOOKUP(I176,'2.1 Balance de prueba'!$B$5:$G$1105,6,0),0)+IFERROR(VLOOKUP(J176,'2.1 Balance de prueba'!$B$5:$G$1105,6,0),0)+IFERROR(VLOOKUP(K176,'2.1 Balance de prueba'!$B$5:$G$1105,6,0),0)+IFERROR(VLOOKUP(G176,'2.1 Balance de prueba'!$B$5:$G$1105,6,0),0)</f>
        <v>0</v>
      </c>
      <c r="U176" s="433"/>
      <c r="V176" s="433"/>
      <c r="W176" s="433"/>
      <c r="X176" s="430">
        <f t="shared" si="40"/>
        <v>0</v>
      </c>
      <c r="Y176" s="431"/>
      <c r="Z176" s="436"/>
      <c r="AA176" s="436"/>
      <c r="AB176" s="436"/>
      <c r="AC176" s="439"/>
      <c r="AD176" s="439"/>
      <c r="AE176" s="439"/>
      <c r="AF176" s="439"/>
      <c r="AJ176" s="391"/>
    </row>
    <row r="177" spans="1:36" ht="24.75" customHeight="1">
      <c r="A177" s="694"/>
      <c r="B177" s="694"/>
      <c r="C177" s="694"/>
      <c r="D177" s="694"/>
      <c r="E177" s="694"/>
      <c r="F177" s="694"/>
      <c r="G177" s="694"/>
      <c r="H177" s="694"/>
      <c r="I177" s="694"/>
      <c r="J177" s="694"/>
      <c r="K177" s="694"/>
      <c r="M177" s="427">
        <f t="shared" si="35"/>
        <v>165</v>
      </c>
      <c r="N177" s="1262"/>
      <c r="O177" s="1236"/>
      <c r="P177" s="1230" t="s">
        <v>319</v>
      </c>
      <c r="Q177" s="1231"/>
      <c r="R177" s="1222" t="s">
        <v>320</v>
      </c>
      <c r="S177" s="1222"/>
      <c r="T177" s="433">
        <f>IFERROR(VLOOKUP(H177,'2.1 Balance de prueba'!$B$5:$G$1105,6,0),0)+IFERROR(VLOOKUP(C177,'2.1 Balance de prueba'!$B$5:$G$1825,6,0),0)+IFERROR(VLOOKUP(D177,'2.1 Balance de prueba'!$B$5:$G$1105,6,0),0)+IFERROR(VLOOKUP(E177,'2.1 Balance de prueba'!$B$5:$G$1825,6,0),0)+IFERROR(VLOOKUP(F177,'2.1 Balance de prueba'!$B$5:$G$1825,6,0),0)+IFERROR(VLOOKUP(B177,'2.1 Balance de prueba'!$B$5:$G$1105,6,0),0)+IFERROR(VLOOKUP(A177,'2.1 Balance de prueba'!$B$5:$G$1105,6,0),0)+IFERROR(VLOOKUP(I177,'2.1 Balance de prueba'!$B$5:$G$1105,6,0),0)+IFERROR(VLOOKUP(J177,'2.1 Balance de prueba'!$B$5:$G$1105,6,0),0)+IFERROR(VLOOKUP(K177,'2.1 Balance de prueba'!$B$5:$G$1105,6,0),0)+IFERROR(VLOOKUP(G177,'2.1 Balance de prueba'!$B$5:$G$1105,6,0),0)</f>
        <v>0</v>
      </c>
      <c r="U177" s="433"/>
      <c r="V177" s="433"/>
      <c r="W177" s="433"/>
      <c r="X177" s="430">
        <f t="shared" si="40"/>
        <v>0</v>
      </c>
      <c r="Y177" s="431"/>
      <c r="Z177" s="436"/>
      <c r="AA177" s="436"/>
      <c r="AB177" s="436"/>
      <c r="AC177" s="439"/>
      <c r="AD177" s="439"/>
      <c r="AE177" s="439"/>
      <c r="AF177" s="439"/>
      <c r="AJ177" s="391"/>
    </row>
    <row r="178" spans="1:36" ht="30" customHeight="1">
      <c r="A178" s="694"/>
      <c r="B178" s="694"/>
      <c r="C178" s="694"/>
      <c r="D178" s="694"/>
      <c r="E178" s="694"/>
      <c r="F178" s="694"/>
      <c r="G178" s="694"/>
      <c r="H178" s="694"/>
      <c r="I178" s="694"/>
      <c r="J178" s="694"/>
      <c r="K178" s="694"/>
      <c r="M178" s="427">
        <f t="shared" si="35"/>
        <v>166</v>
      </c>
      <c r="N178" s="1262"/>
      <c r="O178" s="1236"/>
      <c r="P178" s="1232"/>
      <c r="Q178" s="1233"/>
      <c r="R178" s="1222" t="s">
        <v>632</v>
      </c>
      <c r="S178" s="1222"/>
      <c r="T178" s="433">
        <f>IFERROR(VLOOKUP(H178,'2.1 Balance de prueba'!$B$5:$G$1105,6,0),0)+IFERROR(VLOOKUP(C178,'2.1 Balance de prueba'!$B$5:$G$1825,6,0),0)+IFERROR(VLOOKUP(D178,'2.1 Balance de prueba'!$B$5:$G$1105,6,0),0)+IFERROR(VLOOKUP(E178,'2.1 Balance de prueba'!$B$5:$G$1825,6,0),0)+IFERROR(VLOOKUP(F178,'2.1 Balance de prueba'!$B$5:$G$1825,6,0),0)+IFERROR(VLOOKUP(B178,'2.1 Balance de prueba'!$B$5:$G$1105,6,0),0)+IFERROR(VLOOKUP(A178,'2.1 Balance de prueba'!$B$5:$G$1105,6,0),0)+IFERROR(VLOOKUP(I178,'2.1 Balance de prueba'!$B$5:$G$1105,6,0),0)+IFERROR(VLOOKUP(J178,'2.1 Balance de prueba'!$B$5:$G$1105,6,0),0)+IFERROR(VLOOKUP(K178,'2.1 Balance de prueba'!$B$5:$G$1105,6,0),0)+IFERROR(VLOOKUP(G178,'2.1 Balance de prueba'!$B$5:$G$1105,6,0),0)</f>
        <v>0</v>
      </c>
      <c r="U178" s="433"/>
      <c r="V178" s="433"/>
      <c r="W178" s="433"/>
      <c r="X178" s="430">
        <f t="shared" si="40"/>
        <v>0</v>
      </c>
      <c r="Y178" s="431"/>
      <c r="Z178" s="436"/>
      <c r="AA178" s="436"/>
      <c r="AB178" s="436"/>
      <c r="AC178" s="439"/>
      <c r="AD178" s="439"/>
      <c r="AE178" s="439"/>
      <c r="AF178" s="439"/>
      <c r="AJ178" s="391"/>
    </row>
    <row r="179" spans="1:36" ht="24.75" customHeight="1">
      <c r="A179" s="694"/>
      <c r="B179" s="694"/>
      <c r="C179" s="694"/>
      <c r="D179" s="694"/>
      <c r="E179" s="694"/>
      <c r="F179" s="694"/>
      <c r="G179" s="694"/>
      <c r="H179" s="694"/>
      <c r="I179" s="694"/>
      <c r="J179" s="694"/>
      <c r="K179" s="694"/>
      <c r="M179" s="427">
        <f t="shared" si="35"/>
        <v>167</v>
      </c>
      <c r="N179" s="1262"/>
      <c r="O179" s="1236"/>
      <c r="P179" s="1234"/>
      <c r="Q179" s="1235"/>
      <c r="R179" s="1222" t="s">
        <v>321</v>
      </c>
      <c r="S179" s="1222"/>
      <c r="T179" s="433">
        <f>IFERROR(VLOOKUP(H179,'2.1 Balance de prueba'!$B$5:$G$1105,6,0),0)+IFERROR(VLOOKUP(C179,'2.1 Balance de prueba'!$B$5:$G$1825,6,0),0)+IFERROR(VLOOKUP(D179,'2.1 Balance de prueba'!$B$5:$G$1105,6,0),0)+IFERROR(VLOOKUP(E179,'2.1 Balance de prueba'!$B$5:$G$1825,6,0),0)+IFERROR(VLOOKUP(F179,'2.1 Balance de prueba'!$B$5:$G$1825,6,0),0)+IFERROR(VLOOKUP(B179,'2.1 Balance de prueba'!$B$5:$G$1105,6,0),0)+IFERROR(VLOOKUP(A179,'2.1 Balance de prueba'!$B$5:$G$1105,6,0),0)+IFERROR(VLOOKUP(I179,'2.1 Balance de prueba'!$B$5:$G$1105,6,0),0)+IFERROR(VLOOKUP(J179,'2.1 Balance de prueba'!$B$5:$G$1105,6,0),0)+IFERROR(VLOOKUP(K179,'2.1 Balance de prueba'!$B$5:$G$1105,6,0),0)+IFERROR(VLOOKUP(G179,'2.1 Balance de prueba'!$B$5:$G$1105,6,0),0)</f>
        <v>0</v>
      </c>
      <c r="U179" s="433"/>
      <c r="V179" s="433"/>
      <c r="W179" s="433"/>
      <c r="X179" s="430">
        <f t="shared" si="40"/>
        <v>0</v>
      </c>
      <c r="Y179" s="431"/>
      <c r="Z179" s="436"/>
      <c r="AA179" s="436"/>
      <c r="AB179" s="436"/>
      <c r="AC179" s="439"/>
      <c r="AD179" s="439"/>
      <c r="AE179" s="439"/>
      <c r="AF179" s="439"/>
      <c r="AJ179" s="391"/>
    </row>
    <row r="180" spans="1:36" ht="21.75" customHeight="1">
      <c r="A180" s="694"/>
      <c r="B180" s="694"/>
      <c r="C180" s="694"/>
      <c r="D180" s="694"/>
      <c r="E180" s="694"/>
      <c r="F180" s="694"/>
      <c r="G180" s="694"/>
      <c r="H180" s="694"/>
      <c r="I180" s="694"/>
      <c r="J180" s="694"/>
      <c r="K180" s="694"/>
      <c r="M180" s="427">
        <f t="shared" si="35"/>
        <v>168</v>
      </c>
      <c r="N180" s="1262"/>
      <c r="O180" s="1236"/>
      <c r="P180" s="1230" t="s">
        <v>317</v>
      </c>
      <c r="Q180" s="1231"/>
      <c r="R180" s="1222" t="s">
        <v>320</v>
      </c>
      <c r="S180" s="1222"/>
      <c r="T180" s="433">
        <f>IFERROR(VLOOKUP(H180,'2.1 Balance de prueba'!$B$5:$G$1105,6,0),0)+IFERROR(VLOOKUP(C180,'2.1 Balance de prueba'!$B$5:$G$1825,6,0),0)+IFERROR(VLOOKUP(D180,'2.1 Balance de prueba'!$B$5:$G$1105,6,0),0)+IFERROR(VLOOKUP(E180,'2.1 Balance de prueba'!$B$5:$G$1825,6,0),0)+IFERROR(VLOOKUP(F180,'2.1 Balance de prueba'!$B$5:$G$1825,6,0),0)+IFERROR(VLOOKUP(B180,'2.1 Balance de prueba'!$B$5:$G$1105,6,0),0)+IFERROR(VLOOKUP(A180,'2.1 Balance de prueba'!$B$5:$G$1105,6,0),0)+IFERROR(VLOOKUP(I180,'2.1 Balance de prueba'!$B$5:$G$1105,6,0),0)+IFERROR(VLOOKUP(J180,'2.1 Balance de prueba'!$B$5:$G$1105,6,0),0)+IFERROR(VLOOKUP(K180,'2.1 Balance de prueba'!$B$5:$G$1105,6,0),0)+IFERROR(VLOOKUP(G180,'2.1 Balance de prueba'!$B$5:$G$1105,6,0),0)</f>
        <v>0</v>
      </c>
      <c r="U180" s="433"/>
      <c r="V180" s="433"/>
      <c r="W180" s="433"/>
      <c r="X180" s="430">
        <f t="shared" si="40"/>
        <v>0</v>
      </c>
      <c r="Y180" s="431"/>
      <c r="Z180" s="436"/>
      <c r="AA180" s="436"/>
      <c r="AB180" s="436"/>
      <c r="AC180" s="439"/>
      <c r="AD180" s="439"/>
      <c r="AE180" s="439"/>
      <c r="AF180" s="439"/>
      <c r="AJ180" s="391"/>
    </row>
    <row r="181" spans="1:36" ht="34.5" customHeight="1">
      <c r="A181" s="694"/>
      <c r="B181" s="694"/>
      <c r="C181" s="694"/>
      <c r="D181" s="694"/>
      <c r="E181" s="694"/>
      <c r="F181" s="694"/>
      <c r="G181" s="694"/>
      <c r="H181" s="694"/>
      <c r="I181" s="694"/>
      <c r="J181" s="694"/>
      <c r="K181" s="694"/>
      <c r="M181" s="427">
        <f t="shared" si="35"/>
        <v>169</v>
      </c>
      <c r="N181" s="1262"/>
      <c r="O181" s="1236"/>
      <c r="P181" s="1232"/>
      <c r="Q181" s="1233"/>
      <c r="R181" s="1222" t="s">
        <v>632</v>
      </c>
      <c r="S181" s="1222"/>
      <c r="T181" s="433">
        <f>IFERROR(VLOOKUP(H181,'2.1 Balance de prueba'!$B$5:$G$1105,6,0),0)+IFERROR(VLOOKUP(C181,'2.1 Balance de prueba'!$B$5:$G$1825,6,0),0)+IFERROR(VLOOKUP(D181,'2.1 Balance de prueba'!$B$5:$G$1105,6,0),0)+IFERROR(VLOOKUP(E181,'2.1 Balance de prueba'!$B$5:$G$1825,6,0),0)+IFERROR(VLOOKUP(F181,'2.1 Balance de prueba'!$B$5:$G$1825,6,0),0)+IFERROR(VLOOKUP(B181,'2.1 Balance de prueba'!$B$5:$G$1105,6,0),0)+IFERROR(VLOOKUP(A181,'2.1 Balance de prueba'!$B$5:$G$1105,6,0),0)+IFERROR(VLOOKUP(I181,'2.1 Balance de prueba'!$B$5:$G$1105,6,0),0)+IFERROR(VLOOKUP(J181,'2.1 Balance de prueba'!$B$5:$G$1105,6,0),0)+IFERROR(VLOOKUP(K181,'2.1 Balance de prueba'!$B$5:$G$1105,6,0),0)+IFERROR(VLOOKUP(G181,'2.1 Balance de prueba'!$B$5:$G$1105,6,0),0)</f>
        <v>0</v>
      </c>
      <c r="U181" s="433"/>
      <c r="V181" s="433"/>
      <c r="W181" s="433"/>
      <c r="X181" s="430">
        <f t="shared" si="40"/>
        <v>0</v>
      </c>
      <c r="Y181" s="431"/>
      <c r="Z181" s="436"/>
      <c r="AA181" s="436"/>
      <c r="AB181" s="436"/>
      <c r="AC181" s="439"/>
      <c r="AD181" s="439"/>
      <c r="AE181" s="439"/>
      <c r="AF181" s="439"/>
      <c r="AJ181" s="391"/>
    </row>
    <row r="182" spans="1:36" ht="21.75" customHeight="1">
      <c r="A182" s="694"/>
      <c r="B182" s="694"/>
      <c r="C182" s="694"/>
      <c r="D182" s="694"/>
      <c r="E182" s="694"/>
      <c r="F182" s="694"/>
      <c r="G182" s="694"/>
      <c r="H182" s="694"/>
      <c r="I182" s="694"/>
      <c r="J182" s="694"/>
      <c r="K182" s="694"/>
      <c r="M182" s="427">
        <f t="shared" si="35"/>
        <v>170</v>
      </c>
      <c r="N182" s="1262"/>
      <c r="O182" s="1236"/>
      <c r="P182" s="1234"/>
      <c r="Q182" s="1235"/>
      <c r="R182" s="1222" t="s">
        <v>321</v>
      </c>
      <c r="S182" s="1222"/>
      <c r="T182" s="433">
        <f>IFERROR(VLOOKUP(H182,'2.1 Balance de prueba'!$B$5:$G$1105,6,0),0)+IFERROR(VLOOKUP(C182,'2.1 Balance de prueba'!$B$5:$G$1825,6,0),0)+IFERROR(VLOOKUP(D182,'2.1 Balance de prueba'!$B$5:$G$1105,6,0),0)+IFERROR(VLOOKUP(E182,'2.1 Balance de prueba'!$B$5:$G$1825,6,0),0)+IFERROR(VLOOKUP(F182,'2.1 Balance de prueba'!$B$5:$G$1825,6,0),0)+IFERROR(VLOOKUP(B182,'2.1 Balance de prueba'!$B$5:$G$1105,6,0),0)+IFERROR(VLOOKUP(A182,'2.1 Balance de prueba'!$B$5:$G$1105,6,0),0)+IFERROR(VLOOKUP(I182,'2.1 Balance de prueba'!$B$5:$G$1105,6,0),0)+IFERROR(VLOOKUP(J182,'2.1 Balance de prueba'!$B$5:$G$1105,6,0),0)+IFERROR(VLOOKUP(K182,'2.1 Balance de prueba'!$B$5:$G$1105,6,0),0)+IFERROR(VLOOKUP(G182,'2.1 Balance de prueba'!$B$5:$G$1105,6,0),0)</f>
        <v>0</v>
      </c>
      <c r="U182" s="433"/>
      <c r="V182" s="433"/>
      <c r="W182" s="433"/>
      <c r="X182" s="430">
        <f t="shared" si="40"/>
        <v>0</v>
      </c>
      <c r="Y182" s="431"/>
      <c r="Z182" s="436"/>
      <c r="AA182" s="436"/>
      <c r="AB182" s="436"/>
      <c r="AC182" s="439"/>
      <c r="AD182" s="439"/>
      <c r="AE182" s="439"/>
      <c r="AF182" s="439"/>
      <c r="AJ182" s="391"/>
    </row>
    <row r="183" spans="1:36" ht="30" customHeight="1">
      <c r="A183" s="694"/>
      <c r="B183" s="694"/>
      <c r="C183" s="694"/>
      <c r="D183" s="694"/>
      <c r="E183" s="694"/>
      <c r="F183" s="694"/>
      <c r="G183" s="694"/>
      <c r="H183" s="694"/>
      <c r="I183" s="694"/>
      <c r="J183" s="694"/>
      <c r="K183" s="694"/>
      <c r="M183" s="427">
        <f t="shared" si="35"/>
        <v>171</v>
      </c>
      <c r="N183" s="1262"/>
      <c r="O183" s="1236"/>
      <c r="P183" s="1222" t="s">
        <v>109</v>
      </c>
      <c r="Q183" s="1222"/>
      <c r="R183" s="1222"/>
      <c r="S183" s="1222"/>
      <c r="T183" s="433">
        <f>IFERROR(VLOOKUP(H183,'2.1 Balance de prueba'!$B$5:$G$1105,6,0),0)+IFERROR(VLOOKUP(C183,'2.1 Balance de prueba'!$B$5:$G$1825,6,0),0)+IFERROR(VLOOKUP(D183,'2.1 Balance de prueba'!$B$5:$G$1105,6,0),0)+IFERROR(VLOOKUP(E183,'2.1 Balance de prueba'!$B$5:$G$1825,6,0),0)+IFERROR(VLOOKUP(F183,'2.1 Balance de prueba'!$B$5:$G$1825,6,0),0)+IFERROR(VLOOKUP(B183,'2.1 Balance de prueba'!$B$5:$G$1105,6,0),0)+IFERROR(VLOOKUP(A183,'2.1 Balance de prueba'!$B$5:$G$1105,6,0),0)+IFERROR(VLOOKUP(I183,'2.1 Balance de prueba'!$B$5:$G$1105,6,0),0)+IFERROR(VLOOKUP(J183,'2.1 Balance de prueba'!$B$5:$G$1105,6,0),0)+IFERROR(VLOOKUP(K183,'2.1 Balance de prueba'!$B$5:$G$1105,6,0),0)+IFERROR(VLOOKUP(G183,'2.1 Balance de prueba'!$B$5:$G$1105,6,0),0)</f>
        <v>0</v>
      </c>
      <c r="U183" s="433"/>
      <c r="V183" s="433"/>
      <c r="W183" s="433"/>
      <c r="X183" s="430">
        <f t="shared" si="40"/>
        <v>0</v>
      </c>
      <c r="Y183" s="431"/>
      <c r="Z183" s="436"/>
      <c r="AA183" s="436"/>
      <c r="AB183" s="436"/>
      <c r="AC183" s="439"/>
      <c r="AD183" s="439"/>
      <c r="AE183" s="439"/>
      <c r="AF183" s="439"/>
      <c r="AJ183" s="391"/>
    </row>
    <row r="184" spans="1:36" ht="30" customHeight="1">
      <c r="A184" s="694"/>
      <c r="B184" s="694"/>
      <c r="C184" s="694"/>
      <c r="D184" s="694"/>
      <c r="E184" s="694"/>
      <c r="F184" s="694"/>
      <c r="G184" s="694"/>
      <c r="H184" s="694"/>
      <c r="I184" s="694"/>
      <c r="J184" s="694"/>
      <c r="K184" s="694"/>
      <c r="M184" s="427">
        <f t="shared" si="35"/>
        <v>172</v>
      </c>
      <c r="N184" s="1262"/>
      <c r="O184" s="1236"/>
      <c r="P184" s="1275" t="s">
        <v>633</v>
      </c>
      <c r="Q184" s="1275"/>
      <c r="R184" s="1275"/>
      <c r="S184" s="1275"/>
      <c r="T184" s="444"/>
      <c r="U184" s="444"/>
      <c r="V184" s="444"/>
      <c r="W184" s="433"/>
      <c r="X184" s="430">
        <f t="shared" si="40"/>
        <v>0</v>
      </c>
      <c r="Y184" s="431"/>
      <c r="Z184" s="436"/>
      <c r="AA184" s="436"/>
      <c r="AB184" s="436"/>
      <c r="AC184" s="439"/>
      <c r="AD184" s="439"/>
      <c r="AE184" s="439"/>
      <c r="AF184" s="439"/>
      <c r="AJ184" s="391"/>
    </row>
    <row r="185" spans="1:36" ht="30" customHeight="1">
      <c r="A185" s="694"/>
      <c r="B185" s="694"/>
      <c r="C185" s="694"/>
      <c r="D185" s="694"/>
      <c r="E185" s="694"/>
      <c r="F185" s="694"/>
      <c r="G185" s="694"/>
      <c r="H185" s="694"/>
      <c r="I185" s="694"/>
      <c r="J185" s="694"/>
      <c r="K185" s="694"/>
      <c r="M185" s="427">
        <f t="shared" si="35"/>
        <v>173</v>
      </c>
      <c r="N185" s="1262"/>
      <c r="O185" s="1227" t="s">
        <v>851</v>
      </c>
      <c r="P185" s="1228"/>
      <c r="Q185" s="1228"/>
      <c r="R185" s="1228"/>
      <c r="S185" s="1229"/>
      <c r="T185" s="444"/>
      <c r="U185" s="444"/>
      <c r="V185" s="444"/>
      <c r="W185" s="433"/>
      <c r="X185" s="430">
        <f t="shared" si="40"/>
        <v>0</v>
      </c>
      <c r="Y185" s="431"/>
      <c r="Z185" s="436"/>
      <c r="AA185" s="436"/>
      <c r="AB185" s="436"/>
      <c r="AC185" s="439"/>
      <c r="AD185" s="439"/>
      <c r="AE185" s="439"/>
      <c r="AF185" s="439"/>
      <c r="AJ185" s="391"/>
    </row>
    <row r="186" spans="1:36" ht="26.25" customHeight="1">
      <c r="A186" s="694"/>
      <c r="B186" s="694"/>
      <c r="C186" s="694"/>
      <c r="D186" s="694"/>
      <c r="E186" s="694"/>
      <c r="F186" s="694"/>
      <c r="G186" s="694"/>
      <c r="H186" s="694"/>
      <c r="I186" s="694"/>
      <c r="J186" s="694"/>
      <c r="K186" s="694"/>
      <c r="M186" s="427">
        <f t="shared" si="35"/>
        <v>174</v>
      </c>
      <c r="N186" s="1263"/>
      <c r="O186" s="1264" t="s">
        <v>108</v>
      </c>
      <c r="P186" s="1265"/>
      <c r="Q186" s="1265"/>
      <c r="R186" s="1265"/>
      <c r="S186" s="1265"/>
      <c r="T186" s="469">
        <f>T125+T142+T147+T172-T185</f>
        <v>0</v>
      </c>
      <c r="U186" s="469">
        <f t="shared" ref="U186:AF186" si="41">U125+U142+U147+U172-U185</f>
        <v>0</v>
      </c>
      <c r="V186" s="469">
        <f t="shared" si="41"/>
        <v>0</v>
      </c>
      <c r="W186" s="469">
        <f t="shared" si="41"/>
        <v>0</v>
      </c>
      <c r="X186" s="469">
        <f t="shared" si="41"/>
        <v>0</v>
      </c>
      <c r="Y186" s="459"/>
      <c r="Z186" s="469">
        <f t="shared" si="41"/>
        <v>0</v>
      </c>
      <c r="AA186" s="469">
        <f t="shared" si="41"/>
        <v>0</v>
      </c>
      <c r="AB186" s="469">
        <f t="shared" si="41"/>
        <v>0</v>
      </c>
      <c r="AC186" s="469">
        <f t="shared" si="41"/>
        <v>0</v>
      </c>
      <c r="AD186" s="469">
        <f t="shared" si="41"/>
        <v>0</v>
      </c>
      <c r="AE186" s="469">
        <f t="shared" si="41"/>
        <v>1000000</v>
      </c>
      <c r="AF186" s="469">
        <f t="shared" si="41"/>
        <v>0</v>
      </c>
      <c r="AJ186" s="391"/>
    </row>
    <row r="187" spans="1:36" ht="24" customHeight="1">
      <c r="A187" s="694"/>
      <c r="B187" s="694"/>
      <c r="C187" s="694"/>
      <c r="D187" s="694"/>
      <c r="E187" s="694"/>
      <c r="F187" s="694"/>
      <c r="G187" s="694"/>
      <c r="H187" s="694"/>
      <c r="I187" s="694"/>
      <c r="J187" s="694"/>
      <c r="K187" s="694"/>
      <c r="M187" s="427">
        <f t="shared" si="35"/>
        <v>175</v>
      </c>
      <c r="N187" s="1220" t="s">
        <v>36</v>
      </c>
      <c r="O187" s="1180"/>
      <c r="P187" s="1180"/>
      <c r="Q187" s="1180"/>
      <c r="R187" s="1180"/>
      <c r="S187" s="1180"/>
      <c r="T187" s="470"/>
      <c r="U187" s="470"/>
      <c r="V187" s="470"/>
      <c r="W187" s="470"/>
      <c r="X187" s="471"/>
      <c r="Y187" s="461"/>
      <c r="Z187" s="472"/>
      <c r="AA187" s="472"/>
      <c r="AB187" s="472"/>
      <c r="AC187" s="472"/>
      <c r="AD187" s="472"/>
      <c r="AE187" s="472"/>
      <c r="AF187" s="472"/>
      <c r="AJ187" s="391"/>
    </row>
    <row r="188" spans="1:36" ht="24" customHeight="1">
      <c r="A188" s="694"/>
      <c r="B188" s="694"/>
      <c r="C188" s="694"/>
      <c r="D188" s="694"/>
      <c r="E188" s="694"/>
      <c r="F188" s="694"/>
      <c r="G188" s="694"/>
      <c r="H188" s="694"/>
      <c r="I188" s="694"/>
      <c r="J188" s="694"/>
      <c r="K188" s="694"/>
      <c r="M188" s="427">
        <f t="shared" si="35"/>
        <v>176</v>
      </c>
      <c r="N188" s="1198"/>
      <c r="O188" s="1159" t="s">
        <v>634</v>
      </c>
      <c r="P188" s="1160"/>
      <c r="Q188" s="1176"/>
      <c r="R188" s="1176"/>
      <c r="S188" s="1177"/>
      <c r="T188" s="430">
        <f>T189+T194+T215</f>
        <v>0</v>
      </c>
      <c r="U188" s="430">
        <f>U189+U194+U215</f>
        <v>0</v>
      </c>
      <c r="V188" s="430">
        <f>V189+V194+V215</f>
        <v>0</v>
      </c>
      <c r="W188" s="430">
        <f>W189+W194+W215</f>
        <v>0</v>
      </c>
      <c r="X188" s="430">
        <f>X189+X194+X215</f>
        <v>0</v>
      </c>
      <c r="Y188" s="431"/>
      <c r="Z188" s="430">
        <f t="shared" ref="Z188:AB188" si="42">Z189+Z194+Z215</f>
        <v>0</v>
      </c>
      <c r="AA188" s="430">
        <f t="shared" si="42"/>
        <v>0</v>
      </c>
      <c r="AB188" s="430">
        <f t="shared" si="42"/>
        <v>0</v>
      </c>
      <c r="AC188" s="430">
        <f t="shared" ref="AC188:AF188" si="43">AC189+AC194+AC215</f>
        <v>0</v>
      </c>
      <c r="AD188" s="430">
        <f t="shared" si="43"/>
        <v>0</v>
      </c>
      <c r="AE188" s="430">
        <f t="shared" si="43"/>
        <v>0</v>
      </c>
      <c r="AF188" s="430">
        <f t="shared" si="43"/>
        <v>0</v>
      </c>
      <c r="AJ188" s="391"/>
    </row>
    <row r="189" spans="1:36" ht="24" customHeight="1">
      <c r="A189" s="694"/>
      <c r="B189" s="694"/>
      <c r="C189" s="694"/>
      <c r="D189" s="694"/>
      <c r="E189" s="694"/>
      <c r="F189" s="694"/>
      <c r="G189" s="694"/>
      <c r="H189" s="694"/>
      <c r="I189" s="694"/>
      <c r="J189" s="694"/>
      <c r="K189" s="694"/>
      <c r="M189" s="427">
        <f t="shared" si="35"/>
        <v>177</v>
      </c>
      <c r="N189" s="1199"/>
      <c r="O189" s="1311"/>
      <c r="P189" s="1159" t="s">
        <v>562</v>
      </c>
      <c r="Q189" s="1201"/>
      <c r="R189" s="1201"/>
      <c r="S189" s="1202"/>
      <c r="T189" s="430">
        <f>SUM(T190:T193)</f>
        <v>0</v>
      </c>
      <c r="U189" s="430">
        <f>SUM(U190:U193)</f>
        <v>0</v>
      </c>
      <c r="V189" s="430">
        <f>SUM(V190:V193)</f>
        <v>0</v>
      </c>
      <c r="W189" s="430">
        <f>SUM(W190:W193)</f>
        <v>0</v>
      </c>
      <c r="X189" s="430">
        <f>SUM(X190:X193)</f>
        <v>0</v>
      </c>
      <c r="Y189" s="431"/>
      <c r="Z189" s="430">
        <f t="shared" ref="Z189:AB189" si="44">SUM(Z190:Z193)</f>
        <v>0</v>
      </c>
      <c r="AA189" s="430">
        <f t="shared" si="44"/>
        <v>0</v>
      </c>
      <c r="AB189" s="430">
        <f t="shared" si="44"/>
        <v>0</v>
      </c>
      <c r="AC189" s="430">
        <f t="shared" ref="AC189:AF189" si="45">SUM(AC190:AC193)</f>
        <v>0</v>
      </c>
      <c r="AD189" s="430">
        <f t="shared" si="45"/>
        <v>0</v>
      </c>
      <c r="AE189" s="430">
        <f t="shared" si="45"/>
        <v>0</v>
      </c>
      <c r="AF189" s="430">
        <f t="shared" si="45"/>
        <v>0</v>
      </c>
      <c r="AJ189" s="391"/>
    </row>
    <row r="190" spans="1:36" ht="21.75" customHeight="1">
      <c r="A190" s="694"/>
      <c r="B190" s="753"/>
      <c r="C190" s="753"/>
      <c r="D190" s="753"/>
      <c r="E190" s="753"/>
      <c r="F190" s="753"/>
      <c r="G190" s="753"/>
      <c r="H190" s="753"/>
      <c r="I190" s="753"/>
      <c r="J190" s="753"/>
      <c r="K190" s="817"/>
      <c r="M190" s="427">
        <f t="shared" si="35"/>
        <v>178</v>
      </c>
      <c r="N190" s="1164"/>
      <c r="O190" s="1174"/>
      <c r="P190" s="1173"/>
      <c r="Q190" s="1203" t="s">
        <v>561</v>
      </c>
      <c r="R190" s="1204"/>
      <c r="S190" s="432" t="s">
        <v>477</v>
      </c>
      <c r="T190" s="433">
        <f>IFERROR(VLOOKUP(H190,'2.1 Balance de prueba'!$B$5:$G$1105,6,0),0)+IFERROR(VLOOKUP(C190,'2.1 Balance de prueba'!$B$5:$G$1825,6,0),0)+IFERROR(VLOOKUP(D190,'2.1 Balance de prueba'!$B$5:$G$1105,6,0),0)+IFERROR(VLOOKUP(E190,'2.1 Balance de prueba'!$B$5:$G$1825,6,0),0)+IFERROR(VLOOKUP(F190,'2.1 Balance de prueba'!$B$5:$G$1825,6,0),0)+IFERROR(VLOOKUP(B190,'2.1 Balance de prueba'!$B$5:$G$1105,6,0),0)+IFERROR(VLOOKUP(A190,'2.1 Balance de prueba'!$B$5:$G$1105,6,0),0)+IFERROR(VLOOKUP(I190,'2.1 Balance de prueba'!$B$5:$G$1105,6,0),0)+IFERROR(VLOOKUP(J190,'2.1 Balance de prueba'!$B$5:$G$1105,6,0),0)+IFERROR(VLOOKUP(K190,'2.1 Balance de prueba'!$B$5:$G$1105,6,0),0)+IFERROR(VLOOKUP(G190,'2.1 Balance de prueba'!$B$5:$G$1105,6,0),0)</f>
        <v>0</v>
      </c>
      <c r="U190" s="433"/>
      <c r="V190" s="433"/>
      <c r="W190" s="433"/>
      <c r="X190" s="430">
        <f t="shared" ref="X190:X193" si="46">T190+U190-V190+W190</f>
        <v>0</v>
      </c>
      <c r="Y190" s="431"/>
      <c r="Z190" s="436"/>
      <c r="AA190" s="436"/>
      <c r="AB190" s="436"/>
      <c r="AC190" s="439"/>
      <c r="AD190" s="439"/>
      <c r="AE190" s="439"/>
      <c r="AF190" s="439"/>
      <c r="AJ190" s="391"/>
    </row>
    <row r="191" spans="1:36" ht="21.75" customHeight="1">
      <c r="A191" s="694"/>
      <c r="B191" s="724"/>
      <c r="C191" s="724"/>
      <c r="D191" s="724"/>
      <c r="E191" s="724"/>
      <c r="F191" s="724"/>
      <c r="G191" s="724"/>
      <c r="H191" s="724"/>
      <c r="I191" s="724"/>
      <c r="J191" s="724"/>
      <c r="K191" s="748"/>
      <c r="M191" s="427">
        <f t="shared" si="35"/>
        <v>179</v>
      </c>
      <c r="N191" s="1164"/>
      <c r="O191" s="1174"/>
      <c r="P191" s="1174"/>
      <c r="Q191" s="1204"/>
      <c r="R191" s="1204"/>
      <c r="S191" s="432" t="s">
        <v>478</v>
      </c>
      <c r="T191" s="433">
        <f>IFERROR(VLOOKUP(H191,'2.1 Balance de prueba'!$B$5:$G$1105,6,0),0)+IFERROR(VLOOKUP(C191,'2.1 Balance de prueba'!$B$5:$G$1825,6,0),0)+IFERROR(VLOOKUP(D191,'2.1 Balance de prueba'!$B$5:$G$1105,6,0),0)+IFERROR(VLOOKUP(E191,'2.1 Balance de prueba'!$B$5:$G$1825,6,0),0)+IFERROR(VLOOKUP(F191,'2.1 Balance de prueba'!$B$5:$G$1825,6,0),0)+IFERROR(VLOOKUP(B191,'2.1 Balance de prueba'!$B$5:$G$1105,6,0),0)+IFERROR(VLOOKUP(A191,'2.1 Balance de prueba'!$B$5:$G$1105,6,0),0)+IFERROR(VLOOKUP(I191,'2.1 Balance de prueba'!$B$5:$G$1105,6,0),0)+IFERROR(VLOOKUP(J191,'2.1 Balance de prueba'!$B$5:$G$1105,6,0),0)+IFERROR(VLOOKUP(K191,'2.1 Balance de prueba'!$B$5:$G$1105,6,0),0)+IFERROR(VLOOKUP(G191,'2.1 Balance de prueba'!$B$5:$G$1105,6,0),0)</f>
        <v>0</v>
      </c>
      <c r="U191" s="433"/>
      <c r="V191" s="433"/>
      <c r="W191" s="433"/>
      <c r="X191" s="430">
        <f t="shared" si="46"/>
        <v>0</v>
      </c>
      <c r="Y191" s="431"/>
      <c r="Z191" s="436"/>
      <c r="AA191" s="436"/>
      <c r="AB191" s="436"/>
      <c r="AC191" s="439"/>
      <c r="AD191" s="439"/>
      <c r="AE191" s="439"/>
      <c r="AF191" s="439"/>
      <c r="AJ191" s="391"/>
    </row>
    <row r="192" spans="1:36" ht="21.75" customHeight="1">
      <c r="A192" s="694"/>
      <c r="B192" s="724"/>
      <c r="C192" s="724"/>
      <c r="D192" s="724"/>
      <c r="E192" s="724"/>
      <c r="F192" s="724"/>
      <c r="G192" s="724"/>
      <c r="H192" s="724"/>
      <c r="I192" s="724"/>
      <c r="J192" s="724"/>
      <c r="K192" s="724"/>
      <c r="M192" s="427">
        <f t="shared" si="35"/>
        <v>180</v>
      </c>
      <c r="N192" s="1164"/>
      <c r="O192" s="1174"/>
      <c r="P192" s="1174"/>
      <c r="Q192" s="1204"/>
      <c r="R192" s="1204"/>
      <c r="S192" s="432" t="s">
        <v>563</v>
      </c>
      <c r="T192" s="433">
        <f>IFERROR(VLOOKUP(H192,'2.1 Balance de prueba'!$B$5:$G$1105,6,0),0)+IFERROR(VLOOKUP(C192,'2.1 Balance de prueba'!$B$5:$G$1825,6,0),0)+IFERROR(VLOOKUP(D192,'2.1 Balance de prueba'!$B$5:$G$1105,6,0),0)+IFERROR(VLOOKUP(E192,'2.1 Balance de prueba'!$B$5:$G$1825,6,0),0)+IFERROR(VLOOKUP(F192,'2.1 Balance de prueba'!$B$5:$G$1825,6,0),0)+IFERROR(VLOOKUP(B192,'2.1 Balance de prueba'!$B$5:$G$1105,6,0),0)+IFERROR(VLOOKUP(A192,'2.1 Balance de prueba'!$B$5:$G$1105,6,0),0)+IFERROR(VLOOKUP(I192,'2.1 Balance de prueba'!$B$5:$G$1105,6,0),0)+IFERROR(VLOOKUP(J192,'2.1 Balance de prueba'!$B$5:$G$1105,6,0),0)+IFERROR(VLOOKUP(K192,'2.1 Balance de prueba'!$B$5:$G$1105,6,0),0)+IFERROR(VLOOKUP(G192,'2.1 Balance de prueba'!$B$5:$G$1105,6,0),0)</f>
        <v>0</v>
      </c>
      <c r="U192" s="433"/>
      <c r="V192" s="433"/>
      <c r="W192" s="433"/>
      <c r="X192" s="430">
        <f t="shared" si="46"/>
        <v>0</v>
      </c>
      <c r="Y192" s="431"/>
      <c r="Z192" s="436"/>
      <c r="AA192" s="436"/>
      <c r="AB192" s="436"/>
      <c r="AC192" s="439"/>
      <c r="AD192" s="439"/>
      <c r="AE192" s="439"/>
      <c r="AF192" s="439"/>
      <c r="AJ192" s="391"/>
    </row>
    <row r="193" spans="1:36" ht="21.75" customHeight="1">
      <c r="A193" s="694"/>
      <c r="B193" s="724"/>
      <c r="C193" s="724"/>
      <c r="D193" s="724"/>
      <c r="E193" s="724"/>
      <c r="F193" s="724"/>
      <c r="G193" s="724"/>
      <c r="H193" s="724"/>
      <c r="I193" s="724"/>
      <c r="J193" s="724"/>
      <c r="K193" s="724"/>
      <c r="M193" s="427">
        <f t="shared" si="35"/>
        <v>181</v>
      </c>
      <c r="N193" s="1164"/>
      <c r="O193" s="1174"/>
      <c r="P193" s="1174"/>
      <c r="Q193" s="1204"/>
      <c r="R193" s="1204"/>
      <c r="S193" s="432" t="s">
        <v>564</v>
      </c>
      <c r="T193" s="433">
        <f>IFERROR(VLOOKUP(H193,'2.1 Balance de prueba'!$B$5:$G$1105,6,0),0)+IFERROR(VLOOKUP(C193,'2.1 Balance de prueba'!$B$5:$G$1825,6,0),0)+IFERROR(VLOOKUP(D193,'2.1 Balance de prueba'!$B$5:$G$1105,6,0),0)+IFERROR(VLOOKUP(E193,'2.1 Balance de prueba'!$B$5:$G$1825,6,0),0)+IFERROR(VLOOKUP(F193,'2.1 Balance de prueba'!$B$5:$G$1825,6,0),0)+IFERROR(VLOOKUP(B193,'2.1 Balance de prueba'!$B$5:$G$1105,6,0),0)+IFERROR(VLOOKUP(A193,'2.1 Balance de prueba'!$B$5:$G$1105,6,0),0)+IFERROR(VLOOKUP(I193,'2.1 Balance de prueba'!$B$5:$G$1105,6,0),0)+IFERROR(VLOOKUP(J193,'2.1 Balance de prueba'!$B$5:$G$1105,6,0),0)+IFERROR(VLOOKUP(K193,'2.1 Balance de prueba'!$B$5:$G$1105,6,0),0)+IFERROR(VLOOKUP(G193,'2.1 Balance de prueba'!$B$5:$G$1105,6,0),0)</f>
        <v>0</v>
      </c>
      <c r="U193" s="433"/>
      <c r="V193" s="433"/>
      <c r="W193" s="433"/>
      <c r="X193" s="430">
        <f t="shared" si="46"/>
        <v>0</v>
      </c>
      <c r="Y193" s="431"/>
      <c r="Z193" s="436"/>
      <c r="AA193" s="436"/>
      <c r="AB193" s="436"/>
      <c r="AC193" s="439"/>
      <c r="AD193" s="439"/>
      <c r="AE193" s="439"/>
      <c r="AF193" s="439"/>
      <c r="AJ193" s="391"/>
    </row>
    <row r="194" spans="1:36" ht="21.75" customHeight="1">
      <c r="A194" s="694"/>
      <c r="B194" s="724"/>
      <c r="C194" s="724"/>
      <c r="D194" s="724"/>
      <c r="E194" s="724"/>
      <c r="F194" s="724"/>
      <c r="G194" s="724"/>
      <c r="H194" s="724"/>
      <c r="I194" s="724"/>
      <c r="J194" s="724"/>
      <c r="K194" s="724"/>
      <c r="M194" s="427">
        <f t="shared" si="35"/>
        <v>182</v>
      </c>
      <c r="N194" s="1164"/>
      <c r="O194" s="1174"/>
      <c r="P194" s="1159" t="s">
        <v>565</v>
      </c>
      <c r="Q194" s="1201"/>
      <c r="R194" s="1201"/>
      <c r="S194" s="1202"/>
      <c r="T194" s="430">
        <f>SUM(T195:T214)</f>
        <v>0</v>
      </c>
      <c r="U194" s="430">
        <f>SUM(U195:U214)</f>
        <v>0</v>
      </c>
      <c r="V194" s="430">
        <f t="shared" ref="V194:AF194" si="47">SUM(V195:V214)</f>
        <v>0</v>
      </c>
      <c r="W194" s="430">
        <f t="shared" si="47"/>
        <v>0</v>
      </c>
      <c r="X194" s="430">
        <f t="shared" si="47"/>
        <v>0</v>
      </c>
      <c r="Y194" s="431"/>
      <c r="Z194" s="430">
        <f t="shared" si="47"/>
        <v>0</v>
      </c>
      <c r="AA194" s="430">
        <f t="shared" si="47"/>
        <v>0</v>
      </c>
      <c r="AB194" s="430">
        <f t="shared" si="47"/>
        <v>0</v>
      </c>
      <c r="AC194" s="430">
        <f t="shared" si="47"/>
        <v>0</v>
      </c>
      <c r="AD194" s="430">
        <f t="shared" si="47"/>
        <v>0</v>
      </c>
      <c r="AE194" s="430">
        <f t="shared" si="47"/>
        <v>0</v>
      </c>
      <c r="AF194" s="430">
        <f t="shared" si="47"/>
        <v>0</v>
      </c>
      <c r="AJ194" s="391"/>
    </row>
    <row r="195" spans="1:36" ht="21.75" customHeight="1">
      <c r="A195" s="694"/>
      <c r="B195" s="724"/>
      <c r="C195" s="724"/>
      <c r="D195" s="724"/>
      <c r="E195" s="724"/>
      <c r="F195" s="724"/>
      <c r="G195" s="724"/>
      <c r="H195" s="724"/>
      <c r="I195" s="724"/>
      <c r="J195" s="724"/>
      <c r="K195" s="817"/>
      <c r="M195" s="427">
        <f t="shared" si="35"/>
        <v>183</v>
      </c>
      <c r="N195" s="1164"/>
      <c r="O195" s="1174"/>
      <c r="P195" s="1173"/>
      <c r="Q195" s="1205" t="s">
        <v>826</v>
      </c>
      <c r="R195" s="1209"/>
      <c r="S195" s="1206"/>
      <c r="T195" s="433">
        <f>IFERROR(VLOOKUP(H195,'2.1 Balance de prueba'!$B$5:$G$1105,6,0),0)+IFERROR(VLOOKUP(C195,'2.1 Balance de prueba'!$B$5:$G$1825,6,0),0)+IFERROR(VLOOKUP(D195,'2.1 Balance de prueba'!$B$5:$G$1105,6,0),0)+IFERROR(VLOOKUP(E195,'2.1 Balance de prueba'!$B$5:$G$1825,6,0),0)+IFERROR(VLOOKUP(F195,'2.1 Balance de prueba'!$B$5:$G$1825,6,0),0)+IFERROR(VLOOKUP(B195,'2.1 Balance de prueba'!$B$5:$G$1105,6,0),0)+IFERROR(VLOOKUP(A195,'2.1 Balance de prueba'!$B$5:$G$1105,6,0),0)+IFERROR(VLOOKUP(I195,'2.1 Balance de prueba'!$B$5:$G$1105,6,0),0)+IFERROR(VLOOKUP(J195,'2.1 Balance de prueba'!$B$5:$G$1105,6,0),0)+IFERROR(VLOOKUP(K195,'2.1 Balance de prueba'!$B$5:$G$1105,6,0),0)+IFERROR(VLOOKUP(G195,'2.1 Balance de prueba'!$B$5:$G$1105,6,0),0)</f>
        <v>0</v>
      </c>
      <c r="U195" s="433"/>
      <c r="V195" s="433"/>
      <c r="W195" s="433"/>
      <c r="X195" s="430">
        <f t="shared" ref="X195:X214" si="48">T195+U195-V195+W195</f>
        <v>0</v>
      </c>
      <c r="Y195" s="431"/>
      <c r="Z195" s="436"/>
      <c r="AA195" s="436"/>
      <c r="AB195" s="436"/>
      <c r="AC195" s="439"/>
      <c r="AD195" s="439"/>
      <c r="AE195" s="439"/>
      <c r="AF195" s="439"/>
      <c r="AJ195" s="391"/>
    </row>
    <row r="196" spans="1:36" ht="21.75" customHeight="1">
      <c r="A196" s="694"/>
      <c r="B196" s="724"/>
      <c r="C196" s="724"/>
      <c r="D196" s="724"/>
      <c r="E196" s="724"/>
      <c r="F196" s="724"/>
      <c r="G196" s="724"/>
      <c r="H196" s="724"/>
      <c r="I196" s="724"/>
      <c r="J196" s="724"/>
      <c r="K196" s="724"/>
      <c r="M196" s="427">
        <f t="shared" si="35"/>
        <v>184</v>
      </c>
      <c r="N196" s="1164"/>
      <c r="O196" s="1174"/>
      <c r="P196" s="1174"/>
      <c r="Q196" s="1205" t="s">
        <v>31</v>
      </c>
      <c r="R196" s="1209"/>
      <c r="S196" s="1206"/>
      <c r="T196" s="433">
        <f>IFERROR(VLOOKUP(H196,'2.1 Balance de prueba'!$B$5:$G$1105,6,0),0)+IFERROR(VLOOKUP(C196,'2.1 Balance de prueba'!$B$5:$G$1825,6,0),0)+IFERROR(VLOOKUP(D196,'2.1 Balance de prueba'!$B$5:$G$1105,6,0),0)+IFERROR(VLOOKUP(E196,'2.1 Balance de prueba'!$B$5:$G$1825,6,0),0)+IFERROR(VLOOKUP(F196,'2.1 Balance de prueba'!$B$5:$G$1825,6,0),0)+IFERROR(VLOOKUP(B196,'2.1 Balance de prueba'!$B$5:$G$1105,6,0),0)+IFERROR(VLOOKUP(A196,'2.1 Balance de prueba'!$B$5:$G$1105,6,0),0)+IFERROR(VLOOKUP(I196,'2.1 Balance de prueba'!$B$5:$G$1105,6,0),0)+IFERROR(VLOOKUP(J196,'2.1 Balance de prueba'!$B$5:$G$1105,6,0),0)+IFERROR(VLOOKUP(K196,'2.1 Balance de prueba'!$B$5:$G$1105,6,0),0)+IFERROR(VLOOKUP(G196,'2.1 Balance de prueba'!$B$5:$G$1105,6,0),0)</f>
        <v>0</v>
      </c>
      <c r="U196" s="433"/>
      <c r="V196" s="433"/>
      <c r="W196" s="433"/>
      <c r="X196" s="430">
        <f t="shared" si="48"/>
        <v>0</v>
      </c>
      <c r="Y196" s="431"/>
      <c r="Z196" s="436"/>
      <c r="AA196" s="436"/>
      <c r="AB196" s="436"/>
      <c r="AC196" s="439"/>
      <c r="AD196" s="439"/>
      <c r="AE196" s="439"/>
      <c r="AF196" s="439"/>
      <c r="AJ196" s="391"/>
    </row>
    <row r="197" spans="1:36" ht="21.75" customHeight="1">
      <c r="A197" s="694"/>
      <c r="B197" s="694"/>
      <c r="C197" s="694"/>
      <c r="D197" s="694"/>
      <c r="E197" s="694"/>
      <c r="F197" s="694"/>
      <c r="G197" s="694"/>
      <c r="H197" s="694"/>
      <c r="I197" s="694"/>
      <c r="J197" s="694"/>
      <c r="K197" s="694"/>
      <c r="M197" s="427">
        <f t="shared" si="35"/>
        <v>185</v>
      </c>
      <c r="N197" s="1164"/>
      <c r="O197" s="1174"/>
      <c r="P197" s="1174"/>
      <c r="Q197" s="1205" t="s">
        <v>37</v>
      </c>
      <c r="R197" s="1209"/>
      <c r="S197" s="1206"/>
      <c r="T197" s="433">
        <f>IFERROR(VLOOKUP(H197,'2.1 Balance de prueba'!$B$5:$G$1105,6,0),0)+IFERROR(VLOOKUP(C197,'2.1 Balance de prueba'!$B$5:$G$1825,6,0),0)+IFERROR(VLOOKUP(D197,'2.1 Balance de prueba'!$B$5:$G$1105,6,0),0)+IFERROR(VLOOKUP(E197,'2.1 Balance de prueba'!$B$5:$G$1825,6,0),0)+IFERROR(VLOOKUP(F197,'2.1 Balance de prueba'!$B$5:$G$1825,6,0),0)+IFERROR(VLOOKUP(B197,'2.1 Balance de prueba'!$B$5:$G$1105,6,0),0)+IFERROR(VLOOKUP(A197,'2.1 Balance de prueba'!$B$5:$G$1105,6,0),0)+IFERROR(VLOOKUP(I197,'2.1 Balance de prueba'!$B$5:$G$1105,6,0),0)+IFERROR(VLOOKUP(J197,'2.1 Balance de prueba'!$B$5:$G$1105,6,0),0)+IFERROR(VLOOKUP(K197,'2.1 Balance de prueba'!$B$5:$G$1105,6,0),0)+IFERROR(VLOOKUP(G197,'2.1 Balance de prueba'!$B$5:$G$1105,6,0),0)</f>
        <v>0</v>
      </c>
      <c r="U197" s="433"/>
      <c r="V197" s="433"/>
      <c r="W197" s="433"/>
      <c r="X197" s="430">
        <f t="shared" si="48"/>
        <v>0</v>
      </c>
      <c r="Y197" s="431"/>
      <c r="Z197" s="436"/>
      <c r="AA197" s="436"/>
      <c r="AB197" s="436"/>
      <c r="AC197" s="439"/>
      <c r="AD197" s="439"/>
      <c r="AE197" s="439"/>
      <c r="AF197" s="439"/>
      <c r="AJ197" s="391"/>
    </row>
    <row r="198" spans="1:36" ht="21.75" customHeight="1">
      <c r="A198" s="694"/>
      <c r="B198" s="694"/>
      <c r="C198" s="694"/>
      <c r="D198" s="694"/>
      <c r="E198" s="694"/>
      <c r="F198" s="694"/>
      <c r="G198" s="694"/>
      <c r="H198" s="694"/>
      <c r="I198" s="694"/>
      <c r="J198" s="694"/>
      <c r="K198" s="694"/>
      <c r="M198" s="427">
        <f t="shared" si="35"/>
        <v>186</v>
      </c>
      <c r="N198" s="1164"/>
      <c r="O198" s="1174"/>
      <c r="P198" s="1174"/>
      <c r="Q198" s="1205" t="s">
        <v>427</v>
      </c>
      <c r="R198" s="1369"/>
      <c r="S198" s="1367"/>
      <c r="T198" s="433">
        <f>IFERROR(VLOOKUP(H198,'2.1 Balance de prueba'!$B$5:$G$1105,6,0),0)+IFERROR(VLOOKUP(C198,'2.1 Balance de prueba'!$B$5:$G$1825,6,0),0)+IFERROR(VLOOKUP(D198,'2.1 Balance de prueba'!$B$5:$G$1105,6,0),0)+IFERROR(VLOOKUP(E198,'2.1 Balance de prueba'!$B$5:$G$1825,6,0),0)+IFERROR(VLOOKUP(F198,'2.1 Balance de prueba'!$B$5:$G$1825,6,0),0)+IFERROR(VLOOKUP(B198,'2.1 Balance de prueba'!$B$5:$G$1105,6,0),0)+IFERROR(VLOOKUP(A198,'2.1 Balance de prueba'!$B$5:$G$1105,6,0),0)+IFERROR(VLOOKUP(I198,'2.1 Balance de prueba'!$B$5:$G$1105,6,0),0)+IFERROR(VLOOKUP(J198,'2.1 Balance de prueba'!$B$5:$G$1105,6,0),0)+IFERROR(VLOOKUP(K198,'2.1 Balance de prueba'!$B$5:$G$1105,6,0),0)+IFERROR(VLOOKUP(G198,'2.1 Balance de prueba'!$B$5:$G$1105,6,0),0)</f>
        <v>0</v>
      </c>
      <c r="U198" s="433"/>
      <c r="V198" s="433"/>
      <c r="W198" s="433"/>
      <c r="X198" s="430">
        <f t="shared" si="48"/>
        <v>0</v>
      </c>
      <c r="Y198" s="431"/>
      <c r="Z198" s="436"/>
      <c r="AA198" s="436"/>
      <c r="AB198" s="436"/>
      <c r="AC198" s="439"/>
      <c r="AD198" s="439"/>
      <c r="AE198" s="439"/>
      <c r="AF198" s="439"/>
      <c r="AJ198" s="391"/>
    </row>
    <row r="199" spans="1:36" ht="21.75" customHeight="1">
      <c r="A199" s="694"/>
      <c r="B199" s="694"/>
      <c r="C199" s="694"/>
      <c r="D199" s="694"/>
      <c r="E199" s="694"/>
      <c r="F199" s="694"/>
      <c r="G199" s="694"/>
      <c r="H199" s="694"/>
      <c r="I199" s="694"/>
      <c r="J199" s="694"/>
      <c r="K199" s="817"/>
      <c r="M199" s="427">
        <f t="shared" si="35"/>
        <v>187</v>
      </c>
      <c r="N199" s="1164"/>
      <c r="O199" s="1174"/>
      <c r="P199" s="1174"/>
      <c r="Q199" s="1205" t="s">
        <v>38</v>
      </c>
      <c r="R199" s="1209"/>
      <c r="S199" s="1206"/>
      <c r="T199" s="433">
        <f>IFERROR(VLOOKUP(H199,'2.1 Balance de prueba'!$B$5:$G$1105,6,0),0)+IFERROR(VLOOKUP(C199,'2.1 Balance de prueba'!$B$5:$G$1825,6,0),0)+IFERROR(VLOOKUP(D199,'2.1 Balance de prueba'!$B$5:$G$1105,6,0),0)+IFERROR(VLOOKUP(E199,'2.1 Balance de prueba'!$B$5:$G$1825,6,0),0)+IFERROR(VLOOKUP(F199,'2.1 Balance de prueba'!$B$5:$G$1825,6,0),0)+IFERROR(VLOOKUP(B199,'2.1 Balance de prueba'!$B$5:$G$1105,6,0),0)+IFERROR(VLOOKUP(A199,'2.1 Balance de prueba'!$B$5:$G$1105,6,0),0)+IFERROR(VLOOKUP(I199,'2.1 Balance de prueba'!$B$5:$G$1105,6,0),0)+IFERROR(VLOOKUP(J199,'2.1 Balance de prueba'!$B$5:$G$1105,6,0),0)+IFERROR(VLOOKUP(K199,'2.1 Balance de prueba'!$B$5:$G$1105,6,0),0)+IFERROR(VLOOKUP(G199,'2.1 Balance de prueba'!$B$5:$G$1105,6,0),0)</f>
        <v>0</v>
      </c>
      <c r="U199" s="433"/>
      <c r="V199" s="433"/>
      <c r="W199" s="433"/>
      <c r="X199" s="430">
        <f t="shared" si="48"/>
        <v>0</v>
      </c>
      <c r="Y199" s="431"/>
      <c r="Z199" s="436"/>
      <c r="AA199" s="436"/>
      <c r="AB199" s="436"/>
      <c r="AC199" s="439"/>
      <c r="AD199" s="439"/>
      <c r="AE199" s="439"/>
      <c r="AF199" s="439"/>
      <c r="AJ199" s="391"/>
    </row>
    <row r="200" spans="1:36" ht="26.25" customHeight="1">
      <c r="A200" s="694"/>
      <c r="B200" s="694"/>
      <c r="C200" s="694"/>
      <c r="D200" s="694"/>
      <c r="E200" s="694"/>
      <c r="F200" s="694"/>
      <c r="G200" s="694"/>
      <c r="H200" s="694"/>
      <c r="I200" s="694"/>
      <c r="J200" s="694"/>
      <c r="K200" s="694"/>
      <c r="M200" s="427">
        <f t="shared" si="35"/>
        <v>188</v>
      </c>
      <c r="N200" s="1164"/>
      <c r="O200" s="1174"/>
      <c r="P200" s="1174"/>
      <c r="Q200" s="1153" t="s">
        <v>322</v>
      </c>
      <c r="R200" s="1154"/>
      <c r="S200" s="432" t="s">
        <v>320</v>
      </c>
      <c r="T200" s="433">
        <f>IFERROR(VLOOKUP(H200,'2.1 Balance de prueba'!$B$5:$G$1105,6,0),0)+IFERROR(VLOOKUP(C200,'2.1 Balance de prueba'!$B$5:$G$1825,6,0),0)+IFERROR(VLOOKUP(D200,'2.1 Balance de prueba'!$B$5:$G$1105,6,0),0)+IFERROR(VLOOKUP(E200,'2.1 Balance de prueba'!$B$5:$G$1825,6,0),0)+IFERROR(VLOOKUP(F200,'2.1 Balance de prueba'!$B$5:$G$1825,6,0),0)+IFERROR(VLOOKUP(B200,'2.1 Balance de prueba'!$B$5:$G$1105,6,0),0)+IFERROR(VLOOKUP(A200,'2.1 Balance de prueba'!$B$5:$G$1105,6,0),0)+IFERROR(VLOOKUP(I200,'2.1 Balance de prueba'!$B$5:$G$1105,6,0),0)+IFERROR(VLOOKUP(J200,'2.1 Balance de prueba'!$B$5:$G$1105,6,0),0)+IFERROR(VLOOKUP(K200,'2.1 Balance de prueba'!$B$5:$G$1105,6,0),0)+IFERROR(VLOOKUP(G200,'2.1 Balance de prueba'!$B$5:$G$1105,6,0),0)</f>
        <v>0</v>
      </c>
      <c r="U200" s="433"/>
      <c r="V200" s="433"/>
      <c r="W200" s="433"/>
      <c r="X200" s="430">
        <f t="shared" si="48"/>
        <v>0</v>
      </c>
      <c r="Y200" s="431"/>
      <c r="Z200" s="436"/>
      <c r="AA200" s="436"/>
      <c r="AB200" s="436"/>
      <c r="AC200" s="439"/>
      <c r="AD200" s="439"/>
      <c r="AE200" s="439"/>
      <c r="AF200" s="439"/>
      <c r="AJ200" s="391"/>
    </row>
    <row r="201" spans="1:36" ht="47.25" customHeight="1">
      <c r="A201" s="694"/>
      <c r="B201" s="694"/>
      <c r="C201" s="694"/>
      <c r="D201" s="694"/>
      <c r="E201" s="694"/>
      <c r="F201" s="694"/>
      <c r="G201" s="694"/>
      <c r="H201" s="694"/>
      <c r="I201" s="694"/>
      <c r="J201" s="694"/>
      <c r="K201" s="694"/>
      <c r="M201" s="427">
        <f t="shared" si="35"/>
        <v>189</v>
      </c>
      <c r="N201" s="1164"/>
      <c r="O201" s="1174"/>
      <c r="P201" s="1174"/>
      <c r="Q201" s="1207"/>
      <c r="R201" s="1208"/>
      <c r="S201" s="432" t="s">
        <v>632</v>
      </c>
      <c r="T201" s="433">
        <f>IFERROR(VLOOKUP(H201,'2.1 Balance de prueba'!$B$5:$G$1105,6,0),0)+IFERROR(VLOOKUP(C201,'2.1 Balance de prueba'!$B$5:$G$1825,6,0),0)+IFERROR(VLOOKUP(D201,'2.1 Balance de prueba'!$B$5:$G$1105,6,0),0)+IFERROR(VLOOKUP(E201,'2.1 Balance de prueba'!$B$5:$G$1825,6,0),0)+IFERROR(VLOOKUP(F201,'2.1 Balance de prueba'!$B$5:$G$1825,6,0),0)+IFERROR(VLOOKUP(B201,'2.1 Balance de prueba'!$B$5:$G$1105,6,0),0)+IFERROR(VLOOKUP(A201,'2.1 Balance de prueba'!$B$5:$G$1105,6,0),0)+IFERROR(VLOOKUP(I201,'2.1 Balance de prueba'!$B$5:$G$1105,6,0),0)+IFERROR(VLOOKUP(J201,'2.1 Balance de prueba'!$B$5:$G$1105,6,0),0)+IFERROR(VLOOKUP(K201,'2.1 Balance de prueba'!$B$5:$G$1105,6,0),0)+IFERROR(VLOOKUP(G201,'2.1 Balance de prueba'!$B$5:$G$1105,6,0),0)</f>
        <v>0</v>
      </c>
      <c r="U201" s="433"/>
      <c r="V201" s="433"/>
      <c r="W201" s="433"/>
      <c r="X201" s="430">
        <f t="shared" si="48"/>
        <v>0</v>
      </c>
      <c r="Y201" s="431"/>
      <c r="Z201" s="436"/>
      <c r="AA201" s="436"/>
      <c r="AB201" s="436"/>
      <c r="AC201" s="439"/>
      <c r="AD201" s="439"/>
      <c r="AE201" s="439"/>
      <c r="AF201" s="439"/>
      <c r="AJ201" s="391"/>
    </row>
    <row r="202" spans="1:36" ht="21.75" customHeight="1">
      <c r="A202" s="694"/>
      <c r="B202" s="694"/>
      <c r="C202" s="694"/>
      <c r="D202" s="694"/>
      <c r="E202" s="694"/>
      <c r="F202" s="694"/>
      <c r="G202" s="694"/>
      <c r="H202" s="694"/>
      <c r="I202" s="694"/>
      <c r="J202" s="694"/>
      <c r="K202" s="817"/>
      <c r="M202" s="427">
        <f t="shared" si="35"/>
        <v>190</v>
      </c>
      <c r="N202" s="1164"/>
      <c r="O202" s="1174"/>
      <c r="P202" s="1174"/>
      <c r="Q202" s="1155"/>
      <c r="R202" s="1156"/>
      <c r="S202" s="432" t="s">
        <v>321</v>
      </c>
      <c r="T202" s="433">
        <f>IFERROR(VLOOKUP(H202,'2.1 Balance de prueba'!$B$5:$G$1105,6,0),0)+IFERROR(VLOOKUP(C202,'2.1 Balance de prueba'!$B$5:$G$1825,6,0),0)+IFERROR(VLOOKUP(D202,'2.1 Balance de prueba'!$B$5:$G$1105,6,0),0)+IFERROR(VLOOKUP(E202,'2.1 Balance de prueba'!$B$5:$G$1825,6,0),0)+IFERROR(VLOOKUP(F202,'2.1 Balance de prueba'!$B$5:$G$1825,6,0),0)+IFERROR(VLOOKUP(B202,'2.1 Balance de prueba'!$B$5:$G$1105,6,0),0)+IFERROR(VLOOKUP(A202,'2.1 Balance de prueba'!$B$5:$G$1105,6,0),0)+IFERROR(VLOOKUP(I202,'2.1 Balance de prueba'!$B$5:$G$1105,6,0),0)+IFERROR(VLOOKUP(J202,'2.1 Balance de prueba'!$B$5:$G$1105,6,0),0)+IFERROR(VLOOKUP(K202,'2.1 Balance de prueba'!$B$5:$G$1105,6,0),0)+IFERROR(VLOOKUP(G202,'2.1 Balance de prueba'!$B$5:$G$1105,6,0),0)</f>
        <v>0</v>
      </c>
      <c r="U202" s="433"/>
      <c r="V202" s="433"/>
      <c r="W202" s="433"/>
      <c r="X202" s="430">
        <f t="shared" si="48"/>
        <v>0</v>
      </c>
      <c r="Y202" s="431"/>
      <c r="Z202" s="436"/>
      <c r="AA202" s="436"/>
      <c r="AB202" s="436"/>
      <c r="AC202" s="439"/>
      <c r="AD202" s="439"/>
      <c r="AE202" s="439"/>
      <c r="AF202" s="439"/>
      <c r="AJ202" s="391"/>
    </row>
    <row r="203" spans="1:36" ht="21.75" customHeight="1">
      <c r="A203" s="694"/>
      <c r="B203" s="694"/>
      <c r="C203" s="694"/>
      <c r="D203" s="694"/>
      <c r="E203" s="694"/>
      <c r="F203" s="694"/>
      <c r="G203" s="694"/>
      <c r="H203" s="694"/>
      <c r="I203" s="694"/>
      <c r="J203" s="694"/>
      <c r="K203" s="694"/>
      <c r="M203" s="427">
        <f t="shared" si="35"/>
        <v>191</v>
      </c>
      <c r="N203" s="1164"/>
      <c r="O203" s="1174"/>
      <c r="P203" s="1174"/>
      <c r="Q203" s="1153" t="s">
        <v>32</v>
      </c>
      <c r="R203" s="1154"/>
      <c r="S203" s="432" t="s">
        <v>320</v>
      </c>
      <c r="T203" s="433">
        <f>IFERROR(VLOOKUP(H203,'2.1 Balance de prueba'!$B$5:$G$1105,6,0),0)+IFERROR(VLOOKUP(C203,'2.1 Balance de prueba'!$B$5:$G$1825,6,0),0)+IFERROR(VLOOKUP(D203,'2.1 Balance de prueba'!$B$5:$G$1105,6,0),0)+IFERROR(VLOOKUP(E203,'2.1 Balance de prueba'!$B$5:$G$1825,6,0),0)+IFERROR(VLOOKUP(F203,'2.1 Balance de prueba'!$B$5:$G$1825,6,0),0)+IFERROR(VLOOKUP(B203,'2.1 Balance de prueba'!$B$5:$G$1105,6,0),0)+IFERROR(VLOOKUP(A203,'2.1 Balance de prueba'!$B$5:$G$1105,6,0),0)+IFERROR(VLOOKUP(I203,'2.1 Balance de prueba'!$B$5:$G$1105,6,0),0)+IFERROR(VLOOKUP(J203,'2.1 Balance de prueba'!$B$5:$G$1105,6,0),0)+IFERROR(VLOOKUP(K203,'2.1 Balance de prueba'!$B$5:$G$1105,6,0),0)+IFERROR(VLOOKUP(G203,'2.1 Balance de prueba'!$B$5:$G$1105,6,0),0)</f>
        <v>0</v>
      </c>
      <c r="U203" s="433"/>
      <c r="V203" s="433"/>
      <c r="W203" s="433"/>
      <c r="X203" s="430">
        <f t="shared" si="48"/>
        <v>0</v>
      </c>
      <c r="Y203" s="431"/>
      <c r="Z203" s="436"/>
      <c r="AA203" s="436"/>
      <c r="AB203" s="436"/>
      <c r="AC203" s="439"/>
      <c r="AD203" s="439"/>
      <c r="AE203" s="439"/>
      <c r="AF203" s="439"/>
      <c r="AJ203" s="391"/>
    </row>
    <row r="204" spans="1:36" ht="48.75" customHeight="1">
      <c r="A204" s="694"/>
      <c r="B204" s="694"/>
      <c r="C204" s="694"/>
      <c r="D204" s="694"/>
      <c r="E204" s="694"/>
      <c r="F204" s="694"/>
      <c r="G204" s="694"/>
      <c r="H204" s="694"/>
      <c r="I204" s="694"/>
      <c r="J204" s="694"/>
      <c r="K204" s="694"/>
      <c r="M204" s="427">
        <f t="shared" si="35"/>
        <v>192</v>
      </c>
      <c r="N204" s="1164"/>
      <c r="O204" s="1174"/>
      <c r="P204" s="1174"/>
      <c r="Q204" s="1207"/>
      <c r="R204" s="1208"/>
      <c r="S204" s="432" t="s">
        <v>632</v>
      </c>
      <c r="T204" s="433">
        <f>IFERROR(VLOOKUP(H204,'2.1 Balance de prueba'!$B$5:$G$1105,6,0),0)+IFERROR(VLOOKUP(C204,'2.1 Balance de prueba'!$B$5:$G$1825,6,0),0)+IFERROR(VLOOKUP(D204,'2.1 Balance de prueba'!$B$5:$G$1105,6,0),0)+IFERROR(VLOOKUP(E204,'2.1 Balance de prueba'!$B$5:$G$1825,6,0),0)+IFERROR(VLOOKUP(F204,'2.1 Balance de prueba'!$B$5:$G$1825,6,0),0)+IFERROR(VLOOKUP(B204,'2.1 Balance de prueba'!$B$5:$G$1105,6,0),0)+IFERROR(VLOOKUP(A204,'2.1 Balance de prueba'!$B$5:$G$1105,6,0),0)+IFERROR(VLOOKUP(I204,'2.1 Balance de prueba'!$B$5:$G$1105,6,0),0)+IFERROR(VLOOKUP(J204,'2.1 Balance de prueba'!$B$5:$G$1105,6,0),0)+IFERROR(VLOOKUP(K204,'2.1 Balance de prueba'!$B$5:$G$1105,6,0),0)+IFERROR(VLOOKUP(G204,'2.1 Balance de prueba'!$B$5:$G$1105,6,0),0)</f>
        <v>0</v>
      </c>
      <c r="U204" s="433"/>
      <c r="V204" s="433"/>
      <c r="W204" s="433"/>
      <c r="X204" s="430">
        <f t="shared" si="48"/>
        <v>0</v>
      </c>
      <c r="Y204" s="431"/>
      <c r="Z204" s="436"/>
      <c r="AA204" s="436"/>
      <c r="AB204" s="436"/>
      <c r="AC204" s="439"/>
      <c r="AD204" s="439"/>
      <c r="AE204" s="439"/>
      <c r="AF204" s="439"/>
      <c r="AJ204" s="391"/>
    </row>
    <row r="205" spans="1:36" ht="21.75" customHeight="1">
      <c r="A205" s="694"/>
      <c r="B205" s="694"/>
      <c r="C205" s="694"/>
      <c r="D205" s="694"/>
      <c r="E205" s="694"/>
      <c r="F205" s="694"/>
      <c r="G205" s="694"/>
      <c r="H205" s="694"/>
      <c r="I205" s="694"/>
      <c r="J205" s="694"/>
      <c r="K205" s="694"/>
      <c r="M205" s="427">
        <f t="shared" si="35"/>
        <v>193</v>
      </c>
      <c r="N205" s="1164"/>
      <c r="O205" s="1174"/>
      <c r="P205" s="1174"/>
      <c r="Q205" s="1155"/>
      <c r="R205" s="1156"/>
      <c r="S205" s="432" t="s">
        <v>321</v>
      </c>
      <c r="T205" s="433">
        <f>IFERROR(VLOOKUP(H205,'2.1 Balance de prueba'!$B$5:$G$1105,6,0),0)+IFERROR(VLOOKUP(C205,'2.1 Balance de prueba'!$B$5:$G$1825,6,0),0)+IFERROR(VLOOKUP(D205,'2.1 Balance de prueba'!$B$5:$G$1105,6,0),0)+IFERROR(VLOOKUP(E205,'2.1 Balance de prueba'!$B$5:$G$1825,6,0),0)+IFERROR(VLOOKUP(F205,'2.1 Balance de prueba'!$B$5:$G$1825,6,0),0)+IFERROR(VLOOKUP(B205,'2.1 Balance de prueba'!$B$5:$G$1105,6,0),0)+IFERROR(VLOOKUP(A205,'2.1 Balance de prueba'!$B$5:$G$1105,6,0),0)+IFERROR(VLOOKUP(I205,'2.1 Balance de prueba'!$B$5:$G$1105,6,0),0)+IFERROR(VLOOKUP(J205,'2.1 Balance de prueba'!$B$5:$G$1105,6,0),0)+IFERROR(VLOOKUP(K205,'2.1 Balance de prueba'!$B$5:$G$1105,6,0),0)+IFERROR(VLOOKUP(G205,'2.1 Balance de prueba'!$B$5:$G$1105,6,0),0)</f>
        <v>0</v>
      </c>
      <c r="U205" s="433"/>
      <c r="V205" s="433"/>
      <c r="W205" s="433"/>
      <c r="X205" s="430">
        <f t="shared" si="48"/>
        <v>0</v>
      </c>
      <c r="Y205" s="431"/>
      <c r="Z205" s="436"/>
      <c r="AA205" s="436"/>
      <c r="AB205" s="436"/>
      <c r="AC205" s="439"/>
      <c r="AD205" s="439"/>
      <c r="AE205" s="439"/>
      <c r="AF205" s="439"/>
      <c r="AJ205" s="391"/>
    </row>
    <row r="206" spans="1:36" ht="21.75" customHeight="1">
      <c r="A206" s="694"/>
      <c r="B206" s="694"/>
      <c r="C206" s="694"/>
      <c r="D206" s="694"/>
      <c r="E206" s="694"/>
      <c r="F206" s="694"/>
      <c r="G206" s="694"/>
      <c r="H206" s="694"/>
      <c r="I206" s="694"/>
      <c r="J206" s="694"/>
      <c r="K206" s="694"/>
      <c r="M206" s="427">
        <f t="shared" si="35"/>
        <v>194</v>
      </c>
      <c r="N206" s="1164"/>
      <c r="O206" s="1174"/>
      <c r="P206" s="1174"/>
      <c r="Q206" s="1153" t="s">
        <v>317</v>
      </c>
      <c r="R206" s="1154"/>
      <c r="S206" s="432" t="s">
        <v>320</v>
      </c>
      <c r="T206" s="433">
        <f>IFERROR(VLOOKUP(H206,'2.1 Balance de prueba'!$B$5:$G$1105,6,0),0)+IFERROR(VLOOKUP(C206,'2.1 Balance de prueba'!$B$5:$G$1825,6,0),0)+IFERROR(VLOOKUP(D206,'2.1 Balance de prueba'!$B$5:$G$1105,6,0),0)+IFERROR(VLOOKUP(E206,'2.1 Balance de prueba'!$B$5:$G$1825,6,0),0)+IFERROR(VLOOKUP(F206,'2.1 Balance de prueba'!$B$5:$G$1825,6,0),0)+IFERROR(VLOOKUP(B206,'2.1 Balance de prueba'!$B$5:$G$1105,6,0),0)+IFERROR(VLOOKUP(A206,'2.1 Balance de prueba'!$B$5:$G$1105,6,0),0)+IFERROR(VLOOKUP(I206,'2.1 Balance de prueba'!$B$5:$G$1105,6,0),0)+IFERROR(VLOOKUP(J206,'2.1 Balance de prueba'!$B$5:$G$1105,6,0),0)+IFERROR(VLOOKUP(K206,'2.1 Balance de prueba'!$B$5:$G$1105,6,0),0)+IFERROR(VLOOKUP(G206,'2.1 Balance de prueba'!$B$5:$G$1105,6,0),0)</f>
        <v>0</v>
      </c>
      <c r="U206" s="433"/>
      <c r="V206" s="433"/>
      <c r="W206" s="433"/>
      <c r="X206" s="430">
        <f t="shared" si="48"/>
        <v>0</v>
      </c>
      <c r="Y206" s="431"/>
      <c r="Z206" s="436"/>
      <c r="AA206" s="436"/>
      <c r="AB206" s="436"/>
      <c r="AC206" s="439"/>
      <c r="AD206" s="439"/>
      <c r="AE206" s="439"/>
      <c r="AF206" s="439"/>
      <c r="AJ206" s="391"/>
    </row>
    <row r="207" spans="1:36" ht="48.75" customHeight="1">
      <c r="A207" s="694"/>
      <c r="B207" s="694"/>
      <c r="C207" s="694"/>
      <c r="D207" s="694"/>
      <c r="E207" s="694"/>
      <c r="F207" s="694"/>
      <c r="G207" s="694"/>
      <c r="H207" s="694"/>
      <c r="I207" s="694"/>
      <c r="J207" s="694"/>
      <c r="K207" s="694"/>
      <c r="M207" s="427">
        <f t="shared" ref="M207:M270" si="49">M206+1</f>
        <v>195</v>
      </c>
      <c r="N207" s="1164"/>
      <c r="O207" s="1174"/>
      <c r="P207" s="1174"/>
      <c r="Q207" s="1207"/>
      <c r="R207" s="1208"/>
      <c r="S207" s="432" t="s">
        <v>632</v>
      </c>
      <c r="T207" s="433">
        <f>IFERROR(VLOOKUP(H207,'2.1 Balance de prueba'!$B$5:$G$1105,6,0),0)+IFERROR(VLOOKUP(C207,'2.1 Balance de prueba'!$B$5:$G$1825,6,0),0)+IFERROR(VLOOKUP(D207,'2.1 Balance de prueba'!$B$5:$G$1105,6,0),0)+IFERROR(VLOOKUP(E207,'2.1 Balance de prueba'!$B$5:$G$1825,6,0),0)+IFERROR(VLOOKUP(F207,'2.1 Balance de prueba'!$B$5:$G$1825,6,0),0)+IFERROR(VLOOKUP(B207,'2.1 Balance de prueba'!$B$5:$G$1105,6,0),0)+IFERROR(VLOOKUP(A207,'2.1 Balance de prueba'!$B$5:$G$1105,6,0),0)+IFERROR(VLOOKUP(I207,'2.1 Balance de prueba'!$B$5:$G$1105,6,0),0)+IFERROR(VLOOKUP(J207,'2.1 Balance de prueba'!$B$5:$G$1105,6,0),0)+IFERROR(VLOOKUP(K207,'2.1 Balance de prueba'!$B$5:$G$1105,6,0),0)+IFERROR(VLOOKUP(G207,'2.1 Balance de prueba'!$B$5:$G$1105,6,0),0)</f>
        <v>0</v>
      </c>
      <c r="U207" s="433"/>
      <c r="V207" s="433"/>
      <c r="W207" s="433"/>
      <c r="X207" s="430">
        <f t="shared" si="48"/>
        <v>0</v>
      </c>
      <c r="Y207" s="431"/>
      <c r="Z207" s="436"/>
      <c r="AA207" s="436"/>
      <c r="AB207" s="436"/>
      <c r="AC207" s="439"/>
      <c r="AD207" s="439"/>
      <c r="AE207" s="439"/>
      <c r="AF207" s="439"/>
      <c r="AJ207" s="391"/>
    </row>
    <row r="208" spans="1:36" ht="21.75" customHeight="1">
      <c r="A208" s="694"/>
      <c r="B208" s="694"/>
      <c r="C208" s="694"/>
      <c r="D208" s="694"/>
      <c r="E208" s="694"/>
      <c r="F208" s="694"/>
      <c r="G208" s="694"/>
      <c r="H208" s="694"/>
      <c r="I208" s="694"/>
      <c r="J208" s="694"/>
      <c r="K208" s="694"/>
      <c r="M208" s="427">
        <f t="shared" si="49"/>
        <v>196</v>
      </c>
      <c r="N208" s="1164"/>
      <c r="O208" s="1174"/>
      <c r="P208" s="1174"/>
      <c r="Q208" s="1155"/>
      <c r="R208" s="1156"/>
      <c r="S208" s="432" t="s">
        <v>321</v>
      </c>
      <c r="T208" s="433">
        <f>IFERROR(VLOOKUP(H208,'2.1 Balance de prueba'!$B$5:$G$1105,6,0),0)+IFERROR(VLOOKUP(C208,'2.1 Balance de prueba'!$B$5:$G$1825,6,0),0)+IFERROR(VLOOKUP(D208,'2.1 Balance de prueba'!$B$5:$G$1105,6,0),0)+IFERROR(VLOOKUP(E208,'2.1 Balance de prueba'!$B$5:$G$1825,6,0),0)+IFERROR(VLOOKUP(F208,'2.1 Balance de prueba'!$B$5:$G$1825,6,0),0)+IFERROR(VLOOKUP(B208,'2.1 Balance de prueba'!$B$5:$G$1105,6,0),0)+IFERROR(VLOOKUP(A208,'2.1 Balance de prueba'!$B$5:$G$1105,6,0),0)+IFERROR(VLOOKUP(I208,'2.1 Balance de prueba'!$B$5:$G$1105,6,0),0)+IFERROR(VLOOKUP(J208,'2.1 Balance de prueba'!$B$5:$G$1105,6,0),0)+IFERROR(VLOOKUP(K208,'2.1 Balance de prueba'!$B$5:$G$1105,6,0),0)+IFERROR(VLOOKUP(G208,'2.1 Balance de prueba'!$B$5:$G$1105,6,0),0)</f>
        <v>0</v>
      </c>
      <c r="U208" s="433"/>
      <c r="V208" s="433"/>
      <c r="W208" s="433"/>
      <c r="X208" s="430">
        <f t="shared" si="48"/>
        <v>0</v>
      </c>
      <c r="Y208" s="431"/>
      <c r="Z208" s="436"/>
      <c r="AA208" s="436"/>
      <c r="AB208" s="436"/>
      <c r="AC208" s="439"/>
      <c r="AD208" s="439"/>
      <c r="AE208" s="439"/>
      <c r="AF208" s="439"/>
      <c r="AJ208" s="391"/>
    </row>
    <row r="209" spans="1:36" ht="21.75" customHeight="1">
      <c r="A209" s="694"/>
      <c r="B209" s="694"/>
      <c r="C209" s="694"/>
      <c r="D209" s="694"/>
      <c r="E209" s="694"/>
      <c r="F209" s="694"/>
      <c r="G209" s="694"/>
      <c r="H209" s="694"/>
      <c r="I209" s="694"/>
      <c r="J209" s="694"/>
      <c r="K209" s="694"/>
      <c r="M209" s="427">
        <f t="shared" si="49"/>
        <v>197</v>
      </c>
      <c r="N209" s="1164"/>
      <c r="O209" s="1174"/>
      <c r="P209" s="1174"/>
      <c r="Q209" s="1205" t="s">
        <v>323</v>
      </c>
      <c r="R209" s="1209"/>
      <c r="S209" s="1206"/>
      <c r="T209" s="433">
        <f>IFERROR(VLOOKUP(H209,'2.1 Balance de prueba'!$B$5:$G$1105,6,0),0)+IFERROR(VLOOKUP(C209,'2.1 Balance de prueba'!$B$5:$G$1825,6,0),0)+IFERROR(VLOOKUP(D209,'2.1 Balance de prueba'!$B$5:$G$1105,6,0),0)+IFERROR(VLOOKUP(E209,'2.1 Balance de prueba'!$B$5:$G$1825,6,0),0)+IFERROR(VLOOKUP(F209,'2.1 Balance de prueba'!$B$5:$G$1825,6,0),0)+IFERROR(VLOOKUP(B209,'2.1 Balance de prueba'!$B$5:$G$1105,6,0),0)+IFERROR(VLOOKUP(A209,'2.1 Balance de prueba'!$B$5:$G$1105,6,0),0)+IFERROR(VLOOKUP(I209,'2.1 Balance de prueba'!$B$5:$G$1105,6,0),0)+IFERROR(VLOOKUP(J209,'2.1 Balance de prueba'!$B$5:$G$1105,6,0),0)+IFERROR(VLOOKUP(K209,'2.1 Balance de prueba'!$B$5:$G$1105,6,0),0)+IFERROR(VLOOKUP(G209,'2.1 Balance de prueba'!$B$5:$G$1105,6,0),0)</f>
        <v>0</v>
      </c>
      <c r="U209" s="433"/>
      <c r="V209" s="433"/>
      <c r="W209" s="433"/>
      <c r="X209" s="430">
        <f t="shared" si="48"/>
        <v>0</v>
      </c>
      <c r="Y209" s="431"/>
      <c r="Z209" s="436"/>
      <c r="AA209" s="436"/>
      <c r="AB209" s="436"/>
      <c r="AC209" s="439"/>
      <c r="AD209" s="439"/>
      <c r="AE209" s="439"/>
      <c r="AF209" s="439"/>
      <c r="AJ209" s="391"/>
    </row>
    <row r="210" spans="1:36" ht="21.75" customHeight="1">
      <c r="A210" s="694"/>
      <c r="B210" s="694"/>
      <c r="C210" s="694"/>
      <c r="D210" s="694"/>
      <c r="E210" s="694"/>
      <c r="F210" s="694"/>
      <c r="G210" s="694"/>
      <c r="H210" s="694"/>
      <c r="I210" s="694"/>
      <c r="J210" s="694"/>
      <c r="K210" s="694"/>
      <c r="M210" s="427">
        <f t="shared" si="49"/>
        <v>198</v>
      </c>
      <c r="N210" s="1164"/>
      <c r="O210" s="1174"/>
      <c r="P210" s="1174"/>
      <c r="Q210" s="1205" t="s">
        <v>635</v>
      </c>
      <c r="R210" s="1209"/>
      <c r="S210" s="1206"/>
      <c r="T210" s="433">
        <f>IFERROR(VLOOKUP(H210,'2.1 Balance de prueba'!$B$5:$G$1105,6,0),0)+IFERROR(VLOOKUP(C210,'2.1 Balance de prueba'!$B$5:$G$1825,6,0),0)+IFERROR(VLOOKUP(D210,'2.1 Balance de prueba'!$B$5:$G$1105,6,0),0)+IFERROR(VLOOKUP(E210,'2.1 Balance de prueba'!$B$5:$G$1825,6,0),0)+IFERROR(VLOOKUP(F210,'2.1 Balance de prueba'!$B$5:$G$1825,6,0),0)+IFERROR(VLOOKUP(B210,'2.1 Balance de prueba'!$B$5:$G$1105,6,0),0)+IFERROR(VLOOKUP(A210,'2.1 Balance de prueba'!$B$5:$G$1105,6,0),0)+IFERROR(VLOOKUP(I210,'2.1 Balance de prueba'!$B$5:$G$1105,6,0),0)+IFERROR(VLOOKUP(J210,'2.1 Balance de prueba'!$B$5:$G$1105,6,0),0)+IFERROR(VLOOKUP(K210,'2.1 Balance de prueba'!$B$5:$G$1105,6,0),0)+IFERROR(VLOOKUP(G210,'2.1 Balance de prueba'!$B$5:$G$1105,6,0),0)</f>
        <v>0</v>
      </c>
      <c r="U210" s="433"/>
      <c r="V210" s="433"/>
      <c r="W210" s="433"/>
      <c r="X210" s="430">
        <f t="shared" si="48"/>
        <v>0</v>
      </c>
      <c r="Y210" s="431"/>
      <c r="Z210" s="436"/>
      <c r="AA210" s="436"/>
      <c r="AB210" s="436"/>
      <c r="AC210" s="439"/>
      <c r="AD210" s="439"/>
      <c r="AE210" s="439"/>
      <c r="AF210" s="439"/>
      <c r="AJ210" s="391"/>
    </row>
    <row r="211" spans="1:36" ht="21.75" customHeight="1">
      <c r="A211" s="694"/>
      <c r="B211" s="694"/>
      <c r="C211" s="694"/>
      <c r="D211" s="694"/>
      <c r="E211" s="694"/>
      <c r="F211" s="694"/>
      <c r="G211" s="694"/>
      <c r="H211" s="694"/>
      <c r="I211" s="694"/>
      <c r="J211" s="694"/>
      <c r="K211" s="817"/>
      <c r="M211" s="427">
        <f t="shared" si="49"/>
        <v>199</v>
      </c>
      <c r="N211" s="1164"/>
      <c r="O211" s="1174"/>
      <c r="P211" s="1174"/>
      <c r="Q211" s="1205" t="s">
        <v>39</v>
      </c>
      <c r="R211" s="1209"/>
      <c r="S211" s="1206"/>
      <c r="T211" s="433">
        <f>IFERROR(VLOOKUP(H211,'2.1 Balance de prueba'!$B$5:$G$1105,6,0),0)+IFERROR(VLOOKUP(C211,'2.1 Balance de prueba'!$B$5:$G$1825,6,0),0)+IFERROR(VLOOKUP(D211,'2.1 Balance de prueba'!$B$5:$G$1105,6,0),0)+IFERROR(VLOOKUP(E211,'2.1 Balance de prueba'!$B$5:$G$1825,6,0),0)+IFERROR(VLOOKUP(F211,'2.1 Balance de prueba'!$B$5:$G$1825,6,0),0)+IFERROR(VLOOKUP(B211,'2.1 Balance de prueba'!$B$5:$G$1105,6,0),0)+IFERROR(VLOOKUP(A211,'2.1 Balance de prueba'!$B$5:$G$1105,6,0),0)+IFERROR(VLOOKUP(I211,'2.1 Balance de prueba'!$B$5:$G$1105,6,0),0)+IFERROR(VLOOKUP(J211,'2.1 Balance de prueba'!$B$5:$G$1105,6,0),0)+IFERROR(VLOOKUP(K211,'2.1 Balance de prueba'!$B$5:$G$1105,6,0),0)+IFERROR(VLOOKUP(G211,'2.1 Balance de prueba'!$B$5:$G$1105,6,0),0)</f>
        <v>0</v>
      </c>
      <c r="U211" s="433"/>
      <c r="V211" s="433"/>
      <c r="W211" s="433"/>
      <c r="X211" s="430">
        <f t="shared" si="48"/>
        <v>0</v>
      </c>
      <c r="Y211" s="431"/>
      <c r="Z211" s="436"/>
      <c r="AA211" s="436"/>
      <c r="AB211" s="436"/>
      <c r="AC211" s="439"/>
      <c r="AD211" s="439"/>
      <c r="AE211" s="439"/>
      <c r="AF211" s="439"/>
      <c r="AJ211" s="391"/>
    </row>
    <row r="212" spans="1:36" ht="21.75" customHeight="1">
      <c r="A212" s="694"/>
      <c r="B212" s="694"/>
      <c r="C212" s="694"/>
      <c r="D212" s="694"/>
      <c r="E212" s="694"/>
      <c r="F212" s="694"/>
      <c r="G212" s="694"/>
      <c r="H212" s="694"/>
      <c r="I212" s="694"/>
      <c r="J212" s="694"/>
      <c r="K212" s="694"/>
      <c r="M212" s="427">
        <f t="shared" si="49"/>
        <v>200</v>
      </c>
      <c r="N212" s="1164"/>
      <c r="O212" s="1174"/>
      <c r="P212" s="1174"/>
      <c r="Q212" s="1205" t="s">
        <v>636</v>
      </c>
      <c r="R212" s="1209"/>
      <c r="S212" s="1206"/>
      <c r="T212" s="433">
        <f>IFERROR(VLOOKUP(H212,'2.1 Balance de prueba'!$B$5:$G$1105,6,0),0)+IFERROR(VLOOKUP(C212,'2.1 Balance de prueba'!$B$5:$G$1825,6,0),0)+IFERROR(VLOOKUP(D212,'2.1 Balance de prueba'!$B$5:$G$1105,6,0),0)+IFERROR(VLOOKUP(E212,'2.1 Balance de prueba'!$B$5:$G$1825,6,0),0)+IFERROR(VLOOKUP(F212,'2.1 Balance de prueba'!$B$5:$G$1825,6,0),0)+IFERROR(VLOOKUP(B212,'2.1 Balance de prueba'!$B$5:$G$1105,6,0),0)+IFERROR(VLOOKUP(A212,'2.1 Balance de prueba'!$B$5:$G$1105,6,0),0)+IFERROR(VLOOKUP(I212,'2.1 Balance de prueba'!$B$5:$G$1105,6,0),0)+IFERROR(VLOOKUP(J212,'2.1 Balance de prueba'!$B$5:$G$1105,6,0),0)+IFERROR(VLOOKUP(K212,'2.1 Balance de prueba'!$B$5:$G$1105,6,0),0)+IFERROR(VLOOKUP(G212,'2.1 Balance de prueba'!$B$5:$G$1105,6,0),0)</f>
        <v>0</v>
      </c>
      <c r="U212" s="433"/>
      <c r="V212" s="433"/>
      <c r="W212" s="433"/>
      <c r="X212" s="430">
        <f t="shared" si="48"/>
        <v>0</v>
      </c>
      <c r="Y212" s="431"/>
      <c r="Z212" s="436"/>
      <c r="AA212" s="436"/>
      <c r="AB212" s="436"/>
      <c r="AC212" s="439"/>
      <c r="AD212" s="439"/>
      <c r="AE212" s="439"/>
      <c r="AF212" s="439"/>
      <c r="AJ212" s="391"/>
    </row>
    <row r="213" spans="1:36" ht="21.75" customHeight="1">
      <c r="A213" s="694"/>
      <c r="B213" s="694"/>
      <c r="C213" s="694"/>
      <c r="D213" s="694"/>
      <c r="E213" s="694"/>
      <c r="F213" s="694"/>
      <c r="G213" s="694"/>
      <c r="H213" s="694"/>
      <c r="I213" s="694"/>
      <c r="J213" s="694"/>
      <c r="K213" s="694"/>
      <c r="M213" s="427">
        <f t="shared" si="49"/>
        <v>201</v>
      </c>
      <c r="N213" s="1164"/>
      <c r="O213" s="1174"/>
      <c r="P213" s="1174"/>
      <c r="Q213" s="1205" t="s">
        <v>435</v>
      </c>
      <c r="R213" s="1209"/>
      <c r="S213" s="1206"/>
      <c r="T213" s="433">
        <f>IFERROR(VLOOKUP(H213,'2.1 Balance de prueba'!$B$5:$G$1105,6,0),0)+IFERROR(VLOOKUP(C213,'2.1 Balance de prueba'!$B$5:$G$1825,6,0),0)+IFERROR(VLOOKUP(D213,'2.1 Balance de prueba'!$B$5:$G$1105,6,0),0)+IFERROR(VLOOKUP(E213,'2.1 Balance de prueba'!$B$5:$G$1825,6,0),0)+IFERROR(VLOOKUP(F213,'2.1 Balance de prueba'!$B$5:$G$1825,6,0),0)+IFERROR(VLOOKUP(B213,'2.1 Balance de prueba'!$B$5:$G$1105,6,0),0)+IFERROR(VLOOKUP(A213,'2.1 Balance de prueba'!$B$5:$G$1105,6,0),0)+IFERROR(VLOOKUP(I213,'2.1 Balance de prueba'!$B$5:$G$1105,6,0),0)+IFERROR(VLOOKUP(J213,'2.1 Balance de prueba'!$B$5:$G$1105,6,0),0)+IFERROR(VLOOKUP(K213,'2.1 Balance de prueba'!$B$5:$G$1105,6,0),0)+IFERROR(VLOOKUP(G213,'2.1 Balance de prueba'!$B$5:$G$1105,6,0),0)</f>
        <v>0</v>
      </c>
      <c r="U213" s="433"/>
      <c r="V213" s="433"/>
      <c r="W213" s="433"/>
      <c r="X213" s="430">
        <f t="shared" si="48"/>
        <v>0</v>
      </c>
      <c r="Y213" s="431"/>
      <c r="Z213" s="436"/>
      <c r="AA213" s="436"/>
      <c r="AB213" s="436"/>
      <c r="AC213" s="439"/>
      <c r="AD213" s="439"/>
      <c r="AE213" s="439"/>
      <c r="AF213" s="439"/>
      <c r="AJ213" s="391"/>
    </row>
    <row r="214" spans="1:36" ht="21.75" customHeight="1">
      <c r="A214" s="694"/>
      <c r="B214" s="694"/>
      <c r="C214" s="694"/>
      <c r="D214" s="694"/>
      <c r="E214" s="694"/>
      <c r="F214" s="694"/>
      <c r="G214" s="694"/>
      <c r="H214" s="694"/>
      <c r="I214" s="694"/>
      <c r="J214" s="694"/>
      <c r="K214" s="817"/>
      <c r="M214" s="427">
        <f t="shared" si="49"/>
        <v>202</v>
      </c>
      <c r="N214" s="1164"/>
      <c r="O214" s="1174"/>
      <c r="P214" s="1175"/>
      <c r="Q214" s="1205" t="s">
        <v>40</v>
      </c>
      <c r="R214" s="1209"/>
      <c r="S214" s="1206"/>
      <c r="T214" s="433">
        <f>IFERROR(VLOOKUP(H214,'2.1 Balance de prueba'!$B$5:$G$1105,6,0),0)+IFERROR(VLOOKUP(C214,'2.1 Balance de prueba'!$B$5:$G$1825,6,0),0)+IFERROR(VLOOKUP(D214,'2.1 Balance de prueba'!$B$5:$G$1105,6,0),0)+IFERROR(VLOOKUP(E214,'2.1 Balance de prueba'!$B$5:$G$1825,6,0),0)+IFERROR(VLOOKUP(F214,'2.1 Balance de prueba'!$B$5:$G$1825,6,0),0)+IFERROR(VLOOKUP(B214,'2.1 Balance de prueba'!$B$5:$G$1105,6,0),0)+IFERROR(VLOOKUP(A214,'2.1 Balance de prueba'!$B$5:$G$1105,6,0),0)+IFERROR(VLOOKUP(I214,'2.1 Balance de prueba'!$B$5:$G$1105,6,0),0)+IFERROR(VLOOKUP(J214,'2.1 Balance de prueba'!$B$5:$G$1105,6,0),0)+IFERROR(VLOOKUP(K214,'2.1 Balance de prueba'!$B$5:$G$1105,6,0),0)+IFERROR(VLOOKUP(G214,'2.1 Balance de prueba'!$B$5:$G$1105,6,0),0)</f>
        <v>0</v>
      </c>
      <c r="U214" s="433"/>
      <c r="V214" s="433"/>
      <c r="W214" s="433"/>
      <c r="X214" s="430">
        <f t="shared" si="48"/>
        <v>0</v>
      </c>
      <c r="Y214" s="431"/>
      <c r="Z214" s="436"/>
      <c r="AA214" s="436"/>
      <c r="AB214" s="436"/>
      <c r="AC214" s="439"/>
      <c r="AD214" s="439"/>
      <c r="AE214" s="439"/>
      <c r="AF214" s="439"/>
      <c r="AJ214" s="391"/>
    </row>
    <row r="215" spans="1:36" s="467" customFormat="1" ht="15.75" customHeight="1">
      <c r="A215" s="752"/>
      <c r="B215" s="752"/>
      <c r="C215" s="752"/>
      <c r="D215" s="752"/>
      <c r="E215" s="752"/>
      <c r="F215" s="752"/>
      <c r="G215" s="752"/>
      <c r="H215" s="752"/>
      <c r="I215" s="752"/>
      <c r="J215" s="752"/>
      <c r="K215" s="752"/>
      <c r="M215" s="427">
        <f t="shared" si="49"/>
        <v>203</v>
      </c>
      <c r="N215" s="1164"/>
      <c r="O215" s="1174"/>
      <c r="P215" s="1159" t="s">
        <v>41</v>
      </c>
      <c r="Q215" s="1160"/>
      <c r="R215" s="1201"/>
      <c r="S215" s="1202"/>
      <c r="T215" s="430">
        <f>SUM(T216:T239)</f>
        <v>0</v>
      </c>
      <c r="U215" s="430">
        <f>SUM(U216:U239)</f>
        <v>0</v>
      </c>
      <c r="V215" s="430">
        <f>SUM(V216:V239)</f>
        <v>0</v>
      </c>
      <c r="W215" s="430">
        <f>SUM(W216:W239)</f>
        <v>0</v>
      </c>
      <c r="X215" s="430">
        <f>SUM(X216:X239)</f>
        <v>0</v>
      </c>
      <c r="Y215" s="431"/>
      <c r="Z215" s="430">
        <f t="shared" ref="Z215:AF215" si="50">SUM(Z216:Z239)</f>
        <v>0</v>
      </c>
      <c r="AA215" s="430">
        <f t="shared" si="50"/>
        <v>0</v>
      </c>
      <c r="AB215" s="430">
        <f t="shared" si="50"/>
        <v>0</v>
      </c>
      <c r="AC215" s="430">
        <f t="shared" si="50"/>
        <v>0</v>
      </c>
      <c r="AD215" s="430">
        <f t="shared" si="50"/>
        <v>0</v>
      </c>
      <c r="AE215" s="430">
        <f t="shared" si="50"/>
        <v>0</v>
      </c>
      <c r="AF215" s="430">
        <f t="shared" si="50"/>
        <v>0</v>
      </c>
      <c r="AG215" s="466"/>
      <c r="AH215" s="466"/>
      <c r="AI215" s="466"/>
      <c r="AJ215" s="466"/>
    </row>
    <row r="216" spans="1:36" s="467" customFormat="1" ht="27" customHeight="1">
      <c r="A216" s="752"/>
      <c r="B216" s="752"/>
      <c r="C216" s="752"/>
      <c r="D216" s="752"/>
      <c r="E216" s="752"/>
      <c r="F216" s="752"/>
      <c r="G216" s="752"/>
      <c r="H216" s="752"/>
      <c r="I216" s="752"/>
      <c r="J216" s="754"/>
      <c r="K216" s="754"/>
      <c r="M216" s="427">
        <f t="shared" si="49"/>
        <v>204</v>
      </c>
      <c r="N216" s="1164"/>
      <c r="O216" s="1174"/>
      <c r="P216" s="1335"/>
      <c r="Q216" s="1221" t="s">
        <v>428</v>
      </c>
      <c r="R216" s="1221"/>
      <c r="S216" s="464" t="s">
        <v>775</v>
      </c>
      <c r="T216" s="433">
        <f>IFERROR(VLOOKUP(H216,'2.1 Balance de prueba'!$B$5:$G$1105,6,0),0)+IFERROR(VLOOKUP(C216,'2.1 Balance de prueba'!$B$5:$G$1825,6,0),0)+IFERROR(VLOOKUP(D216,'2.1 Balance de prueba'!$B$5:$G$1105,6,0),0)+IFERROR(VLOOKUP(E216,'2.1 Balance de prueba'!$B$5:$G$1825,6,0),0)+IFERROR(VLOOKUP(F216,'2.1 Balance de prueba'!$B$5:$G$1825,6,0),0)+IFERROR(VLOOKUP(B216,'2.1 Balance de prueba'!$B$5:$G$1105,6,0),0)+IFERROR(VLOOKUP(A216,'2.1 Balance de prueba'!$B$5:$G$1105,6,0),0)+IFERROR(VLOOKUP(I216,'2.1 Balance de prueba'!$B$5:$G$1105,6,0),0)+IFERROR(VLOOKUP(J216,'2.1 Balance de prueba'!$B$5:$G$1105,6,0),0)+IFERROR(VLOOKUP(K216,'2.1 Balance de prueba'!$B$5:$G$1105,6,0),0)+IFERROR(VLOOKUP(G216,'2.1 Balance de prueba'!$B$5:$G$1105,6,0),0)</f>
        <v>0</v>
      </c>
      <c r="U216" s="433"/>
      <c r="V216" s="433"/>
      <c r="W216" s="433"/>
      <c r="X216" s="430">
        <f t="shared" ref="X216:X239" si="51">T216+U216-V216+W216</f>
        <v>0</v>
      </c>
      <c r="Y216" s="431"/>
      <c r="Z216" s="473"/>
      <c r="AA216" s="473"/>
      <c r="AB216" s="473"/>
      <c r="AC216" s="474"/>
      <c r="AD216" s="474"/>
      <c r="AE216" s="474"/>
      <c r="AF216" s="474"/>
      <c r="AG216" s="466"/>
      <c r="AH216" s="466"/>
      <c r="AI216" s="466"/>
      <c r="AJ216" s="466"/>
    </row>
    <row r="217" spans="1:36" s="467" customFormat="1" ht="36.75" customHeight="1">
      <c r="A217" s="752"/>
      <c r="B217" s="752"/>
      <c r="C217" s="752"/>
      <c r="D217" s="752"/>
      <c r="E217" s="752"/>
      <c r="F217" s="752"/>
      <c r="G217" s="752"/>
      <c r="H217" s="752"/>
      <c r="I217" s="752"/>
      <c r="J217" s="754"/>
      <c r="K217" s="754"/>
      <c r="M217" s="427">
        <f t="shared" si="49"/>
        <v>205</v>
      </c>
      <c r="N217" s="1164"/>
      <c r="O217" s="1174"/>
      <c r="P217" s="1174"/>
      <c r="Q217" s="1221"/>
      <c r="R217" s="1221"/>
      <c r="S217" s="464" t="s">
        <v>103</v>
      </c>
      <c r="T217" s="433">
        <f>IFERROR(VLOOKUP(H217,'2.1 Balance de prueba'!$B$5:$G$1105,6,0),0)+IFERROR(VLOOKUP(C217,'2.1 Balance de prueba'!$B$5:$G$1825,6,0),0)+IFERROR(VLOOKUP(D217,'2.1 Balance de prueba'!$B$5:$G$1105,6,0),0)+IFERROR(VLOOKUP(E217,'2.1 Balance de prueba'!$B$5:$G$1825,6,0),0)+IFERROR(VLOOKUP(F217,'2.1 Balance de prueba'!$B$5:$G$1825,6,0),0)+IFERROR(VLOOKUP(B217,'2.1 Balance de prueba'!$B$5:$G$1105,6,0),0)+IFERROR(VLOOKUP(A217,'2.1 Balance de prueba'!$B$5:$G$1105,6,0),0)+IFERROR(VLOOKUP(I217,'2.1 Balance de prueba'!$B$5:$G$1105,6,0),0)+IFERROR(VLOOKUP(J217,'2.1 Balance de prueba'!$B$5:$G$1105,6,0),0)+IFERROR(VLOOKUP(K217,'2.1 Balance de prueba'!$B$5:$G$1105,6,0),0)+IFERROR(VLOOKUP(G217,'2.1 Balance de prueba'!$B$5:$G$1105,6,0),0)</f>
        <v>0</v>
      </c>
      <c r="U217" s="433"/>
      <c r="V217" s="433"/>
      <c r="W217" s="433"/>
      <c r="X217" s="430">
        <f t="shared" si="51"/>
        <v>0</v>
      </c>
      <c r="Y217" s="431"/>
      <c r="Z217" s="473"/>
      <c r="AA217" s="473"/>
      <c r="AB217" s="473"/>
      <c r="AC217" s="474"/>
      <c r="AD217" s="474"/>
      <c r="AE217" s="474"/>
      <c r="AF217" s="474"/>
      <c r="AG217" s="466"/>
      <c r="AH217" s="466"/>
      <c r="AI217" s="466"/>
      <c r="AJ217" s="466"/>
    </row>
    <row r="218" spans="1:36" s="467" customFormat="1" ht="27" customHeight="1">
      <c r="A218" s="752"/>
      <c r="B218" s="752"/>
      <c r="C218" s="752"/>
      <c r="D218" s="752"/>
      <c r="E218" s="752"/>
      <c r="F218" s="752"/>
      <c r="G218" s="752"/>
      <c r="H218" s="752"/>
      <c r="I218" s="752"/>
      <c r="J218" s="754"/>
      <c r="K218" s="754"/>
      <c r="M218" s="427">
        <f t="shared" si="49"/>
        <v>206</v>
      </c>
      <c r="N218" s="1164"/>
      <c r="O218" s="1174"/>
      <c r="P218" s="1174"/>
      <c r="Q218" s="1153" t="s">
        <v>429</v>
      </c>
      <c r="R218" s="1154"/>
      <c r="S218" s="464" t="s">
        <v>775</v>
      </c>
      <c r="T218" s="433">
        <f>IFERROR(VLOOKUP(H218,'2.1 Balance de prueba'!$B$5:$G$1105,6,0),0)+IFERROR(VLOOKUP(C218,'2.1 Balance de prueba'!$B$5:$G$1825,6,0),0)+IFERROR(VLOOKUP(D218,'2.1 Balance de prueba'!$B$5:$G$1105,6,0),0)+IFERROR(VLOOKUP(E218,'2.1 Balance de prueba'!$B$5:$G$1825,6,0),0)+IFERROR(VLOOKUP(F218,'2.1 Balance de prueba'!$B$5:$G$1825,6,0),0)+IFERROR(VLOOKUP(B218,'2.1 Balance de prueba'!$B$5:$G$1105,6,0),0)+IFERROR(VLOOKUP(A218,'2.1 Balance de prueba'!$B$5:$G$1105,6,0),0)+IFERROR(VLOOKUP(I218,'2.1 Balance de prueba'!$B$5:$G$1105,6,0),0)+IFERROR(VLOOKUP(J218,'2.1 Balance de prueba'!$B$5:$G$1105,6,0),0)+IFERROR(VLOOKUP(K218,'2.1 Balance de prueba'!$B$5:$G$1105,6,0),0)+IFERROR(VLOOKUP(G218,'2.1 Balance de prueba'!$B$5:$G$1105,6,0),0)</f>
        <v>0</v>
      </c>
      <c r="U218" s="433"/>
      <c r="V218" s="433"/>
      <c r="W218" s="433"/>
      <c r="X218" s="430">
        <f t="shared" si="51"/>
        <v>0</v>
      </c>
      <c r="Y218" s="431"/>
      <c r="Z218" s="473"/>
      <c r="AA218" s="473"/>
      <c r="AB218" s="473"/>
      <c r="AC218" s="474"/>
      <c r="AD218" s="474"/>
      <c r="AE218" s="474"/>
      <c r="AF218" s="474"/>
      <c r="AG218" s="466"/>
      <c r="AH218" s="466"/>
      <c r="AI218" s="466"/>
      <c r="AJ218" s="466"/>
    </row>
    <row r="219" spans="1:36" s="467" customFormat="1" ht="33" customHeight="1">
      <c r="A219" s="752"/>
      <c r="B219" s="752"/>
      <c r="C219" s="752"/>
      <c r="D219" s="752"/>
      <c r="E219" s="752"/>
      <c r="F219" s="752"/>
      <c r="G219" s="752"/>
      <c r="H219" s="752"/>
      <c r="I219" s="752"/>
      <c r="J219" s="754"/>
      <c r="K219" s="754"/>
      <c r="M219" s="427">
        <f t="shared" si="49"/>
        <v>207</v>
      </c>
      <c r="N219" s="1164"/>
      <c r="O219" s="1174"/>
      <c r="P219" s="1174"/>
      <c r="Q219" s="1155"/>
      <c r="R219" s="1156"/>
      <c r="S219" s="464" t="s">
        <v>103</v>
      </c>
      <c r="T219" s="433">
        <f>IFERROR(VLOOKUP(H219,'2.1 Balance de prueba'!$B$5:$G$1105,6,0),0)+IFERROR(VLOOKUP(C219,'2.1 Balance de prueba'!$B$5:$G$1825,6,0),0)+IFERROR(VLOOKUP(D219,'2.1 Balance de prueba'!$B$5:$G$1105,6,0),0)+IFERROR(VLOOKUP(E219,'2.1 Balance de prueba'!$B$5:$G$1825,6,0),0)+IFERROR(VLOOKUP(F219,'2.1 Balance de prueba'!$B$5:$G$1825,6,0),0)+IFERROR(VLOOKUP(B219,'2.1 Balance de prueba'!$B$5:$G$1105,6,0),0)+IFERROR(VLOOKUP(A219,'2.1 Balance de prueba'!$B$5:$G$1105,6,0),0)+IFERROR(VLOOKUP(I219,'2.1 Balance de prueba'!$B$5:$G$1105,6,0),0)+IFERROR(VLOOKUP(J219,'2.1 Balance de prueba'!$B$5:$G$1105,6,0),0)+IFERROR(VLOOKUP(K219,'2.1 Balance de prueba'!$B$5:$G$1105,6,0),0)+IFERROR(VLOOKUP(G219,'2.1 Balance de prueba'!$B$5:$G$1105,6,0),0)</f>
        <v>0</v>
      </c>
      <c r="U219" s="433"/>
      <c r="V219" s="433"/>
      <c r="W219" s="433"/>
      <c r="X219" s="430">
        <f t="shared" si="51"/>
        <v>0</v>
      </c>
      <c r="Y219" s="431"/>
      <c r="Z219" s="473"/>
      <c r="AA219" s="473"/>
      <c r="AB219" s="473"/>
      <c r="AC219" s="474"/>
      <c r="AD219" s="474"/>
      <c r="AE219" s="474"/>
      <c r="AF219" s="474"/>
      <c r="AG219" s="466"/>
      <c r="AH219" s="466"/>
      <c r="AI219" s="466"/>
      <c r="AJ219" s="466"/>
    </row>
    <row r="220" spans="1:36" s="467" customFormat="1" ht="27" customHeight="1">
      <c r="A220" s="752"/>
      <c r="B220" s="752"/>
      <c r="C220" s="752"/>
      <c r="D220" s="752"/>
      <c r="E220" s="752"/>
      <c r="F220" s="752"/>
      <c r="G220" s="752"/>
      <c r="H220" s="752"/>
      <c r="I220" s="752"/>
      <c r="J220" s="754"/>
      <c r="K220" s="754"/>
      <c r="M220" s="427">
        <f t="shared" si="49"/>
        <v>208</v>
      </c>
      <c r="N220" s="1164"/>
      <c r="O220" s="1174"/>
      <c r="P220" s="1174"/>
      <c r="Q220" s="1205" t="s">
        <v>271</v>
      </c>
      <c r="R220" s="1209"/>
      <c r="S220" s="1206"/>
      <c r="T220" s="433">
        <f>IFERROR(VLOOKUP(H220,'2.1 Balance de prueba'!$B$5:$G$1105,6,0),0)+IFERROR(VLOOKUP(C220,'2.1 Balance de prueba'!$B$5:$G$1825,6,0),0)+IFERROR(VLOOKUP(D220,'2.1 Balance de prueba'!$B$5:$G$1105,6,0),0)+IFERROR(VLOOKUP(E220,'2.1 Balance de prueba'!$B$5:$G$1825,6,0),0)+IFERROR(VLOOKUP(F220,'2.1 Balance de prueba'!$B$5:$G$1825,6,0),0)+IFERROR(VLOOKUP(B220,'2.1 Balance de prueba'!$B$5:$G$1105,6,0),0)+IFERROR(VLOOKUP(A220,'2.1 Balance de prueba'!$B$5:$G$1105,6,0),0)+IFERROR(VLOOKUP(I220,'2.1 Balance de prueba'!$B$5:$G$1105,6,0),0)+IFERROR(VLOOKUP(J220,'2.1 Balance de prueba'!$B$5:$G$1105,6,0),0)+IFERROR(VLOOKUP(K220,'2.1 Balance de prueba'!$B$5:$G$1105,6,0),0)+IFERROR(VLOOKUP(G220,'2.1 Balance de prueba'!$B$5:$G$1105,6,0),0)</f>
        <v>0</v>
      </c>
      <c r="U220" s="433"/>
      <c r="V220" s="433"/>
      <c r="W220" s="433"/>
      <c r="X220" s="430">
        <f t="shared" si="51"/>
        <v>0</v>
      </c>
      <c r="Y220" s="431"/>
      <c r="Z220" s="473"/>
      <c r="AA220" s="473"/>
      <c r="AB220" s="473"/>
      <c r="AC220" s="474"/>
      <c r="AD220" s="474"/>
      <c r="AE220" s="474"/>
      <c r="AF220" s="474"/>
      <c r="AG220" s="466"/>
      <c r="AH220" s="466"/>
      <c r="AI220" s="466"/>
      <c r="AJ220" s="466"/>
    </row>
    <row r="221" spans="1:36" s="467" customFormat="1" ht="27" customHeight="1">
      <c r="A221" s="752"/>
      <c r="B221" s="752"/>
      <c r="C221" s="752"/>
      <c r="D221" s="752"/>
      <c r="E221" s="752"/>
      <c r="F221" s="752"/>
      <c r="G221" s="752"/>
      <c r="H221" s="752"/>
      <c r="I221" s="752"/>
      <c r="J221" s="754"/>
      <c r="K221" s="754"/>
      <c r="M221" s="427">
        <f t="shared" si="49"/>
        <v>209</v>
      </c>
      <c r="N221" s="1164"/>
      <c r="O221" s="1174"/>
      <c r="P221" s="1174"/>
      <c r="Q221" s="1153" t="s">
        <v>104</v>
      </c>
      <c r="R221" s="1154"/>
      <c r="S221" s="464" t="s">
        <v>775</v>
      </c>
      <c r="T221" s="433">
        <f>IFERROR(VLOOKUP(H221,'2.1 Balance de prueba'!$B$5:$G$1105,6,0),0)+IFERROR(VLOOKUP(C221,'2.1 Balance de prueba'!$B$5:$G$1825,6,0),0)+IFERROR(VLOOKUP(D221,'2.1 Balance de prueba'!$B$5:$G$1105,6,0),0)+IFERROR(VLOOKUP(E221,'2.1 Balance de prueba'!$B$5:$G$1825,6,0),0)+IFERROR(VLOOKUP(F221,'2.1 Balance de prueba'!$B$5:$G$1825,6,0),0)+IFERROR(VLOOKUP(B221,'2.1 Balance de prueba'!$B$5:$G$1105,6,0),0)+IFERROR(VLOOKUP(A221,'2.1 Balance de prueba'!$B$5:$G$1105,6,0),0)+IFERROR(VLOOKUP(I221,'2.1 Balance de prueba'!$B$5:$G$1105,6,0),0)+IFERROR(VLOOKUP(J221,'2.1 Balance de prueba'!$B$5:$G$1105,6,0),0)+IFERROR(VLOOKUP(K221,'2.1 Balance de prueba'!$B$5:$G$1105,6,0),0)+IFERROR(VLOOKUP(G221,'2.1 Balance de prueba'!$B$5:$G$1105,6,0),0)</f>
        <v>0</v>
      </c>
      <c r="U221" s="433"/>
      <c r="V221" s="433"/>
      <c r="W221" s="433"/>
      <c r="X221" s="430">
        <f t="shared" si="51"/>
        <v>0</v>
      </c>
      <c r="Y221" s="431"/>
      <c r="Z221" s="473"/>
      <c r="AA221" s="473"/>
      <c r="AB221" s="473"/>
      <c r="AC221" s="474"/>
      <c r="AD221" s="474"/>
      <c r="AE221" s="474"/>
      <c r="AF221" s="474"/>
      <c r="AG221" s="466"/>
      <c r="AH221" s="466"/>
      <c r="AI221" s="466"/>
      <c r="AJ221" s="466"/>
    </row>
    <row r="222" spans="1:36" s="467" customFormat="1" ht="32.25" customHeight="1">
      <c r="A222" s="752"/>
      <c r="B222" s="752"/>
      <c r="C222" s="752"/>
      <c r="D222" s="752"/>
      <c r="E222" s="752"/>
      <c r="F222" s="752"/>
      <c r="G222" s="752"/>
      <c r="H222" s="752"/>
      <c r="I222" s="752"/>
      <c r="J222" s="754"/>
      <c r="K222" s="754"/>
      <c r="M222" s="427">
        <f t="shared" si="49"/>
        <v>210</v>
      </c>
      <c r="N222" s="1164"/>
      <c r="O222" s="1174"/>
      <c r="P222" s="1174"/>
      <c r="Q222" s="1155"/>
      <c r="R222" s="1156"/>
      <c r="S222" s="464" t="s">
        <v>103</v>
      </c>
      <c r="T222" s="433">
        <f>IFERROR(VLOOKUP(H222,'2.1 Balance de prueba'!$B$5:$G$1105,6,0),0)+IFERROR(VLOOKUP(C222,'2.1 Balance de prueba'!$B$5:$G$1825,6,0),0)+IFERROR(VLOOKUP(D222,'2.1 Balance de prueba'!$B$5:$G$1105,6,0),0)+IFERROR(VLOOKUP(E222,'2.1 Balance de prueba'!$B$5:$G$1825,6,0),0)+IFERROR(VLOOKUP(F222,'2.1 Balance de prueba'!$B$5:$G$1825,6,0),0)+IFERROR(VLOOKUP(B222,'2.1 Balance de prueba'!$B$5:$G$1105,6,0),0)+IFERROR(VLOOKUP(A222,'2.1 Balance de prueba'!$B$5:$G$1105,6,0),0)+IFERROR(VLOOKUP(I222,'2.1 Balance de prueba'!$B$5:$G$1105,6,0),0)+IFERROR(VLOOKUP(J222,'2.1 Balance de prueba'!$B$5:$G$1105,6,0),0)+IFERROR(VLOOKUP(K222,'2.1 Balance de prueba'!$B$5:$G$1105,6,0),0)+IFERROR(VLOOKUP(G222,'2.1 Balance de prueba'!$B$5:$G$1105,6,0),0)</f>
        <v>0</v>
      </c>
      <c r="U222" s="433"/>
      <c r="V222" s="433"/>
      <c r="W222" s="433"/>
      <c r="X222" s="430">
        <f t="shared" si="51"/>
        <v>0</v>
      </c>
      <c r="Y222" s="431"/>
      <c r="Z222" s="473"/>
      <c r="AA222" s="473"/>
      <c r="AB222" s="473"/>
      <c r="AC222" s="474"/>
      <c r="AD222" s="474"/>
      <c r="AE222" s="474"/>
      <c r="AF222" s="474"/>
      <c r="AG222" s="466"/>
      <c r="AH222" s="466"/>
      <c r="AI222" s="466"/>
      <c r="AJ222" s="466"/>
    </row>
    <row r="223" spans="1:36" s="467" customFormat="1" ht="27" customHeight="1">
      <c r="A223" s="752"/>
      <c r="B223" s="752"/>
      <c r="C223" s="752"/>
      <c r="D223" s="752"/>
      <c r="E223" s="752"/>
      <c r="F223" s="752"/>
      <c r="G223" s="752"/>
      <c r="H223" s="752"/>
      <c r="I223" s="752"/>
      <c r="J223" s="754"/>
      <c r="K223" s="754"/>
      <c r="M223" s="427">
        <f t="shared" si="49"/>
        <v>211</v>
      </c>
      <c r="N223" s="1164"/>
      <c r="O223" s="1174"/>
      <c r="P223" s="1174"/>
      <c r="Q223" s="1153" t="s">
        <v>431</v>
      </c>
      <c r="R223" s="1154"/>
      <c r="S223" s="464" t="s">
        <v>775</v>
      </c>
      <c r="T223" s="433">
        <f>IFERROR(VLOOKUP(H223,'2.1 Balance de prueba'!$B$5:$G$1105,6,0),0)+IFERROR(VLOOKUP(C223,'2.1 Balance de prueba'!$B$5:$G$1825,6,0),0)+IFERROR(VLOOKUP(D223,'2.1 Balance de prueba'!$B$5:$G$1105,6,0),0)+IFERROR(VLOOKUP(E223,'2.1 Balance de prueba'!$B$5:$G$1825,6,0),0)+IFERROR(VLOOKUP(F223,'2.1 Balance de prueba'!$B$5:$G$1825,6,0),0)+IFERROR(VLOOKUP(B223,'2.1 Balance de prueba'!$B$5:$G$1105,6,0),0)+IFERROR(VLOOKUP(A223,'2.1 Balance de prueba'!$B$5:$G$1105,6,0),0)+IFERROR(VLOOKUP(I223,'2.1 Balance de prueba'!$B$5:$G$1105,6,0),0)+IFERROR(VLOOKUP(J223,'2.1 Balance de prueba'!$B$5:$G$1105,6,0),0)+IFERROR(VLOOKUP(K223,'2.1 Balance de prueba'!$B$5:$G$1105,6,0),0)+IFERROR(VLOOKUP(G223,'2.1 Balance de prueba'!$B$5:$G$1105,6,0),0)</f>
        <v>0</v>
      </c>
      <c r="U223" s="433"/>
      <c r="V223" s="433">
        <f>+T223</f>
        <v>0</v>
      </c>
      <c r="W223" s="433"/>
      <c r="X223" s="430">
        <f t="shared" si="51"/>
        <v>0</v>
      </c>
      <c r="Y223" s="431"/>
      <c r="Z223" s="473"/>
      <c r="AA223" s="473"/>
      <c r="AB223" s="473"/>
      <c r="AC223" s="474"/>
      <c r="AD223" s="474"/>
      <c r="AE223" s="474"/>
      <c r="AF223" s="474"/>
      <c r="AG223" s="466"/>
      <c r="AH223" s="466"/>
      <c r="AI223" s="466"/>
      <c r="AJ223" s="466"/>
    </row>
    <row r="224" spans="1:36" s="467" customFormat="1" ht="29.25" customHeight="1">
      <c r="A224" s="752"/>
      <c r="B224" s="752"/>
      <c r="C224" s="752"/>
      <c r="D224" s="752"/>
      <c r="E224" s="752"/>
      <c r="F224" s="752"/>
      <c r="G224" s="752"/>
      <c r="H224" s="752"/>
      <c r="I224" s="752"/>
      <c r="J224" s="754"/>
      <c r="K224" s="754"/>
      <c r="M224" s="427">
        <f t="shared" si="49"/>
        <v>212</v>
      </c>
      <c r="N224" s="1164"/>
      <c r="O224" s="1174"/>
      <c r="P224" s="1174"/>
      <c r="Q224" s="1155"/>
      <c r="R224" s="1156"/>
      <c r="S224" s="464" t="s">
        <v>103</v>
      </c>
      <c r="T224" s="433">
        <f>IFERROR(VLOOKUP(H224,'2.1 Balance de prueba'!$B$5:$G$1105,6,0),0)+IFERROR(VLOOKUP(C224,'2.1 Balance de prueba'!$B$5:$G$1825,6,0),0)+IFERROR(VLOOKUP(D224,'2.1 Balance de prueba'!$B$5:$G$1105,6,0),0)+IFERROR(VLOOKUP(E224,'2.1 Balance de prueba'!$B$5:$G$1825,6,0),0)+IFERROR(VLOOKUP(F224,'2.1 Balance de prueba'!$B$5:$G$1825,6,0),0)+IFERROR(VLOOKUP(B224,'2.1 Balance de prueba'!$B$5:$G$1105,6,0),0)+IFERROR(VLOOKUP(A224,'2.1 Balance de prueba'!$B$5:$G$1105,6,0),0)+IFERROR(VLOOKUP(I224,'2.1 Balance de prueba'!$B$5:$G$1105,6,0),0)+IFERROR(VLOOKUP(J224,'2.1 Balance de prueba'!$B$5:$G$1105,6,0),0)+IFERROR(VLOOKUP(K224,'2.1 Balance de prueba'!$B$5:$G$1105,6,0),0)+IFERROR(VLOOKUP(G224,'2.1 Balance de prueba'!$B$5:$G$1105,6,0),0)</f>
        <v>0</v>
      </c>
      <c r="U224" s="433"/>
      <c r="V224" s="433"/>
      <c r="W224" s="433"/>
      <c r="X224" s="430">
        <f t="shared" si="51"/>
        <v>0</v>
      </c>
      <c r="Y224" s="431"/>
      <c r="Z224" s="473"/>
      <c r="AA224" s="473"/>
      <c r="AB224" s="473"/>
      <c r="AC224" s="474"/>
      <c r="AD224" s="474"/>
      <c r="AE224" s="474"/>
      <c r="AF224" s="474"/>
      <c r="AG224" s="466"/>
      <c r="AH224" s="466"/>
      <c r="AI224" s="466"/>
      <c r="AJ224" s="466"/>
    </row>
    <row r="225" spans="1:36" s="467" customFormat="1" ht="27" customHeight="1">
      <c r="A225" s="752"/>
      <c r="B225" s="752"/>
      <c r="C225" s="752"/>
      <c r="D225" s="752"/>
      <c r="E225" s="752"/>
      <c r="F225" s="752"/>
      <c r="G225" s="752"/>
      <c r="H225" s="752"/>
      <c r="I225" s="752"/>
      <c r="J225" s="754"/>
      <c r="K225" s="754"/>
      <c r="M225" s="427">
        <f t="shared" si="49"/>
        <v>213</v>
      </c>
      <c r="N225" s="1164"/>
      <c r="O225" s="1174"/>
      <c r="P225" s="1174"/>
      <c r="Q225" s="1153" t="s">
        <v>105</v>
      </c>
      <c r="R225" s="1154"/>
      <c r="S225" s="464" t="s">
        <v>775</v>
      </c>
      <c r="T225" s="433">
        <f>IFERROR(VLOOKUP(H225,'2.1 Balance de prueba'!$B$5:$G$1105,6,0),0)+IFERROR(VLOOKUP(C225,'2.1 Balance de prueba'!$B$5:$G$1825,6,0),0)+IFERROR(VLOOKUP(D225,'2.1 Balance de prueba'!$B$5:$G$1105,6,0),0)+IFERROR(VLOOKUP(E225,'2.1 Balance de prueba'!$B$5:$G$1825,6,0),0)+IFERROR(VLOOKUP(F225,'2.1 Balance de prueba'!$B$5:$G$1825,6,0),0)+IFERROR(VLOOKUP(B225,'2.1 Balance de prueba'!$B$5:$G$1105,6,0),0)+IFERROR(VLOOKUP(A225,'2.1 Balance de prueba'!$B$5:$G$1105,6,0),0)+IFERROR(VLOOKUP(I225,'2.1 Balance de prueba'!$B$5:$G$1105,6,0),0)+IFERROR(VLOOKUP(J225,'2.1 Balance de prueba'!$B$5:$G$1105,6,0),0)+IFERROR(VLOOKUP(K225,'2.1 Balance de prueba'!$B$5:$G$1105,6,0),0)+IFERROR(VLOOKUP(G225,'2.1 Balance de prueba'!$B$5:$G$1105,6,0),0)</f>
        <v>0</v>
      </c>
      <c r="U225" s="433"/>
      <c r="V225" s="433"/>
      <c r="W225" s="433"/>
      <c r="X225" s="430">
        <f t="shared" si="51"/>
        <v>0</v>
      </c>
      <c r="Y225" s="431"/>
      <c r="Z225" s="473"/>
      <c r="AA225" s="473"/>
      <c r="AB225" s="473"/>
      <c r="AC225" s="474"/>
      <c r="AD225" s="474"/>
      <c r="AE225" s="474"/>
      <c r="AF225" s="474"/>
      <c r="AG225" s="466"/>
      <c r="AH225" s="466"/>
      <c r="AI225" s="466"/>
      <c r="AJ225" s="466"/>
    </row>
    <row r="226" spans="1:36" s="467" customFormat="1" ht="33" customHeight="1">
      <c r="A226" s="752"/>
      <c r="B226" s="752"/>
      <c r="C226" s="752"/>
      <c r="D226" s="752"/>
      <c r="E226" s="752"/>
      <c r="F226" s="752"/>
      <c r="G226" s="752"/>
      <c r="H226" s="752"/>
      <c r="I226" s="752"/>
      <c r="J226" s="754"/>
      <c r="K226" s="754"/>
      <c r="M226" s="427">
        <f t="shared" si="49"/>
        <v>214</v>
      </c>
      <c r="N226" s="1164"/>
      <c r="O226" s="1174"/>
      <c r="P226" s="1174"/>
      <c r="Q226" s="1155"/>
      <c r="R226" s="1156"/>
      <c r="S226" s="464" t="s">
        <v>103</v>
      </c>
      <c r="T226" s="433">
        <f>IFERROR(VLOOKUP(H226,'2.1 Balance de prueba'!$B$5:$G$1105,6,0),0)+IFERROR(VLOOKUP(C226,'2.1 Balance de prueba'!$B$5:$G$1825,6,0),0)+IFERROR(VLOOKUP(D226,'2.1 Balance de prueba'!$B$5:$G$1105,6,0),0)+IFERROR(VLOOKUP(E226,'2.1 Balance de prueba'!$B$5:$G$1825,6,0),0)+IFERROR(VLOOKUP(F226,'2.1 Balance de prueba'!$B$5:$G$1825,6,0),0)+IFERROR(VLOOKUP(B226,'2.1 Balance de prueba'!$B$5:$G$1105,6,0),0)+IFERROR(VLOOKUP(A226,'2.1 Balance de prueba'!$B$5:$G$1105,6,0),0)+IFERROR(VLOOKUP(I226,'2.1 Balance de prueba'!$B$5:$G$1105,6,0),0)+IFERROR(VLOOKUP(J226,'2.1 Balance de prueba'!$B$5:$G$1105,6,0),0)+IFERROR(VLOOKUP(K226,'2.1 Balance de prueba'!$B$5:$G$1105,6,0),0)+IFERROR(VLOOKUP(G226,'2.1 Balance de prueba'!$B$5:$G$1105,6,0),0)</f>
        <v>0</v>
      </c>
      <c r="U226" s="433"/>
      <c r="V226" s="433"/>
      <c r="W226" s="433"/>
      <c r="X226" s="430">
        <f t="shared" si="51"/>
        <v>0</v>
      </c>
      <c r="Y226" s="431"/>
      <c r="Z226" s="473"/>
      <c r="AA226" s="473"/>
      <c r="AB226" s="473"/>
      <c r="AC226" s="474"/>
      <c r="AD226" s="474"/>
      <c r="AE226" s="474"/>
      <c r="AF226" s="474"/>
      <c r="AG226" s="466"/>
      <c r="AH226" s="466"/>
      <c r="AI226" s="466"/>
      <c r="AJ226" s="466"/>
    </row>
    <row r="227" spans="1:36" ht="26.25" customHeight="1">
      <c r="A227" s="694"/>
      <c r="B227" s="694"/>
      <c r="C227" s="694"/>
      <c r="D227" s="694"/>
      <c r="E227" s="694"/>
      <c r="F227" s="694"/>
      <c r="G227" s="694"/>
      <c r="H227" s="694"/>
      <c r="I227" s="694"/>
      <c r="J227" s="724"/>
      <c r="K227" s="724"/>
      <c r="M227" s="427">
        <f t="shared" si="49"/>
        <v>215</v>
      </c>
      <c r="N227" s="1164"/>
      <c r="O227" s="1174"/>
      <c r="P227" s="1174"/>
      <c r="Q227" s="1210" t="s">
        <v>106</v>
      </c>
      <c r="R227" s="1205" t="s">
        <v>6</v>
      </c>
      <c r="S227" s="1206"/>
      <c r="T227" s="433">
        <f>IFERROR(VLOOKUP(H227,'2.1 Balance de prueba'!$B$5:$G$1105,6,0),0)+IFERROR(VLOOKUP(C227,'2.1 Balance de prueba'!$B$5:$G$1825,6,0),0)+IFERROR(VLOOKUP(D227,'2.1 Balance de prueba'!$B$5:$G$1105,6,0),0)+IFERROR(VLOOKUP(E227,'2.1 Balance de prueba'!$B$5:$G$1825,6,0),0)+IFERROR(VLOOKUP(F227,'2.1 Balance de prueba'!$B$5:$G$1825,6,0),0)+IFERROR(VLOOKUP(B227,'2.1 Balance de prueba'!$B$5:$G$1105,6,0),0)+IFERROR(VLOOKUP(A227,'2.1 Balance de prueba'!$B$5:$G$1105,6,0),0)+IFERROR(VLOOKUP(I227,'2.1 Balance de prueba'!$B$5:$G$1105,6,0),0)+IFERROR(VLOOKUP(J227,'2.1 Balance de prueba'!$B$5:$G$1105,6,0),0)+IFERROR(VLOOKUP(K227,'2.1 Balance de prueba'!$B$5:$G$1105,6,0),0)+IFERROR(VLOOKUP(G227,'2.1 Balance de prueba'!$B$5:$G$1105,6,0),0)</f>
        <v>0</v>
      </c>
      <c r="U227" s="433"/>
      <c r="V227" s="433"/>
      <c r="W227" s="433"/>
      <c r="X227" s="430">
        <f t="shared" si="51"/>
        <v>0</v>
      </c>
      <c r="Y227" s="431"/>
      <c r="Z227" s="436"/>
      <c r="AA227" s="436"/>
      <c r="AB227" s="436"/>
      <c r="AC227" s="439"/>
      <c r="AD227" s="439"/>
      <c r="AE227" s="439"/>
      <c r="AF227" s="439"/>
      <c r="AJ227" s="391"/>
    </row>
    <row r="228" spans="1:36" ht="25.5" customHeight="1">
      <c r="A228" s="694"/>
      <c r="B228" s="694"/>
      <c r="C228" s="694"/>
      <c r="D228" s="694"/>
      <c r="E228" s="694"/>
      <c r="F228" s="694"/>
      <c r="G228" s="694"/>
      <c r="H228" s="694"/>
      <c r="I228" s="694"/>
      <c r="J228" s="724"/>
      <c r="K228" s="724"/>
      <c r="M228" s="427">
        <f t="shared" si="49"/>
        <v>216</v>
      </c>
      <c r="N228" s="1164"/>
      <c r="O228" s="1174"/>
      <c r="P228" s="1174"/>
      <c r="Q228" s="1210"/>
      <c r="R228" s="1205" t="s">
        <v>11</v>
      </c>
      <c r="S228" s="1206"/>
      <c r="T228" s="433">
        <f>IFERROR(VLOOKUP(H228,'2.1 Balance de prueba'!$B$5:$G$1105,6,0),0)+IFERROR(VLOOKUP(C228,'2.1 Balance de prueba'!$B$5:$G$1825,6,0),0)+IFERROR(VLOOKUP(D228,'2.1 Balance de prueba'!$B$5:$G$1105,6,0),0)+IFERROR(VLOOKUP(E228,'2.1 Balance de prueba'!$B$5:$G$1825,6,0),0)+IFERROR(VLOOKUP(F228,'2.1 Balance de prueba'!$B$5:$G$1825,6,0),0)+IFERROR(VLOOKUP(B228,'2.1 Balance de prueba'!$B$5:$G$1105,6,0),0)+IFERROR(VLOOKUP(A228,'2.1 Balance de prueba'!$B$5:$G$1105,6,0),0)+IFERROR(VLOOKUP(I228,'2.1 Balance de prueba'!$B$5:$G$1105,6,0),0)+IFERROR(VLOOKUP(J228,'2.1 Balance de prueba'!$B$5:$G$1105,6,0),0)+IFERROR(VLOOKUP(K228,'2.1 Balance de prueba'!$B$5:$G$1105,6,0),0)+IFERROR(VLOOKUP(G228,'2.1 Balance de prueba'!$B$5:$G$1105,6,0),0)</f>
        <v>0</v>
      </c>
      <c r="U228" s="433"/>
      <c r="V228" s="433"/>
      <c r="W228" s="433"/>
      <c r="X228" s="430">
        <f t="shared" si="51"/>
        <v>0</v>
      </c>
      <c r="Y228" s="431"/>
      <c r="Z228" s="436"/>
      <c r="AA228" s="436"/>
      <c r="AB228" s="436"/>
      <c r="AC228" s="439"/>
      <c r="AD228" s="439"/>
      <c r="AE228" s="439"/>
      <c r="AF228" s="439"/>
      <c r="AJ228" s="391"/>
    </row>
    <row r="229" spans="1:36" ht="24.75" customHeight="1">
      <c r="A229" s="694"/>
      <c r="B229" s="694"/>
      <c r="C229" s="694"/>
      <c r="D229" s="694"/>
      <c r="E229" s="694"/>
      <c r="F229" s="694"/>
      <c r="G229" s="694"/>
      <c r="H229" s="694"/>
      <c r="I229" s="694"/>
      <c r="J229" s="694"/>
      <c r="K229" s="694"/>
      <c r="M229" s="427">
        <f t="shared" si="49"/>
        <v>217</v>
      </c>
      <c r="N229" s="1164"/>
      <c r="O229" s="1174"/>
      <c r="P229" s="1174"/>
      <c r="Q229" s="1210"/>
      <c r="R229" s="1205" t="s">
        <v>411</v>
      </c>
      <c r="S229" s="1206"/>
      <c r="T229" s="433">
        <f>IFERROR(VLOOKUP(H229,'2.1 Balance de prueba'!$B$5:$G$1105,6,0),0)+IFERROR(VLOOKUP(C229,'2.1 Balance de prueba'!$B$5:$G$1825,6,0),0)+IFERROR(VLOOKUP(D229,'2.1 Balance de prueba'!$B$5:$G$1105,6,0),0)+IFERROR(VLOOKUP(E229,'2.1 Balance de prueba'!$B$5:$G$1825,6,0),0)+IFERROR(VLOOKUP(F229,'2.1 Balance de prueba'!$B$5:$G$1825,6,0),0)+IFERROR(VLOOKUP(B229,'2.1 Balance de prueba'!$B$5:$G$1105,6,0),0)+IFERROR(VLOOKUP(A229,'2.1 Balance de prueba'!$B$5:$G$1105,6,0),0)+IFERROR(VLOOKUP(I229,'2.1 Balance de prueba'!$B$5:$G$1105,6,0),0)+IFERROR(VLOOKUP(J229,'2.1 Balance de prueba'!$B$5:$G$1105,6,0),0)+IFERROR(VLOOKUP(K229,'2.1 Balance de prueba'!$B$5:$G$1105,6,0),0)+IFERROR(VLOOKUP(G229,'2.1 Balance de prueba'!$B$5:$G$1105,6,0),0)</f>
        <v>0</v>
      </c>
      <c r="U229" s="433"/>
      <c r="V229" s="433"/>
      <c r="W229" s="433"/>
      <c r="X229" s="430">
        <f t="shared" si="51"/>
        <v>0</v>
      </c>
      <c r="Y229" s="431"/>
      <c r="Z229" s="436"/>
      <c r="AA229" s="436"/>
      <c r="AB229" s="436"/>
      <c r="AC229" s="439"/>
      <c r="AD229" s="439"/>
      <c r="AE229" s="439"/>
      <c r="AF229" s="439"/>
      <c r="AJ229" s="391"/>
    </row>
    <row r="230" spans="1:36" ht="33.75" customHeight="1">
      <c r="A230" s="694"/>
      <c r="B230" s="694"/>
      <c r="C230" s="694"/>
      <c r="D230" s="694"/>
      <c r="E230" s="694"/>
      <c r="F230" s="694"/>
      <c r="G230" s="694"/>
      <c r="H230" s="694"/>
      <c r="I230" s="694"/>
      <c r="J230" s="694"/>
      <c r="K230" s="694"/>
      <c r="M230" s="427">
        <f t="shared" si="49"/>
        <v>218</v>
      </c>
      <c r="N230" s="1164"/>
      <c r="O230" s="1174"/>
      <c r="P230" s="1174"/>
      <c r="Q230" s="1210"/>
      <c r="R230" s="1205" t="s">
        <v>412</v>
      </c>
      <c r="S230" s="1206"/>
      <c r="T230" s="433">
        <f>IFERROR(VLOOKUP(H230,'2.1 Balance de prueba'!$B$5:$G$1105,6,0),0)+IFERROR(VLOOKUP(C230,'2.1 Balance de prueba'!$B$5:$G$1825,6,0),0)+IFERROR(VLOOKUP(D230,'2.1 Balance de prueba'!$B$5:$G$1105,6,0),0)+IFERROR(VLOOKUP(E230,'2.1 Balance de prueba'!$B$5:$G$1825,6,0),0)+IFERROR(VLOOKUP(F230,'2.1 Balance de prueba'!$B$5:$G$1825,6,0),0)+IFERROR(VLOOKUP(B230,'2.1 Balance de prueba'!$B$5:$G$1105,6,0),0)+IFERROR(VLOOKUP(A230,'2.1 Balance de prueba'!$B$5:$G$1105,6,0),0)+IFERROR(VLOOKUP(I230,'2.1 Balance de prueba'!$B$5:$G$1105,6,0),0)+IFERROR(VLOOKUP(J230,'2.1 Balance de prueba'!$B$5:$G$1105,6,0),0)+IFERROR(VLOOKUP(K230,'2.1 Balance de prueba'!$B$5:$G$1105,6,0),0)+IFERROR(VLOOKUP(G230,'2.1 Balance de prueba'!$B$5:$G$1105,6,0),0)</f>
        <v>0</v>
      </c>
      <c r="U230" s="433"/>
      <c r="V230" s="433"/>
      <c r="W230" s="433"/>
      <c r="X230" s="430">
        <f t="shared" si="51"/>
        <v>0</v>
      </c>
      <c r="Y230" s="431"/>
      <c r="Z230" s="436"/>
      <c r="AA230" s="436"/>
      <c r="AB230" s="436"/>
      <c r="AC230" s="439"/>
      <c r="AD230" s="439"/>
      <c r="AE230" s="439"/>
      <c r="AF230" s="439"/>
      <c r="AJ230" s="391"/>
    </row>
    <row r="231" spans="1:36" ht="22.5" customHeight="1">
      <c r="A231" s="694"/>
      <c r="B231" s="694"/>
      <c r="C231" s="694"/>
      <c r="D231" s="694"/>
      <c r="E231" s="694"/>
      <c r="F231" s="694"/>
      <c r="G231" s="694"/>
      <c r="H231" s="694"/>
      <c r="I231" s="694"/>
      <c r="J231" s="694"/>
      <c r="K231" s="694"/>
      <c r="M231" s="427">
        <f t="shared" si="49"/>
        <v>219</v>
      </c>
      <c r="N231" s="1164"/>
      <c r="O231" s="1174"/>
      <c r="P231" s="1174"/>
      <c r="Q231" s="1210"/>
      <c r="R231" s="1205" t="s">
        <v>413</v>
      </c>
      <c r="S231" s="1206"/>
      <c r="T231" s="433">
        <f>IFERROR(VLOOKUP(H231,'2.1 Balance de prueba'!$B$5:$G$1105,6,0),0)+IFERROR(VLOOKUP(C231,'2.1 Balance de prueba'!$B$5:$G$1825,6,0),0)+IFERROR(VLOOKUP(D231,'2.1 Balance de prueba'!$B$5:$G$1105,6,0),0)+IFERROR(VLOOKUP(E231,'2.1 Balance de prueba'!$B$5:$G$1825,6,0),0)+IFERROR(VLOOKUP(F231,'2.1 Balance de prueba'!$B$5:$G$1825,6,0),0)+IFERROR(VLOOKUP(B231,'2.1 Balance de prueba'!$B$5:$G$1105,6,0),0)+IFERROR(VLOOKUP(A231,'2.1 Balance de prueba'!$B$5:$G$1105,6,0),0)+IFERROR(VLOOKUP(I231,'2.1 Balance de prueba'!$B$5:$G$1105,6,0),0)+IFERROR(VLOOKUP(J231,'2.1 Balance de prueba'!$B$5:$G$1105,6,0),0)+IFERROR(VLOOKUP(K231,'2.1 Balance de prueba'!$B$5:$G$1105,6,0),0)+IFERROR(VLOOKUP(G231,'2.1 Balance de prueba'!$B$5:$G$1105,6,0),0)</f>
        <v>0</v>
      </c>
      <c r="U231" s="433"/>
      <c r="V231" s="433"/>
      <c r="W231" s="433"/>
      <c r="X231" s="430">
        <f t="shared" si="51"/>
        <v>0</v>
      </c>
      <c r="Y231" s="431"/>
      <c r="Z231" s="436"/>
      <c r="AA231" s="436"/>
      <c r="AB231" s="436"/>
      <c r="AC231" s="439"/>
      <c r="AD231" s="439"/>
      <c r="AE231" s="439"/>
      <c r="AF231" s="439"/>
      <c r="AJ231" s="391"/>
    </row>
    <row r="232" spans="1:36" ht="30.75" customHeight="1">
      <c r="A232" s="694"/>
      <c r="B232" s="694"/>
      <c r="C232" s="694"/>
      <c r="D232" s="694"/>
      <c r="E232" s="694"/>
      <c r="F232" s="694"/>
      <c r="G232" s="694"/>
      <c r="H232" s="694"/>
      <c r="I232" s="694"/>
      <c r="J232" s="694"/>
      <c r="K232" s="694"/>
      <c r="M232" s="427">
        <f t="shared" si="49"/>
        <v>220</v>
      </c>
      <c r="N232" s="1164"/>
      <c r="O232" s="1174"/>
      <c r="P232" s="1174"/>
      <c r="Q232" s="1210"/>
      <c r="R232" s="1205" t="s">
        <v>432</v>
      </c>
      <c r="S232" s="1206"/>
      <c r="T232" s="433">
        <f>IFERROR(VLOOKUP(H232,'2.1 Balance de prueba'!$B$5:$G$1105,6,0),0)+IFERROR(VLOOKUP(C232,'2.1 Balance de prueba'!$B$5:$G$1825,6,0),0)+IFERROR(VLOOKUP(D232,'2.1 Balance de prueba'!$B$5:$G$1105,6,0),0)+IFERROR(VLOOKUP(E232,'2.1 Balance de prueba'!$B$5:$G$1825,6,0),0)+IFERROR(VLOOKUP(F232,'2.1 Balance de prueba'!$B$5:$G$1825,6,0),0)+IFERROR(VLOOKUP(B232,'2.1 Balance de prueba'!$B$5:$G$1105,6,0),0)+IFERROR(VLOOKUP(A232,'2.1 Balance de prueba'!$B$5:$G$1105,6,0),0)+IFERROR(VLOOKUP(I232,'2.1 Balance de prueba'!$B$5:$G$1105,6,0),0)+IFERROR(VLOOKUP(J232,'2.1 Balance de prueba'!$B$5:$G$1105,6,0),0)+IFERROR(VLOOKUP(K232,'2.1 Balance de prueba'!$B$5:$G$1105,6,0),0)+IFERROR(VLOOKUP(G232,'2.1 Balance de prueba'!$B$5:$G$1105,6,0),0)</f>
        <v>0</v>
      </c>
      <c r="U232" s="433"/>
      <c r="V232" s="433"/>
      <c r="W232" s="433"/>
      <c r="X232" s="430">
        <f t="shared" si="51"/>
        <v>0</v>
      </c>
      <c r="Y232" s="431"/>
      <c r="Z232" s="436"/>
      <c r="AA232" s="436"/>
      <c r="AB232" s="436"/>
      <c r="AC232" s="439"/>
      <c r="AD232" s="439"/>
      <c r="AE232" s="439"/>
      <c r="AF232" s="439"/>
      <c r="AJ232" s="391"/>
    </row>
    <row r="233" spans="1:36" ht="24.75" customHeight="1">
      <c r="A233" s="694"/>
      <c r="B233" s="694"/>
      <c r="C233" s="694"/>
      <c r="D233" s="694"/>
      <c r="E233" s="694"/>
      <c r="F233" s="694"/>
      <c r="G233" s="694"/>
      <c r="H233" s="694"/>
      <c r="I233" s="694"/>
      <c r="J233" s="694"/>
      <c r="K233" s="694"/>
      <c r="M233" s="427">
        <f t="shared" si="49"/>
        <v>221</v>
      </c>
      <c r="N233" s="1164"/>
      <c r="O233" s="1174"/>
      <c r="P233" s="1174"/>
      <c r="Q233" s="1210"/>
      <c r="R233" s="1205" t="s">
        <v>433</v>
      </c>
      <c r="S233" s="1206"/>
      <c r="T233" s="433">
        <f>IFERROR(VLOOKUP(H233,'2.1 Balance de prueba'!$B$5:$G$1105,6,0),0)+IFERROR(VLOOKUP(C233,'2.1 Balance de prueba'!$B$5:$G$1825,6,0),0)+IFERROR(VLOOKUP(D233,'2.1 Balance de prueba'!$B$5:$G$1105,6,0),0)+IFERROR(VLOOKUP(E233,'2.1 Balance de prueba'!$B$5:$G$1825,6,0),0)+IFERROR(VLOOKUP(F233,'2.1 Balance de prueba'!$B$5:$G$1825,6,0),0)+IFERROR(VLOOKUP(B233,'2.1 Balance de prueba'!$B$5:$G$1105,6,0),0)+IFERROR(VLOOKUP(A233,'2.1 Balance de prueba'!$B$5:$G$1105,6,0),0)+IFERROR(VLOOKUP(I233,'2.1 Balance de prueba'!$B$5:$G$1105,6,0),0)+IFERROR(VLOOKUP(J233,'2.1 Balance de prueba'!$B$5:$G$1105,6,0),0)+IFERROR(VLOOKUP(K233,'2.1 Balance de prueba'!$B$5:$G$1105,6,0),0)+IFERROR(VLOOKUP(G233,'2.1 Balance de prueba'!$B$5:$G$1105,6,0),0)</f>
        <v>0</v>
      </c>
      <c r="U233" s="433"/>
      <c r="V233" s="433"/>
      <c r="W233" s="433"/>
      <c r="X233" s="430">
        <f t="shared" si="51"/>
        <v>0</v>
      </c>
      <c r="Y233" s="431"/>
      <c r="Z233" s="436"/>
      <c r="AA233" s="436"/>
      <c r="AB233" s="436"/>
      <c r="AC233" s="439"/>
      <c r="AD233" s="439"/>
      <c r="AE233" s="439"/>
      <c r="AF233" s="439"/>
      <c r="AJ233" s="391"/>
    </row>
    <row r="234" spans="1:36" ht="25.5" customHeight="1">
      <c r="A234" s="694"/>
      <c r="B234" s="694"/>
      <c r="C234" s="694"/>
      <c r="D234" s="694"/>
      <c r="E234" s="694"/>
      <c r="F234" s="694"/>
      <c r="G234" s="694"/>
      <c r="H234" s="694"/>
      <c r="I234" s="694"/>
      <c r="J234" s="694"/>
      <c r="K234" s="694"/>
      <c r="M234" s="427">
        <f t="shared" si="49"/>
        <v>222</v>
      </c>
      <c r="N234" s="1164"/>
      <c r="O234" s="1174"/>
      <c r="P234" s="1174"/>
      <c r="Q234" s="1210"/>
      <c r="R234" s="1205" t="s">
        <v>414</v>
      </c>
      <c r="S234" s="1206"/>
      <c r="T234" s="433">
        <f>IFERROR(VLOOKUP(H234,'2.1 Balance de prueba'!$B$5:$G$1105,6,0),0)+IFERROR(VLOOKUP(C234,'2.1 Balance de prueba'!$B$5:$G$1825,6,0),0)+IFERROR(VLOOKUP(D234,'2.1 Balance de prueba'!$B$5:$G$1105,6,0),0)+IFERROR(VLOOKUP(E234,'2.1 Balance de prueba'!$B$5:$G$1825,6,0),0)+IFERROR(VLOOKUP(F234,'2.1 Balance de prueba'!$B$5:$G$1825,6,0),0)+IFERROR(VLOOKUP(B234,'2.1 Balance de prueba'!$B$5:$G$1105,6,0),0)+IFERROR(VLOOKUP(A234,'2.1 Balance de prueba'!$B$5:$G$1105,6,0),0)+IFERROR(VLOOKUP(I234,'2.1 Balance de prueba'!$B$5:$G$1105,6,0),0)+IFERROR(VLOOKUP(J234,'2.1 Balance de prueba'!$B$5:$G$1105,6,0),0)+IFERROR(VLOOKUP(K234,'2.1 Balance de prueba'!$B$5:$G$1105,6,0),0)+IFERROR(VLOOKUP(G234,'2.1 Balance de prueba'!$B$5:$G$1105,6,0),0)</f>
        <v>0</v>
      </c>
      <c r="U234" s="433"/>
      <c r="V234" s="433"/>
      <c r="W234" s="433"/>
      <c r="X234" s="430">
        <f t="shared" si="51"/>
        <v>0</v>
      </c>
      <c r="Y234" s="431"/>
      <c r="Z234" s="436"/>
      <c r="AA234" s="436"/>
      <c r="AB234" s="436"/>
      <c r="AC234" s="439"/>
      <c r="AD234" s="439"/>
      <c r="AE234" s="439"/>
      <c r="AF234" s="439"/>
      <c r="AJ234" s="391"/>
    </row>
    <row r="235" spans="1:36" ht="30.75" customHeight="1">
      <c r="A235" s="694"/>
      <c r="B235" s="694"/>
      <c r="C235" s="694"/>
      <c r="D235" s="694"/>
      <c r="E235" s="694"/>
      <c r="F235" s="694"/>
      <c r="G235" s="694"/>
      <c r="H235" s="694"/>
      <c r="I235" s="694"/>
      <c r="J235" s="694"/>
      <c r="K235" s="694"/>
      <c r="M235" s="427">
        <f t="shared" si="49"/>
        <v>223</v>
      </c>
      <c r="N235" s="1164"/>
      <c r="O235" s="1174"/>
      <c r="P235" s="1174"/>
      <c r="Q235" s="1210"/>
      <c r="R235" s="1205" t="s">
        <v>415</v>
      </c>
      <c r="S235" s="1206"/>
      <c r="T235" s="433">
        <f>IFERROR(VLOOKUP(H235,'2.1 Balance de prueba'!$B$5:$G$1105,6,0),0)+IFERROR(VLOOKUP(C235,'2.1 Balance de prueba'!$B$5:$G$1825,6,0),0)+IFERROR(VLOOKUP(D235,'2.1 Balance de prueba'!$B$5:$G$1105,6,0),0)+IFERROR(VLOOKUP(E235,'2.1 Balance de prueba'!$B$5:$G$1825,6,0),0)+IFERROR(VLOOKUP(F235,'2.1 Balance de prueba'!$B$5:$G$1825,6,0),0)+IFERROR(VLOOKUP(B235,'2.1 Balance de prueba'!$B$5:$G$1105,6,0),0)+IFERROR(VLOOKUP(A235,'2.1 Balance de prueba'!$B$5:$G$1105,6,0),0)+IFERROR(VLOOKUP(I235,'2.1 Balance de prueba'!$B$5:$G$1105,6,0),0)+IFERROR(VLOOKUP(J235,'2.1 Balance de prueba'!$B$5:$G$1105,6,0),0)+IFERROR(VLOOKUP(K235,'2.1 Balance de prueba'!$B$5:$G$1105,6,0),0)+IFERROR(VLOOKUP(G235,'2.1 Balance de prueba'!$B$5:$G$1105,6,0),0)</f>
        <v>0</v>
      </c>
      <c r="U235" s="433"/>
      <c r="V235" s="433"/>
      <c r="W235" s="433"/>
      <c r="X235" s="430">
        <f t="shared" si="51"/>
        <v>0</v>
      </c>
      <c r="Y235" s="431"/>
      <c r="Z235" s="436"/>
      <c r="AA235" s="436"/>
      <c r="AB235" s="436"/>
      <c r="AC235" s="439"/>
      <c r="AD235" s="439"/>
      <c r="AE235" s="439"/>
      <c r="AF235" s="439"/>
      <c r="AJ235" s="391"/>
    </row>
    <row r="236" spans="1:36" ht="24" customHeight="1">
      <c r="A236" s="694"/>
      <c r="B236" s="694"/>
      <c r="C236" s="694"/>
      <c r="D236" s="694"/>
      <c r="E236" s="694"/>
      <c r="F236" s="694"/>
      <c r="G236" s="694"/>
      <c r="H236" s="694"/>
      <c r="I236" s="694"/>
      <c r="J236" s="694"/>
      <c r="K236" s="724"/>
      <c r="M236" s="427">
        <f t="shared" si="49"/>
        <v>224</v>
      </c>
      <c r="N236" s="1164"/>
      <c r="O236" s="1174"/>
      <c r="P236" s="1174"/>
      <c r="Q236" s="1210"/>
      <c r="R236" s="1205" t="s">
        <v>416</v>
      </c>
      <c r="S236" s="1206"/>
      <c r="T236" s="433">
        <f>IFERROR(VLOOKUP(H236,'2.1 Balance de prueba'!$B$5:$G$1105,6,0),0)+IFERROR(VLOOKUP(C236,'2.1 Balance de prueba'!$B$5:$G$1825,6,0),0)+IFERROR(VLOOKUP(D236,'2.1 Balance de prueba'!$B$5:$G$1105,6,0),0)+IFERROR(VLOOKUP(E236,'2.1 Balance de prueba'!$B$5:$G$1825,6,0),0)+IFERROR(VLOOKUP(F236,'2.1 Balance de prueba'!$B$5:$G$1825,6,0),0)+IFERROR(VLOOKUP(B236,'2.1 Balance de prueba'!$B$5:$G$1105,6,0),0)+IFERROR(VLOOKUP(A236,'2.1 Balance de prueba'!$B$5:$G$1105,6,0),0)+IFERROR(VLOOKUP(I236,'2.1 Balance de prueba'!$B$5:$G$1105,6,0),0)+IFERROR(VLOOKUP(J236,'2.1 Balance de prueba'!$B$5:$G$1105,6,0),0)+IFERROR(VLOOKUP(K236,'2.1 Balance de prueba'!$B$5:$G$1105,6,0),0)+IFERROR(VLOOKUP(G236,'2.1 Balance de prueba'!$B$5:$G$1105,6,0),0)</f>
        <v>0</v>
      </c>
      <c r="U236" s="433"/>
      <c r="V236" s="433"/>
      <c r="W236" s="433">
        <f>'4.2 ESF - Patrimonio'!V54</f>
        <v>0</v>
      </c>
      <c r="X236" s="430">
        <f t="shared" si="51"/>
        <v>0</v>
      </c>
      <c r="Y236" s="431"/>
      <c r="Z236" s="436"/>
      <c r="AA236" s="436"/>
      <c r="AB236" s="436"/>
      <c r="AC236" s="439"/>
      <c r="AD236" s="439"/>
      <c r="AE236" s="439"/>
      <c r="AF236" s="439"/>
      <c r="AJ236" s="391"/>
    </row>
    <row r="237" spans="1:36" ht="30.75" customHeight="1">
      <c r="A237" s="694"/>
      <c r="B237" s="694"/>
      <c r="C237" s="694"/>
      <c r="D237" s="694"/>
      <c r="E237" s="694"/>
      <c r="F237" s="694"/>
      <c r="G237" s="694"/>
      <c r="H237" s="694"/>
      <c r="I237" s="694"/>
      <c r="J237" s="694"/>
      <c r="K237" s="724"/>
      <c r="M237" s="427">
        <f t="shared" si="49"/>
        <v>225</v>
      </c>
      <c r="N237" s="1164"/>
      <c r="O237" s="1174"/>
      <c r="P237" s="1174"/>
      <c r="Q237" s="1210"/>
      <c r="R237" s="1205" t="s">
        <v>434</v>
      </c>
      <c r="S237" s="1206"/>
      <c r="T237" s="433">
        <f>IFERROR(VLOOKUP(H237,'2.1 Balance de prueba'!$B$5:$G$1105,6,0),0)+IFERROR(VLOOKUP(C237,'2.1 Balance de prueba'!$B$5:$G$1825,6,0),0)+IFERROR(VLOOKUP(D237,'2.1 Balance de prueba'!$B$5:$G$1105,6,0),0)+IFERROR(VLOOKUP(E237,'2.1 Balance de prueba'!$B$5:$G$1825,6,0),0)+IFERROR(VLOOKUP(F237,'2.1 Balance de prueba'!$B$5:$G$1825,6,0),0)+IFERROR(VLOOKUP(B237,'2.1 Balance de prueba'!$B$5:$G$1105,6,0),0)+IFERROR(VLOOKUP(A237,'2.1 Balance de prueba'!$B$5:$G$1105,6,0),0)+IFERROR(VLOOKUP(I237,'2.1 Balance de prueba'!$B$5:$G$1105,6,0),0)+IFERROR(VLOOKUP(J237,'2.1 Balance de prueba'!$B$5:$G$1105,6,0),0)+IFERROR(VLOOKUP(K237,'2.1 Balance de prueba'!$B$5:$G$1105,6,0),0)+IFERROR(VLOOKUP(G237,'2.1 Balance de prueba'!$B$5:$G$1105,6,0),0)</f>
        <v>0</v>
      </c>
      <c r="U237" s="433"/>
      <c r="V237" s="433"/>
      <c r="W237" s="433"/>
      <c r="X237" s="430">
        <f t="shared" si="51"/>
        <v>0</v>
      </c>
      <c r="Y237" s="431"/>
      <c r="Z237" s="436"/>
      <c r="AA237" s="436"/>
      <c r="AB237" s="436"/>
      <c r="AC237" s="439"/>
      <c r="AD237" s="439"/>
      <c r="AE237" s="439"/>
      <c r="AF237" s="439"/>
      <c r="AJ237" s="391"/>
    </row>
    <row r="238" spans="1:36" ht="24.75" customHeight="1">
      <c r="A238" s="694"/>
      <c r="B238" s="694"/>
      <c r="C238" s="694"/>
      <c r="D238" s="694"/>
      <c r="E238" s="694"/>
      <c r="F238" s="694"/>
      <c r="G238" s="694"/>
      <c r="H238" s="694"/>
      <c r="I238" s="694"/>
      <c r="J238" s="694"/>
      <c r="K238" s="694"/>
      <c r="M238" s="427">
        <f t="shared" si="49"/>
        <v>226</v>
      </c>
      <c r="N238" s="1164"/>
      <c r="O238" s="1174"/>
      <c r="P238" s="1174"/>
      <c r="Q238" s="1210"/>
      <c r="R238" s="1205" t="s">
        <v>325</v>
      </c>
      <c r="S238" s="1206"/>
      <c r="T238" s="433">
        <f>IFERROR(VLOOKUP(H238,'2.1 Balance de prueba'!$B$5:$G$1105,6,0),0)+IFERROR(VLOOKUP(C238,'2.1 Balance de prueba'!$B$5:$G$1825,6,0),0)+IFERROR(VLOOKUP(D238,'2.1 Balance de prueba'!$B$5:$G$1105,6,0),0)+IFERROR(VLOOKUP(E238,'2.1 Balance de prueba'!$B$5:$G$1825,6,0),0)+IFERROR(VLOOKUP(F238,'2.1 Balance de prueba'!$B$5:$G$1825,6,0),0)+IFERROR(VLOOKUP(B238,'2.1 Balance de prueba'!$B$5:$G$1105,6,0),0)+IFERROR(VLOOKUP(A238,'2.1 Balance de prueba'!$B$5:$G$1105,6,0),0)+IFERROR(VLOOKUP(I238,'2.1 Balance de prueba'!$B$5:$G$1105,6,0),0)+IFERROR(VLOOKUP(J238,'2.1 Balance de prueba'!$B$5:$G$1105,6,0),0)+IFERROR(VLOOKUP(K238,'2.1 Balance de prueba'!$B$5:$G$1105,6,0),0)+IFERROR(VLOOKUP(G238,'2.1 Balance de prueba'!$B$5:$G$1105,6,0),0)</f>
        <v>0</v>
      </c>
      <c r="U238" s="433"/>
      <c r="V238" s="433"/>
      <c r="W238" s="433"/>
      <c r="X238" s="430">
        <f t="shared" si="51"/>
        <v>0</v>
      </c>
      <c r="Y238" s="431"/>
      <c r="Z238" s="436"/>
      <c r="AA238" s="436"/>
      <c r="AB238" s="436"/>
      <c r="AC238" s="439"/>
      <c r="AD238" s="439"/>
      <c r="AE238" s="439"/>
      <c r="AF238" s="439"/>
      <c r="AJ238" s="391"/>
    </row>
    <row r="239" spans="1:36" ht="22.5" customHeight="1">
      <c r="A239" s="694"/>
      <c r="B239" s="694"/>
      <c r="C239" s="694"/>
      <c r="D239" s="694"/>
      <c r="E239" s="694"/>
      <c r="F239" s="694"/>
      <c r="G239" s="694"/>
      <c r="H239" s="694"/>
      <c r="I239" s="694"/>
      <c r="J239" s="694"/>
      <c r="K239" s="694"/>
      <c r="M239" s="427">
        <f t="shared" si="49"/>
        <v>227</v>
      </c>
      <c r="N239" s="1164"/>
      <c r="O239" s="1175"/>
      <c r="P239" s="1175"/>
      <c r="Q239" s="1210"/>
      <c r="R239" s="1205" t="s">
        <v>222</v>
      </c>
      <c r="S239" s="1206"/>
      <c r="T239" s="433">
        <f>IFERROR(VLOOKUP(H239,'2.1 Balance de prueba'!$B$5:$G$1105,6,0),0)+IFERROR(VLOOKUP(C239,'2.1 Balance de prueba'!$B$5:$G$1825,6,0),0)+IFERROR(VLOOKUP(D239,'2.1 Balance de prueba'!$B$5:$G$1105,6,0),0)+IFERROR(VLOOKUP(E239,'2.1 Balance de prueba'!$B$5:$G$1825,6,0),0)+IFERROR(VLOOKUP(F239,'2.1 Balance de prueba'!$B$5:$G$1825,6,0),0)+IFERROR(VLOOKUP(B239,'2.1 Balance de prueba'!$B$5:$G$1105,6,0),0)+IFERROR(VLOOKUP(A239,'2.1 Balance de prueba'!$B$5:$G$1105,6,0),0)+IFERROR(VLOOKUP(I239,'2.1 Balance de prueba'!$B$5:$G$1105,6,0),0)+IFERROR(VLOOKUP(J239,'2.1 Balance de prueba'!$B$5:$G$1105,6,0),0)+IFERROR(VLOOKUP(K239,'2.1 Balance de prueba'!$B$5:$G$1105,6,0),0)+IFERROR(VLOOKUP(G239,'2.1 Balance de prueba'!$B$5:$G$1105,6,0),0)</f>
        <v>0</v>
      </c>
      <c r="U239" s="433"/>
      <c r="V239" s="433"/>
      <c r="W239" s="433"/>
      <c r="X239" s="430">
        <f t="shared" si="51"/>
        <v>0</v>
      </c>
      <c r="Y239" s="431"/>
      <c r="Z239" s="436"/>
      <c r="AA239" s="436"/>
      <c r="AB239" s="436"/>
      <c r="AC239" s="439"/>
      <c r="AD239" s="439"/>
      <c r="AE239" s="439"/>
      <c r="AF239" s="439"/>
      <c r="AJ239" s="391"/>
    </row>
    <row r="240" spans="1:36" ht="30" customHeight="1">
      <c r="A240" s="694"/>
      <c r="B240" s="694"/>
      <c r="C240" s="694"/>
      <c r="D240" s="694"/>
      <c r="E240" s="694"/>
      <c r="F240" s="694"/>
      <c r="G240" s="694"/>
      <c r="H240" s="694"/>
      <c r="I240" s="694"/>
      <c r="J240" s="694"/>
      <c r="K240" s="694"/>
      <c r="M240" s="427">
        <f t="shared" si="49"/>
        <v>228</v>
      </c>
      <c r="N240" s="1164"/>
      <c r="O240" s="1159" t="s">
        <v>137</v>
      </c>
      <c r="P240" s="1160"/>
      <c r="Q240" s="1161"/>
      <c r="R240" s="1161"/>
      <c r="S240" s="1162"/>
      <c r="T240" s="430">
        <f>T241+T246+T270</f>
        <v>0</v>
      </c>
      <c r="U240" s="430">
        <f>U241+U246+U270</f>
        <v>0</v>
      </c>
      <c r="V240" s="430">
        <f>V241+V246+V270</f>
        <v>0</v>
      </c>
      <c r="W240" s="430">
        <f>W241+W246+W270</f>
        <v>0</v>
      </c>
      <c r="X240" s="430">
        <f>X241+X246+X270</f>
        <v>0</v>
      </c>
      <c r="Y240" s="431"/>
      <c r="Z240" s="430">
        <f t="shared" ref="Z240:AB240" si="52">Z241+Z246+Z270</f>
        <v>0</v>
      </c>
      <c r="AA240" s="430">
        <f t="shared" si="52"/>
        <v>0</v>
      </c>
      <c r="AB240" s="430">
        <f t="shared" si="52"/>
        <v>0</v>
      </c>
      <c r="AC240" s="430">
        <f t="shared" ref="AC240:AF240" si="53">AC241+AC246+AC270</f>
        <v>0</v>
      </c>
      <c r="AD240" s="430">
        <f t="shared" si="53"/>
        <v>0</v>
      </c>
      <c r="AE240" s="430">
        <f t="shared" si="53"/>
        <v>0</v>
      </c>
      <c r="AF240" s="430">
        <f t="shared" si="53"/>
        <v>0</v>
      </c>
      <c r="AJ240" s="391"/>
    </row>
    <row r="241" spans="1:36" ht="25.5" customHeight="1">
      <c r="A241" s="694"/>
      <c r="B241" s="694"/>
      <c r="C241" s="694"/>
      <c r="D241" s="694"/>
      <c r="E241" s="694"/>
      <c r="F241" s="694"/>
      <c r="G241" s="694"/>
      <c r="H241" s="694"/>
      <c r="I241" s="694"/>
      <c r="J241" s="694"/>
      <c r="K241" s="694"/>
      <c r="M241" s="427">
        <f t="shared" si="49"/>
        <v>229</v>
      </c>
      <c r="N241" s="1164"/>
      <c r="O241" s="1311"/>
      <c r="P241" s="1159" t="s">
        <v>562</v>
      </c>
      <c r="Q241" s="1180"/>
      <c r="R241" s="1180"/>
      <c r="S241" s="1181"/>
      <c r="T241" s="430">
        <f>SUM(T242:T245)</f>
        <v>0</v>
      </c>
      <c r="U241" s="430">
        <f>SUM(U242:U245)</f>
        <v>0</v>
      </c>
      <c r="V241" s="430">
        <f>SUM(V242:V245)</f>
        <v>0</v>
      </c>
      <c r="W241" s="430">
        <f>SUM(W242:W245)</f>
        <v>0</v>
      </c>
      <c r="X241" s="430">
        <f>SUM(X242:X245)</f>
        <v>0</v>
      </c>
      <c r="Y241" s="431"/>
      <c r="Z241" s="430">
        <f t="shared" ref="Z241:AB241" si="54">SUM(Z242:Z245)</f>
        <v>0</v>
      </c>
      <c r="AA241" s="430">
        <f t="shared" si="54"/>
        <v>0</v>
      </c>
      <c r="AB241" s="430">
        <f t="shared" si="54"/>
        <v>0</v>
      </c>
      <c r="AC241" s="430">
        <f t="shared" ref="AC241:AF241" si="55">SUM(AC242:AC245)</f>
        <v>0</v>
      </c>
      <c r="AD241" s="430">
        <f t="shared" si="55"/>
        <v>0</v>
      </c>
      <c r="AE241" s="430">
        <f t="shared" si="55"/>
        <v>0</v>
      </c>
      <c r="AF241" s="430">
        <f t="shared" si="55"/>
        <v>0</v>
      </c>
      <c r="AJ241" s="391"/>
    </row>
    <row r="242" spans="1:36" ht="23.25" customHeight="1">
      <c r="A242" s="694"/>
      <c r="B242" s="694"/>
      <c r="C242" s="694"/>
      <c r="D242" s="694"/>
      <c r="E242" s="694"/>
      <c r="F242" s="694"/>
      <c r="G242" s="694"/>
      <c r="H242" s="694"/>
      <c r="I242" s="694"/>
      <c r="J242" s="694"/>
      <c r="K242" s="694"/>
      <c r="M242" s="427">
        <f t="shared" si="49"/>
        <v>230</v>
      </c>
      <c r="N242" s="1164"/>
      <c r="O242" s="1236"/>
      <c r="P242" s="1173"/>
      <c r="Q242" s="1203" t="s">
        <v>561</v>
      </c>
      <c r="R242" s="1204"/>
      <c r="S242" s="432" t="s">
        <v>477</v>
      </c>
      <c r="T242" s="433">
        <f>IFERROR(VLOOKUP(H242,'2.1 Balance de prueba'!$B$5:$G$1105,6,0),0)+IFERROR(VLOOKUP(C242,'2.1 Balance de prueba'!$B$5:$G$1825,6,0),0)+IFERROR(VLOOKUP(D242,'2.1 Balance de prueba'!$B$5:$G$1105,6,0),0)+IFERROR(VLOOKUP(E242,'2.1 Balance de prueba'!$B$5:$G$1825,6,0),0)+IFERROR(VLOOKUP(F242,'2.1 Balance de prueba'!$B$5:$G$1825,6,0),0)+IFERROR(VLOOKUP(B242,'2.1 Balance de prueba'!$B$5:$G$1105,6,0),0)+IFERROR(VLOOKUP(A242,'2.1 Balance de prueba'!$B$5:$G$1105,6,0),0)+IFERROR(VLOOKUP(I242,'2.1 Balance de prueba'!$B$5:$G$1105,6,0),0)+IFERROR(VLOOKUP(J242,'2.1 Balance de prueba'!$B$5:$G$1105,6,0),0)+IFERROR(VLOOKUP(K242,'2.1 Balance de prueba'!$B$5:$G$1105,6,0),0)+IFERROR(VLOOKUP(G242,'2.1 Balance de prueba'!$B$5:$G$1105,6,0),0)</f>
        <v>0</v>
      </c>
      <c r="U242" s="433"/>
      <c r="V242" s="433"/>
      <c r="W242" s="433"/>
      <c r="X242" s="430">
        <f t="shared" ref="X242:X245" si="56">T242+U242-V242+W242</f>
        <v>0</v>
      </c>
      <c r="Y242" s="431"/>
      <c r="Z242" s="436"/>
      <c r="AA242" s="436"/>
      <c r="AB242" s="436"/>
      <c r="AC242" s="439"/>
      <c r="AD242" s="439"/>
      <c r="AE242" s="439"/>
      <c r="AF242" s="439"/>
      <c r="AJ242" s="391"/>
    </row>
    <row r="243" spans="1:36" ht="23.25" customHeight="1">
      <c r="A243" s="694"/>
      <c r="B243" s="694"/>
      <c r="C243" s="694"/>
      <c r="D243" s="694"/>
      <c r="E243" s="694"/>
      <c r="F243" s="694"/>
      <c r="G243" s="694"/>
      <c r="H243" s="694"/>
      <c r="I243" s="694"/>
      <c r="J243" s="694"/>
      <c r="K243" s="694"/>
      <c r="M243" s="427">
        <f t="shared" si="49"/>
        <v>231</v>
      </c>
      <c r="N243" s="1164"/>
      <c r="O243" s="1236"/>
      <c r="P243" s="1174"/>
      <c r="Q243" s="1204"/>
      <c r="R243" s="1204"/>
      <c r="S243" s="432" t="s">
        <v>478</v>
      </c>
      <c r="T243" s="433">
        <f>IFERROR(VLOOKUP(H243,'2.1 Balance de prueba'!$B$5:$G$1105,6,0),0)+IFERROR(VLOOKUP(C243,'2.1 Balance de prueba'!$B$5:$G$1825,6,0),0)+IFERROR(VLOOKUP(D243,'2.1 Balance de prueba'!$B$5:$G$1105,6,0),0)+IFERROR(VLOOKUP(E243,'2.1 Balance de prueba'!$B$5:$G$1825,6,0),0)+IFERROR(VLOOKUP(F243,'2.1 Balance de prueba'!$B$5:$G$1825,6,0),0)+IFERROR(VLOOKUP(B243,'2.1 Balance de prueba'!$B$5:$G$1105,6,0),0)+IFERROR(VLOOKUP(A243,'2.1 Balance de prueba'!$B$5:$G$1105,6,0),0)+IFERROR(VLOOKUP(I243,'2.1 Balance de prueba'!$B$5:$G$1105,6,0),0)+IFERROR(VLOOKUP(J243,'2.1 Balance de prueba'!$B$5:$G$1105,6,0),0)+IFERROR(VLOOKUP(K243,'2.1 Balance de prueba'!$B$5:$G$1105,6,0),0)+IFERROR(VLOOKUP(G243,'2.1 Balance de prueba'!$B$5:$G$1105,6,0),0)</f>
        <v>0</v>
      </c>
      <c r="U243" s="433"/>
      <c r="V243" s="433"/>
      <c r="W243" s="433"/>
      <c r="X243" s="430">
        <f t="shared" si="56"/>
        <v>0</v>
      </c>
      <c r="Y243" s="431"/>
      <c r="Z243" s="436"/>
      <c r="AA243" s="436"/>
      <c r="AB243" s="436"/>
      <c r="AC243" s="439"/>
      <c r="AD243" s="439"/>
      <c r="AE243" s="439"/>
      <c r="AF243" s="439"/>
      <c r="AJ243" s="391"/>
    </row>
    <row r="244" spans="1:36" ht="23.25" customHeight="1">
      <c r="A244" s="694"/>
      <c r="B244" s="694"/>
      <c r="C244" s="694"/>
      <c r="D244" s="694"/>
      <c r="E244" s="694"/>
      <c r="F244" s="694"/>
      <c r="G244" s="694"/>
      <c r="H244" s="694"/>
      <c r="I244" s="694"/>
      <c r="J244" s="694"/>
      <c r="K244" s="694"/>
      <c r="M244" s="427">
        <f t="shared" si="49"/>
        <v>232</v>
      </c>
      <c r="N244" s="1164"/>
      <c r="O244" s="1236"/>
      <c r="P244" s="1174"/>
      <c r="Q244" s="1204"/>
      <c r="R244" s="1204"/>
      <c r="S244" s="432" t="s">
        <v>563</v>
      </c>
      <c r="T244" s="433">
        <f>IFERROR(VLOOKUP(H244,'2.1 Balance de prueba'!$B$5:$G$1105,6,0),0)+IFERROR(VLOOKUP(C244,'2.1 Balance de prueba'!$B$5:$G$1825,6,0),0)+IFERROR(VLOOKUP(D244,'2.1 Balance de prueba'!$B$5:$G$1105,6,0),0)+IFERROR(VLOOKUP(E244,'2.1 Balance de prueba'!$B$5:$G$1825,6,0),0)+IFERROR(VLOOKUP(F244,'2.1 Balance de prueba'!$B$5:$G$1825,6,0),0)+IFERROR(VLOOKUP(B244,'2.1 Balance de prueba'!$B$5:$G$1105,6,0),0)+IFERROR(VLOOKUP(A244,'2.1 Balance de prueba'!$B$5:$G$1105,6,0),0)+IFERROR(VLOOKUP(I244,'2.1 Balance de prueba'!$B$5:$G$1105,6,0),0)+IFERROR(VLOOKUP(J244,'2.1 Balance de prueba'!$B$5:$G$1105,6,0),0)+IFERROR(VLOOKUP(K244,'2.1 Balance de prueba'!$B$5:$G$1105,6,0),0)+IFERROR(VLOOKUP(G244,'2.1 Balance de prueba'!$B$5:$G$1105,6,0),0)</f>
        <v>0</v>
      </c>
      <c r="U244" s="433"/>
      <c r="V244" s="433"/>
      <c r="W244" s="433"/>
      <c r="X244" s="430">
        <f t="shared" si="56"/>
        <v>0</v>
      </c>
      <c r="Y244" s="431"/>
      <c r="Z244" s="436"/>
      <c r="AA244" s="436"/>
      <c r="AB244" s="436"/>
      <c r="AC244" s="439"/>
      <c r="AD244" s="439"/>
      <c r="AE244" s="439"/>
      <c r="AF244" s="439"/>
      <c r="AJ244" s="391"/>
    </row>
    <row r="245" spans="1:36" ht="23.25" customHeight="1">
      <c r="A245" s="694"/>
      <c r="B245" s="694"/>
      <c r="C245" s="694"/>
      <c r="D245" s="694"/>
      <c r="E245" s="694"/>
      <c r="F245" s="694"/>
      <c r="G245" s="694"/>
      <c r="H245" s="694"/>
      <c r="I245" s="694"/>
      <c r="J245" s="694"/>
      <c r="K245" s="694"/>
      <c r="M245" s="427">
        <f t="shared" si="49"/>
        <v>233</v>
      </c>
      <c r="N245" s="1164"/>
      <c r="O245" s="1236"/>
      <c r="P245" s="1174"/>
      <c r="Q245" s="1204"/>
      <c r="R245" s="1204"/>
      <c r="S245" s="432" t="s">
        <v>564</v>
      </c>
      <c r="T245" s="433">
        <f>IFERROR(VLOOKUP(H245,'2.1 Balance de prueba'!$B$5:$G$1105,6,0),0)+IFERROR(VLOOKUP(C245,'2.1 Balance de prueba'!$B$5:$G$1825,6,0),0)+IFERROR(VLOOKUP(D245,'2.1 Balance de prueba'!$B$5:$G$1105,6,0),0)+IFERROR(VLOOKUP(E245,'2.1 Balance de prueba'!$B$5:$G$1825,6,0),0)+IFERROR(VLOOKUP(F245,'2.1 Balance de prueba'!$B$5:$G$1825,6,0),0)+IFERROR(VLOOKUP(B245,'2.1 Balance de prueba'!$B$5:$G$1105,6,0),0)+IFERROR(VLOOKUP(A245,'2.1 Balance de prueba'!$B$5:$G$1105,6,0),0)+IFERROR(VLOOKUP(I245,'2.1 Balance de prueba'!$B$5:$G$1105,6,0),0)+IFERROR(VLOOKUP(J245,'2.1 Balance de prueba'!$B$5:$G$1105,6,0),0)+IFERROR(VLOOKUP(K245,'2.1 Balance de prueba'!$B$5:$G$1105,6,0),0)+IFERROR(VLOOKUP(G245,'2.1 Balance de prueba'!$B$5:$G$1105,6,0),0)</f>
        <v>0</v>
      </c>
      <c r="U245" s="433"/>
      <c r="V245" s="433"/>
      <c r="W245" s="433"/>
      <c r="X245" s="430">
        <f t="shared" si="56"/>
        <v>0</v>
      </c>
      <c r="Y245" s="431"/>
      <c r="Z245" s="436"/>
      <c r="AA245" s="436"/>
      <c r="AB245" s="436"/>
      <c r="AC245" s="439"/>
      <c r="AD245" s="439"/>
      <c r="AE245" s="439"/>
      <c r="AF245" s="439"/>
      <c r="AJ245" s="391"/>
    </row>
    <row r="246" spans="1:36" ht="23.25" customHeight="1">
      <c r="A246" s="694"/>
      <c r="B246" s="694"/>
      <c r="C246" s="694"/>
      <c r="D246" s="694"/>
      <c r="E246" s="694"/>
      <c r="F246" s="694"/>
      <c r="G246" s="694"/>
      <c r="H246" s="694"/>
      <c r="I246" s="694"/>
      <c r="J246" s="694"/>
      <c r="K246" s="694"/>
      <c r="M246" s="427">
        <f t="shared" si="49"/>
        <v>234</v>
      </c>
      <c r="N246" s="1164"/>
      <c r="O246" s="1236"/>
      <c r="P246" s="1212" t="s">
        <v>566</v>
      </c>
      <c r="Q246" s="1308"/>
      <c r="R246" s="1308"/>
      <c r="S246" s="1309"/>
      <c r="T246" s="430">
        <f>SUM(T247:T269)</f>
        <v>0</v>
      </c>
      <c r="U246" s="430">
        <f>SUM(U247:U269)</f>
        <v>0</v>
      </c>
      <c r="V246" s="430">
        <f t="shared" ref="V246:AF246" si="57">SUM(V247:V269)</f>
        <v>0</v>
      </c>
      <c r="W246" s="430">
        <f t="shared" si="57"/>
        <v>0</v>
      </c>
      <c r="X246" s="430">
        <f t="shared" si="57"/>
        <v>0</v>
      </c>
      <c r="Y246" s="431"/>
      <c r="Z246" s="430">
        <f t="shared" si="57"/>
        <v>0</v>
      </c>
      <c r="AA246" s="430">
        <f t="shared" si="57"/>
        <v>0</v>
      </c>
      <c r="AB246" s="430">
        <f t="shared" si="57"/>
        <v>0</v>
      </c>
      <c r="AC246" s="430">
        <f t="shared" si="57"/>
        <v>0</v>
      </c>
      <c r="AD246" s="430">
        <f t="shared" si="57"/>
        <v>0</v>
      </c>
      <c r="AE246" s="430">
        <f t="shared" si="57"/>
        <v>0</v>
      </c>
      <c r="AF246" s="430">
        <f t="shared" si="57"/>
        <v>0</v>
      </c>
      <c r="AJ246" s="391"/>
    </row>
    <row r="247" spans="1:36" ht="23.25" customHeight="1">
      <c r="A247" s="694"/>
      <c r="B247" s="694"/>
      <c r="C247" s="694"/>
      <c r="D247" s="694"/>
      <c r="E247" s="694"/>
      <c r="F247" s="694"/>
      <c r="G247" s="694"/>
      <c r="H247" s="694"/>
      <c r="I247" s="694"/>
      <c r="J247" s="694"/>
      <c r="K247" s="694"/>
      <c r="M247" s="427">
        <f t="shared" si="49"/>
        <v>235</v>
      </c>
      <c r="N247" s="1164"/>
      <c r="O247" s="1236"/>
      <c r="P247" s="1173"/>
      <c r="Q247" s="1205" t="s">
        <v>826</v>
      </c>
      <c r="R247" s="1209"/>
      <c r="S247" s="1206"/>
      <c r="T247" s="433">
        <f>IFERROR(VLOOKUP(H247,'2.1 Balance de prueba'!$B$5:$G$1105,6,0),0)+IFERROR(VLOOKUP(C247,'2.1 Balance de prueba'!$B$5:$G$1825,6,0),0)+IFERROR(VLOOKUP(D247,'2.1 Balance de prueba'!$B$5:$G$1105,6,0),0)+IFERROR(VLOOKUP(E247,'2.1 Balance de prueba'!$B$5:$G$1825,6,0),0)+IFERROR(VLOOKUP(F247,'2.1 Balance de prueba'!$B$5:$G$1825,6,0),0)+IFERROR(VLOOKUP(B247,'2.1 Balance de prueba'!$B$5:$G$1105,6,0),0)+IFERROR(VLOOKUP(A247,'2.1 Balance de prueba'!$B$5:$G$1105,6,0),0)+IFERROR(VLOOKUP(I247,'2.1 Balance de prueba'!$B$5:$G$1105,6,0),0)+IFERROR(VLOOKUP(J247,'2.1 Balance de prueba'!$B$5:$G$1105,6,0),0)+IFERROR(VLOOKUP(K247,'2.1 Balance de prueba'!$B$5:$G$1105,6,0),0)+IFERROR(VLOOKUP(G247,'2.1 Balance de prueba'!$B$5:$G$1105,6,0),0)</f>
        <v>0</v>
      </c>
      <c r="U247" s="433"/>
      <c r="V247" s="433"/>
      <c r="W247" s="433"/>
      <c r="X247" s="430">
        <f t="shared" ref="X247:X269" si="58">T247+U247-V247+W247</f>
        <v>0</v>
      </c>
      <c r="Y247" s="431"/>
      <c r="Z247" s="436"/>
      <c r="AA247" s="436"/>
      <c r="AB247" s="436"/>
      <c r="AC247" s="439"/>
      <c r="AD247" s="439"/>
      <c r="AE247" s="439"/>
      <c r="AF247" s="439"/>
      <c r="AJ247" s="391"/>
    </row>
    <row r="248" spans="1:36" ht="23.25" customHeight="1">
      <c r="A248" s="694"/>
      <c r="B248" s="694"/>
      <c r="C248" s="694"/>
      <c r="D248" s="694"/>
      <c r="E248" s="694"/>
      <c r="F248" s="694"/>
      <c r="G248" s="694"/>
      <c r="H248" s="694"/>
      <c r="I248" s="694"/>
      <c r="J248" s="694"/>
      <c r="K248" s="694"/>
      <c r="M248" s="427">
        <f t="shared" si="49"/>
        <v>236</v>
      </c>
      <c r="N248" s="1164"/>
      <c r="O248" s="1236"/>
      <c r="P248" s="1174"/>
      <c r="Q248" s="1205" t="s">
        <v>31</v>
      </c>
      <c r="R248" s="1209"/>
      <c r="S248" s="1206"/>
      <c r="T248" s="433">
        <f>IFERROR(VLOOKUP(H248,'2.1 Balance de prueba'!$B$5:$G$1105,6,0),0)+IFERROR(VLOOKUP(C248,'2.1 Balance de prueba'!$B$5:$G$1825,6,0),0)+IFERROR(VLOOKUP(D248,'2.1 Balance de prueba'!$B$5:$G$1105,6,0),0)+IFERROR(VLOOKUP(E248,'2.1 Balance de prueba'!$B$5:$G$1825,6,0),0)+IFERROR(VLOOKUP(F248,'2.1 Balance de prueba'!$B$5:$G$1825,6,0),0)+IFERROR(VLOOKUP(B248,'2.1 Balance de prueba'!$B$5:$G$1105,6,0),0)+IFERROR(VLOOKUP(A248,'2.1 Balance de prueba'!$B$5:$G$1105,6,0),0)+IFERROR(VLOOKUP(I248,'2.1 Balance de prueba'!$B$5:$G$1105,6,0),0)+IFERROR(VLOOKUP(J248,'2.1 Balance de prueba'!$B$5:$G$1105,6,0),0)+IFERROR(VLOOKUP(K248,'2.1 Balance de prueba'!$B$5:$G$1105,6,0),0)+IFERROR(VLOOKUP(G248,'2.1 Balance de prueba'!$B$5:$G$1105,6,0),0)</f>
        <v>0</v>
      </c>
      <c r="U248" s="433"/>
      <c r="V248" s="433"/>
      <c r="W248" s="433"/>
      <c r="X248" s="430">
        <f t="shared" si="58"/>
        <v>0</v>
      </c>
      <c r="Y248" s="431"/>
      <c r="Z248" s="436"/>
      <c r="AA248" s="436"/>
      <c r="AB248" s="436"/>
      <c r="AC248" s="439"/>
      <c r="AD248" s="439"/>
      <c r="AE248" s="439"/>
      <c r="AF248" s="439"/>
      <c r="AJ248" s="391"/>
    </row>
    <row r="249" spans="1:36" ht="23.25" customHeight="1">
      <c r="A249" s="694"/>
      <c r="B249" s="694"/>
      <c r="C249" s="694"/>
      <c r="D249" s="694"/>
      <c r="E249" s="694"/>
      <c r="F249" s="694"/>
      <c r="G249" s="694"/>
      <c r="H249" s="694"/>
      <c r="I249" s="694"/>
      <c r="J249" s="694"/>
      <c r="K249" s="694"/>
      <c r="M249" s="427">
        <f t="shared" si="49"/>
        <v>237</v>
      </c>
      <c r="N249" s="1164"/>
      <c r="O249" s="1236"/>
      <c r="P249" s="1174"/>
      <c r="Q249" s="1205" t="s">
        <v>37</v>
      </c>
      <c r="R249" s="1209"/>
      <c r="S249" s="1206"/>
      <c r="T249" s="433">
        <f>IFERROR(VLOOKUP(H249,'2.1 Balance de prueba'!$B$5:$G$1105,6,0),0)+IFERROR(VLOOKUP(C249,'2.1 Balance de prueba'!$B$5:$G$1825,6,0),0)+IFERROR(VLOOKUP(D249,'2.1 Balance de prueba'!$B$5:$G$1105,6,0),0)+IFERROR(VLOOKUP(E249,'2.1 Balance de prueba'!$B$5:$G$1825,6,0),0)+IFERROR(VLOOKUP(F249,'2.1 Balance de prueba'!$B$5:$G$1825,6,0),0)+IFERROR(VLOOKUP(B249,'2.1 Balance de prueba'!$B$5:$G$1105,6,0),0)+IFERROR(VLOOKUP(A249,'2.1 Balance de prueba'!$B$5:$G$1105,6,0),0)+IFERROR(VLOOKUP(I249,'2.1 Balance de prueba'!$B$5:$G$1105,6,0),0)+IFERROR(VLOOKUP(J249,'2.1 Balance de prueba'!$B$5:$G$1105,6,0),0)+IFERROR(VLOOKUP(K249,'2.1 Balance de prueba'!$B$5:$G$1105,6,0),0)+IFERROR(VLOOKUP(G249,'2.1 Balance de prueba'!$B$5:$G$1105,6,0),0)</f>
        <v>0</v>
      </c>
      <c r="U249" s="433"/>
      <c r="V249" s="433"/>
      <c r="W249" s="433"/>
      <c r="X249" s="430">
        <f t="shared" si="58"/>
        <v>0</v>
      </c>
      <c r="Y249" s="431"/>
      <c r="Z249" s="436"/>
      <c r="AA249" s="436"/>
      <c r="AB249" s="436"/>
      <c r="AC249" s="439"/>
      <c r="AD249" s="439"/>
      <c r="AE249" s="439"/>
      <c r="AF249" s="439"/>
      <c r="AJ249" s="391"/>
    </row>
    <row r="250" spans="1:36" ht="23.25" customHeight="1">
      <c r="A250" s="694"/>
      <c r="B250" s="694"/>
      <c r="C250" s="694"/>
      <c r="D250" s="694"/>
      <c r="E250" s="694"/>
      <c r="F250" s="694"/>
      <c r="G250" s="694"/>
      <c r="H250" s="694"/>
      <c r="I250" s="694"/>
      <c r="J250" s="694"/>
      <c r="K250" s="694"/>
      <c r="M250" s="427">
        <f t="shared" si="49"/>
        <v>238</v>
      </c>
      <c r="N250" s="1164"/>
      <c r="O250" s="1236"/>
      <c r="P250" s="1174"/>
      <c r="Q250" s="1205" t="s">
        <v>427</v>
      </c>
      <c r="R250" s="1209"/>
      <c r="S250" s="1206"/>
      <c r="T250" s="433">
        <f>IFERROR(VLOOKUP(H250,'2.1 Balance de prueba'!$B$5:$G$1105,6,0),0)+IFERROR(VLOOKUP(C250,'2.1 Balance de prueba'!$B$5:$G$1825,6,0),0)+IFERROR(VLOOKUP(D250,'2.1 Balance de prueba'!$B$5:$G$1105,6,0),0)+IFERROR(VLOOKUP(E250,'2.1 Balance de prueba'!$B$5:$G$1825,6,0),0)+IFERROR(VLOOKUP(F250,'2.1 Balance de prueba'!$B$5:$G$1825,6,0),0)+IFERROR(VLOOKUP(B250,'2.1 Balance de prueba'!$B$5:$G$1105,6,0),0)+IFERROR(VLOOKUP(A250,'2.1 Balance de prueba'!$B$5:$G$1105,6,0),0)+IFERROR(VLOOKUP(I250,'2.1 Balance de prueba'!$B$5:$G$1105,6,0),0)+IFERROR(VLOOKUP(J250,'2.1 Balance de prueba'!$B$5:$G$1105,6,0),0)+IFERROR(VLOOKUP(K250,'2.1 Balance de prueba'!$B$5:$G$1105,6,0),0)+IFERROR(VLOOKUP(G250,'2.1 Balance de prueba'!$B$5:$G$1105,6,0),0)</f>
        <v>0</v>
      </c>
      <c r="U250" s="433"/>
      <c r="V250" s="433"/>
      <c r="W250" s="433"/>
      <c r="X250" s="430">
        <f t="shared" si="58"/>
        <v>0</v>
      </c>
      <c r="Y250" s="431"/>
      <c r="Z250" s="436"/>
      <c r="AA250" s="436"/>
      <c r="AB250" s="436"/>
      <c r="AC250" s="439"/>
      <c r="AD250" s="439"/>
      <c r="AE250" s="439"/>
      <c r="AF250" s="439"/>
      <c r="AJ250" s="391"/>
    </row>
    <row r="251" spans="1:36" ht="23.25" customHeight="1">
      <c r="A251" s="694"/>
      <c r="B251" s="694"/>
      <c r="C251" s="694"/>
      <c r="D251" s="694"/>
      <c r="E251" s="694"/>
      <c r="F251" s="694"/>
      <c r="G251" s="694"/>
      <c r="H251" s="694"/>
      <c r="I251" s="694"/>
      <c r="J251" s="694"/>
      <c r="K251" s="694"/>
      <c r="M251" s="427">
        <f t="shared" si="49"/>
        <v>239</v>
      </c>
      <c r="N251" s="1164"/>
      <c r="O251" s="1236"/>
      <c r="P251" s="1174"/>
      <c r="Q251" s="1205" t="s">
        <v>38</v>
      </c>
      <c r="R251" s="1209"/>
      <c r="S251" s="1206"/>
      <c r="T251" s="433">
        <f>IFERROR(VLOOKUP(H251,'2.1 Balance de prueba'!$B$5:$G$1105,6,0),0)+IFERROR(VLOOKUP(C251,'2.1 Balance de prueba'!$B$5:$G$1825,6,0),0)+IFERROR(VLOOKUP(D251,'2.1 Balance de prueba'!$B$5:$G$1105,6,0),0)+IFERROR(VLOOKUP(E251,'2.1 Balance de prueba'!$B$5:$G$1825,6,0),0)+IFERROR(VLOOKUP(F251,'2.1 Balance de prueba'!$B$5:$G$1825,6,0),0)+IFERROR(VLOOKUP(B251,'2.1 Balance de prueba'!$B$5:$G$1105,6,0),0)+IFERROR(VLOOKUP(A251,'2.1 Balance de prueba'!$B$5:$G$1105,6,0),0)+IFERROR(VLOOKUP(I251,'2.1 Balance de prueba'!$B$5:$G$1105,6,0),0)+IFERROR(VLOOKUP(J251,'2.1 Balance de prueba'!$B$5:$G$1105,6,0),0)+IFERROR(VLOOKUP(K251,'2.1 Balance de prueba'!$B$5:$G$1105,6,0),0)+IFERROR(VLOOKUP(G251,'2.1 Balance de prueba'!$B$5:$G$1105,6,0),0)</f>
        <v>0</v>
      </c>
      <c r="U251" s="433"/>
      <c r="V251" s="433"/>
      <c r="W251" s="433"/>
      <c r="X251" s="430">
        <f t="shared" si="58"/>
        <v>0</v>
      </c>
      <c r="Y251" s="431"/>
      <c r="Z251" s="436"/>
      <c r="AA251" s="436"/>
      <c r="AB251" s="436"/>
      <c r="AC251" s="439"/>
      <c r="AD251" s="439"/>
      <c r="AE251" s="439"/>
      <c r="AF251" s="439"/>
      <c r="AJ251" s="391"/>
    </row>
    <row r="252" spans="1:36" ht="26.25" customHeight="1">
      <c r="A252" s="694"/>
      <c r="B252" s="694"/>
      <c r="C252" s="694"/>
      <c r="D252" s="694"/>
      <c r="E252" s="694"/>
      <c r="F252" s="694"/>
      <c r="G252" s="694"/>
      <c r="H252" s="694"/>
      <c r="I252" s="694"/>
      <c r="J252" s="694"/>
      <c r="K252" s="694"/>
      <c r="M252" s="427">
        <f t="shared" si="49"/>
        <v>240</v>
      </c>
      <c r="N252" s="1164"/>
      <c r="O252" s="1236"/>
      <c r="P252" s="1174"/>
      <c r="Q252" s="1153" t="s">
        <v>322</v>
      </c>
      <c r="R252" s="1154"/>
      <c r="S252" s="432" t="s">
        <v>320</v>
      </c>
      <c r="T252" s="433">
        <f>IFERROR(VLOOKUP(H252,'2.1 Balance de prueba'!$B$5:$G$1105,6,0),0)+IFERROR(VLOOKUP(C252,'2.1 Balance de prueba'!$B$5:$G$1825,6,0),0)+IFERROR(VLOOKUP(D252,'2.1 Balance de prueba'!$B$5:$G$1105,6,0),0)+IFERROR(VLOOKUP(E252,'2.1 Balance de prueba'!$B$5:$G$1825,6,0),0)+IFERROR(VLOOKUP(F252,'2.1 Balance de prueba'!$B$5:$G$1825,6,0),0)+IFERROR(VLOOKUP(B252,'2.1 Balance de prueba'!$B$5:$G$1105,6,0),0)+IFERROR(VLOOKUP(A252,'2.1 Balance de prueba'!$B$5:$G$1105,6,0),0)+IFERROR(VLOOKUP(I252,'2.1 Balance de prueba'!$B$5:$G$1105,6,0),0)+IFERROR(VLOOKUP(J252,'2.1 Balance de prueba'!$B$5:$G$1105,6,0),0)+IFERROR(VLOOKUP(K252,'2.1 Balance de prueba'!$B$5:$G$1105,6,0),0)+IFERROR(VLOOKUP(G252,'2.1 Balance de prueba'!$B$5:$G$1105,6,0),0)</f>
        <v>0</v>
      </c>
      <c r="U252" s="433"/>
      <c r="V252" s="433"/>
      <c r="W252" s="433"/>
      <c r="X252" s="430">
        <f t="shared" si="58"/>
        <v>0</v>
      </c>
      <c r="Y252" s="431"/>
      <c r="Z252" s="436"/>
      <c r="AA252" s="436"/>
      <c r="AB252" s="436"/>
      <c r="AC252" s="439"/>
      <c r="AD252" s="439"/>
      <c r="AE252" s="439"/>
      <c r="AF252" s="439"/>
      <c r="AJ252" s="391"/>
    </row>
    <row r="253" spans="1:36" ht="45" customHeight="1">
      <c r="A253" s="694"/>
      <c r="B253" s="694"/>
      <c r="C253" s="694"/>
      <c r="D253" s="694"/>
      <c r="E253" s="694"/>
      <c r="F253" s="694"/>
      <c r="G253" s="694"/>
      <c r="H253" s="694"/>
      <c r="I253" s="694"/>
      <c r="J253" s="694"/>
      <c r="K253" s="694"/>
      <c r="M253" s="427">
        <f t="shared" si="49"/>
        <v>241</v>
      </c>
      <c r="N253" s="1164"/>
      <c r="O253" s="1236"/>
      <c r="P253" s="1174"/>
      <c r="Q253" s="1207"/>
      <c r="R253" s="1208"/>
      <c r="S253" s="432" t="s">
        <v>632</v>
      </c>
      <c r="T253" s="433">
        <f>IFERROR(VLOOKUP(H253,'2.1 Balance de prueba'!$B$5:$G$1105,6,0),0)+IFERROR(VLOOKUP(C253,'2.1 Balance de prueba'!$B$5:$G$1825,6,0),0)+IFERROR(VLOOKUP(D253,'2.1 Balance de prueba'!$B$5:$G$1105,6,0),0)+IFERROR(VLOOKUP(E253,'2.1 Balance de prueba'!$B$5:$G$1825,6,0),0)+IFERROR(VLOOKUP(F253,'2.1 Balance de prueba'!$B$5:$G$1825,6,0),0)+IFERROR(VLOOKUP(B253,'2.1 Balance de prueba'!$B$5:$G$1105,6,0),0)+IFERROR(VLOOKUP(A253,'2.1 Balance de prueba'!$B$5:$G$1105,6,0),0)+IFERROR(VLOOKUP(I253,'2.1 Balance de prueba'!$B$5:$G$1105,6,0),0)+IFERROR(VLOOKUP(J253,'2.1 Balance de prueba'!$B$5:$G$1105,6,0),0)+IFERROR(VLOOKUP(K253,'2.1 Balance de prueba'!$B$5:$G$1105,6,0),0)+IFERROR(VLOOKUP(G253,'2.1 Balance de prueba'!$B$5:$G$1105,6,0),0)</f>
        <v>0</v>
      </c>
      <c r="U253" s="433"/>
      <c r="V253" s="433"/>
      <c r="W253" s="433"/>
      <c r="X253" s="430">
        <f t="shared" si="58"/>
        <v>0</v>
      </c>
      <c r="Y253" s="431"/>
      <c r="Z253" s="436"/>
      <c r="AA253" s="436"/>
      <c r="AB253" s="436"/>
      <c r="AC253" s="439"/>
      <c r="AD253" s="439"/>
      <c r="AE253" s="439"/>
      <c r="AF253" s="439"/>
      <c r="AJ253" s="391"/>
    </row>
    <row r="254" spans="1:36" ht="23.25" customHeight="1">
      <c r="A254" s="694"/>
      <c r="B254" s="694"/>
      <c r="C254" s="694"/>
      <c r="D254" s="694"/>
      <c r="E254" s="694"/>
      <c r="F254" s="694"/>
      <c r="G254" s="694"/>
      <c r="H254" s="694"/>
      <c r="I254" s="694"/>
      <c r="J254" s="694"/>
      <c r="K254" s="694"/>
      <c r="M254" s="427">
        <f t="shared" si="49"/>
        <v>242</v>
      </c>
      <c r="N254" s="1164"/>
      <c r="O254" s="1236"/>
      <c r="P254" s="1174"/>
      <c r="Q254" s="1155"/>
      <c r="R254" s="1156"/>
      <c r="S254" s="432" t="s">
        <v>321</v>
      </c>
      <c r="T254" s="433">
        <f>IFERROR(VLOOKUP(H254,'2.1 Balance de prueba'!$B$5:$G$1105,6,0),0)+IFERROR(VLOOKUP(C254,'2.1 Balance de prueba'!$B$5:$G$1825,6,0),0)+IFERROR(VLOOKUP(D254,'2.1 Balance de prueba'!$B$5:$G$1105,6,0),0)+IFERROR(VLOOKUP(E254,'2.1 Balance de prueba'!$B$5:$G$1825,6,0),0)+IFERROR(VLOOKUP(F254,'2.1 Balance de prueba'!$B$5:$G$1825,6,0),0)+IFERROR(VLOOKUP(B254,'2.1 Balance de prueba'!$B$5:$G$1105,6,0),0)+IFERROR(VLOOKUP(A254,'2.1 Balance de prueba'!$B$5:$G$1105,6,0),0)+IFERROR(VLOOKUP(I254,'2.1 Balance de prueba'!$B$5:$G$1105,6,0),0)+IFERROR(VLOOKUP(J254,'2.1 Balance de prueba'!$B$5:$G$1105,6,0),0)+IFERROR(VLOOKUP(K254,'2.1 Balance de prueba'!$B$5:$G$1105,6,0),0)+IFERROR(VLOOKUP(G254,'2.1 Balance de prueba'!$B$5:$G$1105,6,0),0)</f>
        <v>0</v>
      </c>
      <c r="U254" s="433"/>
      <c r="V254" s="433"/>
      <c r="W254" s="433"/>
      <c r="X254" s="430">
        <f t="shared" si="58"/>
        <v>0</v>
      </c>
      <c r="Y254" s="431"/>
      <c r="Z254" s="436"/>
      <c r="AA254" s="436"/>
      <c r="AB254" s="436"/>
      <c r="AC254" s="439"/>
      <c r="AD254" s="439"/>
      <c r="AE254" s="439"/>
      <c r="AF254" s="439"/>
      <c r="AJ254" s="391"/>
    </row>
    <row r="255" spans="1:36" ht="23.25" customHeight="1">
      <c r="A255" s="694"/>
      <c r="B255" s="694"/>
      <c r="C255" s="694"/>
      <c r="D255" s="694"/>
      <c r="E255" s="694"/>
      <c r="F255" s="694"/>
      <c r="G255" s="694"/>
      <c r="H255" s="694"/>
      <c r="I255" s="694"/>
      <c r="J255" s="694"/>
      <c r="K255" s="694"/>
      <c r="M255" s="427">
        <f t="shared" si="49"/>
        <v>243</v>
      </c>
      <c r="N255" s="1164"/>
      <c r="O255" s="1236"/>
      <c r="P255" s="1174"/>
      <c r="Q255" s="1153" t="s">
        <v>32</v>
      </c>
      <c r="R255" s="1154"/>
      <c r="S255" s="432" t="s">
        <v>320</v>
      </c>
      <c r="T255" s="433">
        <f>IFERROR(VLOOKUP(H255,'2.1 Balance de prueba'!$B$5:$G$1105,6,0),0)+IFERROR(VLOOKUP(C255,'2.1 Balance de prueba'!$B$5:$G$1825,6,0),0)+IFERROR(VLOOKUP(D255,'2.1 Balance de prueba'!$B$5:$G$1105,6,0),0)+IFERROR(VLOOKUP(E255,'2.1 Balance de prueba'!$B$5:$G$1825,6,0),0)+IFERROR(VLOOKUP(F255,'2.1 Balance de prueba'!$B$5:$G$1825,6,0),0)+IFERROR(VLOOKUP(B255,'2.1 Balance de prueba'!$B$5:$G$1105,6,0),0)+IFERROR(VLOOKUP(A255,'2.1 Balance de prueba'!$B$5:$G$1105,6,0),0)+IFERROR(VLOOKUP(I255,'2.1 Balance de prueba'!$B$5:$G$1105,6,0),0)+IFERROR(VLOOKUP(J255,'2.1 Balance de prueba'!$B$5:$G$1105,6,0),0)+IFERROR(VLOOKUP(K255,'2.1 Balance de prueba'!$B$5:$G$1105,6,0),0)+IFERROR(VLOOKUP(G255,'2.1 Balance de prueba'!$B$5:$G$1105,6,0),0)</f>
        <v>0</v>
      </c>
      <c r="U255" s="433"/>
      <c r="V255" s="433"/>
      <c r="W255" s="433"/>
      <c r="X255" s="430">
        <f t="shared" si="58"/>
        <v>0</v>
      </c>
      <c r="Y255" s="431"/>
      <c r="Z255" s="436"/>
      <c r="AA255" s="436"/>
      <c r="AB255" s="436"/>
      <c r="AC255" s="439"/>
      <c r="AD255" s="439"/>
      <c r="AE255" s="439"/>
      <c r="AF255" s="439"/>
      <c r="AJ255" s="391"/>
    </row>
    <row r="256" spans="1:36" ht="48" customHeight="1">
      <c r="A256" s="694"/>
      <c r="B256" s="694"/>
      <c r="C256" s="694"/>
      <c r="D256" s="694"/>
      <c r="E256" s="694"/>
      <c r="F256" s="694"/>
      <c r="G256" s="694"/>
      <c r="H256" s="694"/>
      <c r="I256" s="694"/>
      <c r="J256" s="694"/>
      <c r="K256" s="694"/>
      <c r="M256" s="427">
        <f t="shared" si="49"/>
        <v>244</v>
      </c>
      <c r="N256" s="1164"/>
      <c r="O256" s="1236"/>
      <c r="P256" s="1174"/>
      <c r="Q256" s="1207"/>
      <c r="R256" s="1208"/>
      <c r="S256" s="432" t="s">
        <v>632</v>
      </c>
      <c r="T256" s="433">
        <f>IFERROR(VLOOKUP(H256,'2.1 Balance de prueba'!$B$5:$G$1105,6,0),0)+IFERROR(VLOOKUP(C256,'2.1 Balance de prueba'!$B$5:$G$1825,6,0),0)+IFERROR(VLOOKUP(D256,'2.1 Balance de prueba'!$B$5:$G$1105,6,0),0)+IFERROR(VLOOKUP(E256,'2.1 Balance de prueba'!$B$5:$G$1825,6,0),0)+IFERROR(VLOOKUP(F256,'2.1 Balance de prueba'!$B$5:$G$1825,6,0),0)+IFERROR(VLOOKUP(B256,'2.1 Balance de prueba'!$B$5:$G$1105,6,0),0)+IFERROR(VLOOKUP(A256,'2.1 Balance de prueba'!$B$5:$G$1105,6,0),0)+IFERROR(VLOOKUP(I256,'2.1 Balance de prueba'!$B$5:$G$1105,6,0),0)+IFERROR(VLOOKUP(J256,'2.1 Balance de prueba'!$B$5:$G$1105,6,0),0)+IFERROR(VLOOKUP(K256,'2.1 Balance de prueba'!$B$5:$G$1105,6,0),0)+IFERROR(VLOOKUP(G256,'2.1 Balance de prueba'!$B$5:$G$1105,6,0),0)</f>
        <v>0</v>
      </c>
      <c r="U256" s="433"/>
      <c r="V256" s="433"/>
      <c r="W256" s="433"/>
      <c r="X256" s="430">
        <f t="shared" si="58"/>
        <v>0</v>
      </c>
      <c r="Y256" s="431"/>
      <c r="Z256" s="436"/>
      <c r="AA256" s="436"/>
      <c r="AB256" s="436"/>
      <c r="AC256" s="439"/>
      <c r="AD256" s="439"/>
      <c r="AE256" s="439"/>
      <c r="AF256" s="439"/>
      <c r="AJ256" s="391"/>
    </row>
    <row r="257" spans="1:36" ht="23.25" customHeight="1">
      <c r="A257" s="694"/>
      <c r="B257" s="694"/>
      <c r="C257" s="694"/>
      <c r="D257" s="694"/>
      <c r="E257" s="694"/>
      <c r="F257" s="694"/>
      <c r="G257" s="694"/>
      <c r="H257" s="694"/>
      <c r="I257" s="694"/>
      <c r="J257" s="694"/>
      <c r="K257" s="694"/>
      <c r="M257" s="427">
        <f t="shared" si="49"/>
        <v>245</v>
      </c>
      <c r="N257" s="1164"/>
      <c r="O257" s="1236"/>
      <c r="P257" s="1174"/>
      <c r="Q257" s="1155"/>
      <c r="R257" s="1156"/>
      <c r="S257" s="432" t="s">
        <v>321</v>
      </c>
      <c r="T257" s="433">
        <f>IFERROR(VLOOKUP(H257,'2.1 Balance de prueba'!$B$5:$G$1105,6,0),0)+IFERROR(VLOOKUP(C257,'2.1 Balance de prueba'!$B$5:$G$1825,6,0),0)+IFERROR(VLOOKUP(D257,'2.1 Balance de prueba'!$B$5:$G$1105,6,0),0)+IFERROR(VLOOKUP(E257,'2.1 Balance de prueba'!$B$5:$G$1825,6,0),0)+IFERROR(VLOOKUP(F257,'2.1 Balance de prueba'!$B$5:$G$1825,6,0),0)+IFERROR(VLOOKUP(B257,'2.1 Balance de prueba'!$B$5:$G$1105,6,0),0)+IFERROR(VLOOKUP(A257,'2.1 Balance de prueba'!$B$5:$G$1105,6,0),0)+IFERROR(VLOOKUP(I257,'2.1 Balance de prueba'!$B$5:$G$1105,6,0),0)+IFERROR(VLOOKUP(J257,'2.1 Balance de prueba'!$B$5:$G$1105,6,0),0)+IFERROR(VLOOKUP(K257,'2.1 Balance de prueba'!$B$5:$G$1105,6,0),0)+IFERROR(VLOOKUP(G257,'2.1 Balance de prueba'!$B$5:$G$1105,6,0),0)</f>
        <v>0</v>
      </c>
      <c r="U257" s="433"/>
      <c r="V257" s="433"/>
      <c r="W257" s="433"/>
      <c r="X257" s="430">
        <f t="shared" si="58"/>
        <v>0</v>
      </c>
      <c r="Y257" s="431"/>
      <c r="Z257" s="436"/>
      <c r="AA257" s="436"/>
      <c r="AB257" s="436"/>
      <c r="AC257" s="439"/>
      <c r="AD257" s="439"/>
      <c r="AE257" s="439"/>
      <c r="AF257" s="439"/>
      <c r="AJ257" s="391"/>
    </row>
    <row r="258" spans="1:36" ht="23.25" customHeight="1">
      <c r="A258" s="694"/>
      <c r="B258" s="694"/>
      <c r="C258" s="694"/>
      <c r="D258" s="694"/>
      <c r="E258" s="694"/>
      <c r="F258" s="694"/>
      <c r="G258" s="694"/>
      <c r="H258" s="694"/>
      <c r="I258" s="694"/>
      <c r="J258" s="694"/>
      <c r="K258" s="694"/>
      <c r="M258" s="427">
        <f t="shared" si="49"/>
        <v>246</v>
      </c>
      <c r="N258" s="1164"/>
      <c r="O258" s="1236"/>
      <c r="P258" s="1174"/>
      <c r="Q258" s="1153" t="s">
        <v>317</v>
      </c>
      <c r="R258" s="1154"/>
      <c r="S258" s="432" t="s">
        <v>320</v>
      </c>
      <c r="T258" s="433">
        <f>IFERROR(VLOOKUP(H258,'2.1 Balance de prueba'!$B$5:$G$1105,6,0),0)+IFERROR(VLOOKUP(C258,'2.1 Balance de prueba'!$B$5:$G$1825,6,0),0)+IFERROR(VLOOKUP(D258,'2.1 Balance de prueba'!$B$5:$G$1105,6,0),0)+IFERROR(VLOOKUP(E258,'2.1 Balance de prueba'!$B$5:$G$1825,6,0),0)+IFERROR(VLOOKUP(F258,'2.1 Balance de prueba'!$B$5:$G$1825,6,0),0)+IFERROR(VLOOKUP(B258,'2.1 Balance de prueba'!$B$5:$G$1105,6,0),0)+IFERROR(VLOOKUP(A258,'2.1 Balance de prueba'!$B$5:$G$1105,6,0),0)+IFERROR(VLOOKUP(I258,'2.1 Balance de prueba'!$B$5:$G$1105,6,0),0)+IFERROR(VLOOKUP(J258,'2.1 Balance de prueba'!$B$5:$G$1105,6,0),0)+IFERROR(VLOOKUP(K258,'2.1 Balance de prueba'!$B$5:$G$1105,6,0),0)+IFERROR(VLOOKUP(G258,'2.1 Balance de prueba'!$B$5:$G$1105,6,0),0)</f>
        <v>0</v>
      </c>
      <c r="U258" s="433"/>
      <c r="V258" s="433"/>
      <c r="W258" s="433"/>
      <c r="X258" s="430">
        <f t="shared" si="58"/>
        <v>0</v>
      </c>
      <c r="Y258" s="431"/>
      <c r="Z258" s="436"/>
      <c r="AA258" s="436"/>
      <c r="AB258" s="436"/>
      <c r="AC258" s="439"/>
      <c r="AD258" s="439"/>
      <c r="AE258" s="439"/>
      <c r="AF258" s="439"/>
      <c r="AJ258" s="391"/>
    </row>
    <row r="259" spans="1:36" ht="49.5" customHeight="1">
      <c r="A259" s="694"/>
      <c r="B259" s="694"/>
      <c r="C259" s="694"/>
      <c r="D259" s="694"/>
      <c r="E259" s="694"/>
      <c r="F259" s="694"/>
      <c r="G259" s="694"/>
      <c r="H259" s="694"/>
      <c r="I259" s="694"/>
      <c r="J259" s="694"/>
      <c r="K259" s="694"/>
      <c r="M259" s="427">
        <f t="shared" si="49"/>
        <v>247</v>
      </c>
      <c r="N259" s="1164"/>
      <c r="O259" s="1236"/>
      <c r="P259" s="1174"/>
      <c r="Q259" s="1207"/>
      <c r="R259" s="1208"/>
      <c r="S259" s="432" t="s">
        <v>632</v>
      </c>
      <c r="T259" s="433">
        <f>IFERROR(VLOOKUP(H259,'2.1 Balance de prueba'!$B$5:$G$1105,6,0),0)+IFERROR(VLOOKUP(C259,'2.1 Balance de prueba'!$B$5:$G$1825,6,0),0)+IFERROR(VLOOKUP(D259,'2.1 Balance de prueba'!$B$5:$G$1105,6,0),0)+IFERROR(VLOOKUP(E259,'2.1 Balance de prueba'!$B$5:$G$1825,6,0),0)+IFERROR(VLOOKUP(F259,'2.1 Balance de prueba'!$B$5:$G$1825,6,0),0)+IFERROR(VLOOKUP(B259,'2.1 Balance de prueba'!$B$5:$G$1105,6,0),0)+IFERROR(VLOOKUP(A259,'2.1 Balance de prueba'!$B$5:$G$1105,6,0),0)+IFERROR(VLOOKUP(I259,'2.1 Balance de prueba'!$B$5:$G$1105,6,0),0)+IFERROR(VLOOKUP(J259,'2.1 Balance de prueba'!$B$5:$G$1105,6,0),0)+IFERROR(VLOOKUP(K259,'2.1 Balance de prueba'!$B$5:$G$1105,6,0),0)+IFERROR(VLOOKUP(G259,'2.1 Balance de prueba'!$B$5:$G$1105,6,0),0)</f>
        <v>0</v>
      </c>
      <c r="U259" s="433"/>
      <c r="V259" s="433"/>
      <c r="W259" s="433"/>
      <c r="X259" s="430">
        <f t="shared" si="58"/>
        <v>0</v>
      </c>
      <c r="Y259" s="431"/>
      <c r="Z259" s="436"/>
      <c r="AA259" s="436"/>
      <c r="AB259" s="436"/>
      <c r="AC259" s="439"/>
      <c r="AD259" s="439"/>
      <c r="AE259" s="439"/>
      <c r="AF259" s="439"/>
      <c r="AJ259" s="391"/>
    </row>
    <row r="260" spans="1:36" ht="23.25" customHeight="1">
      <c r="A260" s="694"/>
      <c r="B260" s="694"/>
      <c r="C260" s="694"/>
      <c r="D260" s="694"/>
      <c r="E260" s="694"/>
      <c r="F260" s="694"/>
      <c r="G260" s="694"/>
      <c r="H260" s="694"/>
      <c r="I260" s="694"/>
      <c r="J260" s="694"/>
      <c r="K260" s="694"/>
      <c r="M260" s="427">
        <f t="shared" si="49"/>
        <v>248</v>
      </c>
      <c r="N260" s="1164"/>
      <c r="O260" s="1236"/>
      <c r="P260" s="1174"/>
      <c r="Q260" s="1155"/>
      <c r="R260" s="1156"/>
      <c r="S260" s="432" t="s">
        <v>321</v>
      </c>
      <c r="T260" s="433">
        <f>IFERROR(VLOOKUP(H260,'2.1 Balance de prueba'!$B$5:$G$1105,6,0),0)+IFERROR(VLOOKUP(C260,'2.1 Balance de prueba'!$B$5:$G$1825,6,0),0)+IFERROR(VLOOKUP(D260,'2.1 Balance de prueba'!$B$5:$G$1105,6,0),0)+IFERROR(VLOOKUP(E260,'2.1 Balance de prueba'!$B$5:$G$1825,6,0),0)+IFERROR(VLOOKUP(F260,'2.1 Balance de prueba'!$B$5:$G$1825,6,0),0)+IFERROR(VLOOKUP(B260,'2.1 Balance de prueba'!$B$5:$G$1105,6,0),0)+IFERROR(VLOOKUP(A260,'2.1 Balance de prueba'!$B$5:$G$1105,6,0),0)+IFERROR(VLOOKUP(I260,'2.1 Balance de prueba'!$B$5:$G$1105,6,0),0)+IFERROR(VLOOKUP(J260,'2.1 Balance de prueba'!$B$5:$G$1105,6,0),0)+IFERROR(VLOOKUP(K260,'2.1 Balance de prueba'!$B$5:$G$1105,6,0),0)+IFERROR(VLOOKUP(G260,'2.1 Balance de prueba'!$B$5:$G$1105,6,0),0)</f>
        <v>0</v>
      </c>
      <c r="U260" s="433"/>
      <c r="V260" s="433"/>
      <c r="W260" s="433"/>
      <c r="X260" s="430">
        <f t="shared" si="58"/>
        <v>0</v>
      </c>
      <c r="Y260" s="431"/>
      <c r="Z260" s="436"/>
      <c r="AA260" s="436"/>
      <c r="AB260" s="436"/>
      <c r="AC260" s="439"/>
      <c r="AD260" s="439"/>
      <c r="AE260" s="439"/>
      <c r="AF260" s="439"/>
      <c r="AJ260" s="391"/>
    </row>
    <row r="261" spans="1:36" ht="23.25" customHeight="1">
      <c r="A261" s="694"/>
      <c r="B261" s="694"/>
      <c r="C261" s="694"/>
      <c r="D261" s="694"/>
      <c r="E261" s="694"/>
      <c r="F261" s="694"/>
      <c r="G261" s="694"/>
      <c r="H261" s="694"/>
      <c r="I261" s="694"/>
      <c r="J261" s="694"/>
      <c r="K261" s="694"/>
      <c r="M261" s="427">
        <f t="shared" si="49"/>
        <v>249</v>
      </c>
      <c r="N261" s="1164"/>
      <c r="O261" s="1236"/>
      <c r="P261" s="1174"/>
      <c r="Q261" s="1205" t="s">
        <v>323</v>
      </c>
      <c r="R261" s="1209"/>
      <c r="S261" s="1206"/>
      <c r="T261" s="433">
        <f>IFERROR(VLOOKUP(H261,'2.1 Balance de prueba'!$B$5:$G$1105,6,0),0)+IFERROR(VLOOKUP(C261,'2.1 Balance de prueba'!$B$5:$G$1825,6,0),0)+IFERROR(VLOOKUP(D261,'2.1 Balance de prueba'!$B$5:$G$1105,6,0),0)+IFERROR(VLOOKUP(E261,'2.1 Balance de prueba'!$B$5:$G$1825,6,0),0)+IFERROR(VLOOKUP(F261,'2.1 Balance de prueba'!$B$5:$G$1825,6,0),0)+IFERROR(VLOOKUP(B261,'2.1 Balance de prueba'!$B$5:$G$1105,6,0),0)+IFERROR(VLOOKUP(A261,'2.1 Balance de prueba'!$B$5:$G$1105,6,0),0)+IFERROR(VLOOKUP(I261,'2.1 Balance de prueba'!$B$5:$G$1105,6,0),0)+IFERROR(VLOOKUP(J261,'2.1 Balance de prueba'!$B$5:$G$1105,6,0),0)+IFERROR(VLOOKUP(K261,'2.1 Balance de prueba'!$B$5:$G$1105,6,0),0)+IFERROR(VLOOKUP(G261,'2.1 Balance de prueba'!$B$5:$G$1105,6,0),0)</f>
        <v>0</v>
      </c>
      <c r="U261" s="433"/>
      <c r="V261" s="433"/>
      <c r="W261" s="433"/>
      <c r="X261" s="430">
        <f t="shared" si="58"/>
        <v>0</v>
      </c>
      <c r="Y261" s="431"/>
      <c r="Z261" s="436"/>
      <c r="AA261" s="436"/>
      <c r="AB261" s="436"/>
      <c r="AC261" s="439"/>
      <c r="AD261" s="439"/>
      <c r="AE261" s="439"/>
      <c r="AF261" s="439"/>
      <c r="AJ261" s="391"/>
    </row>
    <row r="262" spans="1:36" ht="23.25" customHeight="1">
      <c r="A262" s="694"/>
      <c r="B262" s="694"/>
      <c r="C262" s="694"/>
      <c r="D262" s="694"/>
      <c r="E262" s="694"/>
      <c r="F262" s="694"/>
      <c r="G262" s="694"/>
      <c r="H262" s="694"/>
      <c r="I262" s="694"/>
      <c r="J262" s="694"/>
      <c r="K262" s="694"/>
      <c r="M262" s="427">
        <f t="shared" si="49"/>
        <v>250</v>
      </c>
      <c r="N262" s="1164"/>
      <c r="O262" s="1236"/>
      <c r="P262" s="1174"/>
      <c r="Q262" s="1205" t="s">
        <v>635</v>
      </c>
      <c r="R262" s="1209"/>
      <c r="S262" s="1206"/>
      <c r="T262" s="433">
        <f>IFERROR(VLOOKUP(H262,'2.1 Balance de prueba'!$B$5:$G$1105,6,0),0)+IFERROR(VLOOKUP(C262,'2.1 Balance de prueba'!$B$5:$G$1825,6,0),0)+IFERROR(VLOOKUP(D262,'2.1 Balance de prueba'!$B$5:$G$1105,6,0),0)+IFERROR(VLOOKUP(E262,'2.1 Balance de prueba'!$B$5:$G$1825,6,0),0)+IFERROR(VLOOKUP(F262,'2.1 Balance de prueba'!$B$5:$G$1825,6,0),0)+IFERROR(VLOOKUP(B262,'2.1 Balance de prueba'!$B$5:$G$1105,6,0),0)+IFERROR(VLOOKUP(A262,'2.1 Balance de prueba'!$B$5:$G$1105,6,0),0)+IFERROR(VLOOKUP(I262,'2.1 Balance de prueba'!$B$5:$G$1105,6,0),0)+IFERROR(VLOOKUP(J262,'2.1 Balance de prueba'!$B$5:$G$1105,6,0),0)+IFERROR(VLOOKUP(K262,'2.1 Balance de prueba'!$B$5:$G$1105,6,0),0)+IFERROR(VLOOKUP(G262,'2.1 Balance de prueba'!$B$5:$G$1105,6,0),0)</f>
        <v>0</v>
      </c>
      <c r="U262" s="433"/>
      <c r="V262" s="433"/>
      <c r="W262" s="433"/>
      <c r="X262" s="430">
        <f t="shared" si="58"/>
        <v>0</v>
      </c>
      <c r="Y262" s="431"/>
      <c r="Z262" s="436"/>
      <c r="AA262" s="436"/>
      <c r="AB262" s="436"/>
      <c r="AC262" s="439"/>
      <c r="AD262" s="439"/>
      <c r="AE262" s="439"/>
      <c r="AF262" s="439"/>
      <c r="AJ262" s="391"/>
    </row>
    <row r="263" spans="1:36" ht="23.25" customHeight="1">
      <c r="A263" s="694"/>
      <c r="B263" s="694"/>
      <c r="C263" s="694"/>
      <c r="D263" s="694"/>
      <c r="E263" s="694"/>
      <c r="F263" s="694"/>
      <c r="G263" s="694"/>
      <c r="H263" s="694"/>
      <c r="I263" s="694"/>
      <c r="J263" s="694"/>
      <c r="K263" s="694"/>
      <c r="M263" s="427">
        <f t="shared" si="49"/>
        <v>251</v>
      </c>
      <c r="N263" s="1164"/>
      <c r="O263" s="1236"/>
      <c r="P263" s="1174"/>
      <c r="Q263" s="1205" t="s">
        <v>39</v>
      </c>
      <c r="R263" s="1209"/>
      <c r="S263" s="1206"/>
      <c r="T263" s="433">
        <f>IFERROR(VLOOKUP(H263,'2.1 Balance de prueba'!$B$5:$G$1105,6,0),0)+IFERROR(VLOOKUP(C263,'2.1 Balance de prueba'!$B$5:$G$1825,6,0),0)+IFERROR(VLOOKUP(D263,'2.1 Balance de prueba'!$B$5:$G$1105,6,0),0)+IFERROR(VLOOKUP(E263,'2.1 Balance de prueba'!$B$5:$G$1825,6,0),0)+IFERROR(VLOOKUP(F263,'2.1 Balance de prueba'!$B$5:$G$1825,6,0),0)+IFERROR(VLOOKUP(B263,'2.1 Balance de prueba'!$B$5:$G$1105,6,0),0)+IFERROR(VLOOKUP(A263,'2.1 Balance de prueba'!$B$5:$G$1105,6,0),0)+IFERROR(VLOOKUP(I263,'2.1 Balance de prueba'!$B$5:$G$1105,6,0),0)+IFERROR(VLOOKUP(J263,'2.1 Balance de prueba'!$B$5:$G$1105,6,0),0)+IFERROR(VLOOKUP(K263,'2.1 Balance de prueba'!$B$5:$G$1105,6,0),0)+IFERROR(VLOOKUP(G263,'2.1 Balance de prueba'!$B$5:$G$1105,6,0),0)</f>
        <v>0</v>
      </c>
      <c r="U263" s="433"/>
      <c r="V263" s="433"/>
      <c r="W263" s="433"/>
      <c r="X263" s="430">
        <f t="shared" si="58"/>
        <v>0</v>
      </c>
      <c r="Y263" s="431"/>
      <c r="Z263" s="436"/>
      <c r="AA263" s="436"/>
      <c r="AB263" s="436"/>
      <c r="AC263" s="439"/>
      <c r="AD263" s="439"/>
      <c r="AE263" s="439"/>
      <c r="AF263" s="439"/>
      <c r="AJ263" s="391"/>
    </row>
    <row r="264" spans="1:36" ht="23.25" customHeight="1">
      <c r="A264" s="694"/>
      <c r="B264" s="694"/>
      <c r="C264" s="694"/>
      <c r="D264" s="694"/>
      <c r="E264" s="694"/>
      <c r="F264" s="694"/>
      <c r="G264" s="694"/>
      <c r="H264" s="694"/>
      <c r="I264" s="694"/>
      <c r="J264" s="694"/>
      <c r="K264" s="694"/>
      <c r="M264" s="427">
        <f t="shared" si="49"/>
        <v>252</v>
      </c>
      <c r="N264" s="1164"/>
      <c r="O264" s="1236"/>
      <c r="P264" s="1174"/>
      <c r="Q264" s="1205" t="s">
        <v>636</v>
      </c>
      <c r="R264" s="1209"/>
      <c r="S264" s="1206"/>
      <c r="T264" s="433">
        <f>IFERROR(VLOOKUP(H264,'2.1 Balance de prueba'!$B$5:$G$1105,6,0),0)+IFERROR(VLOOKUP(C264,'2.1 Balance de prueba'!$B$5:$G$1825,6,0),0)+IFERROR(VLOOKUP(D264,'2.1 Balance de prueba'!$B$5:$G$1105,6,0),0)+IFERROR(VLOOKUP(E264,'2.1 Balance de prueba'!$B$5:$G$1825,6,0),0)+IFERROR(VLOOKUP(F264,'2.1 Balance de prueba'!$B$5:$G$1825,6,0),0)+IFERROR(VLOOKUP(B264,'2.1 Balance de prueba'!$B$5:$G$1105,6,0),0)+IFERROR(VLOOKUP(A264,'2.1 Balance de prueba'!$B$5:$G$1105,6,0),0)+IFERROR(VLOOKUP(I264,'2.1 Balance de prueba'!$B$5:$G$1105,6,0),0)+IFERROR(VLOOKUP(J264,'2.1 Balance de prueba'!$B$5:$G$1105,6,0),0)+IFERROR(VLOOKUP(K264,'2.1 Balance de prueba'!$B$5:$G$1105,6,0),0)+IFERROR(VLOOKUP(G264,'2.1 Balance de prueba'!$B$5:$G$1105,6,0),0)</f>
        <v>0</v>
      </c>
      <c r="U264" s="433"/>
      <c r="V264" s="433"/>
      <c r="W264" s="433"/>
      <c r="X264" s="430">
        <f t="shared" si="58"/>
        <v>0</v>
      </c>
      <c r="Y264" s="431"/>
      <c r="Z264" s="436"/>
      <c r="AA264" s="436"/>
      <c r="AB264" s="436"/>
      <c r="AC264" s="439"/>
      <c r="AD264" s="439"/>
      <c r="AE264" s="439"/>
      <c r="AF264" s="439"/>
      <c r="AJ264" s="391"/>
    </row>
    <row r="265" spans="1:36" ht="23.25" customHeight="1">
      <c r="A265" s="694"/>
      <c r="B265" s="694"/>
      <c r="C265" s="694"/>
      <c r="D265" s="694"/>
      <c r="E265" s="694"/>
      <c r="F265" s="694"/>
      <c r="G265" s="694"/>
      <c r="H265" s="694"/>
      <c r="I265" s="694"/>
      <c r="J265" s="694"/>
      <c r="K265" s="694"/>
      <c r="M265" s="427">
        <f t="shared" si="49"/>
        <v>253</v>
      </c>
      <c r="N265" s="1164"/>
      <c r="O265" s="1236"/>
      <c r="P265" s="1174"/>
      <c r="Q265" s="1205" t="s">
        <v>435</v>
      </c>
      <c r="R265" s="1209"/>
      <c r="S265" s="1206"/>
      <c r="T265" s="433">
        <f>IFERROR(VLOOKUP(H265,'2.1 Balance de prueba'!$B$5:$G$1105,6,0),0)+IFERROR(VLOOKUP(C265,'2.1 Balance de prueba'!$B$5:$G$1825,6,0),0)+IFERROR(VLOOKUP(D265,'2.1 Balance de prueba'!$B$5:$G$1105,6,0),0)+IFERROR(VLOOKUP(E265,'2.1 Balance de prueba'!$B$5:$G$1825,6,0),0)+IFERROR(VLOOKUP(F265,'2.1 Balance de prueba'!$B$5:$G$1825,6,0),0)+IFERROR(VLOOKUP(B265,'2.1 Balance de prueba'!$B$5:$G$1105,6,0),0)+IFERROR(VLOOKUP(A265,'2.1 Balance de prueba'!$B$5:$G$1105,6,0),0)+IFERROR(VLOOKUP(I265,'2.1 Balance de prueba'!$B$5:$G$1105,6,0),0)+IFERROR(VLOOKUP(J265,'2.1 Balance de prueba'!$B$5:$G$1105,6,0),0)+IFERROR(VLOOKUP(K265,'2.1 Balance de prueba'!$B$5:$G$1105,6,0),0)+IFERROR(VLOOKUP(G265,'2.1 Balance de prueba'!$B$5:$G$1105,6,0),0)</f>
        <v>0</v>
      </c>
      <c r="U265" s="433"/>
      <c r="V265" s="433"/>
      <c r="W265" s="433"/>
      <c r="X265" s="430">
        <f t="shared" si="58"/>
        <v>0</v>
      </c>
      <c r="Y265" s="431"/>
      <c r="Z265" s="436"/>
      <c r="AA265" s="436"/>
      <c r="AB265" s="436"/>
      <c r="AC265" s="439"/>
      <c r="AD265" s="439"/>
      <c r="AE265" s="439"/>
      <c r="AF265" s="439"/>
      <c r="AJ265" s="391"/>
    </row>
    <row r="266" spans="1:36" ht="23.25" customHeight="1">
      <c r="A266" s="694"/>
      <c r="B266" s="694"/>
      <c r="C266" s="694"/>
      <c r="D266" s="694"/>
      <c r="E266" s="694"/>
      <c r="F266" s="694"/>
      <c r="G266" s="694"/>
      <c r="H266" s="694"/>
      <c r="I266" s="694"/>
      <c r="J266" s="694"/>
      <c r="K266" s="694"/>
      <c r="M266" s="427">
        <f t="shared" si="49"/>
        <v>254</v>
      </c>
      <c r="N266" s="1164"/>
      <c r="O266" s="1236"/>
      <c r="P266" s="1174"/>
      <c r="Q266" s="1205" t="s">
        <v>637</v>
      </c>
      <c r="R266" s="1209"/>
      <c r="S266" s="1206"/>
      <c r="T266" s="433">
        <f>IFERROR(VLOOKUP(H266,'2.1 Balance de prueba'!$B$5:$G$1105,6,0),0)+IFERROR(VLOOKUP(C266,'2.1 Balance de prueba'!$B$5:$G$1825,6,0),0)+IFERROR(VLOOKUP(D266,'2.1 Balance de prueba'!$B$5:$G$1105,6,0),0)+IFERROR(VLOOKUP(E266,'2.1 Balance de prueba'!$B$5:$G$1825,6,0),0)+IFERROR(VLOOKUP(F266,'2.1 Balance de prueba'!$B$5:$G$1825,6,0),0)+IFERROR(VLOOKUP(B266,'2.1 Balance de prueba'!$B$5:$G$1105,6,0),0)+IFERROR(VLOOKUP(A266,'2.1 Balance de prueba'!$B$5:$G$1105,6,0),0)+IFERROR(VLOOKUP(I266,'2.1 Balance de prueba'!$B$5:$G$1105,6,0),0)+IFERROR(VLOOKUP(J266,'2.1 Balance de prueba'!$B$5:$G$1105,6,0),0)+IFERROR(VLOOKUP(K266,'2.1 Balance de prueba'!$B$5:$G$1105,6,0),0)+IFERROR(VLOOKUP(G266,'2.1 Balance de prueba'!$B$5:$G$1105,6,0),0)</f>
        <v>0</v>
      </c>
      <c r="U266" s="433"/>
      <c r="V266" s="433"/>
      <c r="W266" s="433"/>
      <c r="X266" s="430">
        <f t="shared" si="58"/>
        <v>0</v>
      </c>
      <c r="Y266" s="431"/>
      <c r="Z266" s="436"/>
      <c r="AA266" s="436"/>
      <c r="AB266" s="436"/>
      <c r="AC266" s="439"/>
      <c r="AD266" s="439"/>
      <c r="AE266" s="439"/>
      <c r="AF266" s="439"/>
      <c r="AJ266" s="391"/>
    </row>
    <row r="267" spans="1:36" ht="23.25" customHeight="1">
      <c r="A267" s="694"/>
      <c r="B267" s="694"/>
      <c r="C267" s="694"/>
      <c r="D267" s="694"/>
      <c r="E267" s="694"/>
      <c r="F267" s="694"/>
      <c r="G267" s="694"/>
      <c r="H267" s="694"/>
      <c r="I267" s="694"/>
      <c r="J267" s="694"/>
      <c r="K267" s="694"/>
      <c r="M267" s="427">
        <f t="shared" si="49"/>
        <v>255</v>
      </c>
      <c r="N267" s="1164"/>
      <c r="O267" s="1236"/>
      <c r="P267" s="1174"/>
      <c r="Q267" s="1205" t="s">
        <v>638</v>
      </c>
      <c r="R267" s="1209"/>
      <c r="S267" s="1206"/>
      <c r="T267" s="433">
        <f>IFERROR(VLOOKUP(H267,'2.1 Balance de prueba'!$B$5:$G$1105,6,0),0)+IFERROR(VLOOKUP(C267,'2.1 Balance de prueba'!$B$5:$G$1825,6,0),0)+IFERROR(VLOOKUP(D267,'2.1 Balance de prueba'!$B$5:$G$1105,6,0),0)+IFERROR(VLOOKUP(E267,'2.1 Balance de prueba'!$B$5:$G$1825,6,0),0)+IFERROR(VLOOKUP(F267,'2.1 Balance de prueba'!$B$5:$G$1825,6,0),0)+IFERROR(VLOOKUP(B267,'2.1 Balance de prueba'!$B$5:$G$1105,6,0),0)+IFERROR(VLOOKUP(A267,'2.1 Balance de prueba'!$B$5:$G$1105,6,0),0)+IFERROR(VLOOKUP(I267,'2.1 Balance de prueba'!$B$5:$G$1105,6,0),0)+IFERROR(VLOOKUP(J267,'2.1 Balance de prueba'!$B$5:$G$1105,6,0),0)+IFERROR(VLOOKUP(K267,'2.1 Balance de prueba'!$B$5:$G$1105,6,0),0)+IFERROR(VLOOKUP(G267,'2.1 Balance de prueba'!$B$5:$G$1105,6,0),0)</f>
        <v>0</v>
      </c>
      <c r="U267" s="433"/>
      <c r="V267" s="433"/>
      <c r="W267" s="433"/>
      <c r="X267" s="430">
        <f t="shared" si="58"/>
        <v>0</v>
      </c>
      <c r="Y267" s="431"/>
      <c r="Z267" s="436"/>
      <c r="AA267" s="436"/>
      <c r="AB267" s="436"/>
      <c r="AC267" s="439"/>
      <c r="AD267" s="439"/>
      <c r="AE267" s="439"/>
      <c r="AF267" s="439"/>
      <c r="AJ267" s="391"/>
    </row>
    <row r="268" spans="1:36" ht="23.25" customHeight="1">
      <c r="A268" s="694"/>
      <c r="B268" s="694"/>
      <c r="C268" s="694"/>
      <c r="D268" s="694"/>
      <c r="E268" s="694"/>
      <c r="F268" s="694"/>
      <c r="G268" s="694"/>
      <c r="H268" s="694"/>
      <c r="I268" s="694"/>
      <c r="J268" s="694"/>
      <c r="K268" s="694"/>
      <c r="M268" s="427">
        <f t="shared" si="49"/>
        <v>256</v>
      </c>
      <c r="N268" s="1164"/>
      <c r="O268" s="1236"/>
      <c r="P268" s="1174"/>
      <c r="Q268" s="1205" t="s">
        <v>42</v>
      </c>
      <c r="R268" s="1209"/>
      <c r="S268" s="1206"/>
      <c r="T268" s="433">
        <f>IFERROR(VLOOKUP(H268,'2.1 Balance de prueba'!$B$5:$G$1105,6,0),0)+IFERROR(VLOOKUP(C268,'2.1 Balance de prueba'!$B$5:$G$1825,6,0),0)+IFERROR(VLOOKUP(D268,'2.1 Balance de prueba'!$B$5:$G$1105,6,0),0)+IFERROR(VLOOKUP(E268,'2.1 Balance de prueba'!$B$5:$G$1825,6,0),0)+IFERROR(VLOOKUP(F268,'2.1 Balance de prueba'!$B$5:$G$1825,6,0),0)+IFERROR(VLOOKUP(B268,'2.1 Balance de prueba'!$B$5:$G$1105,6,0),0)+IFERROR(VLOOKUP(A268,'2.1 Balance de prueba'!$B$5:$G$1105,6,0),0)+IFERROR(VLOOKUP(I268,'2.1 Balance de prueba'!$B$5:$G$1105,6,0),0)+IFERROR(VLOOKUP(J268,'2.1 Balance de prueba'!$B$5:$G$1105,6,0),0)+IFERROR(VLOOKUP(K268,'2.1 Balance de prueba'!$B$5:$G$1105,6,0),0)+IFERROR(VLOOKUP(G268,'2.1 Balance de prueba'!$B$5:$G$1105,6,0),0)</f>
        <v>0</v>
      </c>
      <c r="U268" s="433"/>
      <c r="V268" s="433"/>
      <c r="W268" s="433"/>
      <c r="X268" s="430">
        <f t="shared" si="58"/>
        <v>0</v>
      </c>
      <c r="Y268" s="431"/>
      <c r="Z268" s="436"/>
      <c r="AA268" s="436"/>
      <c r="AB268" s="436"/>
      <c r="AC268" s="439"/>
      <c r="AD268" s="439"/>
      <c r="AE268" s="439"/>
      <c r="AF268" s="439"/>
      <c r="AJ268" s="391"/>
    </row>
    <row r="269" spans="1:36" ht="23.25" customHeight="1">
      <c r="A269" s="694"/>
      <c r="B269" s="694"/>
      <c r="C269" s="694"/>
      <c r="D269" s="694"/>
      <c r="E269" s="694"/>
      <c r="F269" s="694"/>
      <c r="G269" s="694"/>
      <c r="H269" s="694"/>
      <c r="I269" s="694"/>
      <c r="J269" s="694"/>
      <c r="K269" s="694"/>
      <c r="M269" s="427">
        <f t="shared" si="49"/>
        <v>257</v>
      </c>
      <c r="N269" s="1164"/>
      <c r="O269" s="1236"/>
      <c r="P269" s="1175"/>
      <c r="Q269" s="1205" t="s">
        <v>43</v>
      </c>
      <c r="R269" s="1209"/>
      <c r="S269" s="1206"/>
      <c r="T269" s="433">
        <f>IFERROR(VLOOKUP(H269,'2.1 Balance de prueba'!$B$5:$G$1105,6,0),0)+IFERROR(VLOOKUP(C269,'2.1 Balance de prueba'!$B$5:$G$1825,6,0),0)+IFERROR(VLOOKUP(D269,'2.1 Balance de prueba'!$B$5:$G$1105,6,0),0)+IFERROR(VLOOKUP(E269,'2.1 Balance de prueba'!$B$5:$G$1825,6,0),0)+IFERROR(VLOOKUP(F269,'2.1 Balance de prueba'!$B$5:$G$1825,6,0),0)+IFERROR(VLOOKUP(B269,'2.1 Balance de prueba'!$B$5:$G$1105,6,0),0)+IFERROR(VLOOKUP(A269,'2.1 Balance de prueba'!$B$5:$G$1105,6,0),0)+IFERROR(VLOOKUP(I269,'2.1 Balance de prueba'!$B$5:$G$1105,6,0),0)+IFERROR(VLOOKUP(J269,'2.1 Balance de prueba'!$B$5:$G$1105,6,0),0)+IFERROR(VLOOKUP(K269,'2.1 Balance de prueba'!$B$5:$G$1105,6,0),0)+IFERROR(VLOOKUP(G269,'2.1 Balance de prueba'!$B$5:$G$1105,6,0),0)</f>
        <v>0</v>
      </c>
      <c r="U269" s="433"/>
      <c r="V269" s="433"/>
      <c r="W269" s="433"/>
      <c r="X269" s="430">
        <f t="shared" si="58"/>
        <v>0</v>
      </c>
      <c r="Y269" s="431"/>
      <c r="Z269" s="436"/>
      <c r="AA269" s="436"/>
      <c r="AB269" s="436"/>
      <c r="AC269" s="439"/>
      <c r="AD269" s="439"/>
      <c r="AE269" s="439"/>
      <c r="AF269" s="439"/>
      <c r="AJ269" s="391"/>
    </row>
    <row r="270" spans="1:36" ht="21.75" customHeight="1">
      <c r="A270" s="694"/>
      <c r="B270" s="694"/>
      <c r="C270" s="694"/>
      <c r="D270" s="694"/>
      <c r="E270" s="694"/>
      <c r="F270" s="694"/>
      <c r="G270" s="694"/>
      <c r="H270" s="694"/>
      <c r="I270" s="694"/>
      <c r="J270" s="694"/>
      <c r="K270" s="694"/>
      <c r="M270" s="427">
        <f t="shared" si="49"/>
        <v>258</v>
      </c>
      <c r="N270" s="1164"/>
      <c r="O270" s="1236"/>
      <c r="P270" s="1159" t="s">
        <v>41</v>
      </c>
      <c r="Q270" s="1160"/>
      <c r="R270" s="1176"/>
      <c r="S270" s="1177"/>
      <c r="T270" s="430">
        <f>SUM(T271:T294)</f>
        <v>0</v>
      </c>
      <c r="U270" s="430">
        <f>SUM(U271:U294)</f>
        <v>0</v>
      </c>
      <c r="V270" s="430">
        <f>SUM(V271:V294)</f>
        <v>0</v>
      </c>
      <c r="W270" s="430">
        <f>SUM(W271:W294)</f>
        <v>0</v>
      </c>
      <c r="X270" s="430">
        <f>SUM(X271:X294)</f>
        <v>0</v>
      </c>
      <c r="Y270" s="431"/>
      <c r="Z270" s="430">
        <f t="shared" ref="Z270:AF270" si="59">SUM(Z271:Z294)</f>
        <v>0</v>
      </c>
      <c r="AA270" s="430">
        <f t="shared" si="59"/>
        <v>0</v>
      </c>
      <c r="AB270" s="430">
        <f t="shared" si="59"/>
        <v>0</v>
      </c>
      <c r="AC270" s="430">
        <f t="shared" si="59"/>
        <v>0</v>
      </c>
      <c r="AD270" s="430">
        <f t="shared" si="59"/>
        <v>0</v>
      </c>
      <c r="AE270" s="430">
        <f t="shared" si="59"/>
        <v>0</v>
      </c>
      <c r="AF270" s="430">
        <f t="shared" si="59"/>
        <v>0</v>
      </c>
      <c r="AJ270" s="391"/>
    </row>
    <row r="271" spans="1:36" ht="27.75" customHeight="1">
      <c r="A271" s="694"/>
      <c r="B271" s="694"/>
      <c r="C271" s="694"/>
      <c r="D271" s="694"/>
      <c r="E271" s="694"/>
      <c r="F271" s="694"/>
      <c r="G271" s="694"/>
      <c r="H271" s="694"/>
      <c r="I271" s="694"/>
      <c r="J271" s="694"/>
      <c r="K271" s="694"/>
      <c r="M271" s="427">
        <f t="shared" ref="M271:M334" si="60">M270+1</f>
        <v>259</v>
      </c>
      <c r="N271" s="1164"/>
      <c r="O271" s="1236"/>
      <c r="P271" s="1173"/>
      <c r="Q271" s="1221" t="s">
        <v>428</v>
      </c>
      <c r="R271" s="1221"/>
      <c r="S271" s="464" t="s">
        <v>775</v>
      </c>
      <c r="T271" s="433">
        <f>IFERROR(VLOOKUP(H271,'2.1 Balance de prueba'!$B$5:$G$1105,6,0),0)+IFERROR(VLOOKUP(C271,'2.1 Balance de prueba'!$B$5:$G$1825,6,0),0)+IFERROR(VLOOKUP(D271,'2.1 Balance de prueba'!$B$5:$G$1105,6,0),0)+IFERROR(VLOOKUP(E271,'2.1 Balance de prueba'!$B$5:$G$1825,6,0),0)+IFERROR(VLOOKUP(F271,'2.1 Balance de prueba'!$B$5:$G$1825,6,0),0)+IFERROR(VLOOKUP(B271,'2.1 Balance de prueba'!$B$5:$G$1105,6,0),0)+IFERROR(VLOOKUP(A271,'2.1 Balance de prueba'!$B$5:$G$1105,6,0),0)+IFERROR(VLOOKUP(I271,'2.1 Balance de prueba'!$B$5:$G$1105,6,0),0)+IFERROR(VLOOKUP(J271,'2.1 Balance de prueba'!$B$5:$G$1105,6,0),0)+IFERROR(VLOOKUP(K271,'2.1 Balance de prueba'!$B$5:$G$1105,6,0),0)+IFERROR(VLOOKUP(G271,'2.1 Balance de prueba'!$B$5:$G$1105,6,0),0)</f>
        <v>0</v>
      </c>
      <c r="U271" s="433"/>
      <c r="V271" s="433"/>
      <c r="W271" s="433"/>
      <c r="X271" s="430">
        <f t="shared" ref="X271:X294" si="61">T271+U271-V271+W271</f>
        <v>0</v>
      </c>
      <c r="Y271" s="431"/>
      <c r="Z271" s="436"/>
      <c r="AA271" s="436"/>
      <c r="AB271" s="436"/>
      <c r="AC271" s="439"/>
      <c r="AD271" s="439"/>
      <c r="AE271" s="439"/>
      <c r="AF271" s="439"/>
      <c r="AJ271" s="391"/>
    </row>
    <row r="272" spans="1:36" ht="27.75" customHeight="1">
      <c r="A272" s="694"/>
      <c r="B272" s="694"/>
      <c r="C272" s="694"/>
      <c r="D272" s="694"/>
      <c r="E272" s="694"/>
      <c r="F272" s="694"/>
      <c r="G272" s="694"/>
      <c r="H272" s="694"/>
      <c r="I272" s="694"/>
      <c r="J272" s="694"/>
      <c r="K272" s="694"/>
      <c r="M272" s="427">
        <f t="shared" si="60"/>
        <v>260</v>
      </c>
      <c r="N272" s="1164"/>
      <c r="O272" s="1236"/>
      <c r="P272" s="1174"/>
      <c r="Q272" s="1221"/>
      <c r="R272" s="1221"/>
      <c r="S272" s="464" t="s">
        <v>103</v>
      </c>
      <c r="T272" s="433">
        <f>IFERROR(VLOOKUP(H272,'2.1 Balance de prueba'!$B$5:$G$1105,6,0),0)+IFERROR(VLOOKUP(C272,'2.1 Balance de prueba'!$B$5:$G$1825,6,0),0)+IFERROR(VLOOKUP(D272,'2.1 Balance de prueba'!$B$5:$G$1105,6,0),0)+IFERROR(VLOOKUP(E272,'2.1 Balance de prueba'!$B$5:$G$1825,6,0),0)+IFERROR(VLOOKUP(F272,'2.1 Balance de prueba'!$B$5:$G$1825,6,0),0)+IFERROR(VLOOKUP(B272,'2.1 Balance de prueba'!$B$5:$G$1105,6,0),0)+IFERROR(VLOOKUP(A272,'2.1 Balance de prueba'!$B$5:$G$1105,6,0),0)+IFERROR(VLOOKUP(I272,'2.1 Balance de prueba'!$B$5:$G$1105,6,0),0)+IFERROR(VLOOKUP(J272,'2.1 Balance de prueba'!$B$5:$G$1105,6,0),0)+IFERROR(VLOOKUP(K272,'2.1 Balance de prueba'!$B$5:$G$1105,6,0),0)+IFERROR(VLOOKUP(G272,'2.1 Balance de prueba'!$B$5:$G$1105,6,0),0)</f>
        <v>0</v>
      </c>
      <c r="U272" s="433"/>
      <c r="V272" s="433"/>
      <c r="W272" s="433"/>
      <c r="X272" s="430">
        <f t="shared" si="61"/>
        <v>0</v>
      </c>
      <c r="Y272" s="431"/>
      <c r="Z272" s="436"/>
      <c r="AA272" s="436"/>
      <c r="AB272" s="436"/>
      <c r="AC272" s="439"/>
      <c r="AD272" s="439"/>
      <c r="AE272" s="439"/>
      <c r="AF272" s="439"/>
      <c r="AJ272" s="391"/>
    </row>
    <row r="273" spans="1:36" ht="27.75" customHeight="1">
      <c r="A273" s="694"/>
      <c r="B273" s="694"/>
      <c r="C273" s="694"/>
      <c r="D273" s="694"/>
      <c r="E273" s="694"/>
      <c r="F273" s="694"/>
      <c r="G273" s="694"/>
      <c r="H273" s="694"/>
      <c r="I273" s="694"/>
      <c r="J273" s="694"/>
      <c r="K273" s="694"/>
      <c r="M273" s="427">
        <f t="shared" si="60"/>
        <v>261</v>
      </c>
      <c r="N273" s="1164"/>
      <c r="O273" s="1236"/>
      <c r="P273" s="1174"/>
      <c r="Q273" s="1153" t="s">
        <v>429</v>
      </c>
      <c r="R273" s="1154"/>
      <c r="S273" s="464" t="s">
        <v>775</v>
      </c>
      <c r="T273" s="433">
        <f>IFERROR(VLOOKUP(H273,'2.1 Balance de prueba'!$B$5:$G$1105,6,0),0)+IFERROR(VLOOKUP(C273,'2.1 Balance de prueba'!$B$5:$G$1825,6,0),0)+IFERROR(VLOOKUP(D273,'2.1 Balance de prueba'!$B$5:$G$1105,6,0),0)+IFERROR(VLOOKUP(E273,'2.1 Balance de prueba'!$B$5:$G$1825,6,0),0)+IFERROR(VLOOKUP(F273,'2.1 Balance de prueba'!$B$5:$G$1825,6,0),0)+IFERROR(VLOOKUP(B273,'2.1 Balance de prueba'!$B$5:$G$1105,6,0),0)+IFERROR(VLOOKUP(A273,'2.1 Balance de prueba'!$B$5:$G$1105,6,0),0)+IFERROR(VLOOKUP(I273,'2.1 Balance de prueba'!$B$5:$G$1105,6,0),0)+IFERROR(VLOOKUP(J273,'2.1 Balance de prueba'!$B$5:$G$1105,6,0),0)+IFERROR(VLOOKUP(K273,'2.1 Balance de prueba'!$B$5:$G$1105,6,0),0)+IFERROR(VLOOKUP(G273,'2.1 Balance de prueba'!$B$5:$G$1105,6,0),0)</f>
        <v>0</v>
      </c>
      <c r="U273" s="433"/>
      <c r="V273" s="433"/>
      <c r="W273" s="433"/>
      <c r="X273" s="430">
        <f t="shared" si="61"/>
        <v>0</v>
      </c>
      <c r="Y273" s="431"/>
      <c r="Z273" s="436"/>
      <c r="AA273" s="436"/>
      <c r="AB273" s="436"/>
      <c r="AC273" s="439"/>
      <c r="AD273" s="439"/>
      <c r="AE273" s="439"/>
      <c r="AF273" s="439"/>
      <c r="AJ273" s="391"/>
    </row>
    <row r="274" spans="1:36" ht="27.75" customHeight="1">
      <c r="A274" s="694"/>
      <c r="B274" s="694"/>
      <c r="C274" s="694"/>
      <c r="D274" s="694"/>
      <c r="E274" s="694"/>
      <c r="F274" s="694"/>
      <c r="G274" s="694"/>
      <c r="H274" s="694"/>
      <c r="I274" s="694"/>
      <c r="J274" s="694"/>
      <c r="K274" s="694"/>
      <c r="M274" s="427">
        <f t="shared" si="60"/>
        <v>262</v>
      </c>
      <c r="N274" s="1164"/>
      <c r="O274" s="1236"/>
      <c r="P274" s="1174"/>
      <c r="Q274" s="1155"/>
      <c r="R274" s="1156"/>
      <c r="S274" s="464" t="s">
        <v>103</v>
      </c>
      <c r="T274" s="433">
        <f>IFERROR(VLOOKUP(H274,'2.1 Balance de prueba'!$B$5:$G$1105,6,0),0)+IFERROR(VLOOKUP(C274,'2.1 Balance de prueba'!$B$5:$G$1825,6,0),0)+IFERROR(VLOOKUP(D274,'2.1 Balance de prueba'!$B$5:$G$1105,6,0),0)+IFERROR(VLOOKUP(E274,'2.1 Balance de prueba'!$B$5:$G$1825,6,0),0)+IFERROR(VLOOKUP(F274,'2.1 Balance de prueba'!$B$5:$G$1825,6,0),0)+IFERROR(VLOOKUP(B274,'2.1 Balance de prueba'!$B$5:$G$1105,6,0),0)+IFERROR(VLOOKUP(A274,'2.1 Balance de prueba'!$B$5:$G$1105,6,0),0)+IFERROR(VLOOKUP(I274,'2.1 Balance de prueba'!$B$5:$G$1105,6,0),0)+IFERROR(VLOOKUP(J274,'2.1 Balance de prueba'!$B$5:$G$1105,6,0),0)+IFERROR(VLOOKUP(K274,'2.1 Balance de prueba'!$B$5:$G$1105,6,0),0)+IFERROR(VLOOKUP(G274,'2.1 Balance de prueba'!$B$5:$G$1105,6,0),0)</f>
        <v>0</v>
      </c>
      <c r="U274" s="433"/>
      <c r="V274" s="433"/>
      <c r="W274" s="433"/>
      <c r="X274" s="430">
        <f t="shared" si="61"/>
        <v>0</v>
      </c>
      <c r="Y274" s="431"/>
      <c r="Z274" s="436"/>
      <c r="AA274" s="436"/>
      <c r="AB274" s="436"/>
      <c r="AC274" s="439"/>
      <c r="AD274" s="439"/>
      <c r="AE274" s="439"/>
      <c r="AF274" s="439"/>
      <c r="AJ274" s="391"/>
    </row>
    <row r="275" spans="1:36" ht="27.75" customHeight="1">
      <c r="A275" s="694"/>
      <c r="B275" s="694"/>
      <c r="C275" s="694"/>
      <c r="D275" s="694"/>
      <c r="E275" s="694"/>
      <c r="F275" s="694"/>
      <c r="G275" s="694"/>
      <c r="H275" s="694"/>
      <c r="I275" s="694"/>
      <c r="J275" s="694"/>
      <c r="K275" s="694"/>
      <c r="M275" s="427">
        <f t="shared" si="60"/>
        <v>263</v>
      </c>
      <c r="N275" s="1164"/>
      <c r="O275" s="1236"/>
      <c r="P275" s="1174"/>
      <c r="Q275" s="1153" t="s">
        <v>430</v>
      </c>
      <c r="R275" s="1154"/>
      <c r="S275" s="464" t="s">
        <v>775</v>
      </c>
      <c r="T275" s="433">
        <f>IFERROR(VLOOKUP(H275,'2.1 Balance de prueba'!$B$5:$G$1105,6,0),0)+IFERROR(VLOOKUP(C275,'2.1 Balance de prueba'!$B$5:$G$1825,6,0),0)+IFERROR(VLOOKUP(D275,'2.1 Balance de prueba'!$B$5:$G$1105,6,0),0)+IFERROR(VLOOKUP(E275,'2.1 Balance de prueba'!$B$5:$G$1825,6,0),0)+IFERROR(VLOOKUP(F275,'2.1 Balance de prueba'!$B$5:$G$1825,6,0),0)+IFERROR(VLOOKUP(B275,'2.1 Balance de prueba'!$B$5:$G$1105,6,0),0)+IFERROR(VLOOKUP(A275,'2.1 Balance de prueba'!$B$5:$G$1105,6,0),0)+IFERROR(VLOOKUP(I275,'2.1 Balance de prueba'!$B$5:$G$1105,6,0),0)+IFERROR(VLOOKUP(J275,'2.1 Balance de prueba'!$B$5:$G$1105,6,0),0)+IFERROR(VLOOKUP(K275,'2.1 Balance de prueba'!$B$5:$G$1105,6,0),0)+IFERROR(VLOOKUP(G275,'2.1 Balance de prueba'!$B$5:$G$1105,6,0),0)</f>
        <v>0</v>
      </c>
      <c r="U275" s="433"/>
      <c r="V275" s="433"/>
      <c r="W275" s="433"/>
      <c r="X275" s="430">
        <f t="shared" si="61"/>
        <v>0</v>
      </c>
      <c r="Y275" s="431"/>
      <c r="Z275" s="436"/>
      <c r="AA275" s="436"/>
      <c r="AB275" s="436"/>
      <c r="AC275" s="439"/>
      <c r="AD275" s="439"/>
      <c r="AE275" s="439"/>
      <c r="AF275" s="439"/>
      <c r="AJ275" s="391"/>
    </row>
    <row r="276" spans="1:36" ht="27.75" customHeight="1">
      <c r="A276" s="694"/>
      <c r="B276" s="694"/>
      <c r="C276" s="694"/>
      <c r="D276" s="694"/>
      <c r="E276" s="694"/>
      <c r="F276" s="694"/>
      <c r="G276" s="694"/>
      <c r="H276" s="694"/>
      <c r="I276" s="694"/>
      <c r="J276" s="694"/>
      <c r="K276" s="694"/>
      <c r="M276" s="427">
        <f t="shared" si="60"/>
        <v>264</v>
      </c>
      <c r="N276" s="1164"/>
      <c r="O276" s="1236"/>
      <c r="P276" s="1174"/>
      <c r="Q276" s="1155"/>
      <c r="R276" s="1156"/>
      <c r="S276" s="464" t="s">
        <v>103</v>
      </c>
      <c r="T276" s="433">
        <f>IFERROR(VLOOKUP(H276,'2.1 Balance de prueba'!$B$5:$G$1105,6,0),0)+IFERROR(VLOOKUP(C276,'2.1 Balance de prueba'!$B$5:$G$1825,6,0),0)+IFERROR(VLOOKUP(D276,'2.1 Balance de prueba'!$B$5:$G$1105,6,0),0)+IFERROR(VLOOKUP(E276,'2.1 Balance de prueba'!$B$5:$G$1825,6,0),0)+IFERROR(VLOOKUP(F276,'2.1 Balance de prueba'!$B$5:$G$1825,6,0),0)+IFERROR(VLOOKUP(B276,'2.1 Balance de prueba'!$B$5:$G$1105,6,0),0)+IFERROR(VLOOKUP(A276,'2.1 Balance de prueba'!$B$5:$G$1105,6,0),0)+IFERROR(VLOOKUP(I276,'2.1 Balance de prueba'!$B$5:$G$1105,6,0),0)+IFERROR(VLOOKUP(J276,'2.1 Balance de prueba'!$B$5:$G$1105,6,0),0)+IFERROR(VLOOKUP(K276,'2.1 Balance de prueba'!$B$5:$G$1105,6,0),0)+IFERROR(VLOOKUP(G276,'2.1 Balance de prueba'!$B$5:$G$1105,6,0),0)</f>
        <v>0</v>
      </c>
      <c r="U276" s="433"/>
      <c r="V276" s="433"/>
      <c r="W276" s="433"/>
      <c r="X276" s="430">
        <f t="shared" si="61"/>
        <v>0</v>
      </c>
      <c r="Y276" s="431"/>
      <c r="Z276" s="436"/>
      <c r="AA276" s="436"/>
      <c r="AB276" s="436"/>
      <c r="AC276" s="439"/>
      <c r="AD276" s="439"/>
      <c r="AE276" s="439"/>
      <c r="AF276" s="439"/>
      <c r="AJ276" s="391"/>
    </row>
    <row r="277" spans="1:36" ht="27.75" customHeight="1">
      <c r="A277" s="694"/>
      <c r="B277" s="694"/>
      <c r="C277" s="694"/>
      <c r="D277" s="694"/>
      <c r="E277" s="694"/>
      <c r="F277" s="694"/>
      <c r="G277" s="694"/>
      <c r="H277" s="694"/>
      <c r="I277" s="694"/>
      <c r="J277" s="694"/>
      <c r="K277" s="694"/>
      <c r="M277" s="427">
        <f t="shared" si="60"/>
        <v>265</v>
      </c>
      <c r="N277" s="1164"/>
      <c r="O277" s="1236"/>
      <c r="P277" s="1174"/>
      <c r="Q277" s="1153" t="s">
        <v>431</v>
      </c>
      <c r="R277" s="1154"/>
      <c r="S277" s="464" t="s">
        <v>775</v>
      </c>
      <c r="T277" s="433">
        <f>IFERROR(VLOOKUP(H277,'2.1 Balance de prueba'!$B$5:$G$1105,6,0),0)+IFERROR(VLOOKUP(C277,'2.1 Balance de prueba'!$B$5:$G$1825,6,0),0)+IFERROR(VLOOKUP(D277,'2.1 Balance de prueba'!$B$5:$G$1105,6,0),0)+IFERROR(VLOOKUP(E277,'2.1 Balance de prueba'!$B$5:$G$1825,6,0),0)+IFERROR(VLOOKUP(F277,'2.1 Balance de prueba'!$B$5:$G$1825,6,0),0)+IFERROR(VLOOKUP(B277,'2.1 Balance de prueba'!$B$5:$G$1105,6,0),0)+IFERROR(VLOOKUP(A277,'2.1 Balance de prueba'!$B$5:$G$1105,6,0),0)+IFERROR(VLOOKUP(I277,'2.1 Balance de prueba'!$B$5:$G$1105,6,0),0)+IFERROR(VLOOKUP(J277,'2.1 Balance de prueba'!$B$5:$G$1105,6,0),0)+IFERROR(VLOOKUP(K277,'2.1 Balance de prueba'!$B$5:$G$1105,6,0),0)+IFERROR(VLOOKUP(G277,'2.1 Balance de prueba'!$B$5:$G$1105,6,0),0)</f>
        <v>0</v>
      </c>
      <c r="U277" s="433"/>
      <c r="V277" s="433"/>
      <c r="W277" s="433"/>
      <c r="X277" s="430">
        <f t="shared" si="61"/>
        <v>0</v>
      </c>
      <c r="Y277" s="431"/>
      <c r="Z277" s="436"/>
      <c r="AA277" s="436"/>
      <c r="AB277" s="436"/>
      <c r="AC277" s="439"/>
      <c r="AD277" s="439"/>
      <c r="AE277" s="439"/>
      <c r="AF277" s="439"/>
      <c r="AJ277" s="391"/>
    </row>
    <row r="278" spans="1:36" ht="27.75" customHeight="1">
      <c r="A278" s="694"/>
      <c r="B278" s="694"/>
      <c r="C278" s="694"/>
      <c r="D278" s="694"/>
      <c r="E278" s="694"/>
      <c r="F278" s="694"/>
      <c r="G278" s="694"/>
      <c r="H278" s="694"/>
      <c r="I278" s="694"/>
      <c r="J278" s="694"/>
      <c r="K278" s="694"/>
      <c r="M278" s="427">
        <f t="shared" si="60"/>
        <v>266</v>
      </c>
      <c r="N278" s="1164"/>
      <c r="O278" s="1236"/>
      <c r="P278" s="1174"/>
      <c r="Q278" s="1155"/>
      <c r="R278" s="1156"/>
      <c r="S278" s="464" t="s">
        <v>103</v>
      </c>
      <c r="T278" s="433">
        <f>IFERROR(VLOOKUP(H278,'2.1 Balance de prueba'!$B$5:$G$1105,6,0),0)+IFERROR(VLOOKUP(C278,'2.1 Balance de prueba'!$B$5:$G$1825,6,0),0)+IFERROR(VLOOKUP(D278,'2.1 Balance de prueba'!$B$5:$G$1105,6,0),0)+IFERROR(VLOOKUP(E278,'2.1 Balance de prueba'!$B$5:$G$1825,6,0),0)+IFERROR(VLOOKUP(F278,'2.1 Balance de prueba'!$B$5:$G$1825,6,0),0)+IFERROR(VLOOKUP(B278,'2.1 Balance de prueba'!$B$5:$G$1105,6,0),0)+IFERROR(VLOOKUP(A278,'2.1 Balance de prueba'!$B$5:$G$1105,6,0),0)+IFERROR(VLOOKUP(I278,'2.1 Balance de prueba'!$B$5:$G$1105,6,0),0)+IFERROR(VLOOKUP(J278,'2.1 Balance de prueba'!$B$5:$G$1105,6,0),0)+IFERROR(VLOOKUP(K278,'2.1 Balance de prueba'!$B$5:$G$1105,6,0),0)+IFERROR(VLOOKUP(G278,'2.1 Balance de prueba'!$B$5:$G$1105,6,0),0)</f>
        <v>0</v>
      </c>
      <c r="U278" s="433"/>
      <c r="V278" s="433"/>
      <c r="W278" s="433"/>
      <c r="X278" s="430">
        <f t="shared" si="61"/>
        <v>0</v>
      </c>
      <c r="Y278" s="431"/>
      <c r="Z278" s="436"/>
      <c r="AA278" s="436"/>
      <c r="AB278" s="436"/>
      <c r="AC278" s="439"/>
      <c r="AD278" s="439"/>
      <c r="AE278" s="439"/>
      <c r="AF278" s="439"/>
      <c r="AJ278" s="391"/>
    </row>
    <row r="279" spans="1:36" ht="27.75" customHeight="1">
      <c r="A279" s="694"/>
      <c r="B279" s="694"/>
      <c r="C279" s="694"/>
      <c r="D279" s="694"/>
      <c r="E279" s="694"/>
      <c r="F279" s="694"/>
      <c r="G279" s="694"/>
      <c r="H279" s="694"/>
      <c r="I279" s="694"/>
      <c r="J279" s="694"/>
      <c r="K279" s="694"/>
      <c r="M279" s="427">
        <f t="shared" si="60"/>
        <v>267</v>
      </c>
      <c r="N279" s="1164"/>
      <c r="O279" s="1236"/>
      <c r="P279" s="1174"/>
      <c r="Q279" s="1205" t="s">
        <v>271</v>
      </c>
      <c r="R279" s="1209"/>
      <c r="S279" s="1206"/>
      <c r="T279" s="433">
        <f>IFERROR(VLOOKUP(H279,'2.1 Balance de prueba'!$B$5:$G$1105,6,0),0)+IFERROR(VLOOKUP(C279,'2.1 Balance de prueba'!$B$5:$G$1825,6,0),0)+IFERROR(VLOOKUP(D279,'2.1 Balance de prueba'!$B$5:$G$1105,6,0),0)+IFERROR(VLOOKUP(E279,'2.1 Balance de prueba'!$B$5:$G$1825,6,0),0)+IFERROR(VLOOKUP(F279,'2.1 Balance de prueba'!$B$5:$G$1825,6,0),0)+IFERROR(VLOOKUP(B279,'2.1 Balance de prueba'!$B$5:$G$1105,6,0),0)+IFERROR(VLOOKUP(A279,'2.1 Balance de prueba'!$B$5:$G$1105,6,0),0)+IFERROR(VLOOKUP(I279,'2.1 Balance de prueba'!$B$5:$G$1105,6,0),0)+IFERROR(VLOOKUP(J279,'2.1 Balance de prueba'!$B$5:$G$1105,6,0),0)+IFERROR(VLOOKUP(K279,'2.1 Balance de prueba'!$B$5:$G$1105,6,0),0)+IFERROR(VLOOKUP(G279,'2.1 Balance de prueba'!$B$5:$G$1105,6,0),0)</f>
        <v>0</v>
      </c>
      <c r="U279" s="433"/>
      <c r="V279" s="433"/>
      <c r="W279" s="433"/>
      <c r="X279" s="430">
        <f t="shared" si="61"/>
        <v>0</v>
      </c>
      <c r="Y279" s="431"/>
      <c r="Z279" s="436"/>
      <c r="AA279" s="436"/>
      <c r="AB279" s="436"/>
      <c r="AC279" s="439"/>
      <c r="AD279" s="439"/>
      <c r="AE279" s="439"/>
      <c r="AF279" s="439"/>
      <c r="AJ279" s="391"/>
    </row>
    <row r="280" spans="1:36" ht="27.75" customHeight="1">
      <c r="A280" s="694"/>
      <c r="B280" s="694"/>
      <c r="C280" s="694"/>
      <c r="D280" s="694"/>
      <c r="E280" s="694"/>
      <c r="F280" s="694"/>
      <c r="G280" s="694"/>
      <c r="H280" s="694"/>
      <c r="I280" s="694"/>
      <c r="J280" s="694"/>
      <c r="K280" s="694"/>
      <c r="M280" s="427">
        <f t="shared" si="60"/>
        <v>268</v>
      </c>
      <c r="N280" s="1164"/>
      <c r="O280" s="1236"/>
      <c r="P280" s="1174"/>
      <c r="Q280" s="1153" t="s">
        <v>231</v>
      </c>
      <c r="R280" s="1154"/>
      <c r="S280" s="464" t="s">
        <v>775</v>
      </c>
      <c r="T280" s="433">
        <f>IFERROR(VLOOKUP(H280,'2.1 Balance de prueba'!$B$5:$G$1105,6,0),0)+IFERROR(VLOOKUP(C280,'2.1 Balance de prueba'!$B$5:$G$1825,6,0),0)+IFERROR(VLOOKUP(D280,'2.1 Balance de prueba'!$B$5:$G$1105,6,0),0)+IFERROR(VLOOKUP(E280,'2.1 Balance de prueba'!$B$5:$G$1825,6,0),0)+IFERROR(VLOOKUP(F280,'2.1 Balance de prueba'!$B$5:$G$1825,6,0),0)+IFERROR(VLOOKUP(B280,'2.1 Balance de prueba'!$B$5:$G$1105,6,0),0)+IFERROR(VLOOKUP(A280,'2.1 Balance de prueba'!$B$5:$G$1105,6,0),0)+IFERROR(VLOOKUP(I280,'2.1 Balance de prueba'!$B$5:$G$1105,6,0),0)+IFERROR(VLOOKUP(J280,'2.1 Balance de prueba'!$B$5:$G$1105,6,0),0)+IFERROR(VLOOKUP(K280,'2.1 Balance de prueba'!$B$5:$G$1105,6,0),0)+IFERROR(VLOOKUP(G280,'2.1 Balance de prueba'!$B$5:$G$1105,6,0),0)</f>
        <v>0</v>
      </c>
      <c r="U280" s="433"/>
      <c r="V280" s="433"/>
      <c r="W280" s="433"/>
      <c r="X280" s="430">
        <f t="shared" si="61"/>
        <v>0</v>
      </c>
      <c r="Y280" s="431"/>
      <c r="Z280" s="436"/>
      <c r="AA280" s="436"/>
      <c r="AB280" s="436"/>
      <c r="AC280" s="439"/>
      <c r="AD280" s="439"/>
      <c r="AE280" s="439"/>
      <c r="AF280" s="439"/>
      <c r="AJ280" s="391"/>
    </row>
    <row r="281" spans="1:36" ht="27.75" customHeight="1">
      <c r="A281" s="694"/>
      <c r="B281" s="694"/>
      <c r="C281" s="694"/>
      <c r="D281" s="694"/>
      <c r="E281" s="694"/>
      <c r="F281" s="694"/>
      <c r="G281" s="694"/>
      <c r="H281" s="694"/>
      <c r="I281" s="694"/>
      <c r="J281" s="694"/>
      <c r="K281" s="694"/>
      <c r="M281" s="427">
        <f t="shared" si="60"/>
        <v>269</v>
      </c>
      <c r="N281" s="1164"/>
      <c r="O281" s="1236"/>
      <c r="P281" s="1174"/>
      <c r="Q281" s="1155"/>
      <c r="R281" s="1156"/>
      <c r="S281" s="464" t="s">
        <v>103</v>
      </c>
      <c r="T281" s="433">
        <f>IFERROR(VLOOKUP(H281,'2.1 Balance de prueba'!$B$5:$G$1105,6,0),0)+IFERROR(VLOOKUP(C281,'2.1 Balance de prueba'!$B$5:$G$1825,6,0),0)+IFERROR(VLOOKUP(D281,'2.1 Balance de prueba'!$B$5:$G$1105,6,0),0)+IFERROR(VLOOKUP(E281,'2.1 Balance de prueba'!$B$5:$G$1825,6,0),0)+IFERROR(VLOOKUP(F281,'2.1 Balance de prueba'!$B$5:$G$1825,6,0),0)+IFERROR(VLOOKUP(B281,'2.1 Balance de prueba'!$B$5:$G$1105,6,0),0)+IFERROR(VLOOKUP(A281,'2.1 Balance de prueba'!$B$5:$G$1105,6,0),0)+IFERROR(VLOOKUP(I281,'2.1 Balance de prueba'!$B$5:$G$1105,6,0),0)+IFERROR(VLOOKUP(J281,'2.1 Balance de prueba'!$B$5:$G$1105,6,0),0)+IFERROR(VLOOKUP(K281,'2.1 Balance de prueba'!$B$5:$G$1105,6,0),0)+IFERROR(VLOOKUP(G281,'2.1 Balance de prueba'!$B$5:$G$1105,6,0),0)</f>
        <v>0</v>
      </c>
      <c r="U281" s="433"/>
      <c r="V281" s="433"/>
      <c r="W281" s="433"/>
      <c r="X281" s="430">
        <f t="shared" si="61"/>
        <v>0</v>
      </c>
      <c r="Y281" s="431"/>
      <c r="Z281" s="436"/>
      <c r="AA281" s="436"/>
      <c r="AB281" s="436"/>
      <c r="AC281" s="439"/>
      <c r="AD281" s="439"/>
      <c r="AE281" s="439"/>
      <c r="AF281" s="439"/>
      <c r="AJ281" s="391"/>
    </row>
    <row r="282" spans="1:36" ht="27.75" customHeight="1">
      <c r="A282" s="694"/>
      <c r="B282" s="694"/>
      <c r="C282" s="694"/>
      <c r="D282" s="694"/>
      <c r="E282" s="694"/>
      <c r="F282" s="694"/>
      <c r="G282" s="694"/>
      <c r="H282" s="694"/>
      <c r="I282" s="694"/>
      <c r="J282" s="694"/>
      <c r="K282" s="694"/>
      <c r="M282" s="427">
        <f t="shared" si="60"/>
        <v>270</v>
      </c>
      <c r="N282" s="1164"/>
      <c r="O282" s="1236"/>
      <c r="P282" s="1174"/>
      <c r="Q282" s="1210" t="s">
        <v>106</v>
      </c>
      <c r="R282" s="1157" t="s">
        <v>6</v>
      </c>
      <c r="S282" s="1182"/>
      <c r="T282" s="433">
        <f>IFERROR(VLOOKUP(H282,'2.1 Balance de prueba'!$B$5:$G$1105,6,0),0)+IFERROR(VLOOKUP(C282,'2.1 Balance de prueba'!$B$5:$G$1825,6,0),0)+IFERROR(VLOOKUP(D282,'2.1 Balance de prueba'!$B$5:$G$1105,6,0),0)+IFERROR(VLOOKUP(E282,'2.1 Balance de prueba'!$B$5:$G$1825,6,0),0)+IFERROR(VLOOKUP(F282,'2.1 Balance de prueba'!$B$5:$G$1825,6,0),0)+IFERROR(VLOOKUP(B282,'2.1 Balance de prueba'!$B$5:$G$1105,6,0),0)+IFERROR(VLOOKUP(A282,'2.1 Balance de prueba'!$B$5:$G$1105,6,0),0)+IFERROR(VLOOKUP(I282,'2.1 Balance de prueba'!$B$5:$G$1105,6,0),0)+IFERROR(VLOOKUP(J282,'2.1 Balance de prueba'!$B$5:$G$1105,6,0),0)+IFERROR(VLOOKUP(K282,'2.1 Balance de prueba'!$B$5:$G$1105,6,0),0)+IFERROR(VLOOKUP(G282,'2.1 Balance de prueba'!$B$5:$G$1105,6,0),0)</f>
        <v>0</v>
      </c>
      <c r="U282" s="433"/>
      <c r="V282" s="433"/>
      <c r="W282" s="433"/>
      <c r="X282" s="430">
        <f t="shared" si="61"/>
        <v>0</v>
      </c>
      <c r="Y282" s="431"/>
      <c r="Z282" s="436"/>
      <c r="AA282" s="436"/>
      <c r="AB282" s="436"/>
      <c r="AC282" s="439"/>
      <c r="AD282" s="439"/>
      <c r="AE282" s="439"/>
      <c r="AF282" s="439"/>
      <c r="AJ282" s="391"/>
    </row>
    <row r="283" spans="1:36" ht="27.75" customHeight="1">
      <c r="A283" s="694"/>
      <c r="B283" s="694"/>
      <c r="C283" s="694"/>
      <c r="D283" s="694"/>
      <c r="E283" s="694"/>
      <c r="F283" s="694"/>
      <c r="G283" s="694"/>
      <c r="H283" s="694"/>
      <c r="I283" s="694"/>
      <c r="J283" s="694"/>
      <c r="K283" s="694"/>
      <c r="M283" s="427">
        <f t="shared" si="60"/>
        <v>271</v>
      </c>
      <c r="N283" s="1164"/>
      <c r="O283" s="1236"/>
      <c r="P283" s="1174"/>
      <c r="Q283" s="1210"/>
      <c r="R283" s="1157" t="s">
        <v>11</v>
      </c>
      <c r="S283" s="1182"/>
      <c r="T283" s="433">
        <f>IFERROR(VLOOKUP(H283,'2.1 Balance de prueba'!$B$5:$G$1105,6,0),0)+IFERROR(VLOOKUP(C283,'2.1 Balance de prueba'!$B$5:$G$1825,6,0),0)+IFERROR(VLOOKUP(D283,'2.1 Balance de prueba'!$B$5:$G$1105,6,0),0)+IFERROR(VLOOKUP(E283,'2.1 Balance de prueba'!$B$5:$G$1825,6,0),0)+IFERROR(VLOOKUP(F283,'2.1 Balance de prueba'!$B$5:$G$1825,6,0),0)+IFERROR(VLOOKUP(B283,'2.1 Balance de prueba'!$B$5:$G$1105,6,0),0)+IFERROR(VLOOKUP(A283,'2.1 Balance de prueba'!$B$5:$G$1105,6,0),0)+IFERROR(VLOOKUP(I283,'2.1 Balance de prueba'!$B$5:$G$1105,6,0),0)+IFERROR(VLOOKUP(J283,'2.1 Balance de prueba'!$B$5:$G$1105,6,0),0)+IFERROR(VLOOKUP(K283,'2.1 Balance de prueba'!$B$5:$G$1105,6,0),0)+IFERROR(VLOOKUP(G283,'2.1 Balance de prueba'!$B$5:$G$1105,6,0),0)</f>
        <v>0</v>
      </c>
      <c r="U283" s="433"/>
      <c r="V283" s="433"/>
      <c r="W283" s="433"/>
      <c r="X283" s="430">
        <f t="shared" si="61"/>
        <v>0</v>
      </c>
      <c r="Y283" s="431"/>
      <c r="Z283" s="436"/>
      <c r="AA283" s="436"/>
      <c r="AB283" s="436"/>
      <c r="AC283" s="439"/>
      <c r="AD283" s="439"/>
      <c r="AE283" s="439"/>
      <c r="AF283" s="439"/>
      <c r="AJ283" s="391"/>
    </row>
    <row r="284" spans="1:36" ht="27.75" customHeight="1">
      <c r="A284" s="694"/>
      <c r="B284" s="694"/>
      <c r="C284" s="694"/>
      <c r="D284" s="694"/>
      <c r="E284" s="694"/>
      <c r="F284" s="694"/>
      <c r="G284" s="694"/>
      <c r="H284" s="694"/>
      <c r="I284" s="694"/>
      <c r="J284" s="694"/>
      <c r="K284" s="694"/>
      <c r="M284" s="427">
        <f t="shared" si="60"/>
        <v>272</v>
      </c>
      <c r="N284" s="1164"/>
      <c r="O284" s="1236"/>
      <c r="P284" s="1174"/>
      <c r="Q284" s="1210"/>
      <c r="R284" s="1157" t="s">
        <v>411</v>
      </c>
      <c r="S284" s="1182"/>
      <c r="T284" s="433">
        <f>IFERROR(VLOOKUP(H284,'2.1 Balance de prueba'!$B$5:$G$1105,6,0),0)+IFERROR(VLOOKUP(C284,'2.1 Balance de prueba'!$B$5:$G$1825,6,0),0)+IFERROR(VLOOKUP(D284,'2.1 Balance de prueba'!$B$5:$G$1105,6,0),0)+IFERROR(VLOOKUP(E284,'2.1 Balance de prueba'!$B$5:$G$1825,6,0),0)+IFERROR(VLOOKUP(F284,'2.1 Balance de prueba'!$B$5:$G$1825,6,0),0)+IFERROR(VLOOKUP(B284,'2.1 Balance de prueba'!$B$5:$G$1105,6,0),0)+IFERROR(VLOOKUP(A284,'2.1 Balance de prueba'!$B$5:$G$1105,6,0),0)+IFERROR(VLOOKUP(I284,'2.1 Balance de prueba'!$B$5:$G$1105,6,0),0)+IFERROR(VLOOKUP(J284,'2.1 Balance de prueba'!$B$5:$G$1105,6,0),0)+IFERROR(VLOOKUP(K284,'2.1 Balance de prueba'!$B$5:$G$1105,6,0),0)+IFERROR(VLOOKUP(G284,'2.1 Balance de prueba'!$B$5:$G$1105,6,0),0)</f>
        <v>0</v>
      </c>
      <c r="U284" s="433"/>
      <c r="V284" s="433"/>
      <c r="W284" s="433"/>
      <c r="X284" s="430">
        <f t="shared" si="61"/>
        <v>0</v>
      </c>
      <c r="Y284" s="431"/>
      <c r="Z284" s="436"/>
      <c r="AA284" s="436"/>
      <c r="AB284" s="436"/>
      <c r="AC284" s="439"/>
      <c r="AD284" s="439"/>
      <c r="AE284" s="439"/>
      <c r="AF284" s="439"/>
      <c r="AJ284" s="391"/>
    </row>
    <row r="285" spans="1:36" ht="27.75" customHeight="1">
      <c r="A285" s="694"/>
      <c r="B285" s="694"/>
      <c r="C285" s="694"/>
      <c r="D285" s="694"/>
      <c r="E285" s="694"/>
      <c r="F285" s="694"/>
      <c r="G285" s="694"/>
      <c r="H285" s="694"/>
      <c r="I285" s="694"/>
      <c r="J285" s="694"/>
      <c r="K285" s="694"/>
      <c r="M285" s="427">
        <f t="shared" si="60"/>
        <v>273</v>
      </c>
      <c r="N285" s="1164"/>
      <c r="O285" s="1236"/>
      <c r="P285" s="1174"/>
      <c r="Q285" s="1210"/>
      <c r="R285" s="1157" t="s">
        <v>412</v>
      </c>
      <c r="S285" s="1182"/>
      <c r="T285" s="433">
        <f>IFERROR(VLOOKUP(H285,'2.1 Balance de prueba'!$B$5:$G$1105,6,0),0)+IFERROR(VLOOKUP(C285,'2.1 Balance de prueba'!$B$5:$G$1825,6,0),0)+IFERROR(VLOOKUP(D285,'2.1 Balance de prueba'!$B$5:$G$1105,6,0),0)+IFERROR(VLOOKUP(E285,'2.1 Balance de prueba'!$B$5:$G$1825,6,0),0)+IFERROR(VLOOKUP(F285,'2.1 Balance de prueba'!$B$5:$G$1825,6,0),0)+IFERROR(VLOOKUP(B285,'2.1 Balance de prueba'!$B$5:$G$1105,6,0),0)+IFERROR(VLOOKUP(A285,'2.1 Balance de prueba'!$B$5:$G$1105,6,0),0)+IFERROR(VLOOKUP(I285,'2.1 Balance de prueba'!$B$5:$G$1105,6,0),0)+IFERROR(VLOOKUP(J285,'2.1 Balance de prueba'!$B$5:$G$1105,6,0),0)+IFERROR(VLOOKUP(K285,'2.1 Balance de prueba'!$B$5:$G$1105,6,0),0)+IFERROR(VLOOKUP(G285,'2.1 Balance de prueba'!$B$5:$G$1105,6,0),0)</f>
        <v>0</v>
      </c>
      <c r="U285" s="433"/>
      <c r="V285" s="433"/>
      <c r="W285" s="433"/>
      <c r="X285" s="430">
        <f t="shared" si="61"/>
        <v>0</v>
      </c>
      <c r="Y285" s="431"/>
      <c r="Z285" s="436"/>
      <c r="AA285" s="436"/>
      <c r="AB285" s="436"/>
      <c r="AC285" s="439"/>
      <c r="AD285" s="439"/>
      <c r="AE285" s="439"/>
      <c r="AF285" s="439"/>
      <c r="AJ285" s="391"/>
    </row>
    <row r="286" spans="1:36" ht="27.75" customHeight="1">
      <c r="A286" s="694"/>
      <c r="B286" s="694"/>
      <c r="C286" s="694"/>
      <c r="D286" s="694"/>
      <c r="E286" s="694"/>
      <c r="F286" s="694"/>
      <c r="G286" s="694"/>
      <c r="H286" s="694"/>
      <c r="I286" s="694"/>
      <c r="J286" s="694"/>
      <c r="K286" s="694"/>
      <c r="M286" s="427">
        <f t="shared" si="60"/>
        <v>274</v>
      </c>
      <c r="N286" s="1164"/>
      <c r="O286" s="1236"/>
      <c r="P286" s="1174"/>
      <c r="Q286" s="1210"/>
      <c r="R286" s="1157" t="s">
        <v>413</v>
      </c>
      <c r="S286" s="1182"/>
      <c r="T286" s="433">
        <f>IFERROR(VLOOKUP(H286,'2.1 Balance de prueba'!$B$5:$G$1105,6,0),0)+IFERROR(VLOOKUP(C286,'2.1 Balance de prueba'!$B$5:$G$1825,6,0),0)+IFERROR(VLOOKUP(D286,'2.1 Balance de prueba'!$B$5:$G$1105,6,0),0)+IFERROR(VLOOKUP(E286,'2.1 Balance de prueba'!$B$5:$G$1825,6,0),0)+IFERROR(VLOOKUP(F286,'2.1 Balance de prueba'!$B$5:$G$1825,6,0),0)+IFERROR(VLOOKUP(B286,'2.1 Balance de prueba'!$B$5:$G$1105,6,0),0)+IFERROR(VLOOKUP(A286,'2.1 Balance de prueba'!$B$5:$G$1105,6,0),0)+IFERROR(VLOOKUP(I286,'2.1 Balance de prueba'!$B$5:$G$1105,6,0),0)+IFERROR(VLOOKUP(J286,'2.1 Balance de prueba'!$B$5:$G$1105,6,0),0)+IFERROR(VLOOKUP(K286,'2.1 Balance de prueba'!$B$5:$G$1105,6,0),0)+IFERROR(VLOOKUP(G286,'2.1 Balance de prueba'!$B$5:$G$1105,6,0),0)</f>
        <v>0</v>
      </c>
      <c r="U286" s="433"/>
      <c r="V286" s="433"/>
      <c r="W286" s="433"/>
      <c r="X286" s="430">
        <f t="shared" si="61"/>
        <v>0</v>
      </c>
      <c r="Y286" s="431"/>
      <c r="Z286" s="436"/>
      <c r="AA286" s="436"/>
      <c r="AB286" s="436"/>
      <c r="AC286" s="439"/>
      <c r="AD286" s="439"/>
      <c r="AE286" s="439"/>
      <c r="AF286" s="439"/>
      <c r="AJ286" s="391"/>
    </row>
    <row r="287" spans="1:36" ht="31.5" customHeight="1">
      <c r="A287" s="694"/>
      <c r="B287" s="694"/>
      <c r="C287" s="694"/>
      <c r="D287" s="694"/>
      <c r="E287" s="694"/>
      <c r="F287" s="694"/>
      <c r="G287" s="694"/>
      <c r="H287" s="694"/>
      <c r="I287" s="694"/>
      <c r="J287" s="694"/>
      <c r="K287" s="694"/>
      <c r="M287" s="427">
        <f t="shared" si="60"/>
        <v>275</v>
      </c>
      <c r="N287" s="1164"/>
      <c r="O287" s="1236"/>
      <c r="P287" s="1174"/>
      <c r="Q287" s="1210"/>
      <c r="R287" s="1157" t="s">
        <v>436</v>
      </c>
      <c r="S287" s="1182"/>
      <c r="T287" s="433">
        <f>IFERROR(VLOOKUP(H287,'2.1 Balance de prueba'!$B$5:$G$1105,6,0),0)+IFERROR(VLOOKUP(C287,'2.1 Balance de prueba'!$B$5:$G$1825,6,0),0)+IFERROR(VLOOKUP(D287,'2.1 Balance de prueba'!$B$5:$G$1105,6,0),0)+IFERROR(VLOOKUP(E287,'2.1 Balance de prueba'!$B$5:$G$1825,6,0),0)+IFERROR(VLOOKUP(F287,'2.1 Balance de prueba'!$B$5:$G$1825,6,0),0)+IFERROR(VLOOKUP(B287,'2.1 Balance de prueba'!$B$5:$G$1105,6,0),0)+IFERROR(VLOOKUP(A287,'2.1 Balance de prueba'!$B$5:$G$1105,6,0),0)+IFERROR(VLOOKUP(I287,'2.1 Balance de prueba'!$B$5:$G$1105,6,0),0)+IFERROR(VLOOKUP(J287,'2.1 Balance de prueba'!$B$5:$G$1105,6,0),0)+IFERROR(VLOOKUP(K287,'2.1 Balance de prueba'!$B$5:$G$1105,6,0),0)+IFERROR(VLOOKUP(G287,'2.1 Balance de prueba'!$B$5:$G$1105,6,0),0)</f>
        <v>0</v>
      </c>
      <c r="U287" s="433"/>
      <c r="V287" s="433"/>
      <c r="W287" s="433"/>
      <c r="X287" s="430">
        <f t="shared" si="61"/>
        <v>0</v>
      </c>
      <c r="Y287" s="431"/>
      <c r="Z287" s="436"/>
      <c r="AA287" s="436"/>
      <c r="AB287" s="436"/>
      <c r="AC287" s="439"/>
      <c r="AD287" s="439"/>
      <c r="AE287" s="439"/>
      <c r="AF287" s="439"/>
      <c r="AJ287" s="391"/>
    </row>
    <row r="288" spans="1:36" ht="27.75" customHeight="1">
      <c r="A288" s="694"/>
      <c r="B288" s="694"/>
      <c r="C288" s="694"/>
      <c r="D288" s="694"/>
      <c r="E288" s="694"/>
      <c r="F288" s="694"/>
      <c r="G288" s="694"/>
      <c r="H288" s="694"/>
      <c r="I288" s="694"/>
      <c r="J288" s="694"/>
      <c r="K288" s="694"/>
      <c r="M288" s="427">
        <f t="shared" si="60"/>
        <v>276</v>
      </c>
      <c r="N288" s="1164"/>
      <c r="O288" s="1236"/>
      <c r="P288" s="1174"/>
      <c r="Q288" s="1210"/>
      <c r="R288" s="1157" t="s">
        <v>433</v>
      </c>
      <c r="S288" s="1182"/>
      <c r="T288" s="433">
        <f>IFERROR(VLOOKUP(H288,'2.1 Balance de prueba'!$B$5:$G$1105,6,0),0)+IFERROR(VLOOKUP(C288,'2.1 Balance de prueba'!$B$5:$G$1825,6,0),0)+IFERROR(VLOOKUP(D288,'2.1 Balance de prueba'!$B$5:$G$1105,6,0),0)+IFERROR(VLOOKUP(E288,'2.1 Balance de prueba'!$B$5:$G$1825,6,0),0)+IFERROR(VLOOKUP(F288,'2.1 Balance de prueba'!$B$5:$G$1825,6,0),0)+IFERROR(VLOOKUP(B288,'2.1 Balance de prueba'!$B$5:$G$1105,6,0),0)+IFERROR(VLOOKUP(A288,'2.1 Balance de prueba'!$B$5:$G$1105,6,0),0)+IFERROR(VLOOKUP(I288,'2.1 Balance de prueba'!$B$5:$G$1105,6,0),0)+IFERROR(VLOOKUP(J288,'2.1 Balance de prueba'!$B$5:$G$1105,6,0),0)+IFERROR(VLOOKUP(K288,'2.1 Balance de prueba'!$B$5:$G$1105,6,0),0)+IFERROR(VLOOKUP(G288,'2.1 Balance de prueba'!$B$5:$G$1105,6,0),0)</f>
        <v>0</v>
      </c>
      <c r="U288" s="433"/>
      <c r="V288" s="433"/>
      <c r="W288" s="433"/>
      <c r="X288" s="430">
        <f t="shared" si="61"/>
        <v>0</v>
      </c>
      <c r="Y288" s="431"/>
      <c r="Z288" s="436"/>
      <c r="AA288" s="436"/>
      <c r="AB288" s="436"/>
      <c r="AC288" s="439"/>
      <c r="AD288" s="439"/>
      <c r="AE288" s="439"/>
      <c r="AF288" s="439"/>
      <c r="AJ288" s="391"/>
    </row>
    <row r="289" spans="1:36" ht="27.75" customHeight="1">
      <c r="A289" s="694"/>
      <c r="B289" s="694"/>
      <c r="C289" s="694"/>
      <c r="D289" s="694"/>
      <c r="E289" s="694"/>
      <c r="F289" s="694"/>
      <c r="G289" s="694"/>
      <c r="H289" s="694"/>
      <c r="I289" s="694"/>
      <c r="J289" s="694"/>
      <c r="K289" s="694"/>
      <c r="M289" s="427">
        <f t="shared" si="60"/>
        <v>277</v>
      </c>
      <c r="N289" s="1164"/>
      <c r="O289" s="1236"/>
      <c r="P289" s="1174"/>
      <c r="Q289" s="1210"/>
      <c r="R289" s="1157" t="s">
        <v>414</v>
      </c>
      <c r="S289" s="1182"/>
      <c r="T289" s="433">
        <f>IFERROR(VLOOKUP(H289,'2.1 Balance de prueba'!$B$5:$G$1105,6,0),0)+IFERROR(VLOOKUP(C289,'2.1 Balance de prueba'!$B$5:$G$1825,6,0),0)+IFERROR(VLOOKUP(D289,'2.1 Balance de prueba'!$B$5:$G$1105,6,0),0)+IFERROR(VLOOKUP(E289,'2.1 Balance de prueba'!$B$5:$G$1825,6,0),0)+IFERROR(VLOOKUP(F289,'2.1 Balance de prueba'!$B$5:$G$1825,6,0),0)+IFERROR(VLOOKUP(B289,'2.1 Balance de prueba'!$B$5:$G$1105,6,0),0)+IFERROR(VLOOKUP(A289,'2.1 Balance de prueba'!$B$5:$G$1105,6,0),0)+IFERROR(VLOOKUP(I289,'2.1 Balance de prueba'!$B$5:$G$1105,6,0),0)+IFERROR(VLOOKUP(J289,'2.1 Balance de prueba'!$B$5:$G$1105,6,0),0)+IFERROR(VLOOKUP(K289,'2.1 Balance de prueba'!$B$5:$G$1105,6,0),0)+IFERROR(VLOOKUP(G289,'2.1 Balance de prueba'!$B$5:$G$1105,6,0),0)</f>
        <v>0</v>
      </c>
      <c r="U289" s="433"/>
      <c r="V289" s="433"/>
      <c r="W289" s="433"/>
      <c r="X289" s="430">
        <f t="shared" si="61"/>
        <v>0</v>
      </c>
      <c r="Y289" s="431"/>
      <c r="Z289" s="436"/>
      <c r="AA289" s="436"/>
      <c r="AB289" s="436"/>
      <c r="AC289" s="439"/>
      <c r="AD289" s="439"/>
      <c r="AE289" s="439"/>
      <c r="AF289" s="439"/>
      <c r="AJ289" s="391"/>
    </row>
    <row r="290" spans="1:36" ht="31.5" customHeight="1">
      <c r="A290" s="694"/>
      <c r="B290" s="694"/>
      <c r="C290" s="694"/>
      <c r="D290" s="694"/>
      <c r="E290" s="694"/>
      <c r="F290" s="694"/>
      <c r="G290" s="694"/>
      <c r="H290" s="694"/>
      <c r="I290" s="694"/>
      <c r="J290" s="694"/>
      <c r="K290" s="694"/>
      <c r="M290" s="427">
        <f t="shared" si="60"/>
        <v>278</v>
      </c>
      <c r="N290" s="1164"/>
      <c r="O290" s="1236"/>
      <c r="P290" s="1174"/>
      <c r="Q290" s="1210"/>
      <c r="R290" s="1157" t="s">
        <v>415</v>
      </c>
      <c r="S290" s="1182"/>
      <c r="T290" s="433">
        <f>IFERROR(VLOOKUP(H290,'2.1 Balance de prueba'!$B$5:$G$1105,6,0),0)+IFERROR(VLOOKUP(C290,'2.1 Balance de prueba'!$B$5:$G$1825,6,0),0)+IFERROR(VLOOKUP(D290,'2.1 Balance de prueba'!$B$5:$G$1105,6,0),0)+IFERROR(VLOOKUP(E290,'2.1 Balance de prueba'!$B$5:$G$1825,6,0),0)+IFERROR(VLOOKUP(F290,'2.1 Balance de prueba'!$B$5:$G$1825,6,0),0)+IFERROR(VLOOKUP(B290,'2.1 Balance de prueba'!$B$5:$G$1105,6,0),0)+IFERROR(VLOOKUP(A290,'2.1 Balance de prueba'!$B$5:$G$1105,6,0),0)+IFERROR(VLOOKUP(I290,'2.1 Balance de prueba'!$B$5:$G$1105,6,0),0)+IFERROR(VLOOKUP(J290,'2.1 Balance de prueba'!$B$5:$G$1105,6,0),0)+IFERROR(VLOOKUP(K290,'2.1 Balance de prueba'!$B$5:$G$1105,6,0),0)+IFERROR(VLOOKUP(G290,'2.1 Balance de prueba'!$B$5:$G$1105,6,0),0)</f>
        <v>0</v>
      </c>
      <c r="U290" s="433"/>
      <c r="V290" s="433"/>
      <c r="W290" s="433"/>
      <c r="X290" s="430">
        <f t="shared" si="61"/>
        <v>0</v>
      </c>
      <c r="Y290" s="431"/>
      <c r="Z290" s="436"/>
      <c r="AA290" s="436"/>
      <c r="AB290" s="436"/>
      <c r="AC290" s="439"/>
      <c r="AD290" s="439"/>
      <c r="AE290" s="439"/>
      <c r="AF290" s="439"/>
      <c r="AJ290" s="391"/>
    </row>
    <row r="291" spans="1:36" ht="27.75" customHeight="1">
      <c r="A291" s="694"/>
      <c r="B291" s="694"/>
      <c r="C291" s="694"/>
      <c r="D291" s="694"/>
      <c r="E291" s="694"/>
      <c r="F291" s="694"/>
      <c r="G291" s="694"/>
      <c r="H291" s="694"/>
      <c r="I291" s="694"/>
      <c r="J291" s="694"/>
      <c r="K291" s="694"/>
      <c r="M291" s="427">
        <f t="shared" si="60"/>
        <v>279</v>
      </c>
      <c r="N291" s="1164"/>
      <c r="O291" s="1236"/>
      <c r="P291" s="1174"/>
      <c r="Q291" s="1210"/>
      <c r="R291" s="1157" t="s">
        <v>416</v>
      </c>
      <c r="S291" s="1182"/>
      <c r="T291" s="433">
        <f>IFERROR(VLOOKUP(H291,'2.1 Balance de prueba'!$B$5:$G$1105,6,0),0)+IFERROR(VLOOKUP(C291,'2.1 Balance de prueba'!$B$5:$G$1825,6,0),0)+IFERROR(VLOOKUP(D291,'2.1 Balance de prueba'!$B$5:$G$1105,6,0),0)+IFERROR(VLOOKUP(E291,'2.1 Balance de prueba'!$B$5:$G$1825,6,0),0)+IFERROR(VLOOKUP(F291,'2.1 Balance de prueba'!$B$5:$G$1825,6,0),0)+IFERROR(VLOOKUP(B291,'2.1 Balance de prueba'!$B$5:$G$1105,6,0),0)+IFERROR(VLOOKUP(A291,'2.1 Balance de prueba'!$B$5:$G$1105,6,0),0)+IFERROR(VLOOKUP(I291,'2.1 Balance de prueba'!$B$5:$G$1105,6,0),0)+IFERROR(VLOOKUP(J291,'2.1 Balance de prueba'!$B$5:$G$1105,6,0),0)+IFERROR(VLOOKUP(K291,'2.1 Balance de prueba'!$B$5:$G$1105,6,0),0)+IFERROR(VLOOKUP(G291,'2.1 Balance de prueba'!$B$5:$G$1105,6,0),0)</f>
        <v>0</v>
      </c>
      <c r="U291" s="433"/>
      <c r="V291" s="433"/>
      <c r="W291" s="433"/>
      <c r="X291" s="430">
        <f t="shared" si="61"/>
        <v>0</v>
      </c>
      <c r="Y291" s="431"/>
      <c r="Z291" s="436"/>
      <c r="AA291" s="436"/>
      <c r="AB291" s="436"/>
      <c r="AC291" s="439"/>
      <c r="AD291" s="439"/>
      <c r="AE291" s="439"/>
      <c r="AF291" s="439"/>
      <c r="AJ291" s="391"/>
    </row>
    <row r="292" spans="1:36" ht="33" customHeight="1">
      <c r="A292" s="694"/>
      <c r="B292" s="694"/>
      <c r="C292" s="694"/>
      <c r="D292" s="694"/>
      <c r="E292" s="694"/>
      <c r="F292" s="694"/>
      <c r="G292" s="694"/>
      <c r="H292" s="694"/>
      <c r="I292" s="694"/>
      <c r="J292" s="694"/>
      <c r="K292" s="694"/>
      <c r="M292" s="427">
        <f t="shared" si="60"/>
        <v>280</v>
      </c>
      <c r="N292" s="1164"/>
      <c r="O292" s="1236"/>
      <c r="P292" s="1174"/>
      <c r="Q292" s="1210"/>
      <c r="R292" s="1157" t="s">
        <v>417</v>
      </c>
      <c r="S292" s="1182"/>
      <c r="T292" s="433">
        <f>IFERROR(VLOOKUP(H292,'2.1 Balance de prueba'!$B$5:$G$1105,6,0),0)+IFERROR(VLOOKUP(C292,'2.1 Balance de prueba'!$B$5:$G$1825,6,0),0)+IFERROR(VLOOKUP(D292,'2.1 Balance de prueba'!$B$5:$G$1105,6,0),0)+IFERROR(VLOOKUP(E292,'2.1 Balance de prueba'!$B$5:$G$1825,6,0),0)+IFERROR(VLOOKUP(F292,'2.1 Balance de prueba'!$B$5:$G$1825,6,0),0)+IFERROR(VLOOKUP(B292,'2.1 Balance de prueba'!$B$5:$G$1105,6,0),0)+IFERROR(VLOOKUP(A292,'2.1 Balance de prueba'!$B$5:$G$1105,6,0),0)+IFERROR(VLOOKUP(I292,'2.1 Balance de prueba'!$B$5:$G$1105,6,0),0)+IFERROR(VLOOKUP(J292,'2.1 Balance de prueba'!$B$5:$G$1105,6,0),0)+IFERROR(VLOOKUP(K292,'2.1 Balance de prueba'!$B$5:$G$1105,6,0),0)+IFERROR(VLOOKUP(G292,'2.1 Balance de prueba'!$B$5:$G$1105,6,0),0)</f>
        <v>0</v>
      </c>
      <c r="U292" s="433"/>
      <c r="V292" s="433"/>
      <c r="W292" s="433"/>
      <c r="X292" s="430">
        <f t="shared" si="61"/>
        <v>0</v>
      </c>
      <c r="Y292" s="431"/>
      <c r="Z292" s="436"/>
      <c r="AA292" s="436"/>
      <c r="AB292" s="436"/>
      <c r="AC292" s="439"/>
      <c r="AD292" s="439"/>
      <c r="AE292" s="439"/>
      <c r="AF292" s="439"/>
      <c r="AJ292" s="391"/>
    </row>
    <row r="293" spans="1:36" ht="27.75" customHeight="1">
      <c r="A293" s="694"/>
      <c r="B293" s="694"/>
      <c r="C293" s="694"/>
      <c r="D293" s="694"/>
      <c r="E293" s="694"/>
      <c r="F293" s="694"/>
      <c r="G293" s="694"/>
      <c r="H293" s="694"/>
      <c r="I293" s="694"/>
      <c r="J293" s="694"/>
      <c r="K293" s="694"/>
      <c r="M293" s="427">
        <f t="shared" si="60"/>
        <v>281</v>
      </c>
      <c r="N293" s="1164"/>
      <c r="O293" s="1236"/>
      <c r="P293" s="1174"/>
      <c r="Q293" s="1210"/>
      <c r="R293" s="1157" t="s">
        <v>325</v>
      </c>
      <c r="S293" s="1182"/>
      <c r="T293" s="433">
        <f>IFERROR(VLOOKUP(H293,'2.1 Balance de prueba'!$B$5:$G$1105,6,0),0)+IFERROR(VLOOKUP(C293,'2.1 Balance de prueba'!$B$5:$G$1825,6,0),0)+IFERROR(VLOOKUP(D293,'2.1 Balance de prueba'!$B$5:$G$1105,6,0),0)+IFERROR(VLOOKUP(E293,'2.1 Balance de prueba'!$B$5:$G$1825,6,0),0)+IFERROR(VLOOKUP(F293,'2.1 Balance de prueba'!$B$5:$G$1825,6,0),0)+IFERROR(VLOOKUP(B293,'2.1 Balance de prueba'!$B$5:$G$1105,6,0),0)+IFERROR(VLOOKUP(A293,'2.1 Balance de prueba'!$B$5:$G$1105,6,0),0)+IFERROR(VLOOKUP(I293,'2.1 Balance de prueba'!$B$5:$G$1105,6,0),0)+IFERROR(VLOOKUP(J293,'2.1 Balance de prueba'!$B$5:$G$1105,6,0),0)+IFERROR(VLOOKUP(K293,'2.1 Balance de prueba'!$B$5:$G$1105,6,0),0)+IFERROR(VLOOKUP(G293,'2.1 Balance de prueba'!$B$5:$G$1105,6,0),0)</f>
        <v>0</v>
      </c>
      <c r="U293" s="433"/>
      <c r="V293" s="433"/>
      <c r="W293" s="433"/>
      <c r="X293" s="430">
        <f t="shared" si="61"/>
        <v>0</v>
      </c>
      <c r="Y293" s="431"/>
      <c r="Z293" s="436"/>
      <c r="AA293" s="436"/>
      <c r="AB293" s="436"/>
      <c r="AC293" s="439"/>
      <c r="AD293" s="439"/>
      <c r="AE293" s="439"/>
      <c r="AF293" s="439"/>
      <c r="AJ293" s="391"/>
    </row>
    <row r="294" spans="1:36" ht="27.75" customHeight="1">
      <c r="A294" s="694"/>
      <c r="B294" s="694"/>
      <c r="C294" s="694"/>
      <c r="D294" s="694"/>
      <c r="E294" s="694"/>
      <c r="F294" s="694"/>
      <c r="G294" s="694"/>
      <c r="H294" s="694"/>
      <c r="I294" s="694"/>
      <c r="J294" s="694"/>
      <c r="K294" s="694"/>
      <c r="M294" s="427">
        <f t="shared" si="60"/>
        <v>282</v>
      </c>
      <c r="N294" s="1164"/>
      <c r="O294" s="1243"/>
      <c r="P294" s="1175"/>
      <c r="Q294" s="1210"/>
      <c r="R294" s="1157" t="s">
        <v>222</v>
      </c>
      <c r="S294" s="1182"/>
      <c r="T294" s="433">
        <f>IFERROR(VLOOKUP(H294,'2.1 Balance de prueba'!$B$5:$G$1105,6,0),0)+IFERROR(VLOOKUP(C294,'2.1 Balance de prueba'!$B$5:$G$1825,6,0),0)+IFERROR(VLOOKUP(D294,'2.1 Balance de prueba'!$B$5:$G$1105,6,0),0)+IFERROR(VLOOKUP(E294,'2.1 Balance de prueba'!$B$5:$G$1825,6,0),0)+IFERROR(VLOOKUP(F294,'2.1 Balance de prueba'!$B$5:$G$1825,6,0),0)+IFERROR(VLOOKUP(B294,'2.1 Balance de prueba'!$B$5:$G$1105,6,0),0)+IFERROR(VLOOKUP(A294,'2.1 Balance de prueba'!$B$5:$G$1105,6,0),0)+IFERROR(VLOOKUP(I294,'2.1 Balance de prueba'!$B$5:$G$1105,6,0),0)+IFERROR(VLOOKUP(J294,'2.1 Balance de prueba'!$B$5:$G$1105,6,0),0)+IFERROR(VLOOKUP(K294,'2.1 Balance de prueba'!$B$5:$G$1105,6,0),0)+IFERROR(VLOOKUP(G294,'2.1 Balance de prueba'!$B$5:$G$1105,6,0),0)</f>
        <v>0</v>
      </c>
      <c r="U294" s="433"/>
      <c r="V294" s="433"/>
      <c r="W294" s="433"/>
      <c r="X294" s="430">
        <f t="shared" si="61"/>
        <v>0</v>
      </c>
      <c r="Y294" s="431"/>
      <c r="Z294" s="436"/>
      <c r="AA294" s="436"/>
      <c r="AB294" s="436"/>
      <c r="AC294" s="439"/>
      <c r="AD294" s="439"/>
      <c r="AE294" s="439"/>
      <c r="AF294" s="439"/>
      <c r="AJ294" s="391"/>
    </row>
    <row r="295" spans="1:36" ht="24" customHeight="1">
      <c r="A295" s="694"/>
      <c r="B295" s="694"/>
      <c r="C295" s="694"/>
      <c r="D295" s="694"/>
      <c r="E295" s="694"/>
      <c r="F295" s="694"/>
      <c r="G295" s="694"/>
      <c r="H295" s="694"/>
      <c r="I295" s="694"/>
      <c r="J295" s="694"/>
      <c r="K295" s="694"/>
      <c r="M295" s="427">
        <f t="shared" si="60"/>
        <v>283</v>
      </c>
      <c r="N295" s="1164"/>
      <c r="O295" s="1159" t="s">
        <v>113</v>
      </c>
      <c r="P295" s="1160"/>
      <c r="Q295" s="1176"/>
      <c r="R295" s="1176"/>
      <c r="S295" s="1177"/>
      <c r="T295" s="430">
        <f>SUM(T296:T306)</f>
        <v>0</v>
      </c>
      <c r="U295" s="430">
        <f>SUM(U296:U306)</f>
        <v>0</v>
      </c>
      <c r="V295" s="430">
        <f>SUM(V296:V306)</f>
        <v>0</v>
      </c>
      <c r="W295" s="430">
        <f>SUM(W296:W306)</f>
        <v>0</v>
      </c>
      <c r="X295" s="430">
        <f>SUM(X296:X306)</f>
        <v>0</v>
      </c>
      <c r="Y295" s="431"/>
      <c r="Z295" s="430">
        <f t="shared" ref="Z295:AF295" si="62">SUM(Z296:Z306)</f>
        <v>0</v>
      </c>
      <c r="AA295" s="430">
        <f t="shared" si="62"/>
        <v>0</v>
      </c>
      <c r="AB295" s="430">
        <f t="shared" si="62"/>
        <v>0</v>
      </c>
      <c r="AC295" s="430">
        <f t="shared" si="62"/>
        <v>0</v>
      </c>
      <c r="AD295" s="430">
        <f t="shared" si="62"/>
        <v>0</v>
      </c>
      <c r="AE295" s="430">
        <f t="shared" si="62"/>
        <v>0</v>
      </c>
      <c r="AF295" s="430">
        <f t="shared" si="62"/>
        <v>0</v>
      </c>
      <c r="AJ295" s="391"/>
    </row>
    <row r="296" spans="1:36" ht="23.25" customHeight="1">
      <c r="A296" s="694"/>
      <c r="B296" s="694"/>
      <c r="C296" s="694"/>
      <c r="D296" s="694"/>
      <c r="E296" s="694"/>
      <c r="F296" s="694"/>
      <c r="G296" s="694"/>
      <c r="H296" s="694"/>
      <c r="I296" s="694"/>
      <c r="J296" s="694"/>
      <c r="K296" s="750"/>
      <c r="M296" s="427">
        <f t="shared" si="60"/>
        <v>284</v>
      </c>
      <c r="N296" s="1164"/>
      <c r="O296" s="1173"/>
      <c r="P296" s="1203" t="s">
        <v>328</v>
      </c>
      <c r="Q296" s="1204"/>
      <c r="R296" s="1204"/>
      <c r="S296" s="432" t="s">
        <v>329</v>
      </c>
      <c r="T296" s="433">
        <f>IFERROR(VLOOKUP(H296,'2.1 Balance de prueba'!$B$5:$G$1105,6,0),0)+IFERROR(VLOOKUP(C296,'2.1 Balance de prueba'!$B$5:$G$1825,6,0),0)+IFERROR(VLOOKUP(D296,'2.1 Balance de prueba'!$B$5:$G$1105,6,0),0)+IFERROR(VLOOKUP(E296,'2.1 Balance de prueba'!$B$5:$G$1825,6,0),0)+IFERROR(VLOOKUP(F296,'2.1 Balance de prueba'!$B$5:$G$1825,6,0),0)+IFERROR(VLOOKUP(B296,'2.1 Balance de prueba'!$B$5:$G$1105,6,0),0)+IFERROR(VLOOKUP(A296,'2.1 Balance de prueba'!$B$5:$G$1105,6,0),0)+IFERROR(VLOOKUP(I296,'2.1 Balance de prueba'!$B$5:$G$1105,6,0),0)+IFERROR(VLOOKUP(J296,'2.1 Balance de prueba'!$B$5:$G$1105,6,0),0)+IFERROR(VLOOKUP(K296,'2.1 Balance de prueba'!$B$5:$G$1105,6,0),0)+IFERROR(VLOOKUP(G296,'2.1 Balance de prueba'!$B$5:$G$1105,6,0),0)</f>
        <v>0</v>
      </c>
      <c r="U296" s="433"/>
      <c r="V296" s="433"/>
      <c r="W296" s="433"/>
      <c r="X296" s="430">
        <f t="shared" ref="X296:X306" si="63">T296+U296-V296+W296</f>
        <v>0</v>
      </c>
      <c r="Y296" s="431"/>
      <c r="Z296" s="436"/>
      <c r="AA296" s="436"/>
      <c r="AB296" s="436"/>
      <c r="AC296" s="439"/>
      <c r="AD296" s="439"/>
      <c r="AE296" s="439"/>
      <c r="AF296" s="439"/>
      <c r="AJ296" s="391"/>
    </row>
    <row r="297" spans="1:36" ht="23.25" customHeight="1">
      <c r="A297" s="694"/>
      <c r="B297" s="694"/>
      <c r="C297" s="694"/>
      <c r="D297" s="694"/>
      <c r="E297" s="694"/>
      <c r="F297" s="694"/>
      <c r="G297" s="694"/>
      <c r="H297" s="694"/>
      <c r="I297" s="694"/>
      <c r="J297" s="694"/>
      <c r="K297" s="724"/>
      <c r="M297" s="427">
        <f t="shared" si="60"/>
        <v>285</v>
      </c>
      <c r="N297" s="1164"/>
      <c r="O297" s="1174"/>
      <c r="P297" s="1204"/>
      <c r="Q297" s="1204"/>
      <c r="R297" s="1204"/>
      <c r="S297" s="432" t="s">
        <v>330</v>
      </c>
      <c r="T297" s="433">
        <f>IFERROR(VLOOKUP(H297,'2.1 Balance de prueba'!$B$5:$G$1105,6,0),0)+IFERROR(VLOOKUP(C297,'2.1 Balance de prueba'!$B$5:$G$1825,6,0),0)+IFERROR(VLOOKUP(D297,'2.1 Balance de prueba'!$B$5:$G$1105,6,0),0)+IFERROR(VLOOKUP(E297,'2.1 Balance de prueba'!$B$5:$G$1825,6,0),0)+IFERROR(VLOOKUP(F297,'2.1 Balance de prueba'!$B$5:$G$1825,6,0),0)+IFERROR(VLOOKUP(B297,'2.1 Balance de prueba'!$B$5:$G$1105,6,0),0)+IFERROR(VLOOKUP(A297,'2.1 Balance de prueba'!$B$5:$G$1105,6,0),0)+IFERROR(VLOOKUP(I297,'2.1 Balance de prueba'!$B$5:$G$1105,6,0),0)+IFERROR(VLOOKUP(J297,'2.1 Balance de prueba'!$B$5:$G$1105,6,0),0)+IFERROR(VLOOKUP(K297,'2.1 Balance de prueba'!$B$5:$G$1105,6,0),0)+IFERROR(VLOOKUP(G297,'2.1 Balance de prueba'!$B$5:$G$1105,6,0),0)</f>
        <v>0</v>
      </c>
      <c r="U297" s="433"/>
      <c r="V297" s="433"/>
      <c r="W297" s="433"/>
      <c r="X297" s="430">
        <f t="shared" si="63"/>
        <v>0</v>
      </c>
      <c r="Y297" s="431"/>
      <c r="Z297" s="436"/>
      <c r="AA297" s="436"/>
      <c r="AB297" s="436"/>
      <c r="AC297" s="439"/>
      <c r="AD297" s="439"/>
      <c r="AE297" s="439"/>
      <c r="AF297" s="439"/>
      <c r="AJ297" s="391"/>
    </row>
    <row r="298" spans="1:36" ht="23.25" customHeight="1">
      <c r="A298" s="694"/>
      <c r="B298" s="694"/>
      <c r="C298" s="694"/>
      <c r="D298" s="694"/>
      <c r="E298" s="694"/>
      <c r="F298" s="694"/>
      <c r="G298" s="694"/>
      <c r="H298" s="694"/>
      <c r="I298" s="694"/>
      <c r="J298" s="694"/>
      <c r="K298" s="817"/>
      <c r="M298" s="427">
        <f t="shared" si="60"/>
        <v>286</v>
      </c>
      <c r="N298" s="1164"/>
      <c r="O298" s="1174"/>
      <c r="P298" s="1157" t="s">
        <v>327</v>
      </c>
      <c r="Q298" s="1195"/>
      <c r="R298" s="1195"/>
      <c r="S298" s="1158"/>
      <c r="T298" s="433">
        <f>IFERROR(VLOOKUP(H298,'2.1 Balance de prueba'!$B$5:$G$1105,6,0),0)+IFERROR(VLOOKUP(C298,'2.1 Balance de prueba'!$B$5:$G$1825,6,0),0)+IFERROR(VLOOKUP(D298,'2.1 Balance de prueba'!$B$5:$G$1105,6,0),0)+IFERROR(VLOOKUP(E298,'2.1 Balance de prueba'!$B$5:$G$1825,6,0),0)+IFERROR(VLOOKUP(F298,'2.1 Balance de prueba'!$B$5:$G$1825,6,0),0)+IFERROR(VLOOKUP(B298,'2.1 Balance de prueba'!$B$5:$G$1105,6,0),0)+IFERROR(VLOOKUP(A298,'2.1 Balance de prueba'!$B$5:$G$1105,6,0),0)+IFERROR(VLOOKUP(I298,'2.1 Balance de prueba'!$B$5:$G$1105,6,0),0)+IFERROR(VLOOKUP(J298,'2.1 Balance de prueba'!$B$5:$G$1105,6,0),0)+IFERROR(VLOOKUP(K298,'2.1 Balance de prueba'!$B$5:$G$1105,6,0),0)+IFERROR(VLOOKUP(G298,'2.1 Balance de prueba'!$B$5:$G$1105,6,0),0)</f>
        <v>0</v>
      </c>
      <c r="U298" s="433"/>
      <c r="V298" s="433"/>
      <c r="W298" s="433"/>
      <c r="X298" s="430">
        <f t="shared" si="63"/>
        <v>0</v>
      </c>
      <c r="Y298" s="431"/>
      <c r="Z298" s="436"/>
      <c r="AA298" s="436"/>
      <c r="AB298" s="436"/>
      <c r="AC298" s="439"/>
      <c r="AD298" s="439"/>
      <c r="AE298" s="439"/>
      <c r="AF298" s="439"/>
      <c r="AJ298" s="391"/>
    </row>
    <row r="299" spans="1:36" ht="38.25" customHeight="1">
      <c r="A299" s="694"/>
      <c r="B299" s="694"/>
      <c r="C299" s="694"/>
      <c r="D299" s="694"/>
      <c r="E299" s="694"/>
      <c r="F299" s="694"/>
      <c r="G299" s="694"/>
      <c r="H299" s="694"/>
      <c r="I299" s="694"/>
      <c r="J299" s="694"/>
      <c r="K299" s="724"/>
      <c r="M299" s="427">
        <f t="shared" si="60"/>
        <v>287</v>
      </c>
      <c r="N299" s="1164"/>
      <c r="O299" s="1174"/>
      <c r="P299" s="1157" t="s">
        <v>326</v>
      </c>
      <c r="Q299" s="1195"/>
      <c r="R299" s="1195"/>
      <c r="S299" s="1158"/>
      <c r="T299" s="433">
        <f>IFERROR(VLOOKUP(H299,'2.1 Balance de prueba'!$B$5:$G$1105,6,0),0)+IFERROR(VLOOKUP(C299,'2.1 Balance de prueba'!$B$5:$G$1825,6,0),0)+IFERROR(VLOOKUP(D299,'2.1 Balance de prueba'!$B$5:$G$1105,6,0),0)+IFERROR(VLOOKUP(E299,'2.1 Balance de prueba'!$B$5:$G$1825,6,0),0)+IFERROR(VLOOKUP(F299,'2.1 Balance de prueba'!$B$5:$G$1825,6,0),0)+IFERROR(VLOOKUP(B299,'2.1 Balance de prueba'!$B$5:$G$1105,6,0),0)+IFERROR(VLOOKUP(A299,'2.1 Balance de prueba'!$B$5:$G$1105,6,0),0)+IFERROR(VLOOKUP(I299,'2.1 Balance de prueba'!$B$5:$G$1105,6,0),0)+IFERROR(VLOOKUP(J299,'2.1 Balance de prueba'!$B$5:$G$1105,6,0),0)+IFERROR(VLOOKUP(K299,'2.1 Balance de prueba'!$B$5:$G$1105,6,0),0)+IFERROR(VLOOKUP(G299,'2.1 Balance de prueba'!$B$5:$G$1105,6,0),0)</f>
        <v>0</v>
      </c>
      <c r="U299" s="433"/>
      <c r="V299" s="433"/>
      <c r="W299" s="433"/>
      <c r="X299" s="430">
        <f t="shared" si="63"/>
        <v>0</v>
      </c>
      <c r="Y299" s="431"/>
      <c r="Z299" s="436"/>
      <c r="AA299" s="436"/>
      <c r="AB299" s="436"/>
      <c r="AC299" s="439"/>
      <c r="AD299" s="439"/>
      <c r="AE299" s="439"/>
      <c r="AF299" s="439"/>
      <c r="AJ299" s="391"/>
    </row>
    <row r="300" spans="1:36" ht="38.25" customHeight="1">
      <c r="A300" s="694"/>
      <c r="B300" s="694"/>
      <c r="C300" s="694"/>
      <c r="D300" s="694"/>
      <c r="E300" s="694"/>
      <c r="F300" s="694"/>
      <c r="G300" s="694"/>
      <c r="H300" s="694"/>
      <c r="I300" s="694"/>
      <c r="J300" s="694"/>
      <c r="K300" s="724"/>
      <c r="M300" s="427">
        <f t="shared" si="60"/>
        <v>288</v>
      </c>
      <c r="N300" s="1164"/>
      <c r="O300" s="1174"/>
      <c r="P300" s="1211" t="s">
        <v>758</v>
      </c>
      <c r="Q300" s="1195"/>
      <c r="R300" s="1195"/>
      <c r="S300" s="1158"/>
      <c r="T300" s="433">
        <f>IFERROR(VLOOKUP(H300,'2.1 Balance de prueba'!$B$5:$G$1105,6,0),0)+IFERROR(VLOOKUP(C300,'2.1 Balance de prueba'!$B$5:$G$1825,6,0),0)+IFERROR(VLOOKUP(D300,'2.1 Balance de prueba'!$B$5:$G$1105,6,0),0)+IFERROR(VLOOKUP(E300,'2.1 Balance de prueba'!$B$5:$G$1825,6,0),0)+IFERROR(VLOOKUP(F300,'2.1 Balance de prueba'!$B$5:$G$1825,6,0),0)+IFERROR(VLOOKUP(B300,'2.1 Balance de prueba'!$B$5:$G$1105,6,0),0)+IFERROR(VLOOKUP(A300,'2.1 Balance de prueba'!$B$5:$G$1105,6,0),0)+IFERROR(VLOOKUP(I300,'2.1 Balance de prueba'!$B$5:$G$1105,6,0),0)+IFERROR(VLOOKUP(J300,'2.1 Balance de prueba'!$B$5:$G$1105,6,0),0)+IFERROR(VLOOKUP(K300,'2.1 Balance de prueba'!$B$5:$G$1105,6,0),0)+IFERROR(VLOOKUP(G300,'2.1 Balance de prueba'!$B$5:$G$1105,6,0),0)</f>
        <v>0</v>
      </c>
      <c r="U300" s="433"/>
      <c r="V300" s="433"/>
      <c r="W300" s="433"/>
      <c r="X300" s="430">
        <f t="shared" si="63"/>
        <v>0</v>
      </c>
      <c r="Y300" s="431"/>
      <c r="Z300" s="436"/>
      <c r="AA300" s="436"/>
      <c r="AB300" s="436"/>
      <c r="AC300" s="439"/>
      <c r="AD300" s="439"/>
      <c r="AE300" s="439"/>
      <c r="AF300" s="439"/>
      <c r="AJ300" s="391"/>
    </row>
    <row r="301" spans="1:36" ht="23.25" customHeight="1">
      <c r="A301" s="694"/>
      <c r="B301" s="694"/>
      <c r="C301" s="694"/>
      <c r="D301" s="694"/>
      <c r="E301" s="694"/>
      <c r="F301" s="694"/>
      <c r="G301" s="694"/>
      <c r="H301" s="694"/>
      <c r="I301" s="694"/>
      <c r="J301" s="694"/>
      <c r="K301" s="750"/>
      <c r="M301" s="427">
        <f t="shared" si="60"/>
        <v>289</v>
      </c>
      <c r="N301" s="1164"/>
      <c r="O301" s="1174"/>
      <c r="P301" s="1157" t="s">
        <v>786</v>
      </c>
      <c r="Q301" s="1195"/>
      <c r="R301" s="1195"/>
      <c r="S301" s="1158"/>
      <c r="T301" s="433">
        <f>IFERROR(VLOOKUP(H301,'2.1 Balance de prueba'!$B$5:$G$1105,6,0),0)+IFERROR(VLOOKUP(C301,'2.1 Balance de prueba'!$B$5:$G$1825,6,0),0)+IFERROR(VLOOKUP(D301,'2.1 Balance de prueba'!$B$5:$G$1105,6,0),0)+IFERROR(VLOOKUP(E301,'2.1 Balance de prueba'!$B$5:$G$1825,6,0),0)+IFERROR(VLOOKUP(F301,'2.1 Balance de prueba'!$B$5:$G$1825,6,0),0)+IFERROR(VLOOKUP(B301,'2.1 Balance de prueba'!$B$5:$G$1105,6,0),0)+IFERROR(VLOOKUP(A301,'2.1 Balance de prueba'!$B$5:$G$1105,6,0),0)+IFERROR(VLOOKUP(I301,'2.1 Balance de prueba'!$B$5:$G$1105,6,0),0)+IFERROR(VLOOKUP(J301,'2.1 Balance de prueba'!$B$5:$G$1105,6,0),0)+IFERROR(VLOOKUP(K301,'2.1 Balance de prueba'!$B$5:$G$1105,6,0),0)+IFERROR(VLOOKUP(G301,'2.1 Balance de prueba'!$B$5:$G$1105,6,0),0)</f>
        <v>0</v>
      </c>
      <c r="U301" s="433"/>
      <c r="V301" s="433"/>
      <c r="W301" s="433"/>
      <c r="X301" s="430">
        <f t="shared" si="63"/>
        <v>0</v>
      </c>
      <c r="Y301" s="431"/>
      <c r="Z301" s="436"/>
      <c r="AA301" s="436"/>
      <c r="AB301" s="436"/>
      <c r="AC301" s="439"/>
      <c r="AD301" s="439"/>
      <c r="AE301" s="439"/>
      <c r="AF301" s="439"/>
      <c r="AJ301" s="391"/>
    </row>
    <row r="302" spans="1:36" ht="23.25" customHeight="1">
      <c r="A302" s="694"/>
      <c r="B302" s="694"/>
      <c r="C302" s="694"/>
      <c r="D302" s="694"/>
      <c r="E302" s="694"/>
      <c r="F302" s="694"/>
      <c r="G302" s="694"/>
      <c r="H302" s="694"/>
      <c r="I302" s="694"/>
      <c r="J302" s="694"/>
      <c r="K302" s="724"/>
      <c r="M302" s="427">
        <f t="shared" si="60"/>
        <v>290</v>
      </c>
      <c r="N302" s="1164"/>
      <c r="O302" s="1174"/>
      <c r="P302" s="1157" t="s">
        <v>212</v>
      </c>
      <c r="Q302" s="1195"/>
      <c r="R302" s="1195"/>
      <c r="S302" s="1158"/>
      <c r="T302" s="433">
        <f>IFERROR(VLOOKUP(H302,'2.1 Balance de prueba'!$B$5:$G$1105,6,0),0)+IFERROR(VLOOKUP(C302,'2.1 Balance de prueba'!$B$5:$G$1825,6,0),0)+IFERROR(VLOOKUP(D302,'2.1 Balance de prueba'!$B$5:$G$1105,6,0),0)+IFERROR(VLOOKUP(E302,'2.1 Balance de prueba'!$B$5:$G$1825,6,0),0)+IFERROR(VLOOKUP(F302,'2.1 Balance de prueba'!$B$5:$G$1825,6,0),0)+IFERROR(VLOOKUP(B302,'2.1 Balance de prueba'!$B$5:$G$1105,6,0),0)+IFERROR(VLOOKUP(A302,'2.1 Balance de prueba'!$B$5:$G$1105,6,0),0)+IFERROR(VLOOKUP(I302,'2.1 Balance de prueba'!$B$5:$G$1105,6,0),0)+IFERROR(VLOOKUP(J302,'2.1 Balance de prueba'!$B$5:$G$1105,6,0),0)+IFERROR(VLOOKUP(K302,'2.1 Balance de prueba'!$B$5:$G$1105,6,0),0)+IFERROR(VLOOKUP(G302,'2.1 Balance de prueba'!$B$5:$G$1105,6,0),0)</f>
        <v>0</v>
      </c>
      <c r="U302" s="433"/>
      <c r="V302" s="433"/>
      <c r="W302" s="433"/>
      <c r="X302" s="430">
        <f t="shared" si="63"/>
        <v>0</v>
      </c>
      <c r="Y302" s="431"/>
      <c r="Z302" s="436"/>
      <c r="AA302" s="436"/>
      <c r="AB302" s="436"/>
      <c r="AC302" s="439"/>
      <c r="AD302" s="439"/>
      <c r="AE302" s="439"/>
      <c r="AF302" s="439"/>
      <c r="AJ302" s="391"/>
    </row>
    <row r="303" spans="1:36" ht="23.25" customHeight="1">
      <c r="A303" s="694"/>
      <c r="B303" s="694"/>
      <c r="C303" s="694"/>
      <c r="D303" s="694"/>
      <c r="E303" s="694"/>
      <c r="F303" s="694"/>
      <c r="G303" s="694"/>
      <c r="H303" s="694"/>
      <c r="I303" s="694"/>
      <c r="J303" s="694"/>
      <c r="K303" s="724"/>
      <c r="M303" s="427">
        <f t="shared" si="60"/>
        <v>291</v>
      </c>
      <c r="N303" s="1164"/>
      <c r="O303" s="1174"/>
      <c r="P303" s="1157" t="s">
        <v>405</v>
      </c>
      <c r="Q303" s="1195"/>
      <c r="R303" s="1195"/>
      <c r="S303" s="1158"/>
      <c r="T303" s="433">
        <f>IFERROR(VLOOKUP(H303,'2.1 Balance de prueba'!$B$5:$G$1105,6,0),0)+IFERROR(VLOOKUP(C303,'2.1 Balance de prueba'!$B$5:$G$1825,6,0),0)+IFERROR(VLOOKUP(D303,'2.1 Balance de prueba'!$B$5:$G$1105,6,0),0)+IFERROR(VLOOKUP(E303,'2.1 Balance de prueba'!$B$5:$G$1825,6,0),0)+IFERROR(VLOOKUP(F303,'2.1 Balance de prueba'!$B$5:$G$1825,6,0),0)+IFERROR(VLOOKUP(B303,'2.1 Balance de prueba'!$B$5:$G$1105,6,0),0)+IFERROR(VLOOKUP(A303,'2.1 Balance de prueba'!$B$5:$G$1105,6,0),0)+IFERROR(VLOOKUP(I303,'2.1 Balance de prueba'!$B$5:$G$1105,6,0),0)+IFERROR(VLOOKUP(J303,'2.1 Balance de prueba'!$B$5:$G$1105,6,0),0)+IFERROR(VLOOKUP(K303,'2.1 Balance de prueba'!$B$5:$G$1105,6,0),0)+IFERROR(VLOOKUP(G303,'2.1 Balance de prueba'!$B$5:$G$1105,6,0),0)</f>
        <v>0</v>
      </c>
      <c r="U303" s="433"/>
      <c r="V303" s="433"/>
      <c r="W303" s="433"/>
      <c r="X303" s="430">
        <f t="shared" si="63"/>
        <v>0</v>
      </c>
      <c r="Y303" s="431"/>
      <c r="Z303" s="436"/>
      <c r="AA303" s="436"/>
      <c r="AB303" s="436"/>
      <c r="AC303" s="439"/>
      <c r="AD303" s="439"/>
      <c r="AE303" s="439"/>
      <c r="AF303" s="439"/>
      <c r="AJ303" s="391"/>
    </row>
    <row r="304" spans="1:36" ht="23.25" customHeight="1">
      <c r="A304" s="694"/>
      <c r="B304" s="694"/>
      <c r="C304" s="694"/>
      <c r="D304" s="694"/>
      <c r="E304" s="694"/>
      <c r="F304" s="694"/>
      <c r="G304" s="694"/>
      <c r="H304" s="694"/>
      <c r="I304" s="694"/>
      <c r="J304" s="694"/>
      <c r="K304" s="724"/>
      <c r="M304" s="427">
        <f t="shared" si="60"/>
        <v>292</v>
      </c>
      <c r="N304" s="1164"/>
      <c r="O304" s="1174"/>
      <c r="P304" s="1157" t="s">
        <v>437</v>
      </c>
      <c r="Q304" s="1195"/>
      <c r="R304" s="1195"/>
      <c r="S304" s="1158"/>
      <c r="T304" s="433">
        <f>IFERROR(VLOOKUP(H304,'2.1 Balance de prueba'!$B$5:$G$1105,6,0),0)+IFERROR(VLOOKUP(C304,'2.1 Balance de prueba'!$B$5:$G$1825,6,0),0)+IFERROR(VLOOKUP(D304,'2.1 Balance de prueba'!$B$5:$G$1105,6,0),0)+IFERROR(VLOOKUP(E304,'2.1 Balance de prueba'!$B$5:$G$1825,6,0),0)+IFERROR(VLOOKUP(F304,'2.1 Balance de prueba'!$B$5:$G$1825,6,0),0)+IFERROR(VLOOKUP(B304,'2.1 Balance de prueba'!$B$5:$G$1105,6,0),0)+IFERROR(VLOOKUP(A304,'2.1 Balance de prueba'!$B$5:$G$1105,6,0),0)+IFERROR(VLOOKUP(I304,'2.1 Balance de prueba'!$B$5:$G$1105,6,0),0)+IFERROR(VLOOKUP(J304,'2.1 Balance de prueba'!$B$5:$G$1105,6,0),0)+IFERROR(VLOOKUP(K304,'2.1 Balance de prueba'!$B$5:$G$1105,6,0),0)+IFERROR(VLOOKUP(G304,'2.1 Balance de prueba'!$B$5:$G$1105,6,0),0)</f>
        <v>0</v>
      </c>
      <c r="U304" s="433"/>
      <c r="V304" s="433"/>
      <c r="W304" s="433"/>
      <c r="X304" s="430">
        <f t="shared" si="63"/>
        <v>0</v>
      </c>
      <c r="Y304" s="431"/>
      <c r="Z304" s="436"/>
      <c r="AA304" s="436"/>
      <c r="AB304" s="436"/>
      <c r="AC304" s="439"/>
      <c r="AD304" s="439"/>
      <c r="AE304" s="439"/>
      <c r="AF304" s="439"/>
      <c r="AJ304" s="391"/>
    </row>
    <row r="305" spans="1:36" ht="23.25" customHeight="1">
      <c r="A305" s="694"/>
      <c r="B305" s="694"/>
      <c r="C305" s="694"/>
      <c r="D305" s="694"/>
      <c r="E305" s="694"/>
      <c r="F305" s="694"/>
      <c r="G305" s="694"/>
      <c r="H305" s="694"/>
      <c r="I305" s="694"/>
      <c r="J305" s="694"/>
      <c r="K305" s="724"/>
      <c r="M305" s="427">
        <f t="shared" si="60"/>
        <v>293</v>
      </c>
      <c r="N305" s="1164"/>
      <c r="O305" s="1174"/>
      <c r="P305" s="1157" t="s">
        <v>680</v>
      </c>
      <c r="Q305" s="1195"/>
      <c r="R305" s="1195"/>
      <c r="S305" s="1158"/>
      <c r="T305" s="433">
        <f>IFERROR(VLOOKUP(H305,'2.1 Balance de prueba'!$B$5:$G$1105,6,0),0)+IFERROR(VLOOKUP(C305,'2.1 Balance de prueba'!$B$5:$G$1825,6,0),0)+IFERROR(VLOOKUP(D305,'2.1 Balance de prueba'!$B$5:$G$1105,6,0),0)+IFERROR(VLOOKUP(E305,'2.1 Balance de prueba'!$B$5:$G$1825,6,0),0)+IFERROR(VLOOKUP(F305,'2.1 Balance de prueba'!$B$5:$G$1825,6,0),0)+IFERROR(VLOOKUP(B305,'2.1 Balance de prueba'!$B$5:$G$1105,6,0),0)+IFERROR(VLOOKUP(A305,'2.1 Balance de prueba'!$B$5:$G$1105,6,0),0)+IFERROR(VLOOKUP(I305,'2.1 Balance de prueba'!$B$5:$G$1105,6,0),0)+IFERROR(VLOOKUP(J305,'2.1 Balance de prueba'!$B$5:$G$1105,6,0),0)+IFERROR(VLOOKUP(K305,'2.1 Balance de prueba'!$B$5:$G$1105,6,0),0)+IFERROR(VLOOKUP(G305,'2.1 Balance de prueba'!$B$5:$G$1105,6,0),0)</f>
        <v>0</v>
      </c>
      <c r="U305" s="433"/>
      <c r="V305" s="433"/>
      <c r="W305" s="433"/>
      <c r="X305" s="430">
        <f t="shared" si="63"/>
        <v>0</v>
      </c>
      <c r="Y305" s="431"/>
      <c r="Z305" s="436"/>
      <c r="AA305" s="436"/>
      <c r="AB305" s="436"/>
      <c r="AC305" s="439"/>
      <c r="AD305" s="439"/>
      <c r="AE305" s="439"/>
      <c r="AF305" s="439"/>
      <c r="AJ305" s="391"/>
    </row>
    <row r="306" spans="1:36" ht="30.75" customHeight="1">
      <c r="A306" s="694"/>
      <c r="B306" s="694"/>
      <c r="C306" s="694"/>
      <c r="D306" s="694"/>
      <c r="E306" s="694"/>
      <c r="F306" s="694"/>
      <c r="G306" s="694"/>
      <c r="H306" s="694"/>
      <c r="I306" s="694"/>
      <c r="J306" s="694"/>
      <c r="K306" s="750"/>
      <c r="M306" s="427">
        <f t="shared" si="60"/>
        <v>294</v>
      </c>
      <c r="N306" s="1164"/>
      <c r="O306" s="1175"/>
      <c r="P306" s="1157" t="s">
        <v>224</v>
      </c>
      <c r="Q306" s="1195"/>
      <c r="R306" s="1195"/>
      <c r="S306" s="1158"/>
      <c r="T306" s="433">
        <f>IFERROR(VLOOKUP(H306,'2.1 Balance de prueba'!$B$5:$G$1105,6,0),0)+IFERROR(VLOOKUP(C306,'2.1 Balance de prueba'!$B$5:$G$1825,6,0),0)+IFERROR(VLOOKUP(D306,'2.1 Balance de prueba'!$B$5:$G$1105,6,0),0)+IFERROR(VLOOKUP(E306,'2.1 Balance de prueba'!$B$5:$G$1825,6,0),0)+IFERROR(VLOOKUP(F306,'2.1 Balance de prueba'!$B$5:$G$1825,6,0),0)+IFERROR(VLOOKUP(B306,'2.1 Balance de prueba'!$B$5:$G$1105,6,0),0)+IFERROR(VLOOKUP(A306,'2.1 Balance de prueba'!$B$5:$G$1105,6,0),0)+IFERROR(VLOOKUP(I306,'2.1 Balance de prueba'!$B$5:$G$1105,6,0),0)+IFERROR(VLOOKUP(J306,'2.1 Balance de prueba'!$B$5:$G$1105,6,0),0)+IFERROR(VLOOKUP(K306,'2.1 Balance de prueba'!$B$5:$G$1105,6,0),0)+IFERROR(VLOOKUP(G306,'2.1 Balance de prueba'!$B$5:$G$1105,6,0),0)</f>
        <v>0</v>
      </c>
      <c r="U306" s="433"/>
      <c r="V306" s="433"/>
      <c r="W306" s="433"/>
      <c r="X306" s="430">
        <f t="shared" si="63"/>
        <v>0</v>
      </c>
      <c r="Y306" s="431"/>
      <c r="Z306" s="436"/>
      <c r="AA306" s="436"/>
      <c r="AB306" s="436"/>
      <c r="AC306" s="439"/>
      <c r="AD306" s="439"/>
      <c r="AE306" s="439"/>
      <c r="AF306" s="439"/>
      <c r="AJ306" s="391"/>
    </row>
    <row r="307" spans="1:36" ht="32.25" customHeight="1">
      <c r="A307" s="694"/>
      <c r="B307" s="694"/>
      <c r="C307" s="694"/>
      <c r="D307" s="694"/>
      <c r="E307" s="694"/>
      <c r="F307" s="694"/>
      <c r="G307" s="694"/>
      <c r="H307" s="694"/>
      <c r="I307" s="694"/>
      <c r="J307" s="694"/>
      <c r="K307" s="724"/>
      <c r="M307" s="427">
        <f t="shared" si="60"/>
        <v>295</v>
      </c>
      <c r="N307" s="1164"/>
      <c r="O307" s="1212" t="s">
        <v>639</v>
      </c>
      <c r="P307" s="1213"/>
      <c r="Q307" s="1214"/>
      <c r="R307" s="1214"/>
      <c r="S307" s="1215"/>
      <c r="T307" s="430">
        <f>SUM(T308:T309)</f>
        <v>0</v>
      </c>
      <c r="U307" s="430">
        <f>SUM(U308:U309)</f>
        <v>0</v>
      </c>
      <c r="V307" s="430">
        <f t="shared" ref="V307:AF307" si="64">SUM(V308:V309)</f>
        <v>0</v>
      </c>
      <c r="W307" s="430">
        <f t="shared" si="64"/>
        <v>0</v>
      </c>
      <c r="X307" s="430">
        <f t="shared" si="64"/>
        <v>0</v>
      </c>
      <c r="Y307" s="431"/>
      <c r="Z307" s="430">
        <f t="shared" si="64"/>
        <v>0</v>
      </c>
      <c r="AA307" s="430">
        <f t="shared" si="64"/>
        <v>0</v>
      </c>
      <c r="AB307" s="430">
        <f t="shared" si="64"/>
        <v>0</v>
      </c>
      <c r="AC307" s="430">
        <f t="shared" si="64"/>
        <v>0</v>
      </c>
      <c r="AD307" s="430">
        <f t="shared" si="64"/>
        <v>0</v>
      </c>
      <c r="AE307" s="430">
        <f t="shared" si="64"/>
        <v>0</v>
      </c>
      <c r="AF307" s="430">
        <f t="shared" si="64"/>
        <v>0</v>
      </c>
      <c r="AJ307" s="391"/>
    </row>
    <row r="308" spans="1:36" ht="24.75" customHeight="1">
      <c r="A308" s="694"/>
      <c r="B308" s="694"/>
      <c r="C308" s="694"/>
      <c r="D308" s="694"/>
      <c r="E308" s="694"/>
      <c r="F308" s="694"/>
      <c r="G308" s="694"/>
      <c r="H308" s="694"/>
      <c r="I308" s="694"/>
      <c r="J308" s="694"/>
      <c r="K308" s="724"/>
      <c r="M308" s="427">
        <f t="shared" si="60"/>
        <v>296</v>
      </c>
      <c r="N308" s="1164"/>
      <c r="O308" s="1173"/>
      <c r="P308" s="1157" t="s">
        <v>438</v>
      </c>
      <c r="Q308" s="1195"/>
      <c r="R308" s="1195"/>
      <c r="S308" s="1158"/>
      <c r="T308" s="433">
        <f>IFERROR(VLOOKUP(H308,'2.1 Balance de prueba'!$B$5:$G$1105,6,0),0)+IFERROR(VLOOKUP(C308,'2.1 Balance de prueba'!$B$5:$G$1825,6,0),0)+IFERROR(VLOOKUP(D308,'2.1 Balance de prueba'!$B$5:$G$1105,6,0),0)+IFERROR(VLOOKUP(E308,'2.1 Balance de prueba'!$B$5:$G$1825,6,0),0)+IFERROR(VLOOKUP(F308,'2.1 Balance de prueba'!$B$5:$G$1825,6,0),0)+IFERROR(VLOOKUP(B308,'2.1 Balance de prueba'!$B$5:$G$1105,6,0),0)+IFERROR(VLOOKUP(A308,'2.1 Balance de prueba'!$B$5:$G$1105,6,0),0)+IFERROR(VLOOKUP(I308,'2.1 Balance de prueba'!$B$5:$G$1105,6,0),0)+IFERROR(VLOOKUP(J308,'2.1 Balance de prueba'!$B$5:$G$1105,6,0),0)+IFERROR(VLOOKUP(K308,'2.1 Balance de prueba'!$B$5:$G$1105,6,0),0)+IFERROR(VLOOKUP(G308,'2.1 Balance de prueba'!$B$5:$G$1105,6,0),0)</f>
        <v>0</v>
      </c>
      <c r="U308" s="433"/>
      <c r="V308" s="443">
        <f>T308+U308</f>
        <v>0</v>
      </c>
      <c r="W308" s="444"/>
      <c r="X308" s="430">
        <f t="shared" ref="X308:X309" si="65">T308+U308-V308+W308</f>
        <v>0</v>
      </c>
      <c r="Y308" s="431"/>
      <c r="Z308" s="445"/>
      <c r="AA308" s="445"/>
      <c r="AB308" s="445"/>
      <c r="AC308" s="446"/>
      <c r="AD308" s="446"/>
      <c r="AE308" s="446"/>
      <c r="AF308" s="446"/>
      <c r="AJ308" s="391"/>
    </row>
    <row r="309" spans="1:36" ht="31.5" customHeight="1">
      <c r="A309" s="694"/>
      <c r="B309" s="694"/>
      <c r="C309" s="694"/>
      <c r="D309" s="694"/>
      <c r="E309" s="694"/>
      <c r="F309" s="694"/>
      <c r="G309" s="694"/>
      <c r="H309" s="694"/>
      <c r="I309" s="694"/>
      <c r="J309" s="694"/>
      <c r="K309" s="724"/>
      <c r="M309" s="427">
        <f t="shared" si="60"/>
        <v>297</v>
      </c>
      <c r="N309" s="1164"/>
      <c r="O309" s="1175"/>
      <c r="P309" s="1157" t="s">
        <v>112</v>
      </c>
      <c r="Q309" s="1195"/>
      <c r="R309" s="1195"/>
      <c r="S309" s="1158"/>
      <c r="T309" s="433">
        <f>IFERROR(VLOOKUP(H309,'2.1 Balance de prueba'!$B$5:$G$1105,6,0),0)+IFERROR(VLOOKUP(C309,'2.1 Balance de prueba'!$B$5:$G$1825,6,0),0)+IFERROR(VLOOKUP(D309,'2.1 Balance de prueba'!$B$5:$G$1105,6,0),0)+IFERROR(VLOOKUP(E309,'2.1 Balance de prueba'!$B$5:$G$1825,6,0),0)+IFERROR(VLOOKUP(F309,'2.1 Balance de prueba'!$B$5:$G$1825,6,0),0)+IFERROR(VLOOKUP(B309,'2.1 Balance de prueba'!$B$5:$G$1105,6,0),0)+IFERROR(VLOOKUP(A309,'2.1 Balance de prueba'!$B$5:$G$1105,6,0),0)+IFERROR(VLOOKUP(I309,'2.1 Balance de prueba'!$B$5:$G$1105,6,0),0)+IFERROR(VLOOKUP(J309,'2.1 Balance de prueba'!$B$5:$G$1105,6,0),0)+IFERROR(VLOOKUP(K309,'2.1 Balance de prueba'!$B$5:$G$1105,6,0),0)+IFERROR(VLOOKUP(G309,'2.1 Balance de prueba'!$B$5:$G$1105,6,0),0)</f>
        <v>0</v>
      </c>
      <c r="U309" s="433"/>
      <c r="V309" s="443">
        <f>T309+U309</f>
        <v>0</v>
      </c>
      <c r="W309" s="444"/>
      <c r="X309" s="430">
        <f t="shared" si="65"/>
        <v>0</v>
      </c>
      <c r="Y309" s="431"/>
      <c r="Z309" s="445"/>
      <c r="AA309" s="445"/>
      <c r="AB309" s="445"/>
      <c r="AC309" s="446"/>
      <c r="AD309" s="446"/>
      <c r="AE309" s="446"/>
      <c r="AF309" s="446"/>
      <c r="AJ309" s="391"/>
    </row>
    <row r="310" spans="1:36" ht="18.75" customHeight="1">
      <c r="A310" s="694"/>
      <c r="B310" s="694"/>
      <c r="C310" s="694"/>
      <c r="D310" s="694"/>
      <c r="E310" s="694"/>
      <c r="F310" s="694"/>
      <c r="G310" s="694"/>
      <c r="H310" s="694"/>
      <c r="I310" s="694"/>
      <c r="J310" s="694"/>
      <c r="K310" s="724"/>
      <c r="M310" s="427">
        <f t="shared" si="60"/>
        <v>298</v>
      </c>
      <c r="N310" s="1164"/>
      <c r="O310" s="1159" t="s">
        <v>112</v>
      </c>
      <c r="P310" s="1160"/>
      <c r="Q310" s="1176"/>
      <c r="R310" s="1176"/>
      <c r="S310" s="1177"/>
      <c r="T310" s="428">
        <f>SUM(T311:T315)</f>
        <v>0</v>
      </c>
      <c r="U310" s="428">
        <f>SUM(U311:U315)</f>
        <v>0</v>
      </c>
      <c r="V310" s="428">
        <f t="shared" ref="V310:AF310" si="66">SUM(V311:V315)</f>
        <v>0</v>
      </c>
      <c r="W310" s="428">
        <f t="shared" si="66"/>
        <v>0</v>
      </c>
      <c r="X310" s="428">
        <f t="shared" si="66"/>
        <v>0</v>
      </c>
      <c r="Y310" s="429"/>
      <c r="Z310" s="428">
        <f t="shared" si="66"/>
        <v>0</v>
      </c>
      <c r="AA310" s="428">
        <f t="shared" si="66"/>
        <v>0</v>
      </c>
      <c r="AB310" s="428">
        <f t="shared" si="66"/>
        <v>0</v>
      </c>
      <c r="AC310" s="428">
        <f t="shared" si="66"/>
        <v>0</v>
      </c>
      <c r="AD310" s="428">
        <f t="shared" si="66"/>
        <v>0</v>
      </c>
      <c r="AE310" s="428">
        <f t="shared" si="66"/>
        <v>0</v>
      </c>
      <c r="AF310" s="428">
        <f t="shared" si="66"/>
        <v>0</v>
      </c>
      <c r="AJ310" s="391"/>
    </row>
    <row r="311" spans="1:36" ht="20.25" customHeight="1">
      <c r="A311" s="694"/>
      <c r="B311" s="694"/>
      <c r="C311" s="694"/>
      <c r="D311" s="694"/>
      <c r="E311" s="694"/>
      <c r="F311" s="694"/>
      <c r="G311" s="694"/>
      <c r="H311" s="694"/>
      <c r="I311" s="694"/>
      <c r="J311" s="694"/>
      <c r="K311" s="724"/>
      <c r="M311" s="427">
        <f t="shared" si="60"/>
        <v>299</v>
      </c>
      <c r="N311" s="1164"/>
      <c r="O311" s="1173"/>
      <c r="P311" s="1157" t="s">
        <v>203</v>
      </c>
      <c r="Q311" s="1195"/>
      <c r="R311" s="1195"/>
      <c r="S311" s="1158"/>
      <c r="T311" s="433">
        <f>IFERROR(VLOOKUP(H311,'2.1 Balance de prueba'!$B$5:$G$1105,6,0),0)+IFERROR(VLOOKUP(C311,'2.1 Balance de prueba'!$B$5:$G$1825,6,0),0)+IFERROR(VLOOKUP(D311,'2.1 Balance de prueba'!$B$5:$G$1105,6,0),0)+IFERROR(VLOOKUP(E311,'2.1 Balance de prueba'!$B$5:$G$1825,6,0),0)+IFERROR(VLOOKUP(F311,'2.1 Balance de prueba'!$B$5:$G$1825,6,0),0)+IFERROR(VLOOKUP(B311,'2.1 Balance de prueba'!$B$5:$G$1105,6,0),0)+IFERROR(VLOOKUP(A311,'2.1 Balance de prueba'!$B$5:$G$1105,6,0),0)+IFERROR(VLOOKUP(I311,'2.1 Balance de prueba'!$B$5:$G$1105,6,0),0)+IFERROR(VLOOKUP(J311,'2.1 Balance de prueba'!$B$5:$G$1105,6,0),0)+IFERROR(VLOOKUP(K311,'2.1 Balance de prueba'!$B$5:$G$1105,6,0),0)+IFERROR(VLOOKUP(G311,'2.1 Balance de prueba'!$B$5:$G$1105,6,0),0)</f>
        <v>0</v>
      </c>
      <c r="U311" s="433"/>
      <c r="V311" s="433"/>
      <c r="W311" s="433"/>
      <c r="X311" s="430">
        <f t="shared" ref="X311:X315" si="67">T311+U311-V311+W311</f>
        <v>0</v>
      </c>
      <c r="Y311" s="431"/>
      <c r="Z311" s="436"/>
      <c r="AA311" s="436"/>
      <c r="AB311" s="436"/>
      <c r="AC311" s="439"/>
      <c r="AD311" s="439"/>
      <c r="AE311" s="439"/>
      <c r="AF311" s="439"/>
      <c r="AJ311" s="391"/>
    </row>
    <row r="312" spans="1:36" ht="20.25" customHeight="1">
      <c r="A312" s="694"/>
      <c r="B312" s="694"/>
      <c r="C312" s="694"/>
      <c r="D312" s="694"/>
      <c r="E312" s="694"/>
      <c r="F312" s="694"/>
      <c r="G312" s="694"/>
      <c r="H312" s="694"/>
      <c r="I312" s="694"/>
      <c r="J312" s="694"/>
      <c r="K312" s="755"/>
      <c r="M312" s="427">
        <f t="shared" si="60"/>
        <v>300</v>
      </c>
      <c r="N312" s="1164"/>
      <c r="O312" s="1174"/>
      <c r="P312" s="1366" t="s">
        <v>208</v>
      </c>
      <c r="Q312" s="1195"/>
      <c r="R312" s="1195"/>
      <c r="S312" s="1158"/>
      <c r="T312" s="433">
        <f>IFERROR(VLOOKUP(H312,'2.1 Balance de prueba'!$B$5:$G$1105,6,0),0)+IFERROR(VLOOKUP(C312,'2.1 Balance de prueba'!$B$5:$G$1825,6,0),0)+IFERROR(VLOOKUP(D312,'2.1 Balance de prueba'!$B$5:$G$1105,6,0),0)+IFERROR(VLOOKUP(E312,'2.1 Balance de prueba'!$B$5:$G$1825,6,0),0)+IFERROR(VLOOKUP(F312,'2.1 Balance de prueba'!$B$5:$G$1825,6,0),0)+IFERROR(VLOOKUP(B312,'2.1 Balance de prueba'!$B$5:$G$1105,6,0),0)+IFERROR(VLOOKUP(A312,'2.1 Balance de prueba'!$B$5:$G$1105,6,0),0)+IFERROR(VLOOKUP(I312,'2.1 Balance de prueba'!$B$5:$G$1105,6,0),0)+IFERROR(VLOOKUP(J312,'2.1 Balance de prueba'!$B$5:$G$1105,6,0),0)+IFERROR(VLOOKUP(K312,'2.1 Balance de prueba'!$B$5:$G$1105,6,0),0)+IFERROR(VLOOKUP(G312,'2.1 Balance de prueba'!$B$5:$G$1105,6,0),0)</f>
        <v>0</v>
      </c>
      <c r="U312" s="433"/>
      <c r="V312" s="433"/>
      <c r="W312" s="433"/>
      <c r="X312" s="430">
        <f t="shared" si="67"/>
        <v>0</v>
      </c>
      <c r="Y312" s="431"/>
      <c r="Z312" s="436"/>
      <c r="AA312" s="436"/>
      <c r="AB312" s="436"/>
      <c r="AC312" s="439"/>
      <c r="AD312" s="439"/>
      <c r="AE312" s="439"/>
      <c r="AF312" s="439"/>
      <c r="AJ312" s="391"/>
    </row>
    <row r="313" spans="1:36" ht="20.25" customHeight="1">
      <c r="A313" s="694"/>
      <c r="B313" s="694"/>
      <c r="C313" s="694"/>
      <c r="D313" s="694"/>
      <c r="E313" s="694"/>
      <c r="F313" s="694"/>
      <c r="G313" s="694"/>
      <c r="H313" s="694"/>
      <c r="I313" s="694"/>
      <c r="J313" s="694"/>
      <c r="K313" s="755"/>
      <c r="M313" s="427">
        <f t="shared" si="60"/>
        <v>301</v>
      </c>
      <c r="N313" s="1164"/>
      <c r="O313" s="1174"/>
      <c r="P313" s="1157" t="s">
        <v>439</v>
      </c>
      <c r="Q313" s="1195"/>
      <c r="R313" s="1195"/>
      <c r="S313" s="1158"/>
      <c r="T313" s="433">
        <f>IFERROR(VLOOKUP(H313,'2.1 Balance de prueba'!$B$5:$G$1105,6,0),0)+IFERROR(VLOOKUP(C313,'2.1 Balance de prueba'!$B$5:$G$1825,6,0),0)+IFERROR(VLOOKUP(D313,'2.1 Balance de prueba'!$B$5:$G$1105,6,0),0)+IFERROR(VLOOKUP(E313,'2.1 Balance de prueba'!$B$5:$G$1825,6,0),0)+IFERROR(VLOOKUP(F313,'2.1 Balance de prueba'!$B$5:$G$1825,6,0),0)+IFERROR(VLOOKUP(B313,'2.1 Balance de prueba'!$B$5:$G$1105,6,0),0)+IFERROR(VLOOKUP(A313,'2.1 Balance de prueba'!$B$5:$G$1105,6,0),0)+IFERROR(VLOOKUP(I313,'2.1 Balance de prueba'!$B$5:$G$1105,6,0),0)+IFERROR(VLOOKUP(J313,'2.1 Balance de prueba'!$B$5:$G$1105,6,0),0)+IFERROR(VLOOKUP(K313,'2.1 Balance de prueba'!$B$5:$G$1105,6,0),0)+IFERROR(VLOOKUP(G313,'2.1 Balance de prueba'!$B$5:$G$1105,6,0),0)</f>
        <v>0</v>
      </c>
      <c r="U313" s="433"/>
      <c r="V313" s="433"/>
      <c r="W313" s="433"/>
      <c r="X313" s="430">
        <f t="shared" si="67"/>
        <v>0</v>
      </c>
      <c r="Y313" s="431"/>
      <c r="Z313" s="436"/>
      <c r="AA313" s="436"/>
      <c r="AB313" s="436"/>
      <c r="AC313" s="439"/>
      <c r="AD313" s="439"/>
      <c r="AE313" s="439"/>
      <c r="AF313" s="439"/>
      <c r="AJ313" s="391"/>
    </row>
    <row r="314" spans="1:36" ht="20.25" customHeight="1">
      <c r="A314" s="694"/>
      <c r="B314" s="694"/>
      <c r="C314" s="694"/>
      <c r="D314" s="694"/>
      <c r="E314" s="694"/>
      <c r="F314" s="694"/>
      <c r="G314" s="694"/>
      <c r="H314" s="694"/>
      <c r="I314" s="694"/>
      <c r="J314" s="694"/>
      <c r="K314" s="755"/>
      <c r="M314" s="427">
        <f t="shared" si="60"/>
        <v>302</v>
      </c>
      <c r="N314" s="1164"/>
      <c r="O314" s="1174"/>
      <c r="P314" s="1157" t="s">
        <v>440</v>
      </c>
      <c r="Q314" s="1195"/>
      <c r="R314" s="1195"/>
      <c r="S314" s="1158"/>
      <c r="T314" s="433">
        <f>IFERROR(VLOOKUP(H314,'2.1 Balance de prueba'!$B$5:$G$1105,6,0),0)+IFERROR(VLOOKUP(C314,'2.1 Balance de prueba'!$B$5:$G$1825,6,0),0)+IFERROR(VLOOKUP(D314,'2.1 Balance de prueba'!$B$5:$G$1105,6,0),0)+IFERROR(VLOOKUP(E314,'2.1 Balance de prueba'!$B$5:$G$1825,6,0),0)+IFERROR(VLOOKUP(F314,'2.1 Balance de prueba'!$B$5:$G$1825,6,0),0)+IFERROR(VLOOKUP(B314,'2.1 Balance de prueba'!$B$5:$G$1105,6,0),0)+IFERROR(VLOOKUP(A314,'2.1 Balance de prueba'!$B$5:$G$1105,6,0),0)+IFERROR(VLOOKUP(I314,'2.1 Balance de prueba'!$B$5:$G$1105,6,0),0)+IFERROR(VLOOKUP(J314,'2.1 Balance de prueba'!$B$5:$G$1105,6,0),0)+IFERROR(VLOOKUP(K314,'2.1 Balance de prueba'!$B$5:$G$1105,6,0),0)+IFERROR(VLOOKUP(G314,'2.1 Balance de prueba'!$B$5:$G$1105,6,0),0)</f>
        <v>0</v>
      </c>
      <c r="U314" s="433"/>
      <c r="V314" s="433"/>
      <c r="W314" s="433"/>
      <c r="X314" s="430">
        <f t="shared" si="67"/>
        <v>0</v>
      </c>
      <c r="Y314" s="431"/>
      <c r="Z314" s="436"/>
      <c r="AA314" s="436"/>
      <c r="AB314" s="436"/>
      <c r="AC314" s="439"/>
      <c r="AD314" s="439"/>
      <c r="AE314" s="439"/>
      <c r="AF314" s="439"/>
      <c r="AJ314" s="391"/>
    </row>
    <row r="315" spans="1:36" ht="20.25" customHeight="1">
      <c r="A315" s="694"/>
      <c r="B315" s="694"/>
      <c r="C315" s="694"/>
      <c r="D315" s="694"/>
      <c r="E315" s="694"/>
      <c r="F315" s="694"/>
      <c r="G315" s="694"/>
      <c r="H315" s="694"/>
      <c r="I315" s="694"/>
      <c r="J315" s="694"/>
      <c r="K315" s="694"/>
      <c r="M315" s="427">
        <f t="shared" si="60"/>
        <v>303</v>
      </c>
      <c r="N315" s="1164"/>
      <c r="O315" s="1175"/>
      <c r="P315" s="1157" t="s">
        <v>441</v>
      </c>
      <c r="Q315" s="1195"/>
      <c r="R315" s="1195"/>
      <c r="S315" s="1158"/>
      <c r="T315" s="433">
        <f>IFERROR(VLOOKUP(H315,'2.1 Balance de prueba'!$B$5:$G$1105,6,0),0)+IFERROR(VLOOKUP(C315,'2.1 Balance de prueba'!$B$5:$G$1825,6,0),0)+IFERROR(VLOOKUP(D315,'2.1 Balance de prueba'!$B$5:$G$1105,6,0),0)+IFERROR(VLOOKUP(E315,'2.1 Balance de prueba'!$B$5:$G$1825,6,0),0)+IFERROR(VLOOKUP(F315,'2.1 Balance de prueba'!$B$5:$G$1825,6,0),0)+IFERROR(VLOOKUP(B315,'2.1 Balance de prueba'!$B$5:$G$1105,6,0),0)+IFERROR(VLOOKUP(A315,'2.1 Balance de prueba'!$B$5:$G$1105,6,0),0)+IFERROR(VLOOKUP(I315,'2.1 Balance de prueba'!$B$5:$G$1105,6,0),0)+IFERROR(VLOOKUP(J315,'2.1 Balance de prueba'!$B$5:$G$1105,6,0),0)+IFERROR(VLOOKUP(K315,'2.1 Balance de prueba'!$B$5:$G$1105,6,0),0)+IFERROR(VLOOKUP(G315,'2.1 Balance de prueba'!$B$5:$G$1105,6,0),0)</f>
        <v>0</v>
      </c>
      <c r="U315" s="433"/>
      <c r="V315" s="433"/>
      <c r="W315" s="433"/>
      <c r="X315" s="430">
        <f t="shared" si="67"/>
        <v>0</v>
      </c>
      <c r="Y315" s="431"/>
      <c r="Z315" s="436"/>
      <c r="AA315" s="436"/>
      <c r="AB315" s="436"/>
      <c r="AC315" s="439"/>
      <c r="AD315" s="439"/>
      <c r="AE315" s="439"/>
      <c r="AF315" s="439"/>
      <c r="AJ315" s="391"/>
    </row>
    <row r="316" spans="1:36" ht="18.75" customHeight="1">
      <c r="A316" s="694"/>
      <c r="B316" s="694"/>
      <c r="C316" s="694"/>
      <c r="D316" s="694"/>
      <c r="E316" s="694"/>
      <c r="F316" s="694"/>
      <c r="G316" s="694"/>
      <c r="H316" s="694"/>
      <c r="I316" s="694"/>
      <c r="J316" s="694"/>
      <c r="K316" s="694"/>
      <c r="M316" s="427">
        <f t="shared" si="60"/>
        <v>304</v>
      </c>
      <c r="N316" s="1164"/>
      <c r="O316" s="1178" t="s">
        <v>442</v>
      </c>
      <c r="P316" s="1179"/>
      <c r="Q316" s="1180"/>
      <c r="R316" s="1180"/>
      <c r="S316" s="1181"/>
      <c r="T316" s="475">
        <f>SUM(T317:T325)</f>
        <v>0</v>
      </c>
      <c r="U316" s="475">
        <f>SUM(U317:U325)</f>
        <v>0</v>
      </c>
      <c r="V316" s="475">
        <f>SUM(V317:V325)</f>
        <v>0</v>
      </c>
      <c r="W316" s="475">
        <f>SUM(W317:W325)</f>
        <v>0</v>
      </c>
      <c r="X316" s="430">
        <f>SUM(X317:X325)</f>
        <v>0</v>
      </c>
      <c r="Y316" s="431"/>
      <c r="Z316" s="475">
        <f t="shared" ref="Z316:AF316" si="68">SUM(Z317:Z325)</f>
        <v>0</v>
      </c>
      <c r="AA316" s="475">
        <f t="shared" si="68"/>
        <v>0</v>
      </c>
      <c r="AB316" s="475">
        <f t="shared" si="68"/>
        <v>0</v>
      </c>
      <c r="AC316" s="475">
        <f t="shared" si="68"/>
        <v>0</v>
      </c>
      <c r="AD316" s="475">
        <f t="shared" si="68"/>
        <v>0</v>
      </c>
      <c r="AE316" s="475">
        <f t="shared" si="68"/>
        <v>0</v>
      </c>
      <c r="AF316" s="475">
        <f t="shared" si="68"/>
        <v>0</v>
      </c>
      <c r="AJ316" s="391"/>
    </row>
    <row r="317" spans="1:36" ht="21" customHeight="1">
      <c r="A317" s="694"/>
      <c r="B317" s="694"/>
      <c r="C317" s="694"/>
      <c r="D317" s="694"/>
      <c r="E317" s="694"/>
      <c r="F317" s="694"/>
      <c r="G317" s="694"/>
      <c r="H317" s="694"/>
      <c r="I317" s="694"/>
      <c r="J317" s="694"/>
      <c r="K317" s="694"/>
      <c r="M317" s="427">
        <f t="shared" si="60"/>
        <v>305</v>
      </c>
      <c r="N317" s="1164"/>
      <c r="O317" s="1173"/>
      <c r="P317" s="1157" t="s">
        <v>11</v>
      </c>
      <c r="Q317" s="1195"/>
      <c r="R317" s="1195"/>
      <c r="S317" s="1158"/>
      <c r="T317" s="433">
        <f>IFERROR(VLOOKUP(H317,'2.1 Balance de prueba'!$B$5:$G$1105,6,0),0)+IFERROR(VLOOKUP(C317,'2.1 Balance de prueba'!$B$5:$G$1825,6,0),0)+IFERROR(VLOOKUP(D317,'2.1 Balance de prueba'!$B$5:$G$1105,6,0),0)+IFERROR(VLOOKUP(E317,'2.1 Balance de prueba'!$B$5:$G$1825,6,0),0)+IFERROR(VLOOKUP(F317,'2.1 Balance de prueba'!$B$5:$G$1825,6,0),0)+IFERROR(VLOOKUP(B317,'2.1 Balance de prueba'!$B$5:$G$1105,6,0),0)+IFERROR(VLOOKUP(A317,'2.1 Balance de prueba'!$B$5:$G$1105,6,0),0)+IFERROR(VLOOKUP(I317,'2.1 Balance de prueba'!$B$5:$G$1105,6,0),0)+IFERROR(VLOOKUP(J317,'2.1 Balance de prueba'!$B$5:$G$1105,6,0),0)+IFERROR(VLOOKUP(K317,'2.1 Balance de prueba'!$B$5:$G$1105,6,0),0)+IFERROR(VLOOKUP(G317,'2.1 Balance de prueba'!$B$5:$G$1105,6,0),0)</f>
        <v>0</v>
      </c>
      <c r="U317" s="433"/>
      <c r="V317" s="433"/>
      <c r="W317" s="433"/>
      <c r="X317" s="430">
        <f t="shared" ref="X317:X325" si="69">T317+U317-V317+W317</f>
        <v>0</v>
      </c>
      <c r="Y317" s="431"/>
      <c r="Z317" s="436"/>
      <c r="AA317" s="436"/>
      <c r="AB317" s="436"/>
      <c r="AC317" s="439"/>
      <c r="AD317" s="439"/>
      <c r="AE317" s="439"/>
      <c r="AF317" s="439"/>
      <c r="AJ317" s="391"/>
    </row>
    <row r="318" spans="1:36" ht="21" customHeight="1">
      <c r="A318" s="694"/>
      <c r="B318" s="694"/>
      <c r="C318" s="694"/>
      <c r="D318" s="694"/>
      <c r="E318" s="694"/>
      <c r="F318" s="694"/>
      <c r="G318" s="694"/>
      <c r="H318" s="694"/>
      <c r="I318" s="694"/>
      <c r="J318" s="694"/>
      <c r="K318" s="694"/>
      <c r="M318" s="427">
        <f t="shared" si="60"/>
        <v>306</v>
      </c>
      <c r="N318" s="1164"/>
      <c r="O318" s="1174"/>
      <c r="P318" s="1157" t="s">
        <v>640</v>
      </c>
      <c r="Q318" s="1195"/>
      <c r="R318" s="1195"/>
      <c r="S318" s="1158"/>
      <c r="T318" s="433">
        <f>IFERROR(VLOOKUP(H318,'2.1 Balance de prueba'!$B$5:$G$1105,6,0),0)+IFERROR(VLOOKUP(C318,'2.1 Balance de prueba'!$B$5:$G$1825,6,0),0)+IFERROR(VLOOKUP(D318,'2.1 Balance de prueba'!$B$5:$G$1105,6,0),0)+IFERROR(VLOOKUP(E318,'2.1 Balance de prueba'!$B$5:$G$1825,6,0),0)+IFERROR(VLOOKUP(F318,'2.1 Balance de prueba'!$B$5:$G$1825,6,0),0)+IFERROR(VLOOKUP(B318,'2.1 Balance de prueba'!$B$5:$G$1105,6,0),0)+IFERROR(VLOOKUP(A318,'2.1 Balance de prueba'!$B$5:$G$1105,6,0),0)+IFERROR(VLOOKUP(I318,'2.1 Balance de prueba'!$B$5:$G$1105,6,0),0)+IFERROR(VLOOKUP(J318,'2.1 Balance de prueba'!$B$5:$G$1105,6,0),0)+IFERROR(VLOOKUP(K318,'2.1 Balance de prueba'!$B$5:$G$1105,6,0),0)+IFERROR(VLOOKUP(G318,'2.1 Balance de prueba'!$B$5:$G$1105,6,0),0)</f>
        <v>0</v>
      </c>
      <c r="U318" s="433"/>
      <c r="V318" s="433"/>
      <c r="W318" s="433"/>
      <c r="X318" s="430">
        <f t="shared" si="69"/>
        <v>0</v>
      </c>
      <c r="Y318" s="431"/>
      <c r="Z318" s="436"/>
      <c r="AA318" s="436"/>
      <c r="AB318" s="436"/>
      <c r="AC318" s="439"/>
      <c r="AD318" s="439"/>
      <c r="AE318" s="439"/>
      <c r="AF318" s="439"/>
      <c r="AJ318" s="391"/>
    </row>
    <row r="319" spans="1:36" ht="34.5" customHeight="1">
      <c r="A319" s="694"/>
      <c r="B319" s="694"/>
      <c r="C319" s="694"/>
      <c r="D319" s="694"/>
      <c r="E319" s="694"/>
      <c r="F319" s="694"/>
      <c r="G319" s="694"/>
      <c r="H319" s="694"/>
      <c r="I319" s="694"/>
      <c r="J319" s="694"/>
      <c r="K319" s="694"/>
      <c r="M319" s="427">
        <f t="shared" si="60"/>
        <v>307</v>
      </c>
      <c r="N319" s="1164"/>
      <c r="O319" s="1174"/>
      <c r="P319" s="1157" t="s">
        <v>409</v>
      </c>
      <c r="Q319" s="1195"/>
      <c r="R319" s="1195"/>
      <c r="S319" s="1158"/>
      <c r="T319" s="433">
        <f>IFERROR(VLOOKUP(H319,'2.1 Balance de prueba'!$B$5:$G$1105,6,0),0)+IFERROR(VLOOKUP(C319,'2.1 Balance de prueba'!$B$5:$G$1825,6,0),0)+IFERROR(VLOOKUP(D319,'2.1 Balance de prueba'!$B$5:$G$1105,6,0),0)+IFERROR(VLOOKUP(E319,'2.1 Balance de prueba'!$B$5:$G$1825,6,0),0)+IFERROR(VLOOKUP(F319,'2.1 Balance de prueba'!$B$5:$G$1825,6,0),0)+IFERROR(VLOOKUP(B319,'2.1 Balance de prueba'!$B$5:$G$1105,6,0),0)+IFERROR(VLOOKUP(A319,'2.1 Balance de prueba'!$B$5:$G$1105,6,0),0)+IFERROR(VLOOKUP(I319,'2.1 Balance de prueba'!$B$5:$G$1105,6,0),0)+IFERROR(VLOOKUP(J319,'2.1 Balance de prueba'!$B$5:$G$1105,6,0),0)+IFERROR(VLOOKUP(K319,'2.1 Balance de prueba'!$B$5:$G$1105,6,0),0)+IFERROR(VLOOKUP(G319,'2.1 Balance de prueba'!$B$5:$G$1105,6,0),0)</f>
        <v>0</v>
      </c>
      <c r="U319" s="433"/>
      <c r="V319" s="433"/>
      <c r="W319" s="433"/>
      <c r="X319" s="430">
        <f t="shared" si="69"/>
        <v>0</v>
      </c>
      <c r="Y319" s="431"/>
      <c r="Z319" s="436"/>
      <c r="AA319" s="436"/>
      <c r="AB319" s="436"/>
      <c r="AC319" s="439"/>
      <c r="AD319" s="439"/>
      <c r="AE319" s="439"/>
      <c r="AF319" s="439"/>
      <c r="AJ319" s="391"/>
    </row>
    <row r="320" spans="1:36" ht="38.25" customHeight="1">
      <c r="A320" s="694"/>
      <c r="B320" s="694"/>
      <c r="C320" s="694"/>
      <c r="D320" s="694"/>
      <c r="E320" s="694"/>
      <c r="F320" s="694"/>
      <c r="G320" s="694"/>
      <c r="H320" s="694"/>
      <c r="I320" s="694"/>
      <c r="J320" s="694"/>
      <c r="K320" s="694"/>
      <c r="M320" s="427">
        <f t="shared" si="60"/>
        <v>308</v>
      </c>
      <c r="N320" s="1164"/>
      <c r="O320" s="1174"/>
      <c r="P320" s="1157" t="s">
        <v>406</v>
      </c>
      <c r="Q320" s="1195"/>
      <c r="R320" s="1195"/>
      <c r="S320" s="1158"/>
      <c r="T320" s="433">
        <f>IFERROR(VLOOKUP(H320,'2.1 Balance de prueba'!$B$5:$G$1105,6,0),0)+IFERROR(VLOOKUP(C320,'2.1 Balance de prueba'!$B$5:$G$1825,6,0),0)+IFERROR(VLOOKUP(D320,'2.1 Balance de prueba'!$B$5:$G$1105,6,0),0)+IFERROR(VLOOKUP(E320,'2.1 Balance de prueba'!$B$5:$G$1825,6,0),0)+IFERROR(VLOOKUP(F320,'2.1 Balance de prueba'!$B$5:$G$1825,6,0),0)+IFERROR(VLOOKUP(B320,'2.1 Balance de prueba'!$B$5:$G$1105,6,0),0)+IFERROR(VLOOKUP(A320,'2.1 Balance de prueba'!$B$5:$G$1105,6,0),0)+IFERROR(VLOOKUP(I320,'2.1 Balance de prueba'!$B$5:$G$1105,6,0),0)+IFERROR(VLOOKUP(J320,'2.1 Balance de prueba'!$B$5:$G$1105,6,0),0)+IFERROR(VLOOKUP(K320,'2.1 Balance de prueba'!$B$5:$G$1105,6,0),0)+IFERROR(VLOOKUP(G320,'2.1 Balance de prueba'!$B$5:$G$1105,6,0),0)</f>
        <v>0</v>
      </c>
      <c r="U320" s="433"/>
      <c r="V320" s="433"/>
      <c r="W320" s="433"/>
      <c r="X320" s="430">
        <f t="shared" si="69"/>
        <v>0</v>
      </c>
      <c r="Y320" s="431"/>
      <c r="Z320" s="436"/>
      <c r="AA320" s="436"/>
      <c r="AB320" s="436"/>
      <c r="AC320" s="439"/>
      <c r="AD320" s="439"/>
      <c r="AE320" s="439"/>
      <c r="AF320" s="439"/>
      <c r="AJ320" s="391"/>
    </row>
    <row r="321" spans="1:36" ht="21" customHeight="1">
      <c r="A321" s="694"/>
      <c r="B321" s="694"/>
      <c r="C321" s="694"/>
      <c r="D321" s="694"/>
      <c r="E321" s="694"/>
      <c r="F321" s="694"/>
      <c r="G321" s="694"/>
      <c r="H321" s="694"/>
      <c r="I321" s="694"/>
      <c r="J321" s="694"/>
      <c r="K321" s="694"/>
      <c r="M321" s="427">
        <f t="shared" si="60"/>
        <v>309</v>
      </c>
      <c r="N321" s="1164"/>
      <c r="O321" s="1174"/>
      <c r="P321" s="1157" t="s">
        <v>756</v>
      </c>
      <c r="Q321" s="1195"/>
      <c r="R321" s="1195"/>
      <c r="S321" s="1158"/>
      <c r="T321" s="433">
        <f>IFERROR(VLOOKUP(H321,'2.1 Balance de prueba'!$B$5:$G$1105,6,0),0)+IFERROR(VLOOKUP(C321,'2.1 Balance de prueba'!$B$5:$G$1825,6,0),0)+IFERROR(VLOOKUP(D321,'2.1 Balance de prueba'!$B$5:$G$1105,6,0),0)+IFERROR(VLOOKUP(E321,'2.1 Balance de prueba'!$B$5:$G$1825,6,0),0)+IFERROR(VLOOKUP(F321,'2.1 Balance de prueba'!$B$5:$G$1825,6,0),0)+IFERROR(VLOOKUP(B321,'2.1 Balance de prueba'!$B$5:$G$1105,6,0),0)+IFERROR(VLOOKUP(A321,'2.1 Balance de prueba'!$B$5:$G$1105,6,0),0)+IFERROR(VLOOKUP(I321,'2.1 Balance de prueba'!$B$5:$G$1105,6,0),0)+IFERROR(VLOOKUP(J321,'2.1 Balance de prueba'!$B$5:$G$1105,6,0),0)+IFERROR(VLOOKUP(K321,'2.1 Balance de prueba'!$B$5:$G$1105,6,0),0)+IFERROR(VLOOKUP(G321,'2.1 Balance de prueba'!$B$5:$G$1105,6,0),0)</f>
        <v>0</v>
      </c>
      <c r="U321" s="433"/>
      <c r="V321" s="433"/>
      <c r="W321" s="433"/>
      <c r="X321" s="430">
        <f t="shared" si="69"/>
        <v>0</v>
      </c>
      <c r="Y321" s="431"/>
      <c r="Z321" s="436"/>
      <c r="AA321" s="436"/>
      <c r="AB321" s="436"/>
      <c r="AC321" s="439"/>
      <c r="AD321" s="439"/>
      <c r="AE321" s="439"/>
      <c r="AF321" s="439"/>
      <c r="AJ321" s="391"/>
    </row>
    <row r="322" spans="1:36" ht="21" customHeight="1">
      <c r="A322" s="694"/>
      <c r="B322" s="694"/>
      <c r="C322" s="694"/>
      <c r="D322" s="694"/>
      <c r="E322" s="694"/>
      <c r="F322" s="694"/>
      <c r="G322" s="694"/>
      <c r="H322" s="694"/>
      <c r="I322" s="694"/>
      <c r="J322" s="694"/>
      <c r="K322" s="694"/>
      <c r="M322" s="427">
        <f t="shared" si="60"/>
        <v>310</v>
      </c>
      <c r="N322" s="1164"/>
      <c r="O322" s="1174"/>
      <c r="P322" s="1157" t="s">
        <v>388</v>
      </c>
      <c r="Q322" s="1195"/>
      <c r="R322" s="1195"/>
      <c r="S322" s="1158"/>
      <c r="T322" s="433">
        <f>IFERROR(VLOOKUP(H322,'2.1 Balance de prueba'!$B$5:$G$1105,6,0),0)+IFERROR(VLOOKUP(C322,'2.1 Balance de prueba'!$B$5:$G$1825,6,0),0)+IFERROR(VLOOKUP(D322,'2.1 Balance de prueba'!$B$5:$G$1105,6,0),0)+IFERROR(VLOOKUP(E322,'2.1 Balance de prueba'!$B$5:$G$1825,6,0),0)+IFERROR(VLOOKUP(F322,'2.1 Balance de prueba'!$B$5:$G$1825,6,0),0)+IFERROR(VLOOKUP(B322,'2.1 Balance de prueba'!$B$5:$G$1105,6,0),0)+IFERROR(VLOOKUP(A322,'2.1 Balance de prueba'!$B$5:$G$1105,6,0),0)+IFERROR(VLOOKUP(I322,'2.1 Balance de prueba'!$B$5:$G$1105,6,0),0)+IFERROR(VLOOKUP(J322,'2.1 Balance de prueba'!$B$5:$G$1105,6,0),0)+IFERROR(VLOOKUP(K322,'2.1 Balance de prueba'!$B$5:$G$1105,6,0),0)+IFERROR(VLOOKUP(G322,'2.1 Balance de prueba'!$B$5:$G$1105,6,0),0)</f>
        <v>0</v>
      </c>
      <c r="U322" s="433"/>
      <c r="V322" s="433"/>
      <c r="W322" s="433"/>
      <c r="X322" s="430">
        <f t="shared" si="69"/>
        <v>0</v>
      </c>
      <c r="Y322" s="431"/>
      <c r="Z322" s="436"/>
      <c r="AA322" s="436"/>
      <c r="AB322" s="436"/>
      <c r="AC322" s="439"/>
      <c r="AD322" s="439"/>
      <c r="AE322" s="439"/>
      <c r="AF322" s="439"/>
      <c r="AJ322" s="391"/>
    </row>
    <row r="323" spans="1:36" ht="21" customHeight="1">
      <c r="A323" s="694"/>
      <c r="B323" s="694"/>
      <c r="C323" s="694"/>
      <c r="D323" s="694"/>
      <c r="E323" s="694"/>
      <c r="F323" s="694"/>
      <c r="G323" s="694"/>
      <c r="H323" s="694"/>
      <c r="I323" s="694"/>
      <c r="J323" s="694"/>
      <c r="K323" s="694"/>
      <c r="M323" s="427">
        <f t="shared" si="60"/>
        <v>311</v>
      </c>
      <c r="N323" s="1164"/>
      <c r="O323" s="1174"/>
      <c r="P323" s="1157" t="s">
        <v>223</v>
      </c>
      <c r="Q323" s="1195"/>
      <c r="R323" s="1195"/>
      <c r="S323" s="1158"/>
      <c r="T323" s="433">
        <f>IFERROR(VLOOKUP(H323,'2.1 Balance de prueba'!$B$5:$G$1105,6,0),0)+IFERROR(VLOOKUP(C323,'2.1 Balance de prueba'!$B$5:$G$1825,6,0),0)+IFERROR(VLOOKUP(D323,'2.1 Balance de prueba'!$B$5:$G$1105,6,0),0)+IFERROR(VLOOKUP(E323,'2.1 Balance de prueba'!$B$5:$G$1825,6,0),0)+IFERROR(VLOOKUP(F323,'2.1 Balance de prueba'!$B$5:$G$1825,6,0),0)+IFERROR(VLOOKUP(B323,'2.1 Balance de prueba'!$B$5:$G$1105,6,0),0)+IFERROR(VLOOKUP(A323,'2.1 Balance de prueba'!$B$5:$G$1105,6,0),0)+IFERROR(VLOOKUP(I323,'2.1 Balance de prueba'!$B$5:$G$1105,6,0),0)+IFERROR(VLOOKUP(J323,'2.1 Balance de prueba'!$B$5:$G$1105,6,0),0)+IFERROR(VLOOKUP(K323,'2.1 Balance de prueba'!$B$5:$G$1105,6,0),0)+IFERROR(VLOOKUP(G323,'2.1 Balance de prueba'!$B$5:$G$1105,6,0),0)</f>
        <v>0</v>
      </c>
      <c r="U323" s="433"/>
      <c r="V323" s="433"/>
      <c r="W323" s="433"/>
      <c r="X323" s="430">
        <f t="shared" si="69"/>
        <v>0</v>
      </c>
      <c r="Y323" s="431"/>
      <c r="Z323" s="436"/>
      <c r="AA323" s="436"/>
      <c r="AB323" s="436"/>
      <c r="AC323" s="439"/>
      <c r="AD323" s="439"/>
      <c r="AE323" s="439"/>
      <c r="AF323" s="439"/>
      <c r="AJ323" s="391"/>
    </row>
    <row r="324" spans="1:36" ht="21" customHeight="1">
      <c r="A324" s="694"/>
      <c r="B324" s="694"/>
      <c r="C324" s="694"/>
      <c r="D324" s="694"/>
      <c r="E324" s="694"/>
      <c r="F324" s="694"/>
      <c r="G324" s="694"/>
      <c r="H324" s="694"/>
      <c r="I324" s="694"/>
      <c r="J324" s="694"/>
      <c r="K324" s="694"/>
      <c r="M324" s="427">
        <f t="shared" si="60"/>
        <v>312</v>
      </c>
      <c r="N324" s="1164"/>
      <c r="O324" s="1174"/>
      <c r="P324" s="1157" t="s">
        <v>93</v>
      </c>
      <c r="Q324" s="1195"/>
      <c r="R324" s="1195"/>
      <c r="S324" s="1158"/>
      <c r="T324" s="433">
        <f>IFERROR(VLOOKUP(H324,'2.1 Balance de prueba'!$B$5:$G$1105,6,0),0)+IFERROR(VLOOKUP(C324,'2.1 Balance de prueba'!$B$5:$G$1825,6,0),0)+IFERROR(VLOOKUP(D324,'2.1 Balance de prueba'!$B$5:$G$1105,6,0),0)+IFERROR(VLOOKUP(E324,'2.1 Balance de prueba'!$B$5:$G$1825,6,0),0)+IFERROR(VLOOKUP(F324,'2.1 Balance de prueba'!$B$5:$G$1825,6,0),0)+IFERROR(VLOOKUP(B324,'2.1 Balance de prueba'!$B$5:$G$1105,6,0),0)+IFERROR(VLOOKUP(A324,'2.1 Balance de prueba'!$B$5:$G$1105,6,0),0)+IFERROR(VLOOKUP(I324,'2.1 Balance de prueba'!$B$5:$G$1105,6,0),0)+IFERROR(VLOOKUP(J324,'2.1 Balance de prueba'!$B$5:$G$1105,6,0),0)+IFERROR(VLOOKUP(K324,'2.1 Balance de prueba'!$B$5:$G$1105,6,0),0)+IFERROR(VLOOKUP(G324,'2.1 Balance de prueba'!$B$5:$G$1105,6,0),0)</f>
        <v>0</v>
      </c>
      <c r="U324" s="433"/>
      <c r="V324" s="433"/>
      <c r="W324" s="433"/>
      <c r="X324" s="430">
        <f t="shared" si="69"/>
        <v>0</v>
      </c>
      <c r="Y324" s="431"/>
      <c r="Z324" s="436"/>
      <c r="AA324" s="436"/>
      <c r="AB324" s="436"/>
      <c r="AC324" s="439"/>
      <c r="AD324" s="439"/>
      <c r="AE324" s="439"/>
      <c r="AF324" s="439"/>
      <c r="AJ324" s="391"/>
    </row>
    <row r="325" spans="1:36" ht="21" customHeight="1">
      <c r="A325" s="694"/>
      <c r="B325" s="694"/>
      <c r="C325" s="694"/>
      <c r="D325" s="694"/>
      <c r="E325" s="694"/>
      <c r="F325" s="694"/>
      <c r="G325" s="694"/>
      <c r="H325" s="694"/>
      <c r="I325" s="694"/>
      <c r="J325" s="694"/>
      <c r="K325" s="694"/>
      <c r="M325" s="427">
        <f t="shared" si="60"/>
        <v>313</v>
      </c>
      <c r="N325" s="1164"/>
      <c r="O325" s="1175"/>
      <c r="P325" s="1157" t="s">
        <v>60</v>
      </c>
      <c r="Q325" s="1195"/>
      <c r="R325" s="1195"/>
      <c r="S325" s="1158"/>
      <c r="T325" s="433">
        <f>IFERROR(VLOOKUP(H325,'2.1 Balance de prueba'!$B$5:$G$1105,6,0),0)+IFERROR(VLOOKUP(C325,'2.1 Balance de prueba'!$B$5:$G$1825,6,0),0)+IFERROR(VLOOKUP(D325,'2.1 Balance de prueba'!$B$5:$G$1105,6,0),0)+IFERROR(VLOOKUP(E325,'2.1 Balance de prueba'!$B$5:$G$1825,6,0),0)+IFERROR(VLOOKUP(F325,'2.1 Balance de prueba'!$B$5:$G$1825,6,0),0)+IFERROR(VLOOKUP(B325,'2.1 Balance de prueba'!$B$5:$G$1105,6,0),0)+IFERROR(VLOOKUP(A325,'2.1 Balance de prueba'!$B$5:$G$1105,6,0),0)+IFERROR(VLOOKUP(I325,'2.1 Balance de prueba'!$B$5:$G$1105,6,0),0)+IFERROR(VLOOKUP(J325,'2.1 Balance de prueba'!$B$5:$G$1105,6,0),0)+IFERROR(VLOOKUP(K325,'2.1 Balance de prueba'!$B$5:$G$1105,6,0),0)+IFERROR(VLOOKUP(G325,'2.1 Balance de prueba'!$B$5:$G$1105,6,0),0)</f>
        <v>0</v>
      </c>
      <c r="U325" s="433"/>
      <c r="V325" s="433"/>
      <c r="W325" s="433"/>
      <c r="X325" s="430">
        <f t="shared" si="69"/>
        <v>0</v>
      </c>
      <c r="Y325" s="431"/>
      <c r="Z325" s="436"/>
      <c r="AA325" s="436"/>
      <c r="AB325" s="436"/>
      <c r="AC325" s="439"/>
      <c r="AD325" s="439"/>
      <c r="AE325" s="439"/>
      <c r="AF325" s="439"/>
      <c r="AJ325" s="391"/>
    </row>
    <row r="326" spans="1:36" ht="18" customHeight="1">
      <c r="A326" s="694"/>
      <c r="B326" s="694"/>
      <c r="C326" s="694"/>
      <c r="D326" s="694"/>
      <c r="E326" s="694"/>
      <c r="F326" s="694"/>
      <c r="G326" s="694"/>
      <c r="H326" s="694"/>
      <c r="I326" s="694"/>
      <c r="J326" s="694"/>
      <c r="K326" s="694"/>
      <c r="M326" s="427">
        <f t="shared" si="60"/>
        <v>314</v>
      </c>
      <c r="N326" s="1164"/>
      <c r="O326" s="1178" t="s">
        <v>114</v>
      </c>
      <c r="P326" s="1179"/>
      <c r="Q326" s="1180"/>
      <c r="R326" s="1180"/>
      <c r="S326" s="1181"/>
      <c r="T326" s="475">
        <f>SUM(T327:T333)</f>
        <v>0</v>
      </c>
      <c r="U326" s="475">
        <f>SUM(U327:U333)</f>
        <v>0</v>
      </c>
      <c r="V326" s="475">
        <f t="shared" ref="V326:AF326" si="70">SUM(V327:V333)</f>
        <v>0</v>
      </c>
      <c r="W326" s="475">
        <f t="shared" si="70"/>
        <v>0</v>
      </c>
      <c r="X326" s="430">
        <f t="shared" si="70"/>
        <v>0</v>
      </c>
      <c r="Y326" s="431"/>
      <c r="Z326" s="475">
        <f t="shared" si="70"/>
        <v>0</v>
      </c>
      <c r="AA326" s="475">
        <f t="shared" si="70"/>
        <v>0</v>
      </c>
      <c r="AB326" s="475">
        <f t="shared" si="70"/>
        <v>0</v>
      </c>
      <c r="AC326" s="475">
        <f t="shared" si="70"/>
        <v>0</v>
      </c>
      <c r="AD326" s="475">
        <f t="shared" si="70"/>
        <v>0</v>
      </c>
      <c r="AE326" s="475">
        <f t="shared" si="70"/>
        <v>0</v>
      </c>
      <c r="AF326" s="475">
        <f t="shared" si="70"/>
        <v>0</v>
      </c>
      <c r="AJ326" s="391"/>
    </row>
    <row r="327" spans="1:36" ht="21.75" customHeight="1">
      <c r="A327" s="694"/>
      <c r="B327" s="694"/>
      <c r="C327" s="694"/>
      <c r="D327" s="694"/>
      <c r="E327" s="694"/>
      <c r="F327" s="694"/>
      <c r="G327" s="694"/>
      <c r="H327" s="694"/>
      <c r="I327" s="694"/>
      <c r="J327" s="694"/>
      <c r="K327" s="748"/>
      <c r="M327" s="427">
        <f t="shared" si="60"/>
        <v>315</v>
      </c>
      <c r="N327" s="1164"/>
      <c r="O327" s="1173"/>
      <c r="P327" s="1157" t="s">
        <v>418</v>
      </c>
      <c r="Q327" s="1195"/>
      <c r="R327" s="1195"/>
      <c r="S327" s="1158"/>
      <c r="T327" s="433">
        <f>IFERROR(VLOOKUP(H327,'2.1 Balance de prueba'!$B$5:$G$1105,6,0),0)+IFERROR(VLOOKUP(C327,'2.1 Balance de prueba'!$B$5:$G$1825,6,0),0)+IFERROR(VLOOKUP(D327,'2.1 Balance de prueba'!$B$5:$G$1105,6,0),0)+IFERROR(VLOOKUP(E327,'2.1 Balance de prueba'!$B$5:$G$1825,6,0),0)+IFERROR(VLOOKUP(F327,'2.1 Balance de prueba'!$B$5:$G$1825,6,0),0)+IFERROR(VLOOKUP(B327,'2.1 Balance de prueba'!$B$5:$G$1105,6,0),0)+IFERROR(VLOOKUP(A327,'2.1 Balance de prueba'!$B$5:$G$1105,6,0),0)+IFERROR(VLOOKUP(I327,'2.1 Balance de prueba'!$B$5:$G$1105,6,0),0)+IFERROR(VLOOKUP(J327,'2.1 Balance de prueba'!$B$5:$G$1105,6,0),0)+IFERROR(VLOOKUP(K327,'2.1 Balance de prueba'!$B$5:$G$1105,6,0),0)+IFERROR(VLOOKUP(G327,'2.1 Balance de prueba'!$B$5:$G$1105,6,0),0)</f>
        <v>0</v>
      </c>
      <c r="U327" s="433"/>
      <c r="V327" s="433">
        <f>T327</f>
        <v>0</v>
      </c>
      <c r="W327" s="433"/>
      <c r="X327" s="430">
        <f t="shared" ref="X327:X333" si="71">T327+U327-V327+W327</f>
        <v>0</v>
      </c>
      <c r="Y327" s="431"/>
      <c r="Z327" s="436"/>
      <c r="AA327" s="436"/>
      <c r="AB327" s="436"/>
      <c r="AC327" s="439"/>
      <c r="AD327" s="439"/>
      <c r="AE327" s="439"/>
      <c r="AF327" s="439"/>
      <c r="AJ327" s="391"/>
    </row>
    <row r="328" spans="1:36" ht="21.75" customHeight="1">
      <c r="A328" s="694"/>
      <c r="B328" s="694"/>
      <c r="C328" s="694"/>
      <c r="D328" s="694"/>
      <c r="E328" s="694"/>
      <c r="F328" s="694"/>
      <c r="G328" s="694"/>
      <c r="H328" s="694"/>
      <c r="I328" s="694"/>
      <c r="J328" s="694"/>
      <c r="K328" s="694"/>
      <c r="M328" s="427">
        <f t="shared" si="60"/>
        <v>316</v>
      </c>
      <c r="N328" s="1164"/>
      <c r="O328" s="1174"/>
      <c r="P328" s="1157" t="s">
        <v>419</v>
      </c>
      <c r="Q328" s="1195"/>
      <c r="R328" s="1195"/>
      <c r="S328" s="1158"/>
      <c r="T328" s="433">
        <f>IFERROR(VLOOKUP(H328,'2.1 Balance de prueba'!$B$5:$G$1105,6,0),0)+IFERROR(VLOOKUP(C328,'2.1 Balance de prueba'!$B$5:$G$1825,6,0),0)+IFERROR(VLOOKUP(D328,'2.1 Balance de prueba'!$B$5:$G$1105,6,0),0)+IFERROR(VLOOKUP(E328,'2.1 Balance de prueba'!$B$5:$G$1825,6,0),0)+IFERROR(VLOOKUP(F328,'2.1 Balance de prueba'!$B$5:$G$1825,6,0),0)+IFERROR(VLOOKUP(B328,'2.1 Balance de prueba'!$B$5:$G$1105,6,0),0)+IFERROR(VLOOKUP(A328,'2.1 Balance de prueba'!$B$5:$G$1105,6,0),0)+IFERROR(VLOOKUP(I328,'2.1 Balance de prueba'!$B$5:$G$1105,6,0),0)+IFERROR(VLOOKUP(J328,'2.1 Balance de prueba'!$B$5:$G$1105,6,0),0)+IFERROR(VLOOKUP(K328,'2.1 Balance de prueba'!$B$5:$G$1105,6,0),0)+IFERROR(VLOOKUP(G328,'2.1 Balance de prueba'!$B$5:$G$1105,6,0),0)</f>
        <v>0</v>
      </c>
      <c r="U328" s="433"/>
      <c r="V328" s="433"/>
      <c r="W328" s="433"/>
      <c r="X328" s="430">
        <f t="shared" si="71"/>
        <v>0</v>
      </c>
      <c r="Y328" s="431"/>
      <c r="Z328" s="436"/>
      <c r="AA328" s="436"/>
      <c r="AB328" s="436"/>
      <c r="AC328" s="439"/>
      <c r="AD328" s="439"/>
      <c r="AE328" s="439"/>
      <c r="AF328" s="439"/>
      <c r="AJ328" s="391"/>
    </row>
    <row r="329" spans="1:36" ht="21.75" customHeight="1">
      <c r="A329" s="694"/>
      <c r="B329" s="694"/>
      <c r="C329" s="694"/>
      <c r="D329" s="694"/>
      <c r="E329" s="694"/>
      <c r="F329" s="694"/>
      <c r="G329" s="694"/>
      <c r="H329" s="694"/>
      <c r="I329" s="694"/>
      <c r="J329" s="694"/>
      <c r="K329" s="750"/>
      <c r="M329" s="427">
        <f t="shared" si="60"/>
        <v>317</v>
      </c>
      <c r="N329" s="1164"/>
      <c r="O329" s="1174"/>
      <c r="P329" s="1157" t="s">
        <v>420</v>
      </c>
      <c r="Q329" s="1195"/>
      <c r="R329" s="1195"/>
      <c r="S329" s="1158"/>
      <c r="T329" s="433">
        <f>IFERROR(VLOOKUP(H329,'2.1 Balance de prueba'!$B$5:$G$1105,6,0),0)+IFERROR(VLOOKUP(C329,'2.1 Balance de prueba'!$B$5:$G$1825,6,0),0)+IFERROR(VLOOKUP(D329,'2.1 Balance de prueba'!$B$5:$G$1105,6,0),0)+IFERROR(VLOOKUP(E329,'2.1 Balance de prueba'!$B$5:$G$1825,6,0),0)+IFERROR(VLOOKUP(F329,'2.1 Balance de prueba'!$B$5:$G$1825,6,0),0)+IFERROR(VLOOKUP(B329,'2.1 Balance de prueba'!$B$5:$G$1105,6,0),0)+IFERROR(VLOOKUP(A329,'2.1 Balance de prueba'!$B$5:$G$1105,6,0),0)+IFERROR(VLOOKUP(I329,'2.1 Balance de prueba'!$B$5:$G$1105,6,0),0)+IFERROR(VLOOKUP(J329,'2.1 Balance de prueba'!$B$5:$G$1105,6,0),0)+IFERROR(VLOOKUP(K329,'2.1 Balance de prueba'!$B$5:$G$1105,6,0),0)+IFERROR(VLOOKUP(G329,'2.1 Balance de prueba'!$B$5:$G$1105,6,0),0)</f>
        <v>0</v>
      </c>
      <c r="U329" s="433"/>
      <c r="V329" s="433">
        <f>T329</f>
        <v>0</v>
      </c>
      <c r="W329" s="433"/>
      <c r="X329" s="430">
        <f t="shared" si="71"/>
        <v>0</v>
      </c>
      <c r="Y329" s="431"/>
      <c r="Z329" s="436"/>
      <c r="AA329" s="436"/>
      <c r="AB329" s="436"/>
      <c r="AC329" s="439"/>
      <c r="AD329" s="439"/>
      <c r="AE329" s="439"/>
      <c r="AF329" s="439"/>
      <c r="AJ329" s="391"/>
    </row>
    <row r="330" spans="1:36" ht="21.75" customHeight="1">
      <c r="A330" s="694"/>
      <c r="B330" s="694"/>
      <c r="C330" s="694"/>
      <c r="D330" s="694"/>
      <c r="E330" s="694"/>
      <c r="F330" s="694"/>
      <c r="G330" s="694"/>
      <c r="H330" s="694"/>
      <c r="I330" s="694"/>
      <c r="J330" s="694"/>
      <c r="K330" s="694"/>
      <c r="M330" s="427">
        <f t="shared" si="60"/>
        <v>318</v>
      </c>
      <c r="N330" s="1164"/>
      <c r="O330" s="1174"/>
      <c r="P330" s="1157" t="s">
        <v>421</v>
      </c>
      <c r="Q330" s="1195"/>
      <c r="R330" s="1195"/>
      <c r="S330" s="1158"/>
      <c r="T330" s="433">
        <f>IFERROR(VLOOKUP(H330,'2.1 Balance de prueba'!$B$5:$G$1105,6,0),0)+IFERROR(VLOOKUP(C330,'2.1 Balance de prueba'!$B$5:$G$1825,6,0),0)+IFERROR(VLOOKUP(D330,'2.1 Balance de prueba'!$B$5:$G$1105,6,0),0)+IFERROR(VLOOKUP(E330,'2.1 Balance de prueba'!$B$5:$G$1825,6,0),0)+IFERROR(VLOOKUP(F330,'2.1 Balance de prueba'!$B$5:$G$1825,6,0),0)+IFERROR(VLOOKUP(B330,'2.1 Balance de prueba'!$B$5:$G$1105,6,0),0)+IFERROR(VLOOKUP(A330,'2.1 Balance de prueba'!$B$5:$G$1105,6,0),0)+IFERROR(VLOOKUP(I330,'2.1 Balance de prueba'!$B$5:$G$1105,6,0),0)+IFERROR(VLOOKUP(J330,'2.1 Balance de prueba'!$B$5:$G$1105,6,0),0)+IFERROR(VLOOKUP(K330,'2.1 Balance de prueba'!$B$5:$G$1105,6,0),0)+IFERROR(VLOOKUP(G330,'2.1 Balance de prueba'!$B$5:$G$1105,6,0),0)</f>
        <v>0</v>
      </c>
      <c r="U330" s="433"/>
      <c r="V330" s="433"/>
      <c r="W330" s="433"/>
      <c r="X330" s="430">
        <f t="shared" si="71"/>
        <v>0</v>
      </c>
      <c r="Y330" s="431"/>
      <c r="Z330" s="436"/>
      <c r="AA330" s="436"/>
      <c r="AB330" s="436"/>
      <c r="AC330" s="439"/>
      <c r="AD330" s="439"/>
      <c r="AE330" s="439"/>
      <c r="AF330" s="439"/>
      <c r="AJ330" s="391"/>
    </row>
    <row r="331" spans="1:36" ht="21.75" customHeight="1">
      <c r="A331" s="694"/>
      <c r="B331" s="694"/>
      <c r="C331" s="694"/>
      <c r="D331" s="694"/>
      <c r="E331" s="694"/>
      <c r="F331" s="694"/>
      <c r="G331" s="694"/>
      <c r="H331" s="694"/>
      <c r="I331" s="694"/>
      <c r="J331" s="694"/>
      <c r="K331" s="694"/>
      <c r="M331" s="427">
        <f t="shared" si="60"/>
        <v>319</v>
      </c>
      <c r="N331" s="1164"/>
      <c r="O331" s="1174"/>
      <c r="P331" s="1157" t="s">
        <v>422</v>
      </c>
      <c r="Q331" s="1195"/>
      <c r="R331" s="1195"/>
      <c r="S331" s="1158"/>
      <c r="T331" s="433">
        <f>IFERROR(VLOOKUP(H331,'2.1 Balance de prueba'!$B$5:$G$1105,6,0),0)+IFERROR(VLOOKUP(C331,'2.1 Balance de prueba'!$B$5:$G$1825,6,0),0)+IFERROR(VLOOKUP(D331,'2.1 Balance de prueba'!$B$5:$G$1105,6,0),0)+IFERROR(VLOOKUP(E331,'2.1 Balance de prueba'!$B$5:$G$1825,6,0),0)+IFERROR(VLOOKUP(F331,'2.1 Balance de prueba'!$B$5:$G$1825,6,0),0)+IFERROR(VLOOKUP(B331,'2.1 Balance de prueba'!$B$5:$G$1105,6,0),0)+IFERROR(VLOOKUP(A331,'2.1 Balance de prueba'!$B$5:$G$1105,6,0),0)+IFERROR(VLOOKUP(I331,'2.1 Balance de prueba'!$B$5:$G$1105,6,0),0)+IFERROR(VLOOKUP(J331,'2.1 Balance de prueba'!$B$5:$G$1105,6,0),0)+IFERROR(VLOOKUP(K331,'2.1 Balance de prueba'!$B$5:$G$1105,6,0),0)+IFERROR(VLOOKUP(G331,'2.1 Balance de prueba'!$B$5:$G$1105,6,0),0)</f>
        <v>0</v>
      </c>
      <c r="U331" s="433"/>
      <c r="V331" s="433"/>
      <c r="W331" s="433"/>
      <c r="X331" s="430">
        <f t="shared" si="71"/>
        <v>0</v>
      </c>
      <c r="Y331" s="431"/>
      <c r="Z331" s="436"/>
      <c r="AA331" s="436"/>
      <c r="AB331" s="436"/>
      <c r="AC331" s="439"/>
      <c r="AD331" s="439"/>
      <c r="AE331" s="439"/>
      <c r="AF331" s="439"/>
      <c r="AJ331" s="391"/>
    </row>
    <row r="332" spans="1:36" ht="21.75" customHeight="1">
      <c r="A332" s="694"/>
      <c r="B332" s="694"/>
      <c r="C332" s="694"/>
      <c r="D332" s="694"/>
      <c r="E332" s="694"/>
      <c r="F332" s="694"/>
      <c r="G332" s="694"/>
      <c r="H332" s="694"/>
      <c r="I332" s="694"/>
      <c r="J332" s="694"/>
      <c r="K332" s="694"/>
      <c r="M332" s="427">
        <f t="shared" si="60"/>
        <v>320</v>
      </c>
      <c r="N332" s="1164"/>
      <c r="O332" s="1174"/>
      <c r="P332" s="1157" t="s">
        <v>423</v>
      </c>
      <c r="Q332" s="1195"/>
      <c r="R332" s="1195"/>
      <c r="S332" s="1158"/>
      <c r="T332" s="433">
        <f>IFERROR(VLOOKUP(H332,'2.1 Balance de prueba'!$B$5:$G$1105,6,0),0)+IFERROR(VLOOKUP(C332,'2.1 Balance de prueba'!$B$5:$G$1825,6,0),0)+IFERROR(VLOOKUP(D332,'2.1 Balance de prueba'!$B$5:$G$1105,6,0),0)+IFERROR(VLOOKUP(E332,'2.1 Balance de prueba'!$B$5:$G$1825,6,0),0)+IFERROR(VLOOKUP(F332,'2.1 Balance de prueba'!$B$5:$G$1825,6,0),0)+IFERROR(VLOOKUP(B332,'2.1 Balance de prueba'!$B$5:$G$1105,6,0),0)+IFERROR(VLOOKUP(A332,'2.1 Balance de prueba'!$B$5:$G$1105,6,0),0)+IFERROR(VLOOKUP(I332,'2.1 Balance de prueba'!$B$5:$G$1105,6,0),0)+IFERROR(VLOOKUP(J332,'2.1 Balance de prueba'!$B$5:$G$1105,6,0),0)+IFERROR(VLOOKUP(K332,'2.1 Balance de prueba'!$B$5:$G$1105,6,0),0)+IFERROR(VLOOKUP(G332,'2.1 Balance de prueba'!$B$5:$G$1105,6,0),0)</f>
        <v>0</v>
      </c>
      <c r="U332" s="433"/>
      <c r="V332" s="433"/>
      <c r="W332" s="433"/>
      <c r="X332" s="430">
        <f t="shared" si="71"/>
        <v>0</v>
      </c>
      <c r="Y332" s="431"/>
      <c r="Z332" s="436"/>
      <c r="AA332" s="436"/>
      <c r="AB332" s="436"/>
      <c r="AC332" s="439"/>
      <c r="AD332" s="439"/>
      <c r="AE332" s="439"/>
      <c r="AF332" s="439"/>
      <c r="AJ332" s="391"/>
    </row>
    <row r="333" spans="1:36" ht="21.75" customHeight="1">
      <c r="A333" s="694"/>
      <c r="B333" s="694"/>
      <c r="C333" s="694"/>
      <c r="D333" s="694"/>
      <c r="E333" s="694"/>
      <c r="F333" s="694"/>
      <c r="G333" s="694"/>
      <c r="H333" s="694"/>
      <c r="I333" s="694"/>
      <c r="J333" s="694"/>
      <c r="K333" s="694"/>
      <c r="M333" s="427">
        <f t="shared" si="60"/>
        <v>321</v>
      </c>
      <c r="N333" s="1164"/>
      <c r="O333" s="1175"/>
      <c r="P333" s="1157" t="s">
        <v>60</v>
      </c>
      <c r="Q333" s="1195"/>
      <c r="R333" s="1195"/>
      <c r="S333" s="1158"/>
      <c r="T333" s="433">
        <f>IFERROR(VLOOKUP(H333,'2.1 Balance de prueba'!$B$5:$G$1105,6,0),0)+IFERROR(VLOOKUP(C333,'2.1 Balance de prueba'!$B$5:$G$1825,6,0),0)+IFERROR(VLOOKUP(D333,'2.1 Balance de prueba'!$B$5:$G$1105,6,0),0)+IFERROR(VLOOKUP(E333,'2.1 Balance de prueba'!$B$5:$G$1825,6,0),0)+IFERROR(VLOOKUP(F333,'2.1 Balance de prueba'!$B$5:$G$1825,6,0),0)+IFERROR(VLOOKUP(B333,'2.1 Balance de prueba'!$B$5:$G$1105,6,0),0)+IFERROR(VLOOKUP(A333,'2.1 Balance de prueba'!$B$5:$G$1105,6,0),0)+IFERROR(VLOOKUP(I333,'2.1 Balance de prueba'!$B$5:$G$1105,6,0),0)+IFERROR(VLOOKUP(J333,'2.1 Balance de prueba'!$B$5:$G$1105,6,0),0)+IFERROR(VLOOKUP(K333,'2.1 Balance de prueba'!$B$5:$G$1105,6,0),0)+IFERROR(VLOOKUP(G333,'2.1 Balance de prueba'!$B$5:$G$1105,6,0),0)</f>
        <v>0</v>
      </c>
      <c r="U333" s="433"/>
      <c r="V333" s="433"/>
      <c r="W333" s="433"/>
      <c r="X333" s="430">
        <f t="shared" si="71"/>
        <v>0</v>
      </c>
      <c r="Y333" s="431"/>
      <c r="Z333" s="436"/>
      <c r="AA333" s="436"/>
      <c r="AB333" s="436"/>
      <c r="AC333" s="439"/>
      <c r="AD333" s="439"/>
      <c r="AE333" s="439"/>
      <c r="AF333" s="439"/>
      <c r="AJ333" s="391"/>
    </row>
    <row r="334" spans="1:36">
      <c r="A334" s="694"/>
      <c r="B334" s="694"/>
      <c r="C334" s="694"/>
      <c r="D334" s="694"/>
      <c r="E334" s="694"/>
      <c r="F334" s="694"/>
      <c r="G334" s="694"/>
      <c r="H334" s="694"/>
      <c r="I334" s="694"/>
      <c r="J334" s="694"/>
      <c r="K334" s="694"/>
      <c r="M334" s="427">
        <f t="shared" si="60"/>
        <v>322</v>
      </c>
      <c r="N334" s="1164"/>
      <c r="O334" s="1178" t="s">
        <v>40</v>
      </c>
      <c r="P334" s="1179"/>
      <c r="Q334" s="1180"/>
      <c r="R334" s="1180"/>
      <c r="S334" s="1181"/>
      <c r="T334" s="476">
        <f>SUM(T335:T339)</f>
        <v>0</v>
      </c>
      <c r="U334" s="476">
        <f t="shared" ref="U334:AF334" si="72">SUM(U335:U339)</f>
        <v>0</v>
      </c>
      <c r="V334" s="476">
        <f t="shared" si="72"/>
        <v>0</v>
      </c>
      <c r="W334" s="476">
        <f>SUM(W335:W339)</f>
        <v>0</v>
      </c>
      <c r="X334" s="430">
        <f t="shared" si="72"/>
        <v>0</v>
      </c>
      <c r="Y334" s="431"/>
      <c r="Z334" s="476">
        <f t="shared" si="72"/>
        <v>0</v>
      </c>
      <c r="AA334" s="476">
        <f t="shared" si="72"/>
        <v>0</v>
      </c>
      <c r="AB334" s="476">
        <f t="shared" si="72"/>
        <v>0</v>
      </c>
      <c r="AC334" s="476">
        <f t="shared" si="72"/>
        <v>0</v>
      </c>
      <c r="AD334" s="476">
        <f t="shared" si="72"/>
        <v>0</v>
      </c>
      <c r="AE334" s="476">
        <f t="shared" si="72"/>
        <v>0</v>
      </c>
      <c r="AF334" s="476">
        <f t="shared" si="72"/>
        <v>0</v>
      </c>
      <c r="AJ334" s="391"/>
    </row>
    <row r="335" spans="1:36" ht="20.25" customHeight="1">
      <c r="A335" s="694"/>
      <c r="B335" s="694"/>
      <c r="C335" s="694"/>
      <c r="D335" s="694"/>
      <c r="E335" s="694"/>
      <c r="F335" s="694"/>
      <c r="G335" s="694"/>
      <c r="H335" s="694"/>
      <c r="I335" s="694"/>
      <c r="J335" s="694"/>
      <c r="K335" s="694"/>
      <c r="M335" s="427">
        <f t="shared" ref="M335:M400" si="73">M334+1</f>
        <v>323</v>
      </c>
      <c r="N335" s="1164"/>
      <c r="O335" s="1173"/>
      <c r="P335" s="1157" t="s">
        <v>96</v>
      </c>
      <c r="Q335" s="1195"/>
      <c r="R335" s="1195"/>
      <c r="S335" s="1158"/>
      <c r="T335" s="433">
        <f>IFERROR(VLOOKUP(H335,'2.1 Balance de prueba'!$B$5:$G$1105,6,0),0)+IFERROR(VLOOKUP(C335,'2.1 Balance de prueba'!$B$5:$G$1825,6,0),0)+IFERROR(VLOOKUP(D335,'2.1 Balance de prueba'!$B$5:$G$1105,6,0),0)+IFERROR(VLOOKUP(E335,'2.1 Balance de prueba'!$B$5:$G$1825,6,0),0)+IFERROR(VLOOKUP(F335,'2.1 Balance de prueba'!$B$5:$G$1825,6,0),0)+IFERROR(VLOOKUP(B335,'2.1 Balance de prueba'!$B$5:$G$1105,6,0),0)+IFERROR(VLOOKUP(A335,'2.1 Balance de prueba'!$B$5:$G$1105,6,0),0)+IFERROR(VLOOKUP(I335,'2.1 Balance de prueba'!$B$5:$G$1105,6,0),0)+IFERROR(VLOOKUP(J335,'2.1 Balance de prueba'!$B$5:$G$1105,6,0),0)+IFERROR(VLOOKUP(K335,'2.1 Balance de prueba'!$B$5:$G$1105,6,0),0)+IFERROR(VLOOKUP(G335,'2.1 Balance de prueba'!$B$5:$G$1105,6,0),0)</f>
        <v>0</v>
      </c>
      <c r="U335" s="433"/>
      <c r="V335" s="433"/>
      <c r="W335" s="433"/>
      <c r="X335" s="430">
        <f t="shared" ref="X335:X341" si="74">T335+U335-V335+W335</f>
        <v>0</v>
      </c>
      <c r="Y335" s="431"/>
      <c r="Z335" s="436"/>
      <c r="AA335" s="436"/>
      <c r="AB335" s="436"/>
      <c r="AC335" s="439"/>
      <c r="AD335" s="439"/>
      <c r="AE335" s="439"/>
      <c r="AF335" s="439"/>
      <c r="AJ335" s="391"/>
    </row>
    <row r="336" spans="1:36" ht="20.25" customHeight="1">
      <c r="A336" s="694"/>
      <c r="B336" s="694"/>
      <c r="C336" s="694"/>
      <c r="D336" s="694"/>
      <c r="E336" s="694"/>
      <c r="F336" s="694"/>
      <c r="G336" s="694"/>
      <c r="H336" s="694"/>
      <c r="I336" s="694"/>
      <c r="J336" s="694"/>
      <c r="K336" s="694"/>
      <c r="M336" s="427">
        <f t="shared" si="73"/>
        <v>324</v>
      </c>
      <c r="N336" s="1164"/>
      <c r="O336" s="1236"/>
      <c r="P336" s="1157" t="s">
        <v>426</v>
      </c>
      <c r="Q336" s="1195"/>
      <c r="R336" s="1195"/>
      <c r="S336" s="1158"/>
      <c r="T336" s="433">
        <f>IFERROR(VLOOKUP(H336,'2.1 Balance de prueba'!$B$5:$G$1105,6,0),0)+IFERROR(VLOOKUP(C336,'2.1 Balance de prueba'!$B$5:$G$1825,6,0),0)+IFERROR(VLOOKUP(D336,'2.1 Balance de prueba'!$B$5:$G$1105,6,0),0)+IFERROR(VLOOKUP(E336,'2.1 Balance de prueba'!$B$5:$G$1825,6,0),0)+IFERROR(VLOOKUP(F336,'2.1 Balance de prueba'!$B$5:$G$1825,6,0),0)+IFERROR(VLOOKUP(B336,'2.1 Balance de prueba'!$B$5:$G$1105,6,0),0)+IFERROR(VLOOKUP(A336,'2.1 Balance de prueba'!$B$5:$G$1105,6,0),0)+IFERROR(VLOOKUP(I336,'2.1 Balance de prueba'!$B$5:$G$1105,6,0),0)+IFERROR(VLOOKUP(J336,'2.1 Balance de prueba'!$B$5:$G$1105,6,0),0)+IFERROR(VLOOKUP(K336,'2.1 Balance de prueba'!$B$5:$G$1105,6,0),0)+IFERROR(VLOOKUP(G336,'2.1 Balance de prueba'!$B$5:$G$1105,6,0),0)</f>
        <v>0</v>
      </c>
      <c r="U336" s="433"/>
      <c r="V336" s="433"/>
      <c r="W336" s="433"/>
      <c r="X336" s="430">
        <f t="shared" si="74"/>
        <v>0</v>
      </c>
      <c r="Y336" s="431"/>
      <c r="Z336" s="436"/>
      <c r="AA336" s="436"/>
      <c r="AB336" s="436"/>
      <c r="AC336" s="439"/>
      <c r="AD336" s="439"/>
      <c r="AE336" s="439"/>
      <c r="AF336" s="439"/>
      <c r="AJ336" s="391"/>
    </row>
    <row r="337" spans="1:38" ht="20.25" customHeight="1">
      <c r="A337" s="694"/>
      <c r="B337" s="694"/>
      <c r="C337" s="694"/>
      <c r="D337" s="694"/>
      <c r="E337" s="694"/>
      <c r="F337" s="694"/>
      <c r="G337" s="694"/>
      <c r="H337" s="694"/>
      <c r="I337" s="694"/>
      <c r="J337" s="694"/>
      <c r="K337" s="694"/>
      <c r="M337" s="427">
        <f t="shared" si="73"/>
        <v>325</v>
      </c>
      <c r="N337" s="1164"/>
      <c r="O337" s="1236"/>
      <c r="P337" s="1157" t="s">
        <v>892</v>
      </c>
      <c r="Q337" s="1195"/>
      <c r="R337" s="1195"/>
      <c r="S337" s="1158"/>
      <c r="T337" s="433">
        <f>IFERROR(VLOOKUP(H337,'2.1 Balance de prueba'!$B$5:$G$1105,6,0),0)+IFERROR(VLOOKUP(C337,'2.1 Balance de prueba'!$B$5:$G$1825,6,0),0)+IFERROR(VLOOKUP(D337,'2.1 Balance de prueba'!$B$5:$G$1105,6,0),0)+IFERROR(VLOOKUP(E337,'2.1 Balance de prueba'!$B$5:$G$1825,6,0),0)+IFERROR(VLOOKUP(F337,'2.1 Balance de prueba'!$B$5:$G$1825,6,0),0)+IFERROR(VLOOKUP(B337,'2.1 Balance de prueba'!$B$5:$G$1105,6,0),0)+IFERROR(VLOOKUP(A337,'2.1 Balance de prueba'!$B$5:$G$1105,6,0),0)+IFERROR(VLOOKUP(I337,'2.1 Balance de prueba'!$B$5:$G$1105,6,0),0)+IFERROR(VLOOKUP(J337,'2.1 Balance de prueba'!$B$5:$G$1105,6,0),0)+IFERROR(VLOOKUP(K337,'2.1 Balance de prueba'!$B$5:$G$1105,6,0),0)+IFERROR(VLOOKUP(G337,'2.1 Balance de prueba'!$B$5:$G$1105,6,0),0)</f>
        <v>0</v>
      </c>
      <c r="U337" s="433"/>
      <c r="V337" s="433"/>
      <c r="W337" s="433"/>
      <c r="X337" s="430">
        <f t="shared" si="74"/>
        <v>0</v>
      </c>
      <c r="Y337" s="431"/>
      <c r="Z337" s="436"/>
      <c r="AA337" s="436"/>
      <c r="AB337" s="436"/>
      <c r="AC337" s="439"/>
      <c r="AD337" s="439"/>
      <c r="AE337" s="439"/>
      <c r="AF337" s="439"/>
      <c r="AJ337" s="391"/>
    </row>
    <row r="338" spans="1:38" ht="20.25" customHeight="1">
      <c r="A338" s="694"/>
      <c r="B338" s="694"/>
      <c r="C338" s="694"/>
      <c r="D338" s="694"/>
      <c r="E338" s="694"/>
      <c r="F338" s="694"/>
      <c r="G338" s="694"/>
      <c r="H338" s="694"/>
      <c r="I338" s="694"/>
      <c r="J338" s="694"/>
      <c r="K338" s="694"/>
      <c r="M338" s="427">
        <f t="shared" si="73"/>
        <v>326</v>
      </c>
      <c r="N338" s="1164"/>
      <c r="O338" s="1236"/>
      <c r="P338" s="1157" t="s">
        <v>60</v>
      </c>
      <c r="Q338" s="1195"/>
      <c r="R338" s="1195"/>
      <c r="S338" s="1158"/>
      <c r="T338" s="433">
        <f>IFERROR(VLOOKUP(H338,'2.1 Balance de prueba'!$B$5:$G$1105,6,0),0)+IFERROR(VLOOKUP(C338,'2.1 Balance de prueba'!$B$5:$G$1825,6,0),0)+IFERROR(VLOOKUP(D338,'2.1 Balance de prueba'!$B$5:$G$1105,6,0),0)+IFERROR(VLOOKUP(E338,'2.1 Balance de prueba'!$B$5:$G$1825,6,0),0)+IFERROR(VLOOKUP(F338,'2.1 Balance de prueba'!$B$5:$G$1825,6,0),0)+IFERROR(VLOOKUP(B338,'2.1 Balance de prueba'!$B$5:$G$1105,6,0),0)+IFERROR(VLOOKUP(A338,'2.1 Balance de prueba'!$B$5:$G$1105,6,0),0)+IFERROR(VLOOKUP(I338,'2.1 Balance de prueba'!$B$5:$G$1105,6,0),0)+IFERROR(VLOOKUP(J338,'2.1 Balance de prueba'!$B$5:$G$1105,6,0),0)+IFERROR(VLOOKUP(K338,'2.1 Balance de prueba'!$B$5:$G$1105,6,0),0)+IFERROR(VLOOKUP(G338,'2.1 Balance de prueba'!$B$5:$G$1105,6,0),0)</f>
        <v>0</v>
      </c>
      <c r="U338" s="433"/>
      <c r="V338" s="433"/>
      <c r="W338" s="433"/>
      <c r="X338" s="430">
        <f t="shared" si="74"/>
        <v>0</v>
      </c>
      <c r="Y338" s="431"/>
      <c r="Z338" s="436"/>
      <c r="AA338" s="436"/>
      <c r="AB338" s="436"/>
      <c r="AC338" s="439"/>
      <c r="AD338" s="439"/>
      <c r="AE338" s="439"/>
      <c r="AF338" s="439"/>
      <c r="AJ338" s="391"/>
    </row>
    <row r="339" spans="1:38" ht="21.75" customHeight="1">
      <c r="A339" s="694"/>
      <c r="B339" s="694"/>
      <c r="C339" s="694"/>
      <c r="D339" s="694"/>
      <c r="E339" s="694"/>
      <c r="F339" s="694"/>
      <c r="G339" s="694"/>
      <c r="H339" s="694"/>
      <c r="I339" s="694"/>
      <c r="J339" s="694"/>
      <c r="K339" s="694"/>
      <c r="M339" s="427">
        <f t="shared" si="73"/>
        <v>327</v>
      </c>
      <c r="N339" s="1164"/>
      <c r="O339" s="1236"/>
      <c r="P339" s="1230" t="s">
        <v>285</v>
      </c>
      <c r="Q339" s="1250"/>
      <c r="R339" s="1250"/>
      <c r="S339" s="1231"/>
      <c r="T339" s="444"/>
      <c r="U339" s="444"/>
      <c r="V339" s="444"/>
      <c r="W339" s="433"/>
      <c r="X339" s="430">
        <f t="shared" si="74"/>
        <v>0</v>
      </c>
      <c r="Y339" s="431"/>
      <c r="Z339" s="436"/>
      <c r="AA339" s="436"/>
      <c r="AB339" s="436"/>
      <c r="AC339" s="439"/>
      <c r="AD339" s="439"/>
      <c r="AE339" s="439"/>
      <c r="AF339" s="439"/>
      <c r="AJ339" s="391"/>
    </row>
    <row r="340" spans="1:38" ht="23.25" customHeight="1">
      <c r="A340" s="694"/>
      <c r="B340" s="694"/>
      <c r="C340" s="694"/>
      <c r="D340" s="694"/>
      <c r="E340" s="694"/>
      <c r="F340" s="694"/>
      <c r="G340" s="694"/>
      <c r="H340" s="694"/>
      <c r="I340" s="694"/>
      <c r="J340" s="694"/>
      <c r="K340" s="694"/>
      <c r="M340" s="427">
        <f t="shared" si="73"/>
        <v>328</v>
      </c>
      <c r="N340" s="1164"/>
      <c r="O340" s="1227" t="s">
        <v>136</v>
      </c>
      <c r="P340" s="1228"/>
      <c r="Q340" s="1228"/>
      <c r="R340" s="1228"/>
      <c r="S340" s="1229"/>
      <c r="T340" s="433">
        <f>IFERROR(VLOOKUP(H340,'2.1 Balance de prueba'!$B$5:$G$1105,6,0),0)+IFERROR(VLOOKUP(C340,'2.1 Balance de prueba'!$B$5:$G$1825,6,0),0)+IFERROR(VLOOKUP(D340,'2.1 Balance de prueba'!$B$5:$G$1105,6,0),0)+IFERROR(VLOOKUP(E340,'2.1 Balance de prueba'!$B$5:$G$1825,6,0),0)+IFERROR(VLOOKUP(F340,'2.1 Balance de prueba'!$B$5:$G$1825,6,0),0)+IFERROR(VLOOKUP(B340,'2.1 Balance de prueba'!$B$5:$G$1105,6,0),0)+IFERROR(VLOOKUP(A340,'2.1 Balance de prueba'!$B$5:$G$1105,6,0),0)+IFERROR(VLOOKUP(I340,'2.1 Balance de prueba'!$B$5:$G$1105,6,0),0)+IFERROR(VLOOKUP(J340,'2.1 Balance de prueba'!$B$5:$G$1105,6,0),0)+IFERROR(VLOOKUP(K340,'2.1 Balance de prueba'!$B$5:$G$1105,6,0),0)+IFERROR(VLOOKUP(G340,'2.1 Balance de prueba'!$B$5:$G$1105,6,0),0)</f>
        <v>0</v>
      </c>
      <c r="U340" s="433"/>
      <c r="V340" s="443">
        <f>T340+U340</f>
        <v>0</v>
      </c>
      <c r="W340" s="444"/>
      <c r="X340" s="430">
        <f t="shared" si="74"/>
        <v>0</v>
      </c>
      <c r="Y340" s="431"/>
      <c r="Z340" s="445"/>
      <c r="AA340" s="445"/>
      <c r="AB340" s="445"/>
      <c r="AC340" s="446"/>
      <c r="AD340" s="446"/>
      <c r="AE340" s="446"/>
      <c r="AF340" s="446"/>
      <c r="AJ340" s="391"/>
    </row>
    <row r="341" spans="1:38" ht="31.5" customHeight="1">
      <c r="A341" s="694"/>
      <c r="B341" s="694"/>
      <c r="C341" s="694"/>
      <c r="D341" s="694"/>
      <c r="E341" s="694"/>
      <c r="F341" s="694"/>
      <c r="G341" s="694"/>
      <c r="H341" s="694"/>
      <c r="I341" s="694"/>
      <c r="J341" s="694"/>
      <c r="K341" s="694"/>
      <c r="M341" s="427">
        <f t="shared" si="73"/>
        <v>329</v>
      </c>
      <c r="N341" s="1164"/>
      <c r="O341" s="1223" t="s">
        <v>855</v>
      </c>
      <c r="P341" s="1224"/>
      <c r="Q341" s="1369"/>
      <c r="R341" s="1369"/>
      <c r="S341" s="1367"/>
      <c r="T341" s="444"/>
      <c r="U341" s="444"/>
      <c r="V341" s="444"/>
      <c r="W341" s="433"/>
      <c r="X341" s="430">
        <f t="shared" si="74"/>
        <v>0</v>
      </c>
      <c r="Y341" s="431"/>
      <c r="Z341" s="436"/>
      <c r="AA341" s="436"/>
      <c r="AB341" s="436"/>
      <c r="AC341" s="439"/>
      <c r="AD341" s="439"/>
      <c r="AE341" s="439"/>
      <c r="AF341" s="439"/>
      <c r="AJ341" s="391"/>
    </row>
    <row r="342" spans="1:38" ht="24.75" customHeight="1">
      <c r="A342" s="694"/>
      <c r="B342" s="694"/>
      <c r="C342" s="694"/>
      <c r="D342" s="694"/>
      <c r="E342" s="694"/>
      <c r="F342" s="694"/>
      <c r="G342" s="694"/>
      <c r="H342" s="694"/>
      <c r="I342" s="694"/>
      <c r="J342" s="694"/>
      <c r="K342" s="694"/>
      <c r="M342" s="427">
        <f t="shared" si="73"/>
        <v>330</v>
      </c>
      <c r="N342" s="1200"/>
      <c r="O342" s="1327" t="s">
        <v>115</v>
      </c>
      <c r="P342" s="1327"/>
      <c r="Q342" s="1327"/>
      <c r="R342" s="1327"/>
      <c r="S342" s="1328"/>
      <c r="T342" s="477">
        <f>T188+T240+T295+T307+T310+T316+T326+T334+T340-T341</f>
        <v>0</v>
      </c>
      <c r="U342" s="477">
        <f t="shared" ref="U342:X342" si="75">U188+U240+U295+U307+U310+U316+U326+U334+U340-U341</f>
        <v>0</v>
      </c>
      <c r="V342" s="477">
        <f t="shared" si="75"/>
        <v>0</v>
      </c>
      <c r="W342" s="477">
        <f t="shared" si="75"/>
        <v>0</v>
      </c>
      <c r="X342" s="477">
        <f t="shared" si="75"/>
        <v>0</v>
      </c>
      <c r="Y342" s="459"/>
      <c r="Z342" s="477">
        <f t="shared" ref="Z342:AB342" si="76">Z188+Z240+Z295+Z307+Z310+Z316+Z326+Z334+Z340-Z341</f>
        <v>0</v>
      </c>
      <c r="AA342" s="477">
        <f t="shared" si="76"/>
        <v>0</v>
      </c>
      <c r="AB342" s="477">
        <f t="shared" si="76"/>
        <v>0</v>
      </c>
      <c r="AC342" s="477">
        <f t="shared" ref="AC342:AF342" si="77">AC188+AC240+AC295+AC307+AC310+AC316+AC326+AC334+AC340-AC341</f>
        <v>0</v>
      </c>
      <c r="AD342" s="477">
        <f t="shared" si="77"/>
        <v>0</v>
      </c>
      <c r="AE342" s="477">
        <f t="shared" si="77"/>
        <v>0</v>
      </c>
      <c r="AF342" s="477">
        <f t="shared" si="77"/>
        <v>0</v>
      </c>
      <c r="AJ342" s="391"/>
    </row>
    <row r="343" spans="1:38" ht="33.75" customHeight="1">
      <c r="A343" s="694"/>
      <c r="B343" s="694"/>
      <c r="C343" s="694"/>
      <c r="D343" s="694"/>
      <c r="E343" s="694"/>
      <c r="F343" s="694"/>
      <c r="G343" s="694"/>
      <c r="H343" s="694"/>
      <c r="I343" s="694"/>
      <c r="J343" s="694"/>
      <c r="K343" s="694"/>
      <c r="M343" s="427">
        <f t="shared" si="73"/>
        <v>331</v>
      </c>
      <c r="N343" s="1196" t="s">
        <v>861</v>
      </c>
      <c r="O343" s="1196"/>
      <c r="P343" s="1197"/>
      <c r="Q343" s="1197"/>
      <c r="R343" s="1197"/>
      <c r="S343" s="1197"/>
      <c r="T343" s="878">
        <f>T123-T186-T342</f>
        <v>0</v>
      </c>
      <c r="U343" s="478">
        <f>U123-U186-U342</f>
        <v>0</v>
      </c>
      <c r="V343" s="478">
        <f>V123-V186-V342</f>
        <v>0</v>
      </c>
      <c r="W343" s="478">
        <f>W123-W186-W342</f>
        <v>0</v>
      </c>
      <c r="X343" s="878">
        <f>X123-X186-X342</f>
        <v>0</v>
      </c>
      <c r="Y343" s="431"/>
      <c r="Z343" s="478">
        <f t="shared" ref="Z343:AB343" si="78">Z123-Z186-Z342</f>
        <v>0</v>
      </c>
      <c r="AA343" s="478">
        <f t="shared" si="78"/>
        <v>0</v>
      </c>
      <c r="AB343" s="478">
        <f t="shared" si="78"/>
        <v>0</v>
      </c>
      <c r="AC343" s="478">
        <f t="shared" ref="AC343:AF343" si="79">AC123-AC186-AC342</f>
        <v>0</v>
      </c>
      <c r="AD343" s="478">
        <f t="shared" si="79"/>
        <v>0</v>
      </c>
      <c r="AE343" s="478">
        <f t="shared" si="79"/>
        <v>-1000000</v>
      </c>
      <c r="AF343" s="478">
        <f t="shared" si="79"/>
        <v>0</v>
      </c>
    </row>
    <row r="344" spans="1:38" ht="33.75" customHeight="1">
      <c r="A344" s="694"/>
      <c r="B344" s="694"/>
      <c r="C344" s="694"/>
      <c r="D344" s="694"/>
      <c r="E344" s="694"/>
      <c r="F344" s="694"/>
      <c r="G344" s="694"/>
      <c r="H344" s="694"/>
      <c r="I344" s="694"/>
      <c r="J344" s="694"/>
      <c r="K344" s="694"/>
      <c r="M344" s="427">
        <f t="shared" si="73"/>
        <v>332</v>
      </c>
      <c r="N344" s="1183" t="s">
        <v>714</v>
      </c>
      <c r="O344" s="1184"/>
      <c r="P344" s="1184"/>
      <c r="Q344" s="1184"/>
      <c r="R344" s="1184"/>
      <c r="S344" s="1184"/>
      <c r="T344" s="1184"/>
      <c r="U344" s="1184"/>
      <c r="V344" s="1184"/>
      <c r="W344" s="1184"/>
      <c r="X344" s="1185"/>
      <c r="Y344" s="479"/>
      <c r="Z344" s="480"/>
      <c r="AA344" s="480"/>
      <c r="AB344" s="480"/>
      <c r="AC344" s="480"/>
      <c r="AD344" s="480"/>
      <c r="AE344" s="480"/>
      <c r="AF344" s="480"/>
    </row>
    <row r="345" spans="1:38" ht="27" customHeight="1">
      <c r="A345" s="694"/>
      <c r="B345" s="694"/>
      <c r="C345" s="694"/>
      <c r="D345" s="694"/>
      <c r="E345" s="694"/>
      <c r="F345" s="694"/>
      <c r="G345" s="694"/>
      <c r="H345" s="694"/>
      <c r="I345" s="694"/>
      <c r="J345" s="694"/>
      <c r="K345" s="694"/>
      <c r="M345" s="427">
        <f t="shared" si="73"/>
        <v>333</v>
      </c>
      <c r="N345" s="1186" t="s">
        <v>119</v>
      </c>
      <c r="O345" s="1187"/>
      <c r="P345" s="1187"/>
      <c r="Q345" s="1187"/>
      <c r="R345" s="1187"/>
      <c r="S345" s="1187"/>
      <c r="T345" s="1187"/>
      <c r="U345" s="1187"/>
      <c r="V345" s="1187"/>
      <c r="W345" s="1187"/>
      <c r="X345" s="1188"/>
      <c r="Y345" s="481"/>
      <c r="Z345" s="482"/>
      <c r="AA345" s="482"/>
      <c r="AB345" s="482"/>
      <c r="AC345" s="482"/>
      <c r="AD345" s="482"/>
      <c r="AE345" s="482"/>
      <c r="AF345" s="482"/>
      <c r="AJ345" s="391"/>
      <c r="AK345" s="391"/>
      <c r="AL345" s="391"/>
    </row>
    <row r="346" spans="1:38" ht="47.25" customHeight="1">
      <c r="A346" s="694"/>
      <c r="B346" s="694"/>
      <c r="C346" s="694"/>
      <c r="D346" s="694"/>
      <c r="E346" s="694"/>
      <c r="F346" s="694"/>
      <c r="G346" s="694"/>
      <c r="H346" s="694"/>
      <c r="I346" s="694"/>
      <c r="J346" s="694"/>
      <c r="K346" s="694"/>
      <c r="M346" s="427">
        <f t="shared" si="73"/>
        <v>334</v>
      </c>
      <c r="N346" s="1332"/>
      <c r="O346" s="483"/>
      <c r="P346" s="484"/>
      <c r="Q346" s="485"/>
      <c r="R346" s="485"/>
      <c r="S346" s="485"/>
      <c r="T346" s="485"/>
      <c r="U346" s="485"/>
      <c r="V346" s="485"/>
      <c r="W346" s="486" t="s">
        <v>344</v>
      </c>
      <c r="X346" s="487" t="s">
        <v>343</v>
      </c>
      <c r="Y346" s="488"/>
      <c r="Z346" s="489"/>
      <c r="AA346" s="490"/>
      <c r="AB346" s="446"/>
      <c r="AC346" s="446"/>
      <c r="AD346" s="446"/>
      <c r="AE346" s="446"/>
      <c r="AF346" s="446"/>
      <c r="AJ346" s="391"/>
      <c r="AK346" s="391"/>
      <c r="AL346" s="391"/>
    </row>
    <row r="347" spans="1:38" ht="23.25" customHeight="1">
      <c r="A347" s="694"/>
      <c r="B347" s="694"/>
      <c r="C347" s="694"/>
      <c r="D347" s="694"/>
      <c r="E347" s="694"/>
      <c r="F347" s="694"/>
      <c r="G347" s="694"/>
      <c r="H347" s="694"/>
      <c r="I347" s="694"/>
      <c r="J347" s="694"/>
      <c r="K347" s="694"/>
      <c r="M347" s="427">
        <f t="shared" si="73"/>
        <v>335</v>
      </c>
      <c r="N347" s="1333"/>
      <c r="O347" s="1962" t="s">
        <v>828</v>
      </c>
      <c r="P347" s="1315"/>
      <c r="Q347" s="1316"/>
      <c r="R347" s="1316"/>
      <c r="S347" s="1316"/>
      <c r="T347" s="491"/>
      <c r="U347" s="491"/>
      <c r="V347" s="491"/>
      <c r="W347" s="492"/>
      <c r="X347" s="493">
        <f>SUM(X348:X358)</f>
        <v>0</v>
      </c>
      <c r="Y347" s="494"/>
      <c r="Z347" s="495"/>
      <c r="AA347" s="496"/>
      <c r="AB347" s="446"/>
      <c r="AC347" s="446"/>
      <c r="AD347" s="446"/>
      <c r="AE347" s="446"/>
      <c r="AF347" s="446"/>
      <c r="AJ347" s="391"/>
      <c r="AK347" s="391"/>
      <c r="AL347" s="391"/>
    </row>
    <row r="348" spans="1:38" ht="27" customHeight="1">
      <c r="A348" s="694"/>
      <c r="B348" s="694"/>
      <c r="C348" s="694"/>
      <c r="D348" s="694"/>
      <c r="E348" s="694"/>
      <c r="F348" s="694"/>
      <c r="G348" s="694"/>
      <c r="H348" s="694"/>
      <c r="I348" s="694"/>
      <c r="J348" s="694"/>
      <c r="K348" s="694"/>
      <c r="M348" s="427">
        <f t="shared" si="73"/>
        <v>336</v>
      </c>
      <c r="N348" s="1333"/>
      <c r="O348" s="1298"/>
      <c r="P348" s="1157" t="s">
        <v>214</v>
      </c>
      <c r="Q348" s="1195"/>
      <c r="R348" s="1195"/>
      <c r="S348" s="1158"/>
      <c r="T348" s="497"/>
      <c r="U348" s="497"/>
      <c r="V348" s="497"/>
      <c r="W348" s="498"/>
      <c r="X348" s="499">
        <f>X122</f>
        <v>0</v>
      </c>
      <c r="Y348" s="500"/>
      <c r="Z348" s="501"/>
      <c r="AA348" s="502"/>
      <c r="AB348" s="446"/>
      <c r="AC348" s="446"/>
      <c r="AD348" s="446"/>
      <c r="AE348" s="446"/>
      <c r="AF348" s="446"/>
      <c r="AJ348" s="391"/>
      <c r="AK348" s="391"/>
      <c r="AL348" s="391"/>
    </row>
    <row r="349" spans="1:38" ht="27.75" customHeight="1">
      <c r="A349" s="694"/>
      <c r="B349" s="694"/>
      <c r="C349" s="694"/>
      <c r="D349" s="694"/>
      <c r="E349" s="694"/>
      <c r="F349" s="694"/>
      <c r="G349" s="694"/>
      <c r="H349" s="694"/>
      <c r="I349" s="694"/>
      <c r="J349" s="694"/>
      <c r="K349" s="694"/>
      <c r="M349" s="427">
        <f t="shared" si="73"/>
        <v>337</v>
      </c>
      <c r="N349" s="1333"/>
      <c r="O349" s="1299"/>
      <c r="P349" s="1221" t="s">
        <v>641</v>
      </c>
      <c r="Q349" s="1221"/>
      <c r="R349" s="1221"/>
      <c r="S349" s="1221"/>
      <c r="T349" s="497"/>
      <c r="U349" s="497"/>
      <c r="V349" s="497"/>
      <c r="W349" s="498"/>
      <c r="X349" s="499">
        <f>T73+U73</f>
        <v>0</v>
      </c>
      <c r="Y349" s="500"/>
      <c r="Z349" s="501"/>
      <c r="AA349" s="502"/>
      <c r="AB349" s="446"/>
      <c r="AC349" s="446"/>
      <c r="AD349" s="446"/>
      <c r="AE349" s="446"/>
      <c r="AF349" s="446"/>
      <c r="AJ349" s="391"/>
      <c r="AK349" s="391"/>
      <c r="AL349" s="391"/>
    </row>
    <row r="350" spans="1:38" ht="23.25" customHeight="1">
      <c r="A350" s="694"/>
      <c r="B350" s="694"/>
      <c r="C350" s="694"/>
      <c r="D350" s="694"/>
      <c r="E350" s="694"/>
      <c r="F350" s="694"/>
      <c r="G350" s="694"/>
      <c r="H350" s="694"/>
      <c r="I350" s="694"/>
      <c r="J350" s="694"/>
      <c r="K350" s="694"/>
      <c r="M350" s="427">
        <f t="shared" si="73"/>
        <v>338</v>
      </c>
      <c r="N350" s="1333"/>
      <c r="O350" s="1299"/>
      <c r="P350" s="1959" t="s">
        <v>33</v>
      </c>
      <c r="Q350" s="1960"/>
      <c r="R350" s="1960"/>
      <c r="S350" s="1961"/>
      <c r="T350" s="497"/>
      <c r="U350" s="497"/>
      <c r="V350" s="497"/>
      <c r="W350" s="503"/>
      <c r="X350" s="878"/>
      <c r="Y350" s="431"/>
      <c r="Z350" s="501"/>
      <c r="AA350" s="502"/>
      <c r="AB350" s="446"/>
      <c r="AC350" s="446"/>
      <c r="AD350" s="446"/>
      <c r="AE350" s="446"/>
      <c r="AF350" s="446"/>
      <c r="AJ350" s="391"/>
      <c r="AK350" s="391"/>
      <c r="AL350" s="391"/>
    </row>
    <row r="351" spans="1:38" ht="35.25" customHeight="1">
      <c r="A351" s="694"/>
      <c r="B351" s="694"/>
      <c r="C351" s="694"/>
      <c r="D351" s="694"/>
      <c r="E351" s="694"/>
      <c r="F351" s="694"/>
      <c r="G351" s="694"/>
      <c r="H351" s="694"/>
      <c r="I351" s="694"/>
      <c r="J351" s="694"/>
      <c r="K351" s="694"/>
      <c r="M351" s="427">
        <f t="shared" si="73"/>
        <v>339</v>
      </c>
      <c r="N351" s="1333"/>
      <c r="O351" s="1299"/>
      <c r="P351" s="1370" t="s">
        <v>215</v>
      </c>
      <c r="Q351" s="1371"/>
      <c r="R351" s="1366" t="s">
        <v>827</v>
      </c>
      <c r="S351" s="1182"/>
      <c r="T351" s="497"/>
      <c r="U351" s="497"/>
      <c r="V351" s="497"/>
      <c r="W351" s="503"/>
      <c r="X351" s="503"/>
      <c r="Y351" s="500"/>
      <c r="Z351" s="501"/>
      <c r="AA351" s="502"/>
      <c r="AB351" s="446"/>
      <c r="AC351" s="446"/>
      <c r="AD351" s="446"/>
      <c r="AE351" s="446"/>
      <c r="AF351" s="446"/>
      <c r="AJ351" s="391"/>
      <c r="AK351" s="391"/>
      <c r="AL351" s="391"/>
    </row>
    <row r="352" spans="1:38" ht="26.25" customHeight="1">
      <c r="A352" s="694"/>
      <c r="B352" s="694"/>
      <c r="C352" s="694"/>
      <c r="D352" s="694"/>
      <c r="E352" s="694"/>
      <c r="F352" s="694"/>
      <c r="G352" s="694"/>
      <c r="H352" s="694"/>
      <c r="I352" s="694"/>
      <c r="J352" s="694"/>
      <c r="K352" s="694"/>
      <c r="M352" s="427">
        <f t="shared" si="73"/>
        <v>340</v>
      </c>
      <c r="N352" s="1333"/>
      <c r="O352" s="1299"/>
      <c r="P352" s="1372"/>
      <c r="Q352" s="1373"/>
      <c r="R352" s="1157" t="s">
        <v>273</v>
      </c>
      <c r="S352" s="1182"/>
      <c r="T352" s="497"/>
      <c r="U352" s="497"/>
      <c r="V352" s="497"/>
      <c r="W352" s="503"/>
      <c r="X352" s="503"/>
      <c r="Y352" s="500"/>
      <c r="Z352" s="501"/>
      <c r="AA352" s="502"/>
      <c r="AB352" s="446"/>
      <c r="AC352" s="446"/>
      <c r="AD352" s="446"/>
      <c r="AE352" s="446"/>
      <c r="AF352" s="446"/>
      <c r="AJ352" s="391"/>
      <c r="AK352" s="391"/>
      <c r="AL352" s="391"/>
    </row>
    <row r="353" spans="1:38" ht="30.75" customHeight="1">
      <c r="A353" s="694"/>
      <c r="B353" s="694"/>
      <c r="C353" s="694"/>
      <c r="D353" s="694"/>
      <c r="E353" s="694"/>
      <c r="F353" s="694"/>
      <c r="G353" s="694"/>
      <c r="H353" s="694"/>
      <c r="I353" s="694"/>
      <c r="J353" s="694"/>
      <c r="K353" s="694"/>
      <c r="M353" s="427">
        <f t="shared" si="73"/>
        <v>341</v>
      </c>
      <c r="N353" s="1333"/>
      <c r="O353" s="1299"/>
      <c r="P353" s="1372"/>
      <c r="Q353" s="1373"/>
      <c r="R353" s="1157" t="s">
        <v>49</v>
      </c>
      <c r="S353" s="1182"/>
      <c r="T353" s="497"/>
      <c r="U353" s="497"/>
      <c r="V353" s="497"/>
      <c r="W353" s="503"/>
      <c r="X353" s="503"/>
      <c r="Y353" s="500"/>
      <c r="Z353" s="501"/>
      <c r="AA353" s="502"/>
      <c r="AB353" s="446"/>
      <c r="AC353" s="446"/>
      <c r="AD353" s="446"/>
      <c r="AE353" s="446"/>
      <c r="AF353" s="446"/>
      <c r="AJ353" s="391"/>
      <c r="AK353" s="391"/>
      <c r="AL353" s="391"/>
    </row>
    <row r="354" spans="1:38" ht="19.5" customHeight="1">
      <c r="A354" s="694"/>
      <c r="B354" s="694"/>
      <c r="C354" s="694"/>
      <c r="D354" s="694"/>
      <c r="E354" s="694"/>
      <c r="F354" s="694"/>
      <c r="G354" s="694"/>
      <c r="H354" s="694"/>
      <c r="I354" s="694"/>
      <c r="J354" s="694"/>
      <c r="K354" s="694"/>
      <c r="M354" s="427">
        <f t="shared" si="73"/>
        <v>342</v>
      </c>
      <c r="N354" s="1333"/>
      <c r="O354" s="1299"/>
      <c r="P354" s="1372"/>
      <c r="Q354" s="1373"/>
      <c r="R354" s="1157" t="s">
        <v>902</v>
      </c>
      <c r="S354" s="1158"/>
      <c r="T354" s="497"/>
      <c r="U354" s="497"/>
      <c r="V354" s="497"/>
      <c r="W354" s="503"/>
      <c r="X354" s="499">
        <f>X113</f>
        <v>0</v>
      </c>
      <c r="Y354" s="500"/>
      <c r="Z354" s="501"/>
      <c r="AA354" s="502"/>
      <c r="AB354" s="446"/>
      <c r="AC354" s="446"/>
      <c r="AD354" s="446"/>
      <c r="AE354" s="446"/>
      <c r="AF354" s="446"/>
      <c r="AJ354" s="391"/>
      <c r="AK354" s="391"/>
      <c r="AL354" s="391"/>
    </row>
    <row r="355" spans="1:38" ht="15.75" customHeight="1">
      <c r="A355" s="694"/>
      <c r="B355" s="694"/>
      <c r="C355" s="694"/>
      <c r="D355" s="694"/>
      <c r="E355" s="694"/>
      <c r="F355" s="694"/>
      <c r="G355" s="694"/>
      <c r="H355" s="694"/>
      <c r="I355" s="694"/>
      <c r="J355" s="694"/>
      <c r="K355" s="694"/>
      <c r="M355" s="427">
        <f t="shared" si="73"/>
        <v>343</v>
      </c>
      <c r="N355" s="1333"/>
      <c r="O355" s="1299"/>
      <c r="P355" s="1372"/>
      <c r="Q355" s="1373"/>
      <c r="R355" s="1157" t="s">
        <v>48</v>
      </c>
      <c r="S355" s="1182"/>
      <c r="T355" s="497"/>
      <c r="U355" s="497"/>
      <c r="V355" s="497"/>
      <c r="W355" s="503"/>
      <c r="X355" s="503"/>
      <c r="Y355" s="500"/>
      <c r="Z355" s="501"/>
      <c r="AA355" s="502"/>
      <c r="AB355" s="446"/>
      <c r="AC355" s="446"/>
      <c r="AD355" s="446"/>
      <c r="AE355" s="446"/>
      <c r="AF355" s="446"/>
      <c r="AJ355" s="391"/>
      <c r="AK355" s="391"/>
      <c r="AL355" s="391"/>
    </row>
    <row r="356" spans="1:38" ht="49.5" customHeight="1">
      <c r="A356" s="694"/>
      <c r="B356" s="694"/>
      <c r="C356" s="694"/>
      <c r="D356" s="694"/>
      <c r="E356" s="694"/>
      <c r="F356" s="694"/>
      <c r="G356" s="694"/>
      <c r="H356" s="694"/>
      <c r="I356" s="694"/>
      <c r="J356" s="694"/>
      <c r="K356" s="694"/>
      <c r="M356" s="427">
        <f t="shared" si="73"/>
        <v>344</v>
      </c>
      <c r="N356" s="1333"/>
      <c r="O356" s="1299"/>
      <c r="P356" s="1372"/>
      <c r="Q356" s="1373"/>
      <c r="R356" s="1157" t="s">
        <v>213</v>
      </c>
      <c r="S356" s="1182"/>
      <c r="T356" s="505"/>
      <c r="U356" s="505"/>
      <c r="V356" s="505"/>
      <c r="W356" s="503"/>
      <c r="X356" s="504"/>
      <c r="Y356" s="431"/>
      <c r="Z356" s="501"/>
      <c r="AA356" s="502"/>
      <c r="AB356" s="446"/>
      <c r="AC356" s="446"/>
      <c r="AD356" s="446"/>
      <c r="AE356" s="446"/>
      <c r="AF356" s="446"/>
      <c r="AJ356" s="391"/>
      <c r="AK356" s="391"/>
      <c r="AL356" s="391"/>
    </row>
    <row r="357" spans="1:38" ht="36.75" customHeight="1">
      <c r="A357" s="694"/>
      <c r="B357" s="694"/>
      <c r="C357" s="694"/>
      <c r="D357" s="694"/>
      <c r="E357" s="694"/>
      <c r="F357" s="694"/>
      <c r="G357" s="694"/>
      <c r="H357" s="694"/>
      <c r="I357" s="694"/>
      <c r="J357" s="694"/>
      <c r="K357" s="694"/>
      <c r="M357" s="427">
        <f t="shared" si="73"/>
        <v>345</v>
      </c>
      <c r="N357" s="1333"/>
      <c r="O357" s="1299"/>
      <c r="P357" s="1374"/>
      <c r="Q357" s="1373"/>
      <c r="R357" s="1157" t="s">
        <v>877</v>
      </c>
      <c r="S357" s="1158"/>
      <c r="T357" s="505"/>
      <c r="U357" s="505"/>
      <c r="V357" s="505"/>
      <c r="W357" s="503"/>
      <c r="X357" s="504"/>
      <c r="Y357" s="431"/>
      <c r="Z357" s="501"/>
      <c r="AA357" s="502"/>
      <c r="AB357" s="446"/>
      <c r="AC357" s="446"/>
      <c r="AD357" s="446"/>
      <c r="AE357" s="446"/>
      <c r="AF357" s="446"/>
      <c r="AJ357" s="391"/>
      <c r="AK357" s="391"/>
      <c r="AL357" s="391"/>
    </row>
    <row r="358" spans="1:38" ht="26.25" customHeight="1">
      <c r="A358" s="694"/>
      <c r="B358" s="694"/>
      <c r="C358" s="694"/>
      <c r="D358" s="694"/>
      <c r="E358" s="694"/>
      <c r="F358" s="694"/>
      <c r="G358" s="694"/>
      <c r="H358" s="694"/>
      <c r="I358" s="694"/>
      <c r="J358" s="694"/>
      <c r="K358" s="694"/>
      <c r="M358" s="427">
        <f t="shared" si="73"/>
        <v>346</v>
      </c>
      <c r="N358" s="1333"/>
      <c r="O358" s="1299"/>
      <c r="P358" s="1375"/>
      <c r="Q358" s="1376"/>
      <c r="R358" s="1157" t="s">
        <v>759</v>
      </c>
      <c r="S358" s="1182"/>
      <c r="T358" s="497"/>
      <c r="U358" s="497"/>
      <c r="V358" s="497"/>
      <c r="W358" s="503"/>
      <c r="X358" s="504"/>
      <c r="Y358" s="431"/>
      <c r="Z358" s="501"/>
      <c r="AA358" s="502"/>
      <c r="AB358" s="446"/>
      <c r="AC358" s="446"/>
      <c r="AD358" s="446"/>
      <c r="AE358" s="446"/>
      <c r="AF358" s="446"/>
      <c r="AJ358" s="391"/>
      <c r="AK358" s="391"/>
      <c r="AL358" s="391"/>
    </row>
    <row r="359" spans="1:38" s="467" customFormat="1" ht="22.5" customHeight="1">
      <c r="A359" s="752"/>
      <c r="B359" s="752"/>
      <c r="C359" s="752"/>
      <c r="D359" s="752"/>
      <c r="E359" s="752"/>
      <c r="F359" s="752"/>
      <c r="G359" s="752"/>
      <c r="H359" s="752"/>
      <c r="I359" s="752"/>
      <c r="J359" s="752"/>
      <c r="K359" s="752"/>
      <c r="M359" s="427">
        <f t="shared" si="73"/>
        <v>347</v>
      </c>
      <c r="N359" s="1333"/>
      <c r="O359" s="1377" t="s">
        <v>829</v>
      </c>
      <c r="P359" s="1378"/>
      <c r="Q359" s="1180"/>
      <c r="R359" s="1180"/>
      <c r="S359" s="1181"/>
      <c r="T359" s="491"/>
      <c r="U359" s="491"/>
      <c r="V359" s="491"/>
      <c r="W359" s="491"/>
      <c r="X359" s="881">
        <f>SUM(X360:X390)</f>
        <v>0</v>
      </c>
      <c r="Y359" s="506"/>
      <c r="Z359" s="507"/>
      <c r="AA359" s="508"/>
      <c r="AB359" s="509"/>
      <c r="AC359" s="509"/>
      <c r="AD359" s="509"/>
      <c r="AE359" s="509"/>
      <c r="AF359" s="509"/>
      <c r="AG359" s="466"/>
      <c r="AH359" s="466"/>
      <c r="AI359" s="466"/>
      <c r="AJ359" s="466"/>
      <c r="AK359" s="466"/>
      <c r="AL359" s="466"/>
    </row>
    <row r="360" spans="1:38" ht="27.75" customHeight="1">
      <c r="A360" s="694"/>
      <c r="B360" s="694"/>
      <c r="C360" s="694"/>
      <c r="D360" s="694"/>
      <c r="E360" s="694"/>
      <c r="F360" s="694"/>
      <c r="G360" s="694"/>
      <c r="H360" s="694"/>
      <c r="I360" s="694"/>
      <c r="J360" s="694"/>
      <c r="K360" s="694"/>
      <c r="M360" s="427">
        <f t="shared" si="73"/>
        <v>348</v>
      </c>
      <c r="N360" s="1333"/>
      <c r="O360" s="1298"/>
      <c r="P360" s="1210" t="s">
        <v>217</v>
      </c>
      <c r="Q360" s="1210"/>
      <c r="R360" s="1157" t="s">
        <v>569</v>
      </c>
      <c r="S360" s="1182"/>
      <c r="T360" s="497"/>
      <c r="U360" s="497"/>
      <c r="V360" s="497"/>
      <c r="W360" s="503"/>
      <c r="X360" s="504">
        <f>W360</f>
        <v>0</v>
      </c>
      <c r="Y360" s="431"/>
      <c r="Z360" s="501"/>
      <c r="AA360" s="502"/>
      <c r="AB360" s="446"/>
      <c r="AC360" s="446"/>
      <c r="AD360" s="446"/>
      <c r="AE360" s="446"/>
      <c r="AF360" s="446"/>
      <c r="AJ360" s="391"/>
      <c r="AK360" s="391"/>
      <c r="AL360" s="391"/>
    </row>
    <row r="361" spans="1:38" ht="18.75" customHeight="1">
      <c r="A361" s="694"/>
      <c r="B361" s="694"/>
      <c r="C361" s="694"/>
      <c r="D361" s="694"/>
      <c r="E361" s="694"/>
      <c r="F361" s="694"/>
      <c r="G361" s="694"/>
      <c r="H361" s="694"/>
      <c r="I361" s="694"/>
      <c r="J361" s="694"/>
      <c r="K361" s="694"/>
      <c r="M361" s="427">
        <f t="shared" si="73"/>
        <v>349</v>
      </c>
      <c r="N361" s="1333"/>
      <c r="O361" s="1299"/>
      <c r="P361" s="1210"/>
      <c r="Q361" s="1210"/>
      <c r="R361" s="1157" t="s">
        <v>787</v>
      </c>
      <c r="S361" s="1182"/>
      <c r="T361" s="497"/>
      <c r="U361" s="497"/>
      <c r="V361" s="497"/>
      <c r="W361" s="503"/>
      <c r="X361" s="504">
        <f t="shared" ref="X361:X385" si="80">W361</f>
        <v>0</v>
      </c>
      <c r="Y361" s="431"/>
      <c r="Z361" s="501"/>
      <c r="AA361" s="502"/>
      <c r="AB361" s="446"/>
      <c r="AC361" s="446"/>
      <c r="AD361" s="446"/>
      <c r="AE361" s="446"/>
      <c r="AF361" s="446"/>
      <c r="AJ361" s="391"/>
      <c r="AK361" s="391"/>
      <c r="AL361" s="391"/>
    </row>
    <row r="362" spans="1:38" ht="27.75" customHeight="1">
      <c r="A362" s="694"/>
      <c r="B362" s="694"/>
      <c r="C362" s="694"/>
      <c r="D362" s="694"/>
      <c r="E362" s="694"/>
      <c r="F362" s="694"/>
      <c r="G362" s="694"/>
      <c r="H362" s="694"/>
      <c r="I362" s="694"/>
      <c r="J362" s="694"/>
      <c r="K362" s="694"/>
      <c r="M362" s="427">
        <f t="shared" si="73"/>
        <v>350</v>
      </c>
      <c r="N362" s="1333"/>
      <c r="O362" s="1299"/>
      <c r="P362" s="1210"/>
      <c r="Q362" s="1210"/>
      <c r="R362" s="1157" t="s">
        <v>44</v>
      </c>
      <c r="S362" s="1182"/>
      <c r="T362" s="497"/>
      <c r="U362" s="497"/>
      <c r="V362" s="497"/>
      <c r="W362" s="503"/>
      <c r="X362" s="504">
        <f t="shared" si="80"/>
        <v>0</v>
      </c>
      <c r="Y362" s="431"/>
      <c r="Z362" s="501"/>
      <c r="AA362" s="502"/>
      <c r="AB362" s="446"/>
      <c r="AC362" s="446"/>
      <c r="AD362" s="446"/>
      <c r="AE362" s="446"/>
      <c r="AF362" s="446"/>
      <c r="AJ362" s="391"/>
      <c r="AK362" s="391"/>
      <c r="AL362" s="391"/>
    </row>
    <row r="363" spans="1:38" ht="27.75" customHeight="1">
      <c r="A363" s="694"/>
      <c r="B363" s="694"/>
      <c r="C363" s="694"/>
      <c r="D363" s="694"/>
      <c r="E363" s="694"/>
      <c r="F363" s="694"/>
      <c r="G363" s="694"/>
      <c r="H363" s="694"/>
      <c r="I363" s="694"/>
      <c r="J363" s="694"/>
      <c r="K363" s="694"/>
      <c r="M363" s="427">
        <f t="shared" si="73"/>
        <v>351</v>
      </c>
      <c r="N363" s="1333"/>
      <c r="O363" s="1299"/>
      <c r="P363" s="1210"/>
      <c r="Q363" s="1210"/>
      <c r="R363" s="1157" t="s">
        <v>116</v>
      </c>
      <c r="S363" s="1182"/>
      <c r="T363" s="497"/>
      <c r="U363" s="497"/>
      <c r="V363" s="497"/>
      <c r="W363" s="503"/>
      <c r="X363" s="504">
        <f t="shared" si="80"/>
        <v>0</v>
      </c>
      <c r="Y363" s="431"/>
      <c r="Z363" s="501"/>
      <c r="AA363" s="502"/>
      <c r="AB363" s="446"/>
      <c r="AC363" s="446"/>
      <c r="AD363" s="446"/>
      <c r="AE363" s="446"/>
      <c r="AF363" s="446"/>
      <c r="AJ363" s="391"/>
      <c r="AK363" s="391"/>
      <c r="AL363" s="391"/>
    </row>
    <row r="364" spans="1:38" ht="27.75" customHeight="1">
      <c r="A364" s="694"/>
      <c r="B364" s="694"/>
      <c r="C364" s="694"/>
      <c r="D364" s="694"/>
      <c r="E364" s="694"/>
      <c r="F364" s="694"/>
      <c r="G364" s="694"/>
      <c r="H364" s="694"/>
      <c r="I364" s="694"/>
      <c r="J364" s="694"/>
      <c r="K364" s="694"/>
      <c r="M364" s="427">
        <f t="shared" si="73"/>
        <v>352</v>
      </c>
      <c r="N364" s="1333"/>
      <c r="O364" s="1299"/>
      <c r="P364" s="1210"/>
      <c r="Q364" s="1210"/>
      <c r="R364" s="1157" t="s">
        <v>45</v>
      </c>
      <c r="S364" s="1182"/>
      <c r="T364" s="497"/>
      <c r="U364" s="497"/>
      <c r="V364" s="497"/>
      <c r="W364" s="503"/>
      <c r="X364" s="504">
        <f t="shared" si="80"/>
        <v>0</v>
      </c>
      <c r="Y364" s="431"/>
      <c r="Z364" s="501"/>
      <c r="AA364" s="502"/>
      <c r="AB364" s="446"/>
      <c r="AC364" s="446"/>
      <c r="AD364" s="446"/>
      <c r="AE364" s="446"/>
      <c r="AF364" s="446"/>
      <c r="AJ364" s="391"/>
      <c r="AK364" s="391"/>
      <c r="AL364" s="391"/>
    </row>
    <row r="365" spans="1:38" ht="27.75" customHeight="1">
      <c r="A365" s="694"/>
      <c r="B365" s="694"/>
      <c r="C365" s="694"/>
      <c r="D365" s="694"/>
      <c r="E365" s="694"/>
      <c r="F365" s="694"/>
      <c r="G365" s="694"/>
      <c r="H365" s="694"/>
      <c r="I365" s="694"/>
      <c r="J365" s="694"/>
      <c r="K365" s="694"/>
      <c r="M365" s="427">
        <f t="shared" si="73"/>
        <v>353</v>
      </c>
      <c r="N365" s="1333"/>
      <c r="O365" s="1299"/>
      <c r="P365" s="1210"/>
      <c r="Q365" s="1210"/>
      <c r="R365" s="1157" t="s">
        <v>46</v>
      </c>
      <c r="S365" s="1182"/>
      <c r="T365" s="497"/>
      <c r="U365" s="497"/>
      <c r="V365" s="497"/>
      <c r="W365" s="503"/>
      <c r="X365" s="504">
        <f t="shared" si="80"/>
        <v>0</v>
      </c>
      <c r="Y365" s="431"/>
      <c r="Z365" s="501"/>
      <c r="AA365" s="502"/>
      <c r="AB365" s="446"/>
      <c r="AC365" s="446"/>
      <c r="AD365" s="446"/>
      <c r="AE365" s="446"/>
      <c r="AF365" s="446"/>
      <c r="AJ365" s="391"/>
      <c r="AK365" s="391"/>
      <c r="AL365" s="391"/>
    </row>
    <row r="366" spans="1:38" ht="27.75" customHeight="1">
      <c r="A366" s="694"/>
      <c r="B366" s="694"/>
      <c r="C366" s="694"/>
      <c r="D366" s="694"/>
      <c r="E366" s="694"/>
      <c r="F366" s="694"/>
      <c r="G366" s="694"/>
      <c r="H366" s="694"/>
      <c r="I366" s="694"/>
      <c r="J366" s="694"/>
      <c r="K366" s="694"/>
      <c r="M366" s="427">
        <f t="shared" si="73"/>
        <v>354</v>
      </c>
      <c r="N366" s="1333"/>
      <c r="O366" s="1299"/>
      <c r="P366" s="1210"/>
      <c r="Q366" s="1210"/>
      <c r="R366" s="1157" t="s">
        <v>47</v>
      </c>
      <c r="S366" s="1182"/>
      <c r="T366" s="497"/>
      <c r="U366" s="497"/>
      <c r="V366" s="497"/>
      <c r="W366" s="503"/>
      <c r="X366" s="504">
        <f t="shared" si="80"/>
        <v>0</v>
      </c>
      <c r="Y366" s="431"/>
      <c r="Z366" s="501"/>
      <c r="AA366" s="502"/>
      <c r="AB366" s="446"/>
      <c r="AC366" s="446"/>
      <c r="AD366" s="446"/>
      <c r="AE366" s="446"/>
      <c r="AF366" s="446"/>
      <c r="AJ366" s="391"/>
      <c r="AK366" s="391"/>
      <c r="AL366" s="391"/>
    </row>
    <row r="367" spans="1:38" ht="27.75" customHeight="1">
      <c r="A367" s="694"/>
      <c r="B367" s="694"/>
      <c r="C367" s="694"/>
      <c r="D367" s="694"/>
      <c r="E367" s="694"/>
      <c r="F367" s="694"/>
      <c r="G367" s="694"/>
      <c r="H367" s="694"/>
      <c r="I367" s="694"/>
      <c r="J367" s="694"/>
      <c r="K367" s="694"/>
      <c r="M367" s="427">
        <f t="shared" si="73"/>
        <v>355</v>
      </c>
      <c r="N367" s="1333"/>
      <c r="O367" s="1299"/>
      <c r="P367" s="1210"/>
      <c r="Q367" s="1210"/>
      <c r="R367" s="1157" t="s">
        <v>66</v>
      </c>
      <c r="S367" s="1182"/>
      <c r="T367" s="497"/>
      <c r="U367" s="497"/>
      <c r="V367" s="497"/>
      <c r="W367" s="503"/>
      <c r="X367" s="504">
        <f t="shared" si="80"/>
        <v>0</v>
      </c>
      <c r="Y367" s="431"/>
      <c r="Z367" s="501"/>
      <c r="AA367" s="502"/>
      <c r="AB367" s="446"/>
      <c r="AC367" s="446"/>
      <c r="AD367" s="446"/>
      <c r="AE367" s="446"/>
      <c r="AF367" s="446"/>
      <c r="AJ367" s="391"/>
      <c r="AK367" s="391"/>
      <c r="AL367" s="391"/>
    </row>
    <row r="368" spans="1:38" ht="27.75" customHeight="1">
      <c r="A368" s="694"/>
      <c r="B368" s="694"/>
      <c r="C368" s="694"/>
      <c r="D368" s="694"/>
      <c r="E368" s="694"/>
      <c r="F368" s="694"/>
      <c r="G368" s="694"/>
      <c r="H368" s="694"/>
      <c r="I368" s="694"/>
      <c r="J368" s="694"/>
      <c r="K368" s="694"/>
      <c r="M368" s="427">
        <f t="shared" si="73"/>
        <v>356</v>
      </c>
      <c r="N368" s="1333"/>
      <c r="O368" s="1299"/>
      <c r="P368" s="1210"/>
      <c r="Q368" s="1210"/>
      <c r="R368" s="1157" t="s">
        <v>67</v>
      </c>
      <c r="S368" s="1182"/>
      <c r="T368" s="497"/>
      <c r="U368" s="497"/>
      <c r="V368" s="497"/>
      <c r="W368" s="503"/>
      <c r="X368" s="504">
        <f t="shared" si="80"/>
        <v>0</v>
      </c>
      <c r="Y368" s="431"/>
      <c r="Z368" s="501"/>
      <c r="AA368" s="502"/>
      <c r="AB368" s="446"/>
      <c r="AC368" s="446"/>
      <c r="AD368" s="446"/>
      <c r="AE368" s="446"/>
      <c r="AF368" s="446"/>
      <c r="AJ368" s="391"/>
      <c r="AK368" s="391"/>
      <c r="AL368" s="391"/>
    </row>
    <row r="369" spans="1:38" ht="27.75" customHeight="1">
      <c r="A369" s="694"/>
      <c r="B369" s="694"/>
      <c r="C369" s="694"/>
      <c r="D369" s="694"/>
      <c r="E369" s="694"/>
      <c r="F369" s="694"/>
      <c r="G369" s="694"/>
      <c r="H369" s="694"/>
      <c r="I369" s="694"/>
      <c r="J369" s="694"/>
      <c r="K369" s="694"/>
      <c r="M369" s="427">
        <f t="shared" si="73"/>
        <v>357</v>
      </c>
      <c r="N369" s="1333"/>
      <c r="O369" s="1299"/>
      <c r="P369" s="1210"/>
      <c r="Q369" s="1210"/>
      <c r="R369" s="1366" t="s">
        <v>50</v>
      </c>
      <c r="S369" s="1182"/>
      <c r="T369" s="497"/>
      <c r="U369" s="497"/>
      <c r="V369" s="497"/>
      <c r="W369" s="503"/>
      <c r="X369" s="504">
        <f t="shared" si="80"/>
        <v>0</v>
      </c>
      <c r="Y369" s="431"/>
      <c r="Z369" s="501"/>
      <c r="AA369" s="502"/>
      <c r="AB369" s="446"/>
      <c r="AC369" s="446"/>
      <c r="AD369" s="446"/>
      <c r="AE369" s="446"/>
      <c r="AF369" s="446"/>
      <c r="AJ369" s="391"/>
      <c r="AK369" s="391"/>
      <c r="AL369" s="391"/>
    </row>
    <row r="370" spans="1:38" ht="27.75" customHeight="1">
      <c r="A370" s="694"/>
      <c r="B370" s="694"/>
      <c r="C370" s="694"/>
      <c r="D370" s="694"/>
      <c r="E370" s="694"/>
      <c r="F370" s="694"/>
      <c r="G370" s="694"/>
      <c r="H370" s="694"/>
      <c r="I370" s="694"/>
      <c r="J370" s="694"/>
      <c r="K370" s="694"/>
      <c r="M370" s="427">
        <f t="shared" si="73"/>
        <v>358</v>
      </c>
      <c r="N370" s="1333"/>
      <c r="O370" s="1299"/>
      <c r="P370" s="1210"/>
      <c r="Q370" s="1210"/>
      <c r="R370" s="1157" t="s">
        <v>486</v>
      </c>
      <c r="S370" s="1182"/>
      <c r="T370" s="497"/>
      <c r="U370" s="497"/>
      <c r="V370" s="497"/>
      <c r="W370" s="503"/>
      <c r="X370" s="504">
        <f t="shared" si="80"/>
        <v>0</v>
      </c>
      <c r="Y370" s="431"/>
      <c r="Z370" s="501"/>
      <c r="AA370" s="502"/>
      <c r="AB370" s="446"/>
      <c r="AC370" s="446"/>
      <c r="AD370" s="446"/>
      <c r="AE370" s="446"/>
      <c r="AF370" s="446"/>
      <c r="AJ370" s="391"/>
      <c r="AK370" s="391"/>
      <c r="AL370" s="391"/>
    </row>
    <row r="371" spans="1:38" ht="27.75" customHeight="1">
      <c r="A371" s="694"/>
      <c r="B371" s="694"/>
      <c r="C371" s="694"/>
      <c r="D371" s="694"/>
      <c r="E371" s="694"/>
      <c r="F371" s="694"/>
      <c r="G371" s="694"/>
      <c r="H371" s="694"/>
      <c r="I371" s="694"/>
      <c r="J371" s="694"/>
      <c r="K371" s="694"/>
      <c r="M371" s="427">
        <f t="shared" si="73"/>
        <v>359</v>
      </c>
      <c r="N371" s="1333"/>
      <c r="O371" s="1299"/>
      <c r="P371" s="1210"/>
      <c r="Q371" s="1210"/>
      <c r="R371" s="1157" t="s">
        <v>52</v>
      </c>
      <c r="S371" s="1182"/>
      <c r="T371" s="497"/>
      <c r="U371" s="497"/>
      <c r="V371" s="497"/>
      <c r="W371" s="503"/>
      <c r="X371" s="504">
        <f t="shared" si="80"/>
        <v>0</v>
      </c>
      <c r="Y371" s="431"/>
      <c r="Z371" s="501"/>
      <c r="AA371" s="502"/>
      <c r="AB371" s="446"/>
      <c r="AC371" s="446"/>
      <c r="AD371" s="446"/>
      <c r="AE371" s="446"/>
      <c r="AF371" s="446"/>
      <c r="AJ371" s="391"/>
      <c r="AK371" s="391"/>
      <c r="AL371" s="391"/>
    </row>
    <row r="372" spans="1:38" ht="27.75" customHeight="1">
      <c r="A372" s="694"/>
      <c r="B372" s="694"/>
      <c r="C372" s="694"/>
      <c r="D372" s="694"/>
      <c r="E372" s="694"/>
      <c r="F372" s="694"/>
      <c r="G372" s="694"/>
      <c r="H372" s="694"/>
      <c r="I372" s="694"/>
      <c r="J372" s="694"/>
      <c r="K372" s="694"/>
      <c r="M372" s="427">
        <f t="shared" si="73"/>
        <v>360</v>
      </c>
      <c r="N372" s="1333"/>
      <c r="O372" s="1299"/>
      <c r="P372" s="1210"/>
      <c r="Q372" s="1210"/>
      <c r="R372" s="1157" t="s">
        <v>55</v>
      </c>
      <c r="S372" s="1182"/>
      <c r="T372" s="497"/>
      <c r="U372" s="497"/>
      <c r="V372" s="497"/>
      <c r="W372" s="503"/>
      <c r="X372" s="504">
        <f t="shared" si="80"/>
        <v>0</v>
      </c>
      <c r="Y372" s="431"/>
      <c r="Z372" s="501"/>
      <c r="AA372" s="502"/>
      <c r="AB372" s="446"/>
      <c r="AC372" s="446"/>
      <c r="AD372" s="446"/>
      <c r="AE372" s="446"/>
      <c r="AF372" s="446"/>
      <c r="AJ372" s="391"/>
      <c r="AK372" s="391"/>
      <c r="AL372" s="391"/>
    </row>
    <row r="373" spans="1:38" ht="27.75" customHeight="1">
      <c r="A373" s="694"/>
      <c r="B373" s="694"/>
      <c r="C373" s="694"/>
      <c r="D373" s="694"/>
      <c r="E373" s="694"/>
      <c r="F373" s="694"/>
      <c r="G373" s="694"/>
      <c r="H373" s="694"/>
      <c r="I373" s="694"/>
      <c r="J373" s="694"/>
      <c r="K373" s="694"/>
      <c r="M373" s="427">
        <f t="shared" si="73"/>
        <v>361</v>
      </c>
      <c r="N373" s="1333"/>
      <c r="O373" s="1299"/>
      <c r="P373" s="1210"/>
      <c r="Q373" s="1210"/>
      <c r="R373" s="1157" t="s">
        <v>487</v>
      </c>
      <c r="S373" s="1182"/>
      <c r="T373" s="497"/>
      <c r="U373" s="497"/>
      <c r="V373" s="497"/>
      <c r="W373" s="503"/>
      <c r="X373" s="504">
        <f t="shared" si="80"/>
        <v>0</v>
      </c>
      <c r="Y373" s="431"/>
      <c r="Z373" s="501"/>
      <c r="AA373" s="502"/>
      <c r="AB373" s="446"/>
      <c r="AC373" s="446"/>
      <c r="AD373" s="446"/>
      <c r="AE373" s="446"/>
      <c r="AF373" s="446"/>
      <c r="AJ373" s="391"/>
      <c r="AK373" s="391"/>
      <c r="AL373" s="391"/>
    </row>
    <row r="374" spans="1:38" ht="27.75" customHeight="1">
      <c r="A374" s="694"/>
      <c r="B374" s="694"/>
      <c r="C374" s="694"/>
      <c r="D374" s="694"/>
      <c r="E374" s="694"/>
      <c r="F374" s="694"/>
      <c r="G374" s="694"/>
      <c r="H374" s="694"/>
      <c r="I374" s="694"/>
      <c r="J374" s="694"/>
      <c r="K374" s="694"/>
      <c r="M374" s="427">
        <f t="shared" si="73"/>
        <v>362</v>
      </c>
      <c r="N374" s="1333"/>
      <c r="O374" s="1299"/>
      <c r="P374" s="1210"/>
      <c r="Q374" s="1210"/>
      <c r="R374" s="1157" t="s">
        <v>63</v>
      </c>
      <c r="S374" s="1182"/>
      <c r="T374" s="510"/>
      <c r="U374" s="510"/>
      <c r="V374" s="510"/>
      <c r="W374" s="511"/>
      <c r="X374" s="504">
        <f t="shared" si="80"/>
        <v>0</v>
      </c>
      <c r="Y374" s="431"/>
      <c r="Z374" s="501"/>
      <c r="AA374" s="502"/>
      <c r="AB374" s="446"/>
      <c r="AC374" s="446"/>
      <c r="AD374" s="446"/>
      <c r="AE374" s="446"/>
      <c r="AF374" s="446"/>
      <c r="AJ374" s="391"/>
      <c r="AK374" s="391"/>
      <c r="AL374" s="391"/>
    </row>
    <row r="375" spans="1:38" ht="36" customHeight="1">
      <c r="A375" s="694"/>
      <c r="B375" s="694"/>
      <c r="C375" s="694"/>
      <c r="D375" s="694"/>
      <c r="E375" s="694"/>
      <c r="F375" s="694"/>
      <c r="G375" s="694"/>
      <c r="H375" s="694"/>
      <c r="I375" s="694"/>
      <c r="J375" s="694"/>
      <c r="K375" s="694"/>
      <c r="M375" s="427">
        <f t="shared" si="73"/>
        <v>363</v>
      </c>
      <c r="N375" s="1333"/>
      <c r="O375" s="1299"/>
      <c r="P375" s="1210"/>
      <c r="Q375" s="1210"/>
      <c r="R375" s="1157" t="s">
        <v>488</v>
      </c>
      <c r="S375" s="1182"/>
      <c r="T375" s="510"/>
      <c r="U375" s="510"/>
      <c r="V375" s="510"/>
      <c r="W375" s="511"/>
      <c r="X375" s="504">
        <f t="shared" si="80"/>
        <v>0</v>
      </c>
      <c r="Y375" s="431"/>
      <c r="Z375" s="501"/>
      <c r="AA375" s="502"/>
      <c r="AB375" s="446"/>
      <c r="AC375" s="446"/>
      <c r="AD375" s="446"/>
      <c r="AE375" s="446"/>
      <c r="AF375" s="446"/>
      <c r="AJ375" s="391"/>
      <c r="AK375" s="391"/>
      <c r="AL375" s="391"/>
    </row>
    <row r="376" spans="1:38" ht="27.75" customHeight="1">
      <c r="A376" s="694"/>
      <c r="B376" s="694"/>
      <c r="C376" s="694"/>
      <c r="D376" s="694"/>
      <c r="E376" s="694"/>
      <c r="F376" s="694"/>
      <c r="G376" s="694"/>
      <c r="H376" s="694"/>
      <c r="I376" s="694"/>
      <c r="J376" s="694"/>
      <c r="K376" s="694"/>
      <c r="M376" s="427">
        <f t="shared" si="73"/>
        <v>364</v>
      </c>
      <c r="N376" s="1333"/>
      <c r="O376" s="1299"/>
      <c r="P376" s="1210"/>
      <c r="Q376" s="1210"/>
      <c r="R376" s="1157" t="s">
        <v>489</v>
      </c>
      <c r="S376" s="1182"/>
      <c r="T376" s="497"/>
      <c r="U376" s="497"/>
      <c r="V376" s="497"/>
      <c r="W376" s="503"/>
      <c r="X376" s="504">
        <f t="shared" si="80"/>
        <v>0</v>
      </c>
      <c r="Y376" s="431"/>
      <c r="Z376" s="501"/>
      <c r="AA376" s="502"/>
      <c r="AB376" s="446"/>
      <c r="AC376" s="446"/>
      <c r="AD376" s="446"/>
      <c r="AE376" s="446"/>
      <c r="AF376" s="446"/>
      <c r="AJ376" s="391"/>
      <c r="AK376" s="391"/>
      <c r="AL376" s="391"/>
    </row>
    <row r="377" spans="1:38" ht="36" customHeight="1">
      <c r="A377" s="694"/>
      <c r="B377" s="694"/>
      <c r="C377" s="694"/>
      <c r="D377" s="694"/>
      <c r="E377" s="694"/>
      <c r="F377" s="694"/>
      <c r="G377" s="694"/>
      <c r="H377" s="694"/>
      <c r="I377" s="694"/>
      <c r="J377" s="694"/>
      <c r="K377" s="694"/>
      <c r="M377" s="427">
        <f t="shared" si="73"/>
        <v>365</v>
      </c>
      <c r="N377" s="1333"/>
      <c r="O377" s="1299"/>
      <c r="P377" s="1210"/>
      <c r="Q377" s="1210"/>
      <c r="R377" s="1157" t="s">
        <v>830</v>
      </c>
      <c r="S377" s="1182"/>
      <c r="T377" s="510"/>
      <c r="U377" s="510"/>
      <c r="V377" s="510"/>
      <c r="W377" s="511"/>
      <c r="X377" s="504">
        <f t="shared" si="80"/>
        <v>0</v>
      </c>
      <c r="Y377" s="431"/>
      <c r="Z377" s="501"/>
      <c r="AA377" s="502"/>
      <c r="AB377" s="446"/>
      <c r="AC377" s="446"/>
      <c r="AD377" s="446"/>
      <c r="AE377" s="446"/>
      <c r="AF377" s="446"/>
      <c r="AJ377" s="391"/>
      <c r="AK377" s="391"/>
      <c r="AL377" s="391"/>
    </row>
    <row r="378" spans="1:38" ht="27.75" customHeight="1">
      <c r="A378" s="694"/>
      <c r="B378" s="694"/>
      <c r="C378" s="694"/>
      <c r="D378" s="694"/>
      <c r="E378" s="694"/>
      <c r="F378" s="694"/>
      <c r="G378" s="694"/>
      <c r="H378" s="694"/>
      <c r="I378" s="694"/>
      <c r="J378" s="694"/>
      <c r="K378" s="694"/>
      <c r="M378" s="427">
        <f t="shared" si="73"/>
        <v>366</v>
      </c>
      <c r="N378" s="1333"/>
      <c r="O378" s="1299"/>
      <c r="P378" s="1210"/>
      <c r="Q378" s="1210"/>
      <c r="R378" s="1157" t="s">
        <v>642</v>
      </c>
      <c r="S378" s="1182"/>
      <c r="T378" s="510"/>
      <c r="U378" s="510"/>
      <c r="V378" s="510"/>
      <c r="W378" s="511"/>
      <c r="X378" s="504">
        <f t="shared" si="80"/>
        <v>0</v>
      </c>
      <c r="Y378" s="431"/>
      <c r="Z378" s="501"/>
      <c r="AA378" s="502"/>
      <c r="AB378" s="446"/>
      <c r="AC378" s="446"/>
      <c r="AD378" s="446"/>
      <c r="AE378" s="446"/>
      <c r="AF378" s="446"/>
      <c r="AJ378" s="391"/>
      <c r="AK378" s="391"/>
      <c r="AL378" s="391"/>
    </row>
    <row r="379" spans="1:38" ht="34.5" customHeight="1">
      <c r="A379" s="694"/>
      <c r="B379" s="694"/>
      <c r="C379" s="694"/>
      <c r="D379" s="694"/>
      <c r="E379" s="694"/>
      <c r="F379" s="694"/>
      <c r="G379" s="694"/>
      <c r="H379" s="694"/>
      <c r="I379" s="694"/>
      <c r="J379" s="694"/>
      <c r="K379" s="694"/>
      <c r="M379" s="427">
        <f t="shared" si="73"/>
        <v>367</v>
      </c>
      <c r="N379" s="1333"/>
      <c r="O379" s="1299"/>
      <c r="P379" s="1210"/>
      <c r="Q379" s="1210"/>
      <c r="R379" s="1157" t="s">
        <v>681</v>
      </c>
      <c r="S379" s="1182"/>
      <c r="T379" s="510"/>
      <c r="U379" s="510"/>
      <c r="V379" s="510"/>
      <c r="W379" s="511"/>
      <c r="X379" s="504">
        <f t="shared" si="80"/>
        <v>0</v>
      </c>
      <c r="Y379" s="431"/>
      <c r="Z379" s="501"/>
      <c r="AA379" s="502"/>
      <c r="AB379" s="446"/>
      <c r="AC379" s="446"/>
      <c r="AD379" s="446"/>
      <c r="AE379" s="446"/>
      <c r="AF379" s="446"/>
      <c r="AJ379" s="391"/>
      <c r="AK379" s="391"/>
      <c r="AL379" s="391"/>
    </row>
    <row r="380" spans="1:38" ht="58.5" customHeight="1">
      <c r="A380" s="694"/>
      <c r="B380" s="694"/>
      <c r="C380" s="694"/>
      <c r="D380" s="694"/>
      <c r="E380" s="694"/>
      <c r="F380" s="694"/>
      <c r="G380" s="694"/>
      <c r="H380" s="694"/>
      <c r="I380" s="694"/>
      <c r="J380" s="694"/>
      <c r="K380" s="694"/>
      <c r="M380" s="427">
        <f t="shared" si="73"/>
        <v>368</v>
      </c>
      <c r="N380" s="1333"/>
      <c r="O380" s="1299"/>
      <c r="P380" s="1210"/>
      <c r="Q380" s="1210"/>
      <c r="R380" s="1157" t="s">
        <v>895</v>
      </c>
      <c r="S380" s="1182"/>
      <c r="T380" s="497"/>
      <c r="U380" s="497"/>
      <c r="V380" s="497"/>
      <c r="W380" s="503"/>
      <c r="X380" s="504">
        <f t="shared" si="80"/>
        <v>0</v>
      </c>
      <c r="Y380" s="431"/>
      <c r="Z380" s="501"/>
      <c r="AA380" s="502"/>
      <c r="AB380" s="446"/>
      <c r="AC380" s="446"/>
      <c r="AD380" s="446"/>
      <c r="AE380" s="446"/>
      <c r="AF380" s="446"/>
      <c r="AJ380" s="391"/>
      <c r="AK380" s="391"/>
      <c r="AL380" s="391"/>
    </row>
    <row r="381" spans="1:38" ht="27.75" customHeight="1">
      <c r="A381" s="694"/>
      <c r="B381" s="694"/>
      <c r="C381" s="694"/>
      <c r="D381" s="694"/>
      <c r="E381" s="694"/>
      <c r="F381" s="694"/>
      <c r="G381" s="694"/>
      <c r="H381" s="694"/>
      <c r="I381" s="694"/>
      <c r="J381" s="694"/>
      <c r="K381" s="694"/>
      <c r="M381" s="427">
        <f t="shared" si="73"/>
        <v>369</v>
      </c>
      <c r="N381" s="1333"/>
      <c r="O381" s="1299"/>
      <c r="P381" s="1210"/>
      <c r="Q381" s="1210"/>
      <c r="R381" s="1157" t="s">
        <v>69</v>
      </c>
      <c r="S381" s="1182"/>
      <c r="T381" s="497"/>
      <c r="U381" s="497"/>
      <c r="V381" s="497"/>
      <c r="W381" s="503"/>
      <c r="X381" s="504">
        <f t="shared" si="80"/>
        <v>0</v>
      </c>
      <c r="Y381" s="431"/>
      <c r="Z381" s="501"/>
      <c r="AA381" s="502"/>
      <c r="AB381" s="446"/>
      <c r="AC381" s="446"/>
      <c r="AD381" s="446"/>
      <c r="AE381" s="446"/>
      <c r="AF381" s="446"/>
      <c r="AJ381" s="391"/>
      <c r="AK381" s="391"/>
      <c r="AL381" s="391"/>
    </row>
    <row r="382" spans="1:38" ht="27.75" customHeight="1">
      <c r="A382" s="694"/>
      <c r="B382" s="694"/>
      <c r="C382" s="694"/>
      <c r="D382" s="694"/>
      <c r="E382" s="694"/>
      <c r="F382" s="694"/>
      <c r="G382" s="694"/>
      <c r="H382" s="694"/>
      <c r="I382" s="694"/>
      <c r="J382" s="694"/>
      <c r="K382" s="694"/>
      <c r="M382" s="427">
        <f t="shared" si="73"/>
        <v>370</v>
      </c>
      <c r="N382" s="1333"/>
      <c r="O382" s="1299"/>
      <c r="P382" s="1210"/>
      <c r="Q382" s="1210"/>
      <c r="R382" s="1157" t="s">
        <v>218</v>
      </c>
      <c r="S382" s="1182"/>
      <c r="T382" s="497"/>
      <c r="U382" s="497"/>
      <c r="V382" s="497"/>
      <c r="W382" s="503"/>
      <c r="X382" s="504">
        <f t="shared" si="80"/>
        <v>0</v>
      </c>
      <c r="Y382" s="431"/>
      <c r="Z382" s="501"/>
      <c r="AA382" s="502"/>
      <c r="AB382" s="446"/>
      <c r="AC382" s="446"/>
      <c r="AD382" s="446"/>
      <c r="AE382" s="446"/>
      <c r="AF382" s="446"/>
      <c r="AJ382" s="391"/>
      <c r="AK382" s="391"/>
      <c r="AL382" s="391"/>
    </row>
    <row r="383" spans="1:38" ht="21.75" customHeight="1">
      <c r="A383" s="694"/>
      <c r="B383" s="694"/>
      <c r="C383" s="694"/>
      <c r="D383" s="694"/>
      <c r="E383" s="694"/>
      <c r="F383" s="694"/>
      <c r="G383" s="694"/>
      <c r="H383" s="694"/>
      <c r="I383" s="694"/>
      <c r="J383" s="694"/>
      <c r="K383" s="694"/>
      <c r="M383" s="427">
        <f t="shared" si="73"/>
        <v>371</v>
      </c>
      <c r="N383" s="1333"/>
      <c r="O383" s="1299"/>
      <c r="P383" s="1210"/>
      <c r="Q383" s="1210"/>
      <c r="R383" s="1157" t="s">
        <v>51</v>
      </c>
      <c r="S383" s="1182"/>
      <c r="T383" s="497"/>
      <c r="U383" s="497"/>
      <c r="V383" s="497"/>
      <c r="W383" s="503"/>
      <c r="X383" s="504">
        <f t="shared" si="80"/>
        <v>0</v>
      </c>
      <c r="Y383" s="431"/>
      <c r="Z383" s="501"/>
      <c r="AA383" s="502"/>
      <c r="AB383" s="446"/>
      <c r="AC383" s="446"/>
      <c r="AD383" s="446"/>
      <c r="AE383" s="446"/>
      <c r="AF383" s="446"/>
      <c r="AJ383" s="391"/>
      <c r="AK383" s="391"/>
      <c r="AL383" s="391"/>
    </row>
    <row r="384" spans="1:38" ht="33.75" customHeight="1">
      <c r="A384" s="694"/>
      <c r="B384" s="694"/>
      <c r="C384" s="694"/>
      <c r="D384" s="694"/>
      <c r="E384" s="694"/>
      <c r="F384" s="694"/>
      <c r="G384" s="694"/>
      <c r="H384" s="694"/>
      <c r="I384" s="694"/>
      <c r="J384" s="694"/>
      <c r="K384" s="694"/>
      <c r="M384" s="427">
        <f t="shared" si="73"/>
        <v>372</v>
      </c>
      <c r="N384" s="1333"/>
      <c r="O384" s="1299"/>
      <c r="P384" s="1210" t="s">
        <v>219</v>
      </c>
      <c r="Q384" s="1210"/>
      <c r="R384" s="1205" t="s">
        <v>53</v>
      </c>
      <c r="S384" s="1206"/>
      <c r="T384" s="497"/>
      <c r="U384" s="497"/>
      <c r="V384" s="497"/>
      <c r="W384" s="503"/>
      <c r="X384" s="504">
        <f t="shared" si="80"/>
        <v>0</v>
      </c>
      <c r="Y384" s="431"/>
      <c r="Z384" s="501"/>
      <c r="AA384" s="502"/>
      <c r="AB384" s="446"/>
      <c r="AC384" s="446"/>
      <c r="AD384" s="446"/>
      <c r="AE384" s="446"/>
      <c r="AF384" s="446"/>
      <c r="AJ384" s="391"/>
      <c r="AK384" s="391"/>
      <c r="AL384" s="391"/>
    </row>
    <row r="385" spans="1:38" ht="22.5" customHeight="1">
      <c r="A385" s="694"/>
      <c r="B385" s="694"/>
      <c r="C385" s="694"/>
      <c r="D385" s="694"/>
      <c r="E385" s="694"/>
      <c r="F385" s="694"/>
      <c r="G385" s="694"/>
      <c r="H385" s="694"/>
      <c r="I385" s="694"/>
      <c r="J385" s="694"/>
      <c r="K385" s="694"/>
      <c r="M385" s="427">
        <f t="shared" si="73"/>
        <v>373</v>
      </c>
      <c r="N385" s="1333"/>
      <c r="O385" s="1299"/>
      <c r="P385" s="1210"/>
      <c r="Q385" s="1210"/>
      <c r="R385" s="1157" t="s">
        <v>54</v>
      </c>
      <c r="S385" s="1182"/>
      <c r="T385" s="497"/>
      <c r="U385" s="497"/>
      <c r="V385" s="497"/>
      <c r="W385" s="503"/>
      <c r="X385" s="504">
        <f t="shared" si="80"/>
        <v>0</v>
      </c>
      <c r="Y385" s="431"/>
      <c r="Z385" s="501"/>
      <c r="AA385" s="502"/>
      <c r="AB385" s="446"/>
      <c r="AC385" s="446"/>
      <c r="AD385" s="446"/>
      <c r="AE385" s="446"/>
      <c r="AF385" s="446"/>
      <c r="AJ385" s="391"/>
      <c r="AK385" s="391"/>
      <c r="AL385" s="391"/>
    </row>
    <row r="386" spans="1:38" ht="31.5" customHeight="1">
      <c r="A386" s="694"/>
      <c r="B386" s="694"/>
      <c r="C386" s="694"/>
      <c r="D386" s="694"/>
      <c r="E386" s="694"/>
      <c r="F386" s="694"/>
      <c r="G386" s="694"/>
      <c r="H386" s="694"/>
      <c r="I386" s="694"/>
      <c r="J386" s="694"/>
      <c r="K386" s="694"/>
      <c r="M386" s="427">
        <f t="shared" si="73"/>
        <v>374</v>
      </c>
      <c r="N386" s="1333"/>
      <c r="O386" s="1299"/>
      <c r="P386" s="1210"/>
      <c r="Q386" s="1210"/>
      <c r="R386" s="1157" t="s">
        <v>703</v>
      </c>
      <c r="S386" s="1182"/>
      <c r="T386" s="497"/>
      <c r="U386" s="497"/>
      <c r="V386" s="497"/>
      <c r="W386" s="498"/>
      <c r="X386" s="430">
        <f>X120</f>
        <v>0</v>
      </c>
      <c r="Y386" s="431"/>
      <c r="Z386" s="501"/>
      <c r="AA386" s="502"/>
      <c r="AB386" s="446"/>
      <c r="AC386" s="446"/>
      <c r="AD386" s="446"/>
      <c r="AE386" s="446"/>
      <c r="AF386" s="446"/>
      <c r="AJ386" s="391"/>
      <c r="AK386" s="391"/>
      <c r="AL386" s="391"/>
    </row>
    <row r="387" spans="1:38" ht="27.75" customHeight="1">
      <c r="A387" s="694"/>
      <c r="B387" s="694"/>
      <c r="C387" s="694"/>
      <c r="D387" s="694"/>
      <c r="E387" s="694"/>
      <c r="F387" s="694"/>
      <c r="G387" s="694"/>
      <c r="H387" s="694"/>
      <c r="I387" s="694"/>
      <c r="J387" s="694"/>
      <c r="K387" s="694"/>
      <c r="M387" s="427">
        <f t="shared" si="73"/>
        <v>375</v>
      </c>
      <c r="N387" s="1333"/>
      <c r="O387" s="1299"/>
      <c r="P387" s="1210"/>
      <c r="Q387" s="1210"/>
      <c r="R387" s="1157" t="s">
        <v>702</v>
      </c>
      <c r="S387" s="1182"/>
      <c r="T387" s="497"/>
      <c r="U387" s="497"/>
      <c r="V387" s="497"/>
      <c r="W387" s="498"/>
      <c r="X387" s="430">
        <f>X185+X341</f>
        <v>0</v>
      </c>
      <c r="Y387" s="431"/>
      <c r="Z387" s="501"/>
      <c r="AA387" s="502"/>
      <c r="AB387" s="446"/>
      <c r="AC387" s="446"/>
      <c r="AD387" s="446"/>
      <c r="AE387" s="446"/>
      <c r="AF387" s="446"/>
      <c r="AJ387" s="391"/>
      <c r="AK387" s="391"/>
      <c r="AL387" s="391"/>
    </row>
    <row r="388" spans="1:38" ht="30" customHeight="1">
      <c r="A388" s="694"/>
      <c r="B388" s="694"/>
      <c r="C388" s="694"/>
      <c r="D388" s="694"/>
      <c r="E388" s="694"/>
      <c r="F388" s="694"/>
      <c r="G388" s="694"/>
      <c r="H388" s="694"/>
      <c r="I388" s="694"/>
      <c r="J388" s="694"/>
      <c r="K388" s="694"/>
      <c r="M388" s="427">
        <f t="shared" si="73"/>
        <v>376</v>
      </c>
      <c r="N388" s="1333"/>
      <c r="O388" s="1299"/>
      <c r="P388" s="1210"/>
      <c r="Q388" s="1210"/>
      <c r="R388" s="1157" t="s">
        <v>117</v>
      </c>
      <c r="S388" s="1182"/>
      <c r="T388" s="497"/>
      <c r="U388" s="497"/>
      <c r="V388" s="497"/>
      <c r="W388" s="503"/>
      <c r="X388" s="512"/>
      <c r="Y388" s="431"/>
      <c r="Z388" s="501"/>
      <c r="AA388" s="502"/>
      <c r="AB388" s="446"/>
      <c r="AC388" s="446"/>
      <c r="AD388" s="446"/>
      <c r="AE388" s="446"/>
      <c r="AF388" s="446"/>
      <c r="AJ388" s="391"/>
      <c r="AK388" s="391"/>
      <c r="AL388" s="391"/>
    </row>
    <row r="389" spans="1:38" ht="30" customHeight="1">
      <c r="A389" s="694"/>
      <c r="B389" s="694"/>
      <c r="C389" s="694"/>
      <c r="D389" s="694"/>
      <c r="E389" s="694"/>
      <c r="F389" s="694"/>
      <c r="G389" s="694"/>
      <c r="H389" s="694"/>
      <c r="I389" s="694"/>
      <c r="J389" s="694"/>
      <c r="K389" s="694"/>
      <c r="M389" s="427">
        <f t="shared" si="73"/>
        <v>377</v>
      </c>
      <c r="N389" s="1333"/>
      <c r="O389" s="1299"/>
      <c r="P389" s="1210"/>
      <c r="Q389" s="1210"/>
      <c r="R389" s="1157" t="s">
        <v>877</v>
      </c>
      <c r="S389" s="1158"/>
      <c r="T389" s="497"/>
      <c r="U389" s="497"/>
      <c r="V389" s="497"/>
      <c r="W389" s="503"/>
      <c r="X389" s="512"/>
      <c r="Y389" s="431"/>
      <c r="Z389" s="501"/>
      <c r="AA389" s="502"/>
      <c r="AB389" s="446"/>
      <c r="AC389" s="446"/>
      <c r="AD389" s="446"/>
      <c r="AE389" s="446"/>
      <c r="AF389" s="446"/>
      <c r="AJ389" s="391"/>
      <c r="AK389" s="391"/>
      <c r="AL389" s="391"/>
    </row>
    <row r="390" spans="1:38" ht="21.75" customHeight="1">
      <c r="A390" s="694"/>
      <c r="B390" s="694"/>
      <c r="C390" s="694"/>
      <c r="D390" s="694"/>
      <c r="E390" s="694"/>
      <c r="F390" s="694"/>
      <c r="G390" s="694"/>
      <c r="H390" s="694"/>
      <c r="I390" s="694"/>
      <c r="J390" s="694"/>
      <c r="K390" s="694"/>
      <c r="M390" s="427">
        <f t="shared" si="73"/>
        <v>378</v>
      </c>
      <c r="N390" s="1333"/>
      <c r="O390" s="1299"/>
      <c r="P390" s="1210"/>
      <c r="Q390" s="1210"/>
      <c r="R390" s="1157" t="s">
        <v>216</v>
      </c>
      <c r="S390" s="1182"/>
      <c r="T390" s="497"/>
      <c r="U390" s="497"/>
      <c r="V390" s="497"/>
      <c r="W390" s="503"/>
      <c r="X390" s="504"/>
      <c r="Y390" s="431"/>
      <c r="Z390" s="501"/>
      <c r="AA390" s="502"/>
      <c r="AB390" s="446"/>
      <c r="AC390" s="446"/>
      <c r="AD390" s="446"/>
      <c r="AE390" s="446"/>
      <c r="AF390" s="446"/>
      <c r="AH390" s="746">
        <f>X343-X391</f>
        <v>0</v>
      </c>
      <c r="AJ390" s="391"/>
      <c r="AK390" s="391"/>
      <c r="AL390" s="391"/>
    </row>
    <row r="391" spans="1:38" ht="30" customHeight="1">
      <c r="A391" s="694"/>
      <c r="B391" s="694"/>
      <c r="C391" s="694"/>
      <c r="D391" s="694"/>
      <c r="E391" s="694"/>
      <c r="F391" s="694"/>
      <c r="G391" s="694"/>
      <c r="H391" s="694"/>
      <c r="I391" s="694"/>
      <c r="J391" s="694"/>
      <c r="K391" s="694"/>
      <c r="M391" s="427">
        <f t="shared" si="73"/>
        <v>379</v>
      </c>
      <c r="N391" s="1334"/>
      <c r="O391" s="1407" t="s">
        <v>882</v>
      </c>
      <c r="P391" s="1407"/>
      <c r="Q391" s="1408"/>
      <c r="R391" s="1408"/>
      <c r="S391" s="1408"/>
      <c r="T391" s="513"/>
      <c r="U391" s="513"/>
      <c r="V391" s="513"/>
      <c r="W391" s="514"/>
      <c r="X391" s="515">
        <f>T343+U343-X347+X359</f>
        <v>0</v>
      </c>
      <c r="Y391" s="516"/>
      <c r="Z391" s="517"/>
      <c r="AA391" s="502"/>
      <c r="AB391" s="446"/>
      <c r="AC391" s="446"/>
      <c r="AD391" s="446"/>
      <c r="AE391" s="446"/>
      <c r="AF391" s="446"/>
      <c r="AJ391" s="391"/>
      <c r="AK391" s="391"/>
      <c r="AL391" s="391"/>
    </row>
    <row r="392" spans="1:38" s="467" customFormat="1" ht="30.75" customHeight="1">
      <c r="A392" s="752"/>
      <c r="B392" s="752"/>
      <c r="C392" s="752"/>
      <c r="D392" s="752"/>
      <c r="E392" s="752"/>
      <c r="F392" s="752"/>
      <c r="G392" s="752"/>
      <c r="H392" s="752"/>
      <c r="I392" s="752"/>
      <c r="J392" s="752"/>
      <c r="K392" s="752"/>
      <c r="M392" s="427">
        <f t="shared" si="73"/>
        <v>380</v>
      </c>
      <c r="N392" s="1312" t="s">
        <v>704</v>
      </c>
      <c r="O392" s="1313"/>
      <c r="P392" s="1313"/>
      <c r="Q392" s="1313"/>
      <c r="R392" s="1313"/>
      <c r="S392" s="1313"/>
      <c r="T392" s="1313"/>
      <c r="U392" s="1313"/>
      <c r="V392" s="1313"/>
      <c r="W392" s="1313"/>
      <c r="X392" s="1314"/>
      <c r="Y392" s="518"/>
      <c r="Z392" s="509"/>
      <c r="AA392" s="509"/>
      <c r="AB392" s="509"/>
      <c r="AC392" s="509"/>
      <c r="AD392" s="509"/>
      <c r="AE392" s="509"/>
      <c r="AF392" s="509"/>
      <c r="AG392" s="466"/>
      <c r="AH392" s="466"/>
      <c r="AI392" s="466"/>
    </row>
    <row r="393" spans="1:38" s="467" customFormat="1" ht="28" customHeight="1">
      <c r="A393" s="752"/>
      <c r="B393" s="752"/>
      <c r="C393" s="752"/>
      <c r="D393" s="752"/>
      <c r="E393" s="752"/>
      <c r="F393" s="752"/>
      <c r="G393" s="752"/>
      <c r="H393" s="752"/>
      <c r="I393" s="752"/>
      <c r="J393" s="752"/>
      <c r="K393" s="752"/>
      <c r="M393" s="427">
        <f t="shared" si="73"/>
        <v>381</v>
      </c>
      <c r="N393" s="1404"/>
      <c r="O393" s="1315" t="s">
        <v>705</v>
      </c>
      <c r="P393" s="1315"/>
      <c r="Q393" s="1316"/>
      <c r="R393" s="1316"/>
      <c r="S393" s="1316"/>
      <c r="T393" s="519"/>
      <c r="U393" s="519"/>
      <c r="V393" s="520" t="s">
        <v>71</v>
      </c>
      <c r="W393" s="520" t="s">
        <v>72</v>
      </c>
      <c r="X393" s="521"/>
      <c r="Y393" s="522"/>
      <c r="Z393" s="509"/>
      <c r="AA393" s="509"/>
      <c r="AB393" s="509"/>
      <c r="AC393" s="509"/>
      <c r="AD393" s="509"/>
      <c r="AE393" s="509"/>
      <c r="AF393" s="509"/>
      <c r="AG393" s="466"/>
      <c r="AH393" s="466"/>
      <c r="AI393" s="466"/>
      <c r="AJ393" s="466"/>
    </row>
    <row r="394" spans="1:38" ht="23.25" customHeight="1">
      <c r="A394" s="694"/>
      <c r="B394" s="694"/>
      <c r="C394" s="694"/>
      <c r="D394" s="694"/>
      <c r="E394" s="694"/>
      <c r="F394" s="694"/>
      <c r="G394" s="694"/>
      <c r="H394" s="694"/>
      <c r="I394" s="694"/>
      <c r="J394" s="694"/>
      <c r="K394" s="694"/>
      <c r="M394" s="427">
        <f t="shared" si="73"/>
        <v>382</v>
      </c>
      <c r="N394" s="1236"/>
      <c r="O394" s="1173"/>
      <c r="P394" s="1210" t="s">
        <v>118</v>
      </c>
      <c r="Q394" s="1317"/>
      <c r="R394" s="1221" t="s">
        <v>6</v>
      </c>
      <c r="S394" s="1221"/>
      <c r="T394" s="497"/>
      <c r="U394" s="497"/>
      <c r="V394" s="523"/>
      <c r="W394" s="523">
        <v>111111111111</v>
      </c>
      <c r="X394" s="524"/>
      <c r="Y394" s="525"/>
      <c r="Z394" s="446"/>
      <c r="AA394" s="446"/>
      <c r="AB394" s="446"/>
      <c r="AC394" s="446"/>
      <c r="AD394" s="446"/>
      <c r="AE394" s="446"/>
      <c r="AF394" s="446"/>
      <c r="AJ394" s="391"/>
    </row>
    <row r="395" spans="1:38" ht="27.75" customHeight="1">
      <c r="A395" s="694"/>
      <c r="B395" s="694"/>
      <c r="C395" s="694"/>
      <c r="D395" s="694"/>
      <c r="E395" s="694"/>
      <c r="F395" s="694"/>
      <c r="G395" s="694"/>
      <c r="H395" s="694"/>
      <c r="I395" s="694"/>
      <c r="J395" s="694"/>
      <c r="K395" s="694"/>
      <c r="M395" s="427">
        <f t="shared" si="73"/>
        <v>383</v>
      </c>
      <c r="N395" s="1236"/>
      <c r="O395" s="1174"/>
      <c r="P395" s="1210"/>
      <c r="Q395" s="1317"/>
      <c r="R395" s="1221" t="s">
        <v>11</v>
      </c>
      <c r="S395" s="1221"/>
      <c r="T395" s="497"/>
      <c r="U395" s="497"/>
      <c r="V395" s="523"/>
      <c r="W395" s="523"/>
      <c r="X395" s="524"/>
      <c r="Y395" s="525"/>
      <c r="Z395" s="446"/>
      <c r="AA395" s="446"/>
      <c r="AB395" s="446"/>
      <c r="AC395" s="446"/>
      <c r="AD395" s="446"/>
      <c r="AE395" s="446"/>
      <c r="AF395" s="446"/>
      <c r="AJ395" s="391"/>
    </row>
    <row r="396" spans="1:38" ht="18.75" customHeight="1">
      <c r="A396" s="694"/>
      <c r="B396" s="694"/>
      <c r="C396" s="694"/>
      <c r="D396" s="694"/>
      <c r="E396" s="694"/>
      <c r="F396" s="694"/>
      <c r="G396" s="694"/>
      <c r="H396" s="694"/>
      <c r="I396" s="694"/>
      <c r="J396" s="694"/>
      <c r="K396" s="694"/>
      <c r="M396" s="427">
        <f t="shared" si="73"/>
        <v>384</v>
      </c>
      <c r="N396" s="1236"/>
      <c r="O396" s="1174"/>
      <c r="P396" s="1210"/>
      <c r="Q396" s="1317"/>
      <c r="R396" s="1221" t="s">
        <v>411</v>
      </c>
      <c r="S396" s="1221"/>
      <c r="T396" s="497"/>
      <c r="U396" s="497"/>
      <c r="V396" s="523"/>
      <c r="W396" s="523"/>
      <c r="X396" s="524"/>
      <c r="Y396" s="525"/>
      <c r="Z396" s="446"/>
      <c r="AA396" s="446"/>
      <c r="AB396" s="446"/>
      <c r="AC396" s="446"/>
      <c r="AD396" s="446"/>
      <c r="AE396" s="446"/>
      <c r="AF396" s="446"/>
      <c r="AJ396" s="391"/>
    </row>
    <row r="397" spans="1:38" ht="25.5" customHeight="1">
      <c r="A397" s="694"/>
      <c r="B397" s="694"/>
      <c r="C397" s="694"/>
      <c r="D397" s="694"/>
      <c r="E397" s="694"/>
      <c r="F397" s="694"/>
      <c r="G397" s="694"/>
      <c r="H397" s="694"/>
      <c r="I397" s="694"/>
      <c r="J397" s="694"/>
      <c r="K397" s="694"/>
      <c r="M397" s="427">
        <f t="shared" si="73"/>
        <v>385</v>
      </c>
      <c r="N397" s="1236"/>
      <c r="O397" s="1174"/>
      <c r="P397" s="1210"/>
      <c r="Q397" s="1317"/>
      <c r="R397" s="1221" t="s">
        <v>412</v>
      </c>
      <c r="S397" s="1221"/>
      <c r="T397" s="497"/>
      <c r="U397" s="497"/>
      <c r="V397" s="523"/>
      <c r="W397" s="523"/>
      <c r="X397" s="524"/>
      <c r="Y397" s="525"/>
      <c r="Z397" s="446"/>
      <c r="AA397" s="446"/>
      <c r="AB397" s="446"/>
      <c r="AC397" s="446"/>
      <c r="AD397" s="446"/>
      <c r="AE397" s="446"/>
      <c r="AF397" s="446"/>
      <c r="AJ397" s="391"/>
    </row>
    <row r="398" spans="1:38" ht="30.75" customHeight="1">
      <c r="A398" s="694"/>
      <c r="B398" s="694"/>
      <c r="C398" s="694"/>
      <c r="D398" s="694"/>
      <c r="E398" s="694"/>
      <c r="F398" s="694"/>
      <c r="G398" s="694"/>
      <c r="H398" s="694"/>
      <c r="I398" s="694"/>
      <c r="J398" s="694"/>
      <c r="K398" s="694"/>
      <c r="M398" s="427">
        <f t="shared" si="73"/>
        <v>386</v>
      </c>
      <c r="N398" s="1236"/>
      <c r="O398" s="1174"/>
      <c r="P398" s="1210"/>
      <c r="Q398" s="1317"/>
      <c r="R398" s="1221" t="s">
        <v>413</v>
      </c>
      <c r="S398" s="1221"/>
      <c r="T398" s="497"/>
      <c r="U398" s="497"/>
      <c r="V398" s="523"/>
      <c r="W398" s="523"/>
      <c r="X398" s="524"/>
      <c r="Y398" s="525"/>
      <c r="Z398" s="526"/>
      <c r="AA398" s="446"/>
      <c r="AB398" s="446"/>
      <c r="AC398" s="446"/>
      <c r="AD398" s="446"/>
      <c r="AE398" s="446"/>
      <c r="AF398" s="446"/>
      <c r="AJ398" s="391"/>
    </row>
    <row r="399" spans="1:38" ht="38.25" customHeight="1">
      <c r="A399" s="694"/>
      <c r="B399" s="694"/>
      <c r="C399" s="694"/>
      <c r="D399" s="694"/>
      <c r="E399" s="694"/>
      <c r="F399" s="694"/>
      <c r="G399" s="694"/>
      <c r="H399" s="694"/>
      <c r="I399" s="694"/>
      <c r="J399" s="694"/>
      <c r="K399" s="694"/>
      <c r="M399" s="427">
        <f t="shared" si="73"/>
        <v>387</v>
      </c>
      <c r="N399" s="1236"/>
      <c r="O399" s="1174"/>
      <c r="P399" s="1210"/>
      <c r="Q399" s="1317"/>
      <c r="R399" s="1221" t="s">
        <v>432</v>
      </c>
      <c r="S399" s="1221"/>
      <c r="T399" s="497"/>
      <c r="U399" s="497"/>
      <c r="V399" s="523"/>
      <c r="W399" s="523"/>
      <c r="X399" s="524"/>
      <c r="Y399" s="525"/>
      <c r="Z399" s="446"/>
      <c r="AA399" s="446"/>
      <c r="AB399" s="446"/>
      <c r="AC399" s="446"/>
      <c r="AD399" s="446"/>
      <c r="AE399" s="446"/>
      <c r="AF399" s="446"/>
      <c r="AJ399" s="391"/>
    </row>
    <row r="400" spans="1:38" ht="30.75" customHeight="1">
      <c r="A400" s="694"/>
      <c r="B400" s="694"/>
      <c r="C400" s="694"/>
      <c r="D400" s="694"/>
      <c r="E400" s="694"/>
      <c r="F400" s="694"/>
      <c r="G400" s="694"/>
      <c r="H400" s="694"/>
      <c r="I400" s="694"/>
      <c r="J400" s="694"/>
      <c r="K400" s="694"/>
      <c r="M400" s="427">
        <f t="shared" si="73"/>
        <v>388</v>
      </c>
      <c r="N400" s="1236"/>
      <c r="O400" s="1174"/>
      <c r="P400" s="1210"/>
      <c r="Q400" s="1317"/>
      <c r="R400" s="1221" t="s">
        <v>414</v>
      </c>
      <c r="S400" s="1221"/>
      <c r="T400" s="497"/>
      <c r="U400" s="497"/>
      <c r="V400" s="523"/>
      <c r="W400" s="523"/>
      <c r="X400" s="524"/>
      <c r="Y400" s="525"/>
      <c r="Z400" s="446"/>
      <c r="AA400" s="446"/>
      <c r="AB400" s="446"/>
      <c r="AC400" s="446"/>
      <c r="AD400" s="446"/>
      <c r="AE400" s="446"/>
      <c r="AF400" s="446"/>
      <c r="AJ400" s="391"/>
    </row>
    <row r="401" spans="1:36" ht="27.75" customHeight="1">
      <c r="A401" s="694"/>
      <c r="B401" s="694"/>
      <c r="C401" s="694"/>
      <c r="D401" s="694"/>
      <c r="E401" s="694"/>
      <c r="F401" s="694"/>
      <c r="G401" s="694"/>
      <c r="H401" s="694"/>
      <c r="I401" s="694"/>
      <c r="J401" s="694"/>
      <c r="K401" s="694"/>
      <c r="M401" s="427">
        <f t="shared" ref="M401:M464" si="81">M400+1</f>
        <v>389</v>
      </c>
      <c r="N401" s="1236"/>
      <c r="O401" s="1174"/>
      <c r="P401" s="1210"/>
      <c r="Q401" s="1317"/>
      <c r="R401" s="1221" t="s">
        <v>433</v>
      </c>
      <c r="S401" s="1221"/>
      <c r="T401" s="497"/>
      <c r="U401" s="497"/>
      <c r="V401" s="523"/>
      <c r="W401" s="523"/>
      <c r="X401" s="524"/>
      <c r="Y401" s="525"/>
      <c r="Z401" s="446"/>
      <c r="AA401" s="446"/>
      <c r="AB401" s="446"/>
      <c r="AC401" s="446"/>
      <c r="AD401" s="446"/>
      <c r="AE401" s="446"/>
      <c r="AF401" s="446"/>
      <c r="AJ401" s="391"/>
    </row>
    <row r="402" spans="1:36" ht="38.25" customHeight="1">
      <c r="A402" s="694"/>
      <c r="B402" s="694"/>
      <c r="C402" s="694"/>
      <c r="D402" s="694"/>
      <c r="E402" s="694"/>
      <c r="F402" s="694"/>
      <c r="G402" s="694"/>
      <c r="H402" s="694"/>
      <c r="I402" s="694"/>
      <c r="J402" s="694"/>
      <c r="K402" s="694"/>
      <c r="M402" s="427">
        <f t="shared" si="81"/>
        <v>390</v>
      </c>
      <c r="N402" s="1236"/>
      <c r="O402" s="1174"/>
      <c r="P402" s="1210"/>
      <c r="Q402" s="1317"/>
      <c r="R402" s="1221" t="s">
        <v>415</v>
      </c>
      <c r="S402" s="1221"/>
      <c r="T402" s="497"/>
      <c r="U402" s="497"/>
      <c r="V402" s="523"/>
      <c r="W402" s="523"/>
      <c r="X402" s="524"/>
      <c r="Y402" s="525"/>
      <c r="Z402" s="446"/>
      <c r="AA402" s="446"/>
      <c r="AB402" s="446"/>
      <c r="AC402" s="446"/>
      <c r="AD402" s="446"/>
      <c r="AE402" s="446"/>
      <c r="AF402" s="446"/>
      <c r="AJ402" s="391"/>
    </row>
    <row r="403" spans="1:36" ht="24.75" customHeight="1">
      <c r="A403" s="694"/>
      <c r="B403" s="694"/>
      <c r="C403" s="694"/>
      <c r="D403" s="694"/>
      <c r="E403" s="694"/>
      <c r="F403" s="694"/>
      <c r="G403" s="694"/>
      <c r="H403" s="694"/>
      <c r="I403" s="694"/>
      <c r="J403" s="694"/>
      <c r="K403" s="694"/>
      <c r="M403" s="427">
        <f t="shared" si="81"/>
        <v>391</v>
      </c>
      <c r="N403" s="1236"/>
      <c r="O403" s="1174"/>
      <c r="P403" s="1210"/>
      <c r="Q403" s="1317"/>
      <c r="R403" s="1221" t="s">
        <v>416</v>
      </c>
      <c r="S403" s="1221"/>
      <c r="T403" s="497"/>
      <c r="U403" s="497"/>
      <c r="V403" s="523"/>
      <c r="W403" s="523"/>
      <c r="X403" s="524"/>
      <c r="Y403" s="525"/>
      <c r="Z403" s="446"/>
      <c r="AA403" s="446"/>
      <c r="AB403" s="446"/>
      <c r="AC403" s="446"/>
      <c r="AD403" s="446"/>
      <c r="AE403" s="446"/>
      <c r="AF403" s="446"/>
      <c r="AJ403" s="391"/>
    </row>
    <row r="404" spans="1:36" ht="38.25" customHeight="1">
      <c r="A404" s="694"/>
      <c r="B404" s="694"/>
      <c r="C404" s="694"/>
      <c r="D404" s="694"/>
      <c r="E404" s="694"/>
      <c r="F404" s="694"/>
      <c r="G404" s="694"/>
      <c r="H404" s="694"/>
      <c r="I404" s="694"/>
      <c r="J404" s="694"/>
      <c r="K404" s="694"/>
      <c r="M404" s="427">
        <f t="shared" si="81"/>
        <v>392</v>
      </c>
      <c r="N404" s="1236"/>
      <c r="O404" s="1174"/>
      <c r="P404" s="1210"/>
      <c r="Q404" s="1317"/>
      <c r="R404" s="1221" t="s">
        <v>434</v>
      </c>
      <c r="S404" s="1221"/>
      <c r="T404" s="497"/>
      <c r="U404" s="497"/>
      <c r="V404" s="523"/>
      <c r="W404" s="523"/>
      <c r="X404" s="524"/>
      <c r="Y404" s="525"/>
      <c r="Z404" s="446"/>
      <c r="AA404" s="446"/>
      <c r="AB404" s="446"/>
      <c r="AC404" s="446"/>
      <c r="AD404" s="446"/>
      <c r="AE404" s="446"/>
      <c r="AF404" s="446"/>
      <c r="AJ404" s="391"/>
    </row>
    <row r="405" spans="1:36" ht="25.5" customHeight="1">
      <c r="A405" s="694"/>
      <c r="B405" s="694"/>
      <c r="C405" s="694"/>
      <c r="D405" s="694"/>
      <c r="E405" s="694"/>
      <c r="F405" s="694"/>
      <c r="G405" s="694"/>
      <c r="H405" s="694"/>
      <c r="I405" s="694"/>
      <c r="J405" s="694"/>
      <c r="K405" s="694"/>
      <c r="M405" s="427">
        <f t="shared" si="81"/>
        <v>393</v>
      </c>
      <c r="N405" s="1236"/>
      <c r="O405" s="1174"/>
      <c r="P405" s="1210"/>
      <c r="Q405" s="1317"/>
      <c r="R405" s="1221" t="s">
        <v>278</v>
      </c>
      <c r="S405" s="1221"/>
      <c r="T405" s="497"/>
      <c r="U405" s="497"/>
      <c r="V405" s="523"/>
      <c r="W405" s="523"/>
      <c r="X405" s="524"/>
      <c r="Y405" s="525"/>
      <c r="Z405" s="446"/>
      <c r="AA405" s="446"/>
      <c r="AB405" s="446"/>
      <c r="AC405" s="446"/>
      <c r="AD405" s="446"/>
      <c r="AE405" s="446"/>
      <c r="AF405" s="446"/>
      <c r="AJ405" s="391"/>
    </row>
    <row r="406" spans="1:36" ht="25.5" customHeight="1">
      <c r="A406" s="694"/>
      <c r="B406" s="694"/>
      <c r="C406" s="694"/>
      <c r="D406" s="694"/>
      <c r="E406" s="694"/>
      <c r="F406" s="694"/>
      <c r="G406" s="694"/>
      <c r="H406" s="694"/>
      <c r="I406" s="694"/>
      <c r="J406" s="694"/>
      <c r="K406" s="694"/>
      <c r="M406" s="427">
        <f t="shared" si="81"/>
        <v>394</v>
      </c>
      <c r="N406" s="1236"/>
      <c r="O406" s="1174"/>
      <c r="P406" s="1244" t="s">
        <v>236</v>
      </c>
      <c r="Q406" s="1184"/>
      <c r="R406" s="1245"/>
      <c r="S406" s="432" t="s">
        <v>11</v>
      </c>
      <c r="T406" s="497"/>
      <c r="U406" s="497"/>
      <c r="V406" s="523"/>
      <c r="W406" s="523"/>
      <c r="X406" s="524"/>
      <c r="Y406" s="525"/>
      <c r="Z406" s="446"/>
      <c r="AA406" s="446"/>
      <c r="AB406" s="446"/>
      <c r="AC406" s="446"/>
      <c r="AD406" s="446"/>
      <c r="AE406" s="446"/>
      <c r="AF406" s="446"/>
      <c r="AJ406" s="391"/>
    </row>
    <row r="407" spans="1:36" ht="25.5" customHeight="1">
      <c r="A407" s="694"/>
      <c r="B407" s="694"/>
      <c r="C407" s="694"/>
      <c r="D407" s="694"/>
      <c r="E407" s="694"/>
      <c r="F407" s="694"/>
      <c r="G407" s="694"/>
      <c r="H407" s="694"/>
      <c r="I407" s="694"/>
      <c r="J407" s="694"/>
      <c r="K407" s="694"/>
      <c r="M407" s="427">
        <f t="shared" si="81"/>
        <v>395</v>
      </c>
      <c r="N407" s="1236"/>
      <c r="O407" s="1174"/>
      <c r="P407" s="1246"/>
      <c r="Q407" s="1187"/>
      <c r="R407" s="1188"/>
      <c r="S407" s="432" t="s">
        <v>208</v>
      </c>
      <c r="T407" s="497"/>
      <c r="U407" s="497"/>
      <c r="V407" s="523"/>
      <c r="W407" s="523"/>
      <c r="X407" s="524"/>
      <c r="Y407" s="525"/>
      <c r="Z407" s="446"/>
      <c r="AA407" s="446"/>
      <c r="AB407" s="446"/>
      <c r="AC407" s="446"/>
      <c r="AD407" s="446"/>
      <c r="AE407" s="446"/>
      <c r="AF407" s="446"/>
      <c r="AJ407" s="391"/>
    </row>
    <row r="408" spans="1:36" ht="20.25" customHeight="1">
      <c r="A408" s="694"/>
      <c r="B408" s="694"/>
      <c r="C408" s="694"/>
      <c r="D408" s="694"/>
      <c r="E408" s="694"/>
      <c r="F408" s="694"/>
      <c r="G408" s="694"/>
      <c r="H408" s="694"/>
      <c r="I408" s="694"/>
      <c r="J408" s="694"/>
      <c r="K408" s="694"/>
      <c r="M408" s="427">
        <f t="shared" si="81"/>
        <v>396</v>
      </c>
      <c r="N408" s="1236"/>
      <c r="O408" s="1174"/>
      <c r="P408" s="1246"/>
      <c r="Q408" s="1187"/>
      <c r="R408" s="1188"/>
      <c r="S408" s="432" t="s">
        <v>203</v>
      </c>
      <c r="T408" s="497"/>
      <c r="U408" s="497"/>
      <c r="V408" s="523"/>
      <c r="W408" s="523"/>
      <c r="X408" s="524"/>
      <c r="Y408" s="525"/>
      <c r="Z408" s="446"/>
      <c r="AA408" s="446"/>
      <c r="AB408" s="446"/>
      <c r="AC408" s="446"/>
      <c r="AD408" s="446"/>
      <c r="AE408" s="446"/>
      <c r="AF408" s="446"/>
      <c r="AJ408" s="391"/>
    </row>
    <row r="409" spans="1:36" ht="13.5" customHeight="1">
      <c r="A409" s="694"/>
      <c r="B409" s="694"/>
      <c r="C409" s="694"/>
      <c r="D409" s="694"/>
      <c r="E409" s="694"/>
      <c r="F409" s="694"/>
      <c r="G409" s="694"/>
      <c r="H409" s="694"/>
      <c r="I409" s="694"/>
      <c r="J409" s="694"/>
      <c r="K409" s="694"/>
      <c r="M409" s="427">
        <f t="shared" si="81"/>
        <v>397</v>
      </c>
      <c r="N409" s="1236"/>
      <c r="O409" s="1174"/>
      <c r="P409" s="1246"/>
      <c r="Q409" s="1187"/>
      <c r="R409" s="1188"/>
      <c r="S409" s="432" t="s">
        <v>233</v>
      </c>
      <c r="T409" s="497"/>
      <c r="U409" s="497"/>
      <c r="V409" s="523"/>
      <c r="W409" s="523"/>
      <c r="X409" s="524"/>
      <c r="Y409" s="525"/>
      <c r="Z409" s="446"/>
      <c r="AA409" s="446"/>
      <c r="AB409" s="446"/>
      <c r="AC409" s="446"/>
      <c r="AD409" s="446"/>
      <c r="AE409" s="446"/>
      <c r="AF409" s="446"/>
      <c r="AJ409" s="391"/>
    </row>
    <row r="410" spans="1:36" ht="22.5" customHeight="1">
      <c r="A410" s="694"/>
      <c r="B410" s="694"/>
      <c r="C410" s="694"/>
      <c r="D410" s="694"/>
      <c r="E410" s="694"/>
      <c r="F410" s="694"/>
      <c r="G410" s="694"/>
      <c r="H410" s="694"/>
      <c r="I410" s="694"/>
      <c r="J410" s="694"/>
      <c r="K410" s="694"/>
      <c r="M410" s="427">
        <f t="shared" si="81"/>
        <v>398</v>
      </c>
      <c r="N410" s="1236"/>
      <c r="O410" s="1174"/>
      <c r="P410" s="1247"/>
      <c r="Q410" s="1248"/>
      <c r="R410" s="1249"/>
      <c r="S410" s="432" t="s">
        <v>9</v>
      </c>
      <c r="T410" s="497"/>
      <c r="U410" s="497"/>
      <c r="V410" s="523"/>
      <c r="W410" s="523"/>
      <c r="X410" s="524"/>
      <c r="Y410" s="525"/>
      <c r="Z410" s="446"/>
      <c r="AA410" s="446"/>
      <c r="AB410" s="446"/>
      <c r="AC410" s="446"/>
      <c r="AD410" s="446"/>
      <c r="AE410" s="446"/>
      <c r="AF410" s="446"/>
      <c r="AJ410" s="391"/>
    </row>
    <row r="411" spans="1:36" ht="24.75" customHeight="1">
      <c r="A411" s="694"/>
      <c r="B411" s="694"/>
      <c r="C411" s="694"/>
      <c r="D411" s="694"/>
      <c r="E411" s="694"/>
      <c r="F411" s="694"/>
      <c r="G411" s="694"/>
      <c r="H411" s="694"/>
      <c r="I411" s="694"/>
      <c r="J411" s="694"/>
      <c r="K411" s="694"/>
      <c r="M411" s="427">
        <f t="shared" si="81"/>
        <v>399</v>
      </c>
      <c r="N411" s="1236"/>
      <c r="O411" s="1174"/>
      <c r="P411" s="1205" t="s">
        <v>237</v>
      </c>
      <c r="Q411" s="1209"/>
      <c r="R411" s="1209"/>
      <c r="S411" s="1206"/>
      <c r="T411" s="527"/>
      <c r="U411" s="527"/>
      <c r="V411" s="523"/>
      <c r="W411" s="523"/>
      <c r="X411" s="524"/>
      <c r="Y411" s="525"/>
      <c r="Z411" s="446"/>
      <c r="AA411" s="446"/>
      <c r="AB411" s="446"/>
      <c r="AC411" s="446"/>
      <c r="AD411" s="446"/>
      <c r="AE411" s="446"/>
      <c r="AF411" s="446"/>
      <c r="AJ411" s="391"/>
    </row>
    <row r="412" spans="1:36" ht="29.25" customHeight="1">
      <c r="A412" s="694"/>
      <c r="B412" s="694"/>
      <c r="C412" s="694"/>
      <c r="D412" s="694"/>
      <c r="E412" s="694"/>
      <c r="F412" s="694"/>
      <c r="G412" s="694"/>
      <c r="H412" s="694"/>
      <c r="I412" s="694"/>
      <c r="J412" s="694"/>
      <c r="K412" s="694"/>
      <c r="M412" s="427">
        <f t="shared" si="81"/>
        <v>400</v>
      </c>
      <c r="N412" s="1236"/>
      <c r="O412" s="1174"/>
      <c r="P412" s="1153" t="s">
        <v>232</v>
      </c>
      <c r="Q412" s="1411"/>
      <c r="R412" s="1154"/>
      <c r="S412" s="464" t="s">
        <v>208</v>
      </c>
      <c r="T412" s="528"/>
      <c r="U412" s="528"/>
      <c r="V412" s="504"/>
      <c r="W412" s="504"/>
      <c r="X412" s="502"/>
      <c r="Y412" s="529"/>
      <c r="Z412" s="446"/>
      <c r="AA412" s="446"/>
      <c r="AB412" s="446"/>
      <c r="AC412" s="446"/>
      <c r="AD412" s="446"/>
      <c r="AE412" s="446"/>
      <c r="AF412" s="446"/>
      <c r="AJ412" s="391"/>
    </row>
    <row r="413" spans="1:36" ht="25.5" customHeight="1">
      <c r="A413" s="694"/>
      <c r="B413" s="694"/>
      <c r="C413" s="694"/>
      <c r="D413" s="694"/>
      <c r="E413" s="694"/>
      <c r="F413" s="694"/>
      <c r="G413" s="694"/>
      <c r="H413" s="694"/>
      <c r="I413" s="694"/>
      <c r="J413" s="694"/>
      <c r="K413" s="694"/>
      <c r="M413" s="427">
        <f t="shared" si="81"/>
        <v>401</v>
      </c>
      <c r="N413" s="1236"/>
      <c r="O413" s="1174"/>
      <c r="P413" s="1207"/>
      <c r="Q413" s="1412"/>
      <c r="R413" s="1208"/>
      <c r="S413" s="464" t="s">
        <v>440</v>
      </c>
      <c r="T413" s="528"/>
      <c r="U413" s="528"/>
      <c r="V413" s="504"/>
      <c r="W413" s="504"/>
      <c r="X413" s="502"/>
      <c r="Y413" s="529"/>
      <c r="Z413" s="446"/>
      <c r="AA413" s="446"/>
      <c r="AB413" s="446"/>
      <c r="AC413" s="446"/>
      <c r="AD413" s="446"/>
      <c r="AE413" s="446"/>
      <c r="AF413" s="446"/>
      <c r="AJ413" s="391"/>
    </row>
    <row r="414" spans="1:36" ht="44.25" customHeight="1">
      <c r="A414" s="694"/>
      <c r="B414" s="694"/>
      <c r="C414" s="694"/>
      <c r="D414" s="694"/>
      <c r="E414" s="694"/>
      <c r="F414" s="694"/>
      <c r="G414" s="694"/>
      <c r="H414" s="694"/>
      <c r="I414" s="694"/>
      <c r="J414" s="694"/>
      <c r="K414" s="694"/>
      <c r="M414" s="427">
        <f t="shared" si="81"/>
        <v>402</v>
      </c>
      <c r="N414" s="1236"/>
      <c r="O414" s="1174"/>
      <c r="P414" s="1155"/>
      <c r="Q414" s="1413"/>
      <c r="R414" s="1156"/>
      <c r="S414" s="464" t="s">
        <v>490</v>
      </c>
      <c r="T414" s="528"/>
      <c r="U414" s="528"/>
      <c r="V414" s="504"/>
      <c r="W414" s="512"/>
      <c r="X414" s="502"/>
      <c r="Y414" s="529"/>
      <c r="Z414" s="446"/>
      <c r="AA414" s="446"/>
      <c r="AB414" s="446"/>
      <c r="AC414" s="446"/>
      <c r="AD414" s="446"/>
      <c r="AE414" s="446"/>
      <c r="AF414" s="446"/>
      <c r="AJ414" s="391"/>
    </row>
    <row r="415" spans="1:36" ht="22.5" customHeight="1">
      <c r="A415" s="694"/>
      <c r="B415" s="694"/>
      <c r="C415" s="694"/>
      <c r="D415" s="694"/>
      <c r="E415" s="694"/>
      <c r="F415" s="694"/>
      <c r="G415" s="694"/>
      <c r="H415" s="694"/>
      <c r="I415" s="694"/>
      <c r="J415" s="694"/>
      <c r="K415" s="694"/>
      <c r="M415" s="427">
        <f t="shared" si="81"/>
        <v>403</v>
      </c>
      <c r="N415" s="1236"/>
      <c r="O415" s="1174"/>
      <c r="P415" s="1205" t="s">
        <v>83</v>
      </c>
      <c r="Q415" s="1209"/>
      <c r="R415" s="1209"/>
      <c r="S415" s="1206"/>
      <c r="T415" s="527"/>
      <c r="U415" s="527"/>
      <c r="V415" s="504"/>
      <c r="W415" s="512"/>
      <c r="X415" s="502"/>
      <c r="Y415" s="529"/>
      <c r="Z415" s="446"/>
      <c r="AA415" s="446"/>
      <c r="AB415" s="446"/>
      <c r="AC415" s="446"/>
      <c r="AD415" s="446"/>
      <c r="AE415" s="446"/>
      <c r="AF415" s="446"/>
      <c r="AJ415" s="391"/>
    </row>
    <row r="416" spans="1:36" ht="38.25" customHeight="1">
      <c r="A416" s="694"/>
      <c r="B416" s="694"/>
      <c r="C416" s="694"/>
      <c r="D416" s="694"/>
      <c r="E416" s="694"/>
      <c r="F416" s="694"/>
      <c r="G416" s="694"/>
      <c r="H416" s="694"/>
      <c r="I416" s="694"/>
      <c r="J416" s="694"/>
      <c r="K416" s="694"/>
      <c r="M416" s="427">
        <f t="shared" si="81"/>
        <v>404</v>
      </c>
      <c r="N416" s="1236"/>
      <c r="O416" s="1174"/>
      <c r="P416" s="1205" t="s">
        <v>643</v>
      </c>
      <c r="Q416" s="1209"/>
      <c r="R416" s="1209"/>
      <c r="S416" s="1206"/>
      <c r="T416" s="497"/>
      <c r="U416" s="497"/>
      <c r="V416" s="504"/>
      <c r="W416" s="504"/>
      <c r="X416" s="502"/>
      <c r="Y416" s="529"/>
      <c r="Z416" s="446"/>
      <c r="AA416" s="446"/>
      <c r="AB416" s="446"/>
      <c r="AC416" s="446"/>
      <c r="AD416" s="446"/>
      <c r="AE416" s="446"/>
      <c r="AF416" s="446"/>
      <c r="AJ416" s="391"/>
    </row>
    <row r="417" spans="1:36" ht="23.25" customHeight="1">
      <c r="A417" s="694"/>
      <c r="B417" s="694"/>
      <c r="C417" s="694"/>
      <c r="D417" s="694"/>
      <c r="E417" s="694"/>
      <c r="F417" s="694"/>
      <c r="G417" s="694"/>
      <c r="H417" s="694"/>
      <c r="I417" s="694"/>
      <c r="J417" s="694"/>
      <c r="K417" s="694"/>
      <c r="M417" s="427">
        <f t="shared" si="81"/>
        <v>405</v>
      </c>
      <c r="N417" s="1236"/>
      <c r="O417" s="1174"/>
      <c r="P417" s="1205" t="s">
        <v>499</v>
      </c>
      <c r="Q417" s="1209"/>
      <c r="R417" s="1209"/>
      <c r="S417" s="1206"/>
      <c r="T417" s="497"/>
      <c r="U417" s="497"/>
      <c r="V417" s="523"/>
      <c r="W417" s="523"/>
      <c r="X417" s="502"/>
      <c r="Y417" s="529"/>
      <c r="Z417" s="446"/>
      <c r="AA417" s="446"/>
      <c r="AB417" s="446"/>
      <c r="AC417" s="446"/>
      <c r="AD417" s="446"/>
      <c r="AE417" s="446"/>
      <c r="AF417" s="446"/>
      <c r="AJ417" s="391"/>
    </row>
    <row r="418" spans="1:36" ht="20.25" customHeight="1">
      <c r="A418" s="694"/>
      <c r="B418" s="694"/>
      <c r="C418" s="694"/>
      <c r="D418" s="694"/>
      <c r="E418" s="694"/>
      <c r="F418" s="694"/>
      <c r="G418" s="694"/>
      <c r="H418" s="694"/>
      <c r="I418" s="694"/>
      <c r="J418" s="694"/>
      <c r="K418" s="694"/>
      <c r="M418" s="427">
        <f t="shared" si="81"/>
        <v>406</v>
      </c>
      <c r="N418" s="1236"/>
      <c r="O418" s="1174"/>
      <c r="P418" s="1205" t="s">
        <v>56</v>
      </c>
      <c r="Q418" s="1209"/>
      <c r="R418" s="1209"/>
      <c r="S418" s="1206"/>
      <c r="T418" s="497"/>
      <c r="U418" s="497"/>
      <c r="V418" s="504"/>
      <c r="W418" s="504"/>
      <c r="X418" s="502"/>
      <c r="Y418" s="529"/>
      <c r="Z418" s="446"/>
      <c r="AA418" s="446"/>
      <c r="AB418" s="446"/>
      <c r="AC418" s="446"/>
      <c r="AD418" s="446"/>
      <c r="AE418" s="446"/>
      <c r="AF418" s="446"/>
      <c r="AJ418" s="391"/>
    </row>
    <row r="419" spans="1:36" ht="21.75" customHeight="1">
      <c r="A419" s="694"/>
      <c r="B419" s="694"/>
      <c r="C419" s="694"/>
      <c r="D419" s="694"/>
      <c r="E419" s="694"/>
      <c r="F419" s="694"/>
      <c r="G419" s="694"/>
      <c r="H419" s="694"/>
      <c r="I419" s="694"/>
      <c r="J419" s="694"/>
      <c r="K419" s="694"/>
      <c r="M419" s="427">
        <f t="shared" si="81"/>
        <v>407</v>
      </c>
      <c r="N419" s="1236"/>
      <c r="O419" s="1174"/>
      <c r="P419" s="1205" t="s">
        <v>235</v>
      </c>
      <c r="Q419" s="1209"/>
      <c r="R419" s="1209"/>
      <c r="S419" s="1206"/>
      <c r="T419" s="527"/>
      <c r="U419" s="527"/>
      <c r="V419" s="504"/>
      <c r="W419" s="504"/>
      <c r="X419" s="502"/>
      <c r="Y419" s="529"/>
      <c r="Z419" s="446"/>
      <c r="AA419" s="446"/>
      <c r="AB419" s="446"/>
      <c r="AC419" s="446"/>
      <c r="AD419" s="446"/>
      <c r="AE419" s="446"/>
      <c r="AF419" s="446"/>
      <c r="AJ419" s="391"/>
    </row>
    <row r="420" spans="1:36" ht="24.75" customHeight="1">
      <c r="A420" s="694"/>
      <c r="B420" s="694"/>
      <c r="C420" s="694"/>
      <c r="D420" s="694"/>
      <c r="E420" s="694"/>
      <c r="F420" s="694"/>
      <c r="G420" s="694"/>
      <c r="H420" s="694"/>
      <c r="I420" s="694"/>
      <c r="J420" s="694"/>
      <c r="K420" s="694"/>
      <c r="M420" s="427">
        <f t="shared" si="81"/>
        <v>408</v>
      </c>
      <c r="N420" s="1236"/>
      <c r="O420" s="1174"/>
      <c r="P420" s="1205" t="s">
        <v>491</v>
      </c>
      <c r="Q420" s="1209"/>
      <c r="R420" s="1209"/>
      <c r="S420" s="1206"/>
      <c r="T420" s="497"/>
      <c r="U420" s="497"/>
      <c r="V420" s="504"/>
      <c r="W420" s="504"/>
      <c r="X420" s="502"/>
      <c r="Y420" s="529"/>
      <c r="Z420" s="446"/>
      <c r="AA420" s="446"/>
      <c r="AB420" s="446"/>
      <c r="AC420" s="446"/>
      <c r="AD420" s="446"/>
      <c r="AE420" s="446"/>
      <c r="AF420" s="446"/>
      <c r="AJ420" s="391"/>
    </row>
    <row r="421" spans="1:36" ht="38.25" customHeight="1">
      <c r="A421" s="694"/>
      <c r="B421" s="694"/>
      <c r="C421" s="694"/>
      <c r="D421" s="694"/>
      <c r="E421" s="694"/>
      <c r="F421" s="694"/>
      <c r="G421" s="694"/>
      <c r="H421" s="694"/>
      <c r="I421" s="694"/>
      <c r="J421" s="694"/>
      <c r="K421" s="694"/>
      <c r="M421" s="427">
        <f t="shared" si="81"/>
        <v>409</v>
      </c>
      <c r="N421" s="1236"/>
      <c r="O421" s="1174"/>
      <c r="P421" s="1205" t="s">
        <v>713</v>
      </c>
      <c r="Q421" s="1209"/>
      <c r="R421" s="1209"/>
      <c r="S421" s="1206"/>
      <c r="T421" s="497"/>
      <c r="U421" s="497"/>
      <c r="V421" s="512"/>
      <c r="W421" s="512"/>
      <c r="X421" s="502"/>
      <c r="Y421" s="529"/>
      <c r="Z421" s="446"/>
      <c r="AA421" s="446"/>
      <c r="AB421" s="446"/>
      <c r="AC421" s="446"/>
      <c r="AD421" s="446"/>
      <c r="AE421" s="446"/>
      <c r="AF421" s="446"/>
      <c r="AJ421" s="391"/>
    </row>
    <row r="422" spans="1:36" ht="48" customHeight="1">
      <c r="A422" s="694"/>
      <c r="B422" s="694"/>
      <c r="C422" s="694"/>
      <c r="D422" s="694"/>
      <c r="E422" s="694"/>
      <c r="F422" s="694"/>
      <c r="G422" s="694"/>
      <c r="H422" s="694"/>
      <c r="I422" s="694"/>
      <c r="J422" s="694"/>
      <c r="K422" s="694"/>
      <c r="M422" s="427">
        <f t="shared" si="81"/>
        <v>410</v>
      </c>
      <c r="N422" s="1236"/>
      <c r="O422" s="1174"/>
      <c r="P422" s="1205" t="s">
        <v>70</v>
      </c>
      <c r="Q422" s="1209"/>
      <c r="R422" s="1209"/>
      <c r="S422" s="1206"/>
      <c r="T422" s="497"/>
      <c r="U422" s="497"/>
      <c r="V422" s="504"/>
      <c r="W422" s="504"/>
      <c r="X422" s="502"/>
      <c r="Y422" s="529"/>
      <c r="Z422" s="446"/>
      <c r="AA422" s="446"/>
      <c r="AB422" s="446"/>
      <c r="AC422" s="446"/>
      <c r="AD422" s="446"/>
      <c r="AE422" s="446"/>
      <c r="AF422" s="446"/>
      <c r="AJ422" s="391"/>
    </row>
    <row r="423" spans="1:36" ht="38.25" customHeight="1">
      <c r="A423" s="694"/>
      <c r="B423" s="694"/>
      <c r="C423" s="694"/>
      <c r="D423" s="694"/>
      <c r="E423" s="694"/>
      <c r="F423" s="694"/>
      <c r="G423" s="694"/>
      <c r="H423" s="694"/>
      <c r="I423" s="694"/>
      <c r="J423" s="694"/>
      <c r="K423" s="694"/>
      <c r="M423" s="427">
        <f t="shared" si="81"/>
        <v>411</v>
      </c>
      <c r="N423" s="1236"/>
      <c r="O423" s="1174"/>
      <c r="P423" s="1205" t="s">
        <v>58</v>
      </c>
      <c r="Q423" s="1209"/>
      <c r="R423" s="1209"/>
      <c r="S423" s="1206"/>
      <c r="T423" s="497"/>
      <c r="U423" s="497"/>
      <c r="V423" s="504"/>
      <c r="W423" s="504"/>
      <c r="X423" s="502"/>
      <c r="Y423" s="529"/>
      <c r="Z423" s="446"/>
      <c r="AA423" s="446"/>
      <c r="AB423" s="446"/>
      <c r="AC423" s="446"/>
      <c r="AD423" s="446"/>
      <c r="AE423" s="446"/>
      <c r="AF423" s="446"/>
      <c r="AJ423" s="391"/>
    </row>
    <row r="424" spans="1:36" ht="22.5" customHeight="1">
      <c r="A424" s="694"/>
      <c r="B424" s="694"/>
      <c r="C424" s="694"/>
      <c r="D424" s="694"/>
      <c r="E424" s="694"/>
      <c r="F424" s="694"/>
      <c r="G424" s="694"/>
      <c r="H424" s="694"/>
      <c r="I424" s="694"/>
      <c r="J424" s="694"/>
      <c r="K424" s="694"/>
      <c r="M424" s="427">
        <f t="shared" si="81"/>
        <v>412</v>
      </c>
      <c r="N424" s="1236"/>
      <c r="O424" s="1174"/>
      <c r="P424" s="1205" t="s">
        <v>61</v>
      </c>
      <c r="Q424" s="1209"/>
      <c r="R424" s="1209"/>
      <c r="S424" s="1206"/>
      <c r="T424" s="497"/>
      <c r="U424" s="497"/>
      <c r="V424" s="504"/>
      <c r="W424" s="504"/>
      <c r="X424" s="502"/>
      <c r="Y424" s="529"/>
      <c r="Z424" s="446"/>
      <c r="AA424" s="446"/>
      <c r="AB424" s="446"/>
      <c r="AC424" s="446"/>
      <c r="AD424" s="446"/>
      <c r="AE424" s="446"/>
      <c r="AF424" s="446"/>
      <c r="AJ424" s="391"/>
    </row>
    <row r="425" spans="1:36" ht="21" customHeight="1">
      <c r="A425" s="694"/>
      <c r="B425" s="694"/>
      <c r="C425" s="694"/>
      <c r="D425" s="694"/>
      <c r="E425" s="694"/>
      <c r="F425" s="694"/>
      <c r="G425" s="694"/>
      <c r="H425" s="694"/>
      <c r="I425" s="694"/>
      <c r="J425" s="694"/>
      <c r="K425" s="694"/>
      <c r="M425" s="427">
        <f t="shared" si="81"/>
        <v>413</v>
      </c>
      <c r="N425" s="1236"/>
      <c r="O425" s="1174"/>
      <c r="P425" s="1205" t="s">
        <v>62</v>
      </c>
      <c r="Q425" s="1209"/>
      <c r="R425" s="1209"/>
      <c r="S425" s="1206"/>
      <c r="T425" s="497"/>
      <c r="U425" s="497"/>
      <c r="V425" s="504"/>
      <c r="W425" s="504"/>
      <c r="X425" s="502"/>
      <c r="Y425" s="529"/>
      <c r="Z425" s="446"/>
      <c r="AA425" s="446"/>
      <c r="AB425" s="446"/>
      <c r="AC425" s="446"/>
      <c r="AD425" s="446"/>
      <c r="AE425" s="446"/>
      <c r="AF425" s="446"/>
      <c r="AJ425" s="391"/>
    </row>
    <row r="426" spans="1:36" ht="20.25" customHeight="1">
      <c r="A426" s="694"/>
      <c r="B426" s="694"/>
      <c r="C426" s="694"/>
      <c r="D426" s="694"/>
      <c r="E426" s="694"/>
      <c r="F426" s="694"/>
      <c r="G426" s="694"/>
      <c r="H426" s="694"/>
      <c r="I426" s="694"/>
      <c r="J426" s="694"/>
      <c r="K426" s="694"/>
      <c r="M426" s="427">
        <f t="shared" si="81"/>
        <v>414</v>
      </c>
      <c r="N426" s="1236"/>
      <c r="O426" s="1174"/>
      <c r="P426" s="1205" t="s">
        <v>65</v>
      </c>
      <c r="Q426" s="1209"/>
      <c r="R426" s="1209"/>
      <c r="S426" s="1206"/>
      <c r="T426" s="497"/>
      <c r="U426" s="497"/>
      <c r="V426" s="504"/>
      <c r="W426" s="504"/>
      <c r="X426" s="502"/>
      <c r="Y426" s="529"/>
      <c r="Z426" s="446"/>
      <c r="AA426" s="446"/>
      <c r="AB426" s="446"/>
      <c r="AC426" s="446"/>
      <c r="AD426" s="446"/>
      <c r="AE426" s="446"/>
      <c r="AF426" s="446"/>
      <c r="AJ426" s="391"/>
    </row>
    <row r="427" spans="1:36" ht="18" customHeight="1">
      <c r="A427" s="694"/>
      <c r="B427" s="694"/>
      <c r="C427" s="694"/>
      <c r="D427" s="694"/>
      <c r="E427" s="694"/>
      <c r="F427" s="694"/>
      <c r="G427" s="694"/>
      <c r="H427" s="694"/>
      <c r="I427" s="694"/>
      <c r="J427" s="694"/>
      <c r="K427" s="694"/>
      <c r="M427" s="427">
        <f t="shared" si="81"/>
        <v>415</v>
      </c>
      <c r="N427" s="1236"/>
      <c r="O427" s="1174"/>
      <c r="P427" s="1205" t="s">
        <v>68</v>
      </c>
      <c r="Q427" s="1209"/>
      <c r="R427" s="1209"/>
      <c r="S427" s="1206"/>
      <c r="T427" s="497"/>
      <c r="U427" s="497"/>
      <c r="V427" s="504"/>
      <c r="W427" s="504"/>
      <c r="X427" s="502"/>
      <c r="Y427" s="529"/>
      <c r="Z427" s="446"/>
      <c r="AA427" s="446"/>
      <c r="AB427" s="446"/>
      <c r="AC427" s="446"/>
      <c r="AD427" s="446"/>
      <c r="AE427" s="446"/>
      <c r="AF427" s="446"/>
      <c r="AJ427" s="391"/>
    </row>
    <row r="428" spans="1:36" ht="38.25" customHeight="1">
      <c r="A428" s="694"/>
      <c r="B428" s="694"/>
      <c r="C428" s="694"/>
      <c r="D428" s="694"/>
      <c r="E428" s="694"/>
      <c r="F428" s="694"/>
      <c r="G428" s="694"/>
      <c r="H428" s="694"/>
      <c r="I428" s="694"/>
      <c r="J428" s="694"/>
      <c r="K428" s="694"/>
      <c r="M428" s="427">
        <f t="shared" si="81"/>
        <v>416</v>
      </c>
      <c r="N428" s="1236"/>
      <c r="O428" s="1174"/>
      <c r="P428" s="1205" t="s">
        <v>492</v>
      </c>
      <c r="Q428" s="1209"/>
      <c r="R428" s="1209"/>
      <c r="S428" s="1206"/>
      <c r="T428" s="497"/>
      <c r="U428" s="497"/>
      <c r="V428" s="504"/>
      <c r="W428" s="504"/>
      <c r="X428" s="502"/>
      <c r="Y428" s="529"/>
      <c r="Z428" s="446"/>
      <c r="AA428" s="446"/>
      <c r="AB428" s="446"/>
      <c r="AC428" s="446"/>
      <c r="AD428" s="446"/>
      <c r="AE428" s="446"/>
      <c r="AF428" s="446"/>
      <c r="AJ428" s="391"/>
    </row>
    <row r="429" spans="1:36" ht="24" customHeight="1">
      <c r="A429" s="694"/>
      <c r="B429" s="694"/>
      <c r="C429" s="694"/>
      <c r="D429" s="694"/>
      <c r="E429" s="694"/>
      <c r="F429" s="694"/>
      <c r="G429" s="694"/>
      <c r="H429" s="694"/>
      <c r="I429" s="694"/>
      <c r="J429" s="694"/>
      <c r="K429" s="694"/>
      <c r="M429" s="427">
        <f t="shared" si="81"/>
        <v>417</v>
      </c>
      <c r="N429" s="1236"/>
      <c r="O429" s="1174"/>
      <c r="P429" s="1205" t="s">
        <v>712</v>
      </c>
      <c r="Q429" s="1209"/>
      <c r="R429" s="1209"/>
      <c r="S429" s="1206"/>
      <c r="T429" s="497"/>
      <c r="U429" s="497"/>
      <c r="V429" s="504"/>
      <c r="W429" s="504"/>
      <c r="X429" s="502"/>
      <c r="Y429" s="529"/>
      <c r="Z429" s="446"/>
      <c r="AA429" s="446"/>
      <c r="AB429" s="446"/>
      <c r="AC429" s="446"/>
      <c r="AD429" s="446"/>
      <c r="AE429" s="446"/>
      <c r="AF429" s="446"/>
      <c r="AJ429" s="391"/>
    </row>
    <row r="430" spans="1:36" ht="24" customHeight="1">
      <c r="A430" s="694"/>
      <c r="B430" s="694"/>
      <c r="C430" s="694"/>
      <c r="D430" s="694"/>
      <c r="E430" s="694"/>
      <c r="F430" s="694"/>
      <c r="G430" s="694"/>
      <c r="H430" s="694"/>
      <c r="I430" s="694"/>
      <c r="J430" s="694"/>
      <c r="K430" s="694"/>
      <c r="M430" s="427">
        <f t="shared" si="81"/>
        <v>418</v>
      </c>
      <c r="N430" s="1236"/>
      <c r="O430" s="1427"/>
      <c r="P430" s="1405" t="s">
        <v>706</v>
      </c>
      <c r="Q430" s="1405"/>
      <c r="R430" s="1405"/>
      <c r="S430" s="1406"/>
      <c r="T430" s="530"/>
      <c r="U430" s="530"/>
      <c r="V430" s="465">
        <f>SUM(V394:V429)</f>
        <v>0</v>
      </c>
      <c r="W430" s="465">
        <f>SUM(W394:W429)</f>
        <v>111111111111</v>
      </c>
      <c r="X430" s="531"/>
      <c r="Y430" s="529"/>
      <c r="Z430" s="446"/>
      <c r="AA430" s="446"/>
      <c r="AB430" s="446"/>
      <c r="AC430" s="446"/>
      <c r="AD430" s="446"/>
      <c r="AE430" s="446"/>
      <c r="AF430" s="446"/>
      <c r="AJ430" s="391"/>
    </row>
    <row r="431" spans="1:36" ht="30.75" customHeight="1">
      <c r="A431" s="694"/>
      <c r="B431" s="694"/>
      <c r="C431" s="694"/>
      <c r="D431" s="694"/>
      <c r="E431" s="694"/>
      <c r="F431" s="694"/>
      <c r="G431" s="694"/>
      <c r="H431" s="694"/>
      <c r="I431" s="694"/>
      <c r="J431" s="694"/>
      <c r="K431" s="694"/>
      <c r="M431" s="427">
        <f t="shared" si="81"/>
        <v>419</v>
      </c>
      <c r="N431" s="1236"/>
      <c r="O431" s="1377" t="s">
        <v>707</v>
      </c>
      <c r="P431" s="1378"/>
      <c r="Q431" s="1180"/>
      <c r="R431" s="1180"/>
      <c r="S431" s="1181"/>
      <c r="T431" s="519"/>
      <c r="U431" s="519"/>
      <c r="V431" s="520" t="s">
        <v>77</v>
      </c>
      <c r="W431" s="520" t="s">
        <v>78</v>
      </c>
      <c r="X431" s="531"/>
      <c r="Y431" s="529"/>
      <c r="Z431" s="446"/>
      <c r="AA431" s="446"/>
      <c r="AB431" s="446"/>
      <c r="AC431" s="446"/>
      <c r="AD431" s="446"/>
      <c r="AE431" s="446"/>
      <c r="AF431" s="446"/>
      <c r="AJ431" s="391"/>
    </row>
    <row r="432" spans="1:36" ht="40.5" customHeight="1">
      <c r="A432" s="694"/>
      <c r="B432" s="694"/>
      <c r="C432" s="694"/>
      <c r="D432" s="694"/>
      <c r="E432" s="694"/>
      <c r="F432" s="694"/>
      <c r="G432" s="694"/>
      <c r="H432" s="694"/>
      <c r="I432" s="694"/>
      <c r="J432" s="694"/>
      <c r="K432" s="694"/>
      <c r="M432" s="427">
        <f t="shared" si="81"/>
        <v>420</v>
      </c>
      <c r="N432" s="1236"/>
      <c r="O432" s="1173"/>
      <c r="P432" s="1203" t="s">
        <v>73</v>
      </c>
      <c r="Q432" s="1204"/>
      <c r="R432" s="1204"/>
      <c r="S432" s="464" t="s">
        <v>493</v>
      </c>
      <c r="T432" s="528"/>
      <c r="U432" s="528"/>
      <c r="V432" s="512"/>
      <c r="W432" s="512"/>
      <c r="X432" s="502"/>
      <c r="Y432" s="529"/>
      <c r="Z432" s="446"/>
      <c r="AA432" s="446"/>
      <c r="AB432" s="446"/>
      <c r="AC432" s="446"/>
      <c r="AD432" s="446"/>
      <c r="AE432" s="446"/>
      <c r="AF432" s="446"/>
      <c r="AJ432" s="391"/>
    </row>
    <row r="433" spans="1:36" ht="22.5" customHeight="1">
      <c r="A433" s="694"/>
      <c r="B433" s="694"/>
      <c r="C433" s="694"/>
      <c r="D433" s="694"/>
      <c r="E433" s="694"/>
      <c r="F433" s="694"/>
      <c r="G433" s="694"/>
      <c r="H433" s="694"/>
      <c r="I433" s="694"/>
      <c r="J433" s="694"/>
      <c r="K433" s="694"/>
      <c r="M433" s="427">
        <f t="shared" si="81"/>
        <v>421</v>
      </c>
      <c r="N433" s="1236"/>
      <c r="O433" s="1174"/>
      <c r="P433" s="1204"/>
      <c r="Q433" s="1204"/>
      <c r="R433" s="1204"/>
      <c r="S433" s="464" t="s">
        <v>494</v>
      </c>
      <c r="T433" s="528"/>
      <c r="U433" s="528"/>
      <c r="V433" s="512"/>
      <c r="W433" s="504"/>
      <c r="X433" s="502"/>
      <c r="Y433" s="529"/>
      <c r="Z433" s="446"/>
      <c r="AA433" s="446"/>
      <c r="AB433" s="446"/>
      <c r="AC433" s="446"/>
      <c r="AD433" s="446"/>
      <c r="AE433" s="446"/>
      <c r="AF433" s="446"/>
      <c r="AJ433" s="391"/>
    </row>
    <row r="434" spans="1:36" ht="24" customHeight="1">
      <c r="A434" s="694"/>
      <c r="B434" s="694"/>
      <c r="C434" s="694"/>
      <c r="D434" s="694"/>
      <c r="E434" s="694"/>
      <c r="F434" s="694"/>
      <c r="G434" s="694"/>
      <c r="H434" s="694"/>
      <c r="I434" s="694"/>
      <c r="J434" s="694"/>
      <c r="K434" s="694"/>
      <c r="M434" s="427">
        <f t="shared" si="81"/>
        <v>422</v>
      </c>
      <c r="N434" s="1236"/>
      <c r="O434" s="1174"/>
      <c r="P434" s="1204"/>
      <c r="Q434" s="1204"/>
      <c r="R434" s="1204"/>
      <c r="S434" s="464" t="s">
        <v>495</v>
      </c>
      <c r="T434" s="528"/>
      <c r="U434" s="528"/>
      <c r="V434" s="512"/>
      <c r="W434" s="504"/>
      <c r="X434" s="502"/>
      <c r="Y434" s="529"/>
      <c r="Z434" s="446"/>
      <c r="AA434" s="446"/>
      <c r="AB434" s="446"/>
      <c r="AC434" s="446"/>
      <c r="AD434" s="446"/>
      <c r="AE434" s="446"/>
      <c r="AF434" s="446"/>
      <c r="AJ434" s="391"/>
    </row>
    <row r="435" spans="1:36" ht="20.25" customHeight="1">
      <c r="A435" s="694"/>
      <c r="B435" s="694"/>
      <c r="C435" s="694"/>
      <c r="D435" s="694"/>
      <c r="E435" s="694"/>
      <c r="F435" s="694"/>
      <c r="G435" s="694"/>
      <c r="H435" s="694"/>
      <c r="I435" s="694"/>
      <c r="J435" s="694"/>
      <c r="K435" s="694"/>
      <c r="M435" s="427">
        <f t="shared" si="81"/>
        <v>423</v>
      </c>
      <c r="N435" s="1236"/>
      <c r="O435" s="1174"/>
      <c r="P435" s="1204"/>
      <c r="Q435" s="1204"/>
      <c r="R435" s="1204"/>
      <c r="S435" s="464" t="s">
        <v>60</v>
      </c>
      <c r="T435" s="528"/>
      <c r="U435" s="528"/>
      <c r="V435" s="512"/>
      <c r="W435" s="504"/>
      <c r="X435" s="502"/>
      <c r="Y435" s="529"/>
      <c r="Z435" s="446"/>
      <c r="AA435" s="446"/>
      <c r="AB435" s="446"/>
      <c r="AC435" s="446"/>
      <c r="AD435" s="446"/>
      <c r="AE435" s="446"/>
      <c r="AF435" s="446"/>
      <c r="AJ435" s="391"/>
    </row>
    <row r="436" spans="1:36" ht="45" customHeight="1">
      <c r="A436" s="694"/>
      <c r="B436" s="694"/>
      <c r="C436" s="694"/>
      <c r="D436" s="694"/>
      <c r="E436" s="694"/>
      <c r="F436" s="694"/>
      <c r="G436" s="694"/>
      <c r="H436" s="694"/>
      <c r="I436" s="694"/>
      <c r="J436" s="694"/>
      <c r="K436" s="694"/>
      <c r="M436" s="427">
        <f t="shared" si="81"/>
        <v>424</v>
      </c>
      <c r="N436" s="1236"/>
      <c r="O436" s="1174"/>
      <c r="P436" s="1244" t="s">
        <v>74</v>
      </c>
      <c r="Q436" s="1184"/>
      <c r="R436" s="1245"/>
      <c r="S436" s="464" t="s">
        <v>493</v>
      </c>
      <c r="T436" s="528"/>
      <c r="U436" s="528"/>
      <c r="V436" s="512"/>
      <c r="W436" s="504"/>
      <c r="X436" s="502"/>
      <c r="Y436" s="529"/>
      <c r="Z436" s="446"/>
      <c r="AA436" s="446"/>
      <c r="AB436" s="446"/>
      <c r="AC436" s="446"/>
      <c r="AD436" s="446"/>
      <c r="AE436" s="446"/>
      <c r="AF436" s="446"/>
      <c r="AJ436" s="391"/>
    </row>
    <row r="437" spans="1:36" ht="25.5" customHeight="1">
      <c r="A437" s="694"/>
      <c r="B437" s="694"/>
      <c r="C437" s="694"/>
      <c r="D437" s="694"/>
      <c r="E437" s="694"/>
      <c r="F437" s="694"/>
      <c r="G437" s="694"/>
      <c r="H437" s="694"/>
      <c r="I437" s="694"/>
      <c r="J437" s="694"/>
      <c r="K437" s="694"/>
      <c r="M437" s="427">
        <f t="shared" si="81"/>
        <v>425</v>
      </c>
      <c r="N437" s="1236"/>
      <c r="O437" s="1174"/>
      <c r="P437" s="1246"/>
      <c r="Q437" s="1187"/>
      <c r="R437" s="1188"/>
      <c r="S437" s="464" t="s">
        <v>494</v>
      </c>
      <c r="T437" s="528"/>
      <c r="U437" s="528"/>
      <c r="V437" s="512"/>
      <c r="W437" s="504"/>
      <c r="X437" s="502"/>
      <c r="Y437" s="529"/>
      <c r="Z437" s="446"/>
      <c r="AA437" s="446"/>
      <c r="AB437" s="446"/>
      <c r="AC437" s="446"/>
      <c r="AD437" s="446"/>
      <c r="AE437" s="446"/>
      <c r="AF437" s="446"/>
      <c r="AJ437" s="391"/>
    </row>
    <row r="438" spans="1:36" ht="38.25" customHeight="1">
      <c r="A438" s="694"/>
      <c r="B438" s="694"/>
      <c r="C438" s="694"/>
      <c r="D438" s="694"/>
      <c r="E438" s="694"/>
      <c r="F438" s="694"/>
      <c r="G438" s="694"/>
      <c r="H438" s="694"/>
      <c r="I438" s="694"/>
      <c r="J438" s="694"/>
      <c r="K438" s="694"/>
      <c r="M438" s="427">
        <f t="shared" si="81"/>
        <v>426</v>
      </c>
      <c r="N438" s="1236"/>
      <c r="O438" s="1174"/>
      <c r="P438" s="1246"/>
      <c r="Q438" s="1187"/>
      <c r="R438" s="1188"/>
      <c r="S438" s="464" t="s">
        <v>644</v>
      </c>
      <c r="T438" s="528"/>
      <c r="U438" s="528"/>
      <c r="V438" s="512"/>
      <c r="W438" s="504"/>
      <c r="X438" s="502"/>
      <c r="Y438" s="529"/>
      <c r="Z438" s="446"/>
      <c r="AA438" s="446"/>
      <c r="AB438" s="446"/>
      <c r="AC438" s="446"/>
      <c r="AD438" s="446"/>
      <c r="AE438" s="446"/>
      <c r="AF438" s="446"/>
      <c r="AJ438" s="391"/>
    </row>
    <row r="439" spans="1:36" ht="24" customHeight="1">
      <c r="A439" s="694"/>
      <c r="B439" s="694"/>
      <c r="C439" s="694"/>
      <c r="D439" s="694"/>
      <c r="E439" s="694"/>
      <c r="F439" s="694"/>
      <c r="G439" s="694"/>
      <c r="H439" s="694"/>
      <c r="I439" s="694"/>
      <c r="J439" s="694"/>
      <c r="K439" s="694"/>
      <c r="M439" s="427">
        <f t="shared" si="81"/>
        <v>427</v>
      </c>
      <c r="N439" s="1236"/>
      <c r="O439" s="1174"/>
      <c r="P439" s="1247"/>
      <c r="Q439" s="1248"/>
      <c r="R439" s="1249"/>
      <c r="S439" s="464" t="s">
        <v>60</v>
      </c>
      <c r="T439" s="528"/>
      <c r="U439" s="528"/>
      <c r="V439" s="512"/>
      <c r="W439" s="504"/>
      <c r="X439" s="502"/>
      <c r="Y439" s="529"/>
      <c r="Z439" s="446"/>
      <c r="AA439" s="446"/>
      <c r="AB439" s="446"/>
      <c r="AC439" s="446"/>
      <c r="AD439" s="446"/>
      <c r="AE439" s="446"/>
      <c r="AF439" s="446"/>
      <c r="AJ439" s="391"/>
    </row>
    <row r="440" spans="1:36" ht="22.5" customHeight="1">
      <c r="A440" s="694"/>
      <c r="B440" s="694"/>
      <c r="C440" s="694"/>
      <c r="D440" s="694"/>
      <c r="E440" s="694"/>
      <c r="F440" s="694"/>
      <c r="G440" s="694"/>
      <c r="H440" s="694"/>
      <c r="I440" s="694"/>
      <c r="J440" s="694"/>
      <c r="K440" s="694"/>
      <c r="M440" s="427">
        <f t="shared" si="81"/>
        <v>428</v>
      </c>
      <c r="N440" s="1236"/>
      <c r="O440" s="1174"/>
      <c r="P440" s="1244" t="s">
        <v>234</v>
      </c>
      <c r="Q440" s="1184"/>
      <c r="R440" s="1245"/>
      <c r="S440" s="432" t="s">
        <v>496</v>
      </c>
      <c r="T440" s="497"/>
      <c r="U440" s="497"/>
      <c r="V440" s="504"/>
      <c r="W440" s="504"/>
      <c r="X440" s="502"/>
      <c r="Y440" s="529"/>
      <c r="Z440" s="446"/>
      <c r="AA440" s="446"/>
      <c r="AB440" s="446"/>
      <c r="AC440" s="446"/>
      <c r="AD440" s="446"/>
      <c r="AE440" s="446"/>
      <c r="AF440" s="446"/>
      <c r="AJ440" s="391"/>
    </row>
    <row r="441" spans="1:36" ht="29.25" customHeight="1">
      <c r="A441" s="694"/>
      <c r="B441" s="694"/>
      <c r="C441" s="694"/>
      <c r="D441" s="694"/>
      <c r="E441" s="694"/>
      <c r="F441" s="694"/>
      <c r="G441" s="694"/>
      <c r="H441" s="694"/>
      <c r="I441" s="694"/>
      <c r="J441" s="694"/>
      <c r="K441" s="694"/>
      <c r="M441" s="427">
        <f t="shared" si="81"/>
        <v>429</v>
      </c>
      <c r="N441" s="1236"/>
      <c r="O441" s="1174"/>
      <c r="P441" s="1246"/>
      <c r="Q441" s="1187"/>
      <c r="R441" s="1188"/>
      <c r="S441" s="464" t="s">
        <v>440</v>
      </c>
      <c r="T441" s="528"/>
      <c r="U441" s="528"/>
      <c r="V441" s="504"/>
      <c r="W441" s="504"/>
      <c r="X441" s="502"/>
      <c r="Y441" s="529"/>
      <c r="Z441" s="446"/>
      <c r="AA441" s="446"/>
      <c r="AB441" s="446"/>
      <c r="AC441" s="446"/>
      <c r="AD441" s="446"/>
      <c r="AE441" s="446"/>
      <c r="AF441" s="446"/>
      <c r="AJ441" s="391"/>
    </row>
    <row r="442" spans="1:36" ht="40.5" customHeight="1">
      <c r="A442" s="694"/>
      <c r="B442" s="694"/>
      <c r="C442" s="694"/>
      <c r="D442" s="694"/>
      <c r="E442" s="694"/>
      <c r="F442" s="694"/>
      <c r="G442" s="694"/>
      <c r="H442" s="694"/>
      <c r="I442" s="694"/>
      <c r="J442" s="694"/>
      <c r="K442" s="694"/>
      <c r="M442" s="427">
        <f t="shared" si="81"/>
        <v>430</v>
      </c>
      <c r="N442" s="1236"/>
      <c r="O442" s="1174"/>
      <c r="P442" s="1247"/>
      <c r="Q442" s="1248"/>
      <c r="R442" s="1249"/>
      <c r="S442" s="464" t="s">
        <v>497</v>
      </c>
      <c r="T442" s="528"/>
      <c r="U442" s="528"/>
      <c r="V442" s="504"/>
      <c r="W442" s="504"/>
      <c r="X442" s="502"/>
      <c r="Y442" s="529"/>
      <c r="Z442" s="446"/>
      <c r="AA442" s="446"/>
      <c r="AB442" s="446"/>
      <c r="AC442" s="446"/>
      <c r="AD442" s="446"/>
      <c r="AE442" s="446"/>
      <c r="AF442" s="446"/>
      <c r="AJ442" s="391"/>
    </row>
    <row r="443" spans="1:36" ht="24" customHeight="1">
      <c r="A443" s="694"/>
      <c r="B443" s="694"/>
      <c r="C443" s="694"/>
      <c r="D443" s="694"/>
      <c r="E443" s="694"/>
      <c r="F443" s="694"/>
      <c r="G443" s="694"/>
      <c r="H443" s="694"/>
      <c r="I443" s="694"/>
      <c r="J443" s="694"/>
      <c r="K443" s="694"/>
      <c r="M443" s="427">
        <f t="shared" si="81"/>
        <v>431</v>
      </c>
      <c r="N443" s="1236"/>
      <c r="O443" s="1174"/>
      <c r="P443" s="1157" t="s">
        <v>82</v>
      </c>
      <c r="Q443" s="1276"/>
      <c r="R443" s="1276"/>
      <c r="S443" s="1182"/>
      <c r="T443" s="532"/>
      <c r="U443" s="532"/>
      <c r="V443" s="504"/>
      <c r="W443" s="504"/>
      <c r="X443" s="502"/>
      <c r="Y443" s="529"/>
      <c r="Z443" s="446"/>
      <c r="AA443" s="446"/>
      <c r="AB443" s="446"/>
      <c r="AC443" s="446"/>
      <c r="AD443" s="446"/>
      <c r="AE443" s="446"/>
      <c r="AF443" s="446"/>
      <c r="AJ443" s="391"/>
    </row>
    <row r="444" spans="1:36" ht="20.25" customHeight="1">
      <c r="A444" s="694"/>
      <c r="B444" s="694"/>
      <c r="C444" s="694"/>
      <c r="D444" s="694"/>
      <c r="E444" s="694"/>
      <c r="F444" s="694"/>
      <c r="G444" s="694"/>
      <c r="H444" s="694"/>
      <c r="I444" s="694"/>
      <c r="J444" s="694"/>
      <c r="K444" s="694"/>
      <c r="M444" s="427">
        <f t="shared" si="81"/>
        <v>432</v>
      </c>
      <c r="N444" s="1236"/>
      <c r="O444" s="1174"/>
      <c r="P444" s="1157" t="s">
        <v>57</v>
      </c>
      <c r="Q444" s="1276"/>
      <c r="R444" s="1276"/>
      <c r="S444" s="1182"/>
      <c r="T444" s="497"/>
      <c r="U444" s="497"/>
      <c r="V444" s="504"/>
      <c r="W444" s="504"/>
      <c r="X444" s="502"/>
      <c r="Y444" s="529"/>
      <c r="Z444" s="446"/>
      <c r="AA444" s="446"/>
      <c r="AB444" s="446"/>
      <c r="AC444" s="446"/>
      <c r="AD444" s="446"/>
      <c r="AE444" s="446"/>
      <c r="AF444" s="446"/>
      <c r="AJ444" s="391"/>
    </row>
    <row r="445" spans="1:36" ht="24.75" customHeight="1">
      <c r="A445" s="694"/>
      <c r="B445" s="694"/>
      <c r="C445" s="694"/>
      <c r="D445" s="694"/>
      <c r="E445" s="694"/>
      <c r="F445" s="694"/>
      <c r="G445" s="694"/>
      <c r="H445" s="694"/>
      <c r="I445" s="694"/>
      <c r="J445" s="694"/>
      <c r="K445" s="694"/>
      <c r="M445" s="427">
        <f t="shared" si="81"/>
        <v>433</v>
      </c>
      <c r="N445" s="1236"/>
      <c r="O445" s="1174"/>
      <c r="P445" s="1157" t="s">
        <v>498</v>
      </c>
      <c r="Q445" s="1276"/>
      <c r="R445" s="1276"/>
      <c r="S445" s="1182"/>
      <c r="T445" s="497"/>
      <c r="U445" s="497"/>
      <c r="V445" s="504"/>
      <c r="W445" s="504"/>
      <c r="X445" s="502"/>
      <c r="Y445" s="529"/>
      <c r="Z445" s="446"/>
      <c r="AA445" s="446"/>
      <c r="AB445" s="446"/>
      <c r="AC445" s="446"/>
      <c r="AD445" s="446"/>
      <c r="AE445" s="446"/>
      <c r="AF445" s="446"/>
      <c r="AJ445" s="391"/>
    </row>
    <row r="446" spans="1:36" ht="19.5" customHeight="1">
      <c r="A446" s="694"/>
      <c r="B446" s="694"/>
      <c r="C446" s="694"/>
      <c r="D446" s="694"/>
      <c r="E446" s="694"/>
      <c r="F446" s="694"/>
      <c r="G446" s="694"/>
      <c r="H446" s="694"/>
      <c r="I446" s="694"/>
      <c r="J446" s="694"/>
      <c r="K446" s="694"/>
      <c r="M446" s="427">
        <f t="shared" si="81"/>
        <v>434</v>
      </c>
      <c r="N446" s="1236"/>
      <c r="O446" s="1174"/>
      <c r="P446" s="1157" t="s">
        <v>264</v>
      </c>
      <c r="Q446" s="1276"/>
      <c r="R446" s="1276"/>
      <c r="S446" s="1182"/>
      <c r="T446" s="533"/>
      <c r="U446" s="533"/>
      <c r="V446" s="504"/>
      <c r="W446" s="504"/>
      <c r="X446" s="502"/>
      <c r="Y446" s="529"/>
      <c r="Z446" s="446"/>
      <c r="AA446" s="446"/>
      <c r="AB446" s="446"/>
      <c r="AC446" s="446"/>
      <c r="AD446" s="446"/>
      <c r="AE446" s="446"/>
      <c r="AF446" s="446"/>
      <c r="AJ446" s="391"/>
    </row>
    <row r="447" spans="1:36" ht="27" customHeight="1">
      <c r="A447" s="694"/>
      <c r="B447" s="694"/>
      <c r="C447" s="694"/>
      <c r="D447" s="694"/>
      <c r="E447" s="694"/>
      <c r="F447" s="694"/>
      <c r="G447" s="694"/>
      <c r="H447" s="694"/>
      <c r="I447" s="694"/>
      <c r="J447" s="694"/>
      <c r="K447" s="694"/>
      <c r="M447" s="427">
        <f t="shared" si="81"/>
        <v>435</v>
      </c>
      <c r="N447" s="1236"/>
      <c r="O447" s="1174"/>
      <c r="P447" s="1157" t="s">
        <v>708</v>
      </c>
      <c r="Q447" s="1276"/>
      <c r="R447" s="1276"/>
      <c r="S447" s="1182"/>
      <c r="T447" s="497"/>
      <c r="U447" s="497"/>
      <c r="V447" s="504"/>
      <c r="W447" s="504"/>
      <c r="X447" s="502"/>
      <c r="Y447" s="529"/>
      <c r="Z447" s="446"/>
      <c r="AA447" s="446"/>
      <c r="AB447" s="446"/>
      <c r="AC447" s="446"/>
      <c r="AD447" s="446"/>
      <c r="AE447" s="446"/>
      <c r="AF447" s="446"/>
      <c r="AJ447" s="391"/>
    </row>
    <row r="448" spans="1:36" ht="31.5" customHeight="1">
      <c r="A448" s="694"/>
      <c r="B448" s="694"/>
      <c r="C448" s="694"/>
      <c r="D448" s="694"/>
      <c r="E448" s="694"/>
      <c r="F448" s="694"/>
      <c r="G448" s="694"/>
      <c r="H448" s="694"/>
      <c r="I448" s="694"/>
      <c r="J448" s="694"/>
      <c r="K448" s="694"/>
      <c r="M448" s="427">
        <f t="shared" si="81"/>
        <v>436</v>
      </c>
      <c r="N448" s="1236"/>
      <c r="O448" s="1427"/>
      <c r="P448" s="1405" t="s">
        <v>709</v>
      </c>
      <c r="Q448" s="1405"/>
      <c r="R448" s="1405"/>
      <c r="S448" s="1406"/>
      <c r="T448" s="530"/>
      <c r="U448" s="530"/>
      <c r="V448" s="465">
        <f>SUM(V432:V447)</f>
        <v>0</v>
      </c>
      <c r="W448" s="465">
        <f>SUM(W432:W447)</f>
        <v>0</v>
      </c>
      <c r="X448" s="531"/>
      <c r="Y448" s="529"/>
      <c r="Z448" s="446"/>
      <c r="AA448" s="446"/>
      <c r="AB448" s="446"/>
      <c r="AC448" s="446"/>
      <c r="AD448" s="446"/>
      <c r="AE448" s="446"/>
      <c r="AF448" s="446"/>
      <c r="AJ448" s="391"/>
    </row>
    <row r="449" spans="1:38" ht="31.5" customHeight="1">
      <c r="A449" s="694"/>
      <c r="B449" s="694"/>
      <c r="C449" s="694"/>
      <c r="D449" s="694"/>
      <c r="E449" s="694"/>
      <c r="F449" s="694"/>
      <c r="G449" s="694"/>
      <c r="H449" s="694"/>
      <c r="I449" s="694"/>
      <c r="J449" s="694"/>
      <c r="K449" s="694"/>
      <c r="M449" s="427">
        <f t="shared" si="81"/>
        <v>437</v>
      </c>
      <c r="N449" s="1236"/>
      <c r="O449" s="1377" t="s">
        <v>710</v>
      </c>
      <c r="P449" s="1378"/>
      <c r="Q449" s="1180"/>
      <c r="R449" s="1180"/>
      <c r="S449" s="1181"/>
      <c r="T449" s="1379" t="s">
        <v>672</v>
      </c>
      <c r="U449" s="1380"/>
      <c r="V449" s="1381"/>
      <c r="W449" s="1382" t="s">
        <v>673</v>
      </c>
      <c r="X449" s="1381"/>
      <c r="Y449" s="534"/>
      <c r="Z449" s="446"/>
      <c r="AA449" s="446"/>
      <c r="AB449" s="446"/>
      <c r="AC449" s="446"/>
      <c r="AD449" s="446"/>
      <c r="AE449" s="446"/>
      <c r="AF449" s="446"/>
      <c r="AJ449" s="391"/>
    </row>
    <row r="450" spans="1:38" ht="31.5" customHeight="1">
      <c r="A450" s="694"/>
      <c r="B450" s="694"/>
      <c r="C450" s="694"/>
      <c r="D450" s="694"/>
      <c r="E450" s="694"/>
      <c r="F450" s="694"/>
      <c r="G450" s="694"/>
      <c r="H450" s="694"/>
      <c r="I450" s="694"/>
      <c r="J450" s="694"/>
      <c r="K450" s="694"/>
      <c r="M450" s="427">
        <f t="shared" si="81"/>
        <v>438</v>
      </c>
      <c r="N450" s="1236"/>
      <c r="O450" s="1424"/>
      <c r="P450" s="1425"/>
      <c r="Q450" s="1425"/>
      <c r="R450" s="1425"/>
      <c r="S450" s="1426"/>
      <c r="T450" s="486" t="s">
        <v>668</v>
      </c>
      <c r="U450" s="486"/>
      <c r="V450" s="520" t="s">
        <v>669</v>
      </c>
      <c r="W450" s="520" t="s">
        <v>670</v>
      </c>
      <c r="X450" s="535" t="s">
        <v>671</v>
      </c>
      <c r="Y450" s="536"/>
      <c r="Z450" s="446"/>
      <c r="AA450" s="446"/>
      <c r="AB450" s="446"/>
      <c r="AC450" s="446"/>
      <c r="AD450" s="446"/>
      <c r="AE450" s="446"/>
      <c r="AF450" s="446"/>
      <c r="AJ450" s="391"/>
    </row>
    <row r="451" spans="1:38" ht="37.5" customHeight="1">
      <c r="A451" s="694"/>
      <c r="B451" s="694"/>
      <c r="C451" s="694"/>
      <c r="D451" s="694"/>
      <c r="E451" s="694"/>
      <c r="F451" s="694"/>
      <c r="G451" s="694"/>
      <c r="H451" s="694"/>
      <c r="I451" s="694"/>
      <c r="J451" s="694"/>
      <c r="K451" s="694"/>
      <c r="M451" s="427">
        <f t="shared" si="81"/>
        <v>439</v>
      </c>
      <c r="N451" s="1236"/>
      <c r="O451" s="1173"/>
      <c r="P451" s="1203" t="s">
        <v>645</v>
      </c>
      <c r="Q451" s="1204"/>
      <c r="R451" s="1204"/>
      <c r="S451" s="464" t="s">
        <v>500</v>
      </c>
      <c r="T451" s="503"/>
      <c r="U451" s="498"/>
      <c r="V451" s="537"/>
      <c r="W451" s="537"/>
      <c r="X451" s="512"/>
      <c r="Y451" s="431"/>
      <c r="Z451" s="446"/>
      <c r="AA451" s="446"/>
      <c r="AB451" s="446"/>
      <c r="AC451" s="446"/>
      <c r="AD451" s="446"/>
      <c r="AE451" s="446"/>
      <c r="AF451" s="446"/>
      <c r="AJ451" s="391"/>
    </row>
    <row r="452" spans="1:38" ht="63.75" customHeight="1">
      <c r="A452" s="694"/>
      <c r="B452" s="694"/>
      <c r="C452" s="694"/>
      <c r="D452" s="694"/>
      <c r="E452" s="694"/>
      <c r="F452" s="694"/>
      <c r="G452" s="694"/>
      <c r="H452" s="694"/>
      <c r="I452" s="694"/>
      <c r="J452" s="694"/>
      <c r="K452" s="694"/>
      <c r="M452" s="427">
        <f t="shared" si="81"/>
        <v>440</v>
      </c>
      <c r="N452" s="1236"/>
      <c r="O452" s="1174"/>
      <c r="P452" s="1204"/>
      <c r="Q452" s="1204"/>
      <c r="R452" s="1204"/>
      <c r="S452" s="464" t="s">
        <v>646</v>
      </c>
      <c r="T452" s="503"/>
      <c r="U452" s="498"/>
      <c r="V452" s="537"/>
      <c r="W452" s="537"/>
      <c r="X452" s="512"/>
      <c r="Y452" s="431"/>
      <c r="Z452" s="446"/>
      <c r="AA452" s="446"/>
      <c r="AB452" s="446"/>
      <c r="AC452" s="446"/>
      <c r="AD452" s="446"/>
      <c r="AE452" s="446"/>
      <c r="AF452" s="446"/>
      <c r="AJ452" s="391"/>
    </row>
    <row r="453" spans="1:38" ht="25.5" customHeight="1">
      <c r="A453" s="694"/>
      <c r="B453" s="694"/>
      <c r="C453" s="694"/>
      <c r="D453" s="694"/>
      <c r="E453" s="694"/>
      <c r="F453" s="694"/>
      <c r="G453" s="694"/>
      <c r="H453" s="694"/>
      <c r="I453" s="694"/>
      <c r="J453" s="694"/>
      <c r="K453" s="694"/>
      <c r="M453" s="427">
        <f t="shared" si="81"/>
        <v>441</v>
      </c>
      <c r="N453" s="1236"/>
      <c r="O453" s="1174"/>
      <c r="P453" s="1204"/>
      <c r="Q453" s="1204"/>
      <c r="R453" s="1204"/>
      <c r="S453" s="464" t="s">
        <v>75</v>
      </c>
      <c r="T453" s="503"/>
      <c r="U453" s="498"/>
      <c r="V453" s="504"/>
      <c r="W453" s="504"/>
      <c r="X453" s="512"/>
      <c r="Y453" s="431"/>
      <c r="Z453" s="446"/>
      <c r="AA453" s="446"/>
      <c r="AB453" s="446"/>
      <c r="AC453" s="446"/>
      <c r="AD453" s="446"/>
      <c r="AE453" s="446"/>
      <c r="AF453" s="446"/>
      <c r="AJ453" s="391"/>
    </row>
    <row r="454" spans="1:38" ht="31.5" customHeight="1">
      <c r="A454" s="694"/>
      <c r="B454" s="694"/>
      <c r="C454" s="694"/>
      <c r="D454" s="694"/>
      <c r="E454" s="694"/>
      <c r="F454" s="694"/>
      <c r="G454" s="694"/>
      <c r="H454" s="694"/>
      <c r="I454" s="694"/>
      <c r="J454" s="694"/>
      <c r="K454" s="694"/>
      <c r="M454" s="427">
        <f t="shared" si="81"/>
        <v>442</v>
      </c>
      <c r="N454" s="1236"/>
      <c r="O454" s="1174"/>
      <c r="P454" s="1244" t="s">
        <v>121</v>
      </c>
      <c r="Q454" s="1184"/>
      <c r="R454" s="1245"/>
      <c r="S454" s="464" t="s">
        <v>122</v>
      </c>
      <c r="T454" s="503"/>
      <c r="U454" s="498"/>
      <c r="V454" s="504"/>
      <c r="W454" s="504"/>
      <c r="X454" s="512"/>
      <c r="Y454" s="431"/>
      <c r="Z454" s="446"/>
      <c r="AA454" s="446"/>
      <c r="AB454" s="446"/>
      <c r="AC454" s="446"/>
      <c r="AD454" s="446"/>
      <c r="AE454" s="446"/>
      <c r="AF454" s="446"/>
      <c r="AJ454" s="391"/>
    </row>
    <row r="455" spans="1:38" ht="48" customHeight="1">
      <c r="A455" s="694"/>
      <c r="B455" s="694"/>
      <c r="C455" s="694"/>
      <c r="D455" s="694"/>
      <c r="E455" s="694"/>
      <c r="F455" s="694"/>
      <c r="G455" s="694"/>
      <c r="H455" s="694"/>
      <c r="I455" s="694"/>
      <c r="J455" s="694"/>
      <c r="K455" s="694"/>
      <c r="M455" s="427">
        <f t="shared" si="81"/>
        <v>443</v>
      </c>
      <c r="N455" s="1236"/>
      <c r="O455" s="1174"/>
      <c r="P455" s="1247"/>
      <c r="Q455" s="1248"/>
      <c r="R455" s="1249"/>
      <c r="S455" s="464" t="s">
        <v>59</v>
      </c>
      <c r="T455" s="503"/>
      <c r="U455" s="498"/>
      <c r="V455" s="504"/>
      <c r="W455" s="504"/>
      <c r="X455" s="512"/>
      <c r="Y455" s="431"/>
      <c r="Z455" s="446"/>
      <c r="AA455" s="446"/>
      <c r="AB455" s="446"/>
      <c r="AC455" s="446"/>
      <c r="AD455" s="446"/>
      <c r="AE455" s="446"/>
      <c r="AF455" s="446"/>
      <c r="AJ455" s="391"/>
    </row>
    <row r="456" spans="1:38" ht="22.5" customHeight="1">
      <c r="A456" s="694"/>
      <c r="B456" s="694"/>
      <c r="C456" s="694"/>
      <c r="D456" s="694"/>
      <c r="E456" s="694"/>
      <c r="F456" s="694"/>
      <c r="G456" s="694"/>
      <c r="H456" s="694"/>
      <c r="I456" s="694"/>
      <c r="J456" s="694"/>
      <c r="K456" s="694"/>
      <c r="M456" s="427">
        <f t="shared" si="81"/>
        <v>444</v>
      </c>
      <c r="N456" s="1236"/>
      <c r="O456" s="1174"/>
      <c r="P456" s="1157" t="s">
        <v>647</v>
      </c>
      <c r="Q456" s="1276"/>
      <c r="R456" s="1276"/>
      <c r="S456" s="1182"/>
      <c r="T456" s="503"/>
      <c r="U456" s="498"/>
      <c r="V456" s="504"/>
      <c r="W456" s="504"/>
      <c r="X456" s="512"/>
      <c r="Y456" s="431"/>
      <c r="Z456" s="446"/>
      <c r="AA456" s="446"/>
      <c r="AB456" s="446"/>
      <c r="AC456" s="446"/>
      <c r="AD456" s="446"/>
      <c r="AE456" s="446"/>
      <c r="AF456" s="446"/>
      <c r="AJ456" s="391"/>
    </row>
    <row r="457" spans="1:38" ht="38.25" customHeight="1">
      <c r="A457" s="694"/>
      <c r="B457" s="694"/>
      <c r="C457" s="694"/>
      <c r="D457" s="694"/>
      <c r="E457" s="694"/>
      <c r="F457" s="694"/>
      <c r="G457" s="694"/>
      <c r="H457" s="694"/>
      <c r="I457" s="694"/>
      <c r="J457" s="694"/>
      <c r="K457" s="694"/>
      <c r="M457" s="427">
        <f t="shared" si="81"/>
        <v>445</v>
      </c>
      <c r="N457" s="1236"/>
      <c r="O457" s="1174"/>
      <c r="P457" s="1157" t="s">
        <v>123</v>
      </c>
      <c r="Q457" s="1276"/>
      <c r="R457" s="1276"/>
      <c r="S457" s="1182"/>
      <c r="T457" s="503"/>
      <c r="U457" s="498"/>
      <c r="V457" s="504"/>
      <c r="W457" s="504"/>
      <c r="X457" s="512"/>
      <c r="Y457" s="431"/>
      <c r="Z457" s="446"/>
      <c r="AA457" s="446"/>
      <c r="AB457" s="446"/>
      <c r="AC457" s="446"/>
      <c r="AD457" s="446"/>
      <c r="AE457" s="446"/>
      <c r="AF457" s="446"/>
      <c r="AJ457" s="391"/>
    </row>
    <row r="458" spans="1:38" ht="26.25" customHeight="1">
      <c r="A458" s="694"/>
      <c r="B458" s="694"/>
      <c r="C458" s="694"/>
      <c r="D458" s="694"/>
      <c r="E458" s="694"/>
      <c r="F458" s="694"/>
      <c r="G458" s="694"/>
      <c r="H458" s="694"/>
      <c r="I458" s="694"/>
      <c r="J458" s="694"/>
      <c r="K458" s="694"/>
      <c r="M458" s="427">
        <f t="shared" si="81"/>
        <v>446</v>
      </c>
      <c r="N458" s="1236"/>
      <c r="O458" s="1174"/>
      <c r="P458" s="1157" t="s">
        <v>501</v>
      </c>
      <c r="Q458" s="1276"/>
      <c r="R458" s="1276"/>
      <c r="S458" s="1182"/>
      <c r="T458" s="503"/>
      <c r="U458" s="498"/>
      <c r="V458" s="504"/>
      <c r="W458" s="504"/>
      <c r="X458" s="512"/>
      <c r="Y458" s="431"/>
      <c r="Z458" s="446"/>
      <c r="AA458" s="446"/>
      <c r="AB458" s="446"/>
      <c r="AC458" s="446"/>
      <c r="AD458" s="446"/>
      <c r="AE458" s="446"/>
      <c r="AF458" s="446"/>
      <c r="AJ458" s="391"/>
    </row>
    <row r="459" spans="1:38" ht="30.75" customHeight="1">
      <c r="A459" s="694"/>
      <c r="B459" s="694"/>
      <c r="C459" s="694"/>
      <c r="D459" s="694"/>
      <c r="E459" s="694"/>
      <c r="F459" s="694"/>
      <c r="G459" s="694"/>
      <c r="H459" s="694"/>
      <c r="I459" s="694"/>
      <c r="J459" s="694"/>
      <c r="K459" s="694"/>
      <c r="M459" s="427">
        <f t="shared" si="81"/>
        <v>447</v>
      </c>
      <c r="N459" s="1243"/>
      <c r="O459" s="1414"/>
      <c r="P459" s="1405" t="s">
        <v>711</v>
      </c>
      <c r="Q459" s="1405"/>
      <c r="R459" s="1405"/>
      <c r="S459" s="1406"/>
      <c r="T459" s="465">
        <f>SUM(T451:T458)</f>
        <v>0</v>
      </c>
      <c r="U459" s="465"/>
      <c r="V459" s="465">
        <f>SUM(V451:V458)</f>
        <v>0</v>
      </c>
      <c r="W459" s="465">
        <f t="shared" ref="W459:X459" si="82">SUM(W451:W458)</f>
        <v>0</v>
      </c>
      <c r="X459" s="465">
        <f t="shared" si="82"/>
        <v>0</v>
      </c>
      <c r="Y459" s="459"/>
      <c r="Z459" s="446"/>
      <c r="AA459" s="446"/>
      <c r="AB459" s="446"/>
      <c r="AC459" s="446"/>
      <c r="AD459" s="446"/>
      <c r="AE459" s="446"/>
      <c r="AF459" s="446"/>
      <c r="AJ459" s="391"/>
    </row>
    <row r="460" spans="1:38" ht="29.25" customHeight="1">
      <c r="A460" s="694"/>
      <c r="B460" s="694"/>
      <c r="C460" s="694"/>
      <c r="D460" s="694"/>
      <c r="E460" s="694"/>
      <c r="F460" s="694"/>
      <c r="G460" s="694"/>
      <c r="H460" s="694"/>
      <c r="I460" s="694"/>
      <c r="J460" s="694"/>
      <c r="K460" s="694"/>
      <c r="M460" s="427">
        <f t="shared" si="81"/>
        <v>448</v>
      </c>
      <c r="N460" s="1402" t="s">
        <v>862</v>
      </c>
      <c r="O460" s="1403"/>
      <c r="P460" s="1403"/>
      <c r="Q460" s="1403"/>
      <c r="R460" s="1403"/>
      <c r="S460" s="1403"/>
      <c r="T460" s="538"/>
      <c r="U460" s="538"/>
      <c r="V460" s="538"/>
      <c r="W460" s="539"/>
      <c r="X460" s="458">
        <f>IF((X391+V430-W430-V448+W448+T459-V459+W459-X459)&gt;0,(X391+V430-W430-V448+W448+T459-V459+W459-X459),0)</f>
        <v>0</v>
      </c>
      <c r="Y460" s="431"/>
      <c r="Z460" s="540">
        <f>IF(Z343&gt;=0,Z343,0)</f>
        <v>0</v>
      </c>
      <c r="AA460" s="540">
        <f t="shared" ref="AA460:AB460" si="83">IF(AA343&gt;=0,AA343,0)</f>
        <v>0</v>
      </c>
      <c r="AB460" s="540">
        <f t="shared" si="83"/>
        <v>0</v>
      </c>
      <c r="AC460" s="540">
        <f t="shared" ref="AC460:AF460" si="84">IF(AC343&gt;=0,AC343,0)</f>
        <v>0</v>
      </c>
      <c r="AD460" s="540">
        <f t="shared" si="84"/>
        <v>0</v>
      </c>
      <c r="AE460" s="540">
        <f t="shared" si="84"/>
        <v>0</v>
      </c>
      <c r="AF460" s="540">
        <f t="shared" si="84"/>
        <v>0</v>
      </c>
      <c r="AJ460" s="391"/>
      <c r="AK460" s="391"/>
    </row>
    <row r="461" spans="1:38" ht="21" customHeight="1">
      <c r="A461" s="694"/>
      <c r="B461" s="694"/>
      <c r="C461" s="694"/>
      <c r="D461" s="694"/>
      <c r="E461" s="694"/>
      <c r="F461" s="694"/>
      <c r="G461" s="694"/>
      <c r="H461" s="694"/>
      <c r="I461" s="694"/>
      <c r="J461" s="694"/>
      <c r="K461" s="694"/>
      <c r="M461" s="427">
        <f t="shared" si="81"/>
        <v>449</v>
      </c>
      <c r="N461" s="1402" t="s">
        <v>863</v>
      </c>
      <c r="O461" s="1403"/>
      <c r="P461" s="1403"/>
      <c r="Q461" s="1403"/>
      <c r="R461" s="1403"/>
      <c r="S461" s="1403"/>
      <c r="T461" s="538"/>
      <c r="U461" s="538"/>
      <c r="V461" s="538"/>
      <c r="W461" s="539"/>
      <c r="X461" s="458">
        <f>IF((W430+V448-X391-V430-W448-T459+V459-W459+X459)&gt;0,(W430+V448-X391-V430-W448-T459+V459-W459+X459),0)</f>
        <v>111111111111</v>
      </c>
      <c r="Y461" s="431"/>
      <c r="Z461" s="540">
        <f>IF(Z343&lt;0,Z343*(-1),0)</f>
        <v>0</v>
      </c>
      <c r="AA461" s="540">
        <f t="shared" ref="AA461:AF461" si="85">IF(AA343&lt;0,AA343*(-1),0)</f>
        <v>0</v>
      </c>
      <c r="AB461" s="540">
        <f t="shared" si="85"/>
        <v>0</v>
      </c>
      <c r="AC461" s="540">
        <f t="shared" si="85"/>
        <v>0</v>
      </c>
      <c r="AD461" s="540">
        <f t="shared" si="85"/>
        <v>0</v>
      </c>
      <c r="AE461" s="540">
        <f t="shared" si="85"/>
        <v>1000000</v>
      </c>
      <c r="AF461" s="540">
        <f t="shared" si="85"/>
        <v>0</v>
      </c>
      <c r="AJ461" s="391"/>
      <c r="AK461" s="391"/>
      <c r="AL461" s="391"/>
    </row>
    <row r="462" spans="1:38" ht="24.75" customHeight="1">
      <c r="A462" s="694"/>
      <c r="B462" s="694"/>
      <c r="C462" s="694"/>
      <c r="D462" s="694"/>
      <c r="E462" s="694"/>
      <c r="F462" s="694"/>
      <c r="G462" s="694"/>
      <c r="H462" s="694"/>
      <c r="I462" s="694"/>
      <c r="J462" s="694"/>
      <c r="K462" s="694"/>
      <c r="M462" s="427">
        <f t="shared" si="81"/>
        <v>450</v>
      </c>
      <c r="N462" s="1385" t="s">
        <v>886</v>
      </c>
      <c r="O462" s="1386"/>
      <c r="P462" s="1386"/>
      <c r="Q462" s="1386"/>
      <c r="R462" s="1386"/>
      <c r="S462" s="1386"/>
      <c r="T462" s="541"/>
      <c r="U462" s="541"/>
      <c r="V462" s="541"/>
      <c r="W462" s="542"/>
      <c r="X462" s="543"/>
      <c r="Y462" s="544"/>
      <c r="Z462" s="457"/>
      <c r="AA462" s="457"/>
      <c r="AB462" s="457"/>
      <c r="AC462" s="457"/>
      <c r="AD462" s="457"/>
      <c r="AE462" s="457"/>
      <c r="AF462" s="457"/>
      <c r="AJ462" s="391"/>
      <c r="AK462" s="391"/>
      <c r="AL462" s="391"/>
    </row>
    <row r="463" spans="1:38" ht="24.75" customHeight="1">
      <c r="A463" s="694"/>
      <c r="B463" s="694"/>
      <c r="C463" s="694"/>
      <c r="D463" s="694"/>
      <c r="E463" s="694"/>
      <c r="F463" s="694"/>
      <c r="G463" s="694"/>
      <c r="H463" s="694"/>
      <c r="I463" s="694"/>
      <c r="J463" s="694"/>
      <c r="K463" s="694"/>
      <c r="M463" s="427">
        <f t="shared" si="81"/>
        <v>451</v>
      </c>
      <c r="N463" s="1416" t="s">
        <v>846</v>
      </c>
      <c r="O463" s="1417"/>
      <c r="P463" s="1418"/>
      <c r="Q463" s="1276" t="s">
        <v>847</v>
      </c>
      <c r="R463" s="1276"/>
      <c r="S463" s="1276"/>
      <c r="T463" s="501"/>
      <c r="U463" s="501"/>
      <c r="V463" s="501"/>
      <c r="W463" s="501"/>
      <c r="X463" s="545"/>
      <c r="Y463" s="546"/>
      <c r="Z463" s="547"/>
      <c r="AA463" s="440"/>
      <c r="AB463" s="440"/>
      <c r="AC463" s="441"/>
      <c r="AD463" s="441"/>
      <c r="AE463" s="441"/>
      <c r="AF463" s="441"/>
      <c r="AJ463" s="391"/>
      <c r="AK463" s="391"/>
      <c r="AL463" s="391"/>
    </row>
    <row r="464" spans="1:38" ht="24.75" customHeight="1">
      <c r="A464" s="694"/>
      <c r="B464" s="694"/>
      <c r="C464" s="694"/>
      <c r="D464" s="694"/>
      <c r="E464" s="694"/>
      <c r="F464" s="694"/>
      <c r="G464" s="694"/>
      <c r="H464" s="694"/>
      <c r="I464" s="694"/>
      <c r="J464" s="694"/>
      <c r="K464" s="694"/>
      <c r="M464" s="427">
        <f t="shared" si="81"/>
        <v>452</v>
      </c>
      <c r="N464" s="1419"/>
      <c r="O464" s="1420"/>
      <c r="P464" s="1421"/>
      <c r="Q464" s="1276" t="s">
        <v>848</v>
      </c>
      <c r="R464" s="1276"/>
      <c r="S464" s="1276"/>
      <c r="T464" s="501"/>
      <c r="U464" s="501"/>
      <c r="V464" s="501"/>
      <c r="W464" s="501"/>
      <c r="X464" s="545"/>
      <c r="Y464" s="546"/>
      <c r="Z464" s="547"/>
      <c r="AA464" s="440"/>
      <c r="AB464" s="440"/>
      <c r="AC464" s="441"/>
      <c r="AD464" s="441"/>
      <c r="AE464" s="441"/>
      <c r="AF464" s="441"/>
      <c r="AJ464" s="391"/>
      <c r="AK464" s="391"/>
      <c r="AL464" s="391"/>
    </row>
    <row r="465" spans="1:38" ht="24.75" customHeight="1">
      <c r="A465" s="694"/>
      <c r="B465" s="694"/>
      <c r="C465" s="694"/>
      <c r="D465" s="694"/>
      <c r="E465" s="694"/>
      <c r="F465" s="694"/>
      <c r="G465" s="694"/>
      <c r="H465" s="694"/>
      <c r="I465" s="694"/>
      <c r="J465" s="694"/>
      <c r="K465" s="694"/>
      <c r="M465" s="427">
        <f t="shared" ref="M465:M526" si="86">M464+1</f>
        <v>453</v>
      </c>
      <c r="N465" s="1400" t="s">
        <v>849</v>
      </c>
      <c r="O465" s="1401"/>
      <c r="P465" s="1401"/>
      <c r="Q465" s="1401"/>
      <c r="R465" s="1401"/>
      <c r="S465" s="1401"/>
      <c r="T465" s="548"/>
      <c r="U465" s="548"/>
      <c r="V465" s="548"/>
      <c r="W465" s="548"/>
      <c r="X465" s="549"/>
      <c r="Y465" s="544"/>
      <c r="Z465" s="550"/>
      <c r="AA465" s="550"/>
      <c r="AB465" s="550"/>
      <c r="AC465" s="550"/>
      <c r="AD465" s="550"/>
      <c r="AE465" s="550"/>
      <c r="AF465" s="550"/>
      <c r="AJ465" s="391"/>
      <c r="AK465" s="391"/>
      <c r="AL465" s="391"/>
    </row>
    <row r="466" spans="1:38" ht="24.75" customHeight="1">
      <c r="A466" s="694"/>
      <c r="B466" s="694"/>
      <c r="C466" s="694"/>
      <c r="D466" s="694"/>
      <c r="E466" s="694"/>
      <c r="F466" s="694"/>
      <c r="G466" s="694"/>
      <c r="H466" s="694"/>
      <c r="I466" s="694"/>
      <c r="J466" s="694"/>
      <c r="K466" s="694"/>
      <c r="M466" s="427">
        <f t="shared" si="86"/>
        <v>454</v>
      </c>
      <c r="N466" s="1409"/>
      <c r="O466" s="1398" t="s">
        <v>206</v>
      </c>
      <c r="P466" s="1336"/>
      <c r="Q466" s="1222" t="s">
        <v>722</v>
      </c>
      <c r="R466" s="1222"/>
      <c r="S466" s="1222"/>
      <c r="T466" s="433"/>
      <c r="U466" s="433"/>
      <c r="V466" s="433"/>
      <c r="W466" s="433"/>
      <c r="X466" s="551">
        <f t="shared" ref="X466:X475" si="87">T466+U466-V466+W466</f>
        <v>0</v>
      </c>
      <c r="Y466" s="552"/>
      <c r="Z466" s="547"/>
      <c r="AA466" s="440"/>
      <c r="AB466" s="440"/>
      <c r="AC466" s="441"/>
      <c r="AD466" s="441"/>
      <c r="AE466" s="441"/>
      <c r="AF466" s="441"/>
      <c r="AJ466" s="391"/>
      <c r="AK466" s="391"/>
      <c r="AL466" s="391"/>
    </row>
    <row r="467" spans="1:38" ht="24.75" customHeight="1">
      <c r="A467" s="694"/>
      <c r="B467" s="694"/>
      <c r="C467" s="694"/>
      <c r="D467" s="694"/>
      <c r="E467" s="694"/>
      <c r="F467" s="694"/>
      <c r="G467" s="694"/>
      <c r="H467" s="694"/>
      <c r="I467" s="694"/>
      <c r="J467" s="694"/>
      <c r="K467" s="694"/>
      <c r="M467" s="427">
        <f t="shared" si="86"/>
        <v>455</v>
      </c>
      <c r="N467" s="1410"/>
      <c r="O467" s="1336"/>
      <c r="P467" s="1336"/>
      <c r="Q467" s="1222" t="s">
        <v>723</v>
      </c>
      <c r="R467" s="1222"/>
      <c r="S467" s="1222"/>
      <c r="T467" s="433"/>
      <c r="U467" s="433"/>
      <c r="V467" s="433"/>
      <c r="W467" s="433"/>
      <c r="X467" s="551">
        <f t="shared" si="87"/>
        <v>0</v>
      </c>
      <c r="Y467" s="552"/>
      <c r="Z467" s="547"/>
      <c r="AA467" s="440"/>
      <c r="AB467" s="440"/>
      <c r="AC467" s="441"/>
      <c r="AD467" s="441"/>
      <c r="AE467" s="441"/>
      <c r="AF467" s="441"/>
      <c r="AJ467" s="391"/>
      <c r="AK467" s="391"/>
      <c r="AL467" s="391"/>
    </row>
    <row r="468" spans="1:38" ht="24.75" customHeight="1">
      <c r="A468" s="694"/>
      <c r="B468" s="694"/>
      <c r="C468" s="694"/>
      <c r="D468" s="694"/>
      <c r="E468" s="694"/>
      <c r="F468" s="694"/>
      <c r="G468" s="694"/>
      <c r="H468" s="694"/>
      <c r="I468" s="694"/>
      <c r="J468" s="694"/>
      <c r="K468" s="694"/>
      <c r="M468" s="427">
        <f t="shared" si="86"/>
        <v>456</v>
      </c>
      <c r="N468" s="1410"/>
      <c r="O468" s="1336"/>
      <c r="P468" s="1336"/>
      <c r="Q468" s="1222" t="s">
        <v>724</v>
      </c>
      <c r="R468" s="1222"/>
      <c r="S468" s="1222"/>
      <c r="T468" s="433"/>
      <c r="U468" s="433"/>
      <c r="V468" s="433"/>
      <c r="W468" s="433"/>
      <c r="X468" s="551">
        <f t="shared" si="87"/>
        <v>0</v>
      </c>
      <c r="Y468" s="552"/>
      <c r="Z468" s="547"/>
      <c r="AA468" s="440"/>
      <c r="AB468" s="440"/>
      <c r="AC468" s="441"/>
      <c r="AD468" s="441"/>
      <c r="AE468" s="441"/>
      <c r="AF468" s="441"/>
      <c r="AJ468" s="391"/>
      <c r="AK468" s="391"/>
      <c r="AL468" s="391"/>
    </row>
    <row r="469" spans="1:38" ht="24.75" customHeight="1">
      <c r="A469" s="694"/>
      <c r="B469" s="694"/>
      <c r="C469" s="694"/>
      <c r="D469" s="694"/>
      <c r="E469" s="694"/>
      <c r="F469" s="694"/>
      <c r="G469" s="694"/>
      <c r="H469" s="694"/>
      <c r="I469" s="694"/>
      <c r="J469" s="694"/>
      <c r="K469" s="694"/>
      <c r="M469" s="427">
        <f t="shared" si="86"/>
        <v>457</v>
      </c>
      <c r="N469" s="1410"/>
      <c r="O469" s="1336"/>
      <c r="P469" s="1336"/>
      <c r="Q469" s="1222" t="s">
        <v>883</v>
      </c>
      <c r="R469" s="1222"/>
      <c r="S469" s="1222"/>
      <c r="T469" s="433"/>
      <c r="U469" s="433"/>
      <c r="V469" s="433"/>
      <c r="W469" s="433"/>
      <c r="X469" s="551">
        <f t="shared" si="87"/>
        <v>0</v>
      </c>
      <c r="Y469" s="552"/>
      <c r="Z469" s="547"/>
      <c r="AA469" s="440"/>
      <c r="AB469" s="440"/>
      <c r="AC469" s="441"/>
      <c r="AD469" s="441"/>
      <c r="AE469" s="441"/>
      <c r="AF469" s="441"/>
      <c r="AJ469" s="391"/>
      <c r="AK469" s="391"/>
      <c r="AL469" s="391"/>
    </row>
    <row r="470" spans="1:38" ht="24.75" customHeight="1">
      <c r="A470" s="694"/>
      <c r="B470" s="694"/>
      <c r="C470" s="694"/>
      <c r="D470" s="694"/>
      <c r="E470" s="694"/>
      <c r="F470" s="694"/>
      <c r="G470" s="694"/>
      <c r="H470" s="694"/>
      <c r="I470" s="694"/>
      <c r="J470" s="694"/>
      <c r="K470" s="694"/>
      <c r="M470" s="427">
        <f t="shared" si="86"/>
        <v>458</v>
      </c>
      <c r="N470" s="1410"/>
      <c r="O470" s="1336"/>
      <c r="P470" s="1336"/>
      <c r="Q470" s="1222" t="s">
        <v>833</v>
      </c>
      <c r="R470" s="1222"/>
      <c r="S470" s="1222"/>
      <c r="T470" s="433"/>
      <c r="U470" s="433"/>
      <c r="V470" s="433"/>
      <c r="W470" s="433"/>
      <c r="X470" s="551">
        <f t="shared" si="87"/>
        <v>0</v>
      </c>
      <c r="Y470" s="552"/>
      <c r="Z470" s="547"/>
      <c r="AA470" s="440"/>
      <c r="AB470" s="440"/>
      <c r="AC470" s="441"/>
      <c r="AD470" s="441"/>
      <c r="AE470" s="441"/>
      <c r="AF470" s="441"/>
      <c r="AJ470" s="391"/>
      <c r="AK470" s="391"/>
      <c r="AL470" s="391"/>
    </row>
    <row r="471" spans="1:38" ht="24.75" customHeight="1">
      <c r="A471" s="694"/>
      <c r="B471" s="694"/>
      <c r="C471" s="694"/>
      <c r="D471" s="694"/>
      <c r="E471" s="694"/>
      <c r="F471" s="694"/>
      <c r="G471" s="694"/>
      <c r="H471" s="694"/>
      <c r="I471" s="694"/>
      <c r="J471" s="694"/>
      <c r="K471" s="694"/>
      <c r="M471" s="427">
        <f t="shared" si="86"/>
        <v>459</v>
      </c>
      <c r="N471" s="1410"/>
      <c r="O471" s="1336"/>
      <c r="P471" s="1336"/>
      <c r="Q471" s="1222" t="s">
        <v>725</v>
      </c>
      <c r="R471" s="1222"/>
      <c r="S471" s="1222"/>
      <c r="T471" s="433"/>
      <c r="U471" s="433"/>
      <c r="V471" s="433"/>
      <c r="W471" s="433"/>
      <c r="X471" s="551">
        <f t="shared" si="87"/>
        <v>0</v>
      </c>
      <c r="Y471" s="552"/>
      <c r="Z471" s="547"/>
      <c r="AA471" s="440"/>
      <c r="AB471" s="440"/>
      <c r="AC471" s="441"/>
      <c r="AD471" s="441"/>
      <c r="AE471" s="441"/>
      <c r="AF471" s="441"/>
      <c r="AJ471" s="391"/>
      <c r="AK471" s="391"/>
      <c r="AL471" s="391"/>
    </row>
    <row r="472" spans="1:38" ht="24.75" customHeight="1">
      <c r="A472" s="694"/>
      <c r="B472" s="694"/>
      <c r="C472" s="694"/>
      <c r="D472" s="694"/>
      <c r="E472" s="694"/>
      <c r="F472" s="694"/>
      <c r="G472" s="694"/>
      <c r="H472" s="694"/>
      <c r="I472" s="694"/>
      <c r="J472" s="694"/>
      <c r="K472" s="694"/>
      <c r="M472" s="427">
        <f t="shared" si="86"/>
        <v>460</v>
      </c>
      <c r="N472" s="1410"/>
      <c r="O472" s="1336"/>
      <c r="P472" s="1336"/>
      <c r="Q472" s="1222" t="s">
        <v>726</v>
      </c>
      <c r="R472" s="1222"/>
      <c r="S472" s="1222"/>
      <c r="T472" s="433"/>
      <c r="U472" s="433"/>
      <c r="V472" s="433"/>
      <c r="W472" s="433"/>
      <c r="X472" s="551">
        <f t="shared" si="87"/>
        <v>0</v>
      </c>
      <c r="Y472" s="552"/>
      <c r="Z472" s="547"/>
      <c r="AA472" s="440"/>
      <c r="AB472" s="440"/>
      <c r="AC472" s="441"/>
      <c r="AD472" s="441"/>
      <c r="AE472" s="441"/>
      <c r="AF472" s="441"/>
      <c r="AJ472" s="391"/>
      <c r="AK472" s="391"/>
      <c r="AL472" s="391"/>
    </row>
    <row r="473" spans="1:38" ht="24.75" customHeight="1">
      <c r="A473" s="694"/>
      <c r="B473" s="694"/>
      <c r="C473" s="694"/>
      <c r="D473" s="694"/>
      <c r="E473" s="694"/>
      <c r="F473" s="694"/>
      <c r="G473" s="694"/>
      <c r="H473" s="694"/>
      <c r="I473" s="694"/>
      <c r="J473" s="694"/>
      <c r="K473" s="694"/>
      <c r="M473" s="427">
        <f t="shared" si="86"/>
        <v>461</v>
      </c>
      <c r="N473" s="1410"/>
      <c r="O473" s="1336"/>
      <c r="P473" s="1336"/>
      <c r="Q473" s="1415" t="s">
        <v>544</v>
      </c>
      <c r="R473" s="1415"/>
      <c r="S473" s="1415"/>
      <c r="T473" s="443">
        <f>SUM(T466:T472)</f>
        <v>0</v>
      </c>
      <c r="U473" s="444"/>
      <c r="V473" s="444"/>
      <c r="W473" s="444"/>
      <c r="X473" s="443">
        <f t="shared" ref="X473:AF473" si="88">SUM(X466:X472)</f>
        <v>0</v>
      </c>
      <c r="Y473" s="553"/>
      <c r="Z473" s="443">
        <f t="shared" si="88"/>
        <v>0</v>
      </c>
      <c r="AA473" s="443">
        <f t="shared" si="88"/>
        <v>0</v>
      </c>
      <c r="AB473" s="443">
        <f t="shared" si="88"/>
        <v>0</v>
      </c>
      <c r="AC473" s="443">
        <f t="shared" si="88"/>
        <v>0</v>
      </c>
      <c r="AD473" s="443">
        <f t="shared" si="88"/>
        <v>0</v>
      </c>
      <c r="AE473" s="443">
        <f t="shared" si="88"/>
        <v>0</v>
      </c>
      <c r="AF473" s="443">
        <f t="shared" si="88"/>
        <v>0</v>
      </c>
      <c r="AJ473" s="391"/>
      <c r="AK473" s="391"/>
      <c r="AL473" s="391"/>
    </row>
    <row r="474" spans="1:38" ht="24.75" customHeight="1">
      <c r="A474" s="694"/>
      <c r="B474" s="694"/>
      <c r="C474" s="694"/>
      <c r="D474" s="694"/>
      <c r="E474" s="694"/>
      <c r="F474" s="694"/>
      <c r="G474" s="694"/>
      <c r="H474" s="694"/>
      <c r="I474" s="694"/>
      <c r="J474" s="694"/>
      <c r="K474" s="694"/>
      <c r="M474" s="427">
        <f t="shared" si="86"/>
        <v>462</v>
      </c>
      <c r="N474" s="1410"/>
      <c r="O474" s="1222" t="s">
        <v>207</v>
      </c>
      <c r="P474" s="1222"/>
      <c r="Q474" s="1222"/>
      <c r="R474" s="1222"/>
      <c r="S474" s="1222"/>
      <c r="T474" s="433"/>
      <c r="U474" s="433"/>
      <c r="V474" s="433"/>
      <c r="W474" s="433"/>
      <c r="X474" s="551">
        <f t="shared" si="87"/>
        <v>0</v>
      </c>
      <c r="Y474" s="552"/>
      <c r="Z474" s="547"/>
      <c r="AA474" s="440"/>
      <c r="AB474" s="440"/>
      <c r="AC474" s="441"/>
      <c r="AD474" s="441"/>
      <c r="AE474" s="441"/>
      <c r="AF474" s="441"/>
      <c r="AJ474" s="391"/>
      <c r="AK474" s="391"/>
      <c r="AL474" s="391"/>
    </row>
    <row r="475" spans="1:38" ht="24.75" customHeight="1">
      <c r="A475" s="694"/>
      <c r="B475" s="694"/>
      <c r="C475" s="694"/>
      <c r="D475" s="694"/>
      <c r="E475" s="694"/>
      <c r="F475" s="694"/>
      <c r="G475" s="694"/>
      <c r="H475" s="694"/>
      <c r="I475" s="694"/>
      <c r="J475" s="694"/>
      <c r="K475" s="694"/>
      <c r="M475" s="427">
        <f t="shared" si="86"/>
        <v>463</v>
      </c>
      <c r="N475" s="1410"/>
      <c r="O475" s="1222" t="s">
        <v>727</v>
      </c>
      <c r="P475" s="1222"/>
      <c r="Q475" s="1222"/>
      <c r="R475" s="1222"/>
      <c r="S475" s="1222"/>
      <c r="T475" s="433"/>
      <c r="U475" s="433"/>
      <c r="V475" s="433"/>
      <c r="W475" s="433"/>
      <c r="X475" s="551">
        <f t="shared" si="87"/>
        <v>0</v>
      </c>
      <c r="Y475" s="552"/>
      <c r="Z475" s="547"/>
      <c r="AA475" s="440"/>
      <c r="AB475" s="440"/>
      <c r="AC475" s="441"/>
      <c r="AD475" s="441"/>
      <c r="AE475" s="441"/>
      <c r="AF475" s="441"/>
      <c r="AJ475" s="391"/>
      <c r="AK475" s="391"/>
      <c r="AL475" s="391"/>
    </row>
    <row r="476" spans="1:38" ht="24.75" customHeight="1">
      <c r="A476" s="694"/>
      <c r="B476" s="694"/>
      <c r="C476" s="694"/>
      <c r="D476" s="694"/>
      <c r="E476" s="694"/>
      <c r="F476" s="694"/>
      <c r="G476" s="694"/>
      <c r="H476" s="694"/>
      <c r="I476" s="694"/>
      <c r="J476" s="694"/>
      <c r="K476" s="694"/>
      <c r="M476" s="427">
        <f t="shared" si="86"/>
        <v>464</v>
      </c>
      <c r="N476" s="1410"/>
      <c r="O476" s="1415" t="s">
        <v>850</v>
      </c>
      <c r="P476" s="1415"/>
      <c r="Q476" s="1415"/>
      <c r="R476" s="1415"/>
      <c r="S476" s="1415"/>
      <c r="T476" s="443">
        <f>T473-T474-T475</f>
        <v>0</v>
      </c>
      <c r="U476" s="444"/>
      <c r="V476" s="444"/>
      <c r="W476" s="444"/>
      <c r="X476" s="443">
        <f>IF(X473-X474-X475&gt;0,X473-X474-X475,0)</f>
        <v>0</v>
      </c>
      <c r="Y476" s="553"/>
      <c r="Z476" s="443">
        <f t="shared" ref="Z476:AB476" si="89">IF(Z473-Z474-Z475&gt;0,Z473-Z474-Z475,0)</f>
        <v>0</v>
      </c>
      <c r="AA476" s="443">
        <f t="shared" si="89"/>
        <v>0</v>
      </c>
      <c r="AB476" s="443">
        <f t="shared" si="89"/>
        <v>0</v>
      </c>
      <c r="AC476" s="443">
        <f t="shared" ref="AC476:AF476" si="90">IF(AC473-AC474-AC475&gt;0,AC473-AC474-AC475,0)</f>
        <v>0</v>
      </c>
      <c r="AD476" s="443">
        <f t="shared" si="90"/>
        <v>0</v>
      </c>
      <c r="AE476" s="443">
        <f t="shared" si="90"/>
        <v>0</v>
      </c>
      <c r="AF476" s="443">
        <f t="shared" si="90"/>
        <v>0</v>
      </c>
      <c r="AJ476" s="391"/>
      <c r="AK476" s="391"/>
      <c r="AL476" s="391"/>
    </row>
    <row r="477" spans="1:38" ht="24.75" customHeight="1">
      <c r="A477" s="694"/>
      <c r="B477" s="694"/>
      <c r="C477" s="694"/>
      <c r="D477" s="694"/>
      <c r="E477" s="694"/>
      <c r="F477" s="694"/>
      <c r="G477" s="694"/>
      <c r="H477" s="694"/>
      <c r="I477" s="694"/>
      <c r="J477" s="694"/>
      <c r="K477" s="694"/>
      <c r="M477" s="448"/>
      <c r="N477" s="554"/>
      <c r="O477" s="1346" t="s">
        <v>903</v>
      </c>
      <c r="P477" s="1346"/>
      <c r="Q477" s="1346"/>
      <c r="R477" s="1346"/>
      <c r="S477" s="1346"/>
      <c r="T477" s="555">
        <f>T113+T118</f>
        <v>0</v>
      </c>
      <c r="U477" s="556"/>
      <c r="V477" s="556"/>
      <c r="W477" s="557"/>
      <c r="X477" s="555">
        <f>X113+X118</f>
        <v>0</v>
      </c>
      <c r="Y477" s="553"/>
      <c r="Z477" s="555">
        <f t="shared" ref="Z477:AF477" si="91">Z113+Z118</f>
        <v>0</v>
      </c>
      <c r="AA477" s="555">
        <f t="shared" si="91"/>
        <v>0</v>
      </c>
      <c r="AB477" s="555">
        <f t="shared" si="91"/>
        <v>0</v>
      </c>
      <c r="AC477" s="555">
        <f t="shared" si="91"/>
        <v>0</v>
      </c>
      <c r="AD477" s="555">
        <f t="shared" si="91"/>
        <v>0</v>
      </c>
      <c r="AE477" s="555">
        <f t="shared" si="91"/>
        <v>0</v>
      </c>
      <c r="AF477" s="555">
        <f t="shared" si="91"/>
        <v>0</v>
      </c>
      <c r="AJ477" s="391"/>
      <c r="AK477" s="391"/>
      <c r="AL477" s="391"/>
    </row>
    <row r="478" spans="1:38" ht="33.75" customHeight="1">
      <c r="A478" s="694"/>
      <c r="B478" s="694"/>
      <c r="C478" s="694"/>
      <c r="D478" s="694"/>
      <c r="E478" s="694"/>
      <c r="F478" s="694"/>
      <c r="G478" s="694"/>
      <c r="H478" s="694"/>
      <c r="I478" s="694"/>
      <c r="J478" s="694"/>
      <c r="K478" s="694"/>
      <c r="M478" s="427">
        <f>M476+1</f>
        <v>465</v>
      </c>
      <c r="N478" s="1196" t="s">
        <v>897</v>
      </c>
      <c r="O478" s="1196"/>
      <c r="P478" s="1197"/>
      <c r="Q478" s="1197"/>
      <c r="R478" s="1197"/>
      <c r="S478" s="1347"/>
      <c r="T478" s="558"/>
      <c r="U478" s="558"/>
      <c r="V478" s="558"/>
      <c r="W478" s="559"/>
      <c r="X478" s="458">
        <f>IF('4.1 Caratula'!AQ21="S",IF(X460-X461-X463+X464+X476+X477-X51-X55-X56-X57&gt;=0,X460-X461-X463+X464+X476+X477-X51-X55-X56-X57,0),IF(X460-X461-X463+X464+X476+X477-X55-X56-X57&gt;=0,X460-X461-X463+X464+X476+X477-X55-X56-X57,0))</f>
        <v>0</v>
      </c>
      <c r="Y478" s="431"/>
      <c r="Z478" s="458">
        <f>IF(Z460-Z461-Z463+Z462+Z464+Z476+Z477-Z55-Z56-Z57&gt;=0,Z460-Z461-Z463++Z462+Z464+Z476+Z477-Z55-Z56-Z57,0)</f>
        <v>0</v>
      </c>
      <c r="AA478" s="458">
        <f t="shared" ref="AA478:AF478" si="92">IF(AA460-AA461-AA463+AA462+AA464+AA476+AA477-AA55-AA56-AA57&gt;=0,AA460-AA461-AA463++AA462+AA464+AA476+AA477-AA55-AA56-AA57,0)</f>
        <v>0</v>
      </c>
      <c r="AB478" s="458">
        <f t="shared" si="92"/>
        <v>0</v>
      </c>
      <c r="AC478" s="458">
        <f t="shared" si="92"/>
        <v>0</v>
      </c>
      <c r="AD478" s="458">
        <f t="shared" si="92"/>
        <v>0</v>
      </c>
      <c r="AE478" s="458">
        <f t="shared" si="92"/>
        <v>0</v>
      </c>
      <c r="AF478" s="458">
        <f t="shared" si="92"/>
        <v>0</v>
      </c>
      <c r="AJ478" s="391"/>
      <c r="AK478" s="391"/>
      <c r="AL478" s="391"/>
    </row>
    <row r="479" spans="1:38" ht="35.25" customHeight="1">
      <c r="A479" s="694"/>
      <c r="B479" s="694"/>
      <c r="C479" s="694"/>
      <c r="D479" s="694"/>
      <c r="E479" s="694"/>
      <c r="F479" s="694"/>
      <c r="G479" s="694"/>
      <c r="H479" s="694"/>
      <c r="I479" s="694"/>
      <c r="J479" s="694"/>
      <c r="K479" s="694"/>
      <c r="M479" s="427">
        <f t="shared" si="86"/>
        <v>466</v>
      </c>
      <c r="N479" s="1196" t="s">
        <v>898</v>
      </c>
      <c r="O479" s="1196"/>
      <c r="P479" s="1197"/>
      <c r="Q479" s="1197"/>
      <c r="R479" s="1197"/>
      <c r="S479" s="1347"/>
      <c r="T479" s="560"/>
      <c r="U479" s="560"/>
      <c r="V479" s="560"/>
      <c r="W479" s="560"/>
      <c r="X479" s="561">
        <f>IF('4.1 Caratula'!AQ21="S",IF(X461-X460+X463-X464-X476-X477+X51+X55+X56+X57&gt;0,X461-X460+X463-X464-X476-X477+X51+X55+X56+X57,0),IF(X461-X460+X463-X464-X476-X477+X55+X56+X57&gt;0,X461-X460+X463-X464-X476-X477+X55+X56+X57,0))</f>
        <v>111111111111</v>
      </c>
      <c r="Y479" s="544"/>
      <c r="Z479" s="561">
        <f>IF(Z461-Z460-Z462+Z463-Z464-Z476-Z477+Z55+Z56+Z57&gt;0,Z461-Z460-Z462+Z463-Z464-Z476-Z477+Z55+Z56+Z57,0)</f>
        <v>0</v>
      </c>
      <c r="AA479" s="561">
        <f t="shared" ref="AA479:AF479" si="93">IF(AA461-AA460-AA462+AA463-AA464-AA476-AA477+AA55+AA56+AA57&gt;0,AA461-AA460-AA462+AA463-AA464-AA476-AA477+AA55+AA56+AA57,0)</f>
        <v>0</v>
      </c>
      <c r="AB479" s="561">
        <f t="shared" si="93"/>
        <v>0</v>
      </c>
      <c r="AC479" s="561">
        <f t="shared" si="93"/>
        <v>0</v>
      </c>
      <c r="AD479" s="561">
        <f t="shared" si="93"/>
        <v>0</v>
      </c>
      <c r="AE479" s="561">
        <f t="shared" si="93"/>
        <v>1000000</v>
      </c>
      <c r="AF479" s="561">
        <f t="shared" si="93"/>
        <v>0</v>
      </c>
      <c r="AJ479" s="391"/>
      <c r="AK479" s="391"/>
      <c r="AL479" s="391"/>
    </row>
    <row r="480" spans="1:38" ht="30.75" customHeight="1">
      <c r="A480" s="694"/>
      <c r="B480" s="694"/>
      <c r="C480" s="694"/>
      <c r="D480" s="694"/>
      <c r="E480" s="694"/>
      <c r="F480" s="694"/>
      <c r="G480" s="694"/>
      <c r="H480" s="694"/>
      <c r="I480" s="694"/>
      <c r="J480" s="694"/>
      <c r="K480" s="694"/>
      <c r="M480" s="427">
        <f t="shared" si="86"/>
        <v>467</v>
      </c>
      <c r="N480" s="1213" t="s">
        <v>201</v>
      </c>
      <c r="O480" s="1214"/>
      <c r="P480" s="1214"/>
      <c r="Q480" s="1214"/>
      <c r="R480" s="1214"/>
      <c r="S480" s="1214"/>
      <c r="T480" s="562"/>
      <c r="U480" s="562"/>
      <c r="V480" s="562"/>
      <c r="W480" s="563"/>
      <c r="X480" s="882">
        <f>SUM(X481:X482)</f>
        <v>0</v>
      </c>
      <c r="Y480" s="459"/>
      <c r="Z480" s="465">
        <f t="shared" ref="Z480:AB480" si="94">SUM(Z481:Z482)</f>
        <v>0</v>
      </c>
      <c r="AA480" s="465">
        <f t="shared" si="94"/>
        <v>0</v>
      </c>
      <c r="AB480" s="465">
        <f t="shared" si="94"/>
        <v>0</v>
      </c>
      <c r="AC480" s="465">
        <f t="shared" ref="AC480:AF480" si="95">SUM(AC481:AC482)</f>
        <v>0</v>
      </c>
      <c r="AD480" s="465">
        <f t="shared" si="95"/>
        <v>0</v>
      </c>
      <c r="AE480" s="465">
        <f t="shared" si="95"/>
        <v>0</v>
      </c>
      <c r="AF480" s="465">
        <f t="shared" si="95"/>
        <v>0</v>
      </c>
      <c r="AJ480" s="391"/>
      <c r="AK480" s="391"/>
      <c r="AL480" s="391"/>
    </row>
    <row r="481" spans="1:38" ht="27.75" customHeight="1">
      <c r="A481" s="694"/>
      <c r="B481" s="694"/>
      <c r="C481" s="694"/>
      <c r="D481" s="694"/>
      <c r="E481" s="694"/>
      <c r="F481" s="694"/>
      <c r="G481" s="694"/>
      <c r="H481" s="694"/>
      <c r="I481" s="694"/>
      <c r="J481" s="694"/>
      <c r="K481" s="694"/>
      <c r="M481" s="427">
        <f t="shared" si="86"/>
        <v>468</v>
      </c>
      <c r="N481" s="1298"/>
      <c r="O481" s="1157" t="s">
        <v>252</v>
      </c>
      <c r="P481" s="1276"/>
      <c r="Q481" s="1276"/>
      <c r="R481" s="1276"/>
      <c r="S481" s="1182"/>
      <c r="T481" s="527"/>
      <c r="U481" s="527"/>
      <c r="V481" s="527"/>
      <c r="W481" s="527"/>
      <c r="X481" s="433"/>
      <c r="Y481" s="544"/>
      <c r="Z481" s="564"/>
      <c r="AA481" s="565"/>
      <c r="AB481" s="439"/>
      <c r="AC481" s="439"/>
      <c r="AD481" s="439"/>
      <c r="AE481" s="439"/>
      <c r="AF481" s="439"/>
      <c r="AJ481" s="391"/>
      <c r="AK481" s="391"/>
      <c r="AL481" s="391"/>
    </row>
    <row r="482" spans="1:38" ht="24.75" customHeight="1">
      <c r="A482" s="694"/>
      <c r="B482" s="694"/>
      <c r="C482" s="694"/>
      <c r="D482" s="694"/>
      <c r="E482" s="694"/>
      <c r="F482" s="694"/>
      <c r="G482" s="694"/>
      <c r="H482" s="694"/>
      <c r="I482" s="694"/>
      <c r="J482" s="694"/>
      <c r="K482" s="694"/>
      <c r="M482" s="427">
        <f t="shared" si="86"/>
        <v>469</v>
      </c>
      <c r="N482" s="1299"/>
      <c r="O482" s="1157" t="s">
        <v>253</v>
      </c>
      <c r="P482" s="1276"/>
      <c r="Q482" s="1276"/>
      <c r="R482" s="1276"/>
      <c r="S482" s="1182"/>
      <c r="T482" s="527"/>
      <c r="U482" s="527"/>
      <c r="V482" s="527"/>
      <c r="W482" s="527"/>
      <c r="X482" s="433"/>
      <c r="Y482" s="544"/>
      <c r="Z482" s="564"/>
      <c r="AA482" s="565"/>
      <c r="AB482" s="439"/>
      <c r="AC482" s="439"/>
      <c r="AD482" s="439"/>
      <c r="AE482" s="439"/>
      <c r="AF482" s="439"/>
      <c r="AJ482" s="391"/>
      <c r="AK482" s="391"/>
      <c r="AL482" s="391"/>
    </row>
    <row r="483" spans="1:38" ht="33" customHeight="1">
      <c r="A483" s="694"/>
      <c r="B483" s="694"/>
      <c r="C483" s="694"/>
      <c r="D483" s="694"/>
      <c r="E483" s="694"/>
      <c r="F483" s="694"/>
      <c r="G483" s="694"/>
      <c r="H483" s="694"/>
      <c r="I483" s="694"/>
      <c r="J483" s="694"/>
      <c r="K483" s="694"/>
      <c r="M483" s="427">
        <f t="shared" si="86"/>
        <v>470</v>
      </c>
      <c r="N483" s="1170" t="s">
        <v>899</v>
      </c>
      <c r="O483" s="1171"/>
      <c r="P483" s="1171"/>
      <c r="Q483" s="1171"/>
      <c r="R483" s="1171"/>
      <c r="S483" s="1172"/>
      <c r="T483" s="566"/>
      <c r="U483" s="566"/>
      <c r="V483" s="566"/>
      <c r="W483" s="566"/>
      <c r="X483" s="555">
        <f>IF(X478-X481-X482&gt;0,X478-X481-X482,0)</f>
        <v>0</v>
      </c>
      <c r="Y483" s="544"/>
      <c r="Z483" s="443">
        <f t="shared" ref="Z483:AF483" si="96">IF(Z478-Z481-Z482&gt;0,Z478-Z481-Z482,0)</f>
        <v>0</v>
      </c>
      <c r="AA483" s="443">
        <f t="shared" si="96"/>
        <v>0</v>
      </c>
      <c r="AB483" s="443">
        <f t="shared" si="96"/>
        <v>0</v>
      </c>
      <c r="AC483" s="443">
        <f t="shared" si="96"/>
        <v>0</v>
      </c>
      <c r="AD483" s="443">
        <f t="shared" si="96"/>
        <v>0</v>
      </c>
      <c r="AE483" s="443">
        <f t="shared" si="96"/>
        <v>0</v>
      </c>
      <c r="AF483" s="443">
        <f t="shared" si="96"/>
        <v>0</v>
      </c>
      <c r="AJ483" s="391"/>
      <c r="AK483" s="391"/>
      <c r="AL483" s="391"/>
    </row>
    <row r="484" spans="1:38" s="573" customFormat="1" ht="32.25" customHeight="1">
      <c r="A484" s="695"/>
      <c r="B484" s="695"/>
      <c r="C484" s="695"/>
      <c r="D484" s="695"/>
      <c r="E484" s="695"/>
      <c r="F484" s="695"/>
      <c r="G484" s="695"/>
      <c r="H484" s="695"/>
      <c r="I484" s="695"/>
      <c r="J484" s="695"/>
      <c r="K484" s="695"/>
      <c r="M484" s="427">
        <f t="shared" si="86"/>
        <v>471</v>
      </c>
      <c r="N484" s="1296" t="s">
        <v>225</v>
      </c>
      <c r="O484" s="1297"/>
      <c r="P484" s="1362"/>
      <c r="Q484" s="1362"/>
      <c r="R484" s="1362"/>
      <c r="S484" s="1362"/>
      <c r="T484" s="567"/>
      <c r="U484" s="567"/>
      <c r="V484" s="567"/>
      <c r="W484" s="567"/>
      <c r="X484" s="465">
        <f>IF(X494+X495&lt;0,0,X494+X495)</f>
        <v>0</v>
      </c>
      <c r="Y484" s="568"/>
      <c r="Z484" s="569"/>
      <c r="AA484" s="569"/>
      <c r="AB484" s="570"/>
      <c r="AC484" s="570"/>
      <c r="AD484" s="570"/>
      <c r="AE484" s="571"/>
      <c r="AF484" s="570"/>
      <c r="AG484" s="572"/>
      <c r="AH484" s="572"/>
      <c r="AI484" s="572"/>
      <c r="AJ484" s="572"/>
      <c r="AK484" s="572"/>
      <c r="AL484" s="572"/>
    </row>
    <row r="485" spans="1:38" s="573" customFormat="1" ht="24.75" customHeight="1">
      <c r="A485" s="695"/>
      <c r="B485" s="695"/>
      <c r="C485" s="695"/>
      <c r="D485" s="695"/>
      <c r="E485" s="695"/>
      <c r="F485" s="695"/>
      <c r="G485" s="695"/>
      <c r="H485" s="695"/>
      <c r="I485" s="695"/>
      <c r="J485" s="695"/>
      <c r="K485" s="695"/>
      <c r="M485" s="427">
        <f t="shared" si="86"/>
        <v>472</v>
      </c>
      <c r="N485" s="1363"/>
      <c r="O485" s="1157" t="s">
        <v>254</v>
      </c>
      <c r="P485" s="1276"/>
      <c r="Q485" s="1276"/>
      <c r="R485" s="1276"/>
      <c r="S485" s="1182"/>
      <c r="T485" s="527"/>
      <c r="U485" s="527"/>
      <c r="V485" s="527"/>
      <c r="W485" s="527"/>
      <c r="X485" s="433"/>
      <c r="Y485" s="544"/>
      <c r="Z485" s="574"/>
      <c r="AA485" s="574"/>
      <c r="AB485" s="575"/>
      <c r="AC485" s="575"/>
      <c r="AD485" s="575"/>
      <c r="AE485" s="575"/>
      <c r="AF485" s="575"/>
      <c r="AG485" s="572"/>
      <c r="AH485" s="572"/>
      <c r="AI485" s="572"/>
      <c r="AJ485" s="572"/>
      <c r="AK485" s="572"/>
      <c r="AL485" s="572"/>
    </row>
    <row r="486" spans="1:38" s="573" customFormat="1" ht="25.5" customHeight="1">
      <c r="A486" s="695"/>
      <c r="B486" s="695"/>
      <c r="C486" s="695"/>
      <c r="D486" s="695"/>
      <c r="E486" s="695"/>
      <c r="F486" s="695"/>
      <c r="G486" s="695"/>
      <c r="H486" s="695"/>
      <c r="I486" s="695"/>
      <c r="J486" s="695"/>
      <c r="K486" s="695"/>
      <c r="M486" s="427">
        <f t="shared" si="86"/>
        <v>473</v>
      </c>
      <c r="N486" s="1338"/>
      <c r="O486" s="1244" t="s">
        <v>256</v>
      </c>
      <c r="P486" s="1184"/>
      <c r="Q486" s="1245"/>
      <c r="R486" s="1205" t="s">
        <v>648</v>
      </c>
      <c r="S486" s="1367"/>
      <c r="T486" s="527"/>
      <c r="U486" s="527"/>
      <c r="V486" s="527"/>
      <c r="W486" s="527"/>
      <c r="X486" s="433"/>
      <c r="Y486" s="544"/>
      <c r="Z486" s="574"/>
      <c r="AA486" s="574"/>
      <c r="AB486" s="575"/>
      <c r="AC486" s="575"/>
      <c r="AD486" s="575"/>
      <c r="AE486" s="575"/>
      <c r="AF486" s="575"/>
      <c r="AG486" s="572"/>
      <c r="AH486" s="572"/>
      <c r="AI486" s="572"/>
      <c r="AJ486" s="572"/>
      <c r="AK486" s="572"/>
      <c r="AL486" s="572"/>
    </row>
    <row r="487" spans="1:38" s="573" customFormat="1" ht="38.25" customHeight="1">
      <c r="A487" s="695"/>
      <c r="B487" s="695"/>
      <c r="C487" s="695"/>
      <c r="D487" s="695"/>
      <c r="E487" s="695"/>
      <c r="F487" s="695"/>
      <c r="G487" s="695"/>
      <c r="H487" s="695"/>
      <c r="I487" s="695"/>
      <c r="J487" s="695"/>
      <c r="K487" s="695"/>
      <c r="M487" s="427">
        <f t="shared" si="86"/>
        <v>474</v>
      </c>
      <c r="N487" s="1338"/>
      <c r="O487" s="1246"/>
      <c r="P487" s="1187"/>
      <c r="Q487" s="1188"/>
      <c r="R487" s="1205" t="s">
        <v>502</v>
      </c>
      <c r="S487" s="1206"/>
      <c r="T487" s="527"/>
      <c r="U487" s="527"/>
      <c r="V487" s="527"/>
      <c r="W487" s="527"/>
      <c r="X487" s="433"/>
      <c r="Y487" s="544"/>
      <c r="Z487" s="574"/>
      <c r="AA487" s="574"/>
      <c r="AB487" s="575"/>
      <c r="AC487" s="575"/>
      <c r="AD487" s="575"/>
      <c r="AE487" s="575"/>
      <c r="AF487" s="575"/>
      <c r="AG487" s="572"/>
      <c r="AH487" s="572"/>
      <c r="AI487" s="572"/>
      <c r="AJ487" s="572"/>
      <c r="AK487" s="572"/>
      <c r="AL487" s="572"/>
    </row>
    <row r="488" spans="1:38" s="573" customFormat="1" ht="28.5" customHeight="1">
      <c r="A488" s="695"/>
      <c r="B488" s="695"/>
      <c r="C488" s="695"/>
      <c r="D488" s="695"/>
      <c r="E488" s="695"/>
      <c r="F488" s="695"/>
      <c r="G488" s="695"/>
      <c r="H488" s="695"/>
      <c r="I488" s="695"/>
      <c r="J488" s="695"/>
      <c r="K488" s="695"/>
      <c r="M488" s="427">
        <f t="shared" si="86"/>
        <v>475</v>
      </c>
      <c r="N488" s="1338"/>
      <c r="O488" s="1246"/>
      <c r="P488" s="1187"/>
      <c r="Q488" s="1188"/>
      <c r="R488" s="1205" t="s">
        <v>503</v>
      </c>
      <c r="S488" s="1206"/>
      <c r="T488" s="527"/>
      <c r="U488" s="527"/>
      <c r="V488" s="527"/>
      <c r="W488" s="527"/>
      <c r="X488" s="433"/>
      <c r="Y488" s="544"/>
      <c r="Z488" s="574"/>
      <c r="AA488" s="574"/>
      <c r="AB488" s="575"/>
      <c r="AC488" s="575"/>
      <c r="AD488" s="575"/>
      <c r="AE488" s="575"/>
      <c r="AF488" s="575"/>
      <c r="AG488" s="572"/>
      <c r="AH488" s="572"/>
      <c r="AI488" s="572"/>
      <c r="AJ488" s="572"/>
      <c r="AK488" s="572"/>
      <c r="AL488" s="572"/>
    </row>
    <row r="489" spans="1:38" s="573" customFormat="1" ht="25.5" customHeight="1">
      <c r="A489" s="695"/>
      <c r="B489" s="695"/>
      <c r="C489" s="695"/>
      <c r="D489" s="695"/>
      <c r="E489" s="695"/>
      <c r="F489" s="695"/>
      <c r="G489" s="695"/>
      <c r="H489" s="695"/>
      <c r="I489" s="695"/>
      <c r="J489" s="695"/>
      <c r="K489" s="695"/>
      <c r="M489" s="427">
        <f t="shared" si="86"/>
        <v>476</v>
      </c>
      <c r="N489" s="1338"/>
      <c r="O489" s="1246"/>
      <c r="P489" s="1187"/>
      <c r="Q489" s="1188"/>
      <c r="R489" s="1205" t="s">
        <v>504</v>
      </c>
      <c r="S489" s="1206"/>
      <c r="T489" s="527"/>
      <c r="U489" s="527"/>
      <c r="V489" s="527"/>
      <c r="W489" s="527"/>
      <c r="X489" s="433"/>
      <c r="Y489" s="544"/>
      <c r="Z489" s="574"/>
      <c r="AA489" s="574"/>
      <c r="AB489" s="575"/>
      <c r="AC489" s="575"/>
      <c r="AD489" s="575"/>
      <c r="AE489" s="575"/>
      <c r="AF489" s="575"/>
      <c r="AG489" s="572"/>
      <c r="AH489" s="572"/>
      <c r="AI489" s="572"/>
      <c r="AJ489" s="572"/>
      <c r="AK489" s="572"/>
      <c r="AL489" s="572"/>
    </row>
    <row r="490" spans="1:38" s="573" customFormat="1" ht="27.75" customHeight="1">
      <c r="A490" s="695"/>
      <c r="B490" s="695"/>
      <c r="C490" s="695"/>
      <c r="D490" s="695"/>
      <c r="E490" s="695"/>
      <c r="F490" s="695"/>
      <c r="G490" s="695"/>
      <c r="H490" s="695"/>
      <c r="I490" s="695"/>
      <c r="J490" s="695"/>
      <c r="K490" s="695"/>
      <c r="M490" s="427">
        <f t="shared" si="86"/>
        <v>477</v>
      </c>
      <c r="N490" s="1338"/>
      <c r="O490" s="1247"/>
      <c r="P490" s="1248"/>
      <c r="Q490" s="1249"/>
      <c r="R490" s="1205" t="s">
        <v>505</v>
      </c>
      <c r="S490" s="1206"/>
      <c r="T490" s="527"/>
      <c r="U490" s="527"/>
      <c r="V490" s="527"/>
      <c r="W490" s="527"/>
      <c r="X490" s="433"/>
      <c r="Y490" s="544"/>
      <c r="Z490" s="574"/>
      <c r="AA490" s="574"/>
      <c r="AB490" s="575"/>
      <c r="AC490" s="575"/>
      <c r="AD490" s="575"/>
      <c r="AE490" s="575"/>
      <c r="AF490" s="575"/>
      <c r="AG490" s="572"/>
      <c r="AH490" s="572"/>
      <c r="AI490" s="572"/>
      <c r="AJ490" s="572"/>
      <c r="AK490" s="572"/>
      <c r="AL490" s="572"/>
    </row>
    <row r="491" spans="1:38" s="573" customFormat="1" ht="24.75" customHeight="1">
      <c r="A491" s="695"/>
      <c r="B491" s="695"/>
      <c r="C491" s="695"/>
      <c r="D491" s="695"/>
      <c r="E491" s="695"/>
      <c r="F491" s="695"/>
      <c r="G491" s="695"/>
      <c r="H491" s="695"/>
      <c r="I491" s="695"/>
      <c r="J491" s="695"/>
      <c r="K491" s="695"/>
      <c r="M491" s="427">
        <f t="shared" si="86"/>
        <v>478</v>
      </c>
      <c r="N491" s="1338"/>
      <c r="O491" s="1157" t="s">
        <v>506</v>
      </c>
      <c r="P491" s="1276"/>
      <c r="Q491" s="1276"/>
      <c r="R491" s="1276"/>
      <c r="S491" s="1182"/>
      <c r="T491" s="527"/>
      <c r="U491" s="527"/>
      <c r="V491" s="527"/>
      <c r="W491" s="527"/>
      <c r="X491" s="433"/>
      <c r="Y491" s="544"/>
      <c r="Z491" s="574"/>
      <c r="AA491" s="574"/>
      <c r="AB491" s="575"/>
      <c r="AC491" s="575"/>
      <c r="AD491" s="575"/>
      <c r="AE491" s="575"/>
      <c r="AF491" s="575"/>
      <c r="AG491" s="572"/>
      <c r="AH491" s="572"/>
      <c r="AI491" s="572"/>
      <c r="AJ491" s="572"/>
      <c r="AK491" s="572"/>
      <c r="AL491" s="572"/>
    </row>
    <row r="492" spans="1:38" s="573" customFormat="1" ht="23.25" customHeight="1">
      <c r="A492" s="695"/>
      <c r="B492" s="695"/>
      <c r="C492" s="695"/>
      <c r="D492" s="695"/>
      <c r="E492" s="695"/>
      <c r="F492" s="695"/>
      <c r="G492" s="695"/>
      <c r="H492" s="695"/>
      <c r="I492" s="695"/>
      <c r="J492" s="695"/>
      <c r="K492" s="695"/>
      <c r="M492" s="427">
        <f t="shared" si="86"/>
        <v>479</v>
      </c>
      <c r="N492" s="1338"/>
      <c r="O492" s="1157" t="s">
        <v>255</v>
      </c>
      <c r="P492" s="1276"/>
      <c r="Q492" s="1276"/>
      <c r="R492" s="1276"/>
      <c r="S492" s="1182"/>
      <c r="T492" s="527"/>
      <c r="U492" s="527"/>
      <c r="V492" s="527"/>
      <c r="W492" s="527"/>
      <c r="X492" s="433"/>
      <c r="Y492" s="544"/>
      <c r="Z492" s="574"/>
      <c r="AA492" s="574"/>
      <c r="AB492" s="575"/>
      <c r="AC492" s="575"/>
      <c r="AD492" s="575"/>
      <c r="AE492" s="575"/>
      <c r="AF492" s="575"/>
      <c r="AG492" s="572"/>
      <c r="AH492" s="572"/>
      <c r="AI492" s="572"/>
      <c r="AJ492" s="572"/>
      <c r="AK492" s="572"/>
      <c r="AL492" s="572"/>
    </row>
    <row r="493" spans="1:38" s="573" customFormat="1" ht="27" customHeight="1">
      <c r="A493" s="695"/>
      <c r="B493" s="695"/>
      <c r="C493" s="695"/>
      <c r="D493" s="695"/>
      <c r="E493" s="695"/>
      <c r="F493" s="695"/>
      <c r="G493" s="695"/>
      <c r="H493" s="695"/>
      <c r="I493" s="695"/>
      <c r="J493" s="695"/>
      <c r="K493" s="695"/>
      <c r="M493" s="427">
        <f t="shared" si="86"/>
        <v>480</v>
      </c>
      <c r="N493" s="1338"/>
      <c r="O493" s="1157" t="s">
        <v>257</v>
      </c>
      <c r="P493" s="1276"/>
      <c r="Q493" s="1276"/>
      <c r="R493" s="1276"/>
      <c r="S493" s="1182"/>
      <c r="T493" s="527"/>
      <c r="U493" s="527"/>
      <c r="V493" s="527"/>
      <c r="W493" s="527"/>
      <c r="X493" s="430">
        <f>ROUND(IF(X485-X486-X487-X488-X489-X490-X491-X492&gt;=0,X485-X486-X487-X488-X489-X490-X491-X492,0),-3)</f>
        <v>0</v>
      </c>
      <c r="Y493" s="546"/>
      <c r="Z493" s="574"/>
      <c r="AA493" s="574"/>
      <c r="AB493" s="575"/>
      <c r="AC493" s="575"/>
      <c r="AD493" s="575"/>
      <c r="AE493" s="575"/>
      <c r="AF493" s="575"/>
      <c r="AG493" s="572"/>
      <c r="AH493" s="572"/>
      <c r="AI493" s="572"/>
      <c r="AJ493" s="572"/>
      <c r="AK493" s="572"/>
      <c r="AL493" s="572"/>
    </row>
    <row r="494" spans="1:38" s="573" customFormat="1" ht="28.5" customHeight="1">
      <c r="A494" s="695"/>
      <c r="B494" s="695"/>
      <c r="C494" s="695"/>
      <c r="D494" s="695"/>
      <c r="E494" s="695"/>
      <c r="F494" s="695"/>
      <c r="G494" s="695"/>
      <c r="H494" s="695"/>
      <c r="I494" s="695"/>
      <c r="J494" s="695"/>
      <c r="K494" s="695"/>
      <c r="M494" s="427">
        <f t="shared" si="86"/>
        <v>481</v>
      </c>
      <c r="N494" s="1338"/>
      <c r="O494" s="1366" t="s">
        <v>1122</v>
      </c>
      <c r="P494" s="1276"/>
      <c r="Q494" s="1276"/>
      <c r="R494" s="1276"/>
      <c r="S494" s="1182"/>
      <c r="T494" s="527"/>
      <c r="U494" s="527"/>
      <c r="V494" s="527"/>
      <c r="W494" s="527"/>
      <c r="X494" s="430">
        <f>X493*0.5%</f>
        <v>0</v>
      </c>
      <c r="Y494" s="546"/>
      <c r="Z494" s="574"/>
      <c r="AA494" s="574"/>
      <c r="AB494" s="575"/>
      <c r="AC494" s="575"/>
      <c r="AD494" s="575"/>
      <c r="AE494" s="575"/>
      <c r="AF494" s="575"/>
      <c r="AG494" s="572"/>
      <c r="AH494" s="572"/>
      <c r="AI494" s="572"/>
      <c r="AJ494" s="572"/>
      <c r="AK494" s="572"/>
      <c r="AL494" s="572"/>
    </row>
    <row r="495" spans="1:38" s="573" customFormat="1" ht="27" customHeight="1">
      <c r="A495" s="695"/>
      <c r="B495" s="695"/>
      <c r="C495" s="695"/>
      <c r="D495" s="695"/>
      <c r="E495" s="695"/>
      <c r="F495" s="695"/>
      <c r="G495" s="695"/>
      <c r="H495" s="695"/>
      <c r="I495" s="695"/>
      <c r="J495" s="695"/>
      <c r="K495" s="695"/>
      <c r="M495" s="427">
        <f t="shared" si="86"/>
        <v>482</v>
      </c>
      <c r="N495" s="1338"/>
      <c r="O495" s="1157" t="s">
        <v>258</v>
      </c>
      <c r="P495" s="1276"/>
      <c r="Q495" s="1276"/>
      <c r="R495" s="1276"/>
      <c r="S495" s="1182"/>
      <c r="T495" s="527"/>
      <c r="U495" s="527"/>
      <c r="V495" s="527"/>
      <c r="W495" s="527"/>
      <c r="X495" s="433"/>
      <c r="Y495" s="544"/>
      <c r="Z495" s="574"/>
      <c r="AA495" s="574"/>
      <c r="AB495" s="575"/>
      <c r="AC495" s="575"/>
      <c r="AD495" s="575"/>
      <c r="AE495" s="575"/>
      <c r="AF495" s="575"/>
      <c r="AG495" s="572"/>
      <c r="AH495" s="572"/>
      <c r="AI495" s="572"/>
      <c r="AJ495" s="572"/>
      <c r="AK495" s="572"/>
      <c r="AL495" s="572"/>
    </row>
    <row r="496" spans="1:38" s="580" customFormat="1" ht="23.25" customHeight="1">
      <c r="A496" s="696"/>
      <c r="B496" s="696"/>
      <c r="C496" s="696"/>
      <c r="D496" s="696"/>
      <c r="E496" s="696"/>
      <c r="F496" s="696"/>
      <c r="G496" s="696"/>
      <c r="H496" s="696"/>
      <c r="I496" s="696"/>
      <c r="J496" s="696"/>
      <c r="K496" s="696"/>
      <c r="M496" s="427">
        <f t="shared" si="86"/>
        <v>483</v>
      </c>
      <c r="N496" s="1364" t="s">
        <v>221</v>
      </c>
      <c r="O496" s="1364"/>
      <c r="P496" s="1365"/>
      <c r="Q496" s="1365"/>
      <c r="R496" s="1365"/>
      <c r="S496" s="1365"/>
      <c r="T496" s="576"/>
      <c r="U496" s="576"/>
      <c r="V496" s="576"/>
      <c r="W496" s="576"/>
      <c r="X496" s="882"/>
      <c r="Y496" s="568"/>
      <c r="Z496" s="577"/>
      <c r="AA496" s="577"/>
      <c r="AB496" s="578"/>
      <c r="AC496" s="578"/>
      <c r="AD496" s="578"/>
      <c r="AE496" s="578"/>
      <c r="AF496" s="578"/>
      <c r="AG496" s="579"/>
      <c r="AH496" s="579"/>
      <c r="AI496" s="579"/>
      <c r="AJ496" s="579"/>
      <c r="AK496" s="579"/>
      <c r="AL496" s="579"/>
    </row>
    <row r="497" spans="1:38" s="580" customFormat="1" ht="33.75" customHeight="1">
      <c r="A497" s="696"/>
      <c r="B497" s="696"/>
      <c r="C497" s="696"/>
      <c r="D497" s="696"/>
      <c r="E497" s="696"/>
      <c r="F497" s="696"/>
      <c r="G497" s="696"/>
      <c r="H497" s="696"/>
      <c r="I497" s="696"/>
      <c r="J497" s="696"/>
      <c r="K497" s="696"/>
      <c r="M497" s="427">
        <f t="shared" si="86"/>
        <v>484</v>
      </c>
      <c r="N497" s="1296" t="s">
        <v>508</v>
      </c>
      <c r="O497" s="1296"/>
      <c r="P497" s="1351"/>
      <c r="Q497" s="1351"/>
      <c r="R497" s="1351"/>
      <c r="S497" s="1351"/>
      <c r="T497" s="581"/>
      <c r="U497" s="581"/>
      <c r="V497" s="581"/>
      <c r="W497" s="581"/>
      <c r="X497" s="465">
        <f>SUM(X498:X504)</f>
        <v>0</v>
      </c>
      <c r="Y497" s="459"/>
      <c r="Z497" s="465">
        <f t="shared" ref="Z497:AF497" si="97">SUM(Z498:Z504)</f>
        <v>0</v>
      </c>
      <c r="AA497" s="465">
        <f t="shared" si="97"/>
        <v>0</v>
      </c>
      <c r="AB497" s="465">
        <f t="shared" si="97"/>
        <v>0</v>
      </c>
      <c r="AC497" s="465">
        <f t="shared" si="97"/>
        <v>0</v>
      </c>
      <c r="AD497" s="465">
        <f t="shared" si="97"/>
        <v>0</v>
      </c>
      <c r="AE497" s="465">
        <f t="shared" si="97"/>
        <v>0</v>
      </c>
      <c r="AF497" s="465">
        <f t="shared" si="97"/>
        <v>0</v>
      </c>
      <c r="AG497" s="579"/>
      <c r="AH497" s="579"/>
      <c r="AI497" s="579"/>
      <c r="AJ497" s="579"/>
      <c r="AK497" s="579"/>
      <c r="AL497" s="579"/>
    </row>
    <row r="498" spans="1:38" s="573" customFormat="1" ht="23.25" customHeight="1">
      <c r="A498" s="695"/>
      <c r="B498" s="695"/>
      <c r="C498" s="695"/>
      <c r="D498" s="695"/>
      <c r="E498" s="695"/>
      <c r="F498" s="695"/>
      <c r="G498" s="695"/>
      <c r="H498" s="695"/>
      <c r="I498" s="695"/>
      <c r="J498" s="695"/>
      <c r="K498" s="695"/>
      <c r="M498" s="427">
        <f t="shared" si="86"/>
        <v>485</v>
      </c>
      <c r="N498" s="1280"/>
      <c r="O498" s="1157" t="s">
        <v>507</v>
      </c>
      <c r="P498" s="1276"/>
      <c r="Q498" s="1276"/>
      <c r="R498" s="1276"/>
      <c r="S498" s="1182"/>
      <c r="T498" s="532"/>
      <c r="U498" s="532"/>
      <c r="V498" s="532"/>
      <c r="W498" s="532"/>
      <c r="X498" s="512"/>
      <c r="Y498" s="582"/>
      <c r="Z498" s="457"/>
      <c r="AA498" s="440"/>
      <c r="AB498" s="583"/>
      <c r="AC498" s="583"/>
      <c r="AD498" s="583"/>
      <c r="AE498" s="583"/>
      <c r="AF498" s="583"/>
      <c r="AG498" s="572"/>
      <c r="AH498" s="572"/>
      <c r="AI498" s="572"/>
      <c r="AJ498" s="572"/>
      <c r="AK498" s="572"/>
      <c r="AL498" s="572"/>
    </row>
    <row r="499" spans="1:38" s="573" customFormat="1" ht="20.25" customHeight="1">
      <c r="A499" s="695"/>
      <c r="B499" s="695"/>
      <c r="C499" s="695"/>
      <c r="D499" s="695"/>
      <c r="E499" s="695"/>
      <c r="F499" s="695"/>
      <c r="G499" s="695"/>
      <c r="H499" s="695"/>
      <c r="I499" s="695"/>
      <c r="J499" s="695"/>
      <c r="K499" s="695"/>
      <c r="M499" s="427">
        <f t="shared" si="86"/>
        <v>486</v>
      </c>
      <c r="N499" s="1280"/>
      <c r="O499" s="1157" t="s">
        <v>509</v>
      </c>
      <c r="P499" s="1276"/>
      <c r="Q499" s="1276"/>
      <c r="R499" s="1276"/>
      <c r="S499" s="1182"/>
      <c r="T499" s="533"/>
      <c r="U499" s="533"/>
      <c r="V499" s="533"/>
      <c r="W499" s="533"/>
      <c r="X499" s="512"/>
      <c r="Y499" s="546"/>
      <c r="Z499" s="440"/>
      <c r="AA499" s="440"/>
      <c r="AB499" s="583"/>
      <c r="AC499" s="583"/>
      <c r="AD499" s="583"/>
      <c r="AE499" s="583"/>
      <c r="AF499" s="583"/>
      <c r="AG499" s="572"/>
      <c r="AH499" s="572"/>
      <c r="AI499" s="572"/>
      <c r="AJ499" s="572"/>
      <c r="AK499" s="572"/>
      <c r="AL499" s="572"/>
    </row>
    <row r="500" spans="1:38" s="573" customFormat="1" ht="26.25" customHeight="1">
      <c r="A500" s="695"/>
      <c r="B500" s="695"/>
      <c r="C500" s="695"/>
      <c r="D500" s="695"/>
      <c r="E500" s="695"/>
      <c r="F500" s="695"/>
      <c r="G500" s="695"/>
      <c r="H500" s="695"/>
      <c r="I500" s="695"/>
      <c r="J500" s="695"/>
      <c r="K500" s="695"/>
      <c r="M500" s="427">
        <f t="shared" si="86"/>
        <v>487</v>
      </c>
      <c r="N500" s="1280"/>
      <c r="O500" s="1157" t="s">
        <v>649</v>
      </c>
      <c r="P500" s="1276"/>
      <c r="Q500" s="1276"/>
      <c r="R500" s="1276"/>
      <c r="S500" s="1182"/>
      <c r="T500" s="533"/>
      <c r="U500" s="533"/>
      <c r="V500" s="533"/>
      <c r="W500" s="533"/>
      <c r="X500" s="512"/>
      <c r="Y500" s="546"/>
      <c r="Z500" s="440"/>
      <c r="AA500" s="440"/>
      <c r="AB500" s="583"/>
      <c r="AC500" s="583"/>
      <c r="AD500" s="583"/>
      <c r="AE500" s="583"/>
      <c r="AF500" s="583"/>
      <c r="AG500" s="572"/>
      <c r="AH500" s="572"/>
      <c r="AI500" s="572"/>
      <c r="AJ500" s="572"/>
      <c r="AK500" s="572"/>
      <c r="AL500" s="572"/>
    </row>
    <row r="501" spans="1:38" s="573" customFormat="1" ht="26.25" customHeight="1">
      <c r="A501" s="695"/>
      <c r="B501" s="695"/>
      <c r="C501" s="695"/>
      <c r="D501" s="695"/>
      <c r="E501" s="695"/>
      <c r="F501" s="695"/>
      <c r="G501" s="695"/>
      <c r="H501" s="695"/>
      <c r="I501" s="695"/>
      <c r="J501" s="695"/>
      <c r="K501" s="695"/>
      <c r="M501" s="427">
        <f t="shared" si="86"/>
        <v>488</v>
      </c>
      <c r="N501" s="1280"/>
      <c r="O501" s="1157" t="s">
        <v>510</v>
      </c>
      <c r="P501" s="1276"/>
      <c r="Q501" s="1276"/>
      <c r="R501" s="1276"/>
      <c r="S501" s="1182"/>
      <c r="T501" s="533"/>
      <c r="U501" s="533"/>
      <c r="V501" s="533"/>
      <c r="W501" s="533"/>
      <c r="X501" s="512"/>
      <c r="Y501" s="546"/>
      <c r="Z501" s="440"/>
      <c r="AA501" s="440"/>
      <c r="AB501" s="583"/>
      <c r="AC501" s="583"/>
      <c r="AD501" s="583"/>
      <c r="AE501" s="583"/>
      <c r="AF501" s="583"/>
      <c r="AG501" s="572"/>
      <c r="AH501" s="572"/>
      <c r="AI501" s="572"/>
      <c r="AJ501" s="572"/>
      <c r="AK501" s="572"/>
      <c r="AL501" s="572"/>
    </row>
    <row r="502" spans="1:38" s="573" customFormat="1" ht="21" customHeight="1">
      <c r="A502" s="695"/>
      <c r="B502" s="695"/>
      <c r="C502" s="695"/>
      <c r="D502" s="695"/>
      <c r="E502" s="695"/>
      <c r="F502" s="695"/>
      <c r="G502" s="695"/>
      <c r="H502" s="695"/>
      <c r="I502" s="695"/>
      <c r="J502" s="695"/>
      <c r="K502" s="695"/>
      <c r="M502" s="427">
        <f t="shared" si="86"/>
        <v>489</v>
      </c>
      <c r="N502" s="1280"/>
      <c r="O502" s="1230" t="s">
        <v>846</v>
      </c>
      <c r="P502" s="1250"/>
      <c r="Q502" s="1231"/>
      <c r="R502" s="1157" t="s">
        <v>559</v>
      </c>
      <c r="S502" s="1158"/>
      <c r="T502" s="533"/>
      <c r="U502" s="533"/>
      <c r="V502" s="533"/>
      <c r="W502" s="533"/>
      <c r="X502" s="512"/>
      <c r="Y502" s="546"/>
      <c r="Z502" s="440"/>
      <c r="AA502" s="440"/>
      <c r="AB502" s="583"/>
      <c r="AC502" s="583"/>
      <c r="AD502" s="583"/>
      <c r="AE502" s="583"/>
      <c r="AF502" s="583"/>
      <c r="AG502" s="572"/>
      <c r="AH502" s="572"/>
      <c r="AI502" s="572"/>
      <c r="AJ502" s="572"/>
      <c r="AK502" s="572"/>
      <c r="AL502" s="572"/>
    </row>
    <row r="503" spans="1:38" s="573" customFormat="1" ht="21" customHeight="1">
      <c r="A503" s="695"/>
      <c r="B503" s="695"/>
      <c r="C503" s="695"/>
      <c r="D503" s="695"/>
      <c r="E503" s="695"/>
      <c r="F503" s="695"/>
      <c r="G503" s="695"/>
      <c r="H503" s="695"/>
      <c r="I503" s="695"/>
      <c r="J503" s="695"/>
      <c r="K503" s="695"/>
      <c r="M503" s="427">
        <f t="shared" si="86"/>
        <v>490</v>
      </c>
      <c r="N503" s="1280"/>
      <c r="O503" s="1232"/>
      <c r="P503" s="1251"/>
      <c r="Q503" s="1233"/>
      <c r="R503" s="1157" t="s">
        <v>805</v>
      </c>
      <c r="S503" s="1158"/>
      <c r="T503" s="533"/>
      <c r="U503" s="533"/>
      <c r="V503" s="533"/>
      <c r="W503" s="533"/>
      <c r="X503" s="512"/>
      <c r="Y503" s="546"/>
      <c r="Z503" s="440"/>
      <c r="AA503" s="440"/>
      <c r="AB503" s="583"/>
      <c r="AC503" s="583"/>
      <c r="AD503" s="583"/>
      <c r="AE503" s="583"/>
      <c r="AF503" s="583"/>
      <c r="AG503" s="572"/>
      <c r="AH503" s="572"/>
      <c r="AI503" s="572"/>
      <c r="AJ503" s="572"/>
      <c r="AK503" s="572"/>
      <c r="AL503" s="572"/>
    </row>
    <row r="504" spans="1:38" s="573" customFormat="1" ht="21.75" customHeight="1">
      <c r="A504" s="695"/>
      <c r="B504" s="695"/>
      <c r="C504" s="695"/>
      <c r="D504" s="695"/>
      <c r="E504" s="695"/>
      <c r="F504" s="695"/>
      <c r="G504" s="695"/>
      <c r="H504" s="695"/>
      <c r="I504" s="695"/>
      <c r="J504" s="695"/>
      <c r="K504" s="695"/>
      <c r="M504" s="427">
        <f t="shared" si="86"/>
        <v>491</v>
      </c>
      <c r="N504" s="1368"/>
      <c r="O504" s="1234"/>
      <c r="P504" s="1252"/>
      <c r="Q504" s="1235"/>
      <c r="R504" s="1157" t="s">
        <v>570</v>
      </c>
      <c r="S504" s="1158"/>
      <c r="T504" s="533"/>
      <c r="U504" s="533"/>
      <c r="V504" s="533"/>
      <c r="W504" s="533"/>
      <c r="X504" s="512"/>
      <c r="Y504" s="546"/>
      <c r="Z504" s="457"/>
      <c r="AA504" s="440"/>
      <c r="AB504" s="583"/>
      <c r="AC504" s="583"/>
      <c r="AD504" s="583"/>
      <c r="AE504" s="583"/>
      <c r="AF504" s="583"/>
      <c r="AG504" s="572"/>
      <c r="AH504" s="572"/>
      <c r="AI504" s="572"/>
      <c r="AJ504" s="572"/>
      <c r="AK504" s="572"/>
      <c r="AL504" s="572"/>
    </row>
    <row r="505" spans="1:38" s="573" customFormat="1" ht="33.75" customHeight="1">
      <c r="A505" s="695"/>
      <c r="B505" s="695"/>
      <c r="C505" s="695"/>
      <c r="D505" s="695"/>
      <c r="E505" s="695"/>
      <c r="F505" s="695"/>
      <c r="G505" s="695"/>
      <c r="H505" s="695"/>
      <c r="I505" s="695"/>
      <c r="J505" s="695"/>
      <c r="K505" s="695"/>
      <c r="M505" s="427">
        <f t="shared" si="86"/>
        <v>492</v>
      </c>
      <c r="N505" s="1167" t="s">
        <v>900</v>
      </c>
      <c r="O505" s="1168"/>
      <c r="P505" s="1168"/>
      <c r="Q505" s="1168"/>
      <c r="R505" s="1168"/>
      <c r="S505" s="1169"/>
      <c r="T505" s="584"/>
      <c r="U505" s="584"/>
      <c r="V505" s="584"/>
      <c r="W505" s="584"/>
      <c r="X505" s="585">
        <f t="shared" ref="X505" si="98">IF($X$483&gt;=$X$484, IF(X483-X496+X497&gt;=0,X483-X496+X497,0),IF(X484-X496+X497&gt;=0,X484-X496+X497,0))</f>
        <v>0</v>
      </c>
      <c r="Y505" s="546"/>
      <c r="Z505" s="585">
        <f>IF($X$483&gt;=$X$484, IF(Z483-Z496+Z497&gt;=0,Z483-Z496+Z497,0),IF(Z484-Z496+Z497&gt;=0,Z484-Z496+Z497,0))</f>
        <v>0</v>
      </c>
      <c r="AA505" s="585">
        <f t="shared" ref="AA505:AF505" si="99">IF($X$483&gt;=$X$484, IF(AA483-AA496+AA497&gt;=0,AA483-AA496+AA497,0),IF(AA484-AA496+AA497&gt;=0,AA484-AA496+AA497,0))</f>
        <v>0</v>
      </c>
      <c r="AB505" s="585">
        <f t="shared" si="99"/>
        <v>0</v>
      </c>
      <c r="AC505" s="585">
        <f t="shared" si="99"/>
        <v>0</v>
      </c>
      <c r="AD505" s="585">
        <f t="shared" si="99"/>
        <v>0</v>
      </c>
      <c r="AE505" s="585">
        <f t="shared" si="99"/>
        <v>0</v>
      </c>
      <c r="AF505" s="585">
        <f t="shared" si="99"/>
        <v>0</v>
      </c>
      <c r="AG505" s="572"/>
      <c r="AH505" s="572"/>
      <c r="AI505" s="572"/>
      <c r="AJ505" s="572"/>
      <c r="AK505" s="572"/>
      <c r="AL505" s="572"/>
    </row>
    <row r="506" spans="1:38" s="573" customFormat="1" ht="21.75" customHeight="1">
      <c r="A506" s="695"/>
      <c r="B506" s="695"/>
      <c r="C506" s="695"/>
      <c r="D506" s="695"/>
      <c r="E506" s="695"/>
      <c r="F506" s="695"/>
      <c r="G506" s="695"/>
      <c r="H506" s="695"/>
      <c r="I506" s="695"/>
      <c r="J506" s="695"/>
      <c r="K506" s="695"/>
      <c r="M506" s="427">
        <f t="shared" si="86"/>
        <v>493</v>
      </c>
      <c r="N506" s="1167" t="s">
        <v>854</v>
      </c>
      <c r="O506" s="1168"/>
      <c r="P506" s="1168"/>
      <c r="Q506" s="1168"/>
      <c r="R506" s="1168"/>
      <c r="S506" s="1169"/>
      <c r="T506" s="584"/>
      <c r="U506" s="584"/>
      <c r="V506" s="584"/>
      <c r="W506" s="584"/>
      <c r="X506" s="586">
        <f>X505*X9</f>
        <v>0</v>
      </c>
      <c r="Y506" s="546"/>
      <c r="Z506" s="586">
        <f>ROUND(Z9*Z505,-3)</f>
        <v>0</v>
      </c>
      <c r="AA506" s="586">
        <f t="shared" ref="AA506:AF506" si="100">ROUND(AA9*AA505,-3)</f>
        <v>0</v>
      </c>
      <c r="AB506" s="586">
        <f t="shared" si="100"/>
        <v>0</v>
      </c>
      <c r="AC506" s="586">
        <f t="shared" si="100"/>
        <v>0</v>
      </c>
      <c r="AD506" s="586">
        <f t="shared" si="100"/>
        <v>0</v>
      </c>
      <c r="AE506" s="586">
        <f>ROUND(33%*AE505,-3)</f>
        <v>0</v>
      </c>
      <c r="AF506" s="586">
        <f t="shared" si="100"/>
        <v>0</v>
      </c>
      <c r="AG506" s="572"/>
      <c r="AH506" s="572"/>
      <c r="AI506" s="572"/>
      <c r="AJ506" s="572"/>
      <c r="AK506" s="572"/>
      <c r="AL506" s="572"/>
    </row>
    <row r="507" spans="1:38" s="580" customFormat="1" ht="34.5" customHeight="1">
      <c r="A507" s="696"/>
      <c r="B507" s="696"/>
      <c r="C507" s="696"/>
      <c r="D507" s="696"/>
      <c r="E507" s="696"/>
      <c r="F507" s="696"/>
      <c r="G507" s="696"/>
      <c r="H507" s="696"/>
      <c r="I507" s="696"/>
      <c r="J507" s="696"/>
      <c r="K507" s="696"/>
      <c r="M507" s="427">
        <f t="shared" si="86"/>
        <v>494</v>
      </c>
      <c r="N507" s="1296" t="s">
        <v>263</v>
      </c>
      <c r="O507" s="1296"/>
      <c r="P507" s="1351"/>
      <c r="Q507" s="1351"/>
      <c r="R507" s="1351"/>
      <c r="S507" s="1351"/>
      <c r="T507" s="587"/>
      <c r="U507" s="587"/>
      <c r="V507" s="587"/>
      <c r="W507" s="587"/>
      <c r="X507" s="882">
        <f>IF(X510-X513-X514-X515&gt;=0,X510-X513-X514-X515,0)</f>
        <v>0</v>
      </c>
      <c r="Y507" s="568"/>
      <c r="Z507" s="588"/>
      <c r="AA507" s="588"/>
      <c r="AB507" s="579"/>
      <c r="AC507" s="579"/>
      <c r="AD507" s="579"/>
      <c r="AE507" s="579"/>
      <c r="AF507" s="579"/>
      <c r="AG507" s="579"/>
      <c r="AH507" s="579"/>
      <c r="AI507" s="579"/>
      <c r="AJ507" s="579"/>
      <c r="AK507" s="579"/>
      <c r="AL507" s="579"/>
    </row>
    <row r="508" spans="1:38" s="580" customFormat="1" ht="23.25" customHeight="1">
      <c r="A508" s="696"/>
      <c r="B508" s="696"/>
      <c r="C508" s="696"/>
      <c r="D508" s="696"/>
      <c r="E508" s="696"/>
      <c r="F508" s="696"/>
      <c r="G508" s="696"/>
      <c r="H508" s="696"/>
      <c r="I508" s="696"/>
      <c r="J508" s="696"/>
      <c r="K508" s="696"/>
      <c r="M508" s="427">
        <f t="shared" si="86"/>
        <v>495</v>
      </c>
      <c r="N508" s="1337"/>
      <c r="O508" s="1157" t="s">
        <v>259</v>
      </c>
      <c r="P508" s="1276"/>
      <c r="Q508" s="1276"/>
      <c r="R508" s="1276"/>
      <c r="S508" s="1182"/>
      <c r="T508" s="532"/>
      <c r="U508" s="532"/>
      <c r="V508" s="532"/>
      <c r="W508" s="532"/>
      <c r="X508" s="512"/>
      <c r="Y508" s="546"/>
      <c r="Z508" s="588"/>
      <c r="AA508" s="588"/>
      <c r="AB508" s="579"/>
      <c r="AC508" s="579"/>
      <c r="AD508" s="579"/>
      <c r="AE508" s="579"/>
      <c r="AF508" s="579"/>
      <c r="AG508" s="579"/>
      <c r="AH508" s="579"/>
      <c r="AI508" s="579"/>
      <c r="AJ508" s="579"/>
      <c r="AK508" s="579"/>
      <c r="AL508" s="579"/>
    </row>
    <row r="509" spans="1:38" s="580" customFormat="1" ht="24" customHeight="1">
      <c r="A509" s="696"/>
      <c r="B509" s="696"/>
      <c r="C509" s="696"/>
      <c r="D509" s="696"/>
      <c r="E509" s="696"/>
      <c r="F509" s="696"/>
      <c r="G509" s="696"/>
      <c r="H509" s="696"/>
      <c r="I509" s="696"/>
      <c r="J509" s="696"/>
      <c r="K509" s="696"/>
      <c r="M509" s="427">
        <f t="shared" si="86"/>
        <v>496</v>
      </c>
      <c r="N509" s="1338"/>
      <c r="O509" s="1157" t="s">
        <v>260</v>
      </c>
      <c r="P509" s="1276"/>
      <c r="Q509" s="1276"/>
      <c r="R509" s="1276"/>
      <c r="S509" s="1182"/>
      <c r="T509" s="532"/>
      <c r="U509" s="532"/>
      <c r="V509" s="532"/>
      <c r="W509" s="532"/>
      <c r="X509" s="512"/>
      <c r="Y509" s="546"/>
      <c r="Z509" s="588"/>
      <c r="AA509" s="588"/>
      <c r="AB509" s="579"/>
      <c r="AC509" s="579"/>
      <c r="AD509" s="579"/>
      <c r="AE509" s="579"/>
      <c r="AF509" s="579"/>
      <c r="AG509" s="579"/>
      <c r="AH509" s="579"/>
      <c r="AI509" s="579"/>
      <c r="AJ509" s="579"/>
      <c r="AK509" s="579"/>
      <c r="AL509" s="579"/>
    </row>
    <row r="510" spans="1:38" s="580" customFormat="1" ht="27" customHeight="1">
      <c r="A510" s="696"/>
      <c r="B510" s="696"/>
      <c r="C510" s="696"/>
      <c r="D510" s="696"/>
      <c r="E510" s="696"/>
      <c r="F510" s="696"/>
      <c r="G510" s="696"/>
      <c r="H510" s="696"/>
      <c r="I510" s="696"/>
      <c r="J510" s="696"/>
      <c r="K510" s="696"/>
      <c r="M510" s="427">
        <f t="shared" si="86"/>
        <v>497</v>
      </c>
      <c r="N510" s="1338"/>
      <c r="O510" s="1227" t="s">
        <v>337</v>
      </c>
      <c r="P510" s="1228"/>
      <c r="Q510" s="1228"/>
      <c r="R510" s="1228"/>
      <c r="S510" s="1229"/>
      <c r="T510" s="589"/>
      <c r="U510" s="589"/>
      <c r="V510" s="589"/>
      <c r="W510" s="589"/>
      <c r="X510" s="465">
        <f>SUM(X508:X509)</f>
        <v>0</v>
      </c>
      <c r="Y510" s="568"/>
      <c r="Z510" s="588"/>
      <c r="AA510" s="588"/>
      <c r="AB510" s="579"/>
      <c r="AC510" s="579"/>
      <c r="AD510" s="579"/>
      <c r="AE510" s="579"/>
      <c r="AF510" s="579"/>
      <c r="AG510" s="579"/>
      <c r="AH510" s="579"/>
      <c r="AI510" s="579"/>
      <c r="AJ510" s="579"/>
      <c r="AK510" s="579"/>
      <c r="AL510" s="579"/>
    </row>
    <row r="511" spans="1:38" s="580" customFormat="1" ht="29.25" customHeight="1">
      <c r="A511" s="696"/>
      <c r="B511" s="696"/>
      <c r="C511" s="696"/>
      <c r="D511" s="696"/>
      <c r="E511" s="696"/>
      <c r="F511" s="696"/>
      <c r="G511" s="696"/>
      <c r="H511" s="696"/>
      <c r="I511" s="696"/>
      <c r="J511" s="696"/>
      <c r="K511" s="696"/>
      <c r="M511" s="427">
        <f t="shared" si="86"/>
        <v>498</v>
      </c>
      <c r="N511" s="1338"/>
      <c r="O511" s="1157" t="s">
        <v>261</v>
      </c>
      <c r="P511" s="1276"/>
      <c r="Q511" s="1276"/>
      <c r="R511" s="1276"/>
      <c r="S511" s="1182"/>
      <c r="T511" s="532"/>
      <c r="U511" s="532"/>
      <c r="V511" s="532"/>
      <c r="W511" s="532"/>
      <c r="X511" s="512"/>
      <c r="Y511" s="546"/>
      <c r="Z511" s="588"/>
      <c r="AA511" s="588"/>
      <c r="AB511" s="579"/>
      <c r="AC511" s="579"/>
      <c r="AD511" s="579"/>
      <c r="AE511" s="579"/>
      <c r="AF511" s="579"/>
      <c r="AG511" s="579"/>
      <c r="AH511" s="579"/>
      <c r="AI511" s="579"/>
      <c r="AJ511" s="579"/>
      <c r="AK511" s="579"/>
      <c r="AL511" s="579"/>
    </row>
    <row r="512" spans="1:38" s="580" customFormat="1" ht="25.5" customHeight="1">
      <c r="A512" s="696"/>
      <c r="B512" s="696"/>
      <c r="C512" s="696"/>
      <c r="D512" s="696"/>
      <c r="E512" s="696"/>
      <c r="F512" s="696"/>
      <c r="G512" s="696"/>
      <c r="H512" s="696"/>
      <c r="I512" s="696"/>
      <c r="J512" s="696"/>
      <c r="K512" s="696"/>
      <c r="M512" s="427">
        <f t="shared" si="86"/>
        <v>499</v>
      </c>
      <c r="N512" s="1338"/>
      <c r="O512" s="1157" t="s">
        <v>262</v>
      </c>
      <c r="P512" s="1276"/>
      <c r="Q512" s="1276"/>
      <c r="R512" s="1276"/>
      <c r="S512" s="1182"/>
      <c r="T512" s="532"/>
      <c r="U512" s="532"/>
      <c r="V512" s="532"/>
      <c r="W512" s="532"/>
      <c r="X512" s="512"/>
      <c r="Y512" s="546"/>
      <c r="Z512" s="588"/>
      <c r="AA512" s="588"/>
      <c r="AB512" s="579"/>
      <c r="AC512" s="579"/>
      <c r="AD512" s="579"/>
      <c r="AE512" s="579"/>
      <c r="AF512" s="579"/>
      <c r="AG512" s="579"/>
      <c r="AH512" s="579"/>
      <c r="AI512" s="579"/>
      <c r="AJ512" s="579"/>
      <c r="AK512" s="579"/>
      <c r="AL512" s="579"/>
    </row>
    <row r="513" spans="1:38" s="580" customFormat="1" ht="27" customHeight="1">
      <c r="A513" s="696"/>
      <c r="B513" s="696"/>
      <c r="C513" s="696"/>
      <c r="D513" s="696"/>
      <c r="E513" s="696"/>
      <c r="F513" s="696"/>
      <c r="G513" s="696"/>
      <c r="H513" s="696"/>
      <c r="I513" s="696"/>
      <c r="J513" s="696"/>
      <c r="K513" s="696"/>
      <c r="M513" s="427">
        <f t="shared" si="86"/>
        <v>500</v>
      </c>
      <c r="N513" s="1338"/>
      <c r="O513" s="1227" t="s">
        <v>339</v>
      </c>
      <c r="P513" s="1228"/>
      <c r="Q513" s="1228"/>
      <c r="R513" s="1228"/>
      <c r="S513" s="1229"/>
      <c r="T513" s="589"/>
      <c r="U513" s="589"/>
      <c r="V513" s="589"/>
      <c r="W513" s="589"/>
      <c r="X513" s="465">
        <f>SUM(X511:X512)</f>
        <v>0</v>
      </c>
      <c r="Y513" s="568"/>
      <c r="Z513" s="588"/>
      <c r="AA513" s="588"/>
      <c r="AB513" s="579"/>
      <c r="AC513" s="579"/>
      <c r="AD513" s="579"/>
      <c r="AE513" s="579"/>
      <c r="AF513" s="579"/>
      <c r="AG513" s="579"/>
      <c r="AH513" s="579"/>
      <c r="AI513" s="579"/>
      <c r="AJ513" s="579"/>
      <c r="AK513" s="579"/>
      <c r="AL513" s="579"/>
    </row>
    <row r="514" spans="1:38" s="580" customFormat="1" ht="28.5" customHeight="1">
      <c r="A514" s="696"/>
      <c r="B514" s="696"/>
      <c r="C514" s="696"/>
      <c r="D514" s="696"/>
      <c r="E514" s="696"/>
      <c r="F514" s="696"/>
      <c r="G514" s="696"/>
      <c r="H514" s="696"/>
      <c r="I514" s="696"/>
      <c r="J514" s="696"/>
      <c r="K514" s="696"/>
      <c r="M514" s="427">
        <f t="shared" si="86"/>
        <v>501</v>
      </c>
      <c r="N514" s="1338"/>
      <c r="O514" s="1157" t="s">
        <v>336</v>
      </c>
      <c r="P514" s="1276"/>
      <c r="Q514" s="1276"/>
      <c r="R514" s="1276"/>
      <c r="S514" s="1182"/>
      <c r="T514" s="528"/>
      <c r="U514" s="528"/>
      <c r="V514" s="528"/>
      <c r="W514" s="528"/>
      <c r="X514" s="512"/>
      <c r="Y514" s="546"/>
      <c r="Z514" s="588"/>
      <c r="AA514" s="588"/>
      <c r="AB514" s="579"/>
      <c r="AC514" s="579"/>
      <c r="AD514" s="579"/>
      <c r="AE514" s="579"/>
      <c r="AF514" s="579"/>
      <c r="AG514" s="579"/>
      <c r="AH514" s="579"/>
      <c r="AI514" s="579"/>
      <c r="AJ514" s="579"/>
      <c r="AK514" s="579"/>
      <c r="AL514" s="579"/>
    </row>
    <row r="515" spans="1:38" s="580" customFormat="1" ht="27" customHeight="1">
      <c r="A515" s="696"/>
      <c r="B515" s="696"/>
      <c r="C515" s="696"/>
      <c r="D515" s="696"/>
      <c r="E515" s="696"/>
      <c r="F515" s="696"/>
      <c r="G515" s="696"/>
      <c r="H515" s="696"/>
      <c r="I515" s="696"/>
      <c r="J515" s="696"/>
      <c r="K515" s="696"/>
      <c r="M515" s="427">
        <f t="shared" si="86"/>
        <v>502</v>
      </c>
      <c r="N515" s="1338"/>
      <c r="O515" s="1157" t="s">
        <v>342</v>
      </c>
      <c r="P515" s="1276"/>
      <c r="Q515" s="1276"/>
      <c r="R515" s="1276"/>
      <c r="S515" s="1182"/>
      <c r="T515" s="528"/>
      <c r="U515" s="528"/>
      <c r="V515" s="528"/>
      <c r="W515" s="528"/>
      <c r="X515" s="512"/>
      <c r="Y515" s="546"/>
      <c r="Z515" s="588"/>
      <c r="AA515" s="588"/>
      <c r="AB515" s="579"/>
      <c r="AC515" s="579"/>
      <c r="AD515" s="579"/>
      <c r="AE515" s="579"/>
      <c r="AF515" s="579"/>
      <c r="AG515" s="579"/>
      <c r="AH515" s="579"/>
      <c r="AI515" s="579"/>
      <c r="AJ515" s="579"/>
      <c r="AK515" s="579"/>
      <c r="AL515" s="579"/>
    </row>
    <row r="516" spans="1:38" ht="21.75" customHeight="1">
      <c r="A516" s="694"/>
      <c r="B516" s="694"/>
      <c r="C516" s="694"/>
      <c r="D516" s="694"/>
      <c r="E516" s="694"/>
      <c r="F516" s="694"/>
      <c r="G516" s="694"/>
      <c r="H516" s="694"/>
      <c r="I516" s="694"/>
      <c r="J516" s="694"/>
      <c r="K516" s="694"/>
      <c r="M516" s="427">
        <f t="shared" si="86"/>
        <v>503</v>
      </c>
      <c r="N516" s="1227" t="s">
        <v>205</v>
      </c>
      <c r="O516" s="1195"/>
      <c r="P516" s="1195"/>
      <c r="Q516" s="1195"/>
      <c r="R516" s="1195"/>
      <c r="S516" s="1158"/>
      <c r="T516" s="527"/>
      <c r="U516" s="527"/>
      <c r="V516" s="527"/>
      <c r="W516" s="527"/>
      <c r="X516" s="590"/>
      <c r="Y516" s="591"/>
      <c r="Z516" s="592"/>
      <c r="AA516" s="593"/>
      <c r="AJ516" s="391"/>
      <c r="AK516" s="391"/>
      <c r="AL516" s="391"/>
    </row>
    <row r="517" spans="1:38" ht="30.75" customHeight="1">
      <c r="A517" s="694"/>
      <c r="B517" s="694"/>
      <c r="C517" s="694"/>
      <c r="D517" s="694"/>
      <c r="E517" s="694"/>
      <c r="F517" s="694"/>
      <c r="G517" s="694"/>
      <c r="H517" s="694"/>
      <c r="I517" s="694"/>
      <c r="J517" s="694"/>
      <c r="K517" s="694"/>
      <c r="M517" s="427">
        <f t="shared" si="86"/>
        <v>504</v>
      </c>
      <c r="N517" s="1157" t="s">
        <v>839</v>
      </c>
      <c r="O517" s="1195"/>
      <c r="P517" s="1195"/>
      <c r="Q517" s="1195"/>
      <c r="R517" s="1195"/>
      <c r="S517" s="1158"/>
      <c r="T517" s="527"/>
      <c r="U517" s="527"/>
      <c r="V517" s="527"/>
      <c r="W517" s="527"/>
      <c r="X517" s="590"/>
      <c r="Y517" s="591"/>
      <c r="Z517" s="592"/>
      <c r="AA517" s="593"/>
      <c r="AJ517" s="391"/>
      <c r="AK517" s="391"/>
      <c r="AL517" s="391"/>
    </row>
    <row r="518" spans="1:38" ht="34.5" customHeight="1">
      <c r="A518" s="694"/>
      <c r="B518" s="694"/>
      <c r="C518" s="694"/>
      <c r="D518" s="694"/>
      <c r="E518" s="694"/>
      <c r="F518" s="694"/>
      <c r="G518" s="694"/>
      <c r="H518" s="694"/>
      <c r="I518" s="694"/>
      <c r="J518" s="694"/>
      <c r="K518" s="694"/>
      <c r="M518" s="448"/>
      <c r="N518" s="1352" t="s">
        <v>990</v>
      </c>
      <c r="O518" s="1353"/>
      <c r="P518" s="1353"/>
      <c r="Q518" s="1353"/>
      <c r="R518" s="1353"/>
      <c r="S518" s="1354"/>
      <c r="T518" s="566"/>
      <c r="U518" s="566"/>
      <c r="V518" s="566"/>
      <c r="W518" s="566"/>
      <c r="X518" s="594"/>
      <c r="Y518" s="591"/>
      <c r="Z518" s="592"/>
      <c r="AA518" s="593"/>
      <c r="AJ518" s="391"/>
      <c r="AK518" s="391"/>
      <c r="AL518" s="391"/>
    </row>
    <row r="519" spans="1:38" ht="30.75" customHeight="1">
      <c r="A519" s="694"/>
      <c r="B519" s="694"/>
      <c r="C519" s="694"/>
      <c r="D519" s="694"/>
      <c r="E519" s="694"/>
      <c r="F519" s="694"/>
      <c r="G519" s="694"/>
      <c r="H519" s="694"/>
      <c r="I519" s="694"/>
      <c r="J519" s="694"/>
      <c r="K519" s="694"/>
      <c r="M519" s="448"/>
      <c r="N519" s="1352" t="s">
        <v>989</v>
      </c>
      <c r="O519" s="1353"/>
      <c r="P519" s="1353"/>
      <c r="Q519" s="1353"/>
      <c r="R519" s="1353"/>
      <c r="S519" s="1354"/>
      <c r="T519" s="566"/>
      <c r="U519" s="566"/>
      <c r="V519" s="566"/>
      <c r="W519" s="566"/>
      <c r="X519" s="594"/>
      <c r="Y519" s="591"/>
      <c r="Z519" s="592"/>
      <c r="AA519" s="593"/>
      <c r="AJ519" s="391"/>
      <c r="AK519" s="391"/>
      <c r="AL519" s="391"/>
    </row>
    <row r="520" spans="1:38" ht="30.75" customHeight="1">
      <c r="A520" s="694"/>
      <c r="B520" s="694"/>
      <c r="C520" s="694"/>
      <c r="D520" s="694"/>
      <c r="E520" s="694"/>
      <c r="F520" s="694"/>
      <c r="G520" s="694"/>
      <c r="H520" s="694"/>
      <c r="I520" s="694"/>
      <c r="J520" s="694"/>
      <c r="K520" s="694"/>
      <c r="M520" s="684"/>
      <c r="N520" s="1358" t="s">
        <v>1123</v>
      </c>
      <c r="O520" s="1353"/>
      <c r="P520" s="1353"/>
      <c r="Q520" s="1353"/>
      <c r="R520" s="1353"/>
      <c r="S520" s="1354"/>
      <c r="T520" s="685"/>
      <c r="U520" s="685"/>
      <c r="V520" s="685"/>
      <c r="W520" s="685"/>
      <c r="X520" s="686"/>
      <c r="Y520" s="591"/>
      <c r="Z520" s="592"/>
      <c r="AA520" s="593"/>
      <c r="AJ520" s="391"/>
      <c r="AK520" s="391"/>
      <c r="AL520" s="391"/>
    </row>
    <row r="521" spans="1:38" ht="21.75" customHeight="1">
      <c r="A521" s="694"/>
      <c r="B521" s="694"/>
      <c r="C521" s="694"/>
      <c r="D521" s="694"/>
      <c r="E521" s="694"/>
      <c r="F521" s="694"/>
      <c r="G521" s="694"/>
      <c r="H521" s="694"/>
      <c r="I521" s="694"/>
      <c r="J521" s="694"/>
      <c r="K521" s="694"/>
      <c r="M521" s="427" t="e">
        <f>#REF!+1</f>
        <v>#REF!</v>
      </c>
      <c r="N521" s="1157" t="s">
        <v>816</v>
      </c>
      <c r="O521" s="1195"/>
      <c r="P521" s="1195"/>
      <c r="Q521" s="1195"/>
      <c r="R521" s="1195"/>
      <c r="S521" s="1158"/>
      <c r="T521" s="527"/>
      <c r="U521" s="527"/>
      <c r="V521" s="527"/>
      <c r="W521" s="527"/>
      <c r="X521" s="590"/>
      <c r="Y521" s="591"/>
      <c r="Z521" s="592"/>
      <c r="AA521" s="593"/>
      <c r="AJ521" s="391"/>
      <c r="AK521" s="391"/>
      <c r="AL521" s="391"/>
    </row>
    <row r="522" spans="1:38" ht="21.75" customHeight="1">
      <c r="A522" s="694"/>
      <c r="B522" s="694"/>
      <c r="C522" s="694"/>
      <c r="D522" s="694"/>
      <c r="E522" s="694"/>
      <c r="F522" s="694"/>
      <c r="G522" s="694"/>
      <c r="H522" s="694"/>
      <c r="I522" s="694"/>
      <c r="J522" s="694"/>
      <c r="K522" s="694"/>
      <c r="M522" s="427" t="e">
        <f t="shared" si="86"/>
        <v>#REF!</v>
      </c>
      <c r="N522" s="1157" t="s">
        <v>814</v>
      </c>
      <c r="O522" s="1195"/>
      <c r="P522" s="1195"/>
      <c r="Q522" s="1195"/>
      <c r="R522" s="1195"/>
      <c r="S522" s="1158"/>
      <c r="T522" s="527"/>
      <c r="U522" s="527"/>
      <c r="V522" s="527"/>
      <c r="W522" s="527"/>
      <c r="X522" s="595"/>
      <c r="Y522" s="591"/>
      <c r="Z522" s="592"/>
      <c r="AA522" s="593"/>
      <c r="AJ522" s="391"/>
      <c r="AK522" s="391"/>
      <c r="AL522" s="391"/>
    </row>
    <row r="523" spans="1:38" ht="32.25" customHeight="1">
      <c r="A523" s="694"/>
      <c r="B523" s="694"/>
      <c r="C523" s="694"/>
      <c r="D523" s="694"/>
      <c r="E523" s="694"/>
      <c r="F523" s="694"/>
      <c r="G523" s="694"/>
      <c r="H523" s="694"/>
      <c r="I523" s="694"/>
      <c r="J523" s="694"/>
      <c r="K523" s="694"/>
      <c r="M523" s="427" t="e">
        <f t="shared" si="86"/>
        <v>#REF!</v>
      </c>
      <c r="N523" s="1157" t="s">
        <v>815</v>
      </c>
      <c r="O523" s="1195"/>
      <c r="P523" s="1195"/>
      <c r="Q523" s="1195"/>
      <c r="R523" s="1195"/>
      <c r="S523" s="1158"/>
      <c r="T523" s="527"/>
      <c r="U523" s="527"/>
      <c r="V523" s="527"/>
      <c r="W523" s="527"/>
      <c r="X523" s="590"/>
      <c r="Y523" s="591"/>
      <c r="Z523" s="592"/>
      <c r="AA523" s="593"/>
      <c r="AJ523" s="391"/>
      <c r="AK523" s="391"/>
      <c r="AL523" s="391"/>
    </row>
    <row r="524" spans="1:38" ht="21.75" customHeight="1">
      <c r="A524" s="694"/>
      <c r="B524" s="694"/>
      <c r="C524" s="694"/>
      <c r="D524" s="694"/>
      <c r="E524" s="694"/>
      <c r="F524" s="694"/>
      <c r="G524" s="694"/>
      <c r="H524" s="694"/>
      <c r="I524" s="694"/>
      <c r="J524" s="694"/>
      <c r="K524" s="694"/>
      <c r="M524" s="427" t="e">
        <f t="shared" si="86"/>
        <v>#REF!</v>
      </c>
      <c r="N524" s="1244" t="s">
        <v>796</v>
      </c>
      <c r="O524" s="1184"/>
      <c r="P524" s="1184"/>
      <c r="Q524" s="1245"/>
      <c r="R524" s="1276" t="s">
        <v>797</v>
      </c>
      <c r="S524" s="1158"/>
      <c r="T524" s="527"/>
      <c r="U524" s="527"/>
      <c r="V524" s="527"/>
      <c r="W524" s="527"/>
      <c r="X524" s="590"/>
      <c r="Y524" s="591"/>
      <c r="Z524" s="592"/>
      <c r="AA524" s="593"/>
      <c r="AJ524" s="391"/>
      <c r="AK524" s="391"/>
      <c r="AL524" s="391"/>
    </row>
    <row r="525" spans="1:38" ht="21.75" customHeight="1">
      <c r="A525" s="694"/>
      <c r="B525" s="694"/>
      <c r="C525" s="694"/>
      <c r="D525" s="694"/>
      <c r="E525" s="694"/>
      <c r="F525" s="694"/>
      <c r="G525" s="694"/>
      <c r="H525" s="694"/>
      <c r="I525" s="694"/>
      <c r="J525" s="694"/>
      <c r="K525" s="694"/>
      <c r="M525" s="427" t="e">
        <f t="shared" si="86"/>
        <v>#REF!</v>
      </c>
      <c r="N525" s="1246"/>
      <c r="O525" s="1187"/>
      <c r="P525" s="1187"/>
      <c r="Q525" s="1188"/>
      <c r="R525" s="1276" t="s">
        <v>726</v>
      </c>
      <c r="S525" s="1158"/>
      <c r="T525" s="527"/>
      <c r="U525" s="527"/>
      <c r="V525" s="527"/>
      <c r="W525" s="527"/>
      <c r="X525" s="590"/>
      <c r="Y525" s="591"/>
      <c r="Z525" s="592"/>
      <c r="AA525" s="593"/>
      <c r="AJ525" s="391"/>
      <c r="AK525" s="391"/>
      <c r="AL525" s="391"/>
    </row>
    <row r="526" spans="1:38" ht="21.75" customHeight="1">
      <c r="A526" s="694"/>
      <c r="B526" s="694"/>
      <c r="C526" s="694"/>
      <c r="D526" s="694"/>
      <c r="E526" s="694"/>
      <c r="F526" s="694"/>
      <c r="G526" s="694"/>
      <c r="H526" s="694"/>
      <c r="I526" s="694"/>
      <c r="J526" s="694"/>
      <c r="K526" s="694"/>
      <c r="M526" s="427" t="e">
        <f t="shared" si="86"/>
        <v>#REF!</v>
      </c>
      <c r="N526" s="1246"/>
      <c r="O526" s="1187"/>
      <c r="P526" s="1187"/>
      <c r="Q526" s="1188"/>
      <c r="R526" s="1276" t="s">
        <v>798</v>
      </c>
      <c r="S526" s="1158"/>
      <c r="T526" s="527"/>
      <c r="U526" s="527"/>
      <c r="V526" s="527"/>
      <c r="W526" s="527"/>
      <c r="X526" s="590"/>
      <c r="Y526" s="591"/>
      <c r="Z526" s="592"/>
      <c r="AA526" s="593"/>
      <c r="AJ526" s="391"/>
      <c r="AK526" s="391"/>
      <c r="AL526" s="391"/>
    </row>
    <row r="527" spans="1:38" ht="21.75" customHeight="1">
      <c r="A527" s="694"/>
      <c r="B527" s="694"/>
      <c r="C527" s="694"/>
      <c r="D527" s="694"/>
      <c r="E527" s="694"/>
      <c r="F527" s="694"/>
      <c r="G527" s="694"/>
      <c r="H527" s="694"/>
      <c r="I527" s="694"/>
      <c r="J527" s="694"/>
      <c r="K527" s="694"/>
      <c r="M527" s="427" t="e">
        <f t="shared" ref="M527:M589" si="101">M526+1</f>
        <v>#REF!</v>
      </c>
      <c r="N527" s="1246"/>
      <c r="O527" s="1187"/>
      <c r="P527" s="1187"/>
      <c r="Q527" s="1188"/>
      <c r="R527" s="1157" t="s">
        <v>799</v>
      </c>
      <c r="S527" s="1158"/>
      <c r="T527" s="527"/>
      <c r="U527" s="527"/>
      <c r="V527" s="527"/>
      <c r="W527" s="527"/>
      <c r="X527" s="590"/>
      <c r="Y527" s="591"/>
      <c r="Z527" s="592"/>
      <c r="AA527" s="593"/>
      <c r="AJ527" s="391"/>
      <c r="AK527" s="391"/>
      <c r="AL527" s="391"/>
    </row>
    <row r="528" spans="1:38" ht="21.75" customHeight="1">
      <c r="A528" s="694"/>
      <c r="B528" s="694"/>
      <c r="C528" s="694"/>
      <c r="D528" s="694"/>
      <c r="E528" s="694"/>
      <c r="F528" s="694"/>
      <c r="G528" s="694"/>
      <c r="H528" s="694"/>
      <c r="I528" s="694"/>
      <c r="J528" s="694"/>
      <c r="K528" s="694"/>
      <c r="M528" s="427" t="e">
        <f t="shared" si="101"/>
        <v>#REF!</v>
      </c>
      <c r="N528" s="1247"/>
      <c r="O528" s="1248"/>
      <c r="P528" s="1248"/>
      <c r="Q528" s="1249"/>
      <c r="R528" s="1276" t="s">
        <v>812</v>
      </c>
      <c r="S528" s="1158"/>
      <c r="T528" s="527"/>
      <c r="U528" s="527"/>
      <c r="V528" s="527"/>
      <c r="W528" s="527"/>
      <c r="X528" s="596">
        <f>SUM(X524:X527)</f>
        <v>0</v>
      </c>
      <c r="Y528" s="597"/>
      <c r="Z528" s="592"/>
      <c r="AA528" s="593"/>
      <c r="AJ528" s="391"/>
      <c r="AK528" s="391"/>
      <c r="AL528" s="391"/>
    </row>
    <row r="529" spans="1:38" ht="21.75" customHeight="1">
      <c r="A529" s="694"/>
      <c r="B529" s="694"/>
      <c r="C529" s="694"/>
      <c r="D529" s="694"/>
      <c r="E529" s="694"/>
      <c r="F529" s="694"/>
      <c r="G529" s="694"/>
      <c r="H529" s="694"/>
      <c r="I529" s="694"/>
      <c r="J529" s="694"/>
      <c r="K529" s="694"/>
      <c r="M529" s="427" t="e">
        <f t="shared" si="101"/>
        <v>#REF!</v>
      </c>
      <c r="N529" s="1244" t="s">
        <v>800</v>
      </c>
      <c r="O529" s="1184"/>
      <c r="P529" s="1184"/>
      <c r="Q529" s="1245"/>
      <c r="R529" s="1157" t="s">
        <v>797</v>
      </c>
      <c r="S529" s="1158"/>
      <c r="T529" s="527"/>
      <c r="U529" s="527"/>
      <c r="V529" s="527"/>
      <c r="W529" s="527"/>
      <c r="X529" s="590"/>
      <c r="Y529" s="591"/>
      <c r="Z529" s="592"/>
      <c r="AA529" s="593"/>
      <c r="AJ529" s="391"/>
      <c r="AK529" s="391"/>
      <c r="AL529" s="391"/>
    </row>
    <row r="530" spans="1:38" ht="21.75" customHeight="1">
      <c r="A530" s="694"/>
      <c r="B530" s="694"/>
      <c r="C530" s="694"/>
      <c r="D530" s="694"/>
      <c r="E530" s="694"/>
      <c r="F530" s="694"/>
      <c r="G530" s="694"/>
      <c r="H530" s="694"/>
      <c r="I530" s="694"/>
      <c r="J530" s="694"/>
      <c r="K530" s="694"/>
      <c r="M530" s="427" t="e">
        <f t="shared" si="101"/>
        <v>#REF!</v>
      </c>
      <c r="N530" s="1246"/>
      <c r="O530" s="1187"/>
      <c r="P530" s="1187"/>
      <c r="Q530" s="1188"/>
      <c r="R530" s="1157" t="s">
        <v>726</v>
      </c>
      <c r="S530" s="1158"/>
      <c r="T530" s="527"/>
      <c r="U530" s="527"/>
      <c r="V530" s="527"/>
      <c r="W530" s="527"/>
      <c r="X530" s="590"/>
      <c r="Y530" s="591"/>
      <c r="Z530" s="592"/>
      <c r="AA530" s="593"/>
      <c r="AJ530" s="391"/>
      <c r="AK530" s="391"/>
      <c r="AL530" s="391"/>
    </row>
    <row r="531" spans="1:38" ht="21.75" customHeight="1">
      <c r="A531" s="694"/>
      <c r="B531" s="694"/>
      <c r="C531" s="694"/>
      <c r="D531" s="694"/>
      <c r="E531" s="694"/>
      <c r="F531" s="694"/>
      <c r="G531" s="694"/>
      <c r="H531" s="694"/>
      <c r="I531" s="694"/>
      <c r="J531" s="694"/>
      <c r="K531" s="694"/>
      <c r="M531" s="427" t="e">
        <f t="shared" si="101"/>
        <v>#REF!</v>
      </c>
      <c r="N531" s="1246"/>
      <c r="O531" s="1187"/>
      <c r="P531" s="1187"/>
      <c r="Q531" s="1188"/>
      <c r="R531" s="1157" t="s">
        <v>801</v>
      </c>
      <c r="S531" s="1158"/>
      <c r="T531" s="527"/>
      <c r="U531" s="527"/>
      <c r="V531" s="527"/>
      <c r="W531" s="527"/>
      <c r="X531" s="590"/>
      <c r="Y531" s="591"/>
      <c r="Z531" s="592"/>
      <c r="AA531" s="593"/>
      <c r="AJ531" s="391"/>
      <c r="AK531" s="391"/>
      <c r="AL531" s="391"/>
    </row>
    <row r="532" spans="1:38" ht="21.75" customHeight="1">
      <c r="A532" s="694"/>
      <c r="B532" s="694"/>
      <c r="C532" s="694"/>
      <c r="D532" s="694"/>
      <c r="E532" s="694"/>
      <c r="F532" s="694"/>
      <c r="G532" s="694"/>
      <c r="H532" s="694"/>
      <c r="I532" s="694"/>
      <c r="J532" s="694"/>
      <c r="K532" s="694"/>
      <c r="M532" s="427" t="e">
        <f t="shared" si="101"/>
        <v>#REF!</v>
      </c>
      <c r="N532" s="1246"/>
      <c r="O532" s="1187"/>
      <c r="P532" s="1187"/>
      <c r="Q532" s="1188"/>
      <c r="R532" s="1157" t="s">
        <v>798</v>
      </c>
      <c r="S532" s="1158"/>
      <c r="T532" s="527"/>
      <c r="U532" s="527"/>
      <c r="V532" s="527"/>
      <c r="W532" s="527"/>
      <c r="X532" s="590"/>
      <c r="Y532" s="591"/>
      <c r="Z532" s="592"/>
      <c r="AA532" s="593"/>
      <c r="AJ532" s="391"/>
      <c r="AK532" s="391"/>
      <c r="AL532" s="391"/>
    </row>
    <row r="533" spans="1:38" ht="21.75" customHeight="1">
      <c r="A533" s="694"/>
      <c r="B533" s="694"/>
      <c r="C533" s="694"/>
      <c r="D533" s="694"/>
      <c r="E533" s="694"/>
      <c r="F533" s="694"/>
      <c r="G533" s="694"/>
      <c r="H533" s="694"/>
      <c r="I533" s="694"/>
      <c r="J533" s="694"/>
      <c r="K533" s="694"/>
      <c r="M533" s="427" t="e">
        <f t="shared" si="101"/>
        <v>#REF!</v>
      </c>
      <c r="N533" s="1246"/>
      <c r="O533" s="1187"/>
      <c r="P533" s="1187"/>
      <c r="Q533" s="1188"/>
      <c r="R533" s="1157" t="s">
        <v>802</v>
      </c>
      <c r="S533" s="1158"/>
      <c r="T533" s="527"/>
      <c r="U533" s="527"/>
      <c r="V533" s="527"/>
      <c r="W533" s="527"/>
      <c r="X533" s="590"/>
      <c r="Y533" s="591"/>
      <c r="Z533" s="592"/>
      <c r="AA533" s="593"/>
      <c r="AJ533" s="391"/>
      <c r="AK533" s="391"/>
      <c r="AL533" s="391"/>
    </row>
    <row r="534" spans="1:38" ht="21.75" customHeight="1">
      <c r="A534" s="694"/>
      <c r="B534" s="694"/>
      <c r="C534" s="694"/>
      <c r="D534" s="694"/>
      <c r="E534" s="694"/>
      <c r="F534" s="694"/>
      <c r="G534" s="694"/>
      <c r="H534" s="694"/>
      <c r="I534" s="694"/>
      <c r="J534" s="694"/>
      <c r="K534" s="694"/>
      <c r="M534" s="427" t="e">
        <f t="shared" si="101"/>
        <v>#REF!</v>
      </c>
      <c r="N534" s="1246"/>
      <c r="O534" s="1187"/>
      <c r="P534" s="1187"/>
      <c r="Q534" s="1188"/>
      <c r="R534" s="1157" t="s">
        <v>800</v>
      </c>
      <c r="S534" s="1158"/>
      <c r="T534" s="527"/>
      <c r="U534" s="527"/>
      <c r="V534" s="527"/>
      <c r="W534" s="527"/>
      <c r="X534" s="590"/>
      <c r="Y534" s="591"/>
      <c r="Z534" s="592"/>
      <c r="AA534" s="593"/>
      <c r="AJ534" s="391"/>
      <c r="AK534" s="391"/>
      <c r="AL534" s="391"/>
    </row>
    <row r="535" spans="1:38" ht="21.75" customHeight="1">
      <c r="A535" s="694"/>
      <c r="B535" s="694"/>
      <c r="C535" s="694"/>
      <c r="D535" s="694"/>
      <c r="E535" s="694"/>
      <c r="F535" s="694"/>
      <c r="G535" s="694"/>
      <c r="H535" s="694"/>
      <c r="I535" s="694"/>
      <c r="J535" s="694"/>
      <c r="K535" s="694"/>
      <c r="M535" s="427" t="e">
        <f t="shared" si="101"/>
        <v>#REF!</v>
      </c>
      <c r="N535" s="1247"/>
      <c r="O535" s="1248"/>
      <c r="P535" s="1248"/>
      <c r="Q535" s="1249"/>
      <c r="R535" s="1157" t="s">
        <v>813</v>
      </c>
      <c r="S535" s="1158"/>
      <c r="T535" s="527"/>
      <c r="U535" s="527"/>
      <c r="V535" s="527"/>
      <c r="W535" s="527"/>
      <c r="X535" s="596">
        <f>SUM(X529:X534)</f>
        <v>0</v>
      </c>
      <c r="Y535" s="597"/>
      <c r="Z535" s="592"/>
      <c r="AA535" s="593"/>
      <c r="AJ535" s="391"/>
      <c r="AK535" s="391"/>
      <c r="AL535" s="391"/>
    </row>
    <row r="536" spans="1:38" ht="21.75" customHeight="1">
      <c r="A536" s="694"/>
      <c r="B536" s="694"/>
      <c r="C536" s="694"/>
      <c r="D536" s="694"/>
      <c r="E536" s="694"/>
      <c r="F536" s="694"/>
      <c r="G536" s="694"/>
      <c r="H536" s="694"/>
      <c r="I536" s="694"/>
      <c r="J536" s="694"/>
      <c r="K536" s="694"/>
      <c r="M536" s="427" t="e">
        <f t="shared" si="101"/>
        <v>#REF!</v>
      </c>
      <c r="N536" s="1157" t="s">
        <v>804</v>
      </c>
      <c r="O536" s="1195"/>
      <c r="P536" s="1195"/>
      <c r="Q536" s="1195"/>
      <c r="R536" s="1195"/>
      <c r="S536" s="1158"/>
      <c r="T536" s="527"/>
      <c r="U536" s="527"/>
      <c r="V536" s="527"/>
      <c r="W536" s="527"/>
      <c r="X536" s="596">
        <f>X528+X535</f>
        <v>0</v>
      </c>
      <c r="Y536" s="597"/>
      <c r="Z536" s="592"/>
      <c r="AA536" s="593"/>
      <c r="AJ536" s="391"/>
      <c r="AK536" s="391"/>
      <c r="AL536" s="391"/>
    </row>
    <row r="537" spans="1:38" ht="21.75" customHeight="1">
      <c r="A537" s="694"/>
      <c r="B537" s="694"/>
      <c r="C537" s="694"/>
      <c r="D537" s="694"/>
      <c r="E537" s="694"/>
      <c r="F537" s="694"/>
      <c r="G537" s="694"/>
      <c r="H537" s="694"/>
      <c r="I537" s="694"/>
      <c r="J537" s="694"/>
      <c r="K537" s="694"/>
      <c r="M537" s="427" t="e">
        <f t="shared" si="101"/>
        <v>#REF!</v>
      </c>
      <c r="N537" s="1157" t="s">
        <v>811</v>
      </c>
      <c r="O537" s="1195"/>
      <c r="P537" s="1195"/>
      <c r="Q537" s="1195"/>
      <c r="R537" s="1195"/>
      <c r="S537" s="1158"/>
      <c r="T537" s="527"/>
      <c r="U537" s="527"/>
      <c r="V537" s="527"/>
      <c r="W537" s="527"/>
      <c r="X537" s="590">
        <f>+'5. Depuración renta'!F75</f>
        <v>0</v>
      </c>
      <c r="Y537" s="591"/>
      <c r="Z537" s="592"/>
      <c r="AA537" s="593"/>
      <c r="AJ537" s="391"/>
      <c r="AK537" s="391"/>
      <c r="AL537" s="391"/>
    </row>
    <row r="538" spans="1:38" ht="21.75" customHeight="1">
      <c r="A538" s="694"/>
      <c r="B538" s="694"/>
      <c r="C538" s="694"/>
      <c r="D538" s="694"/>
      <c r="E538" s="694"/>
      <c r="F538" s="694"/>
      <c r="G538" s="694"/>
      <c r="H538" s="694"/>
      <c r="I538" s="694"/>
      <c r="J538" s="694"/>
      <c r="K538" s="694"/>
      <c r="M538" s="448"/>
      <c r="N538" s="1355" t="s">
        <v>991</v>
      </c>
      <c r="O538" s="1288"/>
      <c r="P538" s="1288"/>
      <c r="Q538" s="1288"/>
      <c r="R538" s="1288"/>
      <c r="S538" s="1356"/>
      <c r="T538" s="566"/>
      <c r="U538" s="566"/>
      <c r="V538" s="566"/>
      <c r="W538" s="566"/>
      <c r="X538" s="594"/>
      <c r="Y538" s="591"/>
      <c r="Z538" s="592"/>
      <c r="AA538" s="593"/>
      <c r="AJ538" s="391"/>
      <c r="AK538" s="391"/>
      <c r="AL538" s="391"/>
    </row>
    <row r="539" spans="1:38" ht="21.75" customHeight="1">
      <c r="A539" s="694"/>
      <c r="B539" s="694"/>
      <c r="C539" s="694"/>
      <c r="D539" s="694"/>
      <c r="E539" s="694"/>
      <c r="F539" s="694"/>
      <c r="G539" s="694"/>
      <c r="H539" s="694"/>
      <c r="I539" s="694"/>
      <c r="J539" s="694"/>
      <c r="K539" s="694"/>
      <c r="M539" s="448"/>
      <c r="N539" s="1357" t="s">
        <v>992</v>
      </c>
      <c r="O539" s="1353"/>
      <c r="P539" s="1353"/>
      <c r="Q539" s="1353"/>
      <c r="R539" s="1353"/>
      <c r="S539" s="1354"/>
      <c r="T539" s="566"/>
      <c r="U539" s="566"/>
      <c r="V539" s="566"/>
      <c r="W539" s="566"/>
      <c r="X539" s="594"/>
      <c r="Y539" s="591"/>
      <c r="Z539" s="592"/>
      <c r="AA539" s="593"/>
      <c r="AJ539" s="391"/>
      <c r="AK539" s="391"/>
      <c r="AL539" s="391"/>
    </row>
    <row r="540" spans="1:38" ht="21.75" customHeight="1">
      <c r="A540" s="694"/>
      <c r="B540" s="694"/>
      <c r="C540" s="694"/>
      <c r="D540" s="694"/>
      <c r="E540" s="694"/>
      <c r="F540" s="694"/>
      <c r="G540" s="694"/>
      <c r="H540" s="694"/>
      <c r="I540" s="694"/>
      <c r="J540" s="694"/>
      <c r="K540" s="694"/>
      <c r="M540" s="448"/>
      <c r="N540" s="1291" t="s">
        <v>993</v>
      </c>
      <c r="O540" s="1252"/>
      <c r="P540" s="1252"/>
      <c r="Q540" s="1252"/>
      <c r="R540" s="1252"/>
      <c r="S540" s="1235"/>
      <c r="T540" s="566"/>
      <c r="U540" s="566"/>
      <c r="V540" s="566"/>
      <c r="W540" s="566"/>
      <c r="X540" s="594"/>
      <c r="Y540" s="591"/>
      <c r="Z540" s="592"/>
      <c r="AA540" s="593"/>
      <c r="AJ540" s="391"/>
      <c r="AK540" s="391"/>
      <c r="AL540" s="391"/>
    </row>
    <row r="541" spans="1:38" ht="36" customHeight="1">
      <c r="A541" s="694"/>
      <c r="B541" s="694"/>
      <c r="C541" s="694"/>
      <c r="D541" s="694"/>
      <c r="E541" s="694"/>
      <c r="F541" s="694"/>
      <c r="G541" s="694"/>
      <c r="H541" s="694"/>
      <c r="I541" s="694"/>
      <c r="J541" s="694"/>
      <c r="K541" s="694"/>
      <c r="M541" s="684"/>
      <c r="N541" s="1359" t="s">
        <v>1124</v>
      </c>
      <c r="O541" s="1360"/>
      <c r="P541" s="1360"/>
      <c r="Q541" s="1360"/>
      <c r="R541" s="1360"/>
      <c r="S541" s="1361"/>
      <c r="T541" s="685"/>
      <c r="U541" s="685"/>
      <c r="V541" s="685"/>
      <c r="W541" s="685"/>
      <c r="X541" s="686"/>
      <c r="Y541" s="591"/>
      <c r="Z541" s="592"/>
      <c r="AA541" s="593"/>
      <c r="AJ541" s="391"/>
      <c r="AK541" s="391"/>
      <c r="AL541" s="391"/>
    </row>
    <row r="542" spans="1:38" ht="21.75" customHeight="1">
      <c r="A542" s="694"/>
      <c r="B542" s="694"/>
      <c r="C542" s="694"/>
      <c r="D542" s="694"/>
      <c r="E542" s="694"/>
      <c r="F542" s="694"/>
      <c r="G542" s="694"/>
      <c r="H542" s="694"/>
      <c r="I542" s="694"/>
      <c r="J542" s="694"/>
      <c r="K542" s="694"/>
      <c r="M542" s="427" t="e">
        <f>M537+1</f>
        <v>#REF!</v>
      </c>
      <c r="N542" s="1157" t="s">
        <v>803</v>
      </c>
      <c r="O542" s="1195"/>
      <c r="P542" s="1195"/>
      <c r="Q542" s="1195"/>
      <c r="R542" s="1195"/>
      <c r="S542" s="1158"/>
      <c r="T542" s="527"/>
      <c r="U542" s="527"/>
      <c r="V542" s="527"/>
      <c r="W542" s="527"/>
      <c r="X542" s="590"/>
      <c r="Y542" s="591"/>
      <c r="Z542" s="592"/>
      <c r="AA542" s="593"/>
      <c r="AJ542" s="391"/>
      <c r="AK542" s="391"/>
      <c r="AL542" s="391"/>
    </row>
    <row r="543" spans="1:38" ht="19.5" customHeight="1">
      <c r="A543" s="694"/>
      <c r="B543" s="694"/>
      <c r="C543" s="694"/>
      <c r="D543" s="694"/>
      <c r="E543" s="694"/>
      <c r="F543" s="694"/>
      <c r="G543" s="694"/>
      <c r="H543" s="694"/>
      <c r="I543" s="694"/>
      <c r="J543" s="694"/>
      <c r="K543" s="694"/>
      <c r="M543" s="427" t="e">
        <f t="shared" si="101"/>
        <v>#REF!</v>
      </c>
      <c r="N543" s="1310" t="s">
        <v>125</v>
      </c>
      <c r="O543" s="1310"/>
      <c r="P543" s="1151"/>
      <c r="Q543" s="1151"/>
      <c r="R543" s="1151"/>
      <c r="S543" s="1151"/>
      <c r="T543" s="1310" t="s">
        <v>398</v>
      </c>
      <c r="U543" s="1310"/>
      <c r="V543" s="1151"/>
      <c r="W543" s="598"/>
      <c r="X543" s="599"/>
      <c r="Y543" s="600"/>
      <c r="Z543" s="593"/>
      <c r="AA543" s="593"/>
      <c r="AJ543" s="391"/>
      <c r="AK543" s="391"/>
      <c r="AL543" s="391"/>
    </row>
    <row r="544" spans="1:38" ht="32.25" customHeight="1">
      <c r="A544" s="694"/>
      <c r="B544" s="694"/>
      <c r="C544" s="694"/>
      <c r="D544" s="694"/>
      <c r="E544" s="694"/>
      <c r="F544" s="694"/>
      <c r="G544" s="694"/>
      <c r="H544" s="694"/>
      <c r="I544" s="694"/>
      <c r="J544" s="694"/>
      <c r="K544" s="694"/>
      <c r="M544" s="427" t="e">
        <f t="shared" si="101"/>
        <v>#REF!</v>
      </c>
      <c r="N544" s="1399"/>
      <c r="O544" s="1399"/>
      <c r="P544" s="1399"/>
      <c r="Q544" s="1399"/>
      <c r="R544" s="1399"/>
      <c r="S544" s="1399"/>
      <c r="T544" s="601" t="s">
        <v>545</v>
      </c>
      <c r="U544" s="601" t="s">
        <v>794</v>
      </c>
      <c r="V544" s="601" t="s">
        <v>834</v>
      </c>
      <c r="W544" s="598"/>
      <c r="X544" s="599"/>
      <c r="Y544" s="600"/>
      <c r="Z544" s="593"/>
      <c r="AA544" s="593"/>
      <c r="AJ544" s="391"/>
      <c r="AK544" s="391"/>
      <c r="AL544" s="391"/>
    </row>
    <row r="545" spans="1:38" ht="25.5" customHeight="1">
      <c r="A545" s="694"/>
      <c r="B545" s="694"/>
      <c r="C545" s="694"/>
      <c r="D545" s="694"/>
      <c r="E545" s="694"/>
      <c r="F545" s="694"/>
      <c r="G545" s="694"/>
      <c r="H545" s="694"/>
      <c r="I545" s="694"/>
      <c r="J545" s="694"/>
      <c r="K545" s="694"/>
      <c r="M545" s="427" t="e">
        <f t="shared" si="101"/>
        <v>#REF!</v>
      </c>
      <c r="N545" s="1348"/>
      <c r="O545" s="1336" t="s">
        <v>567</v>
      </c>
      <c r="P545" s="1203"/>
      <c r="Q545" s="1222" t="s">
        <v>126</v>
      </c>
      <c r="R545" s="1222"/>
      <c r="S545" s="1222"/>
      <c r="T545" s="602"/>
      <c r="U545" s="602"/>
      <c r="V545" s="603"/>
      <c r="W545" s="497"/>
      <c r="X545" s="446"/>
      <c r="Z545" s="406"/>
      <c r="AJ545" s="391"/>
      <c r="AK545" s="391"/>
      <c r="AL545" s="391"/>
    </row>
    <row r="546" spans="1:38" ht="24" customHeight="1">
      <c r="A546" s="694"/>
      <c r="B546" s="694"/>
      <c r="C546" s="694"/>
      <c r="D546" s="694"/>
      <c r="E546" s="694"/>
      <c r="F546" s="694"/>
      <c r="G546" s="694"/>
      <c r="H546" s="694"/>
      <c r="I546" s="694"/>
      <c r="J546" s="694"/>
      <c r="K546" s="694"/>
      <c r="M546" s="427" t="e">
        <f t="shared" si="101"/>
        <v>#REF!</v>
      </c>
      <c r="N546" s="1349"/>
      <c r="O546" s="1336"/>
      <c r="P546" s="1203"/>
      <c r="Q546" s="1222" t="s">
        <v>127</v>
      </c>
      <c r="R546" s="1222"/>
      <c r="S546" s="1222"/>
      <c r="T546" s="602"/>
      <c r="U546" s="602"/>
      <c r="V546" s="604"/>
      <c r="W546" s="605"/>
      <c r="X546" s="446"/>
      <c r="Z546" s="406"/>
      <c r="AJ546" s="391"/>
      <c r="AK546" s="391"/>
      <c r="AL546" s="391"/>
    </row>
    <row r="547" spans="1:38" ht="24" customHeight="1">
      <c r="A547" s="694"/>
      <c r="B547" s="694"/>
      <c r="C547" s="694"/>
      <c r="D547" s="694"/>
      <c r="E547" s="694"/>
      <c r="F547" s="694"/>
      <c r="G547" s="694"/>
      <c r="H547" s="694"/>
      <c r="I547" s="694"/>
      <c r="J547" s="694"/>
      <c r="K547" s="694"/>
      <c r="M547" s="427" t="e">
        <f t="shared" si="101"/>
        <v>#REF!</v>
      </c>
      <c r="N547" s="1349"/>
      <c r="O547" s="1336"/>
      <c r="P547" s="1203"/>
      <c r="Q547" s="1222" t="s">
        <v>546</v>
      </c>
      <c r="R547" s="1222"/>
      <c r="S547" s="1222"/>
      <c r="T547" s="602"/>
      <c r="U547" s="602"/>
      <c r="V547" s="603"/>
      <c r="W547" s="605"/>
      <c r="X547" s="446"/>
      <c r="Z547" s="406"/>
      <c r="AJ547" s="391"/>
      <c r="AK547" s="391"/>
      <c r="AL547" s="391"/>
    </row>
    <row r="548" spans="1:38" ht="32.25" customHeight="1">
      <c r="A548" s="694"/>
      <c r="B548" s="694"/>
      <c r="C548" s="694"/>
      <c r="D548" s="694"/>
      <c r="E548" s="694"/>
      <c r="F548" s="694"/>
      <c r="G548" s="694"/>
      <c r="H548" s="694"/>
      <c r="I548" s="694"/>
      <c r="J548" s="694"/>
      <c r="K548" s="694"/>
      <c r="M548" s="427" t="e">
        <f t="shared" si="101"/>
        <v>#REF!</v>
      </c>
      <c r="N548" s="1349"/>
      <c r="O548" s="1336"/>
      <c r="P548" s="1203"/>
      <c r="Q548" s="1222" t="s">
        <v>547</v>
      </c>
      <c r="R548" s="1222"/>
      <c r="S548" s="1222"/>
      <c r="T548" s="602"/>
      <c r="U548" s="602"/>
      <c r="V548" s="603"/>
      <c r="W548" s="605"/>
      <c r="X548" s="446"/>
      <c r="Z548" s="406"/>
      <c r="AJ548" s="391"/>
      <c r="AK548" s="391"/>
      <c r="AL548" s="391"/>
    </row>
    <row r="549" spans="1:38" ht="32.25" customHeight="1">
      <c r="A549" s="694"/>
      <c r="B549" s="694"/>
      <c r="C549" s="694"/>
      <c r="D549" s="694"/>
      <c r="E549" s="694"/>
      <c r="F549" s="694"/>
      <c r="G549" s="694"/>
      <c r="H549" s="694"/>
      <c r="I549" s="694"/>
      <c r="J549" s="694"/>
      <c r="K549" s="694"/>
      <c r="M549" s="427" t="e">
        <f t="shared" si="101"/>
        <v>#REF!</v>
      </c>
      <c r="N549" s="1349"/>
      <c r="O549" s="1336"/>
      <c r="P549" s="1203"/>
      <c r="Q549" s="1222" t="s">
        <v>548</v>
      </c>
      <c r="R549" s="1222"/>
      <c r="S549" s="1222"/>
      <c r="T549" s="602"/>
      <c r="U549" s="602"/>
      <c r="V549" s="603"/>
      <c r="W549" s="605"/>
      <c r="X549" s="446"/>
      <c r="Z549" s="406"/>
      <c r="AJ549" s="391"/>
      <c r="AK549" s="391"/>
      <c r="AL549" s="391"/>
    </row>
    <row r="550" spans="1:38" ht="32.25" customHeight="1">
      <c r="A550" s="694"/>
      <c r="B550" s="694"/>
      <c r="C550" s="694"/>
      <c r="D550" s="694"/>
      <c r="E550" s="694"/>
      <c r="F550" s="694"/>
      <c r="G550" s="694"/>
      <c r="H550" s="694"/>
      <c r="I550" s="694"/>
      <c r="J550" s="694"/>
      <c r="K550" s="694"/>
      <c r="M550" s="427" t="e">
        <f t="shared" si="101"/>
        <v>#REF!</v>
      </c>
      <c r="N550" s="1349"/>
      <c r="O550" s="1336"/>
      <c r="P550" s="1203"/>
      <c r="Q550" s="1222" t="s">
        <v>549</v>
      </c>
      <c r="R550" s="1222"/>
      <c r="S550" s="1222"/>
      <c r="T550" s="602"/>
      <c r="U550" s="602"/>
      <c r="V550" s="603"/>
      <c r="W550" s="605"/>
      <c r="X550" s="446"/>
      <c r="Z550" s="406"/>
      <c r="AJ550" s="391"/>
      <c r="AK550" s="391"/>
      <c r="AL550" s="391"/>
    </row>
    <row r="551" spans="1:38" ht="24" customHeight="1">
      <c r="A551" s="694"/>
      <c r="B551" s="694"/>
      <c r="C551" s="694"/>
      <c r="D551" s="694"/>
      <c r="E551" s="694"/>
      <c r="F551" s="694"/>
      <c r="G551" s="694"/>
      <c r="H551" s="694"/>
      <c r="I551" s="694"/>
      <c r="J551" s="694"/>
      <c r="K551" s="694"/>
      <c r="M551" s="427" t="e">
        <f t="shared" si="101"/>
        <v>#REF!</v>
      </c>
      <c r="N551" s="1349"/>
      <c r="O551" s="1336" t="s">
        <v>568</v>
      </c>
      <c r="P551" s="1336"/>
      <c r="Q551" s="1222" t="s">
        <v>555</v>
      </c>
      <c r="R551" s="1222"/>
      <c r="S551" s="1222"/>
      <c r="T551" s="602"/>
      <c r="U551" s="602"/>
      <c r="V551" s="603"/>
      <c r="W551" s="497"/>
      <c r="X551" s="446"/>
      <c r="Z551" s="406"/>
      <c r="AJ551" s="391"/>
      <c r="AK551" s="391"/>
      <c r="AL551" s="391"/>
    </row>
    <row r="552" spans="1:38" ht="19.5" customHeight="1">
      <c r="A552" s="694"/>
      <c r="B552" s="694"/>
      <c r="C552" s="694"/>
      <c r="D552" s="694"/>
      <c r="E552" s="694"/>
      <c r="F552" s="694"/>
      <c r="G552" s="694"/>
      <c r="H552" s="694"/>
      <c r="I552" s="694"/>
      <c r="J552" s="694"/>
      <c r="K552" s="694"/>
      <c r="M552" s="427" t="e">
        <f t="shared" si="101"/>
        <v>#REF!</v>
      </c>
      <c r="N552" s="1349"/>
      <c r="O552" s="1336"/>
      <c r="P552" s="1336"/>
      <c r="Q552" s="1222" t="s">
        <v>550</v>
      </c>
      <c r="R552" s="1222"/>
      <c r="S552" s="1222"/>
      <c r="T552" s="606"/>
      <c r="U552" s="606"/>
      <c r="V552" s="606"/>
      <c r="W552" s="497"/>
      <c r="X552" s="446"/>
      <c r="Z552" s="406"/>
      <c r="AJ552" s="391"/>
      <c r="AK552" s="391"/>
      <c r="AL552" s="391"/>
    </row>
    <row r="553" spans="1:38" ht="21.75" customHeight="1">
      <c r="A553" s="694"/>
      <c r="B553" s="694"/>
      <c r="C553" s="694"/>
      <c r="D553" s="694"/>
      <c r="E553" s="694"/>
      <c r="F553" s="694"/>
      <c r="G553" s="694"/>
      <c r="H553" s="694"/>
      <c r="I553" s="694"/>
      <c r="J553" s="694"/>
      <c r="K553" s="694"/>
      <c r="M553" s="427" t="e">
        <f t="shared" si="101"/>
        <v>#REF!</v>
      </c>
      <c r="N553" s="1349"/>
      <c r="O553" s="1336"/>
      <c r="P553" s="1336"/>
      <c r="Q553" s="1222" t="s">
        <v>553</v>
      </c>
      <c r="R553" s="1222"/>
      <c r="S553" s="1222"/>
      <c r="T553" s="602"/>
      <c r="U553" s="602"/>
      <c r="V553" s="603"/>
      <c r="W553" s="497"/>
      <c r="X553" s="446"/>
      <c r="Z553" s="406"/>
      <c r="AJ553" s="391"/>
      <c r="AK553" s="391"/>
      <c r="AL553" s="391"/>
    </row>
    <row r="554" spans="1:38" ht="21" customHeight="1">
      <c r="A554" s="694"/>
      <c r="B554" s="694"/>
      <c r="C554" s="694"/>
      <c r="D554" s="694"/>
      <c r="E554" s="694"/>
      <c r="F554" s="694"/>
      <c r="G554" s="694"/>
      <c r="H554" s="694"/>
      <c r="I554" s="694"/>
      <c r="J554" s="694"/>
      <c r="K554" s="694"/>
      <c r="M554" s="427" t="e">
        <f t="shared" si="101"/>
        <v>#REF!</v>
      </c>
      <c r="N554" s="1349"/>
      <c r="O554" s="1336"/>
      <c r="P554" s="1336"/>
      <c r="Q554" s="1222" t="s">
        <v>551</v>
      </c>
      <c r="R554" s="1222"/>
      <c r="S554" s="1222"/>
      <c r="T554" s="602"/>
      <c r="U554" s="602"/>
      <c r="V554" s="603"/>
      <c r="W554" s="497"/>
      <c r="X554" s="446"/>
      <c r="Z554" s="406"/>
      <c r="AJ554" s="391"/>
      <c r="AK554" s="391"/>
      <c r="AL554" s="391"/>
    </row>
    <row r="555" spans="1:38" ht="23.25" customHeight="1">
      <c r="A555" s="694"/>
      <c r="B555" s="694"/>
      <c r="C555" s="694"/>
      <c r="D555" s="694"/>
      <c r="E555" s="694"/>
      <c r="F555" s="694"/>
      <c r="G555" s="694"/>
      <c r="H555" s="694"/>
      <c r="I555" s="694"/>
      <c r="J555" s="694"/>
      <c r="K555" s="694"/>
      <c r="M555" s="427" t="e">
        <f t="shared" si="101"/>
        <v>#REF!</v>
      </c>
      <c r="N555" s="1349"/>
      <c r="O555" s="1336"/>
      <c r="P555" s="1336"/>
      <c r="Q555" s="1222" t="s">
        <v>552</v>
      </c>
      <c r="R555" s="1222"/>
      <c r="S555" s="1222"/>
      <c r="T555" s="602"/>
      <c r="U555" s="602"/>
      <c r="V555" s="603"/>
      <c r="W555" s="497"/>
      <c r="X555" s="446"/>
      <c r="Z555" s="406"/>
      <c r="AJ555" s="391"/>
      <c r="AK555" s="391"/>
      <c r="AL555" s="391"/>
    </row>
    <row r="556" spans="1:38" ht="28.5" customHeight="1">
      <c r="A556" s="694"/>
      <c r="B556" s="694"/>
      <c r="C556" s="694"/>
      <c r="D556" s="694"/>
      <c r="E556" s="694"/>
      <c r="F556" s="694"/>
      <c r="G556" s="694"/>
      <c r="H556" s="694"/>
      <c r="I556" s="694"/>
      <c r="J556" s="694"/>
      <c r="K556" s="694"/>
      <c r="M556" s="427" t="e">
        <f t="shared" si="101"/>
        <v>#REF!</v>
      </c>
      <c r="N556" s="1349"/>
      <c r="O556" s="1336"/>
      <c r="P556" s="1336"/>
      <c r="Q556" s="1222" t="s">
        <v>554</v>
      </c>
      <c r="R556" s="1222"/>
      <c r="S556" s="1222"/>
      <c r="T556" s="602"/>
      <c r="U556" s="602"/>
      <c r="V556" s="603"/>
      <c r="W556" s="497"/>
      <c r="X556" s="446"/>
      <c r="Z556" s="406"/>
      <c r="AJ556" s="391"/>
      <c r="AK556" s="391"/>
      <c r="AL556" s="391"/>
    </row>
    <row r="557" spans="1:38" ht="27.75" customHeight="1">
      <c r="A557" s="694"/>
      <c r="B557" s="694"/>
      <c r="C557" s="694"/>
      <c r="D557" s="694"/>
      <c r="E557" s="694"/>
      <c r="F557" s="694"/>
      <c r="G557" s="694"/>
      <c r="H557" s="694"/>
      <c r="I557" s="694"/>
      <c r="J557" s="694"/>
      <c r="K557" s="694"/>
      <c r="M557" s="427" t="e">
        <f t="shared" si="101"/>
        <v>#REF!</v>
      </c>
      <c r="N557" s="1350"/>
      <c r="O557" s="1339" t="s">
        <v>558</v>
      </c>
      <c r="P557" s="1340"/>
      <c r="Q557" s="1340"/>
      <c r="R557" s="1340"/>
      <c r="S557" s="1340"/>
      <c r="T557" s="607">
        <f>IF(SUM(T545:T556)-SUM(U545:U556)&gt;0,SUM(T545:T556)-SUM(U545:U556),0)</f>
        <v>0</v>
      </c>
      <c r="U557" s="607">
        <f>IF(SUM(U545:U556)-SUM(T545:T556)&gt;0,SUM(U545:U556)-SUM(T545:T556),0)</f>
        <v>0</v>
      </c>
      <c r="V557" s="608">
        <f>SUM(V545:V556)</f>
        <v>0</v>
      </c>
      <c r="W557" s="598"/>
      <c r="X557" s="599"/>
      <c r="Y557" s="600"/>
      <c r="Z557" s="406"/>
      <c r="AJ557" s="391"/>
      <c r="AK557" s="391"/>
      <c r="AL557" s="391"/>
    </row>
    <row r="558" spans="1:38" ht="33.75" customHeight="1">
      <c r="A558" s="694"/>
      <c r="B558" s="694"/>
      <c r="C558" s="694"/>
      <c r="D558" s="694"/>
      <c r="E558" s="694"/>
      <c r="F558" s="694"/>
      <c r="G558" s="694"/>
      <c r="H558" s="694"/>
      <c r="I558" s="694"/>
      <c r="J558" s="694"/>
      <c r="K558" s="694"/>
      <c r="M558" s="427" t="e">
        <f t="shared" si="101"/>
        <v>#REF!</v>
      </c>
      <c r="N558" s="1341" t="s">
        <v>128</v>
      </c>
      <c r="O558" s="1342"/>
      <c r="P558" s="1342"/>
      <c r="Q558" s="1342"/>
      <c r="R558" s="1342"/>
      <c r="S558" s="1342"/>
      <c r="T558" s="609">
        <f>IF(T343+(T557-U557+V557)&gt;0,T343+(T557-U557+V557),0)</f>
        <v>0</v>
      </c>
      <c r="U558" s="609">
        <f>IF(T343+(T557-U557+V557)&lt;0,(T343+(T557-U557+V557))*(-1),0)</f>
        <v>0</v>
      </c>
      <c r="V558" s="610"/>
      <c r="W558" s="611"/>
      <c r="X558" s="612"/>
      <c r="Z558" s="406"/>
      <c r="AJ558" s="391"/>
      <c r="AK558" s="391"/>
      <c r="AL558" s="391"/>
    </row>
    <row r="559" spans="1:38" ht="33.75" customHeight="1">
      <c r="A559" s="694"/>
      <c r="B559" s="694"/>
      <c r="C559" s="694"/>
      <c r="D559" s="694"/>
      <c r="E559" s="694"/>
      <c r="F559" s="694"/>
      <c r="G559" s="694"/>
      <c r="H559" s="694"/>
      <c r="I559" s="694"/>
      <c r="J559" s="694"/>
      <c r="K559" s="694"/>
      <c r="M559" s="427" t="e">
        <f t="shared" si="101"/>
        <v>#REF!</v>
      </c>
      <c r="N559" s="1212" t="s">
        <v>674</v>
      </c>
      <c r="O559" s="1344"/>
      <c r="P559" s="1344"/>
      <c r="Q559" s="1344"/>
      <c r="R559" s="1344"/>
      <c r="S559" s="1344"/>
      <c r="T559" s="613" t="s">
        <v>398</v>
      </c>
      <c r="U559" s="614"/>
      <c r="V559" s="615"/>
      <c r="W559" s="616"/>
      <c r="X559" s="437"/>
      <c r="Z559" s="406"/>
      <c r="AJ559" s="391"/>
      <c r="AK559" s="391"/>
      <c r="AL559" s="391"/>
    </row>
    <row r="560" spans="1:38" ht="25.5" customHeight="1">
      <c r="A560" s="694"/>
      <c r="B560" s="694"/>
      <c r="C560" s="694"/>
      <c r="D560" s="694"/>
      <c r="E560" s="694"/>
      <c r="F560" s="694"/>
      <c r="G560" s="694"/>
      <c r="H560" s="694"/>
      <c r="I560" s="694"/>
      <c r="J560" s="694"/>
      <c r="K560" s="694"/>
      <c r="M560" s="427" t="e">
        <f t="shared" si="101"/>
        <v>#REF!</v>
      </c>
      <c r="N560" s="617"/>
      <c r="O560" s="1203" t="s">
        <v>865</v>
      </c>
      <c r="P560" s="1203"/>
      <c r="Q560" s="1203"/>
      <c r="R560" s="1343" t="s">
        <v>867</v>
      </c>
      <c r="S560" s="1343"/>
      <c r="T560" s="618"/>
      <c r="U560" s="619"/>
      <c r="V560" s="620"/>
      <c r="W560" s="621"/>
      <c r="X560" s="446"/>
      <c r="Z560" s="406"/>
      <c r="AJ560" s="391"/>
      <c r="AK560" s="391"/>
      <c r="AL560" s="391"/>
    </row>
    <row r="561" spans="1:38" ht="17.25" customHeight="1">
      <c r="A561" s="694"/>
      <c r="B561" s="694"/>
      <c r="C561" s="694"/>
      <c r="D561" s="694"/>
      <c r="E561" s="694"/>
      <c r="F561" s="694"/>
      <c r="G561" s="694"/>
      <c r="H561" s="694"/>
      <c r="I561" s="694"/>
      <c r="J561" s="694"/>
      <c r="K561" s="694"/>
      <c r="M561" s="427" t="e">
        <f t="shared" si="101"/>
        <v>#REF!</v>
      </c>
      <c r="N561" s="622"/>
      <c r="O561" s="1345"/>
      <c r="P561" s="1345"/>
      <c r="Q561" s="1345"/>
      <c r="R561" s="1343" t="s">
        <v>864</v>
      </c>
      <c r="S561" s="1343"/>
      <c r="T561" s="623"/>
      <c r="U561" s="624"/>
      <c r="V561" s="625"/>
      <c r="W561" s="626"/>
      <c r="X561" s="451"/>
      <c r="Z561" s="742"/>
      <c r="AJ561" s="391"/>
      <c r="AK561" s="391"/>
      <c r="AL561" s="391"/>
    </row>
    <row r="562" spans="1:38" ht="19.5" customHeight="1">
      <c r="A562" s="694"/>
      <c r="B562" s="694"/>
      <c r="C562" s="694"/>
      <c r="D562" s="694"/>
      <c r="E562" s="694"/>
      <c r="F562" s="694"/>
      <c r="G562" s="694"/>
      <c r="H562" s="694"/>
      <c r="I562" s="694"/>
      <c r="J562" s="694"/>
      <c r="K562" s="694"/>
      <c r="M562" s="427" t="e">
        <f t="shared" si="101"/>
        <v>#REF!</v>
      </c>
      <c r="N562" s="622"/>
      <c r="O562" s="1345"/>
      <c r="P562" s="1345"/>
      <c r="Q562" s="1345"/>
      <c r="R562" s="1343" t="s">
        <v>866</v>
      </c>
      <c r="S562" s="1343"/>
      <c r="T562" s="623"/>
      <c r="U562" s="624"/>
      <c r="V562" s="625"/>
      <c r="W562" s="626"/>
      <c r="X562" s="451"/>
      <c r="Z562" s="406"/>
      <c r="AJ562" s="391"/>
      <c r="AK562" s="391"/>
      <c r="AL562" s="391"/>
    </row>
    <row r="563" spans="1:38" ht="26.25" customHeight="1">
      <c r="A563" s="694"/>
      <c r="B563" s="694"/>
      <c r="C563" s="694"/>
      <c r="D563" s="694"/>
      <c r="E563" s="694"/>
      <c r="F563" s="694"/>
      <c r="G563" s="694"/>
      <c r="H563" s="694"/>
      <c r="I563" s="694"/>
      <c r="J563" s="694"/>
      <c r="K563" s="694"/>
      <c r="M563" s="427" t="e">
        <f t="shared" si="101"/>
        <v>#REF!</v>
      </c>
      <c r="N563" s="617"/>
      <c r="O563" s="1203"/>
      <c r="P563" s="1203"/>
      <c r="Q563" s="1203"/>
      <c r="R563" s="1343" t="s">
        <v>868</v>
      </c>
      <c r="S563" s="1343"/>
      <c r="T563" s="618"/>
      <c r="U563" s="619"/>
      <c r="V563" s="620"/>
      <c r="W563" s="621"/>
      <c r="X563" s="446"/>
      <c r="Z563" s="406"/>
      <c r="AJ563" s="391"/>
      <c r="AK563" s="391"/>
      <c r="AL563" s="391"/>
    </row>
    <row r="564" spans="1:38" ht="33.75" customHeight="1">
      <c r="A564" s="694"/>
      <c r="B564" s="694"/>
      <c r="C564" s="694"/>
      <c r="D564" s="694"/>
      <c r="E564" s="694"/>
      <c r="F564" s="694"/>
      <c r="G564" s="694"/>
      <c r="H564" s="694"/>
      <c r="I564" s="694"/>
      <c r="J564" s="694"/>
      <c r="K564" s="724"/>
      <c r="M564" s="427" t="e">
        <f t="shared" si="101"/>
        <v>#REF!</v>
      </c>
      <c r="N564" s="617"/>
      <c r="O564" s="1222" t="s">
        <v>675</v>
      </c>
      <c r="P564" s="1222"/>
      <c r="Q564" s="1222"/>
      <c r="R564" s="1222"/>
      <c r="S564" s="1222"/>
      <c r="T564" s="618"/>
      <c r="U564" s="619"/>
      <c r="V564" s="620"/>
      <c r="W564" s="621"/>
      <c r="X564" s="446"/>
      <c r="Z564" s="406"/>
      <c r="AJ564" s="391"/>
      <c r="AK564" s="391"/>
      <c r="AL564" s="391"/>
    </row>
    <row r="565" spans="1:38" ht="33.75" customHeight="1">
      <c r="A565" s="694"/>
      <c r="B565" s="694"/>
      <c r="C565" s="694"/>
      <c r="D565" s="694"/>
      <c r="E565" s="694"/>
      <c r="F565" s="694"/>
      <c r="G565" s="694"/>
      <c r="H565" s="694"/>
      <c r="I565" s="694"/>
      <c r="J565" s="694"/>
      <c r="K565" s="694"/>
      <c r="M565" s="427" t="e">
        <f t="shared" si="101"/>
        <v>#REF!</v>
      </c>
      <c r="N565" s="627"/>
      <c r="O565" s="1222" t="s">
        <v>720</v>
      </c>
      <c r="P565" s="1222"/>
      <c r="Q565" s="1222"/>
      <c r="R565" s="1222"/>
      <c r="S565" s="1222"/>
      <c r="T565" s="618"/>
      <c r="U565" s="619"/>
      <c r="V565" s="620"/>
      <c r="W565" s="621"/>
      <c r="X565" s="446"/>
      <c r="Z565" s="406"/>
      <c r="AJ565" s="391"/>
      <c r="AK565" s="391"/>
      <c r="AL565" s="391"/>
    </row>
    <row r="566" spans="1:38" ht="33.75" customHeight="1">
      <c r="A566" s="694"/>
      <c r="B566" s="694"/>
      <c r="C566" s="694"/>
      <c r="D566" s="694"/>
      <c r="E566" s="694"/>
      <c r="F566" s="694"/>
      <c r="G566" s="694"/>
      <c r="H566" s="694"/>
      <c r="I566" s="694"/>
      <c r="J566" s="694"/>
      <c r="K566" s="694"/>
      <c r="M566" s="427" t="e">
        <f t="shared" si="101"/>
        <v>#REF!</v>
      </c>
      <c r="N566" s="628"/>
      <c r="O566" s="1346" t="s">
        <v>676</v>
      </c>
      <c r="P566" s="1346"/>
      <c r="Q566" s="1346"/>
      <c r="R566" s="1346"/>
      <c r="S566" s="1346"/>
      <c r="T566" s="629">
        <f>T560+T561-T562+T563+T564-T565</f>
        <v>0</v>
      </c>
      <c r="U566" s="630"/>
      <c r="V566" s="631"/>
      <c r="W566" s="632"/>
      <c r="X566" s="633"/>
      <c r="Y566" s="743">
        <f>T560+T561-T562+T563+T564-T565</f>
        <v>0</v>
      </c>
      <c r="Z566" s="406"/>
      <c r="AA566" s="406"/>
      <c r="AJ566" s="391"/>
      <c r="AK566" s="391"/>
      <c r="AL566" s="391"/>
    </row>
    <row r="567" spans="1:38" s="391" customFormat="1" ht="33.75" customHeight="1">
      <c r="A567" s="694"/>
      <c r="B567" s="694"/>
      <c r="C567" s="694"/>
      <c r="D567" s="694"/>
      <c r="E567" s="694"/>
      <c r="F567" s="694"/>
      <c r="G567" s="694"/>
      <c r="H567" s="694"/>
      <c r="I567" s="694"/>
      <c r="J567" s="694"/>
      <c r="K567" s="694"/>
      <c r="M567" s="427" t="e">
        <f t="shared" si="101"/>
        <v>#REF!</v>
      </c>
      <c r="N567" s="1165" t="s">
        <v>769</v>
      </c>
      <c r="O567" s="1166"/>
      <c r="P567" s="1166"/>
      <c r="Q567" s="1166"/>
      <c r="R567" s="1166"/>
      <c r="S567" s="1166"/>
      <c r="T567" s="634" t="s">
        <v>398</v>
      </c>
      <c r="U567" s="634" t="s">
        <v>795</v>
      </c>
      <c r="V567" s="635"/>
      <c r="W567" s="636"/>
      <c r="X567" s="637" t="s">
        <v>399</v>
      </c>
      <c r="Y567" s="638"/>
      <c r="Z567" s="406"/>
    </row>
    <row r="568" spans="1:38" s="391" customFormat="1" ht="22.5" customHeight="1">
      <c r="A568" s="694"/>
      <c r="B568" s="694"/>
      <c r="C568" s="694"/>
      <c r="D568" s="694"/>
      <c r="E568" s="694"/>
      <c r="F568" s="694"/>
      <c r="G568" s="694"/>
      <c r="H568" s="694"/>
      <c r="I568" s="694"/>
      <c r="J568" s="694"/>
      <c r="K568" s="694"/>
      <c r="M568" s="427" t="e">
        <f t="shared" si="101"/>
        <v>#REF!</v>
      </c>
      <c r="N568" s="1163"/>
      <c r="O568" s="1396" t="s">
        <v>29</v>
      </c>
      <c r="P568" s="1397"/>
      <c r="Q568" s="1157" t="s">
        <v>650</v>
      </c>
      <c r="R568" s="1195"/>
      <c r="S568" s="1158"/>
      <c r="T568" s="639"/>
      <c r="U568" s="639"/>
      <c r="V568" s="640"/>
      <c r="W568" s="641"/>
      <c r="X568" s="642"/>
      <c r="Y568" s="643"/>
      <c r="Z568" s="406"/>
    </row>
    <row r="569" spans="1:38" s="391" customFormat="1" ht="22.5" customHeight="1">
      <c r="A569" s="694"/>
      <c r="B569" s="694"/>
      <c r="C569" s="694"/>
      <c r="D569" s="694"/>
      <c r="E569" s="694"/>
      <c r="F569" s="694"/>
      <c r="G569" s="694"/>
      <c r="H569" s="694"/>
      <c r="I569" s="694"/>
      <c r="J569" s="694"/>
      <c r="K569" s="694"/>
      <c r="M569" s="427" t="e">
        <f t="shared" si="101"/>
        <v>#REF!</v>
      </c>
      <c r="N569" s="1164"/>
      <c r="O569" s="1397"/>
      <c r="P569" s="1397"/>
      <c r="Q569" s="1157" t="s">
        <v>781</v>
      </c>
      <c r="R569" s="1195"/>
      <c r="S569" s="1158"/>
      <c r="T569" s="527"/>
      <c r="U569" s="527"/>
      <c r="V569" s="644"/>
      <c r="W569" s="645"/>
      <c r="X569" s="642"/>
      <c r="Y569" s="643"/>
      <c r="Z569" s="406"/>
    </row>
    <row r="570" spans="1:38" s="391" customFormat="1" ht="22.5" customHeight="1">
      <c r="A570" s="694"/>
      <c r="B570" s="694"/>
      <c r="C570" s="694"/>
      <c r="D570" s="694"/>
      <c r="E570" s="694"/>
      <c r="F570" s="694"/>
      <c r="G570" s="694"/>
      <c r="H570" s="694"/>
      <c r="I570" s="694"/>
      <c r="J570" s="694"/>
      <c r="K570" s="694"/>
      <c r="M570" s="427" t="e">
        <f t="shared" si="101"/>
        <v>#REF!</v>
      </c>
      <c r="N570" s="1164"/>
      <c r="O570" s="1397"/>
      <c r="P570" s="1397"/>
      <c r="Q570" s="1157" t="s">
        <v>764</v>
      </c>
      <c r="R570" s="1195"/>
      <c r="S570" s="1158"/>
      <c r="T570" s="639"/>
      <c r="U570" s="639"/>
      <c r="V570" s="644"/>
      <c r="W570" s="645"/>
      <c r="X570" s="642"/>
      <c r="Y570" s="643"/>
      <c r="Z570" s="406"/>
    </row>
    <row r="571" spans="1:38" ht="21.75" customHeight="1">
      <c r="A571" s="694"/>
      <c r="B571" s="694"/>
      <c r="C571" s="694"/>
      <c r="D571" s="694"/>
      <c r="E571" s="694"/>
      <c r="F571" s="694"/>
      <c r="G571" s="694"/>
      <c r="H571" s="694"/>
      <c r="I571" s="694"/>
      <c r="J571" s="694"/>
      <c r="K571" s="694"/>
      <c r="M571" s="427" t="e">
        <f t="shared" si="101"/>
        <v>#REF!</v>
      </c>
      <c r="N571" s="1164"/>
      <c r="O571" s="1397"/>
      <c r="P571" s="1397"/>
      <c r="Q571" s="1157" t="s">
        <v>512</v>
      </c>
      <c r="R571" s="1195"/>
      <c r="S571" s="1158"/>
      <c r="T571" s="432"/>
      <c r="U571" s="432"/>
      <c r="V571" s="646"/>
      <c r="W571" s="647"/>
      <c r="X571" s="502"/>
      <c r="Y571" s="648"/>
      <c r="Z571" s="649"/>
      <c r="AA571" s="592"/>
      <c r="AJ571" s="391"/>
      <c r="AK571" s="391"/>
      <c r="AL571" s="391"/>
    </row>
    <row r="572" spans="1:38" ht="29.25" customHeight="1">
      <c r="A572" s="694"/>
      <c r="B572" s="694"/>
      <c r="C572" s="694"/>
      <c r="D572" s="694"/>
      <c r="E572" s="694"/>
      <c r="F572" s="694"/>
      <c r="G572" s="694"/>
      <c r="H572" s="694"/>
      <c r="I572" s="694"/>
      <c r="J572" s="694"/>
      <c r="K572" s="694"/>
      <c r="M572" s="427" t="e">
        <f t="shared" si="101"/>
        <v>#REF!</v>
      </c>
      <c r="N572" s="1164"/>
      <c r="O572" s="1397"/>
      <c r="P572" s="1397"/>
      <c r="Q572" s="1157" t="s">
        <v>763</v>
      </c>
      <c r="R572" s="1195"/>
      <c r="S572" s="1158"/>
      <c r="T572" s="432"/>
      <c r="U572" s="432"/>
      <c r="V572" s="646"/>
      <c r="W572" s="647"/>
      <c r="X572" s="502"/>
      <c r="Y572" s="648"/>
      <c r="Z572" s="649"/>
      <c r="AA572" s="592"/>
      <c r="AJ572" s="391"/>
      <c r="AK572" s="391"/>
      <c r="AL572" s="391"/>
    </row>
    <row r="573" spans="1:38" ht="29.25" customHeight="1">
      <c r="A573" s="694"/>
      <c r="B573" s="694"/>
      <c r="C573" s="694"/>
      <c r="D573" s="694"/>
      <c r="E573" s="694"/>
      <c r="F573" s="694"/>
      <c r="G573" s="694"/>
      <c r="H573" s="694"/>
      <c r="I573" s="694"/>
      <c r="J573" s="694"/>
      <c r="K573" s="694"/>
      <c r="M573" s="427" t="e">
        <f t="shared" si="101"/>
        <v>#REF!</v>
      </c>
      <c r="N573" s="1164"/>
      <c r="O573" s="1397"/>
      <c r="P573" s="1397"/>
      <c r="Q573" s="1157" t="s">
        <v>513</v>
      </c>
      <c r="R573" s="1195"/>
      <c r="S573" s="1158"/>
      <c r="T573" s="432"/>
      <c r="U573" s="432"/>
      <c r="V573" s="646"/>
      <c r="W573" s="647"/>
      <c r="X573" s="502"/>
      <c r="Y573" s="648"/>
      <c r="Z573" s="649"/>
      <c r="AA573" s="592"/>
      <c r="AJ573" s="391"/>
      <c r="AK573" s="391"/>
      <c r="AL573" s="391"/>
    </row>
    <row r="574" spans="1:38" ht="35.25" customHeight="1">
      <c r="A574" s="694"/>
      <c r="B574" s="694"/>
      <c r="C574" s="694"/>
      <c r="D574" s="694"/>
      <c r="E574" s="694"/>
      <c r="F574" s="694"/>
      <c r="G574" s="694"/>
      <c r="H574" s="694"/>
      <c r="I574" s="694"/>
      <c r="J574" s="694"/>
      <c r="K574" s="694"/>
      <c r="M574" s="427" t="e">
        <f t="shared" si="101"/>
        <v>#REF!</v>
      </c>
      <c r="N574" s="1164"/>
      <c r="O574" s="1397"/>
      <c r="P574" s="1397"/>
      <c r="Q574" s="1157" t="s">
        <v>514</v>
      </c>
      <c r="R574" s="1195"/>
      <c r="S574" s="1158"/>
      <c r="T574" s="432"/>
      <c r="U574" s="432"/>
      <c r="V574" s="646"/>
      <c r="W574" s="647"/>
      <c r="X574" s="502"/>
      <c r="Y574" s="648"/>
      <c r="Z574" s="649"/>
      <c r="AA574" s="649"/>
      <c r="AJ574" s="391"/>
      <c r="AK574" s="391"/>
      <c r="AL574" s="391"/>
    </row>
    <row r="575" spans="1:38" s="391" customFormat="1" ht="27" customHeight="1">
      <c r="A575" s="694"/>
      <c r="B575" s="694"/>
      <c r="C575" s="694"/>
      <c r="D575" s="694"/>
      <c r="E575" s="694"/>
      <c r="F575" s="694"/>
      <c r="G575" s="694"/>
      <c r="H575" s="694"/>
      <c r="I575" s="694"/>
      <c r="J575" s="694"/>
      <c r="K575" s="694"/>
      <c r="M575" s="427" t="e">
        <f t="shared" si="101"/>
        <v>#REF!</v>
      </c>
      <c r="N575" s="1164"/>
      <c r="O575" s="1388" t="s">
        <v>682</v>
      </c>
      <c r="P575" s="1389"/>
      <c r="Q575" s="1157" t="s">
        <v>651</v>
      </c>
      <c r="R575" s="1195"/>
      <c r="S575" s="1158"/>
      <c r="T575" s="639"/>
      <c r="U575" s="639"/>
      <c r="V575" s="644"/>
      <c r="W575" s="645"/>
      <c r="X575" s="642"/>
      <c r="Y575" s="643"/>
      <c r="Z575" s="406"/>
    </row>
    <row r="576" spans="1:38" ht="48" customHeight="1">
      <c r="A576" s="694"/>
      <c r="B576" s="694"/>
      <c r="C576" s="694"/>
      <c r="D576" s="694"/>
      <c r="E576" s="694"/>
      <c r="F576" s="694"/>
      <c r="G576" s="694"/>
      <c r="H576" s="694"/>
      <c r="I576" s="694"/>
      <c r="J576" s="694"/>
      <c r="K576" s="694"/>
      <c r="M576" s="427" t="e">
        <f t="shared" si="101"/>
        <v>#REF!</v>
      </c>
      <c r="N576" s="1164"/>
      <c r="O576" s="1390"/>
      <c r="P576" s="1391"/>
      <c r="Q576" s="1157" t="s">
        <v>516</v>
      </c>
      <c r="R576" s="1195"/>
      <c r="S576" s="1158"/>
      <c r="T576" s="432"/>
      <c r="U576" s="432"/>
      <c r="V576" s="646"/>
      <c r="W576" s="647"/>
      <c r="X576" s="650"/>
      <c r="Y576" s="648"/>
      <c r="Z576" s="649"/>
      <c r="AA576" s="592"/>
      <c r="AJ576" s="391"/>
      <c r="AK576" s="391"/>
      <c r="AL576" s="391"/>
    </row>
    <row r="577" spans="1:38" ht="47.25" customHeight="1">
      <c r="A577" s="694"/>
      <c r="B577" s="694"/>
      <c r="C577" s="694"/>
      <c r="D577" s="694"/>
      <c r="E577" s="694"/>
      <c r="F577" s="694"/>
      <c r="G577" s="694"/>
      <c r="H577" s="694"/>
      <c r="I577" s="694"/>
      <c r="J577" s="694"/>
      <c r="K577" s="694"/>
      <c r="M577" s="427" t="e">
        <f t="shared" si="101"/>
        <v>#REF!</v>
      </c>
      <c r="N577" s="1164"/>
      <c r="O577" s="1390"/>
      <c r="P577" s="1391"/>
      <c r="Q577" s="1157" t="s">
        <v>515</v>
      </c>
      <c r="R577" s="1195"/>
      <c r="S577" s="1158"/>
      <c r="T577" s="432"/>
      <c r="U577" s="432"/>
      <c r="V577" s="646"/>
      <c r="W577" s="647"/>
      <c r="X577" s="502"/>
      <c r="Y577" s="648"/>
      <c r="Z577" s="649"/>
      <c r="AA577" s="592"/>
      <c r="AJ577" s="391"/>
      <c r="AK577" s="391"/>
      <c r="AL577" s="391"/>
    </row>
    <row r="578" spans="1:38" ht="30.75" customHeight="1">
      <c r="A578" s="694"/>
      <c r="B578" s="694"/>
      <c r="C578" s="694"/>
      <c r="D578" s="694"/>
      <c r="E578" s="694"/>
      <c r="F578" s="694"/>
      <c r="G578" s="694"/>
      <c r="H578" s="694"/>
      <c r="I578" s="694"/>
      <c r="J578" s="694"/>
      <c r="K578" s="694"/>
      <c r="M578" s="427" t="e">
        <f t="shared" si="101"/>
        <v>#REF!</v>
      </c>
      <c r="N578" s="1164"/>
      <c r="O578" s="1390"/>
      <c r="P578" s="1391"/>
      <c r="Q578" s="1157" t="s">
        <v>511</v>
      </c>
      <c r="R578" s="1195"/>
      <c r="S578" s="1158"/>
      <c r="T578" s="432"/>
      <c r="U578" s="432"/>
      <c r="V578" s="646"/>
      <c r="W578" s="647"/>
      <c r="X578" s="502"/>
      <c r="Y578" s="648"/>
      <c r="Z578" s="649"/>
      <c r="AA578" s="592"/>
      <c r="AJ578" s="391"/>
      <c r="AK578" s="391"/>
      <c r="AL578" s="391"/>
    </row>
    <row r="579" spans="1:38" s="391" customFormat="1" ht="35.25" customHeight="1">
      <c r="A579" s="694"/>
      <c r="B579" s="694"/>
      <c r="C579" s="694"/>
      <c r="D579" s="694"/>
      <c r="E579" s="694"/>
      <c r="F579" s="694"/>
      <c r="G579" s="694"/>
      <c r="H579" s="694"/>
      <c r="I579" s="694"/>
      <c r="J579" s="694"/>
      <c r="K579" s="694"/>
      <c r="M579" s="427" t="e">
        <f t="shared" si="101"/>
        <v>#REF!</v>
      </c>
      <c r="N579" s="1164"/>
      <c r="O579" s="1392"/>
      <c r="P579" s="1393"/>
      <c r="Q579" s="1157" t="s">
        <v>517</v>
      </c>
      <c r="R579" s="1195"/>
      <c r="S579" s="1158"/>
      <c r="T579" s="639"/>
      <c r="U579" s="639"/>
      <c r="V579" s="644"/>
      <c r="W579" s="645"/>
      <c r="X579" s="651"/>
      <c r="Y579" s="643"/>
      <c r="Z579" s="406"/>
    </row>
    <row r="580" spans="1:38" s="391" customFormat="1" ht="35.25" customHeight="1">
      <c r="A580" s="694"/>
      <c r="B580" s="694"/>
      <c r="C580" s="694"/>
      <c r="D580" s="694"/>
      <c r="E580" s="694"/>
      <c r="F580" s="694"/>
      <c r="G580" s="694"/>
      <c r="H580" s="694"/>
      <c r="I580" s="694"/>
      <c r="J580" s="694"/>
      <c r="K580" s="694"/>
      <c r="M580" s="427" t="e">
        <f t="shared" si="101"/>
        <v>#REF!</v>
      </c>
      <c r="N580" s="1164"/>
      <c r="O580" s="1392"/>
      <c r="P580" s="1393"/>
      <c r="Q580" s="1157" t="s">
        <v>518</v>
      </c>
      <c r="R580" s="1195"/>
      <c r="S580" s="1158"/>
      <c r="T580" s="639"/>
      <c r="U580" s="639"/>
      <c r="V580" s="644"/>
      <c r="W580" s="645"/>
      <c r="X580" s="651"/>
      <c r="Y580" s="643"/>
      <c r="Z580" s="406"/>
    </row>
    <row r="581" spans="1:38" ht="34.5" customHeight="1">
      <c r="A581" s="694"/>
      <c r="B581" s="694"/>
      <c r="C581" s="694"/>
      <c r="D581" s="694"/>
      <c r="E581" s="694"/>
      <c r="F581" s="694"/>
      <c r="G581" s="694"/>
      <c r="H581" s="694"/>
      <c r="I581" s="694"/>
      <c r="J581" s="694"/>
      <c r="K581" s="694"/>
      <c r="M581" s="427" t="e">
        <f t="shared" si="101"/>
        <v>#REF!</v>
      </c>
      <c r="N581" s="1164"/>
      <c r="O581" s="1394"/>
      <c r="P581" s="1395"/>
      <c r="Q581" s="1157" t="s">
        <v>853</v>
      </c>
      <c r="R581" s="1195"/>
      <c r="S581" s="1158"/>
      <c r="T581" s="497"/>
      <c r="U581" s="497"/>
      <c r="V581" s="646"/>
      <c r="W581" s="647"/>
      <c r="X581" s="650"/>
      <c r="Y581" s="648"/>
      <c r="Z581" s="652"/>
      <c r="AA581" s="593"/>
      <c r="AJ581" s="391"/>
      <c r="AK581" s="391"/>
      <c r="AL581" s="391"/>
    </row>
    <row r="582" spans="1:38" s="391" customFormat="1" ht="26.25" customHeight="1">
      <c r="A582" s="694"/>
      <c r="B582" s="694"/>
      <c r="C582" s="694"/>
      <c r="D582" s="694"/>
      <c r="E582" s="694"/>
      <c r="F582" s="694"/>
      <c r="G582" s="694"/>
      <c r="H582" s="694"/>
      <c r="I582" s="694"/>
      <c r="J582" s="694"/>
      <c r="K582" s="694"/>
      <c r="M582" s="427" t="e">
        <f t="shared" si="101"/>
        <v>#REF!</v>
      </c>
      <c r="N582" s="1164"/>
      <c r="O582" s="1383" t="s">
        <v>249</v>
      </c>
      <c r="P582" s="1384"/>
      <c r="Q582" s="1157" t="s">
        <v>198</v>
      </c>
      <c r="R582" s="1195"/>
      <c r="S582" s="1158"/>
      <c r="T582" s="432"/>
      <c r="U582" s="432"/>
      <c r="V582" s="646"/>
      <c r="W582" s="647"/>
      <c r="X582" s="650"/>
      <c r="Y582" s="648"/>
      <c r="Z582" s="406"/>
    </row>
    <row r="583" spans="1:38" s="391" customFormat="1" ht="28.5" customHeight="1">
      <c r="A583" s="694"/>
      <c r="B583" s="694"/>
      <c r="C583" s="694"/>
      <c r="D583" s="694"/>
      <c r="E583" s="694"/>
      <c r="F583" s="694"/>
      <c r="G583" s="694"/>
      <c r="H583" s="694"/>
      <c r="I583" s="694"/>
      <c r="J583" s="694"/>
      <c r="K583" s="694"/>
      <c r="M583" s="427" t="e">
        <f t="shared" si="101"/>
        <v>#REF!</v>
      </c>
      <c r="N583" s="1164"/>
      <c r="O583" s="1384"/>
      <c r="P583" s="1384"/>
      <c r="Q583" s="1157" t="s">
        <v>199</v>
      </c>
      <c r="R583" s="1195"/>
      <c r="S583" s="1158"/>
      <c r="T583" s="432"/>
      <c r="U583" s="432"/>
      <c r="V583" s="646"/>
      <c r="W583" s="647"/>
      <c r="X583" s="650"/>
      <c r="Y583" s="648"/>
      <c r="Z583" s="406"/>
    </row>
    <row r="584" spans="1:38" s="391" customFormat="1" ht="24.75" customHeight="1">
      <c r="A584" s="694"/>
      <c r="B584" s="694"/>
      <c r="C584" s="694"/>
      <c r="D584" s="694"/>
      <c r="E584" s="694"/>
      <c r="F584" s="694"/>
      <c r="G584" s="694"/>
      <c r="H584" s="694"/>
      <c r="I584" s="694"/>
      <c r="J584" s="694"/>
      <c r="K584" s="694"/>
      <c r="M584" s="427" t="e">
        <f t="shared" si="101"/>
        <v>#REF!</v>
      </c>
      <c r="N584" s="1164"/>
      <c r="O584" s="1384"/>
      <c r="P584" s="1384"/>
      <c r="Q584" s="1157" t="s">
        <v>200</v>
      </c>
      <c r="R584" s="1195"/>
      <c r="S584" s="1158"/>
      <c r="T584" s="432"/>
      <c r="U584" s="432"/>
      <c r="V584" s="646"/>
      <c r="W584" s="647"/>
      <c r="X584" s="650"/>
      <c r="Y584" s="648"/>
      <c r="Z584" s="406"/>
    </row>
    <row r="585" spans="1:38" s="391" customFormat="1" ht="36" customHeight="1">
      <c r="A585" s="694"/>
      <c r="B585" s="694"/>
      <c r="C585" s="694"/>
      <c r="D585" s="694"/>
      <c r="E585" s="694"/>
      <c r="F585" s="694"/>
      <c r="G585" s="694"/>
      <c r="H585" s="694"/>
      <c r="I585" s="694"/>
      <c r="J585" s="694"/>
      <c r="K585" s="694"/>
      <c r="M585" s="427" t="e">
        <f t="shared" si="101"/>
        <v>#REF!</v>
      </c>
      <c r="N585" s="1164"/>
      <c r="O585" s="1384"/>
      <c r="P585" s="1384"/>
      <c r="Q585" s="1157" t="s">
        <v>721</v>
      </c>
      <c r="R585" s="1195"/>
      <c r="S585" s="1158"/>
      <c r="T585" s="639"/>
      <c r="U585" s="639"/>
      <c r="V585" s="644"/>
      <c r="W585" s="645"/>
      <c r="X585" s="650"/>
      <c r="Y585" s="648"/>
      <c r="Z585" s="406"/>
    </row>
    <row r="586" spans="1:38" s="391" customFormat="1" ht="23.25" customHeight="1">
      <c r="A586" s="694"/>
      <c r="B586" s="694"/>
      <c r="C586" s="694"/>
      <c r="D586" s="694"/>
      <c r="E586" s="694"/>
      <c r="F586" s="694"/>
      <c r="G586" s="694"/>
      <c r="H586" s="694"/>
      <c r="I586" s="694"/>
      <c r="J586" s="694"/>
      <c r="K586" s="694"/>
      <c r="M586" s="427" t="e">
        <f t="shared" si="101"/>
        <v>#REF!</v>
      </c>
      <c r="N586" s="1164"/>
      <c r="O586" s="1384"/>
      <c r="P586" s="1384"/>
      <c r="Q586" s="1387" t="s">
        <v>652</v>
      </c>
      <c r="R586" s="1245"/>
      <c r="S586" s="653" t="s">
        <v>206</v>
      </c>
      <c r="T586" s="654"/>
      <c r="U586" s="654"/>
      <c r="V586" s="655"/>
      <c r="W586" s="656"/>
      <c r="X586" s="657"/>
      <c r="Y586" s="658"/>
      <c r="Z586" s="406"/>
    </row>
    <row r="587" spans="1:38" s="391" customFormat="1" ht="22.5" customHeight="1">
      <c r="A587" s="694"/>
      <c r="B587" s="694"/>
      <c r="C587" s="694"/>
      <c r="D587" s="694"/>
      <c r="E587" s="694"/>
      <c r="F587" s="694"/>
      <c r="G587" s="694"/>
      <c r="H587" s="694"/>
      <c r="I587" s="694"/>
      <c r="J587" s="694"/>
      <c r="K587" s="694"/>
      <c r="M587" s="427" t="e">
        <f t="shared" si="101"/>
        <v>#REF!</v>
      </c>
      <c r="N587" s="1164"/>
      <c r="O587" s="1384"/>
      <c r="P587" s="1384"/>
      <c r="Q587" s="1246"/>
      <c r="R587" s="1188"/>
      <c r="S587" s="653" t="s">
        <v>332</v>
      </c>
      <c r="T587" s="654"/>
      <c r="U587" s="654"/>
      <c r="V587" s="655"/>
      <c r="W587" s="656"/>
      <c r="X587" s="657"/>
      <c r="Y587" s="658"/>
      <c r="Z587" s="406"/>
    </row>
    <row r="588" spans="1:38" s="391" customFormat="1" ht="22.5" customHeight="1">
      <c r="A588" s="694"/>
      <c r="B588" s="694"/>
      <c r="C588" s="694"/>
      <c r="D588" s="694"/>
      <c r="E588" s="694"/>
      <c r="F588" s="694"/>
      <c r="G588" s="694"/>
      <c r="H588" s="694"/>
      <c r="I588" s="694"/>
      <c r="J588" s="694"/>
      <c r="K588" s="694"/>
      <c r="M588" s="427" t="e">
        <f t="shared" si="101"/>
        <v>#REF!</v>
      </c>
      <c r="N588" s="1164"/>
      <c r="O588" s="1384"/>
      <c r="P588" s="1384"/>
      <c r="Q588" s="1246"/>
      <c r="R588" s="1188"/>
      <c r="S588" s="653" t="s">
        <v>333</v>
      </c>
      <c r="T588" s="654"/>
      <c r="U588" s="654"/>
      <c r="V588" s="655"/>
      <c r="W588" s="656"/>
      <c r="X588" s="657"/>
      <c r="Y588" s="658"/>
      <c r="Z588" s="406"/>
    </row>
    <row r="589" spans="1:38" s="391" customFormat="1" ht="20.25" customHeight="1">
      <c r="A589" s="694"/>
      <c r="B589" s="694"/>
      <c r="C589" s="694"/>
      <c r="D589" s="694"/>
      <c r="E589" s="694"/>
      <c r="F589" s="694"/>
      <c r="G589" s="694"/>
      <c r="H589" s="694"/>
      <c r="I589" s="694"/>
      <c r="J589" s="694"/>
      <c r="K589" s="694"/>
      <c r="M589" s="427" t="e">
        <f t="shared" si="101"/>
        <v>#REF!</v>
      </c>
      <c r="N589" s="1164"/>
      <c r="O589" s="1384"/>
      <c r="P589" s="1384"/>
      <c r="Q589" s="1246"/>
      <c r="R589" s="1188"/>
      <c r="S589" s="653" t="s">
        <v>334</v>
      </c>
      <c r="T589" s="654"/>
      <c r="U589" s="654"/>
      <c r="V589" s="655"/>
      <c r="W589" s="656"/>
      <c r="X589" s="657"/>
      <c r="Y589" s="658"/>
      <c r="Z589" s="406"/>
    </row>
    <row r="590" spans="1:38" s="391" customFormat="1" ht="23.25" customHeight="1">
      <c r="A590" s="694"/>
      <c r="B590" s="694"/>
      <c r="C590" s="694"/>
      <c r="D590" s="694"/>
      <c r="E590" s="694"/>
      <c r="F590" s="694"/>
      <c r="G590" s="694"/>
      <c r="H590" s="694"/>
      <c r="I590" s="694"/>
      <c r="J590" s="694"/>
      <c r="K590" s="694"/>
      <c r="M590" s="427" t="e">
        <f t="shared" ref="M590" si="102">M589+1</f>
        <v>#REF!</v>
      </c>
      <c r="N590" s="1164"/>
      <c r="O590" s="1384"/>
      <c r="P590" s="1384"/>
      <c r="Q590" s="1247"/>
      <c r="R590" s="1249"/>
      <c r="S590" s="653" t="s">
        <v>335</v>
      </c>
      <c r="T590" s="654"/>
      <c r="U590" s="654"/>
      <c r="V590" s="659"/>
      <c r="W590" s="660"/>
      <c r="X590" s="657"/>
      <c r="Y590" s="658"/>
      <c r="Z590" s="406"/>
    </row>
  </sheetData>
  <sheetProtection selectLockedCells="1" selectUnlockedCells="1"/>
  <dataConsolidate/>
  <mergeCells count="575">
    <mergeCell ref="A8:K9"/>
    <mergeCell ref="O449:S450"/>
    <mergeCell ref="O432:O448"/>
    <mergeCell ref="O394:O430"/>
    <mergeCell ref="P459:S459"/>
    <mergeCell ref="P432:R435"/>
    <mergeCell ref="P436:R439"/>
    <mergeCell ref="P440:R442"/>
    <mergeCell ref="P451:R453"/>
    <mergeCell ref="R397:S397"/>
    <mergeCell ref="R398:S398"/>
    <mergeCell ref="R399:S399"/>
    <mergeCell ref="R400:S400"/>
    <mergeCell ref="R401:S401"/>
    <mergeCell ref="P328:S328"/>
    <mergeCell ref="P329:S329"/>
    <mergeCell ref="P330:S330"/>
    <mergeCell ref="P331:S331"/>
    <mergeCell ref="P332:S332"/>
    <mergeCell ref="P333:S333"/>
    <mergeCell ref="P335:S335"/>
    <mergeCell ref="P336:S336"/>
    <mergeCell ref="O334:S334"/>
    <mergeCell ref="P339:S339"/>
    <mergeCell ref="N466:N476"/>
    <mergeCell ref="P423:S423"/>
    <mergeCell ref="P424:S424"/>
    <mergeCell ref="P425:S425"/>
    <mergeCell ref="P411:S411"/>
    <mergeCell ref="P412:R414"/>
    <mergeCell ref="N461:S461"/>
    <mergeCell ref="P415:S415"/>
    <mergeCell ref="O451:O459"/>
    <mergeCell ref="O475:S475"/>
    <mergeCell ref="O476:S476"/>
    <mergeCell ref="N463:P464"/>
    <mergeCell ref="O474:S474"/>
    <mergeCell ref="Q466:S466"/>
    <mergeCell ref="Q467:S467"/>
    <mergeCell ref="Q468:S468"/>
    <mergeCell ref="Q469:S469"/>
    <mergeCell ref="Q470:S470"/>
    <mergeCell ref="Q471:S471"/>
    <mergeCell ref="Q472:S472"/>
    <mergeCell ref="Q473:S473"/>
    <mergeCell ref="P338:S338"/>
    <mergeCell ref="P454:R455"/>
    <mergeCell ref="P443:S443"/>
    <mergeCell ref="P444:S444"/>
    <mergeCell ref="R404:S404"/>
    <mergeCell ref="N460:S460"/>
    <mergeCell ref="P416:S416"/>
    <mergeCell ref="P427:S427"/>
    <mergeCell ref="P428:S428"/>
    <mergeCell ref="P429:S429"/>
    <mergeCell ref="P421:S421"/>
    <mergeCell ref="P422:S422"/>
    <mergeCell ref="N393:N459"/>
    <mergeCell ref="P430:S430"/>
    <mergeCell ref="P456:S456"/>
    <mergeCell ref="P457:S457"/>
    <mergeCell ref="P458:S458"/>
    <mergeCell ref="O431:S431"/>
    <mergeCell ref="P418:S418"/>
    <mergeCell ref="P419:S419"/>
    <mergeCell ref="P420:S420"/>
    <mergeCell ref="P448:S448"/>
    <mergeCell ref="P447:S447"/>
    <mergeCell ref="O391:S391"/>
    <mergeCell ref="T449:V449"/>
    <mergeCell ref="W449:X449"/>
    <mergeCell ref="O582:P590"/>
    <mergeCell ref="Q568:S568"/>
    <mergeCell ref="Q569:S569"/>
    <mergeCell ref="N462:S462"/>
    <mergeCell ref="Q578:S578"/>
    <mergeCell ref="Q576:S576"/>
    <mergeCell ref="Q577:S577"/>
    <mergeCell ref="Q579:S579"/>
    <mergeCell ref="Q585:S585"/>
    <mergeCell ref="Q586:R590"/>
    <mergeCell ref="O575:P581"/>
    <mergeCell ref="Q575:S575"/>
    <mergeCell ref="O568:P574"/>
    <mergeCell ref="Q551:S551"/>
    <mergeCell ref="O512:S512"/>
    <mergeCell ref="Q552:S552"/>
    <mergeCell ref="O466:P473"/>
    <mergeCell ref="N543:S544"/>
    <mergeCell ref="Q463:S463"/>
    <mergeCell ref="N478:S478"/>
    <mergeCell ref="Q464:S464"/>
    <mergeCell ref="N465:S465"/>
    <mergeCell ref="R381:S381"/>
    <mergeCell ref="Q198:S198"/>
    <mergeCell ref="P190:P193"/>
    <mergeCell ref="Q225:R226"/>
    <mergeCell ref="R227:S227"/>
    <mergeCell ref="R228:S228"/>
    <mergeCell ref="R229:S229"/>
    <mergeCell ref="R230:S230"/>
    <mergeCell ref="P327:S327"/>
    <mergeCell ref="P323:S323"/>
    <mergeCell ref="P325:S325"/>
    <mergeCell ref="P351:Q358"/>
    <mergeCell ref="P350:S350"/>
    <mergeCell ref="R354:S354"/>
    <mergeCell ref="R379:S379"/>
    <mergeCell ref="R380:S380"/>
    <mergeCell ref="R370:S370"/>
    <mergeCell ref="R371:S371"/>
    <mergeCell ref="R372:S372"/>
    <mergeCell ref="O341:S341"/>
    <mergeCell ref="R356:S356"/>
    <mergeCell ref="R358:S358"/>
    <mergeCell ref="O359:S359"/>
    <mergeCell ref="R284:S284"/>
    <mergeCell ref="O477:S477"/>
    <mergeCell ref="N480:S480"/>
    <mergeCell ref="R503:S503"/>
    <mergeCell ref="R504:S504"/>
    <mergeCell ref="N481:N482"/>
    <mergeCell ref="N484:S484"/>
    <mergeCell ref="N485:N495"/>
    <mergeCell ref="N496:S496"/>
    <mergeCell ref="O493:S493"/>
    <mergeCell ref="O494:S494"/>
    <mergeCell ref="O482:S482"/>
    <mergeCell ref="R488:S488"/>
    <mergeCell ref="R487:S487"/>
    <mergeCell ref="R486:S486"/>
    <mergeCell ref="O501:S501"/>
    <mergeCell ref="O502:Q504"/>
    <mergeCell ref="R502:S502"/>
    <mergeCell ref="R490:S490"/>
    <mergeCell ref="N498:N504"/>
    <mergeCell ref="O495:S495"/>
    <mergeCell ref="O486:Q490"/>
    <mergeCell ref="R489:S489"/>
    <mergeCell ref="O491:S491"/>
    <mergeCell ref="O492:S492"/>
    <mergeCell ref="O510:S510"/>
    <mergeCell ref="O511:S511"/>
    <mergeCell ref="O500:S500"/>
    <mergeCell ref="N479:S479"/>
    <mergeCell ref="N545:N557"/>
    <mergeCell ref="R562:S562"/>
    <mergeCell ref="O545:P550"/>
    <mergeCell ref="R561:S561"/>
    <mergeCell ref="Q553:S553"/>
    <mergeCell ref="O508:S508"/>
    <mergeCell ref="O509:S509"/>
    <mergeCell ref="O514:S514"/>
    <mergeCell ref="N497:S497"/>
    <mergeCell ref="N507:S507"/>
    <mergeCell ref="O513:S513"/>
    <mergeCell ref="N518:S518"/>
    <mergeCell ref="N519:S519"/>
    <mergeCell ref="N538:S538"/>
    <mergeCell ref="N539:S539"/>
    <mergeCell ref="N540:S540"/>
    <mergeCell ref="N520:S520"/>
    <mergeCell ref="N541:S541"/>
    <mergeCell ref="Q570:S570"/>
    <mergeCell ref="N558:S558"/>
    <mergeCell ref="R560:S560"/>
    <mergeCell ref="R563:S563"/>
    <mergeCell ref="N559:S559"/>
    <mergeCell ref="O560:Q563"/>
    <mergeCell ref="O564:S564"/>
    <mergeCell ref="O565:S565"/>
    <mergeCell ref="O566:S566"/>
    <mergeCell ref="Q582:S582"/>
    <mergeCell ref="Q583:S583"/>
    <mergeCell ref="N529:Q535"/>
    <mergeCell ref="R529:S529"/>
    <mergeCell ref="R530:S530"/>
    <mergeCell ref="R531:S531"/>
    <mergeCell ref="N521:S521"/>
    <mergeCell ref="N522:S522"/>
    <mergeCell ref="N523:S523"/>
    <mergeCell ref="N524:Q528"/>
    <mergeCell ref="R524:S524"/>
    <mergeCell ref="R525:S525"/>
    <mergeCell ref="R526:S526"/>
    <mergeCell ref="R532:S532"/>
    <mergeCell ref="R533:S533"/>
    <mergeCell ref="R535:S535"/>
    <mergeCell ref="Q554:S554"/>
    <mergeCell ref="Q571:S571"/>
    <mergeCell ref="Q572:S572"/>
    <mergeCell ref="Q573:S573"/>
    <mergeCell ref="Q574:S574"/>
    <mergeCell ref="Q555:S555"/>
    <mergeCell ref="Q556:S556"/>
    <mergeCell ref="O557:S557"/>
    <mergeCell ref="R402:S402"/>
    <mergeCell ref="R405:S405"/>
    <mergeCell ref="R403:S403"/>
    <mergeCell ref="Q584:S584"/>
    <mergeCell ref="O498:S498"/>
    <mergeCell ref="O499:S499"/>
    <mergeCell ref="O515:S515"/>
    <mergeCell ref="O551:P556"/>
    <mergeCell ref="Q545:S545"/>
    <mergeCell ref="Q546:S546"/>
    <mergeCell ref="Q547:S547"/>
    <mergeCell ref="Q548:S548"/>
    <mergeCell ref="Q549:S549"/>
    <mergeCell ref="Q550:S550"/>
    <mergeCell ref="N516:S516"/>
    <mergeCell ref="N508:N515"/>
    <mergeCell ref="N536:S536"/>
    <mergeCell ref="N537:S537"/>
    <mergeCell ref="N542:S542"/>
    <mergeCell ref="Q580:S580"/>
    <mergeCell ref="N517:S517"/>
    <mergeCell ref="R528:S528"/>
    <mergeCell ref="R527:S527"/>
    <mergeCell ref="Q581:S581"/>
    <mergeCell ref="N8:S8"/>
    <mergeCell ref="Q25:S25"/>
    <mergeCell ref="N346:N391"/>
    <mergeCell ref="O347:S347"/>
    <mergeCell ref="O348:O358"/>
    <mergeCell ref="O360:O390"/>
    <mergeCell ref="P349:S349"/>
    <mergeCell ref="P360:Q383"/>
    <mergeCell ref="P384:Q390"/>
    <mergeCell ref="R351:S351"/>
    <mergeCell ref="R352:S352"/>
    <mergeCell ref="R353:S353"/>
    <mergeCell ref="R355:S355"/>
    <mergeCell ref="R373:S373"/>
    <mergeCell ref="R374:S374"/>
    <mergeCell ref="R375:S375"/>
    <mergeCell ref="R384:S384"/>
    <mergeCell ref="R376:S376"/>
    <mergeCell ref="R378:S378"/>
    <mergeCell ref="Q218:R219"/>
    <mergeCell ref="P215:S215"/>
    <mergeCell ref="P216:P239"/>
    <mergeCell ref="Q221:R222"/>
    <mergeCell ref="Q223:R224"/>
    <mergeCell ref="S1:X6"/>
    <mergeCell ref="R365:S365"/>
    <mergeCell ref="R366:S366"/>
    <mergeCell ref="R367:S367"/>
    <mergeCell ref="R368:S368"/>
    <mergeCell ref="R369:S369"/>
    <mergeCell ref="Q31:S31"/>
    <mergeCell ref="Q32:S32"/>
    <mergeCell ref="P324:S324"/>
    <mergeCell ref="Q27:S27"/>
    <mergeCell ref="Q28:S28"/>
    <mergeCell ref="Q29:S29"/>
    <mergeCell ref="O103:S103"/>
    <mergeCell ref="P63:S63"/>
    <mergeCell ref="P65:S65"/>
    <mergeCell ref="P66:S66"/>
    <mergeCell ref="P68:S68"/>
    <mergeCell ref="P69:S69"/>
    <mergeCell ref="P67:S67"/>
    <mergeCell ref="P102:S102"/>
    <mergeCell ref="P83:S83"/>
    <mergeCell ref="O335:O339"/>
    <mergeCell ref="O340:S340"/>
    <mergeCell ref="O342:S342"/>
    <mergeCell ref="T543:V543"/>
    <mergeCell ref="O172:S172"/>
    <mergeCell ref="R386:S386"/>
    <mergeCell ref="R387:S387"/>
    <mergeCell ref="R388:S388"/>
    <mergeCell ref="P417:S417"/>
    <mergeCell ref="O485:S485"/>
    <mergeCell ref="P426:S426"/>
    <mergeCell ref="O481:S481"/>
    <mergeCell ref="R377:S377"/>
    <mergeCell ref="P445:S445"/>
    <mergeCell ref="P446:S446"/>
    <mergeCell ref="O189:O239"/>
    <mergeCell ref="O241:O294"/>
    <mergeCell ref="R290:S290"/>
    <mergeCell ref="R291:S291"/>
    <mergeCell ref="R282:S282"/>
    <mergeCell ref="N392:X392"/>
    <mergeCell ref="O393:S393"/>
    <mergeCell ref="P394:Q405"/>
    <mergeCell ref="P406:R410"/>
    <mergeCell ref="R394:S394"/>
    <mergeCell ref="R395:S395"/>
    <mergeCell ref="R396:S396"/>
    <mergeCell ref="R170:S170"/>
    <mergeCell ref="R171:S171"/>
    <mergeCell ref="Q211:S211"/>
    <mergeCell ref="Q212:S212"/>
    <mergeCell ref="P247:P269"/>
    <mergeCell ref="P246:S246"/>
    <mergeCell ref="R238:S238"/>
    <mergeCell ref="R239:S239"/>
    <mergeCell ref="P270:S270"/>
    <mergeCell ref="Q268:S268"/>
    <mergeCell ref="Q269:S269"/>
    <mergeCell ref="Q216:R217"/>
    <mergeCell ref="R232:S232"/>
    <mergeCell ref="Q227:Q239"/>
    <mergeCell ref="R233:S233"/>
    <mergeCell ref="R234:S234"/>
    <mergeCell ref="R235:S235"/>
    <mergeCell ref="R236:S236"/>
    <mergeCell ref="R237:S237"/>
    <mergeCell ref="N11:N123"/>
    <mergeCell ref="O11:S11"/>
    <mergeCell ref="P13:P34"/>
    <mergeCell ref="P35:S35"/>
    <mergeCell ref="P36:P38"/>
    <mergeCell ref="Q13:R18"/>
    <mergeCell ref="Q19:R24"/>
    <mergeCell ref="P79:S79"/>
    <mergeCell ref="P80:S80"/>
    <mergeCell ref="O58:S58"/>
    <mergeCell ref="O59:O63"/>
    <mergeCell ref="O65:O72"/>
    <mergeCell ref="O64:S64"/>
    <mergeCell ref="Q33:S33"/>
    <mergeCell ref="Q34:S34"/>
    <mergeCell ref="Q36:S36"/>
    <mergeCell ref="Q37:S37"/>
    <mergeCell ref="Q38:S38"/>
    <mergeCell ref="O39:S39"/>
    <mergeCell ref="O12:O38"/>
    <mergeCell ref="P12:S12"/>
    <mergeCell ref="Q26:S26"/>
    <mergeCell ref="P101:S101"/>
    <mergeCell ref="P43:S43"/>
    <mergeCell ref="O73:S73"/>
    <mergeCell ref="O82:S82"/>
    <mergeCell ref="O40:O46"/>
    <mergeCell ref="O48:O57"/>
    <mergeCell ref="O47:S47"/>
    <mergeCell ref="P40:S40"/>
    <mergeCell ref="P41:S41"/>
    <mergeCell ref="P42:S42"/>
    <mergeCell ref="P44:S44"/>
    <mergeCell ref="P45:S45"/>
    <mergeCell ref="P46:S46"/>
    <mergeCell ref="P48:S48"/>
    <mergeCell ref="P49:S49"/>
    <mergeCell ref="P56:R57"/>
    <mergeCell ref="P76:S76"/>
    <mergeCell ref="P77:S77"/>
    <mergeCell ref="P78:S78"/>
    <mergeCell ref="P81:S81"/>
    <mergeCell ref="P59:S59"/>
    <mergeCell ref="P60:S60"/>
    <mergeCell ref="P61:S61"/>
    <mergeCell ref="P62:S62"/>
    <mergeCell ref="P75:S75"/>
    <mergeCell ref="P50:R52"/>
    <mergeCell ref="Q30:S30"/>
    <mergeCell ref="P70:S70"/>
    <mergeCell ref="P71:S71"/>
    <mergeCell ref="P72:S72"/>
    <mergeCell ref="P74:S74"/>
    <mergeCell ref="P109:S109"/>
    <mergeCell ref="P110:S110"/>
    <mergeCell ref="P111:S111"/>
    <mergeCell ref="O108:S108"/>
    <mergeCell ref="P104:S104"/>
    <mergeCell ref="P105:S105"/>
    <mergeCell ref="P106:S106"/>
    <mergeCell ref="P107:S107"/>
    <mergeCell ref="O83:O94"/>
    <mergeCell ref="O95:S95"/>
    <mergeCell ref="O96:O102"/>
    <mergeCell ref="P88:S88"/>
    <mergeCell ref="P89:S89"/>
    <mergeCell ref="P90:S90"/>
    <mergeCell ref="P91:S91"/>
    <mergeCell ref="P92:S92"/>
    <mergeCell ref="P93:S93"/>
    <mergeCell ref="P94:S94"/>
    <mergeCell ref="O74:O81"/>
    <mergeCell ref="N125:N186"/>
    <mergeCell ref="O186:S186"/>
    <mergeCell ref="P157:R158"/>
    <mergeCell ref="P159:Q171"/>
    <mergeCell ref="R159:S159"/>
    <mergeCell ref="R160:S160"/>
    <mergeCell ref="R161:S161"/>
    <mergeCell ref="R162:S162"/>
    <mergeCell ref="R163:S163"/>
    <mergeCell ref="R164:S164"/>
    <mergeCell ref="R165:S165"/>
    <mergeCell ref="R166:S166"/>
    <mergeCell ref="R167:S167"/>
    <mergeCell ref="R168:S168"/>
    <mergeCell ref="R169:S169"/>
    <mergeCell ref="P180:Q182"/>
    <mergeCell ref="R177:S177"/>
    <mergeCell ref="R181:S181"/>
    <mergeCell ref="P184:S184"/>
    <mergeCell ref="P148:R149"/>
    <mergeCell ref="P150:R151"/>
    <mergeCell ref="P152:R153"/>
    <mergeCell ref="P154:R155"/>
    <mergeCell ref="P156:S156"/>
    <mergeCell ref="O116:S116"/>
    <mergeCell ref="P112:S112"/>
    <mergeCell ref="P135:R136"/>
    <mergeCell ref="P137:R138"/>
    <mergeCell ref="P139:S139"/>
    <mergeCell ref="P141:S141"/>
    <mergeCell ref="R180:S180"/>
    <mergeCell ref="P84:S84"/>
    <mergeCell ref="P85:S85"/>
    <mergeCell ref="P86:S86"/>
    <mergeCell ref="P87:S87"/>
    <mergeCell ref="O109:O114"/>
    <mergeCell ref="P113:S113"/>
    <mergeCell ref="O104:O107"/>
    <mergeCell ref="P96:S96"/>
    <mergeCell ref="P97:S97"/>
    <mergeCell ref="P98:S98"/>
    <mergeCell ref="P99:S99"/>
    <mergeCell ref="P100:S100"/>
    <mergeCell ref="P176:S176"/>
    <mergeCell ref="O125:S125"/>
    <mergeCell ref="Q119:S119"/>
    <mergeCell ref="P117:S117"/>
    <mergeCell ref="Q120:S120"/>
    <mergeCell ref="O123:S123"/>
    <mergeCell ref="Q121:S121"/>
    <mergeCell ref="O122:S122"/>
    <mergeCell ref="O117:O121"/>
    <mergeCell ref="P118:P121"/>
    <mergeCell ref="Q118:S118"/>
    <mergeCell ref="P143:R146"/>
    <mergeCell ref="P140:S140"/>
    <mergeCell ref="O126:O141"/>
    <mergeCell ref="P126:S126"/>
    <mergeCell ref="P127:R130"/>
    <mergeCell ref="P131:R134"/>
    <mergeCell ref="P114:S114"/>
    <mergeCell ref="O115:S115"/>
    <mergeCell ref="O185:S185"/>
    <mergeCell ref="Q195:S195"/>
    <mergeCell ref="Q196:S196"/>
    <mergeCell ref="P194:S194"/>
    <mergeCell ref="P195:P214"/>
    <mergeCell ref="O143:O146"/>
    <mergeCell ref="O148:O171"/>
    <mergeCell ref="O147:S147"/>
    <mergeCell ref="O142:S142"/>
    <mergeCell ref="P173:S173"/>
    <mergeCell ref="P174:S174"/>
    <mergeCell ref="P175:S175"/>
    <mergeCell ref="P183:S183"/>
    <mergeCell ref="R182:S182"/>
    <mergeCell ref="R178:S178"/>
    <mergeCell ref="R179:S179"/>
    <mergeCell ref="P177:Q179"/>
    <mergeCell ref="O173:O184"/>
    <mergeCell ref="Q197:S197"/>
    <mergeCell ref="Q199:S199"/>
    <mergeCell ref="Q200:R202"/>
    <mergeCell ref="Q203:R205"/>
    <mergeCell ref="Q273:R274"/>
    <mergeCell ref="R285:S285"/>
    <mergeCell ref="R286:S286"/>
    <mergeCell ref="Q252:R254"/>
    <mergeCell ref="Q255:R257"/>
    <mergeCell ref="Q258:R260"/>
    <mergeCell ref="Q265:S265"/>
    <mergeCell ref="Q266:S266"/>
    <mergeCell ref="Q267:S267"/>
    <mergeCell ref="Q279:S279"/>
    <mergeCell ref="Q280:R281"/>
    <mergeCell ref="Q271:R272"/>
    <mergeCell ref="N10:S10"/>
    <mergeCell ref="N124:S124"/>
    <mergeCell ref="N187:S187"/>
    <mergeCell ref="P53:S53"/>
    <mergeCell ref="R294:S294"/>
    <mergeCell ref="P271:P294"/>
    <mergeCell ref="P303:S303"/>
    <mergeCell ref="P304:S304"/>
    <mergeCell ref="Q250:S250"/>
    <mergeCell ref="Q261:S261"/>
    <mergeCell ref="Q262:S262"/>
    <mergeCell ref="P241:S241"/>
    <mergeCell ref="Q242:R245"/>
    <mergeCell ref="Q247:S247"/>
    <mergeCell ref="Q248:S248"/>
    <mergeCell ref="Q249:S249"/>
    <mergeCell ref="Q251:S251"/>
    <mergeCell ref="P299:S299"/>
    <mergeCell ref="P301:S301"/>
    <mergeCell ref="P302:S302"/>
    <mergeCell ref="P296:R297"/>
    <mergeCell ref="P298:S298"/>
    <mergeCell ref="P242:P245"/>
    <mergeCell ref="R283:S283"/>
    <mergeCell ref="O296:O306"/>
    <mergeCell ref="Q282:Q294"/>
    <mergeCell ref="Q263:S263"/>
    <mergeCell ref="Q264:S264"/>
    <mergeCell ref="O327:O333"/>
    <mergeCell ref="P309:S309"/>
    <mergeCell ref="P300:S300"/>
    <mergeCell ref="P308:S308"/>
    <mergeCell ref="P319:S319"/>
    <mergeCell ref="P311:S311"/>
    <mergeCell ref="P312:S312"/>
    <mergeCell ref="R288:S288"/>
    <mergeCell ref="Q275:R276"/>
    <mergeCell ref="R289:S289"/>
    <mergeCell ref="P305:S305"/>
    <mergeCell ref="O307:S307"/>
    <mergeCell ref="P315:S315"/>
    <mergeCell ref="P317:S317"/>
    <mergeCell ref="P318:S318"/>
    <mergeCell ref="O317:O325"/>
    <mergeCell ref="P313:S313"/>
    <mergeCell ref="P314:S314"/>
    <mergeCell ref="R293:S293"/>
    <mergeCell ref="P306:S306"/>
    <mergeCell ref="P337:S337"/>
    <mergeCell ref="R390:S390"/>
    <mergeCell ref="P322:S322"/>
    <mergeCell ref="P320:S320"/>
    <mergeCell ref="P321:S321"/>
    <mergeCell ref="R360:S360"/>
    <mergeCell ref="R361:S361"/>
    <mergeCell ref="R362:S362"/>
    <mergeCell ref="R363:S363"/>
    <mergeCell ref="R364:S364"/>
    <mergeCell ref="N343:S343"/>
    <mergeCell ref="P348:S348"/>
    <mergeCell ref="N188:N342"/>
    <mergeCell ref="P189:S189"/>
    <mergeCell ref="O188:S188"/>
    <mergeCell ref="Q190:R193"/>
    <mergeCell ref="R231:S231"/>
    <mergeCell ref="Q206:R208"/>
    <mergeCell ref="Q209:S209"/>
    <mergeCell ref="Q210:S210"/>
    <mergeCell ref="Q220:S220"/>
    <mergeCell ref="Q213:S213"/>
    <mergeCell ref="Q214:S214"/>
    <mergeCell ref="O295:S295"/>
    <mergeCell ref="Z8:AF8"/>
    <mergeCell ref="Q277:R278"/>
    <mergeCell ref="R357:S357"/>
    <mergeCell ref="R389:S389"/>
    <mergeCell ref="O240:S240"/>
    <mergeCell ref="N568:N590"/>
    <mergeCell ref="R534:S534"/>
    <mergeCell ref="N567:S567"/>
    <mergeCell ref="N505:S505"/>
    <mergeCell ref="N506:S506"/>
    <mergeCell ref="N483:S483"/>
    <mergeCell ref="O311:O315"/>
    <mergeCell ref="O308:O309"/>
    <mergeCell ref="O310:S310"/>
    <mergeCell ref="O316:S316"/>
    <mergeCell ref="O326:S326"/>
    <mergeCell ref="R287:S287"/>
    <mergeCell ref="N344:X344"/>
    <mergeCell ref="N345:X345"/>
    <mergeCell ref="R382:S382"/>
    <mergeCell ref="R383:S383"/>
    <mergeCell ref="R385:S385"/>
    <mergeCell ref="P54:R55"/>
    <mergeCell ref="R292:S292"/>
  </mergeCells>
  <dataValidations count="23">
    <dataValidation type="decimal" operator="greaterThanOrEqual" allowBlank="1" showInputMessage="1" showErrorMessage="1" error="Valor debe ser mayor o igual que 0" promptTitle="Diferencia contable Vs fiscal" prompt="Si existe una diferencia en el  momento del reconocimiento contable a 31/12/2015 y la elaboracion de la declaracion de renta que modifique el impuesto a las ganancias corrientes, registre el ajuste respectivo" sqref="JN65949:JO65953 TJ65949:TK65953 ADF65949:ADG65953 ANB65949:ANC65953 AWX65949:AWY65953 BGT65949:BGU65953 BQP65949:BQQ65953 CAL65949:CAM65953 CKH65949:CKI65953 CUD65949:CUE65953 DDZ65949:DEA65953 DNV65949:DNW65953 DXR65949:DXS65953 EHN65949:EHO65953 ERJ65949:ERK65953 FBF65949:FBG65953 FLB65949:FLC65953 FUX65949:FUY65953 GET65949:GEU65953 GOP65949:GOQ65953 GYL65949:GYM65953 HIH65949:HII65953 HSD65949:HSE65953 IBZ65949:ICA65953 ILV65949:ILW65953 IVR65949:IVS65953 JFN65949:JFO65953 JPJ65949:JPK65953 JZF65949:JZG65953 KJB65949:KJC65953 KSX65949:KSY65953 LCT65949:LCU65953 LMP65949:LMQ65953 LWL65949:LWM65953 MGH65949:MGI65953 MQD65949:MQE65953 MZZ65949:NAA65953 NJV65949:NJW65953 NTR65949:NTS65953 ODN65949:ODO65953 ONJ65949:ONK65953 OXF65949:OXG65953 PHB65949:PHC65953 PQX65949:PQY65953 QAT65949:QAU65953 QKP65949:QKQ65953 QUL65949:QUM65953 REH65949:REI65953 ROD65949:ROE65953 RXZ65949:RYA65953 SHV65949:SHW65953 SRR65949:SRS65953 TBN65949:TBO65953 TLJ65949:TLK65953 TVF65949:TVG65953 UFB65949:UFC65953 UOX65949:UOY65953 UYT65949:UYU65953 VIP65949:VIQ65953 VSL65949:VSM65953 WCH65949:WCI65953 WMD65949:WME65953 WVZ65949:WWA65953 JN131485:JO131489 TJ131485:TK131489 ADF131485:ADG131489 ANB131485:ANC131489 AWX131485:AWY131489 BGT131485:BGU131489 BQP131485:BQQ131489 CAL131485:CAM131489 CKH131485:CKI131489 CUD131485:CUE131489 DDZ131485:DEA131489 DNV131485:DNW131489 DXR131485:DXS131489 EHN131485:EHO131489 ERJ131485:ERK131489 FBF131485:FBG131489 FLB131485:FLC131489 FUX131485:FUY131489 GET131485:GEU131489 GOP131485:GOQ131489 GYL131485:GYM131489 HIH131485:HII131489 HSD131485:HSE131489 IBZ131485:ICA131489 ILV131485:ILW131489 IVR131485:IVS131489 JFN131485:JFO131489 JPJ131485:JPK131489 JZF131485:JZG131489 KJB131485:KJC131489 KSX131485:KSY131489 LCT131485:LCU131489 LMP131485:LMQ131489 LWL131485:LWM131489 MGH131485:MGI131489 MQD131485:MQE131489 MZZ131485:NAA131489 NJV131485:NJW131489 NTR131485:NTS131489 ODN131485:ODO131489 ONJ131485:ONK131489 OXF131485:OXG131489 PHB131485:PHC131489 PQX131485:PQY131489 QAT131485:QAU131489 QKP131485:QKQ131489 QUL131485:QUM131489 REH131485:REI131489 ROD131485:ROE131489 RXZ131485:RYA131489 SHV131485:SHW131489 SRR131485:SRS131489 TBN131485:TBO131489 TLJ131485:TLK131489 TVF131485:TVG131489 UFB131485:UFC131489 UOX131485:UOY131489 UYT131485:UYU131489 VIP131485:VIQ131489 VSL131485:VSM131489 WCH131485:WCI131489 WMD131485:WME131489 WVZ131485:WWA131489 JN197021:JO197025 TJ197021:TK197025 ADF197021:ADG197025 ANB197021:ANC197025 AWX197021:AWY197025 BGT197021:BGU197025 BQP197021:BQQ197025 CAL197021:CAM197025 CKH197021:CKI197025 CUD197021:CUE197025 DDZ197021:DEA197025 DNV197021:DNW197025 DXR197021:DXS197025 EHN197021:EHO197025 ERJ197021:ERK197025 FBF197021:FBG197025 FLB197021:FLC197025 FUX197021:FUY197025 GET197021:GEU197025 GOP197021:GOQ197025 GYL197021:GYM197025 HIH197021:HII197025 HSD197021:HSE197025 IBZ197021:ICA197025 ILV197021:ILW197025 IVR197021:IVS197025 JFN197021:JFO197025 JPJ197021:JPK197025 JZF197021:JZG197025 KJB197021:KJC197025 KSX197021:KSY197025 LCT197021:LCU197025 LMP197021:LMQ197025 LWL197021:LWM197025 MGH197021:MGI197025 MQD197021:MQE197025 MZZ197021:NAA197025 NJV197021:NJW197025 NTR197021:NTS197025 ODN197021:ODO197025 ONJ197021:ONK197025 OXF197021:OXG197025 PHB197021:PHC197025 PQX197021:PQY197025 QAT197021:QAU197025 QKP197021:QKQ197025 QUL197021:QUM197025 REH197021:REI197025 ROD197021:ROE197025 RXZ197021:RYA197025 SHV197021:SHW197025 SRR197021:SRS197025 TBN197021:TBO197025 TLJ197021:TLK197025 TVF197021:TVG197025 UFB197021:UFC197025 UOX197021:UOY197025 UYT197021:UYU197025 VIP197021:VIQ197025 VSL197021:VSM197025 WCH197021:WCI197025 WMD197021:WME197025 WVZ197021:WWA197025 JN262557:JO262561 TJ262557:TK262561 ADF262557:ADG262561 ANB262557:ANC262561 AWX262557:AWY262561 BGT262557:BGU262561 BQP262557:BQQ262561 CAL262557:CAM262561 CKH262557:CKI262561 CUD262557:CUE262561 DDZ262557:DEA262561 DNV262557:DNW262561 DXR262557:DXS262561 EHN262557:EHO262561 ERJ262557:ERK262561 FBF262557:FBG262561 FLB262557:FLC262561 FUX262557:FUY262561 GET262557:GEU262561 GOP262557:GOQ262561 GYL262557:GYM262561 HIH262557:HII262561 HSD262557:HSE262561 IBZ262557:ICA262561 ILV262557:ILW262561 IVR262557:IVS262561 JFN262557:JFO262561 JPJ262557:JPK262561 JZF262557:JZG262561 KJB262557:KJC262561 KSX262557:KSY262561 LCT262557:LCU262561 LMP262557:LMQ262561 LWL262557:LWM262561 MGH262557:MGI262561 MQD262557:MQE262561 MZZ262557:NAA262561 NJV262557:NJW262561 NTR262557:NTS262561 ODN262557:ODO262561 ONJ262557:ONK262561 OXF262557:OXG262561 PHB262557:PHC262561 PQX262557:PQY262561 QAT262557:QAU262561 QKP262557:QKQ262561 QUL262557:QUM262561 REH262557:REI262561 ROD262557:ROE262561 RXZ262557:RYA262561 SHV262557:SHW262561 SRR262557:SRS262561 TBN262557:TBO262561 TLJ262557:TLK262561 TVF262557:TVG262561 UFB262557:UFC262561 UOX262557:UOY262561 UYT262557:UYU262561 VIP262557:VIQ262561 VSL262557:VSM262561 WCH262557:WCI262561 WMD262557:WME262561 WVZ262557:WWA262561 JN328093:JO328097 TJ328093:TK328097 ADF328093:ADG328097 ANB328093:ANC328097 AWX328093:AWY328097 BGT328093:BGU328097 BQP328093:BQQ328097 CAL328093:CAM328097 CKH328093:CKI328097 CUD328093:CUE328097 DDZ328093:DEA328097 DNV328093:DNW328097 DXR328093:DXS328097 EHN328093:EHO328097 ERJ328093:ERK328097 FBF328093:FBG328097 FLB328093:FLC328097 FUX328093:FUY328097 GET328093:GEU328097 GOP328093:GOQ328097 GYL328093:GYM328097 HIH328093:HII328097 HSD328093:HSE328097 IBZ328093:ICA328097 ILV328093:ILW328097 IVR328093:IVS328097 JFN328093:JFO328097 JPJ328093:JPK328097 JZF328093:JZG328097 KJB328093:KJC328097 KSX328093:KSY328097 LCT328093:LCU328097 LMP328093:LMQ328097 LWL328093:LWM328097 MGH328093:MGI328097 MQD328093:MQE328097 MZZ328093:NAA328097 NJV328093:NJW328097 NTR328093:NTS328097 ODN328093:ODO328097 ONJ328093:ONK328097 OXF328093:OXG328097 PHB328093:PHC328097 PQX328093:PQY328097 QAT328093:QAU328097 QKP328093:QKQ328097 QUL328093:QUM328097 REH328093:REI328097 ROD328093:ROE328097 RXZ328093:RYA328097 SHV328093:SHW328097 SRR328093:SRS328097 TBN328093:TBO328097 TLJ328093:TLK328097 TVF328093:TVG328097 UFB328093:UFC328097 UOX328093:UOY328097 UYT328093:UYU328097 VIP328093:VIQ328097 VSL328093:VSM328097 WCH328093:WCI328097 WMD328093:WME328097 WVZ328093:WWA328097 JN393629:JO393633 TJ393629:TK393633 ADF393629:ADG393633 ANB393629:ANC393633 AWX393629:AWY393633 BGT393629:BGU393633 BQP393629:BQQ393633 CAL393629:CAM393633 CKH393629:CKI393633 CUD393629:CUE393633 DDZ393629:DEA393633 DNV393629:DNW393633 DXR393629:DXS393633 EHN393629:EHO393633 ERJ393629:ERK393633 FBF393629:FBG393633 FLB393629:FLC393633 FUX393629:FUY393633 GET393629:GEU393633 GOP393629:GOQ393633 GYL393629:GYM393633 HIH393629:HII393633 HSD393629:HSE393633 IBZ393629:ICA393633 ILV393629:ILW393633 IVR393629:IVS393633 JFN393629:JFO393633 JPJ393629:JPK393633 JZF393629:JZG393633 KJB393629:KJC393633 KSX393629:KSY393633 LCT393629:LCU393633 LMP393629:LMQ393633 LWL393629:LWM393633 MGH393629:MGI393633 MQD393629:MQE393633 MZZ393629:NAA393633 NJV393629:NJW393633 NTR393629:NTS393633 ODN393629:ODO393633 ONJ393629:ONK393633 OXF393629:OXG393633 PHB393629:PHC393633 PQX393629:PQY393633 QAT393629:QAU393633 QKP393629:QKQ393633 QUL393629:QUM393633 REH393629:REI393633 ROD393629:ROE393633 RXZ393629:RYA393633 SHV393629:SHW393633 SRR393629:SRS393633 TBN393629:TBO393633 TLJ393629:TLK393633 TVF393629:TVG393633 UFB393629:UFC393633 UOX393629:UOY393633 UYT393629:UYU393633 VIP393629:VIQ393633 VSL393629:VSM393633 WCH393629:WCI393633 WMD393629:WME393633 WVZ393629:WWA393633 JN459165:JO459169 TJ459165:TK459169 ADF459165:ADG459169 ANB459165:ANC459169 AWX459165:AWY459169 BGT459165:BGU459169 BQP459165:BQQ459169 CAL459165:CAM459169 CKH459165:CKI459169 CUD459165:CUE459169 DDZ459165:DEA459169 DNV459165:DNW459169 DXR459165:DXS459169 EHN459165:EHO459169 ERJ459165:ERK459169 FBF459165:FBG459169 FLB459165:FLC459169 FUX459165:FUY459169 GET459165:GEU459169 GOP459165:GOQ459169 GYL459165:GYM459169 HIH459165:HII459169 HSD459165:HSE459169 IBZ459165:ICA459169 ILV459165:ILW459169 IVR459165:IVS459169 JFN459165:JFO459169 JPJ459165:JPK459169 JZF459165:JZG459169 KJB459165:KJC459169 KSX459165:KSY459169 LCT459165:LCU459169 LMP459165:LMQ459169 LWL459165:LWM459169 MGH459165:MGI459169 MQD459165:MQE459169 MZZ459165:NAA459169 NJV459165:NJW459169 NTR459165:NTS459169 ODN459165:ODO459169 ONJ459165:ONK459169 OXF459165:OXG459169 PHB459165:PHC459169 PQX459165:PQY459169 QAT459165:QAU459169 QKP459165:QKQ459169 QUL459165:QUM459169 REH459165:REI459169 ROD459165:ROE459169 RXZ459165:RYA459169 SHV459165:SHW459169 SRR459165:SRS459169 TBN459165:TBO459169 TLJ459165:TLK459169 TVF459165:TVG459169 UFB459165:UFC459169 UOX459165:UOY459169 UYT459165:UYU459169 VIP459165:VIQ459169 VSL459165:VSM459169 WCH459165:WCI459169 WMD459165:WME459169 WVZ459165:WWA459169 JN524701:JO524705 TJ524701:TK524705 ADF524701:ADG524705 ANB524701:ANC524705 AWX524701:AWY524705 BGT524701:BGU524705 BQP524701:BQQ524705 CAL524701:CAM524705 CKH524701:CKI524705 CUD524701:CUE524705 DDZ524701:DEA524705 DNV524701:DNW524705 DXR524701:DXS524705 EHN524701:EHO524705 ERJ524701:ERK524705 FBF524701:FBG524705 FLB524701:FLC524705 FUX524701:FUY524705 GET524701:GEU524705 GOP524701:GOQ524705 GYL524701:GYM524705 HIH524701:HII524705 HSD524701:HSE524705 IBZ524701:ICA524705 ILV524701:ILW524705 IVR524701:IVS524705 JFN524701:JFO524705 JPJ524701:JPK524705 JZF524701:JZG524705 KJB524701:KJC524705 KSX524701:KSY524705 LCT524701:LCU524705 LMP524701:LMQ524705 LWL524701:LWM524705 MGH524701:MGI524705 MQD524701:MQE524705 MZZ524701:NAA524705 NJV524701:NJW524705 NTR524701:NTS524705 ODN524701:ODO524705 ONJ524701:ONK524705 OXF524701:OXG524705 PHB524701:PHC524705 PQX524701:PQY524705 QAT524701:QAU524705 QKP524701:QKQ524705 QUL524701:QUM524705 REH524701:REI524705 ROD524701:ROE524705 RXZ524701:RYA524705 SHV524701:SHW524705 SRR524701:SRS524705 TBN524701:TBO524705 TLJ524701:TLK524705 TVF524701:TVG524705 UFB524701:UFC524705 UOX524701:UOY524705 UYT524701:UYU524705 VIP524701:VIQ524705 VSL524701:VSM524705 WCH524701:WCI524705 WMD524701:WME524705 WVZ524701:WWA524705 JN590237:JO590241 TJ590237:TK590241 ADF590237:ADG590241 ANB590237:ANC590241 AWX590237:AWY590241 BGT590237:BGU590241 BQP590237:BQQ590241 CAL590237:CAM590241 CKH590237:CKI590241 CUD590237:CUE590241 DDZ590237:DEA590241 DNV590237:DNW590241 DXR590237:DXS590241 EHN590237:EHO590241 ERJ590237:ERK590241 FBF590237:FBG590241 FLB590237:FLC590241 FUX590237:FUY590241 GET590237:GEU590241 GOP590237:GOQ590241 GYL590237:GYM590241 HIH590237:HII590241 HSD590237:HSE590241 IBZ590237:ICA590241 ILV590237:ILW590241 IVR590237:IVS590241 JFN590237:JFO590241 JPJ590237:JPK590241 JZF590237:JZG590241 KJB590237:KJC590241 KSX590237:KSY590241 LCT590237:LCU590241 LMP590237:LMQ590241 LWL590237:LWM590241 MGH590237:MGI590241 MQD590237:MQE590241 MZZ590237:NAA590241 NJV590237:NJW590241 NTR590237:NTS590241 ODN590237:ODO590241 ONJ590237:ONK590241 OXF590237:OXG590241 PHB590237:PHC590241 PQX590237:PQY590241 QAT590237:QAU590241 QKP590237:QKQ590241 QUL590237:QUM590241 REH590237:REI590241 ROD590237:ROE590241 RXZ590237:RYA590241 SHV590237:SHW590241 SRR590237:SRS590241 TBN590237:TBO590241 TLJ590237:TLK590241 TVF590237:TVG590241 UFB590237:UFC590241 UOX590237:UOY590241 UYT590237:UYU590241 VIP590237:VIQ590241 VSL590237:VSM590241 WCH590237:WCI590241 WMD590237:WME590241 WVZ590237:WWA590241 JN655773:JO655777 TJ655773:TK655777 ADF655773:ADG655777 ANB655773:ANC655777 AWX655773:AWY655777 BGT655773:BGU655777 BQP655773:BQQ655777 CAL655773:CAM655777 CKH655773:CKI655777 CUD655773:CUE655777 DDZ655773:DEA655777 DNV655773:DNW655777 DXR655773:DXS655777 EHN655773:EHO655777 ERJ655773:ERK655777 FBF655773:FBG655777 FLB655773:FLC655777 FUX655773:FUY655777 GET655773:GEU655777 GOP655773:GOQ655777 GYL655773:GYM655777 HIH655773:HII655777 HSD655773:HSE655777 IBZ655773:ICA655777 ILV655773:ILW655777 IVR655773:IVS655777 JFN655773:JFO655777 JPJ655773:JPK655777 JZF655773:JZG655777 KJB655773:KJC655777 KSX655773:KSY655777 LCT655773:LCU655777 LMP655773:LMQ655777 LWL655773:LWM655777 MGH655773:MGI655777 MQD655773:MQE655777 MZZ655773:NAA655777 NJV655773:NJW655777 NTR655773:NTS655777 ODN655773:ODO655777 ONJ655773:ONK655777 OXF655773:OXG655777 PHB655773:PHC655777 PQX655773:PQY655777 QAT655773:QAU655777 QKP655773:QKQ655777 QUL655773:QUM655777 REH655773:REI655777 ROD655773:ROE655777 RXZ655773:RYA655777 SHV655773:SHW655777 SRR655773:SRS655777 TBN655773:TBO655777 TLJ655773:TLK655777 TVF655773:TVG655777 UFB655773:UFC655777 UOX655773:UOY655777 UYT655773:UYU655777 VIP655773:VIQ655777 VSL655773:VSM655777 WCH655773:WCI655777 WMD655773:WME655777 WVZ655773:WWA655777 JN721309:JO721313 TJ721309:TK721313 ADF721309:ADG721313 ANB721309:ANC721313 AWX721309:AWY721313 BGT721309:BGU721313 BQP721309:BQQ721313 CAL721309:CAM721313 CKH721309:CKI721313 CUD721309:CUE721313 DDZ721309:DEA721313 DNV721309:DNW721313 DXR721309:DXS721313 EHN721309:EHO721313 ERJ721309:ERK721313 FBF721309:FBG721313 FLB721309:FLC721313 FUX721309:FUY721313 GET721309:GEU721313 GOP721309:GOQ721313 GYL721309:GYM721313 HIH721309:HII721313 HSD721309:HSE721313 IBZ721309:ICA721313 ILV721309:ILW721313 IVR721309:IVS721313 JFN721309:JFO721313 JPJ721309:JPK721313 JZF721309:JZG721313 KJB721309:KJC721313 KSX721309:KSY721313 LCT721309:LCU721313 LMP721309:LMQ721313 LWL721309:LWM721313 MGH721309:MGI721313 MQD721309:MQE721313 MZZ721309:NAA721313 NJV721309:NJW721313 NTR721309:NTS721313 ODN721309:ODO721313 ONJ721309:ONK721313 OXF721309:OXG721313 PHB721309:PHC721313 PQX721309:PQY721313 QAT721309:QAU721313 QKP721309:QKQ721313 QUL721309:QUM721313 REH721309:REI721313 ROD721309:ROE721313 RXZ721309:RYA721313 SHV721309:SHW721313 SRR721309:SRS721313 TBN721309:TBO721313 TLJ721309:TLK721313 TVF721309:TVG721313 UFB721309:UFC721313 UOX721309:UOY721313 UYT721309:UYU721313 VIP721309:VIQ721313 VSL721309:VSM721313 WCH721309:WCI721313 WMD721309:WME721313 WVZ721309:WWA721313 JN786845:JO786849 TJ786845:TK786849 ADF786845:ADG786849 ANB786845:ANC786849 AWX786845:AWY786849 BGT786845:BGU786849 BQP786845:BQQ786849 CAL786845:CAM786849 CKH786845:CKI786849 CUD786845:CUE786849 DDZ786845:DEA786849 DNV786845:DNW786849 DXR786845:DXS786849 EHN786845:EHO786849 ERJ786845:ERK786849 FBF786845:FBG786849 FLB786845:FLC786849 FUX786845:FUY786849 GET786845:GEU786849 GOP786845:GOQ786849 GYL786845:GYM786849 HIH786845:HII786849 HSD786845:HSE786849 IBZ786845:ICA786849 ILV786845:ILW786849 IVR786845:IVS786849 JFN786845:JFO786849 JPJ786845:JPK786849 JZF786845:JZG786849 KJB786845:KJC786849 KSX786845:KSY786849 LCT786845:LCU786849 LMP786845:LMQ786849 LWL786845:LWM786849 MGH786845:MGI786849 MQD786845:MQE786849 MZZ786845:NAA786849 NJV786845:NJW786849 NTR786845:NTS786849 ODN786845:ODO786849 ONJ786845:ONK786849 OXF786845:OXG786849 PHB786845:PHC786849 PQX786845:PQY786849 QAT786845:QAU786849 QKP786845:QKQ786849 QUL786845:QUM786849 REH786845:REI786849 ROD786845:ROE786849 RXZ786845:RYA786849 SHV786845:SHW786849 SRR786845:SRS786849 TBN786845:TBO786849 TLJ786845:TLK786849 TVF786845:TVG786849 UFB786845:UFC786849 UOX786845:UOY786849 UYT786845:UYU786849 VIP786845:VIQ786849 VSL786845:VSM786849 WCH786845:WCI786849 WMD786845:WME786849 WVZ786845:WWA786849 JN852381:JO852385 TJ852381:TK852385 ADF852381:ADG852385 ANB852381:ANC852385 AWX852381:AWY852385 BGT852381:BGU852385 BQP852381:BQQ852385 CAL852381:CAM852385 CKH852381:CKI852385 CUD852381:CUE852385 DDZ852381:DEA852385 DNV852381:DNW852385 DXR852381:DXS852385 EHN852381:EHO852385 ERJ852381:ERK852385 FBF852381:FBG852385 FLB852381:FLC852385 FUX852381:FUY852385 GET852381:GEU852385 GOP852381:GOQ852385 GYL852381:GYM852385 HIH852381:HII852385 HSD852381:HSE852385 IBZ852381:ICA852385 ILV852381:ILW852385 IVR852381:IVS852385 JFN852381:JFO852385 JPJ852381:JPK852385 JZF852381:JZG852385 KJB852381:KJC852385 KSX852381:KSY852385 LCT852381:LCU852385 LMP852381:LMQ852385 LWL852381:LWM852385 MGH852381:MGI852385 MQD852381:MQE852385 MZZ852381:NAA852385 NJV852381:NJW852385 NTR852381:NTS852385 ODN852381:ODO852385 ONJ852381:ONK852385 OXF852381:OXG852385 PHB852381:PHC852385 PQX852381:PQY852385 QAT852381:QAU852385 QKP852381:QKQ852385 QUL852381:QUM852385 REH852381:REI852385 ROD852381:ROE852385 RXZ852381:RYA852385 SHV852381:SHW852385 SRR852381:SRS852385 TBN852381:TBO852385 TLJ852381:TLK852385 TVF852381:TVG852385 UFB852381:UFC852385 UOX852381:UOY852385 UYT852381:UYU852385 VIP852381:VIQ852385 VSL852381:VSM852385 WCH852381:WCI852385 WMD852381:WME852385 WVZ852381:WWA852385 JN917917:JO917921 TJ917917:TK917921 ADF917917:ADG917921 ANB917917:ANC917921 AWX917917:AWY917921 BGT917917:BGU917921 BQP917917:BQQ917921 CAL917917:CAM917921 CKH917917:CKI917921 CUD917917:CUE917921 DDZ917917:DEA917921 DNV917917:DNW917921 DXR917917:DXS917921 EHN917917:EHO917921 ERJ917917:ERK917921 FBF917917:FBG917921 FLB917917:FLC917921 FUX917917:FUY917921 GET917917:GEU917921 GOP917917:GOQ917921 GYL917917:GYM917921 HIH917917:HII917921 HSD917917:HSE917921 IBZ917917:ICA917921 ILV917917:ILW917921 IVR917917:IVS917921 JFN917917:JFO917921 JPJ917917:JPK917921 JZF917917:JZG917921 KJB917917:KJC917921 KSX917917:KSY917921 LCT917917:LCU917921 LMP917917:LMQ917921 LWL917917:LWM917921 MGH917917:MGI917921 MQD917917:MQE917921 MZZ917917:NAA917921 NJV917917:NJW917921 NTR917917:NTS917921 ODN917917:ODO917921 ONJ917917:ONK917921 OXF917917:OXG917921 PHB917917:PHC917921 PQX917917:PQY917921 QAT917917:QAU917921 QKP917917:QKQ917921 QUL917917:QUM917921 REH917917:REI917921 ROD917917:ROE917921 RXZ917917:RYA917921 SHV917917:SHW917921 SRR917917:SRS917921 TBN917917:TBO917921 TLJ917917:TLK917921 TVF917917:TVG917921 UFB917917:UFC917921 UOX917917:UOY917921 UYT917917:UYU917921 VIP917917:VIQ917921 VSL917917:VSM917921 WCH917917:WCI917921 WMD917917:WME917921 WVZ917917:WWA917921 JN983453:JO983457 TJ983453:TK983457 ADF983453:ADG983457 ANB983453:ANC983457 AWX983453:AWY983457 BGT983453:BGU983457 BQP983453:BQQ983457 CAL983453:CAM983457 CKH983453:CKI983457 CUD983453:CUE983457 DDZ983453:DEA983457 DNV983453:DNW983457 DXR983453:DXS983457 EHN983453:EHO983457 ERJ983453:ERK983457 FBF983453:FBG983457 FLB983453:FLC983457 FUX983453:FUY983457 GET983453:GEU983457 GOP983453:GOQ983457 GYL983453:GYM983457 HIH983453:HII983457 HSD983453:HSE983457 IBZ983453:ICA983457 ILV983453:ILW983457 IVR983453:IVS983457 JFN983453:JFO983457 JPJ983453:JPK983457 JZF983453:JZG983457 KJB983453:KJC983457 KSX983453:KSY983457 LCT983453:LCU983457 LMP983453:LMQ983457 LWL983453:LWM983457 MGH983453:MGI983457 MQD983453:MQE983457 MZZ983453:NAA983457 NJV983453:NJW983457 NTR983453:NTS983457 ODN983453:ODO983457 ONJ983453:ONK983457 OXF983453:OXG983457 PHB983453:PHC983457 PQX983453:PQY983457 QAT983453:QAU983457 QKP983453:QKQ983457 QUL983453:QUM983457 REH983453:REI983457 ROD983453:ROE983457 RXZ983453:RYA983457 SHV983453:SHW983457 SRR983453:SRS983457 TBN983453:TBO983457 TLJ983453:TLK983457 TVF983453:TVG983457 UFB983453:UFC983457 UOX983453:UOY983457 UYT983453:UYU983457 VIP983453:VIQ983457 VSL983453:VSM983457 WCH983453:WCI983457 WMD983453:WME983457 WVZ983453:WWA983457" xr:uid="{00000000-0002-0000-0200-000000000000}">
      <formula1>0</formula1>
    </dataValidation>
    <dataValidation type="decimal" operator="greaterThanOrEqual" allowBlank="1" showInputMessage="1" showErrorMessage="1" error="Valor debe ser mayor o igual que 0" promptTitle="Diferencia contable Vs fiscal" prompt="Si existe una diferencia en el  momento del reconocimiento contable a 31/12/2015 y la elaboracion de la declaracion de renta que modifiique el impuesto a las ganancias corrientes, registre el ajuste respectivo" sqref="JN65948 TJ65948 ADF65948 ANB65948 AWX65948 BGT65948 BQP65948 CAL65948 CKH65948 CUD65948 DDZ65948 DNV65948 DXR65948 EHN65948 ERJ65948 FBF65948 FLB65948 FUX65948 GET65948 GOP65948 GYL65948 HIH65948 HSD65948 IBZ65948 ILV65948 IVR65948 JFN65948 JPJ65948 JZF65948 KJB65948 KSX65948 LCT65948 LMP65948 LWL65948 MGH65948 MQD65948 MZZ65948 NJV65948 NTR65948 ODN65948 ONJ65948 OXF65948 PHB65948 PQX65948 QAT65948 QKP65948 QUL65948 REH65948 ROD65948 RXZ65948 SHV65948 SRR65948 TBN65948 TLJ65948 TVF65948 UFB65948 UOX65948 UYT65948 VIP65948 VSL65948 WCH65948 WMD65948 WVZ65948 JN131484 TJ131484 ADF131484 ANB131484 AWX131484 BGT131484 BQP131484 CAL131484 CKH131484 CUD131484 DDZ131484 DNV131484 DXR131484 EHN131484 ERJ131484 FBF131484 FLB131484 FUX131484 GET131484 GOP131484 GYL131484 HIH131484 HSD131484 IBZ131484 ILV131484 IVR131484 JFN131484 JPJ131484 JZF131484 KJB131484 KSX131484 LCT131484 LMP131484 LWL131484 MGH131484 MQD131484 MZZ131484 NJV131484 NTR131484 ODN131484 ONJ131484 OXF131484 PHB131484 PQX131484 QAT131484 QKP131484 QUL131484 REH131484 ROD131484 RXZ131484 SHV131484 SRR131484 TBN131484 TLJ131484 TVF131484 UFB131484 UOX131484 UYT131484 VIP131484 VSL131484 WCH131484 WMD131484 WVZ131484 JN197020 TJ197020 ADF197020 ANB197020 AWX197020 BGT197020 BQP197020 CAL197020 CKH197020 CUD197020 DDZ197020 DNV197020 DXR197020 EHN197020 ERJ197020 FBF197020 FLB197020 FUX197020 GET197020 GOP197020 GYL197020 HIH197020 HSD197020 IBZ197020 ILV197020 IVR197020 JFN197020 JPJ197020 JZF197020 KJB197020 KSX197020 LCT197020 LMP197020 LWL197020 MGH197020 MQD197020 MZZ197020 NJV197020 NTR197020 ODN197020 ONJ197020 OXF197020 PHB197020 PQX197020 QAT197020 QKP197020 QUL197020 REH197020 ROD197020 RXZ197020 SHV197020 SRR197020 TBN197020 TLJ197020 TVF197020 UFB197020 UOX197020 UYT197020 VIP197020 VSL197020 WCH197020 WMD197020 WVZ197020 JN262556 TJ262556 ADF262556 ANB262556 AWX262556 BGT262556 BQP262556 CAL262556 CKH262556 CUD262556 DDZ262556 DNV262556 DXR262556 EHN262556 ERJ262556 FBF262556 FLB262556 FUX262556 GET262556 GOP262556 GYL262556 HIH262556 HSD262556 IBZ262556 ILV262556 IVR262556 JFN262556 JPJ262556 JZF262556 KJB262556 KSX262556 LCT262556 LMP262556 LWL262556 MGH262556 MQD262556 MZZ262556 NJV262556 NTR262556 ODN262556 ONJ262556 OXF262556 PHB262556 PQX262556 QAT262556 QKP262556 QUL262556 REH262556 ROD262556 RXZ262556 SHV262556 SRR262556 TBN262556 TLJ262556 TVF262556 UFB262556 UOX262556 UYT262556 VIP262556 VSL262556 WCH262556 WMD262556 WVZ262556 JN328092 TJ328092 ADF328092 ANB328092 AWX328092 BGT328092 BQP328092 CAL328092 CKH328092 CUD328092 DDZ328092 DNV328092 DXR328092 EHN328092 ERJ328092 FBF328092 FLB328092 FUX328092 GET328092 GOP328092 GYL328092 HIH328092 HSD328092 IBZ328092 ILV328092 IVR328092 JFN328092 JPJ328092 JZF328092 KJB328092 KSX328092 LCT328092 LMP328092 LWL328092 MGH328092 MQD328092 MZZ328092 NJV328092 NTR328092 ODN328092 ONJ328092 OXF328092 PHB328092 PQX328092 QAT328092 QKP328092 QUL328092 REH328092 ROD328092 RXZ328092 SHV328092 SRR328092 TBN328092 TLJ328092 TVF328092 UFB328092 UOX328092 UYT328092 VIP328092 VSL328092 WCH328092 WMD328092 WVZ328092 JN393628 TJ393628 ADF393628 ANB393628 AWX393628 BGT393628 BQP393628 CAL393628 CKH393628 CUD393628 DDZ393628 DNV393628 DXR393628 EHN393628 ERJ393628 FBF393628 FLB393628 FUX393628 GET393628 GOP393628 GYL393628 HIH393628 HSD393628 IBZ393628 ILV393628 IVR393628 JFN393628 JPJ393628 JZF393628 KJB393628 KSX393628 LCT393628 LMP393628 LWL393628 MGH393628 MQD393628 MZZ393628 NJV393628 NTR393628 ODN393628 ONJ393628 OXF393628 PHB393628 PQX393628 QAT393628 QKP393628 QUL393628 REH393628 ROD393628 RXZ393628 SHV393628 SRR393628 TBN393628 TLJ393628 TVF393628 UFB393628 UOX393628 UYT393628 VIP393628 VSL393628 WCH393628 WMD393628 WVZ393628 JN459164 TJ459164 ADF459164 ANB459164 AWX459164 BGT459164 BQP459164 CAL459164 CKH459164 CUD459164 DDZ459164 DNV459164 DXR459164 EHN459164 ERJ459164 FBF459164 FLB459164 FUX459164 GET459164 GOP459164 GYL459164 HIH459164 HSD459164 IBZ459164 ILV459164 IVR459164 JFN459164 JPJ459164 JZF459164 KJB459164 KSX459164 LCT459164 LMP459164 LWL459164 MGH459164 MQD459164 MZZ459164 NJV459164 NTR459164 ODN459164 ONJ459164 OXF459164 PHB459164 PQX459164 QAT459164 QKP459164 QUL459164 REH459164 ROD459164 RXZ459164 SHV459164 SRR459164 TBN459164 TLJ459164 TVF459164 UFB459164 UOX459164 UYT459164 VIP459164 VSL459164 WCH459164 WMD459164 WVZ459164 JN524700 TJ524700 ADF524700 ANB524700 AWX524700 BGT524700 BQP524700 CAL524700 CKH524700 CUD524700 DDZ524700 DNV524700 DXR524700 EHN524700 ERJ524700 FBF524700 FLB524700 FUX524700 GET524700 GOP524700 GYL524700 HIH524700 HSD524700 IBZ524700 ILV524700 IVR524700 JFN524700 JPJ524700 JZF524700 KJB524700 KSX524700 LCT524700 LMP524700 LWL524700 MGH524700 MQD524700 MZZ524700 NJV524700 NTR524700 ODN524700 ONJ524700 OXF524700 PHB524700 PQX524700 QAT524700 QKP524700 QUL524700 REH524700 ROD524700 RXZ524700 SHV524700 SRR524700 TBN524700 TLJ524700 TVF524700 UFB524700 UOX524700 UYT524700 VIP524700 VSL524700 WCH524700 WMD524700 WVZ524700 JN590236 TJ590236 ADF590236 ANB590236 AWX590236 BGT590236 BQP590236 CAL590236 CKH590236 CUD590236 DDZ590236 DNV590236 DXR590236 EHN590236 ERJ590236 FBF590236 FLB590236 FUX590236 GET590236 GOP590236 GYL590236 HIH590236 HSD590236 IBZ590236 ILV590236 IVR590236 JFN590236 JPJ590236 JZF590236 KJB590236 KSX590236 LCT590236 LMP590236 LWL590236 MGH590236 MQD590236 MZZ590236 NJV590236 NTR590236 ODN590236 ONJ590236 OXF590236 PHB590236 PQX590236 QAT590236 QKP590236 QUL590236 REH590236 ROD590236 RXZ590236 SHV590236 SRR590236 TBN590236 TLJ590236 TVF590236 UFB590236 UOX590236 UYT590236 VIP590236 VSL590236 WCH590236 WMD590236 WVZ590236 JN655772 TJ655772 ADF655772 ANB655772 AWX655772 BGT655772 BQP655772 CAL655772 CKH655772 CUD655772 DDZ655772 DNV655772 DXR655772 EHN655772 ERJ655772 FBF655772 FLB655772 FUX655772 GET655772 GOP655772 GYL655772 HIH655772 HSD655772 IBZ655772 ILV655772 IVR655772 JFN655772 JPJ655772 JZF655772 KJB655772 KSX655772 LCT655772 LMP655772 LWL655772 MGH655772 MQD655772 MZZ655772 NJV655772 NTR655772 ODN655772 ONJ655772 OXF655772 PHB655772 PQX655772 QAT655772 QKP655772 QUL655772 REH655772 ROD655772 RXZ655772 SHV655772 SRR655772 TBN655772 TLJ655772 TVF655772 UFB655772 UOX655772 UYT655772 VIP655772 VSL655772 WCH655772 WMD655772 WVZ655772 JN721308 TJ721308 ADF721308 ANB721308 AWX721308 BGT721308 BQP721308 CAL721308 CKH721308 CUD721308 DDZ721308 DNV721308 DXR721308 EHN721308 ERJ721308 FBF721308 FLB721308 FUX721308 GET721308 GOP721308 GYL721308 HIH721308 HSD721308 IBZ721308 ILV721308 IVR721308 JFN721308 JPJ721308 JZF721308 KJB721308 KSX721308 LCT721308 LMP721308 LWL721308 MGH721308 MQD721308 MZZ721308 NJV721308 NTR721308 ODN721308 ONJ721308 OXF721308 PHB721308 PQX721308 QAT721308 QKP721308 QUL721308 REH721308 ROD721308 RXZ721308 SHV721308 SRR721308 TBN721308 TLJ721308 TVF721308 UFB721308 UOX721308 UYT721308 VIP721308 VSL721308 WCH721308 WMD721308 WVZ721308 JN786844 TJ786844 ADF786844 ANB786844 AWX786844 BGT786844 BQP786844 CAL786844 CKH786844 CUD786844 DDZ786844 DNV786844 DXR786844 EHN786844 ERJ786844 FBF786844 FLB786844 FUX786844 GET786844 GOP786844 GYL786844 HIH786844 HSD786844 IBZ786844 ILV786844 IVR786844 JFN786844 JPJ786844 JZF786844 KJB786844 KSX786844 LCT786844 LMP786844 LWL786844 MGH786844 MQD786844 MZZ786844 NJV786844 NTR786844 ODN786844 ONJ786844 OXF786844 PHB786844 PQX786844 QAT786844 QKP786844 QUL786844 REH786844 ROD786844 RXZ786844 SHV786844 SRR786844 TBN786844 TLJ786844 TVF786844 UFB786844 UOX786844 UYT786844 VIP786844 VSL786844 WCH786844 WMD786844 WVZ786844 JN852380 TJ852380 ADF852380 ANB852380 AWX852380 BGT852380 BQP852380 CAL852380 CKH852380 CUD852380 DDZ852380 DNV852380 DXR852380 EHN852380 ERJ852380 FBF852380 FLB852380 FUX852380 GET852380 GOP852380 GYL852380 HIH852380 HSD852380 IBZ852380 ILV852380 IVR852380 JFN852380 JPJ852380 JZF852380 KJB852380 KSX852380 LCT852380 LMP852380 LWL852380 MGH852380 MQD852380 MZZ852380 NJV852380 NTR852380 ODN852380 ONJ852380 OXF852380 PHB852380 PQX852380 QAT852380 QKP852380 QUL852380 REH852380 ROD852380 RXZ852380 SHV852380 SRR852380 TBN852380 TLJ852380 TVF852380 UFB852380 UOX852380 UYT852380 VIP852380 VSL852380 WCH852380 WMD852380 WVZ852380 JN917916 TJ917916 ADF917916 ANB917916 AWX917916 BGT917916 BQP917916 CAL917916 CKH917916 CUD917916 DDZ917916 DNV917916 DXR917916 EHN917916 ERJ917916 FBF917916 FLB917916 FUX917916 GET917916 GOP917916 GYL917916 HIH917916 HSD917916 IBZ917916 ILV917916 IVR917916 JFN917916 JPJ917916 JZF917916 KJB917916 KSX917916 LCT917916 LMP917916 LWL917916 MGH917916 MQD917916 MZZ917916 NJV917916 NTR917916 ODN917916 ONJ917916 OXF917916 PHB917916 PQX917916 QAT917916 QKP917916 QUL917916 REH917916 ROD917916 RXZ917916 SHV917916 SRR917916 TBN917916 TLJ917916 TVF917916 UFB917916 UOX917916 UYT917916 VIP917916 VSL917916 WCH917916 WMD917916 WVZ917916 JN983452 TJ983452 ADF983452 ANB983452 AWX983452 BGT983452 BQP983452 CAL983452 CKH983452 CUD983452 DDZ983452 DNV983452 DXR983452 EHN983452 ERJ983452 FBF983452 FLB983452 FUX983452 GET983452 GOP983452 GYL983452 HIH983452 HSD983452 IBZ983452 ILV983452 IVR983452 JFN983452 JPJ983452 JZF983452 KJB983452 KSX983452 LCT983452 LMP983452 LWL983452 MGH983452 MQD983452 MZZ983452 NJV983452 NTR983452 ODN983452 ONJ983452 OXF983452 PHB983452 PQX983452 QAT983452 QKP983452 QUL983452 REH983452 ROD983452 RXZ983452 SHV983452 SRR983452 TBN983452 TLJ983452 TVF983452 UFB983452 UOX983452 UYT983452 VIP983452 VSL983452 WCH983452 WMD983452 WVZ983452 WWC461:WWC544 WMG461:WMG544 WCK461:WCK544 VSO461:VSO544 VIS461:VIS544 UYW461:UYW544 UPA461:UPA544 UFE461:UFE544 TVI461:TVI544 TLM461:TLM544 TBQ461:TBQ544 SRU461:SRU544 SHY461:SHY544 RYC461:RYC544 ROG461:ROG544 REK461:REK544 QUO461:QUO544 QKS461:QKS544 QAW461:QAW544 PRA461:PRA544 PHE461:PHE544 OXI461:OXI544 ONM461:ONM544 ODQ461:ODQ544 NTU461:NTU544 NJY461:NJY544 NAC461:NAC544 MQG461:MQG544 MGK461:MGK544 LWO461:LWO544 LMS461:LMS544 LCW461:LCW544 KTA461:KTA544 KJE461:KJE544 JZI461:JZI544 JPM461:JPM544 JFQ461:JFQ544 IVU461:IVU544 ILY461:ILY544 ICC461:ICC544 HSG461:HSG544 HIK461:HIK544 GYO461:GYO544 GOS461:GOS544 GEW461:GEW544 FVA461:FVA544 FLE461:FLE544 FBI461:FBI544 ERM461:ERM544 EHQ461:EHQ544 DXU461:DXU544 DNY461:DNY544 DEC461:DEC544 CUG461:CUG544 CKK461:CKK544 CAO461:CAO544 BQS461:BQS544 BGW461:BGW544 AXA461:AXA544 ANE461:ANE544 ADI461:ADI544 TM461:TM544 JQ461:JQ544" xr:uid="{00000000-0002-0000-0200-000001000000}">
      <formula1>0</formula1>
    </dataValidation>
    <dataValidation type="decimal" operator="greaterThanOrEqual" allowBlank="1" showInputMessage="1" showErrorMessage="1" error="Valor debe ser mayor o igual que 0" promptTitle="Diferncia contable Vs fiscal" prompt="Si existe una diferencia en el  momento del reconocimiento contable a 31/12/2015 y la elaboracion de la declaracion de renta que altere el impuesto a las ganancias corrientes, registre el ajuste respectivo" sqref="JO65948 TK65948 ADG65948 ANC65948 AWY65948 BGU65948 BQQ65948 CAM65948 CKI65948 CUE65948 DEA65948 DNW65948 DXS65948 EHO65948 ERK65948 FBG65948 FLC65948 FUY65948 GEU65948 GOQ65948 GYM65948 HII65948 HSE65948 ICA65948 ILW65948 IVS65948 JFO65948 JPK65948 JZG65948 KJC65948 KSY65948 LCU65948 LMQ65948 LWM65948 MGI65948 MQE65948 NAA65948 NJW65948 NTS65948 ODO65948 ONK65948 OXG65948 PHC65948 PQY65948 QAU65948 QKQ65948 QUM65948 REI65948 ROE65948 RYA65948 SHW65948 SRS65948 TBO65948 TLK65948 TVG65948 UFC65948 UOY65948 UYU65948 VIQ65948 VSM65948 WCI65948 WME65948 WWA65948 JO131484 TK131484 ADG131484 ANC131484 AWY131484 BGU131484 BQQ131484 CAM131484 CKI131484 CUE131484 DEA131484 DNW131484 DXS131484 EHO131484 ERK131484 FBG131484 FLC131484 FUY131484 GEU131484 GOQ131484 GYM131484 HII131484 HSE131484 ICA131484 ILW131484 IVS131484 JFO131484 JPK131484 JZG131484 KJC131484 KSY131484 LCU131484 LMQ131484 LWM131484 MGI131484 MQE131484 NAA131484 NJW131484 NTS131484 ODO131484 ONK131484 OXG131484 PHC131484 PQY131484 QAU131484 QKQ131484 QUM131484 REI131484 ROE131484 RYA131484 SHW131484 SRS131484 TBO131484 TLK131484 TVG131484 UFC131484 UOY131484 UYU131484 VIQ131484 VSM131484 WCI131484 WME131484 WWA131484 JO197020 TK197020 ADG197020 ANC197020 AWY197020 BGU197020 BQQ197020 CAM197020 CKI197020 CUE197020 DEA197020 DNW197020 DXS197020 EHO197020 ERK197020 FBG197020 FLC197020 FUY197020 GEU197020 GOQ197020 GYM197020 HII197020 HSE197020 ICA197020 ILW197020 IVS197020 JFO197020 JPK197020 JZG197020 KJC197020 KSY197020 LCU197020 LMQ197020 LWM197020 MGI197020 MQE197020 NAA197020 NJW197020 NTS197020 ODO197020 ONK197020 OXG197020 PHC197020 PQY197020 QAU197020 QKQ197020 QUM197020 REI197020 ROE197020 RYA197020 SHW197020 SRS197020 TBO197020 TLK197020 TVG197020 UFC197020 UOY197020 UYU197020 VIQ197020 VSM197020 WCI197020 WME197020 WWA197020 JO262556 TK262556 ADG262556 ANC262556 AWY262556 BGU262556 BQQ262556 CAM262556 CKI262556 CUE262556 DEA262556 DNW262556 DXS262556 EHO262556 ERK262556 FBG262556 FLC262556 FUY262556 GEU262556 GOQ262556 GYM262556 HII262556 HSE262556 ICA262556 ILW262556 IVS262556 JFO262556 JPK262556 JZG262556 KJC262556 KSY262556 LCU262556 LMQ262556 LWM262556 MGI262556 MQE262556 NAA262556 NJW262556 NTS262556 ODO262556 ONK262556 OXG262556 PHC262556 PQY262556 QAU262556 QKQ262556 QUM262556 REI262556 ROE262556 RYA262556 SHW262556 SRS262556 TBO262556 TLK262556 TVG262556 UFC262556 UOY262556 UYU262556 VIQ262556 VSM262556 WCI262556 WME262556 WWA262556 JO328092 TK328092 ADG328092 ANC328092 AWY328092 BGU328092 BQQ328092 CAM328092 CKI328092 CUE328092 DEA328092 DNW328092 DXS328092 EHO328092 ERK328092 FBG328092 FLC328092 FUY328092 GEU328092 GOQ328092 GYM328092 HII328092 HSE328092 ICA328092 ILW328092 IVS328092 JFO328092 JPK328092 JZG328092 KJC328092 KSY328092 LCU328092 LMQ328092 LWM328092 MGI328092 MQE328092 NAA328092 NJW328092 NTS328092 ODO328092 ONK328092 OXG328092 PHC328092 PQY328092 QAU328092 QKQ328092 QUM328092 REI328092 ROE328092 RYA328092 SHW328092 SRS328092 TBO328092 TLK328092 TVG328092 UFC328092 UOY328092 UYU328092 VIQ328092 VSM328092 WCI328092 WME328092 WWA328092 JO393628 TK393628 ADG393628 ANC393628 AWY393628 BGU393628 BQQ393628 CAM393628 CKI393628 CUE393628 DEA393628 DNW393628 DXS393628 EHO393628 ERK393628 FBG393628 FLC393628 FUY393628 GEU393628 GOQ393628 GYM393628 HII393628 HSE393628 ICA393628 ILW393628 IVS393628 JFO393628 JPK393628 JZG393628 KJC393628 KSY393628 LCU393628 LMQ393628 LWM393628 MGI393628 MQE393628 NAA393628 NJW393628 NTS393628 ODO393628 ONK393628 OXG393628 PHC393628 PQY393628 QAU393628 QKQ393628 QUM393628 REI393628 ROE393628 RYA393628 SHW393628 SRS393628 TBO393628 TLK393628 TVG393628 UFC393628 UOY393628 UYU393628 VIQ393628 VSM393628 WCI393628 WME393628 WWA393628 JO459164 TK459164 ADG459164 ANC459164 AWY459164 BGU459164 BQQ459164 CAM459164 CKI459164 CUE459164 DEA459164 DNW459164 DXS459164 EHO459164 ERK459164 FBG459164 FLC459164 FUY459164 GEU459164 GOQ459164 GYM459164 HII459164 HSE459164 ICA459164 ILW459164 IVS459164 JFO459164 JPK459164 JZG459164 KJC459164 KSY459164 LCU459164 LMQ459164 LWM459164 MGI459164 MQE459164 NAA459164 NJW459164 NTS459164 ODO459164 ONK459164 OXG459164 PHC459164 PQY459164 QAU459164 QKQ459164 QUM459164 REI459164 ROE459164 RYA459164 SHW459164 SRS459164 TBO459164 TLK459164 TVG459164 UFC459164 UOY459164 UYU459164 VIQ459164 VSM459164 WCI459164 WME459164 WWA459164 JO524700 TK524700 ADG524700 ANC524700 AWY524700 BGU524700 BQQ524700 CAM524700 CKI524700 CUE524700 DEA524700 DNW524700 DXS524700 EHO524700 ERK524700 FBG524700 FLC524700 FUY524700 GEU524700 GOQ524700 GYM524700 HII524700 HSE524700 ICA524700 ILW524700 IVS524700 JFO524700 JPK524700 JZG524700 KJC524700 KSY524700 LCU524700 LMQ524700 LWM524700 MGI524700 MQE524700 NAA524700 NJW524700 NTS524700 ODO524700 ONK524700 OXG524700 PHC524700 PQY524700 QAU524700 QKQ524700 QUM524700 REI524700 ROE524700 RYA524700 SHW524700 SRS524700 TBO524700 TLK524700 TVG524700 UFC524700 UOY524700 UYU524700 VIQ524700 VSM524700 WCI524700 WME524700 WWA524700 JO590236 TK590236 ADG590236 ANC590236 AWY590236 BGU590236 BQQ590236 CAM590236 CKI590236 CUE590236 DEA590236 DNW590236 DXS590236 EHO590236 ERK590236 FBG590236 FLC590236 FUY590236 GEU590236 GOQ590236 GYM590236 HII590236 HSE590236 ICA590236 ILW590236 IVS590236 JFO590236 JPK590236 JZG590236 KJC590236 KSY590236 LCU590236 LMQ590236 LWM590236 MGI590236 MQE590236 NAA590236 NJW590236 NTS590236 ODO590236 ONK590236 OXG590236 PHC590236 PQY590236 QAU590236 QKQ590236 QUM590236 REI590236 ROE590236 RYA590236 SHW590236 SRS590236 TBO590236 TLK590236 TVG590236 UFC590236 UOY590236 UYU590236 VIQ590236 VSM590236 WCI590236 WME590236 WWA590236 JO655772 TK655772 ADG655772 ANC655772 AWY655772 BGU655772 BQQ655772 CAM655772 CKI655772 CUE655772 DEA655772 DNW655772 DXS655772 EHO655772 ERK655772 FBG655772 FLC655772 FUY655772 GEU655772 GOQ655772 GYM655772 HII655772 HSE655772 ICA655772 ILW655772 IVS655772 JFO655772 JPK655772 JZG655772 KJC655772 KSY655772 LCU655772 LMQ655772 LWM655772 MGI655772 MQE655772 NAA655772 NJW655772 NTS655772 ODO655772 ONK655772 OXG655772 PHC655772 PQY655772 QAU655772 QKQ655772 QUM655772 REI655772 ROE655772 RYA655772 SHW655772 SRS655772 TBO655772 TLK655772 TVG655772 UFC655772 UOY655772 UYU655772 VIQ655772 VSM655772 WCI655772 WME655772 WWA655772 JO721308 TK721308 ADG721308 ANC721308 AWY721308 BGU721308 BQQ721308 CAM721308 CKI721308 CUE721308 DEA721308 DNW721308 DXS721308 EHO721308 ERK721308 FBG721308 FLC721308 FUY721308 GEU721308 GOQ721308 GYM721308 HII721308 HSE721308 ICA721308 ILW721308 IVS721308 JFO721308 JPK721308 JZG721308 KJC721308 KSY721308 LCU721308 LMQ721308 LWM721308 MGI721308 MQE721308 NAA721308 NJW721308 NTS721308 ODO721308 ONK721308 OXG721308 PHC721308 PQY721308 QAU721308 QKQ721308 QUM721308 REI721308 ROE721308 RYA721308 SHW721308 SRS721308 TBO721308 TLK721308 TVG721308 UFC721308 UOY721308 UYU721308 VIQ721308 VSM721308 WCI721308 WME721308 WWA721308 JO786844 TK786844 ADG786844 ANC786844 AWY786844 BGU786844 BQQ786844 CAM786844 CKI786844 CUE786844 DEA786844 DNW786844 DXS786844 EHO786844 ERK786844 FBG786844 FLC786844 FUY786844 GEU786844 GOQ786844 GYM786844 HII786844 HSE786844 ICA786844 ILW786844 IVS786844 JFO786844 JPK786844 JZG786844 KJC786844 KSY786844 LCU786844 LMQ786844 LWM786844 MGI786844 MQE786844 NAA786844 NJW786844 NTS786844 ODO786844 ONK786844 OXG786844 PHC786844 PQY786844 QAU786844 QKQ786844 QUM786844 REI786844 ROE786844 RYA786844 SHW786844 SRS786844 TBO786844 TLK786844 TVG786844 UFC786844 UOY786844 UYU786844 VIQ786844 VSM786844 WCI786844 WME786844 WWA786844 JO852380 TK852380 ADG852380 ANC852380 AWY852380 BGU852380 BQQ852380 CAM852380 CKI852380 CUE852380 DEA852380 DNW852380 DXS852380 EHO852380 ERK852380 FBG852380 FLC852380 FUY852380 GEU852380 GOQ852380 GYM852380 HII852380 HSE852380 ICA852380 ILW852380 IVS852380 JFO852380 JPK852380 JZG852380 KJC852380 KSY852380 LCU852380 LMQ852380 LWM852380 MGI852380 MQE852380 NAA852380 NJW852380 NTS852380 ODO852380 ONK852380 OXG852380 PHC852380 PQY852380 QAU852380 QKQ852380 QUM852380 REI852380 ROE852380 RYA852380 SHW852380 SRS852380 TBO852380 TLK852380 TVG852380 UFC852380 UOY852380 UYU852380 VIQ852380 VSM852380 WCI852380 WME852380 WWA852380 JO917916 TK917916 ADG917916 ANC917916 AWY917916 BGU917916 BQQ917916 CAM917916 CKI917916 CUE917916 DEA917916 DNW917916 DXS917916 EHO917916 ERK917916 FBG917916 FLC917916 FUY917916 GEU917916 GOQ917916 GYM917916 HII917916 HSE917916 ICA917916 ILW917916 IVS917916 JFO917916 JPK917916 JZG917916 KJC917916 KSY917916 LCU917916 LMQ917916 LWM917916 MGI917916 MQE917916 NAA917916 NJW917916 NTS917916 ODO917916 ONK917916 OXG917916 PHC917916 PQY917916 QAU917916 QKQ917916 QUM917916 REI917916 ROE917916 RYA917916 SHW917916 SRS917916 TBO917916 TLK917916 TVG917916 UFC917916 UOY917916 UYU917916 VIQ917916 VSM917916 WCI917916 WME917916 WWA917916 JO983452 TK983452 ADG983452 ANC983452 AWY983452 BGU983452 BQQ983452 CAM983452 CKI983452 CUE983452 DEA983452 DNW983452 DXS983452 EHO983452 ERK983452 FBG983452 FLC983452 FUY983452 GEU983452 GOQ983452 GYM983452 HII983452 HSE983452 ICA983452 ILW983452 IVS983452 JFO983452 JPK983452 JZG983452 KJC983452 KSY983452 LCU983452 LMQ983452 LWM983452 MGI983452 MQE983452 NAA983452 NJW983452 NTS983452 ODO983452 ONK983452 OXG983452 PHC983452 PQY983452 QAU983452 QKQ983452 QUM983452 REI983452 ROE983452 RYA983452 SHW983452 SRS983452 TBO983452 TLK983452 TVG983452 UFC983452 UOY983452 UYU983452 VIQ983452 VSM983452 WCI983452 WME983452 WWA983452 WWD461:WWD544 WMH461:WMH544 WCL461:WCL544 VSP461:VSP544 VIT461:VIT544 UYX461:UYX544 UPB461:UPB544 UFF461:UFF544 TVJ461:TVJ544 TLN461:TLN544 TBR461:TBR544 SRV461:SRV544 SHZ461:SHZ544 RYD461:RYD544 ROH461:ROH544 REL461:REL544 QUP461:QUP544 QKT461:QKT544 QAX461:QAX544 PRB461:PRB544 PHF461:PHF544 OXJ461:OXJ544 ONN461:ONN544 ODR461:ODR544 NTV461:NTV544 NJZ461:NJZ544 NAD461:NAD544 MQH461:MQH544 MGL461:MGL544 LWP461:LWP544 LMT461:LMT544 LCX461:LCX544 KTB461:KTB544 KJF461:KJF544 JZJ461:JZJ544 JPN461:JPN544 JFR461:JFR544 IVV461:IVV544 ILZ461:ILZ544 ICD461:ICD544 HSH461:HSH544 HIL461:HIL544 GYP461:GYP544 GOT461:GOT544 GEX461:GEX544 FVB461:FVB544 FLF461:FLF544 FBJ461:FBJ544 ERN461:ERN544 EHR461:EHR544 DXV461:DXV544 DNZ461:DNZ544 DED461:DED544 CUH461:CUH544 CKL461:CKL544 CAP461:CAP544 BQT461:BQT544 BGX461:BGX544 AXB461:AXB544 ANF461:ANF544 ADJ461:ADJ544 TN461:TN544 JR461:JR544" xr:uid="{00000000-0002-0000-0200-000002000000}">
      <formula1>0</formula1>
    </dataValidation>
    <dataValidation type="decimal" operator="greaterThanOrEqual" allowBlank="1" showInputMessage="1" showErrorMessage="1" error="Valor debe ser mayor o igual que 0" promptTitle="Diferencia contable Vs fiscal" prompt="Si existe una diferencia en el  momento del reconocimiento contable a 31/12/2015 y la elaboracion de la declaracion de renta que modifique el impuesto a las ganancias diferido, registre el ajuste respectivo" sqref="JN65954:JO65972 TJ65954:TK65972 ADF65954:ADG65972 ANB65954:ANC65972 AWX65954:AWY65972 BGT65954:BGU65972 BQP65954:BQQ65972 CAL65954:CAM65972 CKH65954:CKI65972 CUD65954:CUE65972 DDZ65954:DEA65972 DNV65954:DNW65972 DXR65954:DXS65972 EHN65954:EHO65972 ERJ65954:ERK65972 FBF65954:FBG65972 FLB65954:FLC65972 FUX65954:FUY65972 GET65954:GEU65972 GOP65954:GOQ65972 GYL65954:GYM65972 HIH65954:HII65972 HSD65954:HSE65972 IBZ65954:ICA65972 ILV65954:ILW65972 IVR65954:IVS65972 JFN65954:JFO65972 JPJ65954:JPK65972 JZF65954:JZG65972 KJB65954:KJC65972 KSX65954:KSY65972 LCT65954:LCU65972 LMP65954:LMQ65972 LWL65954:LWM65972 MGH65954:MGI65972 MQD65954:MQE65972 MZZ65954:NAA65972 NJV65954:NJW65972 NTR65954:NTS65972 ODN65954:ODO65972 ONJ65954:ONK65972 OXF65954:OXG65972 PHB65954:PHC65972 PQX65954:PQY65972 QAT65954:QAU65972 QKP65954:QKQ65972 QUL65954:QUM65972 REH65954:REI65972 ROD65954:ROE65972 RXZ65954:RYA65972 SHV65954:SHW65972 SRR65954:SRS65972 TBN65954:TBO65972 TLJ65954:TLK65972 TVF65954:TVG65972 UFB65954:UFC65972 UOX65954:UOY65972 UYT65954:UYU65972 VIP65954:VIQ65972 VSL65954:VSM65972 WCH65954:WCI65972 WMD65954:WME65972 WVZ65954:WWA65972 JN131490:JO131508 TJ131490:TK131508 ADF131490:ADG131508 ANB131490:ANC131508 AWX131490:AWY131508 BGT131490:BGU131508 BQP131490:BQQ131508 CAL131490:CAM131508 CKH131490:CKI131508 CUD131490:CUE131508 DDZ131490:DEA131508 DNV131490:DNW131508 DXR131490:DXS131508 EHN131490:EHO131508 ERJ131490:ERK131508 FBF131490:FBG131508 FLB131490:FLC131508 FUX131490:FUY131508 GET131490:GEU131508 GOP131490:GOQ131508 GYL131490:GYM131508 HIH131490:HII131508 HSD131490:HSE131508 IBZ131490:ICA131508 ILV131490:ILW131508 IVR131490:IVS131508 JFN131490:JFO131508 JPJ131490:JPK131508 JZF131490:JZG131508 KJB131490:KJC131508 KSX131490:KSY131508 LCT131490:LCU131508 LMP131490:LMQ131508 LWL131490:LWM131508 MGH131490:MGI131508 MQD131490:MQE131508 MZZ131490:NAA131508 NJV131490:NJW131508 NTR131490:NTS131508 ODN131490:ODO131508 ONJ131490:ONK131508 OXF131490:OXG131508 PHB131490:PHC131508 PQX131490:PQY131508 QAT131490:QAU131508 QKP131490:QKQ131508 QUL131490:QUM131508 REH131490:REI131508 ROD131490:ROE131508 RXZ131490:RYA131508 SHV131490:SHW131508 SRR131490:SRS131508 TBN131490:TBO131508 TLJ131490:TLK131508 TVF131490:TVG131508 UFB131490:UFC131508 UOX131490:UOY131508 UYT131490:UYU131508 VIP131490:VIQ131508 VSL131490:VSM131508 WCH131490:WCI131508 WMD131490:WME131508 WVZ131490:WWA131508 JN197026:JO197044 TJ197026:TK197044 ADF197026:ADG197044 ANB197026:ANC197044 AWX197026:AWY197044 BGT197026:BGU197044 BQP197026:BQQ197044 CAL197026:CAM197044 CKH197026:CKI197044 CUD197026:CUE197044 DDZ197026:DEA197044 DNV197026:DNW197044 DXR197026:DXS197044 EHN197026:EHO197044 ERJ197026:ERK197044 FBF197026:FBG197044 FLB197026:FLC197044 FUX197026:FUY197044 GET197026:GEU197044 GOP197026:GOQ197044 GYL197026:GYM197044 HIH197026:HII197044 HSD197026:HSE197044 IBZ197026:ICA197044 ILV197026:ILW197044 IVR197026:IVS197044 JFN197026:JFO197044 JPJ197026:JPK197044 JZF197026:JZG197044 KJB197026:KJC197044 KSX197026:KSY197044 LCT197026:LCU197044 LMP197026:LMQ197044 LWL197026:LWM197044 MGH197026:MGI197044 MQD197026:MQE197044 MZZ197026:NAA197044 NJV197026:NJW197044 NTR197026:NTS197044 ODN197026:ODO197044 ONJ197026:ONK197044 OXF197026:OXG197044 PHB197026:PHC197044 PQX197026:PQY197044 QAT197026:QAU197044 QKP197026:QKQ197044 QUL197026:QUM197044 REH197026:REI197044 ROD197026:ROE197044 RXZ197026:RYA197044 SHV197026:SHW197044 SRR197026:SRS197044 TBN197026:TBO197044 TLJ197026:TLK197044 TVF197026:TVG197044 UFB197026:UFC197044 UOX197026:UOY197044 UYT197026:UYU197044 VIP197026:VIQ197044 VSL197026:VSM197044 WCH197026:WCI197044 WMD197026:WME197044 WVZ197026:WWA197044 JN262562:JO262580 TJ262562:TK262580 ADF262562:ADG262580 ANB262562:ANC262580 AWX262562:AWY262580 BGT262562:BGU262580 BQP262562:BQQ262580 CAL262562:CAM262580 CKH262562:CKI262580 CUD262562:CUE262580 DDZ262562:DEA262580 DNV262562:DNW262580 DXR262562:DXS262580 EHN262562:EHO262580 ERJ262562:ERK262580 FBF262562:FBG262580 FLB262562:FLC262580 FUX262562:FUY262580 GET262562:GEU262580 GOP262562:GOQ262580 GYL262562:GYM262580 HIH262562:HII262580 HSD262562:HSE262580 IBZ262562:ICA262580 ILV262562:ILW262580 IVR262562:IVS262580 JFN262562:JFO262580 JPJ262562:JPK262580 JZF262562:JZG262580 KJB262562:KJC262580 KSX262562:KSY262580 LCT262562:LCU262580 LMP262562:LMQ262580 LWL262562:LWM262580 MGH262562:MGI262580 MQD262562:MQE262580 MZZ262562:NAA262580 NJV262562:NJW262580 NTR262562:NTS262580 ODN262562:ODO262580 ONJ262562:ONK262580 OXF262562:OXG262580 PHB262562:PHC262580 PQX262562:PQY262580 QAT262562:QAU262580 QKP262562:QKQ262580 QUL262562:QUM262580 REH262562:REI262580 ROD262562:ROE262580 RXZ262562:RYA262580 SHV262562:SHW262580 SRR262562:SRS262580 TBN262562:TBO262580 TLJ262562:TLK262580 TVF262562:TVG262580 UFB262562:UFC262580 UOX262562:UOY262580 UYT262562:UYU262580 VIP262562:VIQ262580 VSL262562:VSM262580 WCH262562:WCI262580 WMD262562:WME262580 WVZ262562:WWA262580 JN328098:JO328116 TJ328098:TK328116 ADF328098:ADG328116 ANB328098:ANC328116 AWX328098:AWY328116 BGT328098:BGU328116 BQP328098:BQQ328116 CAL328098:CAM328116 CKH328098:CKI328116 CUD328098:CUE328116 DDZ328098:DEA328116 DNV328098:DNW328116 DXR328098:DXS328116 EHN328098:EHO328116 ERJ328098:ERK328116 FBF328098:FBG328116 FLB328098:FLC328116 FUX328098:FUY328116 GET328098:GEU328116 GOP328098:GOQ328116 GYL328098:GYM328116 HIH328098:HII328116 HSD328098:HSE328116 IBZ328098:ICA328116 ILV328098:ILW328116 IVR328098:IVS328116 JFN328098:JFO328116 JPJ328098:JPK328116 JZF328098:JZG328116 KJB328098:KJC328116 KSX328098:KSY328116 LCT328098:LCU328116 LMP328098:LMQ328116 LWL328098:LWM328116 MGH328098:MGI328116 MQD328098:MQE328116 MZZ328098:NAA328116 NJV328098:NJW328116 NTR328098:NTS328116 ODN328098:ODO328116 ONJ328098:ONK328116 OXF328098:OXG328116 PHB328098:PHC328116 PQX328098:PQY328116 QAT328098:QAU328116 QKP328098:QKQ328116 QUL328098:QUM328116 REH328098:REI328116 ROD328098:ROE328116 RXZ328098:RYA328116 SHV328098:SHW328116 SRR328098:SRS328116 TBN328098:TBO328116 TLJ328098:TLK328116 TVF328098:TVG328116 UFB328098:UFC328116 UOX328098:UOY328116 UYT328098:UYU328116 VIP328098:VIQ328116 VSL328098:VSM328116 WCH328098:WCI328116 WMD328098:WME328116 WVZ328098:WWA328116 JN393634:JO393652 TJ393634:TK393652 ADF393634:ADG393652 ANB393634:ANC393652 AWX393634:AWY393652 BGT393634:BGU393652 BQP393634:BQQ393652 CAL393634:CAM393652 CKH393634:CKI393652 CUD393634:CUE393652 DDZ393634:DEA393652 DNV393634:DNW393652 DXR393634:DXS393652 EHN393634:EHO393652 ERJ393634:ERK393652 FBF393634:FBG393652 FLB393634:FLC393652 FUX393634:FUY393652 GET393634:GEU393652 GOP393634:GOQ393652 GYL393634:GYM393652 HIH393634:HII393652 HSD393634:HSE393652 IBZ393634:ICA393652 ILV393634:ILW393652 IVR393634:IVS393652 JFN393634:JFO393652 JPJ393634:JPK393652 JZF393634:JZG393652 KJB393634:KJC393652 KSX393634:KSY393652 LCT393634:LCU393652 LMP393634:LMQ393652 LWL393634:LWM393652 MGH393634:MGI393652 MQD393634:MQE393652 MZZ393634:NAA393652 NJV393634:NJW393652 NTR393634:NTS393652 ODN393634:ODO393652 ONJ393634:ONK393652 OXF393634:OXG393652 PHB393634:PHC393652 PQX393634:PQY393652 QAT393634:QAU393652 QKP393634:QKQ393652 QUL393634:QUM393652 REH393634:REI393652 ROD393634:ROE393652 RXZ393634:RYA393652 SHV393634:SHW393652 SRR393634:SRS393652 TBN393634:TBO393652 TLJ393634:TLK393652 TVF393634:TVG393652 UFB393634:UFC393652 UOX393634:UOY393652 UYT393634:UYU393652 VIP393634:VIQ393652 VSL393634:VSM393652 WCH393634:WCI393652 WMD393634:WME393652 WVZ393634:WWA393652 JN459170:JO459188 TJ459170:TK459188 ADF459170:ADG459188 ANB459170:ANC459188 AWX459170:AWY459188 BGT459170:BGU459188 BQP459170:BQQ459188 CAL459170:CAM459188 CKH459170:CKI459188 CUD459170:CUE459188 DDZ459170:DEA459188 DNV459170:DNW459188 DXR459170:DXS459188 EHN459170:EHO459188 ERJ459170:ERK459188 FBF459170:FBG459188 FLB459170:FLC459188 FUX459170:FUY459188 GET459170:GEU459188 GOP459170:GOQ459188 GYL459170:GYM459188 HIH459170:HII459188 HSD459170:HSE459188 IBZ459170:ICA459188 ILV459170:ILW459188 IVR459170:IVS459188 JFN459170:JFO459188 JPJ459170:JPK459188 JZF459170:JZG459188 KJB459170:KJC459188 KSX459170:KSY459188 LCT459170:LCU459188 LMP459170:LMQ459188 LWL459170:LWM459188 MGH459170:MGI459188 MQD459170:MQE459188 MZZ459170:NAA459188 NJV459170:NJW459188 NTR459170:NTS459188 ODN459170:ODO459188 ONJ459170:ONK459188 OXF459170:OXG459188 PHB459170:PHC459188 PQX459170:PQY459188 QAT459170:QAU459188 QKP459170:QKQ459188 QUL459170:QUM459188 REH459170:REI459188 ROD459170:ROE459188 RXZ459170:RYA459188 SHV459170:SHW459188 SRR459170:SRS459188 TBN459170:TBO459188 TLJ459170:TLK459188 TVF459170:TVG459188 UFB459170:UFC459188 UOX459170:UOY459188 UYT459170:UYU459188 VIP459170:VIQ459188 VSL459170:VSM459188 WCH459170:WCI459188 WMD459170:WME459188 WVZ459170:WWA459188 JN524706:JO524724 TJ524706:TK524724 ADF524706:ADG524724 ANB524706:ANC524724 AWX524706:AWY524724 BGT524706:BGU524724 BQP524706:BQQ524724 CAL524706:CAM524724 CKH524706:CKI524724 CUD524706:CUE524724 DDZ524706:DEA524724 DNV524706:DNW524724 DXR524706:DXS524724 EHN524706:EHO524724 ERJ524706:ERK524724 FBF524706:FBG524724 FLB524706:FLC524724 FUX524706:FUY524724 GET524706:GEU524724 GOP524706:GOQ524724 GYL524706:GYM524724 HIH524706:HII524724 HSD524706:HSE524724 IBZ524706:ICA524724 ILV524706:ILW524724 IVR524706:IVS524724 JFN524706:JFO524724 JPJ524706:JPK524724 JZF524706:JZG524724 KJB524706:KJC524724 KSX524706:KSY524724 LCT524706:LCU524724 LMP524706:LMQ524724 LWL524706:LWM524724 MGH524706:MGI524724 MQD524706:MQE524724 MZZ524706:NAA524724 NJV524706:NJW524724 NTR524706:NTS524724 ODN524706:ODO524724 ONJ524706:ONK524724 OXF524706:OXG524724 PHB524706:PHC524724 PQX524706:PQY524724 QAT524706:QAU524724 QKP524706:QKQ524724 QUL524706:QUM524724 REH524706:REI524724 ROD524706:ROE524724 RXZ524706:RYA524724 SHV524706:SHW524724 SRR524706:SRS524724 TBN524706:TBO524724 TLJ524706:TLK524724 TVF524706:TVG524724 UFB524706:UFC524724 UOX524706:UOY524724 UYT524706:UYU524724 VIP524706:VIQ524724 VSL524706:VSM524724 WCH524706:WCI524724 WMD524706:WME524724 WVZ524706:WWA524724 JN590242:JO590260 TJ590242:TK590260 ADF590242:ADG590260 ANB590242:ANC590260 AWX590242:AWY590260 BGT590242:BGU590260 BQP590242:BQQ590260 CAL590242:CAM590260 CKH590242:CKI590260 CUD590242:CUE590260 DDZ590242:DEA590260 DNV590242:DNW590260 DXR590242:DXS590260 EHN590242:EHO590260 ERJ590242:ERK590260 FBF590242:FBG590260 FLB590242:FLC590260 FUX590242:FUY590260 GET590242:GEU590260 GOP590242:GOQ590260 GYL590242:GYM590260 HIH590242:HII590260 HSD590242:HSE590260 IBZ590242:ICA590260 ILV590242:ILW590260 IVR590242:IVS590260 JFN590242:JFO590260 JPJ590242:JPK590260 JZF590242:JZG590260 KJB590242:KJC590260 KSX590242:KSY590260 LCT590242:LCU590260 LMP590242:LMQ590260 LWL590242:LWM590260 MGH590242:MGI590260 MQD590242:MQE590260 MZZ590242:NAA590260 NJV590242:NJW590260 NTR590242:NTS590260 ODN590242:ODO590260 ONJ590242:ONK590260 OXF590242:OXG590260 PHB590242:PHC590260 PQX590242:PQY590260 QAT590242:QAU590260 QKP590242:QKQ590260 QUL590242:QUM590260 REH590242:REI590260 ROD590242:ROE590260 RXZ590242:RYA590260 SHV590242:SHW590260 SRR590242:SRS590260 TBN590242:TBO590260 TLJ590242:TLK590260 TVF590242:TVG590260 UFB590242:UFC590260 UOX590242:UOY590260 UYT590242:UYU590260 VIP590242:VIQ590260 VSL590242:VSM590260 WCH590242:WCI590260 WMD590242:WME590260 WVZ590242:WWA590260 JN655778:JO655796 TJ655778:TK655796 ADF655778:ADG655796 ANB655778:ANC655796 AWX655778:AWY655796 BGT655778:BGU655796 BQP655778:BQQ655796 CAL655778:CAM655796 CKH655778:CKI655796 CUD655778:CUE655796 DDZ655778:DEA655796 DNV655778:DNW655796 DXR655778:DXS655796 EHN655778:EHO655796 ERJ655778:ERK655796 FBF655778:FBG655796 FLB655778:FLC655796 FUX655778:FUY655796 GET655778:GEU655796 GOP655778:GOQ655796 GYL655778:GYM655796 HIH655778:HII655796 HSD655778:HSE655796 IBZ655778:ICA655796 ILV655778:ILW655796 IVR655778:IVS655796 JFN655778:JFO655796 JPJ655778:JPK655796 JZF655778:JZG655796 KJB655778:KJC655796 KSX655778:KSY655796 LCT655778:LCU655796 LMP655778:LMQ655796 LWL655778:LWM655796 MGH655778:MGI655796 MQD655778:MQE655796 MZZ655778:NAA655796 NJV655778:NJW655796 NTR655778:NTS655796 ODN655778:ODO655796 ONJ655778:ONK655796 OXF655778:OXG655796 PHB655778:PHC655796 PQX655778:PQY655796 QAT655778:QAU655796 QKP655778:QKQ655796 QUL655778:QUM655796 REH655778:REI655796 ROD655778:ROE655796 RXZ655778:RYA655796 SHV655778:SHW655796 SRR655778:SRS655796 TBN655778:TBO655796 TLJ655778:TLK655796 TVF655778:TVG655796 UFB655778:UFC655796 UOX655778:UOY655796 UYT655778:UYU655796 VIP655778:VIQ655796 VSL655778:VSM655796 WCH655778:WCI655796 WMD655778:WME655796 WVZ655778:WWA655796 JN721314:JO721332 TJ721314:TK721332 ADF721314:ADG721332 ANB721314:ANC721332 AWX721314:AWY721332 BGT721314:BGU721332 BQP721314:BQQ721332 CAL721314:CAM721332 CKH721314:CKI721332 CUD721314:CUE721332 DDZ721314:DEA721332 DNV721314:DNW721332 DXR721314:DXS721332 EHN721314:EHO721332 ERJ721314:ERK721332 FBF721314:FBG721332 FLB721314:FLC721332 FUX721314:FUY721332 GET721314:GEU721332 GOP721314:GOQ721332 GYL721314:GYM721332 HIH721314:HII721332 HSD721314:HSE721332 IBZ721314:ICA721332 ILV721314:ILW721332 IVR721314:IVS721332 JFN721314:JFO721332 JPJ721314:JPK721332 JZF721314:JZG721332 KJB721314:KJC721332 KSX721314:KSY721332 LCT721314:LCU721332 LMP721314:LMQ721332 LWL721314:LWM721332 MGH721314:MGI721332 MQD721314:MQE721332 MZZ721314:NAA721332 NJV721314:NJW721332 NTR721314:NTS721332 ODN721314:ODO721332 ONJ721314:ONK721332 OXF721314:OXG721332 PHB721314:PHC721332 PQX721314:PQY721332 QAT721314:QAU721332 QKP721314:QKQ721332 QUL721314:QUM721332 REH721314:REI721332 ROD721314:ROE721332 RXZ721314:RYA721332 SHV721314:SHW721332 SRR721314:SRS721332 TBN721314:TBO721332 TLJ721314:TLK721332 TVF721314:TVG721332 UFB721314:UFC721332 UOX721314:UOY721332 UYT721314:UYU721332 VIP721314:VIQ721332 VSL721314:VSM721332 WCH721314:WCI721332 WMD721314:WME721332 WVZ721314:WWA721332 JN786850:JO786868 TJ786850:TK786868 ADF786850:ADG786868 ANB786850:ANC786868 AWX786850:AWY786868 BGT786850:BGU786868 BQP786850:BQQ786868 CAL786850:CAM786868 CKH786850:CKI786868 CUD786850:CUE786868 DDZ786850:DEA786868 DNV786850:DNW786868 DXR786850:DXS786868 EHN786850:EHO786868 ERJ786850:ERK786868 FBF786850:FBG786868 FLB786850:FLC786868 FUX786850:FUY786868 GET786850:GEU786868 GOP786850:GOQ786868 GYL786850:GYM786868 HIH786850:HII786868 HSD786850:HSE786868 IBZ786850:ICA786868 ILV786850:ILW786868 IVR786850:IVS786868 JFN786850:JFO786868 JPJ786850:JPK786868 JZF786850:JZG786868 KJB786850:KJC786868 KSX786850:KSY786868 LCT786850:LCU786868 LMP786850:LMQ786868 LWL786850:LWM786868 MGH786850:MGI786868 MQD786850:MQE786868 MZZ786850:NAA786868 NJV786850:NJW786868 NTR786850:NTS786868 ODN786850:ODO786868 ONJ786850:ONK786868 OXF786850:OXG786868 PHB786850:PHC786868 PQX786850:PQY786868 QAT786850:QAU786868 QKP786850:QKQ786868 QUL786850:QUM786868 REH786850:REI786868 ROD786850:ROE786868 RXZ786850:RYA786868 SHV786850:SHW786868 SRR786850:SRS786868 TBN786850:TBO786868 TLJ786850:TLK786868 TVF786850:TVG786868 UFB786850:UFC786868 UOX786850:UOY786868 UYT786850:UYU786868 VIP786850:VIQ786868 VSL786850:VSM786868 WCH786850:WCI786868 WMD786850:WME786868 WVZ786850:WWA786868 JN852386:JO852404 TJ852386:TK852404 ADF852386:ADG852404 ANB852386:ANC852404 AWX852386:AWY852404 BGT852386:BGU852404 BQP852386:BQQ852404 CAL852386:CAM852404 CKH852386:CKI852404 CUD852386:CUE852404 DDZ852386:DEA852404 DNV852386:DNW852404 DXR852386:DXS852404 EHN852386:EHO852404 ERJ852386:ERK852404 FBF852386:FBG852404 FLB852386:FLC852404 FUX852386:FUY852404 GET852386:GEU852404 GOP852386:GOQ852404 GYL852386:GYM852404 HIH852386:HII852404 HSD852386:HSE852404 IBZ852386:ICA852404 ILV852386:ILW852404 IVR852386:IVS852404 JFN852386:JFO852404 JPJ852386:JPK852404 JZF852386:JZG852404 KJB852386:KJC852404 KSX852386:KSY852404 LCT852386:LCU852404 LMP852386:LMQ852404 LWL852386:LWM852404 MGH852386:MGI852404 MQD852386:MQE852404 MZZ852386:NAA852404 NJV852386:NJW852404 NTR852386:NTS852404 ODN852386:ODO852404 ONJ852386:ONK852404 OXF852386:OXG852404 PHB852386:PHC852404 PQX852386:PQY852404 QAT852386:QAU852404 QKP852386:QKQ852404 QUL852386:QUM852404 REH852386:REI852404 ROD852386:ROE852404 RXZ852386:RYA852404 SHV852386:SHW852404 SRR852386:SRS852404 TBN852386:TBO852404 TLJ852386:TLK852404 TVF852386:TVG852404 UFB852386:UFC852404 UOX852386:UOY852404 UYT852386:UYU852404 VIP852386:VIQ852404 VSL852386:VSM852404 WCH852386:WCI852404 WMD852386:WME852404 WVZ852386:WWA852404 JN917922:JO917940 TJ917922:TK917940 ADF917922:ADG917940 ANB917922:ANC917940 AWX917922:AWY917940 BGT917922:BGU917940 BQP917922:BQQ917940 CAL917922:CAM917940 CKH917922:CKI917940 CUD917922:CUE917940 DDZ917922:DEA917940 DNV917922:DNW917940 DXR917922:DXS917940 EHN917922:EHO917940 ERJ917922:ERK917940 FBF917922:FBG917940 FLB917922:FLC917940 FUX917922:FUY917940 GET917922:GEU917940 GOP917922:GOQ917940 GYL917922:GYM917940 HIH917922:HII917940 HSD917922:HSE917940 IBZ917922:ICA917940 ILV917922:ILW917940 IVR917922:IVS917940 JFN917922:JFO917940 JPJ917922:JPK917940 JZF917922:JZG917940 KJB917922:KJC917940 KSX917922:KSY917940 LCT917922:LCU917940 LMP917922:LMQ917940 LWL917922:LWM917940 MGH917922:MGI917940 MQD917922:MQE917940 MZZ917922:NAA917940 NJV917922:NJW917940 NTR917922:NTS917940 ODN917922:ODO917940 ONJ917922:ONK917940 OXF917922:OXG917940 PHB917922:PHC917940 PQX917922:PQY917940 QAT917922:QAU917940 QKP917922:QKQ917940 QUL917922:QUM917940 REH917922:REI917940 ROD917922:ROE917940 RXZ917922:RYA917940 SHV917922:SHW917940 SRR917922:SRS917940 TBN917922:TBO917940 TLJ917922:TLK917940 TVF917922:TVG917940 UFB917922:UFC917940 UOX917922:UOY917940 UYT917922:UYU917940 VIP917922:VIQ917940 VSL917922:VSM917940 WCH917922:WCI917940 WMD917922:WME917940 WVZ917922:WWA917940 JN983458:JO983476 TJ983458:TK983476 ADF983458:ADG983476 ANB983458:ANC983476 AWX983458:AWY983476 BGT983458:BGU983476 BQP983458:BQQ983476 CAL983458:CAM983476 CKH983458:CKI983476 CUD983458:CUE983476 DDZ983458:DEA983476 DNV983458:DNW983476 DXR983458:DXS983476 EHN983458:EHO983476 ERJ983458:ERK983476 FBF983458:FBG983476 FLB983458:FLC983476 FUX983458:FUY983476 GET983458:GEU983476 GOP983458:GOQ983476 GYL983458:GYM983476 HIH983458:HII983476 HSD983458:HSE983476 IBZ983458:ICA983476 ILV983458:ILW983476 IVR983458:IVS983476 JFN983458:JFO983476 JPJ983458:JPK983476 JZF983458:JZG983476 KJB983458:KJC983476 KSX983458:KSY983476 LCT983458:LCU983476 LMP983458:LMQ983476 LWL983458:LWM983476 MGH983458:MGI983476 MQD983458:MQE983476 MZZ983458:NAA983476 NJV983458:NJW983476 NTR983458:NTS983476 ODN983458:ODO983476 ONJ983458:ONK983476 OXF983458:OXG983476 PHB983458:PHC983476 PQX983458:PQY983476 QAT983458:QAU983476 QKP983458:QKQ983476 QUL983458:QUM983476 REH983458:REI983476 ROD983458:ROE983476 RXZ983458:RYA983476 SHV983458:SHW983476 SRR983458:SRS983476 TBN983458:TBO983476 TLJ983458:TLK983476 TVF983458:TVG983476 UFB983458:UFC983476 UOX983458:UOY983476 UYT983458:UYU983476 VIP983458:VIQ983476 VSL983458:VSM983476 WCH983458:WCI983476 WMD983458:WME983476 WVZ983458:WWA983476" xr:uid="{00000000-0002-0000-0200-000003000000}">
      <formula1>0</formula1>
    </dataValidation>
    <dataValidation type="decimal" operator="greaterThanOrEqual" allowBlank="1" showInputMessage="1" showErrorMessage="1" error="Valor debe ser mayor o igual 0" prompt="En caso que no haya reclasificado estas partidas a propiedad planta y equipo diligencie los valores para efectos fiscales asociando los conceptos a la renta" sqref="V65603 JQ65603:JR65603 TM65603:TN65603 ADI65603:ADJ65603 ANE65603:ANF65603 AXA65603:AXB65603 BGW65603:BGX65603 BQS65603:BQT65603 CAO65603:CAP65603 CKK65603:CKL65603 CUG65603:CUH65603 DEC65603:DED65603 DNY65603:DNZ65603 DXU65603:DXV65603 EHQ65603:EHR65603 ERM65603:ERN65603 FBI65603:FBJ65603 FLE65603:FLF65603 FVA65603:FVB65603 GEW65603:GEX65603 GOS65603:GOT65603 GYO65603:GYP65603 HIK65603:HIL65603 HSG65603:HSH65603 ICC65603:ICD65603 ILY65603:ILZ65603 IVU65603:IVV65603 JFQ65603:JFR65603 JPM65603:JPN65603 JZI65603:JZJ65603 KJE65603:KJF65603 KTA65603:KTB65603 LCW65603:LCX65603 LMS65603:LMT65603 LWO65603:LWP65603 MGK65603:MGL65603 MQG65603:MQH65603 NAC65603:NAD65603 NJY65603:NJZ65603 NTU65603:NTV65603 ODQ65603:ODR65603 ONM65603:ONN65603 OXI65603:OXJ65603 PHE65603:PHF65603 PRA65603:PRB65603 QAW65603:QAX65603 QKS65603:QKT65603 QUO65603:QUP65603 REK65603:REL65603 ROG65603:ROH65603 RYC65603:RYD65603 SHY65603:SHZ65603 SRU65603:SRV65603 TBQ65603:TBR65603 TLM65603:TLN65603 TVI65603:TVJ65603 UFE65603:UFF65603 UPA65603:UPB65603 UYW65603:UYX65603 VIS65603:VIT65603 VSO65603:VSP65603 WCK65603:WCL65603 WMG65603:WMH65603 WWC65603:WWD65603 V131139 JQ131139:JR131139 TM131139:TN131139 ADI131139:ADJ131139 ANE131139:ANF131139 AXA131139:AXB131139 BGW131139:BGX131139 BQS131139:BQT131139 CAO131139:CAP131139 CKK131139:CKL131139 CUG131139:CUH131139 DEC131139:DED131139 DNY131139:DNZ131139 DXU131139:DXV131139 EHQ131139:EHR131139 ERM131139:ERN131139 FBI131139:FBJ131139 FLE131139:FLF131139 FVA131139:FVB131139 GEW131139:GEX131139 GOS131139:GOT131139 GYO131139:GYP131139 HIK131139:HIL131139 HSG131139:HSH131139 ICC131139:ICD131139 ILY131139:ILZ131139 IVU131139:IVV131139 JFQ131139:JFR131139 JPM131139:JPN131139 JZI131139:JZJ131139 KJE131139:KJF131139 KTA131139:KTB131139 LCW131139:LCX131139 LMS131139:LMT131139 LWO131139:LWP131139 MGK131139:MGL131139 MQG131139:MQH131139 NAC131139:NAD131139 NJY131139:NJZ131139 NTU131139:NTV131139 ODQ131139:ODR131139 ONM131139:ONN131139 OXI131139:OXJ131139 PHE131139:PHF131139 PRA131139:PRB131139 QAW131139:QAX131139 QKS131139:QKT131139 QUO131139:QUP131139 REK131139:REL131139 ROG131139:ROH131139 RYC131139:RYD131139 SHY131139:SHZ131139 SRU131139:SRV131139 TBQ131139:TBR131139 TLM131139:TLN131139 TVI131139:TVJ131139 UFE131139:UFF131139 UPA131139:UPB131139 UYW131139:UYX131139 VIS131139:VIT131139 VSO131139:VSP131139 WCK131139:WCL131139 WMG131139:WMH131139 WWC131139:WWD131139 V196675 JQ196675:JR196675 TM196675:TN196675 ADI196675:ADJ196675 ANE196675:ANF196675 AXA196675:AXB196675 BGW196675:BGX196675 BQS196675:BQT196675 CAO196675:CAP196675 CKK196675:CKL196675 CUG196675:CUH196675 DEC196675:DED196675 DNY196675:DNZ196675 DXU196675:DXV196675 EHQ196675:EHR196675 ERM196675:ERN196675 FBI196675:FBJ196675 FLE196675:FLF196675 FVA196675:FVB196675 GEW196675:GEX196675 GOS196675:GOT196675 GYO196675:GYP196675 HIK196675:HIL196675 HSG196675:HSH196675 ICC196675:ICD196675 ILY196675:ILZ196675 IVU196675:IVV196675 JFQ196675:JFR196675 JPM196675:JPN196675 JZI196675:JZJ196675 KJE196675:KJF196675 KTA196675:KTB196675 LCW196675:LCX196675 LMS196675:LMT196675 LWO196675:LWP196675 MGK196675:MGL196675 MQG196675:MQH196675 NAC196675:NAD196675 NJY196675:NJZ196675 NTU196675:NTV196675 ODQ196675:ODR196675 ONM196675:ONN196675 OXI196675:OXJ196675 PHE196675:PHF196675 PRA196675:PRB196675 QAW196675:QAX196675 QKS196675:QKT196675 QUO196675:QUP196675 REK196675:REL196675 ROG196675:ROH196675 RYC196675:RYD196675 SHY196675:SHZ196675 SRU196675:SRV196675 TBQ196675:TBR196675 TLM196675:TLN196675 TVI196675:TVJ196675 UFE196675:UFF196675 UPA196675:UPB196675 UYW196675:UYX196675 VIS196675:VIT196675 VSO196675:VSP196675 WCK196675:WCL196675 WMG196675:WMH196675 WWC196675:WWD196675 V262211 JQ262211:JR262211 TM262211:TN262211 ADI262211:ADJ262211 ANE262211:ANF262211 AXA262211:AXB262211 BGW262211:BGX262211 BQS262211:BQT262211 CAO262211:CAP262211 CKK262211:CKL262211 CUG262211:CUH262211 DEC262211:DED262211 DNY262211:DNZ262211 DXU262211:DXV262211 EHQ262211:EHR262211 ERM262211:ERN262211 FBI262211:FBJ262211 FLE262211:FLF262211 FVA262211:FVB262211 GEW262211:GEX262211 GOS262211:GOT262211 GYO262211:GYP262211 HIK262211:HIL262211 HSG262211:HSH262211 ICC262211:ICD262211 ILY262211:ILZ262211 IVU262211:IVV262211 JFQ262211:JFR262211 JPM262211:JPN262211 JZI262211:JZJ262211 KJE262211:KJF262211 KTA262211:KTB262211 LCW262211:LCX262211 LMS262211:LMT262211 LWO262211:LWP262211 MGK262211:MGL262211 MQG262211:MQH262211 NAC262211:NAD262211 NJY262211:NJZ262211 NTU262211:NTV262211 ODQ262211:ODR262211 ONM262211:ONN262211 OXI262211:OXJ262211 PHE262211:PHF262211 PRA262211:PRB262211 QAW262211:QAX262211 QKS262211:QKT262211 QUO262211:QUP262211 REK262211:REL262211 ROG262211:ROH262211 RYC262211:RYD262211 SHY262211:SHZ262211 SRU262211:SRV262211 TBQ262211:TBR262211 TLM262211:TLN262211 TVI262211:TVJ262211 UFE262211:UFF262211 UPA262211:UPB262211 UYW262211:UYX262211 VIS262211:VIT262211 VSO262211:VSP262211 WCK262211:WCL262211 WMG262211:WMH262211 WWC262211:WWD262211 V327747 JQ327747:JR327747 TM327747:TN327747 ADI327747:ADJ327747 ANE327747:ANF327747 AXA327747:AXB327747 BGW327747:BGX327747 BQS327747:BQT327747 CAO327747:CAP327747 CKK327747:CKL327747 CUG327747:CUH327747 DEC327747:DED327747 DNY327747:DNZ327747 DXU327747:DXV327747 EHQ327747:EHR327747 ERM327747:ERN327747 FBI327747:FBJ327747 FLE327747:FLF327747 FVA327747:FVB327747 GEW327747:GEX327747 GOS327747:GOT327747 GYO327747:GYP327747 HIK327747:HIL327747 HSG327747:HSH327747 ICC327747:ICD327747 ILY327747:ILZ327747 IVU327747:IVV327747 JFQ327747:JFR327747 JPM327747:JPN327747 JZI327747:JZJ327747 KJE327747:KJF327747 KTA327747:KTB327747 LCW327747:LCX327747 LMS327747:LMT327747 LWO327747:LWP327747 MGK327747:MGL327747 MQG327747:MQH327747 NAC327747:NAD327747 NJY327747:NJZ327747 NTU327747:NTV327747 ODQ327747:ODR327747 ONM327747:ONN327747 OXI327747:OXJ327747 PHE327747:PHF327747 PRA327747:PRB327747 QAW327747:QAX327747 QKS327747:QKT327747 QUO327747:QUP327747 REK327747:REL327747 ROG327747:ROH327747 RYC327747:RYD327747 SHY327747:SHZ327747 SRU327747:SRV327747 TBQ327747:TBR327747 TLM327747:TLN327747 TVI327747:TVJ327747 UFE327747:UFF327747 UPA327747:UPB327747 UYW327747:UYX327747 VIS327747:VIT327747 VSO327747:VSP327747 WCK327747:WCL327747 WMG327747:WMH327747 WWC327747:WWD327747 V393283 JQ393283:JR393283 TM393283:TN393283 ADI393283:ADJ393283 ANE393283:ANF393283 AXA393283:AXB393283 BGW393283:BGX393283 BQS393283:BQT393283 CAO393283:CAP393283 CKK393283:CKL393283 CUG393283:CUH393283 DEC393283:DED393283 DNY393283:DNZ393283 DXU393283:DXV393283 EHQ393283:EHR393283 ERM393283:ERN393283 FBI393283:FBJ393283 FLE393283:FLF393283 FVA393283:FVB393283 GEW393283:GEX393283 GOS393283:GOT393283 GYO393283:GYP393283 HIK393283:HIL393283 HSG393283:HSH393283 ICC393283:ICD393283 ILY393283:ILZ393283 IVU393283:IVV393283 JFQ393283:JFR393283 JPM393283:JPN393283 JZI393283:JZJ393283 KJE393283:KJF393283 KTA393283:KTB393283 LCW393283:LCX393283 LMS393283:LMT393283 LWO393283:LWP393283 MGK393283:MGL393283 MQG393283:MQH393283 NAC393283:NAD393283 NJY393283:NJZ393283 NTU393283:NTV393283 ODQ393283:ODR393283 ONM393283:ONN393283 OXI393283:OXJ393283 PHE393283:PHF393283 PRA393283:PRB393283 QAW393283:QAX393283 QKS393283:QKT393283 QUO393283:QUP393283 REK393283:REL393283 ROG393283:ROH393283 RYC393283:RYD393283 SHY393283:SHZ393283 SRU393283:SRV393283 TBQ393283:TBR393283 TLM393283:TLN393283 TVI393283:TVJ393283 UFE393283:UFF393283 UPA393283:UPB393283 UYW393283:UYX393283 VIS393283:VIT393283 VSO393283:VSP393283 WCK393283:WCL393283 WMG393283:WMH393283 WWC393283:WWD393283 V458819 JQ458819:JR458819 TM458819:TN458819 ADI458819:ADJ458819 ANE458819:ANF458819 AXA458819:AXB458819 BGW458819:BGX458819 BQS458819:BQT458819 CAO458819:CAP458819 CKK458819:CKL458819 CUG458819:CUH458819 DEC458819:DED458819 DNY458819:DNZ458819 DXU458819:DXV458819 EHQ458819:EHR458819 ERM458819:ERN458819 FBI458819:FBJ458819 FLE458819:FLF458819 FVA458819:FVB458819 GEW458819:GEX458819 GOS458819:GOT458819 GYO458819:GYP458819 HIK458819:HIL458819 HSG458819:HSH458819 ICC458819:ICD458819 ILY458819:ILZ458819 IVU458819:IVV458819 JFQ458819:JFR458819 JPM458819:JPN458819 JZI458819:JZJ458819 KJE458819:KJF458819 KTA458819:KTB458819 LCW458819:LCX458819 LMS458819:LMT458819 LWO458819:LWP458819 MGK458819:MGL458819 MQG458819:MQH458819 NAC458819:NAD458819 NJY458819:NJZ458819 NTU458819:NTV458819 ODQ458819:ODR458819 ONM458819:ONN458819 OXI458819:OXJ458819 PHE458819:PHF458819 PRA458819:PRB458819 QAW458819:QAX458819 QKS458819:QKT458819 QUO458819:QUP458819 REK458819:REL458819 ROG458819:ROH458819 RYC458819:RYD458819 SHY458819:SHZ458819 SRU458819:SRV458819 TBQ458819:TBR458819 TLM458819:TLN458819 TVI458819:TVJ458819 UFE458819:UFF458819 UPA458819:UPB458819 UYW458819:UYX458819 VIS458819:VIT458819 VSO458819:VSP458819 WCK458819:WCL458819 WMG458819:WMH458819 WWC458819:WWD458819 V524355 JQ524355:JR524355 TM524355:TN524355 ADI524355:ADJ524355 ANE524355:ANF524355 AXA524355:AXB524355 BGW524355:BGX524355 BQS524355:BQT524355 CAO524355:CAP524355 CKK524355:CKL524355 CUG524355:CUH524355 DEC524355:DED524355 DNY524355:DNZ524355 DXU524355:DXV524355 EHQ524355:EHR524355 ERM524355:ERN524355 FBI524355:FBJ524355 FLE524355:FLF524355 FVA524355:FVB524355 GEW524355:GEX524355 GOS524355:GOT524355 GYO524355:GYP524355 HIK524355:HIL524355 HSG524355:HSH524355 ICC524355:ICD524355 ILY524355:ILZ524355 IVU524355:IVV524355 JFQ524355:JFR524355 JPM524355:JPN524355 JZI524355:JZJ524355 KJE524355:KJF524355 KTA524355:KTB524355 LCW524355:LCX524355 LMS524355:LMT524355 LWO524355:LWP524355 MGK524355:MGL524355 MQG524355:MQH524355 NAC524355:NAD524355 NJY524355:NJZ524355 NTU524355:NTV524355 ODQ524355:ODR524355 ONM524355:ONN524355 OXI524355:OXJ524355 PHE524355:PHF524355 PRA524355:PRB524355 QAW524355:QAX524355 QKS524355:QKT524355 QUO524355:QUP524355 REK524355:REL524355 ROG524355:ROH524355 RYC524355:RYD524355 SHY524355:SHZ524355 SRU524355:SRV524355 TBQ524355:TBR524355 TLM524355:TLN524355 TVI524355:TVJ524355 UFE524355:UFF524355 UPA524355:UPB524355 UYW524355:UYX524355 VIS524355:VIT524355 VSO524355:VSP524355 WCK524355:WCL524355 WMG524355:WMH524355 WWC524355:WWD524355 V589891 JQ589891:JR589891 TM589891:TN589891 ADI589891:ADJ589891 ANE589891:ANF589891 AXA589891:AXB589891 BGW589891:BGX589891 BQS589891:BQT589891 CAO589891:CAP589891 CKK589891:CKL589891 CUG589891:CUH589891 DEC589891:DED589891 DNY589891:DNZ589891 DXU589891:DXV589891 EHQ589891:EHR589891 ERM589891:ERN589891 FBI589891:FBJ589891 FLE589891:FLF589891 FVA589891:FVB589891 GEW589891:GEX589891 GOS589891:GOT589891 GYO589891:GYP589891 HIK589891:HIL589891 HSG589891:HSH589891 ICC589891:ICD589891 ILY589891:ILZ589891 IVU589891:IVV589891 JFQ589891:JFR589891 JPM589891:JPN589891 JZI589891:JZJ589891 KJE589891:KJF589891 KTA589891:KTB589891 LCW589891:LCX589891 LMS589891:LMT589891 LWO589891:LWP589891 MGK589891:MGL589891 MQG589891:MQH589891 NAC589891:NAD589891 NJY589891:NJZ589891 NTU589891:NTV589891 ODQ589891:ODR589891 ONM589891:ONN589891 OXI589891:OXJ589891 PHE589891:PHF589891 PRA589891:PRB589891 QAW589891:QAX589891 QKS589891:QKT589891 QUO589891:QUP589891 REK589891:REL589891 ROG589891:ROH589891 RYC589891:RYD589891 SHY589891:SHZ589891 SRU589891:SRV589891 TBQ589891:TBR589891 TLM589891:TLN589891 TVI589891:TVJ589891 UFE589891:UFF589891 UPA589891:UPB589891 UYW589891:UYX589891 VIS589891:VIT589891 VSO589891:VSP589891 WCK589891:WCL589891 WMG589891:WMH589891 WWC589891:WWD589891 V655427 JQ655427:JR655427 TM655427:TN655427 ADI655427:ADJ655427 ANE655427:ANF655427 AXA655427:AXB655427 BGW655427:BGX655427 BQS655427:BQT655427 CAO655427:CAP655427 CKK655427:CKL655427 CUG655427:CUH655427 DEC655427:DED655427 DNY655427:DNZ655427 DXU655427:DXV655427 EHQ655427:EHR655427 ERM655427:ERN655427 FBI655427:FBJ655427 FLE655427:FLF655427 FVA655427:FVB655427 GEW655427:GEX655427 GOS655427:GOT655427 GYO655427:GYP655427 HIK655427:HIL655427 HSG655427:HSH655427 ICC655427:ICD655427 ILY655427:ILZ655427 IVU655427:IVV655427 JFQ655427:JFR655427 JPM655427:JPN655427 JZI655427:JZJ655427 KJE655427:KJF655427 KTA655427:KTB655427 LCW655427:LCX655427 LMS655427:LMT655427 LWO655427:LWP655427 MGK655427:MGL655427 MQG655427:MQH655427 NAC655427:NAD655427 NJY655427:NJZ655427 NTU655427:NTV655427 ODQ655427:ODR655427 ONM655427:ONN655427 OXI655427:OXJ655427 PHE655427:PHF655427 PRA655427:PRB655427 QAW655427:QAX655427 QKS655427:QKT655427 QUO655427:QUP655427 REK655427:REL655427 ROG655427:ROH655427 RYC655427:RYD655427 SHY655427:SHZ655427 SRU655427:SRV655427 TBQ655427:TBR655427 TLM655427:TLN655427 TVI655427:TVJ655427 UFE655427:UFF655427 UPA655427:UPB655427 UYW655427:UYX655427 VIS655427:VIT655427 VSO655427:VSP655427 WCK655427:WCL655427 WMG655427:WMH655427 WWC655427:WWD655427 V720963 JQ720963:JR720963 TM720963:TN720963 ADI720963:ADJ720963 ANE720963:ANF720963 AXA720963:AXB720963 BGW720963:BGX720963 BQS720963:BQT720963 CAO720963:CAP720963 CKK720963:CKL720963 CUG720963:CUH720963 DEC720963:DED720963 DNY720963:DNZ720963 DXU720963:DXV720963 EHQ720963:EHR720963 ERM720963:ERN720963 FBI720963:FBJ720963 FLE720963:FLF720963 FVA720963:FVB720963 GEW720963:GEX720963 GOS720963:GOT720963 GYO720963:GYP720963 HIK720963:HIL720963 HSG720963:HSH720963 ICC720963:ICD720963 ILY720963:ILZ720963 IVU720963:IVV720963 JFQ720963:JFR720963 JPM720963:JPN720963 JZI720963:JZJ720963 KJE720963:KJF720963 KTA720963:KTB720963 LCW720963:LCX720963 LMS720963:LMT720963 LWO720963:LWP720963 MGK720963:MGL720963 MQG720963:MQH720963 NAC720963:NAD720963 NJY720963:NJZ720963 NTU720963:NTV720963 ODQ720963:ODR720963 ONM720963:ONN720963 OXI720963:OXJ720963 PHE720963:PHF720963 PRA720963:PRB720963 QAW720963:QAX720963 QKS720963:QKT720963 QUO720963:QUP720963 REK720963:REL720963 ROG720963:ROH720963 RYC720963:RYD720963 SHY720963:SHZ720963 SRU720963:SRV720963 TBQ720963:TBR720963 TLM720963:TLN720963 TVI720963:TVJ720963 UFE720963:UFF720963 UPA720963:UPB720963 UYW720963:UYX720963 VIS720963:VIT720963 VSO720963:VSP720963 WCK720963:WCL720963 WMG720963:WMH720963 WWC720963:WWD720963 V786499 JQ786499:JR786499 TM786499:TN786499 ADI786499:ADJ786499 ANE786499:ANF786499 AXA786499:AXB786499 BGW786499:BGX786499 BQS786499:BQT786499 CAO786499:CAP786499 CKK786499:CKL786499 CUG786499:CUH786499 DEC786499:DED786499 DNY786499:DNZ786499 DXU786499:DXV786499 EHQ786499:EHR786499 ERM786499:ERN786499 FBI786499:FBJ786499 FLE786499:FLF786499 FVA786499:FVB786499 GEW786499:GEX786499 GOS786499:GOT786499 GYO786499:GYP786499 HIK786499:HIL786499 HSG786499:HSH786499 ICC786499:ICD786499 ILY786499:ILZ786499 IVU786499:IVV786499 JFQ786499:JFR786499 JPM786499:JPN786499 JZI786499:JZJ786499 KJE786499:KJF786499 KTA786499:KTB786499 LCW786499:LCX786499 LMS786499:LMT786499 LWO786499:LWP786499 MGK786499:MGL786499 MQG786499:MQH786499 NAC786499:NAD786499 NJY786499:NJZ786499 NTU786499:NTV786499 ODQ786499:ODR786499 ONM786499:ONN786499 OXI786499:OXJ786499 PHE786499:PHF786499 PRA786499:PRB786499 QAW786499:QAX786499 QKS786499:QKT786499 QUO786499:QUP786499 REK786499:REL786499 ROG786499:ROH786499 RYC786499:RYD786499 SHY786499:SHZ786499 SRU786499:SRV786499 TBQ786499:TBR786499 TLM786499:TLN786499 TVI786499:TVJ786499 UFE786499:UFF786499 UPA786499:UPB786499 UYW786499:UYX786499 VIS786499:VIT786499 VSO786499:VSP786499 WCK786499:WCL786499 WMG786499:WMH786499 WWC786499:WWD786499 V852035 JQ852035:JR852035 TM852035:TN852035 ADI852035:ADJ852035 ANE852035:ANF852035 AXA852035:AXB852035 BGW852035:BGX852035 BQS852035:BQT852035 CAO852035:CAP852035 CKK852035:CKL852035 CUG852035:CUH852035 DEC852035:DED852035 DNY852035:DNZ852035 DXU852035:DXV852035 EHQ852035:EHR852035 ERM852035:ERN852035 FBI852035:FBJ852035 FLE852035:FLF852035 FVA852035:FVB852035 GEW852035:GEX852035 GOS852035:GOT852035 GYO852035:GYP852035 HIK852035:HIL852035 HSG852035:HSH852035 ICC852035:ICD852035 ILY852035:ILZ852035 IVU852035:IVV852035 JFQ852035:JFR852035 JPM852035:JPN852035 JZI852035:JZJ852035 KJE852035:KJF852035 KTA852035:KTB852035 LCW852035:LCX852035 LMS852035:LMT852035 LWO852035:LWP852035 MGK852035:MGL852035 MQG852035:MQH852035 NAC852035:NAD852035 NJY852035:NJZ852035 NTU852035:NTV852035 ODQ852035:ODR852035 ONM852035:ONN852035 OXI852035:OXJ852035 PHE852035:PHF852035 PRA852035:PRB852035 QAW852035:QAX852035 QKS852035:QKT852035 QUO852035:QUP852035 REK852035:REL852035 ROG852035:ROH852035 RYC852035:RYD852035 SHY852035:SHZ852035 SRU852035:SRV852035 TBQ852035:TBR852035 TLM852035:TLN852035 TVI852035:TVJ852035 UFE852035:UFF852035 UPA852035:UPB852035 UYW852035:UYX852035 VIS852035:VIT852035 VSO852035:VSP852035 WCK852035:WCL852035 WMG852035:WMH852035 WWC852035:WWD852035 V917571 JQ917571:JR917571 TM917571:TN917571 ADI917571:ADJ917571 ANE917571:ANF917571 AXA917571:AXB917571 BGW917571:BGX917571 BQS917571:BQT917571 CAO917571:CAP917571 CKK917571:CKL917571 CUG917571:CUH917571 DEC917571:DED917571 DNY917571:DNZ917571 DXU917571:DXV917571 EHQ917571:EHR917571 ERM917571:ERN917571 FBI917571:FBJ917571 FLE917571:FLF917571 FVA917571:FVB917571 GEW917571:GEX917571 GOS917571:GOT917571 GYO917571:GYP917571 HIK917571:HIL917571 HSG917571:HSH917571 ICC917571:ICD917571 ILY917571:ILZ917571 IVU917571:IVV917571 JFQ917571:JFR917571 JPM917571:JPN917571 JZI917571:JZJ917571 KJE917571:KJF917571 KTA917571:KTB917571 LCW917571:LCX917571 LMS917571:LMT917571 LWO917571:LWP917571 MGK917571:MGL917571 MQG917571:MQH917571 NAC917571:NAD917571 NJY917571:NJZ917571 NTU917571:NTV917571 ODQ917571:ODR917571 ONM917571:ONN917571 OXI917571:OXJ917571 PHE917571:PHF917571 PRA917571:PRB917571 QAW917571:QAX917571 QKS917571:QKT917571 QUO917571:QUP917571 REK917571:REL917571 ROG917571:ROH917571 RYC917571:RYD917571 SHY917571:SHZ917571 SRU917571:SRV917571 TBQ917571:TBR917571 TLM917571:TLN917571 TVI917571:TVJ917571 UFE917571:UFF917571 UPA917571:UPB917571 UYW917571:UYX917571 VIS917571:VIT917571 VSO917571:VSP917571 WCK917571:WCL917571 WMG917571:WMH917571 WWC917571:WWD917571 V983107 JQ983107:JR983107 TM983107:TN983107 ADI983107:ADJ983107 ANE983107:ANF983107 AXA983107:AXB983107 BGW983107:BGX983107 BQS983107:BQT983107 CAO983107:CAP983107 CKK983107:CKL983107 CUG983107:CUH983107 DEC983107:DED983107 DNY983107:DNZ983107 DXU983107:DXV983107 EHQ983107:EHR983107 ERM983107:ERN983107 FBI983107:FBJ983107 FLE983107:FLF983107 FVA983107:FVB983107 GEW983107:GEX983107 GOS983107:GOT983107 GYO983107:GYP983107 HIK983107:HIL983107 HSG983107:HSH983107 ICC983107:ICD983107 ILY983107:ILZ983107 IVU983107:IVV983107 JFQ983107:JFR983107 JPM983107:JPN983107 JZI983107:JZJ983107 KJE983107:KJF983107 KTA983107:KTB983107 LCW983107:LCX983107 LMS983107:LMT983107 LWO983107:LWP983107 MGK983107:MGL983107 MQG983107:MQH983107 NAC983107:NAD983107 NJY983107:NJZ983107 NTU983107:NTV983107 ODQ983107:ODR983107 ONM983107:ONN983107 OXI983107:OXJ983107 PHE983107:PHF983107 PRA983107:PRB983107 QAW983107:QAX983107 QKS983107:QKT983107 QUO983107:QUP983107 REK983107:REL983107 ROG983107:ROH983107 RYC983107:RYD983107 SHY983107:SHZ983107 SRU983107:SRV983107 TBQ983107:TBR983107 TLM983107:TLN983107 TVI983107:TVJ983107 UFE983107:UFF983107 UPA983107:UPB983107 UYW983107:UYX983107 VIS983107:VIT983107 VSO983107:VSP983107 WCK983107:WCL983107 WMG983107:WMH983107 WWC983107:WWD983107" xr:uid="{00000000-0002-0000-0200-000004000000}">
      <formula1>0</formula1>
    </dataValidation>
    <dataValidation type="decimal" operator="greaterThanOrEqual" allowBlank="1" showInputMessage="1" showErrorMessage="1" error="Valor debe ser mayor o igual 0" promptTitle="Reclasificacion" prompt="Diligencia estas casillas si reclasifica estas partidas a propiedad planta y equipo" sqref="JN65603:JO65603 TJ65603:TK65603 ADF65603:ADG65603 ANB65603:ANC65603 AWX65603:AWY65603 BGT65603:BGU65603 BQP65603:BQQ65603 CAL65603:CAM65603 CKH65603:CKI65603 CUD65603:CUE65603 DDZ65603:DEA65603 DNV65603:DNW65603 DXR65603:DXS65603 EHN65603:EHO65603 ERJ65603:ERK65603 FBF65603:FBG65603 FLB65603:FLC65603 FUX65603:FUY65603 GET65603:GEU65603 GOP65603:GOQ65603 GYL65603:GYM65603 HIH65603:HII65603 HSD65603:HSE65603 IBZ65603:ICA65603 ILV65603:ILW65603 IVR65603:IVS65603 JFN65603:JFO65603 JPJ65603:JPK65603 JZF65603:JZG65603 KJB65603:KJC65603 KSX65603:KSY65603 LCT65603:LCU65603 LMP65603:LMQ65603 LWL65603:LWM65603 MGH65603:MGI65603 MQD65603:MQE65603 MZZ65603:NAA65603 NJV65603:NJW65603 NTR65603:NTS65603 ODN65603:ODO65603 ONJ65603:ONK65603 OXF65603:OXG65603 PHB65603:PHC65603 PQX65603:PQY65603 QAT65603:QAU65603 QKP65603:QKQ65603 QUL65603:QUM65603 REH65603:REI65603 ROD65603:ROE65603 RXZ65603:RYA65603 SHV65603:SHW65603 SRR65603:SRS65603 TBN65603:TBO65603 TLJ65603:TLK65603 TVF65603:TVG65603 UFB65603:UFC65603 UOX65603:UOY65603 UYT65603:UYU65603 VIP65603:VIQ65603 VSL65603:VSM65603 WCH65603:WCI65603 WMD65603:WME65603 WVZ65603:WWA65603 JN131139:JO131139 TJ131139:TK131139 ADF131139:ADG131139 ANB131139:ANC131139 AWX131139:AWY131139 BGT131139:BGU131139 BQP131139:BQQ131139 CAL131139:CAM131139 CKH131139:CKI131139 CUD131139:CUE131139 DDZ131139:DEA131139 DNV131139:DNW131139 DXR131139:DXS131139 EHN131139:EHO131139 ERJ131139:ERK131139 FBF131139:FBG131139 FLB131139:FLC131139 FUX131139:FUY131139 GET131139:GEU131139 GOP131139:GOQ131139 GYL131139:GYM131139 HIH131139:HII131139 HSD131139:HSE131139 IBZ131139:ICA131139 ILV131139:ILW131139 IVR131139:IVS131139 JFN131139:JFO131139 JPJ131139:JPK131139 JZF131139:JZG131139 KJB131139:KJC131139 KSX131139:KSY131139 LCT131139:LCU131139 LMP131139:LMQ131139 LWL131139:LWM131139 MGH131139:MGI131139 MQD131139:MQE131139 MZZ131139:NAA131139 NJV131139:NJW131139 NTR131139:NTS131139 ODN131139:ODO131139 ONJ131139:ONK131139 OXF131139:OXG131139 PHB131139:PHC131139 PQX131139:PQY131139 QAT131139:QAU131139 QKP131139:QKQ131139 QUL131139:QUM131139 REH131139:REI131139 ROD131139:ROE131139 RXZ131139:RYA131139 SHV131139:SHW131139 SRR131139:SRS131139 TBN131139:TBO131139 TLJ131139:TLK131139 TVF131139:TVG131139 UFB131139:UFC131139 UOX131139:UOY131139 UYT131139:UYU131139 VIP131139:VIQ131139 VSL131139:VSM131139 WCH131139:WCI131139 WMD131139:WME131139 WVZ131139:WWA131139 JN196675:JO196675 TJ196675:TK196675 ADF196675:ADG196675 ANB196675:ANC196675 AWX196675:AWY196675 BGT196675:BGU196675 BQP196675:BQQ196675 CAL196675:CAM196675 CKH196675:CKI196675 CUD196675:CUE196675 DDZ196675:DEA196675 DNV196675:DNW196675 DXR196675:DXS196675 EHN196675:EHO196675 ERJ196675:ERK196675 FBF196675:FBG196675 FLB196675:FLC196675 FUX196675:FUY196675 GET196675:GEU196675 GOP196675:GOQ196675 GYL196675:GYM196675 HIH196675:HII196675 HSD196675:HSE196675 IBZ196675:ICA196675 ILV196675:ILW196675 IVR196675:IVS196675 JFN196675:JFO196675 JPJ196675:JPK196675 JZF196675:JZG196675 KJB196675:KJC196675 KSX196675:KSY196675 LCT196675:LCU196675 LMP196675:LMQ196675 LWL196675:LWM196675 MGH196675:MGI196675 MQD196675:MQE196675 MZZ196675:NAA196675 NJV196675:NJW196675 NTR196675:NTS196675 ODN196675:ODO196675 ONJ196675:ONK196675 OXF196675:OXG196675 PHB196675:PHC196675 PQX196675:PQY196675 QAT196675:QAU196675 QKP196675:QKQ196675 QUL196675:QUM196675 REH196675:REI196675 ROD196675:ROE196675 RXZ196675:RYA196675 SHV196675:SHW196675 SRR196675:SRS196675 TBN196675:TBO196675 TLJ196675:TLK196675 TVF196675:TVG196675 UFB196675:UFC196675 UOX196675:UOY196675 UYT196675:UYU196675 VIP196675:VIQ196675 VSL196675:VSM196675 WCH196675:WCI196675 WMD196675:WME196675 WVZ196675:WWA196675 JN262211:JO262211 TJ262211:TK262211 ADF262211:ADG262211 ANB262211:ANC262211 AWX262211:AWY262211 BGT262211:BGU262211 BQP262211:BQQ262211 CAL262211:CAM262211 CKH262211:CKI262211 CUD262211:CUE262211 DDZ262211:DEA262211 DNV262211:DNW262211 DXR262211:DXS262211 EHN262211:EHO262211 ERJ262211:ERK262211 FBF262211:FBG262211 FLB262211:FLC262211 FUX262211:FUY262211 GET262211:GEU262211 GOP262211:GOQ262211 GYL262211:GYM262211 HIH262211:HII262211 HSD262211:HSE262211 IBZ262211:ICA262211 ILV262211:ILW262211 IVR262211:IVS262211 JFN262211:JFO262211 JPJ262211:JPK262211 JZF262211:JZG262211 KJB262211:KJC262211 KSX262211:KSY262211 LCT262211:LCU262211 LMP262211:LMQ262211 LWL262211:LWM262211 MGH262211:MGI262211 MQD262211:MQE262211 MZZ262211:NAA262211 NJV262211:NJW262211 NTR262211:NTS262211 ODN262211:ODO262211 ONJ262211:ONK262211 OXF262211:OXG262211 PHB262211:PHC262211 PQX262211:PQY262211 QAT262211:QAU262211 QKP262211:QKQ262211 QUL262211:QUM262211 REH262211:REI262211 ROD262211:ROE262211 RXZ262211:RYA262211 SHV262211:SHW262211 SRR262211:SRS262211 TBN262211:TBO262211 TLJ262211:TLK262211 TVF262211:TVG262211 UFB262211:UFC262211 UOX262211:UOY262211 UYT262211:UYU262211 VIP262211:VIQ262211 VSL262211:VSM262211 WCH262211:WCI262211 WMD262211:WME262211 WVZ262211:WWA262211 JN327747:JO327747 TJ327747:TK327747 ADF327747:ADG327747 ANB327747:ANC327747 AWX327747:AWY327747 BGT327747:BGU327747 BQP327747:BQQ327747 CAL327747:CAM327747 CKH327747:CKI327747 CUD327747:CUE327747 DDZ327747:DEA327747 DNV327747:DNW327747 DXR327747:DXS327747 EHN327747:EHO327747 ERJ327747:ERK327747 FBF327747:FBG327747 FLB327747:FLC327747 FUX327747:FUY327747 GET327747:GEU327747 GOP327747:GOQ327747 GYL327747:GYM327747 HIH327747:HII327747 HSD327747:HSE327747 IBZ327747:ICA327747 ILV327747:ILW327747 IVR327747:IVS327747 JFN327747:JFO327747 JPJ327747:JPK327747 JZF327747:JZG327747 KJB327747:KJC327747 KSX327747:KSY327747 LCT327747:LCU327747 LMP327747:LMQ327747 LWL327747:LWM327747 MGH327747:MGI327747 MQD327747:MQE327747 MZZ327747:NAA327747 NJV327747:NJW327747 NTR327747:NTS327747 ODN327747:ODO327747 ONJ327747:ONK327747 OXF327747:OXG327747 PHB327747:PHC327747 PQX327747:PQY327747 QAT327747:QAU327747 QKP327747:QKQ327747 QUL327747:QUM327747 REH327747:REI327747 ROD327747:ROE327747 RXZ327747:RYA327747 SHV327747:SHW327747 SRR327747:SRS327747 TBN327747:TBO327747 TLJ327747:TLK327747 TVF327747:TVG327747 UFB327747:UFC327747 UOX327747:UOY327747 UYT327747:UYU327747 VIP327747:VIQ327747 VSL327747:VSM327747 WCH327747:WCI327747 WMD327747:WME327747 WVZ327747:WWA327747 JN393283:JO393283 TJ393283:TK393283 ADF393283:ADG393283 ANB393283:ANC393283 AWX393283:AWY393283 BGT393283:BGU393283 BQP393283:BQQ393283 CAL393283:CAM393283 CKH393283:CKI393283 CUD393283:CUE393283 DDZ393283:DEA393283 DNV393283:DNW393283 DXR393283:DXS393283 EHN393283:EHO393283 ERJ393283:ERK393283 FBF393283:FBG393283 FLB393283:FLC393283 FUX393283:FUY393283 GET393283:GEU393283 GOP393283:GOQ393283 GYL393283:GYM393283 HIH393283:HII393283 HSD393283:HSE393283 IBZ393283:ICA393283 ILV393283:ILW393283 IVR393283:IVS393283 JFN393283:JFO393283 JPJ393283:JPK393283 JZF393283:JZG393283 KJB393283:KJC393283 KSX393283:KSY393283 LCT393283:LCU393283 LMP393283:LMQ393283 LWL393283:LWM393283 MGH393283:MGI393283 MQD393283:MQE393283 MZZ393283:NAA393283 NJV393283:NJW393283 NTR393283:NTS393283 ODN393283:ODO393283 ONJ393283:ONK393283 OXF393283:OXG393283 PHB393283:PHC393283 PQX393283:PQY393283 QAT393283:QAU393283 QKP393283:QKQ393283 QUL393283:QUM393283 REH393283:REI393283 ROD393283:ROE393283 RXZ393283:RYA393283 SHV393283:SHW393283 SRR393283:SRS393283 TBN393283:TBO393283 TLJ393283:TLK393283 TVF393283:TVG393283 UFB393283:UFC393283 UOX393283:UOY393283 UYT393283:UYU393283 VIP393283:VIQ393283 VSL393283:VSM393283 WCH393283:WCI393283 WMD393283:WME393283 WVZ393283:WWA393283 JN458819:JO458819 TJ458819:TK458819 ADF458819:ADG458819 ANB458819:ANC458819 AWX458819:AWY458819 BGT458819:BGU458819 BQP458819:BQQ458819 CAL458819:CAM458819 CKH458819:CKI458819 CUD458819:CUE458819 DDZ458819:DEA458819 DNV458819:DNW458819 DXR458819:DXS458819 EHN458819:EHO458819 ERJ458819:ERK458819 FBF458819:FBG458819 FLB458819:FLC458819 FUX458819:FUY458819 GET458819:GEU458819 GOP458819:GOQ458819 GYL458819:GYM458819 HIH458819:HII458819 HSD458819:HSE458819 IBZ458819:ICA458819 ILV458819:ILW458819 IVR458819:IVS458819 JFN458819:JFO458819 JPJ458819:JPK458819 JZF458819:JZG458819 KJB458819:KJC458819 KSX458819:KSY458819 LCT458819:LCU458819 LMP458819:LMQ458819 LWL458819:LWM458819 MGH458819:MGI458819 MQD458819:MQE458819 MZZ458819:NAA458819 NJV458819:NJW458819 NTR458819:NTS458819 ODN458819:ODO458819 ONJ458819:ONK458819 OXF458819:OXG458819 PHB458819:PHC458819 PQX458819:PQY458819 QAT458819:QAU458819 QKP458819:QKQ458819 QUL458819:QUM458819 REH458819:REI458819 ROD458819:ROE458819 RXZ458819:RYA458819 SHV458819:SHW458819 SRR458819:SRS458819 TBN458819:TBO458819 TLJ458819:TLK458819 TVF458819:TVG458819 UFB458819:UFC458819 UOX458819:UOY458819 UYT458819:UYU458819 VIP458819:VIQ458819 VSL458819:VSM458819 WCH458819:WCI458819 WMD458819:WME458819 WVZ458819:WWA458819 JN524355:JO524355 TJ524355:TK524355 ADF524355:ADG524355 ANB524355:ANC524355 AWX524355:AWY524355 BGT524355:BGU524355 BQP524355:BQQ524355 CAL524355:CAM524355 CKH524355:CKI524355 CUD524355:CUE524355 DDZ524355:DEA524355 DNV524355:DNW524355 DXR524355:DXS524355 EHN524355:EHO524355 ERJ524355:ERK524355 FBF524355:FBG524355 FLB524355:FLC524355 FUX524355:FUY524355 GET524355:GEU524355 GOP524355:GOQ524355 GYL524355:GYM524355 HIH524355:HII524355 HSD524355:HSE524355 IBZ524355:ICA524355 ILV524355:ILW524355 IVR524355:IVS524355 JFN524355:JFO524355 JPJ524355:JPK524355 JZF524355:JZG524355 KJB524355:KJC524355 KSX524355:KSY524355 LCT524355:LCU524355 LMP524355:LMQ524355 LWL524355:LWM524355 MGH524355:MGI524355 MQD524355:MQE524355 MZZ524355:NAA524355 NJV524355:NJW524355 NTR524355:NTS524355 ODN524355:ODO524355 ONJ524355:ONK524355 OXF524355:OXG524355 PHB524355:PHC524355 PQX524355:PQY524355 QAT524355:QAU524355 QKP524355:QKQ524355 QUL524355:QUM524355 REH524355:REI524355 ROD524355:ROE524355 RXZ524355:RYA524355 SHV524355:SHW524355 SRR524355:SRS524355 TBN524355:TBO524355 TLJ524355:TLK524355 TVF524355:TVG524355 UFB524355:UFC524355 UOX524355:UOY524355 UYT524355:UYU524355 VIP524355:VIQ524355 VSL524355:VSM524355 WCH524355:WCI524355 WMD524355:WME524355 WVZ524355:WWA524355 JN589891:JO589891 TJ589891:TK589891 ADF589891:ADG589891 ANB589891:ANC589891 AWX589891:AWY589891 BGT589891:BGU589891 BQP589891:BQQ589891 CAL589891:CAM589891 CKH589891:CKI589891 CUD589891:CUE589891 DDZ589891:DEA589891 DNV589891:DNW589891 DXR589891:DXS589891 EHN589891:EHO589891 ERJ589891:ERK589891 FBF589891:FBG589891 FLB589891:FLC589891 FUX589891:FUY589891 GET589891:GEU589891 GOP589891:GOQ589891 GYL589891:GYM589891 HIH589891:HII589891 HSD589891:HSE589891 IBZ589891:ICA589891 ILV589891:ILW589891 IVR589891:IVS589891 JFN589891:JFO589891 JPJ589891:JPK589891 JZF589891:JZG589891 KJB589891:KJC589891 KSX589891:KSY589891 LCT589891:LCU589891 LMP589891:LMQ589891 LWL589891:LWM589891 MGH589891:MGI589891 MQD589891:MQE589891 MZZ589891:NAA589891 NJV589891:NJW589891 NTR589891:NTS589891 ODN589891:ODO589891 ONJ589891:ONK589891 OXF589891:OXG589891 PHB589891:PHC589891 PQX589891:PQY589891 QAT589891:QAU589891 QKP589891:QKQ589891 QUL589891:QUM589891 REH589891:REI589891 ROD589891:ROE589891 RXZ589891:RYA589891 SHV589891:SHW589891 SRR589891:SRS589891 TBN589891:TBO589891 TLJ589891:TLK589891 TVF589891:TVG589891 UFB589891:UFC589891 UOX589891:UOY589891 UYT589891:UYU589891 VIP589891:VIQ589891 VSL589891:VSM589891 WCH589891:WCI589891 WMD589891:WME589891 WVZ589891:WWA589891 JN655427:JO655427 TJ655427:TK655427 ADF655427:ADG655427 ANB655427:ANC655427 AWX655427:AWY655427 BGT655427:BGU655427 BQP655427:BQQ655427 CAL655427:CAM655427 CKH655427:CKI655427 CUD655427:CUE655427 DDZ655427:DEA655427 DNV655427:DNW655427 DXR655427:DXS655427 EHN655427:EHO655427 ERJ655427:ERK655427 FBF655427:FBG655427 FLB655427:FLC655427 FUX655427:FUY655427 GET655427:GEU655427 GOP655427:GOQ655427 GYL655427:GYM655427 HIH655427:HII655427 HSD655427:HSE655427 IBZ655427:ICA655427 ILV655427:ILW655427 IVR655427:IVS655427 JFN655427:JFO655427 JPJ655427:JPK655427 JZF655427:JZG655427 KJB655427:KJC655427 KSX655427:KSY655427 LCT655427:LCU655427 LMP655427:LMQ655427 LWL655427:LWM655427 MGH655427:MGI655427 MQD655427:MQE655427 MZZ655427:NAA655427 NJV655427:NJW655427 NTR655427:NTS655427 ODN655427:ODO655427 ONJ655427:ONK655427 OXF655427:OXG655427 PHB655427:PHC655427 PQX655427:PQY655427 QAT655427:QAU655427 QKP655427:QKQ655427 QUL655427:QUM655427 REH655427:REI655427 ROD655427:ROE655427 RXZ655427:RYA655427 SHV655427:SHW655427 SRR655427:SRS655427 TBN655427:TBO655427 TLJ655427:TLK655427 TVF655427:TVG655427 UFB655427:UFC655427 UOX655427:UOY655427 UYT655427:UYU655427 VIP655427:VIQ655427 VSL655427:VSM655427 WCH655427:WCI655427 WMD655427:WME655427 WVZ655427:WWA655427 JN720963:JO720963 TJ720963:TK720963 ADF720963:ADG720963 ANB720963:ANC720963 AWX720963:AWY720963 BGT720963:BGU720963 BQP720963:BQQ720963 CAL720963:CAM720963 CKH720963:CKI720963 CUD720963:CUE720963 DDZ720963:DEA720963 DNV720963:DNW720963 DXR720963:DXS720963 EHN720963:EHO720963 ERJ720963:ERK720963 FBF720963:FBG720963 FLB720963:FLC720963 FUX720963:FUY720963 GET720963:GEU720963 GOP720963:GOQ720963 GYL720963:GYM720963 HIH720963:HII720963 HSD720963:HSE720963 IBZ720963:ICA720963 ILV720963:ILW720963 IVR720963:IVS720963 JFN720963:JFO720963 JPJ720963:JPK720963 JZF720963:JZG720963 KJB720963:KJC720963 KSX720963:KSY720963 LCT720963:LCU720963 LMP720963:LMQ720963 LWL720963:LWM720963 MGH720963:MGI720963 MQD720963:MQE720963 MZZ720963:NAA720963 NJV720963:NJW720963 NTR720963:NTS720963 ODN720963:ODO720963 ONJ720963:ONK720963 OXF720963:OXG720963 PHB720963:PHC720963 PQX720963:PQY720963 QAT720963:QAU720963 QKP720963:QKQ720963 QUL720963:QUM720963 REH720963:REI720963 ROD720963:ROE720963 RXZ720963:RYA720963 SHV720963:SHW720963 SRR720963:SRS720963 TBN720963:TBO720963 TLJ720963:TLK720963 TVF720963:TVG720963 UFB720963:UFC720963 UOX720963:UOY720963 UYT720963:UYU720963 VIP720963:VIQ720963 VSL720963:VSM720963 WCH720963:WCI720963 WMD720963:WME720963 WVZ720963:WWA720963 JN786499:JO786499 TJ786499:TK786499 ADF786499:ADG786499 ANB786499:ANC786499 AWX786499:AWY786499 BGT786499:BGU786499 BQP786499:BQQ786499 CAL786499:CAM786499 CKH786499:CKI786499 CUD786499:CUE786499 DDZ786499:DEA786499 DNV786499:DNW786499 DXR786499:DXS786499 EHN786499:EHO786499 ERJ786499:ERK786499 FBF786499:FBG786499 FLB786499:FLC786499 FUX786499:FUY786499 GET786499:GEU786499 GOP786499:GOQ786499 GYL786499:GYM786499 HIH786499:HII786499 HSD786499:HSE786499 IBZ786499:ICA786499 ILV786499:ILW786499 IVR786499:IVS786499 JFN786499:JFO786499 JPJ786499:JPK786499 JZF786499:JZG786499 KJB786499:KJC786499 KSX786499:KSY786499 LCT786499:LCU786499 LMP786499:LMQ786499 LWL786499:LWM786499 MGH786499:MGI786499 MQD786499:MQE786499 MZZ786499:NAA786499 NJV786499:NJW786499 NTR786499:NTS786499 ODN786499:ODO786499 ONJ786499:ONK786499 OXF786499:OXG786499 PHB786499:PHC786499 PQX786499:PQY786499 QAT786499:QAU786499 QKP786499:QKQ786499 QUL786499:QUM786499 REH786499:REI786499 ROD786499:ROE786499 RXZ786499:RYA786499 SHV786499:SHW786499 SRR786499:SRS786499 TBN786499:TBO786499 TLJ786499:TLK786499 TVF786499:TVG786499 UFB786499:UFC786499 UOX786499:UOY786499 UYT786499:UYU786499 VIP786499:VIQ786499 VSL786499:VSM786499 WCH786499:WCI786499 WMD786499:WME786499 WVZ786499:WWA786499 JN852035:JO852035 TJ852035:TK852035 ADF852035:ADG852035 ANB852035:ANC852035 AWX852035:AWY852035 BGT852035:BGU852035 BQP852035:BQQ852035 CAL852035:CAM852035 CKH852035:CKI852035 CUD852035:CUE852035 DDZ852035:DEA852035 DNV852035:DNW852035 DXR852035:DXS852035 EHN852035:EHO852035 ERJ852035:ERK852035 FBF852035:FBG852035 FLB852035:FLC852035 FUX852035:FUY852035 GET852035:GEU852035 GOP852035:GOQ852035 GYL852035:GYM852035 HIH852035:HII852035 HSD852035:HSE852035 IBZ852035:ICA852035 ILV852035:ILW852035 IVR852035:IVS852035 JFN852035:JFO852035 JPJ852035:JPK852035 JZF852035:JZG852035 KJB852035:KJC852035 KSX852035:KSY852035 LCT852035:LCU852035 LMP852035:LMQ852035 LWL852035:LWM852035 MGH852035:MGI852035 MQD852035:MQE852035 MZZ852035:NAA852035 NJV852035:NJW852035 NTR852035:NTS852035 ODN852035:ODO852035 ONJ852035:ONK852035 OXF852035:OXG852035 PHB852035:PHC852035 PQX852035:PQY852035 QAT852035:QAU852035 QKP852035:QKQ852035 QUL852035:QUM852035 REH852035:REI852035 ROD852035:ROE852035 RXZ852035:RYA852035 SHV852035:SHW852035 SRR852035:SRS852035 TBN852035:TBO852035 TLJ852035:TLK852035 TVF852035:TVG852035 UFB852035:UFC852035 UOX852035:UOY852035 UYT852035:UYU852035 VIP852035:VIQ852035 VSL852035:VSM852035 WCH852035:WCI852035 WMD852035:WME852035 WVZ852035:WWA852035 JN917571:JO917571 TJ917571:TK917571 ADF917571:ADG917571 ANB917571:ANC917571 AWX917571:AWY917571 BGT917571:BGU917571 BQP917571:BQQ917571 CAL917571:CAM917571 CKH917571:CKI917571 CUD917571:CUE917571 DDZ917571:DEA917571 DNV917571:DNW917571 DXR917571:DXS917571 EHN917571:EHO917571 ERJ917571:ERK917571 FBF917571:FBG917571 FLB917571:FLC917571 FUX917571:FUY917571 GET917571:GEU917571 GOP917571:GOQ917571 GYL917571:GYM917571 HIH917571:HII917571 HSD917571:HSE917571 IBZ917571:ICA917571 ILV917571:ILW917571 IVR917571:IVS917571 JFN917571:JFO917571 JPJ917571:JPK917571 JZF917571:JZG917571 KJB917571:KJC917571 KSX917571:KSY917571 LCT917571:LCU917571 LMP917571:LMQ917571 LWL917571:LWM917571 MGH917571:MGI917571 MQD917571:MQE917571 MZZ917571:NAA917571 NJV917571:NJW917571 NTR917571:NTS917571 ODN917571:ODO917571 ONJ917571:ONK917571 OXF917571:OXG917571 PHB917571:PHC917571 PQX917571:PQY917571 QAT917571:QAU917571 QKP917571:QKQ917571 QUL917571:QUM917571 REH917571:REI917571 ROD917571:ROE917571 RXZ917571:RYA917571 SHV917571:SHW917571 SRR917571:SRS917571 TBN917571:TBO917571 TLJ917571:TLK917571 TVF917571:TVG917571 UFB917571:UFC917571 UOX917571:UOY917571 UYT917571:UYU917571 VIP917571:VIQ917571 VSL917571:VSM917571 WCH917571:WCI917571 WMD917571:WME917571 WVZ917571:WWA917571 JN983107:JO983107 TJ983107:TK983107 ADF983107:ADG983107 ANB983107:ANC983107 AWX983107:AWY983107 BGT983107:BGU983107 BQP983107:BQQ983107 CAL983107:CAM983107 CKH983107:CKI983107 CUD983107:CUE983107 DDZ983107:DEA983107 DNV983107:DNW983107 DXR983107:DXS983107 EHN983107:EHO983107 ERJ983107:ERK983107 FBF983107:FBG983107 FLB983107:FLC983107 FUX983107:FUY983107 GET983107:GEU983107 GOP983107:GOQ983107 GYL983107:GYM983107 HIH983107:HII983107 HSD983107:HSE983107 IBZ983107:ICA983107 ILV983107:ILW983107 IVR983107:IVS983107 JFN983107:JFO983107 JPJ983107:JPK983107 JZF983107:JZG983107 KJB983107:KJC983107 KSX983107:KSY983107 LCT983107:LCU983107 LMP983107:LMQ983107 LWL983107:LWM983107 MGH983107:MGI983107 MQD983107:MQE983107 MZZ983107:NAA983107 NJV983107:NJW983107 NTR983107:NTS983107 ODN983107:ODO983107 ONJ983107:ONK983107 OXF983107:OXG983107 PHB983107:PHC983107 PQX983107:PQY983107 QAT983107:QAU983107 QKP983107:QKQ983107 QUL983107:QUM983107 REH983107:REI983107 ROD983107:ROE983107 RXZ983107:RYA983107 SHV983107:SHW983107 SRR983107:SRS983107 TBN983107:TBO983107 TLJ983107:TLK983107 TVF983107:TVG983107 UFB983107:UFC983107 UOX983107:UOY983107 UYT983107:UYU983107 VIP983107:VIQ983107 VSL983107:VSM983107 WCH983107:WCI983107 WMD983107:WME983107 WVZ983107:WWA983107" xr:uid="{00000000-0002-0000-0200-000005000000}">
      <formula1>0</formula1>
    </dataValidation>
    <dataValidation type="decimal" operator="greaterThanOrEqual" allowBlank="1" showInputMessage="1" showErrorMessage="1" error="Valor debe ser mayor o igual que 0" promptTitle="Reclasificacion" prompt="Si no  va a reclasificar la partida a gasto por depreciacion a PPYE, registre el movimiento en esta celda." sqref="V65840:V65841 JQ65840:JR65841 TM65840:TN65841 ADI65840:ADJ65841 ANE65840:ANF65841 AXA65840:AXB65841 BGW65840:BGX65841 BQS65840:BQT65841 CAO65840:CAP65841 CKK65840:CKL65841 CUG65840:CUH65841 DEC65840:DED65841 DNY65840:DNZ65841 DXU65840:DXV65841 EHQ65840:EHR65841 ERM65840:ERN65841 FBI65840:FBJ65841 FLE65840:FLF65841 FVA65840:FVB65841 GEW65840:GEX65841 GOS65840:GOT65841 GYO65840:GYP65841 HIK65840:HIL65841 HSG65840:HSH65841 ICC65840:ICD65841 ILY65840:ILZ65841 IVU65840:IVV65841 JFQ65840:JFR65841 JPM65840:JPN65841 JZI65840:JZJ65841 KJE65840:KJF65841 KTA65840:KTB65841 LCW65840:LCX65841 LMS65840:LMT65841 LWO65840:LWP65841 MGK65840:MGL65841 MQG65840:MQH65841 NAC65840:NAD65841 NJY65840:NJZ65841 NTU65840:NTV65841 ODQ65840:ODR65841 ONM65840:ONN65841 OXI65840:OXJ65841 PHE65840:PHF65841 PRA65840:PRB65841 QAW65840:QAX65841 QKS65840:QKT65841 QUO65840:QUP65841 REK65840:REL65841 ROG65840:ROH65841 RYC65840:RYD65841 SHY65840:SHZ65841 SRU65840:SRV65841 TBQ65840:TBR65841 TLM65840:TLN65841 TVI65840:TVJ65841 UFE65840:UFF65841 UPA65840:UPB65841 UYW65840:UYX65841 VIS65840:VIT65841 VSO65840:VSP65841 WCK65840:WCL65841 WMG65840:WMH65841 WWC65840:WWD65841 V131376:V131377 JQ131376:JR131377 TM131376:TN131377 ADI131376:ADJ131377 ANE131376:ANF131377 AXA131376:AXB131377 BGW131376:BGX131377 BQS131376:BQT131377 CAO131376:CAP131377 CKK131376:CKL131377 CUG131376:CUH131377 DEC131376:DED131377 DNY131376:DNZ131377 DXU131376:DXV131377 EHQ131376:EHR131377 ERM131376:ERN131377 FBI131376:FBJ131377 FLE131376:FLF131377 FVA131376:FVB131377 GEW131376:GEX131377 GOS131376:GOT131377 GYO131376:GYP131377 HIK131376:HIL131377 HSG131376:HSH131377 ICC131376:ICD131377 ILY131376:ILZ131377 IVU131376:IVV131377 JFQ131376:JFR131377 JPM131376:JPN131377 JZI131376:JZJ131377 KJE131376:KJF131377 KTA131376:KTB131377 LCW131376:LCX131377 LMS131376:LMT131377 LWO131376:LWP131377 MGK131376:MGL131377 MQG131376:MQH131377 NAC131376:NAD131377 NJY131376:NJZ131377 NTU131376:NTV131377 ODQ131376:ODR131377 ONM131376:ONN131377 OXI131376:OXJ131377 PHE131376:PHF131377 PRA131376:PRB131377 QAW131376:QAX131377 QKS131376:QKT131377 QUO131376:QUP131377 REK131376:REL131377 ROG131376:ROH131377 RYC131376:RYD131377 SHY131376:SHZ131377 SRU131376:SRV131377 TBQ131376:TBR131377 TLM131376:TLN131377 TVI131376:TVJ131377 UFE131376:UFF131377 UPA131376:UPB131377 UYW131376:UYX131377 VIS131376:VIT131377 VSO131376:VSP131377 WCK131376:WCL131377 WMG131376:WMH131377 WWC131376:WWD131377 V196912:V196913 JQ196912:JR196913 TM196912:TN196913 ADI196912:ADJ196913 ANE196912:ANF196913 AXA196912:AXB196913 BGW196912:BGX196913 BQS196912:BQT196913 CAO196912:CAP196913 CKK196912:CKL196913 CUG196912:CUH196913 DEC196912:DED196913 DNY196912:DNZ196913 DXU196912:DXV196913 EHQ196912:EHR196913 ERM196912:ERN196913 FBI196912:FBJ196913 FLE196912:FLF196913 FVA196912:FVB196913 GEW196912:GEX196913 GOS196912:GOT196913 GYO196912:GYP196913 HIK196912:HIL196913 HSG196912:HSH196913 ICC196912:ICD196913 ILY196912:ILZ196913 IVU196912:IVV196913 JFQ196912:JFR196913 JPM196912:JPN196913 JZI196912:JZJ196913 KJE196912:KJF196913 KTA196912:KTB196913 LCW196912:LCX196913 LMS196912:LMT196913 LWO196912:LWP196913 MGK196912:MGL196913 MQG196912:MQH196913 NAC196912:NAD196913 NJY196912:NJZ196913 NTU196912:NTV196913 ODQ196912:ODR196913 ONM196912:ONN196913 OXI196912:OXJ196913 PHE196912:PHF196913 PRA196912:PRB196913 QAW196912:QAX196913 QKS196912:QKT196913 QUO196912:QUP196913 REK196912:REL196913 ROG196912:ROH196913 RYC196912:RYD196913 SHY196912:SHZ196913 SRU196912:SRV196913 TBQ196912:TBR196913 TLM196912:TLN196913 TVI196912:TVJ196913 UFE196912:UFF196913 UPA196912:UPB196913 UYW196912:UYX196913 VIS196912:VIT196913 VSO196912:VSP196913 WCK196912:WCL196913 WMG196912:WMH196913 WWC196912:WWD196913 V262448:V262449 JQ262448:JR262449 TM262448:TN262449 ADI262448:ADJ262449 ANE262448:ANF262449 AXA262448:AXB262449 BGW262448:BGX262449 BQS262448:BQT262449 CAO262448:CAP262449 CKK262448:CKL262449 CUG262448:CUH262449 DEC262448:DED262449 DNY262448:DNZ262449 DXU262448:DXV262449 EHQ262448:EHR262449 ERM262448:ERN262449 FBI262448:FBJ262449 FLE262448:FLF262449 FVA262448:FVB262449 GEW262448:GEX262449 GOS262448:GOT262449 GYO262448:GYP262449 HIK262448:HIL262449 HSG262448:HSH262449 ICC262448:ICD262449 ILY262448:ILZ262449 IVU262448:IVV262449 JFQ262448:JFR262449 JPM262448:JPN262449 JZI262448:JZJ262449 KJE262448:KJF262449 KTA262448:KTB262449 LCW262448:LCX262449 LMS262448:LMT262449 LWO262448:LWP262449 MGK262448:MGL262449 MQG262448:MQH262449 NAC262448:NAD262449 NJY262448:NJZ262449 NTU262448:NTV262449 ODQ262448:ODR262449 ONM262448:ONN262449 OXI262448:OXJ262449 PHE262448:PHF262449 PRA262448:PRB262449 QAW262448:QAX262449 QKS262448:QKT262449 QUO262448:QUP262449 REK262448:REL262449 ROG262448:ROH262449 RYC262448:RYD262449 SHY262448:SHZ262449 SRU262448:SRV262449 TBQ262448:TBR262449 TLM262448:TLN262449 TVI262448:TVJ262449 UFE262448:UFF262449 UPA262448:UPB262449 UYW262448:UYX262449 VIS262448:VIT262449 VSO262448:VSP262449 WCK262448:WCL262449 WMG262448:WMH262449 WWC262448:WWD262449 V327984:V327985 JQ327984:JR327985 TM327984:TN327985 ADI327984:ADJ327985 ANE327984:ANF327985 AXA327984:AXB327985 BGW327984:BGX327985 BQS327984:BQT327985 CAO327984:CAP327985 CKK327984:CKL327985 CUG327984:CUH327985 DEC327984:DED327985 DNY327984:DNZ327985 DXU327984:DXV327985 EHQ327984:EHR327985 ERM327984:ERN327985 FBI327984:FBJ327985 FLE327984:FLF327985 FVA327984:FVB327985 GEW327984:GEX327985 GOS327984:GOT327985 GYO327984:GYP327985 HIK327984:HIL327985 HSG327984:HSH327985 ICC327984:ICD327985 ILY327984:ILZ327985 IVU327984:IVV327985 JFQ327984:JFR327985 JPM327984:JPN327985 JZI327984:JZJ327985 KJE327984:KJF327985 KTA327984:KTB327985 LCW327984:LCX327985 LMS327984:LMT327985 LWO327984:LWP327985 MGK327984:MGL327985 MQG327984:MQH327985 NAC327984:NAD327985 NJY327984:NJZ327985 NTU327984:NTV327985 ODQ327984:ODR327985 ONM327984:ONN327985 OXI327984:OXJ327985 PHE327984:PHF327985 PRA327984:PRB327985 QAW327984:QAX327985 QKS327984:QKT327985 QUO327984:QUP327985 REK327984:REL327985 ROG327984:ROH327985 RYC327984:RYD327985 SHY327984:SHZ327985 SRU327984:SRV327985 TBQ327984:TBR327985 TLM327984:TLN327985 TVI327984:TVJ327985 UFE327984:UFF327985 UPA327984:UPB327985 UYW327984:UYX327985 VIS327984:VIT327985 VSO327984:VSP327985 WCK327984:WCL327985 WMG327984:WMH327985 WWC327984:WWD327985 V393520:V393521 JQ393520:JR393521 TM393520:TN393521 ADI393520:ADJ393521 ANE393520:ANF393521 AXA393520:AXB393521 BGW393520:BGX393521 BQS393520:BQT393521 CAO393520:CAP393521 CKK393520:CKL393521 CUG393520:CUH393521 DEC393520:DED393521 DNY393520:DNZ393521 DXU393520:DXV393521 EHQ393520:EHR393521 ERM393520:ERN393521 FBI393520:FBJ393521 FLE393520:FLF393521 FVA393520:FVB393521 GEW393520:GEX393521 GOS393520:GOT393521 GYO393520:GYP393521 HIK393520:HIL393521 HSG393520:HSH393521 ICC393520:ICD393521 ILY393520:ILZ393521 IVU393520:IVV393521 JFQ393520:JFR393521 JPM393520:JPN393521 JZI393520:JZJ393521 KJE393520:KJF393521 KTA393520:KTB393521 LCW393520:LCX393521 LMS393520:LMT393521 LWO393520:LWP393521 MGK393520:MGL393521 MQG393520:MQH393521 NAC393520:NAD393521 NJY393520:NJZ393521 NTU393520:NTV393521 ODQ393520:ODR393521 ONM393520:ONN393521 OXI393520:OXJ393521 PHE393520:PHF393521 PRA393520:PRB393521 QAW393520:QAX393521 QKS393520:QKT393521 QUO393520:QUP393521 REK393520:REL393521 ROG393520:ROH393521 RYC393520:RYD393521 SHY393520:SHZ393521 SRU393520:SRV393521 TBQ393520:TBR393521 TLM393520:TLN393521 TVI393520:TVJ393521 UFE393520:UFF393521 UPA393520:UPB393521 UYW393520:UYX393521 VIS393520:VIT393521 VSO393520:VSP393521 WCK393520:WCL393521 WMG393520:WMH393521 WWC393520:WWD393521 V459056:V459057 JQ459056:JR459057 TM459056:TN459057 ADI459056:ADJ459057 ANE459056:ANF459057 AXA459056:AXB459057 BGW459056:BGX459057 BQS459056:BQT459057 CAO459056:CAP459057 CKK459056:CKL459057 CUG459056:CUH459057 DEC459056:DED459057 DNY459056:DNZ459057 DXU459056:DXV459057 EHQ459056:EHR459057 ERM459056:ERN459057 FBI459056:FBJ459057 FLE459056:FLF459057 FVA459056:FVB459057 GEW459056:GEX459057 GOS459056:GOT459057 GYO459056:GYP459057 HIK459056:HIL459057 HSG459056:HSH459057 ICC459056:ICD459057 ILY459056:ILZ459057 IVU459056:IVV459057 JFQ459056:JFR459057 JPM459056:JPN459057 JZI459056:JZJ459057 KJE459056:KJF459057 KTA459056:KTB459057 LCW459056:LCX459057 LMS459056:LMT459057 LWO459056:LWP459057 MGK459056:MGL459057 MQG459056:MQH459057 NAC459056:NAD459057 NJY459056:NJZ459057 NTU459056:NTV459057 ODQ459056:ODR459057 ONM459056:ONN459057 OXI459056:OXJ459057 PHE459056:PHF459057 PRA459056:PRB459057 QAW459056:QAX459057 QKS459056:QKT459057 QUO459056:QUP459057 REK459056:REL459057 ROG459056:ROH459057 RYC459056:RYD459057 SHY459056:SHZ459057 SRU459056:SRV459057 TBQ459056:TBR459057 TLM459056:TLN459057 TVI459056:TVJ459057 UFE459056:UFF459057 UPA459056:UPB459057 UYW459056:UYX459057 VIS459056:VIT459057 VSO459056:VSP459057 WCK459056:WCL459057 WMG459056:WMH459057 WWC459056:WWD459057 V524592:V524593 JQ524592:JR524593 TM524592:TN524593 ADI524592:ADJ524593 ANE524592:ANF524593 AXA524592:AXB524593 BGW524592:BGX524593 BQS524592:BQT524593 CAO524592:CAP524593 CKK524592:CKL524593 CUG524592:CUH524593 DEC524592:DED524593 DNY524592:DNZ524593 DXU524592:DXV524593 EHQ524592:EHR524593 ERM524592:ERN524593 FBI524592:FBJ524593 FLE524592:FLF524593 FVA524592:FVB524593 GEW524592:GEX524593 GOS524592:GOT524593 GYO524592:GYP524593 HIK524592:HIL524593 HSG524592:HSH524593 ICC524592:ICD524593 ILY524592:ILZ524593 IVU524592:IVV524593 JFQ524592:JFR524593 JPM524592:JPN524593 JZI524592:JZJ524593 KJE524592:KJF524593 KTA524592:KTB524593 LCW524592:LCX524593 LMS524592:LMT524593 LWO524592:LWP524593 MGK524592:MGL524593 MQG524592:MQH524593 NAC524592:NAD524593 NJY524592:NJZ524593 NTU524592:NTV524593 ODQ524592:ODR524593 ONM524592:ONN524593 OXI524592:OXJ524593 PHE524592:PHF524593 PRA524592:PRB524593 QAW524592:QAX524593 QKS524592:QKT524593 QUO524592:QUP524593 REK524592:REL524593 ROG524592:ROH524593 RYC524592:RYD524593 SHY524592:SHZ524593 SRU524592:SRV524593 TBQ524592:TBR524593 TLM524592:TLN524593 TVI524592:TVJ524593 UFE524592:UFF524593 UPA524592:UPB524593 UYW524592:UYX524593 VIS524592:VIT524593 VSO524592:VSP524593 WCK524592:WCL524593 WMG524592:WMH524593 WWC524592:WWD524593 V590128:V590129 JQ590128:JR590129 TM590128:TN590129 ADI590128:ADJ590129 ANE590128:ANF590129 AXA590128:AXB590129 BGW590128:BGX590129 BQS590128:BQT590129 CAO590128:CAP590129 CKK590128:CKL590129 CUG590128:CUH590129 DEC590128:DED590129 DNY590128:DNZ590129 DXU590128:DXV590129 EHQ590128:EHR590129 ERM590128:ERN590129 FBI590128:FBJ590129 FLE590128:FLF590129 FVA590128:FVB590129 GEW590128:GEX590129 GOS590128:GOT590129 GYO590128:GYP590129 HIK590128:HIL590129 HSG590128:HSH590129 ICC590128:ICD590129 ILY590128:ILZ590129 IVU590128:IVV590129 JFQ590128:JFR590129 JPM590128:JPN590129 JZI590128:JZJ590129 KJE590128:KJF590129 KTA590128:KTB590129 LCW590128:LCX590129 LMS590128:LMT590129 LWO590128:LWP590129 MGK590128:MGL590129 MQG590128:MQH590129 NAC590128:NAD590129 NJY590128:NJZ590129 NTU590128:NTV590129 ODQ590128:ODR590129 ONM590128:ONN590129 OXI590128:OXJ590129 PHE590128:PHF590129 PRA590128:PRB590129 QAW590128:QAX590129 QKS590128:QKT590129 QUO590128:QUP590129 REK590128:REL590129 ROG590128:ROH590129 RYC590128:RYD590129 SHY590128:SHZ590129 SRU590128:SRV590129 TBQ590128:TBR590129 TLM590128:TLN590129 TVI590128:TVJ590129 UFE590128:UFF590129 UPA590128:UPB590129 UYW590128:UYX590129 VIS590128:VIT590129 VSO590128:VSP590129 WCK590128:WCL590129 WMG590128:WMH590129 WWC590128:WWD590129 V655664:V655665 JQ655664:JR655665 TM655664:TN655665 ADI655664:ADJ655665 ANE655664:ANF655665 AXA655664:AXB655665 BGW655664:BGX655665 BQS655664:BQT655665 CAO655664:CAP655665 CKK655664:CKL655665 CUG655664:CUH655665 DEC655664:DED655665 DNY655664:DNZ655665 DXU655664:DXV655665 EHQ655664:EHR655665 ERM655664:ERN655665 FBI655664:FBJ655665 FLE655664:FLF655665 FVA655664:FVB655665 GEW655664:GEX655665 GOS655664:GOT655665 GYO655664:GYP655665 HIK655664:HIL655665 HSG655664:HSH655665 ICC655664:ICD655665 ILY655664:ILZ655665 IVU655664:IVV655665 JFQ655664:JFR655665 JPM655664:JPN655665 JZI655664:JZJ655665 KJE655664:KJF655665 KTA655664:KTB655665 LCW655664:LCX655665 LMS655664:LMT655665 LWO655664:LWP655665 MGK655664:MGL655665 MQG655664:MQH655665 NAC655664:NAD655665 NJY655664:NJZ655665 NTU655664:NTV655665 ODQ655664:ODR655665 ONM655664:ONN655665 OXI655664:OXJ655665 PHE655664:PHF655665 PRA655664:PRB655665 QAW655664:QAX655665 QKS655664:QKT655665 QUO655664:QUP655665 REK655664:REL655665 ROG655664:ROH655665 RYC655664:RYD655665 SHY655664:SHZ655665 SRU655664:SRV655665 TBQ655664:TBR655665 TLM655664:TLN655665 TVI655664:TVJ655665 UFE655664:UFF655665 UPA655664:UPB655665 UYW655664:UYX655665 VIS655664:VIT655665 VSO655664:VSP655665 WCK655664:WCL655665 WMG655664:WMH655665 WWC655664:WWD655665 V721200:V721201 JQ721200:JR721201 TM721200:TN721201 ADI721200:ADJ721201 ANE721200:ANF721201 AXA721200:AXB721201 BGW721200:BGX721201 BQS721200:BQT721201 CAO721200:CAP721201 CKK721200:CKL721201 CUG721200:CUH721201 DEC721200:DED721201 DNY721200:DNZ721201 DXU721200:DXV721201 EHQ721200:EHR721201 ERM721200:ERN721201 FBI721200:FBJ721201 FLE721200:FLF721201 FVA721200:FVB721201 GEW721200:GEX721201 GOS721200:GOT721201 GYO721200:GYP721201 HIK721200:HIL721201 HSG721200:HSH721201 ICC721200:ICD721201 ILY721200:ILZ721201 IVU721200:IVV721201 JFQ721200:JFR721201 JPM721200:JPN721201 JZI721200:JZJ721201 KJE721200:KJF721201 KTA721200:KTB721201 LCW721200:LCX721201 LMS721200:LMT721201 LWO721200:LWP721201 MGK721200:MGL721201 MQG721200:MQH721201 NAC721200:NAD721201 NJY721200:NJZ721201 NTU721200:NTV721201 ODQ721200:ODR721201 ONM721200:ONN721201 OXI721200:OXJ721201 PHE721200:PHF721201 PRA721200:PRB721201 QAW721200:QAX721201 QKS721200:QKT721201 QUO721200:QUP721201 REK721200:REL721201 ROG721200:ROH721201 RYC721200:RYD721201 SHY721200:SHZ721201 SRU721200:SRV721201 TBQ721200:TBR721201 TLM721200:TLN721201 TVI721200:TVJ721201 UFE721200:UFF721201 UPA721200:UPB721201 UYW721200:UYX721201 VIS721200:VIT721201 VSO721200:VSP721201 WCK721200:WCL721201 WMG721200:WMH721201 WWC721200:WWD721201 V786736:V786737 JQ786736:JR786737 TM786736:TN786737 ADI786736:ADJ786737 ANE786736:ANF786737 AXA786736:AXB786737 BGW786736:BGX786737 BQS786736:BQT786737 CAO786736:CAP786737 CKK786736:CKL786737 CUG786736:CUH786737 DEC786736:DED786737 DNY786736:DNZ786737 DXU786736:DXV786737 EHQ786736:EHR786737 ERM786736:ERN786737 FBI786736:FBJ786737 FLE786736:FLF786737 FVA786736:FVB786737 GEW786736:GEX786737 GOS786736:GOT786737 GYO786736:GYP786737 HIK786736:HIL786737 HSG786736:HSH786737 ICC786736:ICD786737 ILY786736:ILZ786737 IVU786736:IVV786737 JFQ786736:JFR786737 JPM786736:JPN786737 JZI786736:JZJ786737 KJE786736:KJF786737 KTA786736:KTB786737 LCW786736:LCX786737 LMS786736:LMT786737 LWO786736:LWP786737 MGK786736:MGL786737 MQG786736:MQH786737 NAC786736:NAD786737 NJY786736:NJZ786737 NTU786736:NTV786737 ODQ786736:ODR786737 ONM786736:ONN786737 OXI786736:OXJ786737 PHE786736:PHF786737 PRA786736:PRB786737 QAW786736:QAX786737 QKS786736:QKT786737 QUO786736:QUP786737 REK786736:REL786737 ROG786736:ROH786737 RYC786736:RYD786737 SHY786736:SHZ786737 SRU786736:SRV786737 TBQ786736:TBR786737 TLM786736:TLN786737 TVI786736:TVJ786737 UFE786736:UFF786737 UPA786736:UPB786737 UYW786736:UYX786737 VIS786736:VIT786737 VSO786736:VSP786737 WCK786736:WCL786737 WMG786736:WMH786737 WWC786736:WWD786737 V852272:V852273 JQ852272:JR852273 TM852272:TN852273 ADI852272:ADJ852273 ANE852272:ANF852273 AXA852272:AXB852273 BGW852272:BGX852273 BQS852272:BQT852273 CAO852272:CAP852273 CKK852272:CKL852273 CUG852272:CUH852273 DEC852272:DED852273 DNY852272:DNZ852273 DXU852272:DXV852273 EHQ852272:EHR852273 ERM852272:ERN852273 FBI852272:FBJ852273 FLE852272:FLF852273 FVA852272:FVB852273 GEW852272:GEX852273 GOS852272:GOT852273 GYO852272:GYP852273 HIK852272:HIL852273 HSG852272:HSH852273 ICC852272:ICD852273 ILY852272:ILZ852273 IVU852272:IVV852273 JFQ852272:JFR852273 JPM852272:JPN852273 JZI852272:JZJ852273 KJE852272:KJF852273 KTA852272:KTB852273 LCW852272:LCX852273 LMS852272:LMT852273 LWO852272:LWP852273 MGK852272:MGL852273 MQG852272:MQH852273 NAC852272:NAD852273 NJY852272:NJZ852273 NTU852272:NTV852273 ODQ852272:ODR852273 ONM852272:ONN852273 OXI852272:OXJ852273 PHE852272:PHF852273 PRA852272:PRB852273 QAW852272:QAX852273 QKS852272:QKT852273 QUO852272:QUP852273 REK852272:REL852273 ROG852272:ROH852273 RYC852272:RYD852273 SHY852272:SHZ852273 SRU852272:SRV852273 TBQ852272:TBR852273 TLM852272:TLN852273 TVI852272:TVJ852273 UFE852272:UFF852273 UPA852272:UPB852273 UYW852272:UYX852273 VIS852272:VIT852273 VSO852272:VSP852273 WCK852272:WCL852273 WMG852272:WMH852273 WWC852272:WWD852273 V917808:V917809 JQ917808:JR917809 TM917808:TN917809 ADI917808:ADJ917809 ANE917808:ANF917809 AXA917808:AXB917809 BGW917808:BGX917809 BQS917808:BQT917809 CAO917808:CAP917809 CKK917808:CKL917809 CUG917808:CUH917809 DEC917808:DED917809 DNY917808:DNZ917809 DXU917808:DXV917809 EHQ917808:EHR917809 ERM917808:ERN917809 FBI917808:FBJ917809 FLE917808:FLF917809 FVA917808:FVB917809 GEW917808:GEX917809 GOS917808:GOT917809 GYO917808:GYP917809 HIK917808:HIL917809 HSG917808:HSH917809 ICC917808:ICD917809 ILY917808:ILZ917809 IVU917808:IVV917809 JFQ917808:JFR917809 JPM917808:JPN917809 JZI917808:JZJ917809 KJE917808:KJF917809 KTA917808:KTB917809 LCW917808:LCX917809 LMS917808:LMT917809 LWO917808:LWP917809 MGK917808:MGL917809 MQG917808:MQH917809 NAC917808:NAD917809 NJY917808:NJZ917809 NTU917808:NTV917809 ODQ917808:ODR917809 ONM917808:ONN917809 OXI917808:OXJ917809 PHE917808:PHF917809 PRA917808:PRB917809 QAW917808:QAX917809 QKS917808:QKT917809 QUO917808:QUP917809 REK917808:REL917809 ROG917808:ROH917809 RYC917808:RYD917809 SHY917808:SHZ917809 SRU917808:SRV917809 TBQ917808:TBR917809 TLM917808:TLN917809 TVI917808:TVJ917809 UFE917808:UFF917809 UPA917808:UPB917809 UYW917808:UYX917809 VIS917808:VIT917809 VSO917808:VSP917809 WCK917808:WCL917809 WMG917808:WMH917809 WWC917808:WWD917809 V983344:V983345 JQ983344:JR983345 TM983344:TN983345 ADI983344:ADJ983345 ANE983344:ANF983345 AXA983344:AXB983345 BGW983344:BGX983345 BQS983344:BQT983345 CAO983344:CAP983345 CKK983344:CKL983345 CUG983344:CUH983345 DEC983344:DED983345 DNY983344:DNZ983345 DXU983344:DXV983345 EHQ983344:EHR983345 ERM983344:ERN983345 FBI983344:FBJ983345 FLE983344:FLF983345 FVA983344:FVB983345 GEW983344:GEX983345 GOS983344:GOT983345 GYO983344:GYP983345 HIK983344:HIL983345 HSG983344:HSH983345 ICC983344:ICD983345 ILY983344:ILZ983345 IVU983344:IVV983345 JFQ983344:JFR983345 JPM983344:JPN983345 JZI983344:JZJ983345 KJE983344:KJF983345 KTA983344:KTB983345 LCW983344:LCX983345 LMS983344:LMT983345 LWO983344:LWP983345 MGK983344:MGL983345 MQG983344:MQH983345 NAC983344:NAD983345 NJY983344:NJZ983345 NTU983344:NTV983345 ODQ983344:ODR983345 ONM983344:ONN983345 OXI983344:OXJ983345 PHE983344:PHF983345 PRA983344:PRB983345 QAW983344:QAX983345 QKS983344:QKT983345 QUO983344:QUP983345 REK983344:REL983345 ROG983344:ROH983345 RYC983344:RYD983345 SHY983344:SHZ983345 SRU983344:SRV983345 TBQ983344:TBR983345 TLM983344:TLN983345 TVI983344:TVJ983345 UFE983344:UFF983345 UPA983344:UPB983345 UYW983344:UYX983345 VIS983344:VIT983345 VSO983344:VSP983345 WCK983344:WCL983345 WMG983344:WMH983345 WWC983344:WWD983345 V65882:V65883 JQ65882:JR65883 TM65882:TN65883 ADI65882:ADJ65883 ANE65882:ANF65883 AXA65882:AXB65883 BGW65882:BGX65883 BQS65882:BQT65883 CAO65882:CAP65883 CKK65882:CKL65883 CUG65882:CUH65883 DEC65882:DED65883 DNY65882:DNZ65883 DXU65882:DXV65883 EHQ65882:EHR65883 ERM65882:ERN65883 FBI65882:FBJ65883 FLE65882:FLF65883 FVA65882:FVB65883 GEW65882:GEX65883 GOS65882:GOT65883 GYO65882:GYP65883 HIK65882:HIL65883 HSG65882:HSH65883 ICC65882:ICD65883 ILY65882:ILZ65883 IVU65882:IVV65883 JFQ65882:JFR65883 JPM65882:JPN65883 JZI65882:JZJ65883 KJE65882:KJF65883 KTA65882:KTB65883 LCW65882:LCX65883 LMS65882:LMT65883 LWO65882:LWP65883 MGK65882:MGL65883 MQG65882:MQH65883 NAC65882:NAD65883 NJY65882:NJZ65883 NTU65882:NTV65883 ODQ65882:ODR65883 ONM65882:ONN65883 OXI65882:OXJ65883 PHE65882:PHF65883 PRA65882:PRB65883 QAW65882:QAX65883 QKS65882:QKT65883 QUO65882:QUP65883 REK65882:REL65883 ROG65882:ROH65883 RYC65882:RYD65883 SHY65882:SHZ65883 SRU65882:SRV65883 TBQ65882:TBR65883 TLM65882:TLN65883 TVI65882:TVJ65883 UFE65882:UFF65883 UPA65882:UPB65883 UYW65882:UYX65883 VIS65882:VIT65883 VSO65882:VSP65883 WCK65882:WCL65883 WMG65882:WMH65883 WWC65882:WWD65883 V131418:V131419 JQ131418:JR131419 TM131418:TN131419 ADI131418:ADJ131419 ANE131418:ANF131419 AXA131418:AXB131419 BGW131418:BGX131419 BQS131418:BQT131419 CAO131418:CAP131419 CKK131418:CKL131419 CUG131418:CUH131419 DEC131418:DED131419 DNY131418:DNZ131419 DXU131418:DXV131419 EHQ131418:EHR131419 ERM131418:ERN131419 FBI131418:FBJ131419 FLE131418:FLF131419 FVA131418:FVB131419 GEW131418:GEX131419 GOS131418:GOT131419 GYO131418:GYP131419 HIK131418:HIL131419 HSG131418:HSH131419 ICC131418:ICD131419 ILY131418:ILZ131419 IVU131418:IVV131419 JFQ131418:JFR131419 JPM131418:JPN131419 JZI131418:JZJ131419 KJE131418:KJF131419 KTA131418:KTB131419 LCW131418:LCX131419 LMS131418:LMT131419 LWO131418:LWP131419 MGK131418:MGL131419 MQG131418:MQH131419 NAC131418:NAD131419 NJY131418:NJZ131419 NTU131418:NTV131419 ODQ131418:ODR131419 ONM131418:ONN131419 OXI131418:OXJ131419 PHE131418:PHF131419 PRA131418:PRB131419 QAW131418:QAX131419 QKS131418:QKT131419 QUO131418:QUP131419 REK131418:REL131419 ROG131418:ROH131419 RYC131418:RYD131419 SHY131418:SHZ131419 SRU131418:SRV131419 TBQ131418:TBR131419 TLM131418:TLN131419 TVI131418:TVJ131419 UFE131418:UFF131419 UPA131418:UPB131419 UYW131418:UYX131419 VIS131418:VIT131419 VSO131418:VSP131419 WCK131418:WCL131419 WMG131418:WMH131419 WWC131418:WWD131419 V196954:V196955 JQ196954:JR196955 TM196954:TN196955 ADI196954:ADJ196955 ANE196954:ANF196955 AXA196954:AXB196955 BGW196954:BGX196955 BQS196954:BQT196955 CAO196954:CAP196955 CKK196954:CKL196955 CUG196954:CUH196955 DEC196954:DED196955 DNY196954:DNZ196955 DXU196954:DXV196955 EHQ196954:EHR196955 ERM196954:ERN196955 FBI196954:FBJ196955 FLE196954:FLF196955 FVA196954:FVB196955 GEW196954:GEX196955 GOS196954:GOT196955 GYO196954:GYP196955 HIK196954:HIL196955 HSG196954:HSH196955 ICC196954:ICD196955 ILY196954:ILZ196955 IVU196954:IVV196955 JFQ196954:JFR196955 JPM196954:JPN196955 JZI196954:JZJ196955 KJE196954:KJF196955 KTA196954:KTB196955 LCW196954:LCX196955 LMS196954:LMT196955 LWO196954:LWP196955 MGK196954:MGL196955 MQG196954:MQH196955 NAC196954:NAD196955 NJY196954:NJZ196955 NTU196954:NTV196955 ODQ196954:ODR196955 ONM196954:ONN196955 OXI196954:OXJ196955 PHE196954:PHF196955 PRA196954:PRB196955 QAW196954:QAX196955 QKS196954:QKT196955 QUO196954:QUP196955 REK196954:REL196955 ROG196954:ROH196955 RYC196954:RYD196955 SHY196954:SHZ196955 SRU196954:SRV196955 TBQ196954:TBR196955 TLM196954:TLN196955 TVI196954:TVJ196955 UFE196954:UFF196955 UPA196954:UPB196955 UYW196954:UYX196955 VIS196954:VIT196955 VSO196954:VSP196955 WCK196954:WCL196955 WMG196954:WMH196955 WWC196954:WWD196955 V262490:V262491 JQ262490:JR262491 TM262490:TN262491 ADI262490:ADJ262491 ANE262490:ANF262491 AXA262490:AXB262491 BGW262490:BGX262491 BQS262490:BQT262491 CAO262490:CAP262491 CKK262490:CKL262491 CUG262490:CUH262491 DEC262490:DED262491 DNY262490:DNZ262491 DXU262490:DXV262491 EHQ262490:EHR262491 ERM262490:ERN262491 FBI262490:FBJ262491 FLE262490:FLF262491 FVA262490:FVB262491 GEW262490:GEX262491 GOS262490:GOT262491 GYO262490:GYP262491 HIK262490:HIL262491 HSG262490:HSH262491 ICC262490:ICD262491 ILY262490:ILZ262491 IVU262490:IVV262491 JFQ262490:JFR262491 JPM262490:JPN262491 JZI262490:JZJ262491 KJE262490:KJF262491 KTA262490:KTB262491 LCW262490:LCX262491 LMS262490:LMT262491 LWO262490:LWP262491 MGK262490:MGL262491 MQG262490:MQH262491 NAC262490:NAD262491 NJY262490:NJZ262491 NTU262490:NTV262491 ODQ262490:ODR262491 ONM262490:ONN262491 OXI262490:OXJ262491 PHE262490:PHF262491 PRA262490:PRB262491 QAW262490:QAX262491 QKS262490:QKT262491 QUO262490:QUP262491 REK262490:REL262491 ROG262490:ROH262491 RYC262490:RYD262491 SHY262490:SHZ262491 SRU262490:SRV262491 TBQ262490:TBR262491 TLM262490:TLN262491 TVI262490:TVJ262491 UFE262490:UFF262491 UPA262490:UPB262491 UYW262490:UYX262491 VIS262490:VIT262491 VSO262490:VSP262491 WCK262490:WCL262491 WMG262490:WMH262491 WWC262490:WWD262491 V328026:V328027 JQ328026:JR328027 TM328026:TN328027 ADI328026:ADJ328027 ANE328026:ANF328027 AXA328026:AXB328027 BGW328026:BGX328027 BQS328026:BQT328027 CAO328026:CAP328027 CKK328026:CKL328027 CUG328026:CUH328027 DEC328026:DED328027 DNY328026:DNZ328027 DXU328026:DXV328027 EHQ328026:EHR328027 ERM328026:ERN328027 FBI328026:FBJ328027 FLE328026:FLF328027 FVA328026:FVB328027 GEW328026:GEX328027 GOS328026:GOT328027 GYO328026:GYP328027 HIK328026:HIL328027 HSG328026:HSH328027 ICC328026:ICD328027 ILY328026:ILZ328027 IVU328026:IVV328027 JFQ328026:JFR328027 JPM328026:JPN328027 JZI328026:JZJ328027 KJE328026:KJF328027 KTA328026:KTB328027 LCW328026:LCX328027 LMS328026:LMT328027 LWO328026:LWP328027 MGK328026:MGL328027 MQG328026:MQH328027 NAC328026:NAD328027 NJY328026:NJZ328027 NTU328026:NTV328027 ODQ328026:ODR328027 ONM328026:ONN328027 OXI328026:OXJ328027 PHE328026:PHF328027 PRA328026:PRB328027 QAW328026:QAX328027 QKS328026:QKT328027 QUO328026:QUP328027 REK328026:REL328027 ROG328026:ROH328027 RYC328026:RYD328027 SHY328026:SHZ328027 SRU328026:SRV328027 TBQ328026:TBR328027 TLM328026:TLN328027 TVI328026:TVJ328027 UFE328026:UFF328027 UPA328026:UPB328027 UYW328026:UYX328027 VIS328026:VIT328027 VSO328026:VSP328027 WCK328026:WCL328027 WMG328026:WMH328027 WWC328026:WWD328027 V393562:V393563 JQ393562:JR393563 TM393562:TN393563 ADI393562:ADJ393563 ANE393562:ANF393563 AXA393562:AXB393563 BGW393562:BGX393563 BQS393562:BQT393563 CAO393562:CAP393563 CKK393562:CKL393563 CUG393562:CUH393563 DEC393562:DED393563 DNY393562:DNZ393563 DXU393562:DXV393563 EHQ393562:EHR393563 ERM393562:ERN393563 FBI393562:FBJ393563 FLE393562:FLF393563 FVA393562:FVB393563 GEW393562:GEX393563 GOS393562:GOT393563 GYO393562:GYP393563 HIK393562:HIL393563 HSG393562:HSH393563 ICC393562:ICD393563 ILY393562:ILZ393563 IVU393562:IVV393563 JFQ393562:JFR393563 JPM393562:JPN393563 JZI393562:JZJ393563 KJE393562:KJF393563 KTA393562:KTB393563 LCW393562:LCX393563 LMS393562:LMT393563 LWO393562:LWP393563 MGK393562:MGL393563 MQG393562:MQH393563 NAC393562:NAD393563 NJY393562:NJZ393563 NTU393562:NTV393563 ODQ393562:ODR393563 ONM393562:ONN393563 OXI393562:OXJ393563 PHE393562:PHF393563 PRA393562:PRB393563 QAW393562:QAX393563 QKS393562:QKT393563 QUO393562:QUP393563 REK393562:REL393563 ROG393562:ROH393563 RYC393562:RYD393563 SHY393562:SHZ393563 SRU393562:SRV393563 TBQ393562:TBR393563 TLM393562:TLN393563 TVI393562:TVJ393563 UFE393562:UFF393563 UPA393562:UPB393563 UYW393562:UYX393563 VIS393562:VIT393563 VSO393562:VSP393563 WCK393562:WCL393563 WMG393562:WMH393563 WWC393562:WWD393563 V459098:V459099 JQ459098:JR459099 TM459098:TN459099 ADI459098:ADJ459099 ANE459098:ANF459099 AXA459098:AXB459099 BGW459098:BGX459099 BQS459098:BQT459099 CAO459098:CAP459099 CKK459098:CKL459099 CUG459098:CUH459099 DEC459098:DED459099 DNY459098:DNZ459099 DXU459098:DXV459099 EHQ459098:EHR459099 ERM459098:ERN459099 FBI459098:FBJ459099 FLE459098:FLF459099 FVA459098:FVB459099 GEW459098:GEX459099 GOS459098:GOT459099 GYO459098:GYP459099 HIK459098:HIL459099 HSG459098:HSH459099 ICC459098:ICD459099 ILY459098:ILZ459099 IVU459098:IVV459099 JFQ459098:JFR459099 JPM459098:JPN459099 JZI459098:JZJ459099 KJE459098:KJF459099 KTA459098:KTB459099 LCW459098:LCX459099 LMS459098:LMT459099 LWO459098:LWP459099 MGK459098:MGL459099 MQG459098:MQH459099 NAC459098:NAD459099 NJY459098:NJZ459099 NTU459098:NTV459099 ODQ459098:ODR459099 ONM459098:ONN459099 OXI459098:OXJ459099 PHE459098:PHF459099 PRA459098:PRB459099 QAW459098:QAX459099 QKS459098:QKT459099 QUO459098:QUP459099 REK459098:REL459099 ROG459098:ROH459099 RYC459098:RYD459099 SHY459098:SHZ459099 SRU459098:SRV459099 TBQ459098:TBR459099 TLM459098:TLN459099 TVI459098:TVJ459099 UFE459098:UFF459099 UPA459098:UPB459099 UYW459098:UYX459099 VIS459098:VIT459099 VSO459098:VSP459099 WCK459098:WCL459099 WMG459098:WMH459099 WWC459098:WWD459099 V524634:V524635 JQ524634:JR524635 TM524634:TN524635 ADI524634:ADJ524635 ANE524634:ANF524635 AXA524634:AXB524635 BGW524634:BGX524635 BQS524634:BQT524635 CAO524634:CAP524635 CKK524634:CKL524635 CUG524634:CUH524635 DEC524634:DED524635 DNY524634:DNZ524635 DXU524634:DXV524635 EHQ524634:EHR524635 ERM524634:ERN524635 FBI524634:FBJ524635 FLE524634:FLF524635 FVA524634:FVB524635 GEW524634:GEX524635 GOS524634:GOT524635 GYO524634:GYP524635 HIK524634:HIL524635 HSG524634:HSH524635 ICC524634:ICD524635 ILY524634:ILZ524635 IVU524634:IVV524635 JFQ524634:JFR524635 JPM524634:JPN524635 JZI524634:JZJ524635 KJE524634:KJF524635 KTA524634:KTB524635 LCW524634:LCX524635 LMS524634:LMT524635 LWO524634:LWP524635 MGK524634:MGL524635 MQG524634:MQH524635 NAC524634:NAD524635 NJY524634:NJZ524635 NTU524634:NTV524635 ODQ524634:ODR524635 ONM524634:ONN524635 OXI524634:OXJ524635 PHE524634:PHF524635 PRA524634:PRB524635 QAW524634:QAX524635 QKS524634:QKT524635 QUO524634:QUP524635 REK524634:REL524635 ROG524634:ROH524635 RYC524634:RYD524635 SHY524634:SHZ524635 SRU524634:SRV524635 TBQ524634:TBR524635 TLM524634:TLN524635 TVI524634:TVJ524635 UFE524634:UFF524635 UPA524634:UPB524635 UYW524634:UYX524635 VIS524634:VIT524635 VSO524634:VSP524635 WCK524634:WCL524635 WMG524634:WMH524635 WWC524634:WWD524635 V590170:V590171 JQ590170:JR590171 TM590170:TN590171 ADI590170:ADJ590171 ANE590170:ANF590171 AXA590170:AXB590171 BGW590170:BGX590171 BQS590170:BQT590171 CAO590170:CAP590171 CKK590170:CKL590171 CUG590170:CUH590171 DEC590170:DED590171 DNY590170:DNZ590171 DXU590170:DXV590171 EHQ590170:EHR590171 ERM590170:ERN590171 FBI590170:FBJ590171 FLE590170:FLF590171 FVA590170:FVB590171 GEW590170:GEX590171 GOS590170:GOT590171 GYO590170:GYP590171 HIK590170:HIL590171 HSG590170:HSH590171 ICC590170:ICD590171 ILY590170:ILZ590171 IVU590170:IVV590171 JFQ590170:JFR590171 JPM590170:JPN590171 JZI590170:JZJ590171 KJE590170:KJF590171 KTA590170:KTB590171 LCW590170:LCX590171 LMS590170:LMT590171 LWO590170:LWP590171 MGK590170:MGL590171 MQG590170:MQH590171 NAC590170:NAD590171 NJY590170:NJZ590171 NTU590170:NTV590171 ODQ590170:ODR590171 ONM590170:ONN590171 OXI590170:OXJ590171 PHE590170:PHF590171 PRA590170:PRB590171 QAW590170:QAX590171 QKS590170:QKT590171 QUO590170:QUP590171 REK590170:REL590171 ROG590170:ROH590171 RYC590170:RYD590171 SHY590170:SHZ590171 SRU590170:SRV590171 TBQ590170:TBR590171 TLM590170:TLN590171 TVI590170:TVJ590171 UFE590170:UFF590171 UPA590170:UPB590171 UYW590170:UYX590171 VIS590170:VIT590171 VSO590170:VSP590171 WCK590170:WCL590171 WMG590170:WMH590171 WWC590170:WWD590171 V655706:V655707 JQ655706:JR655707 TM655706:TN655707 ADI655706:ADJ655707 ANE655706:ANF655707 AXA655706:AXB655707 BGW655706:BGX655707 BQS655706:BQT655707 CAO655706:CAP655707 CKK655706:CKL655707 CUG655706:CUH655707 DEC655706:DED655707 DNY655706:DNZ655707 DXU655706:DXV655707 EHQ655706:EHR655707 ERM655706:ERN655707 FBI655706:FBJ655707 FLE655706:FLF655707 FVA655706:FVB655707 GEW655706:GEX655707 GOS655706:GOT655707 GYO655706:GYP655707 HIK655706:HIL655707 HSG655706:HSH655707 ICC655706:ICD655707 ILY655706:ILZ655707 IVU655706:IVV655707 JFQ655706:JFR655707 JPM655706:JPN655707 JZI655706:JZJ655707 KJE655706:KJF655707 KTA655706:KTB655707 LCW655706:LCX655707 LMS655706:LMT655707 LWO655706:LWP655707 MGK655706:MGL655707 MQG655706:MQH655707 NAC655706:NAD655707 NJY655706:NJZ655707 NTU655706:NTV655707 ODQ655706:ODR655707 ONM655706:ONN655707 OXI655706:OXJ655707 PHE655706:PHF655707 PRA655706:PRB655707 QAW655706:QAX655707 QKS655706:QKT655707 QUO655706:QUP655707 REK655706:REL655707 ROG655706:ROH655707 RYC655706:RYD655707 SHY655706:SHZ655707 SRU655706:SRV655707 TBQ655706:TBR655707 TLM655706:TLN655707 TVI655706:TVJ655707 UFE655706:UFF655707 UPA655706:UPB655707 UYW655706:UYX655707 VIS655706:VIT655707 VSO655706:VSP655707 WCK655706:WCL655707 WMG655706:WMH655707 WWC655706:WWD655707 V721242:V721243 JQ721242:JR721243 TM721242:TN721243 ADI721242:ADJ721243 ANE721242:ANF721243 AXA721242:AXB721243 BGW721242:BGX721243 BQS721242:BQT721243 CAO721242:CAP721243 CKK721242:CKL721243 CUG721242:CUH721243 DEC721242:DED721243 DNY721242:DNZ721243 DXU721242:DXV721243 EHQ721242:EHR721243 ERM721242:ERN721243 FBI721242:FBJ721243 FLE721242:FLF721243 FVA721242:FVB721243 GEW721242:GEX721243 GOS721242:GOT721243 GYO721242:GYP721243 HIK721242:HIL721243 HSG721242:HSH721243 ICC721242:ICD721243 ILY721242:ILZ721243 IVU721242:IVV721243 JFQ721242:JFR721243 JPM721242:JPN721243 JZI721242:JZJ721243 KJE721242:KJF721243 KTA721242:KTB721243 LCW721242:LCX721243 LMS721242:LMT721243 LWO721242:LWP721243 MGK721242:MGL721243 MQG721242:MQH721243 NAC721242:NAD721243 NJY721242:NJZ721243 NTU721242:NTV721243 ODQ721242:ODR721243 ONM721242:ONN721243 OXI721242:OXJ721243 PHE721242:PHF721243 PRA721242:PRB721243 QAW721242:QAX721243 QKS721242:QKT721243 QUO721242:QUP721243 REK721242:REL721243 ROG721242:ROH721243 RYC721242:RYD721243 SHY721242:SHZ721243 SRU721242:SRV721243 TBQ721242:TBR721243 TLM721242:TLN721243 TVI721242:TVJ721243 UFE721242:UFF721243 UPA721242:UPB721243 UYW721242:UYX721243 VIS721242:VIT721243 VSO721242:VSP721243 WCK721242:WCL721243 WMG721242:WMH721243 WWC721242:WWD721243 V786778:V786779 JQ786778:JR786779 TM786778:TN786779 ADI786778:ADJ786779 ANE786778:ANF786779 AXA786778:AXB786779 BGW786778:BGX786779 BQS786778:BQT786779 CAO786778:CAP786779 CKK786778:CKL786779 CUG786778:CUH786779 DEC786778:DED786779 DNY786778:DNZ786779 DXU786778:DXV786779 EHQ786778:EHR786779 ERM786778:ERN786779 FBI786778:FBJ786779 FLE786778:FLF786779 FVA786778:FVB786779 GEW786778:GEX786779 GOS786778:GOT786779 GYO786778:GYP786779 HIK786778:HIL786779 HSG786778:HSH786779 ICC786778:ICD786779 ILY786778:ILZ786779 IVU786778:IVV786779 JFQ786778:JFR786779 JPM786778:JPN786779 JZI786778:JZJ786779 KJE786778:KJF786779 KTA786778:KTB786779 LCW786778:LCX786779 LMS786778:LMT786779 LWO786778:LWP786779 MGK786778:MGL786779 MQG786778:MQH786779 NAC786778:NAD786779 NJY786778:NJZ786779 NTU786778:NTV786779 ODQ786778:ODR786779 ONM786778:ONN786779 OXI786778:OXJ786779 PHE786778:PHF786779 PRA786778:PRB786779 QAW786778:QAX786779 QKS786778:QKT786779 QUO786778:QUP786779 REK786778:REL786779 ROG786778:ROH786779 RYC786778:RYD786779 SHY786778:SHZ786779 SRU786778:SRV786779 TBQ786778:TBR786779 TLM786778:TLN786779 TVI786778:TVJ786779 UFE786778:UFF786779 UPA786778:UPB786779 UYW786778:UYX786779 VIS786778:VIT786779 VSO786778:VSP786779 WCK786778:WCL786779 WMG786778:WMH786779 WWC786778:WWD786779 V852314:V852315 JQ852314:JR852315 TM852314:TN852315 ADI852314:ADJ852315 ANE852314:ANF852315 AXA852314:AXB852315 BGW852314:BGX852315 BQS852314:BQT852315 CAO852314:CAP852315 CKK852314:CKL852315 CUG852314:CUH852315 DEC852314:DED852315 DNY852314:DNZ852315 DXU852314:DXV852315 EHQ852314:EHR852315 ERM852314:ERN852315 FBI852314:FBJ852315 FLE852314:FLF852315 FVA852314:FVB852315 GEW852314:GEX852315 GOS852314:GOT852315 GYO852314:GYP852315 HIK852314:HIL852315 HSG852314:HSH852315 ICC852314:ICD852315 ILY852314:ILZ852315 IVU852314:IVV852315 JFQ852314:JFR852315 JPM852314:JPN852315 JZI852314:JZJ852315 KJE852314:KJF852315 KTA852314:KTB852315 LCW852314:LCX852315 LMS852314:LMT852315 LWO852314:LWP852315 MGK852314:MGL852315 MQG852314:MQH852315 NAC852314:NAD852315 NJY852314:NJZ852315 NTU852314:NTV852315 ODQ852314:ODR852315 ONM852314:ONN852315 OXI852314:OXJ852315 PHE852314:PHF852315 PRA852314:PRB852315 QAW852314:QAX852315 QKS852314:QKT852315 QUO852314:QUP852315 REK852314:REL852315 ROG852314:ROH852315 RYC852314:RYD852315 SHY852314:SHZ852315 SRU852314:SRV852315 TBQ852314:TBR852315 TLM852314:TLN852315 TVI852314:TVJ852315 UFE852314:UFF852315 UPA852314:UPB852315 UYW852314:UYX852315 VIS852314:VIT852315 VSO852314:VSP852315 WCK852314:WCL852315 WMG852314:WMH852315 WWC852314:WWD852315 V917850:V917851 JQ917850:JR917851 TM917850:TN917851 ADI917850:ADJ917851 ANE917850:ANF917851 AXA917850:AXB917851 BGW917850:BGX917851 BQS917850:BQT917851 CAO917850:CAP917851 CKK917850:CKL917851 CUG917850:CUH917851 DEC917850:DED917851 DNY917850:DNZ917851 DXU917850:DXV917851 EHQ917850:EHR917851 ERM917850:ERN917851 FBI917850:FBJ917851 FLE917850:FLF917851 FVA917850:FVB917851 GEW917850:GEX917851 GOS917850:GOT917851 GYO917850:GYP917851 HIK917850:HIL917851 HSG917850:HSH917851 ICC917850:ICD917851 ILY917850:ILZ917851 IVU917850:IVV917851 JFQ917850:JFR917851 JPM917850:JPN917851 JZI917850:JZJ917851 KJE917850:KJF917851 KTA917850:KTB917851 LCW917850:LCX917851 LMS917850:LMT917851 LWO917850:LWP917851 MGK917850:MGL917851 MQG917850:MQH917851 NAC917850:NAD917851 NJY917850:NJZ917851 NTU917850:NTV917851 ODQ917850:ODR917851 ONM917850:ONN917851 OXI917850:OXJ917851 PHE917850:PHF917851 PRA917850:PRB917851 QAW917850:QAX917851 QKS917850:QKT917851 QUO917850:QUP917851 REK917850:REL917851 ROG917850:ROH917851 RYC917850:RYD917851 SHY917850:SHZ917851 SRU917850:SRV917851 TBQ917850:TBR917851 TLM917850:TLN917851 TVI917850:TVJ917851 UFE917850:UFF917851 UPA917850:UPB917851 UYW917850:UYX917851 VIS917850:VIT917851 VSO917850:VSP917851 WCK917850:WCL917851 WMG917850:WMH917851 WWC917850:WWD917851 V983386:V983387 JQ983386:JR983387 TM983386:TN983387 ADI983386:ADJ983387 ANE983386:ANF983387 AXA983386:AXB983387 BGW983386:BGX983387 BQS983386:BQT983387 CAO983386:CAP983387 CKK983386:CKL983387 CUG983386:CUH983387 DEC983386:DED983387 DNY983386:DNZ983387 DXU983386:DXV983387 EHQ983386:EHR983387 ERM983386:ERN983387 FBI983386:FBJ983387 FLE983386:FLF983387 FVA983386:FVB983387 GEW983386:GEX983387 GOS983386:GOT983387 GYO983386:GYP983387 HIK983386:HIL983387 HSG983386:HSH983387 ICC983386:ICD983387 ILY983386:ILZ983387 IVU983386:IVV983387 JFQ983386:JFR983387 JPM983386:JPN983387 JZI983386:JZJ983387 KJE983386:KJF983387 KTA983386:KTB983387 LCW983386:LCX983387 LMS983386:LMT983387 LWO983386:LWP983387 MGK983386:MGL983387 MQG983386:MQH983387 NAC983386:NAD983387 NJY983386:NJZ983387 NTU983386:NTV983387 ODQ983386:ODR983387 ONM983386:ONN983387 OXI983386:OXJ983387 PHE983386:PHF983387 PRA983386:PRB983387 QAW983386:QAX983387 QKS983386:QKT983387 QUO983386:QUP983387 REK983386:REL983387 ROG983386:ROH983387 RYC983386:RYD983387 SHY983386:SHZ983387 SRU983386:SRV983387 TBQ983386:TBR983387 TLM983386:TLN983387 TVI983386:TVJ983387 UFE983386:UFF983387 UPA983386:UPB983387 UYW983386:UYX983387 VIS983386:VIT983387 VSO983386:VSP983387 WCK983386:WCL983387 WMG983386:WMH983387 WWC983386:WWD983387" xr:uid="{00000000-0002-0000-0200-000006000000}">
      <formula1>0</formula1>
    </dataValidation>
    <dataValidation type="decimal" operator="greaterThanOrEqual" allowBlank="1" showInputMessage="1" showErrorMessage="1" error="Valor debe ser mayor o igual que 0" promptTitle="Reclasificacion" prompt="Si va a reclasificar la partida a gasto por depreciacion a PPYE, registre el movimiento en esta celda" sqref="JO65840:JO65841 TK65840:TK65841 ADG65840:ADG65841 ANC65840:ANC65841 AWY65840:AWY65841 BGU65840:BGU65841 BQQ65840:BQQ65841 CAM65840:CAM65841 CKI65840:CKI65841 CUE65840:CUE65841 DEA65840:DEA65841 DNW65840:DNW65841 DXS65840:DXS65841 EHO65840:EHO65841 ERK65840:ERK65841 FBG65840:FBG65841 FLC65840:FLC65841 FUY65840:FUY65841 GEU65840:GEU65841 GOQ65840:GOQ65841 GYM65840:GYM65841 HII65840:HII65841 HSE65840:HSE65841 ICA65840:ICA65841 ILW65840:ILW65841 IVS65840:IVS65841 JFO65840:JFO65841 JPK65840:JPK65841 JZG65840:JZG65841 KJC65840:KJC65841 KSY65840:KSY65841 LCU65840:LCU65841 LMQ65840:LMQ65841 LWM65840:LWM65841 MGI65840:MGI65841 MQE65840:MQE65841 NAA65840:NAA65841 NJW65840:NJW65841 NTS65840:NTS65841 ODO65840:ODO65841 ONK65840:ONK65841 OXG65840:OXG65841 PHC65840:PHC65841 PQY65840:PQY65841 QAU65840:QAU65841 QKQ65840:QKQ65841 QUM65840:QUM65841 REI65840:REI65841 ROE65840:ROE65841 RYA65840:RYA65841 SHW65840:SHW65841 SRS65840:SRS65841 TBO65840:TBO65841 TLK65840:TLK65841 TVG65840:TVG65841 UFC65840:UFC65841 UOY65840:UOY65841 UYU65840:UYU65841 VIQ65840:VIQ65841 VSM65840:VSM65841 WCI65840:WCI65841 WME65840:WME65841 WWA65840:WWA65841 JO131376:JO131377 TK131376:TK131377 ADG131376:ADG131377 ANC131376:ANC131377 AWY131376:AWY131377 BGU131376:BGU131377 BQQ131376:BQQ131377 CAM131376:CAM131377 CKI131376:CKI131377 CUE131376:CUE131377 DEA131376:DEA131377 DNW131376:DNW131377 DXS131376:DXS131377 EHO131376:EHO131377 ERK131376:ERK131377 FBG131376:FBG131377 FLC131376:FLC131377 FUY131376:FUY131377 GEU131376:GEU131377 GOQ131376:GOQ131377 GYM131376:GYM131377 HII131376:HII131377 HSE131376:HSE131377 ICA131376:ICA131377 ILW131376:ILW131377 IVS131376:IVS131377 JFO131376:JFO131377 JPK131376:JPK131377 JZG131376:JZG131377 KJC131376:KJC131377 KSY131376:KSY131377 LCU131376:LCU131377 LMQ131376:LMQ131377 LWM131376:LWM131377 MGI131376:MGI131377 MQE131376:MQE131377 NAA131376:NAA131377 NJW131376:NJW131377 NTS131376:NTS131377 ODO131376:ODO131377 ONK131376:ONK131377 OXG131376:OXG131377 PHC131376:PHC131377 PQY131376:PQY131377 QAU131376:QAU131377 QKQ131376:QKQ131377 QUM131376:QUM131377 REI131376:REI131377 ROE131376:ROE131377 RYA131376:RYA131377 SHW131376:SHW131377 SRS131376:SRS131377 TBO131376:TBO131377 TLK131376:TLK131377 TVG131376:TVG131377 UFC131376:UFC131377 UOY131376:UOY131377 UYU131376:UYU131377 VIQ131376:VIQ131377 VSM131376:VSM131377 WCI131376:WCI131377 WME131376:WME131377 WWA131376:WWA131377 JO196912:JO196913 TK196912:TK196913 ADG196912:ADG196913 ANC196912:ANC196913 AWY196912:AWY196913 BGU196912:BGU196913 BQQ196912:BQQ196913 CAM196912:CAM196913 CKI196912:CKI196913 CUE196912:CUE196913 DEA196912:DEA196913 DNW196912:DNW196913 DXS196912:DXS196913 EHO196912:EHO196913 ERK196912:ERK196913 FBG196912:FBG196913 FLC196912:FLC196913 FUY196912:FUY196913 GEU196912:GEU196913 GOQ196912:GOQ196913 GYM196912:GYM196913 HII196912:HII196913 HSE196912:HSE196913 ICA196912:ICA196913 ILW196912:ILW196913 IVS196912:IVS196913 JFO196912:JFO196913 JPK196912:JPK196913 JZG196912:JZG196913 KJC196912:KJC196913 KSY196912:KSY196913 LCU196912:LCU196913 LMQ196912:LMQ196913 LWM196912:LWM196913 MGI196912:MGI196913 MQE196912:MQE196913 NAA196912:NAA196913 NJW196912:NJW196913 NTS196912:NTS196913 ODO196912:ODO196913 ONK196912:ONK196913 OXG196912:OXG196913 PHC196912:PHC196913 PQY196912:PQY196913 QAU196912:QAU196913 QKQ196912:QKQ196913 QUM196912:QUM196913 REI196912:REI196913 ROE196912:ROE196913 RYA196912:RYA196913 SHW196912:SHW196913 SRS196912:SRS196913 TBO196912:TBO196913 TLK196912:TLK196913 TVG196912:TVG196913 UFC196912:UFC196913 UOY196912:UOY196913 UYU196912:UYU196913 VIQ196912:VIQ196913 VSM196912:VSM196913 WCI196912:WCI196913 WME196912:WME196913 WWA196912:WWA196913 JO262448:JO262449 TK262448:TK262449 ADG262448:ADG262449 ANC262448:ANC262449 AWY262448:AWY262449 BGU262448:BGU262449 BQQ262448:BQQ262449 CAM262448:CAM262449 CKI262448:CKI262449 CUE262448:CUE262449 DEA262448:DEA262449 DNW262448:DNW262449 DXS262448:DXS262449 EHO262448:EHO262449 ERK262448:ERK262449 FBG262448:FBG262449 FLC262448:FLC262449 FUY262448:FUY262449 GEU262448:GEU262449 GOQ262448:GOQ262449 GYM262448:GYM262449 HII262448:HII262449 HSE262448:HSE262449 ICA262448:ICA262449 ILW262448:ILW262449 IVS262448:IVS262449 JFO262448:JFO262449 JPK262448:JPK262449 JZG262448:JZG262449 KJC262448:KJC262449 KSY262448:KSY262449 LCU262448:LCU262449 LMQ262448:LMQ262449 LWM262448:LWM262449 MGI262448:MGI262449 MQE262448:MQE262449 NAA262448:NAA262449 NJW262448:NJW262449 NTS262448:NTS262449 ODO262448:ODO262449 ONK262448:ONK262449 OXG262448:OXG262449 PHC262448:PHC262449 PQY262448:PQY262449 QAU262448:QAU262449 QKQ262448:QKQ262449 QUM262448:QUM262449 REI262448:REI262449 ROE262448:ROE262449 RYA262448:RYA262449 SHW262448:SHW262449 SRS262448:SRS262449 TBO262448:TBO262449 TLK262448:TLK262449 TVG262448:TVG262449 UFC262448:UFC262449 UOY262448:UOY262449 UYU262448:UYU262449 VIQ262448:VIQ262449 VSM262448:VSM262449 WCI262448:WCI262449 WME262448:WME262449 WWA262448:WWA262449 JO327984:JO327985 TK327984:TK327985 ADG327984:ADG327985 ANC327984:ANC327985 AWY327984:AWY327985 BGU327984:BGU327985 BQQ327984:BQQ327985 CAM327984:CAM327985 CKI327984:CKI327985 CUE327984:CUE327985 DEA327984:DEA327985 DNW327984:DNW327985 DXS327984:DXS327985 EHO327984:EHO327985 ERK327984:ERK327985 FBG327984:FBG327985 FLC327984:FLC327985 FUY327984:FUY327985 GEU327984:GEU327985 GOQ327984:GOQ327985 GYM327984:GYM327985 HII327984:HII327985 HSE327984:HSE327985 ICA327984:ICA327985 ILW327984:ILW327985 IVS327984:IVS327985 JFO327984:JFO327985 JPK327984:JPK327985 JZG327984:JZG327985 KJC327984:KJC327985 KSY327984:KSY327985 LCU327984:LCU327985 LMQ327984:LMQ327985 LWM327984:LWM327985 MGI327984:MGI327985 MQE327984:MQE327985 NAA327984:NAA327985 NJW327984:NJW327985 NTS327984:NTS327985 ODO327984:ODO327985 ONK327984:ONK327985 OXG327984:OXG327985 PHC327984:PHC327985 PQY327984:PQY327985 QAU327984:QAU327985 QKQ327984:QKQ327985 QUM327984:QUM327985 REI327984:REI327985 ROE327984:ROE327985 RYA327984:RYA327985 SHW327984:SHW327985 SRS327984:SRS327985 TBO327984:TBO327985 TLK327984:TLK327985 TVG327984:TVG327985 UFC327984:UFC327985 UOY327984:UOY327985 UYU327984:UYU327985 VIQ327984:VIQ327985 VSM327984:VSM327985 WCI327984:WCI327985 WME327984:WME327985 WWA327984:WWA327985 JO393520:JO393521 TK393520:TK393521 ADG393520:ADG393521 ANC393520:ANC393521 AWY393520:AWY393521 BGU393520:BGU393521 BQQ393520:BQQ393521 CAM393520:CAM393521 CKI393520:CKI393521 CUE393520:CUE393521 DEA393520:DEA393521 DNW393520:DNW393521 DXS393520:DXS393521 EHO393520:EHO393521 ERK393520:ERK393521 FBG393520:FBG393521 FLC393520:FLC393521 FUY393520:FUY393521 GEU393520:GEU393521 GOQ393520:GOQ393521 GYM393520:GYM393521 HII393520:HII393521 HSE393520:HSE393521 ICA393520:ICA393521 ILW393520:ILW393521 IVS393520:IVS393521 JFO393520:JFO393521 JPK393520:JPK393521 JZG393520:JZG393521 KJC393520:KJC393521 KSY393520:KSY393521 LCU393520:LCU393521 LMQ393520:LMQ393521 LWM393520:LWM393521 MGI393520:MGI393521 MQE393520:MQE393521 NAA393520:NAA393521 NJW393520:NJW393521 NTS393520:NTS393521 ODO393520:ODO393521 ONK393520:ONK393521 OXG393520:OXG393521 PHC393520:PHC393521 PQY393520:PQY393521 QAU393520:QAU393521 QKQ393520:QKQ393521 QUM393520:QUM393521 REI393520:REI393521 ROE393520:ROE393521 RYA393520:RYA393521 SHW393520:SHW393521 SRS393520:SRS393521 TBO393520:TBO393521 TLK393520:TLK393521 TVG393520:TVG393521 UFC393520:UFC393521 UOY393520:UOY393521 UYU393520:UYU393521 VIQ393520:VIQ393521 VSM393520:VSM393521 WCI393520:WCI393521 WME393520:WME393521 WWA393520:WWA393521 JO459056:JO459057 TK459056:TK459057 ADG459056:ADG459057 ANC459056:ANC459057 AWY459056:AWY459057 BGU459056:BGU459057 BQQ459056:BQQ459057 CAM459056:CAM459057 CKI459056:CKI459057 CUE459056:CUE459057 DEA459056:DEA459057 DNW459056:DNW459057 DXS459056:DXS459057 EHO459056:EHO459057 ERK459056:ERK459057 FBG459056:FBG459057 FLC459056:FLC459057 FUY459056:FUY459057 GEU459056:GEU459057 GOQ459056:GOQ459057 GYM459056:GYM459057 HII459056:HII459057 HSE459056:HSE459057 ICA459056:ICA459057 ILW459056:ILW459057 IVS459056:IVS459057 JFO459056:JFO459057 JPK459056:JPK459057 JZG459056:JZG459057 KJC459056:KJC459057 KSY459056:KSY459057 LCU459056:LCU459057 LMQ459056:LMQ459057 LWM459056:LWM459057 MGI459056:MGI459057 MQE459056:MQE459057 NAA459056:NAA459057 NJW459056:NJW459057 NTS459056:NTS459057 ODO459056:ODO459057 ONK459056:ONK459057 OXG459056:OXG459057 PHC459056:PHC459057 PQY459056:PQY459057 QAU459056:QAU459057 QKQ459056:QKQ459057 QUM459056:QUM459057 REI459056:REI459057 ROE459056:ROE459057 RYA459056:RYA459057 SHW459056:SHW459057 SRS459056:SRS459057 TBO459056:TBO459057 TLK459056:TLK459057 TVG459056:TVG459057 UFC459056:UFC459057 UOY459056:UOY459057 UYU459056:UYU459057 VIQ459056:VIQ459057 VSM459056:VSM459057 WCI459056:WCI459057 WME459056:WME459057 WWA459056:WWA459057 JO524592:JO524593 TK524592:TK524593 ADG524592:ADG524593 ANC524592:ANC524593 AWY524592:AWY524593 BGU524592:BGU524593 BQQ524592:BQQ524593 CAM524592:CAM524593 CKI524592:CKI524593 CUE524592:CUE524593 DEA524592:DEA524593 DNW524592:DNW524593 DXS524592:DXS524593 EHO524592:EHO524593 ERK524592:ERK524593 FBG524592:FBG524593 FLC524592:FLC524593 FUY524592:FUY524593 GEU524592:GEU524593 GOQ524592:GOQ524593 GYM524592:GYM524593 HII524592:HII524593 HSE524592:HSE524593 ICA524592:ICA524593 ILW524592:ILW524593 IVS524592:IVS524593 JFO524592:JFO524593 JPK524592:JPK524593 JZG524592:JZG524593 KJC524592:KJC524593 KSY524592:KSY524593 LCU524592:LCU524593 LMQ524592:LMQ524593 LWM524592:LWM524593 MGI524592:MGI524593 MQE524592:MQE524593 NAA524592:NAA524593 NJW524592:NJW524593 NTS524592:NTS524593 ODO524592:ODO524593 ONK524592:ONK524593 OXG524592:OXG524593 PHC524592:PHC524593 PQY524592:PQY524593 QAU524592:QAU524593 QKQ524592:QKQ524593 QUM524592:QUM524593 REI524592:REI524593 ROE524592:ROE524593 RYA524592:RYA524593 SHW524592:SHW524593 SRS524592:SRS524593 TBO524592:TBO524593 TLK524592:TLK524593 TVG524592:TVG524593 UFC524592:UFC524593 UOY524592:UOY524593 UYU524592:UYU524593 VIQ524592:VIQ524593 VSM524592:VSM524593 WCI524592:WCI524593 WME524592:WME524593 WWA524592:WWA524593 JO590128:JO590129 TK590128:TK590129 ADG590128:ADG590129 ANC590128:ANC590129 AWY590128:AWY590129 BGU590128:BGU590129 BQQ590128:BQQ590129 CAM590128:CAM590129 CKI590128:CKI590129 CUE590128:CUE590129 DEA590128:DEA590129 DNW590128:DNW590129 DXS590128:DXS590129 EHO590128:EHO590129 ERK590128:ERK590129 FBG590128:FBG590129 FLC590128:FLC590129 FUY590128:FUY590129 GEU590128:GEU590129 GOQ590128:GOQ590129 GYM590128:GYM590129 HII590128:HII590129 HSE590128:HSE590129 ICA590128:ICA590129 ILW590128:ILW590129 IVS590128:IVS590129 JFO590128:JFO590129 JPK590128:JPK590129 JZG590128:JZG590129 KJC590128:KJC590129 KSY590128:KSY590129 LCU590128:LCU590129 LMQ590128:LMQ590129 LWM590128:LWM590129 MGI590128:MGI590129 MQE590128:MQE590129 NAA590128:NAA590129 NJW590128:NJW590129 NTS590128:NTS590129 ODO590128:ODO590129 ONK590128:ONK590129 OXG590128:OXG590129 PHC590128:PHC590129 PQY590128:PQY590129 QAU590128:QAU590129 QKQ590128:QKQ590129 QUM590128:QUM590129 REI590128:REI590129 ROE590128:ROE590129 RYA590128:RYA590129 SHW590128:SHW590129 SRS590128:SRS590129 TBO590128:TBO590129 TLK590128:TLK590129 TVG590128:TVG590129 UFC590128:UFC590129 UOY590128:UOY590129 UYU590128:UYU590129 VIQ590128:VIQ590129 VSM590128:VSM590129 WCI590128:WCI590129 WME590128:WME590129 WWA590128:WWA590129 JO655664:JO655665 TK655664:TK655665 ADG655664:ADG655665 ANC655664:ANC655665 AWY655664:AWY655665 BGU655664:BGU655665 BQQ655664:BQQ655665 CAM655664:CAM655665 CKI655664:CKI655665 CUE655664:CUE655665 DEA655664:DEA655665 DNW655664:DNW655665 DXS655664:DXS655665 EHO655664:EHO655665 ERK655664:ERK655665 FBG655664:FBG655665 FLC655664:FLC655665 FUY655664:FUY655665 GEU655664:GEU655665 GOQ655664:GOQ655665 GYM655664:GYM655665 HII655664:HII655665 HSE655664:HSE655665 ICA655664:ICA655665 ILW655664:ILW655665 IVS655664:IVS655665 JFO655664:JFO655665 JPK655664:JPK655665 JZG655664:JZG655665 KJC655664:KJC655665 KSY655664:KSY655665 LCU655664:LCU655665 LMQ655664:LMQ655665 LWM655664:LWM655665 MGI655664:MGI655665 MQE655664:MQE655665 NAA655664:NAA655665 NJW655664:NJW655665 NTS655664:NTS655665 ODO655664:ODO655665 ONK655664:ONK655665 OXG655664:OXG655665 PHC655664:PHC655665 PQY655664:PQY655665 QAU655664:QAU655665 QKQ655664:QKQ655665 QUM655664:QUM655665 REI655664:REI655665 ROE655664:ROE655665 RYA655664:RYA655665 SHW655664:SHW655665 SRS655664:SRS655665 TBO655664:TBO655665 TLK655664:TLK655665 TVG655664:TVG655665 UFC655664:UFC655665 UOY655664:UOY655665 UYU655664:UYU655665 VIQ655664:VIQ655665 VSM655664:VSM655665 WCI655664:WCI655665 WME655664:WME655665 WWA655664:WWA655665 JO721200:JO721201 TK721200:TK721201 ADG721200:ADG721201 ANC721200:ANC721201 AWY721200:AWY721201 BGU721200:BGU721201 BQQ721200:BQQ721201 CAM721200:CAM721201 CKI721200:CKI721201 CUE721200:CUE721201 DEA721200:DEA721201 DNW721200:DNW721201 DXS721200:DXS721201 EHO721200:EHO721201 ERK721200:ERK721201 FBG721200:FBG721201 FLC721200:FLC721201 FUY721200:FUY721201 GEU721200:GEU721201 GOQ721200:GOQ721201 GYM721200:GYM721201 HII721200:HII721201 HSE721200:HSE721201 ICA721200:ICA721201 ILW721200:ILW721201 IVS721200:IVS721201 JFO721200:JFO721201 JPK721200:JPK721201 JZG721200:JZG721201 KJC721200:KJC721201 KSY721200:KSY721201 LCU721200:LCU721201 LMQ721200:LMQ721201 LWM721200:LWM721201 MGI721200:MGI721201 MQE721200:MQE721201 NAA721200:NAA721201 NJW721200:NJW721201 NTS721200:NTS721201 ODO721200:ODO721201 ONK721200:ONK721201 OXG721200:OXG721201 PHC721200:PHC721201 PQY721200:PQY721201 QAU721200:QAU721201 QKQ721200:QKQ721201 QUM721200:QUM721201 REI721200:REI721201 ROE721200:ROE721201 RYA721200:RYA721201 SHW721200:SHW721201 SRS721200:SRS721201 TBO721200:TBO721201 TLK721200:TLK721201 TVG721200:TVG721201 UFC721200:UFC721201 UOY721200:UOY721201 UYU721200:UYU721201 VIQ721200:VIQ721201 VSM721200:VSM721201 WCI721200:WCI721201 WME721200:WME721201 WWA721200:WWA721201 JO786736:JO786737 TK786736:TK786737 ADG786736:ADG786737 ANC786736:ANC786737 AWY786736:AWY786737 BGU786736:BGU786737 BQQ786736:BQQ786737 CAM786736:CAM786737 CKI786736:CKI786737 CUE786736:CUE786737 DEA786736:DEA786737 DNW786736:DNW786737 DXS786736:DXS786737 EHO786736:EHO786737 ERK786736:ERK786737 FBG786736:FBG786737 FLC786736:FLC786737 FUY786736:FUY786737 GEU786736:GEU786737 GOQ786736:GOQ786737 GYM786736:GYM786737 HII786736:HII786737 HSE786736:HSE786737 ICA786736:ICA786737 ILW786736:ILW786737 IVS786736:IVS786737 JFO786736:JFO786737 JPK786736:JPK786737 JZG786736:JZG786737 KJC786736:KJC786737 KSY786736:KSY786737 LCU786736:LCU786737 LMQ786736:LMQ786737 LWM786736:LWM786737 MGI786736:MGI786737 MQE786736:MQE786737 NAA786736:NAA786737 NJW786736:NJW786737 NTS786736:NTS786737 ODO786736:ODO786737 ONK786736:ONK786737 OXG786736:OXG786737 PHC786736:PHC786737 PQY786736:PQY786737 QAU786736:QAU786737 QKQ786736:QKQ786737 QUM786736:QUM786737 REI786736:REI786737 ROE786736:ROE786737 RYA786736:RYA786737 SHW786736:SHW786737 SRS786736:SRS786737 TBO786736:TBO786737 TLK786736:TLK786737 TVG786736:TVG786737 UFC786736:UFC786737 UOY786736:UOY786737 UYU786736:UYU786737 VIQ786736:VIQ786737 VSM786736:VSM786737 WCI786736:WCI786737 WME786736:WME786737 WWA786736:WWA786737 JO852272:JO852273 TK852272:TK852273 ADG852272:ADG852273 ANC852272:ANC852273 AWY852272:AWY852273 BGU852272:BGU852273 BQQ852272:BQQ852273 CAM852272:CAM852273 CKI852272:CKI852273 CUE852272:CUE852273 DEA852272:DEA852273 DNW852272:DNW852273 DXS852272:DXS852273 EHO852272:EHO852273 ERK852272:ERK852273 FBG852272:FBG852273 FLC852272:FLC852273 FUY852272:FUY852273 GEU852272:GEU852273 GOQ852272:GOQ852273 GYM852272:GYM852273 HII852272:HII852273 HSE852272:HSE852273 ICA852272:ICA852273 ILW852272:ILW852273 IVS852272:IVS852273 JFO852272:JFO852273 JPK852272:JPK852273 JZG852272:JZG852273 KJC852272:KJC852273 KSY852272:KSY852273 LCU852272:LCU852273 LMQ852272:LMQ852273 LWM852272:LWM852273 MGI852272:MGI852273 MQE852272:MQE852273 NAA852272:NAA852273 NJW852272:NJW852273 NTS852272:NTS852273 ODO852272:ODO852273 ONK852272:ONK852273 OXG852272:OXG852273 PHC852272:PHC852273 PQY852272:PQY852273 QAU852272:QAU852273 QKQ852272:QKQ852273 QUM852272:QUM852273 REI852272:REI852273 ROE852272:ROE852273 RYA852272:RYA852273 SHW852272:SHW852273 SRS852272:SRS852273 TBO852272:TBO852273 TLK852272:TLK852273 TVG852272:TVG852273 UFC852272:UFC852273 UOY852272:UOY852273 UYU852272:UYU852273 VIQ852272:VIQ852273 VSM852272:VSM852273 WCI852272:WCI852273 WME852272:WME852273 WWA852272:WWA852273 JO917808:JO917809 TK917808:TK917809 ADG917808:ADG917809 ANC917808:ANC917809 AWY917808:AWY917809 BGU917808:BGU917809 BQQ917808:BQQ917809 CAM917808:CAM917809 CKI917808:CKI917809 CUE917808:CUE917809 DEA917808:DEA917809 DNW917808:DNW917809 DXS917808:DXS917809 EHO917808:EHO917809 ERK917808:ERK917809 FBG917808:FBG917809 FLC917808:FLC917809 FUY917808:FUY917809 GEU917808:GEU917809 GOQ917808:GOQ917809 GYM917808:GYM917809 HII917808:HII917809 HSE917808:HSE917809 ICA917808:ICA917809 ILW917808:ILW917809 IVS917808:IVS917809 JFO917808:JFO917809 JPK917808:JPK917809 JZG917808:JZG917809 KJC917808:KJC917809 KSY917808:KSY917809 LCU917808:LCU917809 LMQ917808:LMQ917809 LWM917808:LWM917809 MGI917808:MGI917809 MQE917808:MQE917809 NAA917808:NAA917809 NJW917808:NJW917809 NTS917808:NTS917809 ODO917808:ODO917809 ONK917808:ONK917809 OXG917808:OXG917809 PHC917808:PHC917809 PQY917808:PQY917809 QAU917808:QAU917809 QKQ917808:QKQ917809 QUM917808:QUM917809 REI917808:REI917809 ROE917808:ROE917809 RYA917808:RYA917809 SHW917808:SHW917809 SRS917808:SRS917809 TBO917808:TBO917809 TLK917808:TLK917809 TVG917808:TVG917809 UFC917808:UFC917809 UOY917808:UOY917809 UYU917808:UYU917809 VIQ917808:VIQ917809 VSM917808:VSM917809 WCI917808:WCI917809 WME917808:WME917809 WWA917808:WWA917809 JO983344:JO983345 TK983344:TK983345 ADG983344:ADG983345 ANC983344:ANC983345 AWY983344:AWY983345 BGU983344:BGU983345 BQQ983344:BQQ983345 CAM983344:CAM983345 CKI983344:CKI983345 CUE983344:CUE983345 DEA983344:DEA983345 DNW983344:DNW983345 DXS983344:DXS983345 EHO983344:EHO983345 ERK983344:ERK983345 FBG983344:FBG983345 FLC983344:FLC983345 FUY983344:FUY983345 GEU983344:GEU983345 GOQ983344:GOQ983345 GYM983344:GYM983345 HII983344:HII983345 HSE983344:HSE983345 ICA983344:ICA983345 ILW983344:ILW983345 IVS983344:IVS983345 JFO983344:JFO983345 JPK983344:JPK983345 JZG983344:JZG983345 KJC983344:KJC983345 KSY983344:KSY983345 LCU983344:LCU983345 LMQ983344:LMQ983345 LWM983344:LWM983345 MGI983344:MGI983345 MQE983344:MQE983345 NAA983344:NAA983345 NJW983344:NJW983345 NTS983344:NTS983345 ODO983344:ODO983345 ONK983344:ONK983345 OXG983344:OXG983345 PHC983344:PHC983345 PQY983344:PQY983345 QAU983344:QAU983345 QKQ983344:QKQ983345 QUM983344:QUM983345 REI983344:REI983345 ROE983344:ROE983345 RYA983344:RYA983345 SHW983344:SHW983345 SRS983344:SRS983345 TBO983344:TBO983345 TLK983344:TLK983345 TVG983344:TVG983345 UFC983344:UFC983345 UOY983344:UOY983345 UYU983344:UYU983345 VIQ983344:VIQ983345 VSM983344:VSM983345 WCI983344:WCI983345 WME983344:WME983345 WWA983344:WWA983345 JO65882:JO65883 TK65882:TK65883 ADG65882:ADG65883 ANC65882:ANC65883 AWY65882:AWY65883 BGU65882:BGU65883 BQQ65882:BQQ65883 CAM65882:CAM65883 CKI65882:CKI65883 CUE65882:CUE65883 DEA65882:DEA65883 DNW65882:DNW65883 DXS65882:DXS65883 EHO65882:EHO65883 ERK65882:ERK65883 FBG65882:FBG65883 FLC65882:FLC65883 FUY65882:FUY65883 GEU65882:GEU65883 GOQ65882:GOQ65883 GYM65882:GYM65883 HII65882:HII65883 HSE65882:HSE65883 ICA65882:ICA65883 ILW65882:ILW65883 IVS65882:IVS65883 JFO65882:JFO65883 JPK65882:JPK65883 JZG65882:JZG65883 KJC65882:KJC65883 KSY65882:KSY65883 LCU65882:LCU65883 LMQ65882:LMQ65883 LWM65882:LWM65883 MGI65882:MGI65883 MQE65882:MQE65883 NAA65882:NAA65883 NJW65882:NJW65883 NTS65882:NTS65883 ODO65882:ODO65883 ONK65882:ONK65883 OXG65882:OXG65883 PHC65882:PHC65883 PQY65882:PQY65883 QAU65882:QAU65883 QKQ65882:QKQ65883 QUM65882:QUM65883 REI65882:REI65883 ROE65882:ROE65883 RYA65882:RYA65883 SHW65882:SHW65883 SRS65882:SRS65883 TBO65882:TBO65883 TLK65882:TLK65883 TVG65882:TVG65883 UFC65882:UFC65883 UOY65882:UOY65883 UYU65882:UYU65883 VIQ65882:VIQ65883 VSM65882:VSM65883 WCI65882:WCI65883 WME65882:WME65883 WWA65882:WWA65883 JO131418:JO131419 TK131418:TK131419 ADG131418:ADG131419 ANC131418:ANC131419 AWY131418:AWY131419 BGU131418:BGU131419 BQQ131418:BQQ131419 CAM131418:CAM131419 CKI131418:CKI131419 CUE131418:CUE131419 DEA131418:DEA131419 DNW131418:DNW131419 DXS131418:DXS131419 EHO131418:EHO131419 ERK131418:ERK131419 FBG131418:FBG131419 FLC131418:FLC131419 FUY131418:FUY131419 GEU131418:GEU131419 GOQ131418:GOQ131419 GYM131418:GYM131419 HII131418:HII131419 HSE131418:HSE131419 ICA131418:ICA131419 ILW131418:ILW131419 IVS131418:IVS131419 JFO131418:JFO131419 JPK131418:JPK131419 JZG131418:JZG131419 KJC131418:KJC131419 KSY131418:KSY131419 LCU131418:LCU131419 LMQ131418:LMQ131419 LWM131418:LWM131419 MGI131418:MGI131419 MQE131418:MQE131419 NAA131418:NAA131419 NJW131418:NJW131419 NTS131418:NTS131419 ODO131418:ODO131419 ONK131418:ONK131419 OXG131418:OXG131419 PHC131418:PHC131419 PQY131418:PQY131419 QAU131418:QAU131419 QKQ131418:QKQ131419 QUM131418:QUM131419 REI131418:REI131419 ROE131418:ROE131419 RYA131418:RYA131419 SHW131418:SHW131419 SRS131418:SRS131419 TBO131418:TBO131419 TLK131418:TLK131419 TVG131418:TVG131419 UFC131418:UFC131419 UOY131418:UOY131419 UYU131418:UYU131419 VIQ131418:VIQ131419 VSM131418:VSM131419 WCI131418:WCI131419 WME131418:WME131419 WWA131418:WWA131419 JO196954:JO196955 TK196954:TK196955 ADG196954:ADG196955 ANC196954:ANC196955 AWY196954:AWY196955 BGU196954:BGU196955 BQQ196954:BQQ196955 CAM196954:CAM196955 CKI196954:CKI196955 CUE196954:CUE196955 DEA196954:DEA196955 DNW196954:DNW196955 DXS196954:DXS196955 EHO196954:EHO196955 ERK196954:ERK196955 FBG196954:FBG196955 FLC196954:FLC196955 FUY196954:FUY196955 GEU196954:GEU196955 GOQ196954:GOQ196955 GYM196954:GYM196955 HII196954:HII196955 HSE196954:HSE196955 ICA196954:ICA196955 ILW196954:ILW196955 IVS196954:IVS196955 JFO196954:JFO196955 JPK196954:JPK196955 JZG196954:JZG196955 KJC196954:KJC196955 KSY196954:KSY196955 LCU196954:LCU196955 LMQ196954:LMQ196955 LWM196954:LWM196955 MGI196954:MGI196955 MQE196954:MQE196955 NAA196954:NAA196955 NJW196954:NJW196955 NTS196954:NTS196955 ODO196954:ODO196955 ONK196954:ONK196955 OXG196954:OXG196955 PHC196954:PHC196955 PQY196954:PQY196955 QAU196954:QAU196955 QKQ196954:QKQ196955 QUM196954:QUM196955 REI196954:REI196955 ROE196954:ROE196955 RYA196954:RYA196955 SHW196954:SHW196955 SRS196954:SRS196955 TBO196954:TBO196955 TLK196954:TLK196955 TVG196954:TVG196955 UFC196954:UFC196955 UOY196954:UOY196955 UYU196954:UYU196955 VIQ196954:VIQ196955 VSM196954:VSM196955 WCI196954:WCI196955 WME196954:WME196955 WWA196954:WWA196955 JO262490:JO262491 TK262490:TK262491 ADG262490:ADG262491 ANC262490:ANC262491 AWY262490:AWY262491 BGU262490:BGU262491 BQQ262490:BQQ262491 CAM262490:CAM262491 CKI262490:CKI262491 CUE262490:CUE262491 DEA262490:DEA262491 DNW262490:DNW262491 DXS262490:DXS262491 EHO262490:EHO262491 ERK262490:ERK262491 FBG262490:FBG262491 FLC262490:FLC262491 FUY262490:FUY262491 GEU262490:GEU262491 GOQ262490:GOQ262491 GYM262490:GYM262491 HII262490:HII262491 HSE262490:HSE262491 ICA262490:ICA262491 ILW262490:ILW262491 IVS262490:IVS262491 JFO262490:JFO262491 JPK262490:JPK262491 JZG262490:JZG262491 KJC262490:KJC262491 KSY262490:KSY262491 LCU262490:LCU262491 LMQ262490:LMQ262491 LWM262490:LWM262491 MGI262490:MGI262491 MQE262490:MQE262491 NAA262490:NAA262491 NJW262490:NJW262491 NTS262490:NTS262491 ODO262490:ODO262491 ONK262490:ONK262491 OXG262490:OXG262491 PHC262490:PHC262491 PQY262490:PQY262491 QAU262490:QAU262491 QKQ262490:QKQ262491 QUM262490:QUM262491 REI262490:REI262491 ROE262490:ROE262491 RYA262490:RYA262491 SHW262490:SHW262491 SRS262490:SRS262491 TBO262490:TBO262491 TLK262490:TLK262491 TVG262490:TVG262491 UFC262490:UFC262491 UOY262490:UOY262491 UYU262490:UYU262491 VIQ262490:VIQ262491 VSM262490:VSM262491 WCI262490:WCI262491 WME262490:WME262491 WWA262490:WWA262491 JO328026:JO328027 TK328026:TK328027 ADG328026:ADG328027 ANC328026:ANC328027 AWY328026:AWY328027 BGU328026:BGU328027 BQQ328026:BQQ328027 CAM328026:CAM328027 CKI328026:CKI328027 CUE328026:CUE328027 DEA328026:DEA328027 DNW328026:DNW328027 DXS328026:DXS328027 EHO328026:EHO328027 ERK328026:ERK328027 FBG328026:FBG328027 FLC328026:FLC328027 FUY328026:FUY328027 GEU328026:GEU328027 GOQ328026:GOQ328027 GYM328026:GYM328027 HII328026:HII328027 HSE328026:HSE328027 ICA328026:ICA328027 ILW328026:ILW328027 IVS328026:IVS328027 JFO328026:JFO328027 JPK328026:JPK328027 JZG328026:JZG328027 KJC328026:KJC328027 KSY328026:KSY328027 LCU328026:LCU328027 LMQ328026:LMQ328027 LWM328026:LWM328027 MGI328026:MGI328027 MQE328026:MQE328027 NAA328026:NAA328027 NJW328026:NJW328027 NTS328026:NTS328027 ODO328026:ODO328027 ONK328026:ONK328027 OXG328026:OXG328027 PHC328026:PHC328027 PQY328026:PQY328027 QAU328026:QAU328027 QKQ328026:QKQ328027 QUM328026:QUM328027 REI328026:REI328027 ROE328026:ROE328027 RYA328026:RYA328027 SHW328026:SHW328027 SRS328026:SRS328027 TBO328026:TBO328027 TLK328026:TLK328027 TVG328026:TVG328027 UFC328026:UFC328027 UOY328026:UOY328027 UYU328026:UYU328027 VIQ328026:VIQ328027 VSM328026:VSM328027 WCI328026:WCI328027 WME328026:WME328027 WWA328026:WWA328027 JO393562:JO393563 TK393562:TK393563 ADG393562:ADG393563 ANC393562:ANC393563 AWY393562:AWY393563 BGU393562:BGU393563 BQQ393562:BQQ393563 CAM393562:CAM393563 CKI393562:CKI393563 CUE393562:CUE393563 DEA393562:DEA393563 DNW393562:DNW393563 DXS393562:DXS393563 EHO393562:EHO393563 ERK393562:ERK393563 FBG393562:FBG393563 FLC393562:FLC393563 FUY393562:FUY393563 GEU393562:GEU393563 GOQ393562:GOQ393563 GYM393562:GYM393563 HII393562:HII393563 HSE393562:HSE393563 ICA393562:ICA393563 ILW393562:ILW393563 IVS393562:IVS393563 JFO393562:JFO393563 JPK393562:JPK393563 JZG393562:JZG393563 KJC393562:KJC393563 KSY393562:KSY393563 LCU393562:LCU393563 LMQ393562:LMQ393563 LWM393562:LWM393563 MGI393562:MGI393563 MQE393562:MQE393563 NAA393562:NAA393563 NJW393562:NJW393563 NTS393562:NTS393563 ODO393562:ODO393563 ONK393562:ONK393563 OXG393562:OXG393563 PHC393562:PHC393563 PQY393562:PQY393563 QAU393562:QAU393563 QKQ393562:QKQ393563 QUM393562:QUM393563 REI393562:REI393563 ROE393562:ROE393563 RYA393562:RYA393563 SHW393562:SHW393563 SRS393562:SRS393563 TBO393562:TBO393563 TLK393562:TLK393563 TVG393562:TVG393563 UFC393562:UFC393563 UOY393562:UOY393563 UYU393562:UYU393563 VIQ393562:VIQ393563 VSM393562:VSM393563 WCI393562:WCI393563 WME393562:WME393563 WWA393562:WWA393563 JO459098:JO459099 TK459098:TK459099 ADG459098:ADG459099 ANC459098:ANC459099 AWY459098:AWY459099 BGU459098:BGU459099 BQQ459098:BQQ459099 CAM459098:CAM459099 CKI459098:CKI459099 CUE459098:CUE459099 DEA459098:DEA459099 DNW459098:DNW459099 DXS459098:DXS459099 EHO459098:EHO459099 ERK459098:ERK459099 FBG459098:FBG459099 FLC459098:FLC459099 FUY459098:FUY459099 GEU459098:GEU459099 GOQ459098:GOQ459099 GYM459098:GYM459099 HII459098:HII459099 HSE459098:HSE459099 ICA459098:ICA459099 ILW459098:ILW459099 IVS459098:IVS459099 JFO459098:JFO459099 JPK459098:JPK459099 JZG459098:JZG459099 KJC459098:KJC459099 KSY459098:KSY459099 LCU459098:LCU459099 LMQ459098:LMQ459099 LWM459098:LWM459099 MGI459098:MGI459099 MQE459098:MQE459099 NAA459098:NAA459099 NJW459098:NJW459099 NTS459098:NTS459099 ODO459098:ODO459099 ONK459098:ONK459099 OXG459098:OXG459099 PHC459098:PHC459099 PQY459098:PQY459099 QAU459098:QAU459099 QKQ459098:QKQ459099 QUM459098:QUM459099 REI459098:REI459099 ROE459098:ROE459099 RYA459098:RYA459099 SHW459098:SHW459099 SRS459098:SRS459099 TBO459098:TBO459099 TLK459098:TLK459099 TVG459098:TVG459099 UFC459098:UFC459099 UOY459098:UOY459099 UYU459098:UYU459099 VIQ459098:VIQ459099 VSM459098:VSM459099 WCI459098:WCI459099 WME459098:WME459099 WWA459098:WWA459099 JO524634:JO524635 TK524634:TK524635 ADG524634:ADG524635 ANC524634:ANC524635 AWY524634:AWY524635 BGU524634:BGU524635 BQQ524634:BQQ524635 CAM524634:CAM524635 CKI524634:CKI524635 CUE524634:CUE524635 DEA524634:DEA524635 DNW524634:DNW524635 DXS524634:DXS524635 EHO524634:EHO524635 ERK524634:ERK524635 FBG524634:FBG524635 FLC524634:FLC524635 FUY524634:FUY524635 GEU524634:GEU524635 GOQ524634:GOQ524635 GYM524634:GYM524635 HII524634:HII524635 HSE524634:HSE524635 ICA524634:ICA524635 ILW524634:ILW524635 IVS524634:IVS524635 JFO524634:JFO524635 JPK524634:JPK524635 JZG524634:JZG524635 KJC524634:KJC524635 KSY524634:KSY524635 LCU524634:LCU524635 LMQ524634:LMQ524635 LWM524634:LWM524635 MGI524634:MGI524635 MQE524634:MQE524635 NAA524634:NAA524635 NJW524634:NJW524635 NTS524634:NTS524635 ODO524634:ODO524635 ONK524634:ONK524635 OXG524634:OXG524635 PHC524634:PHC524635 PQY524634:PQY524635 QAU524634:QAU524635 QKQ524634:QKQ524635 QUM524634:QUM524635 REI524634:REI524635 ROE524634:ROE524635 RYA524634:RYA524635 SHW524634:SHW524635 SRS524634:SRS524635 TBO524634:TBO524635 TLK524634:TLK524635 TVG524634:TVG524635 UFC524634:UFC524635 UOY524634:UOY524635 UYU524634:UYU524635 VIQ524634:VIQ524635 VSM524634:VSM524635 WCI524634:WCI524635 WME524634:WME524635 WWA524634:WWA524635 JO590170:JO590171 TK590170:TK590171 ADG590170:ADG590171 ANC590170:ANC590171 AWY590170:AWY590171 BGU590170:BGU590171 BQQ590170:BQQ590171 CAM590170:CAM590171 CKI590170:CKI590171 CUE590170:CUE590171 DEA590170:DEA590171 DNW590170:DNW590171 DXS590170:DXS590171 EHO590170:EHO590171 ERK590170:ERK590171 FBG590170:FBG590171 FLC590170:FLC590171 FUY590170:FUY590171 GEU590170:GEU590171 GOQ590170:GOQ590171 GYM590170:GYM590171 HII590170:HII590171 HSE590170:HSE590171 ICA590170:ICA590171 ILW590170:ILW590171 IVS590170:IVS590171 JFO590170:JFO590171 JPK590170:JPK590171 JZG590170:JZG590171 KJC590170:KJC590171 KSY590170:KSY590171 LCU590170:LCU590171 LMQ590170:LMQ590171 LWM590170:LWM590171 MGI590170:MGI590171 MQE590170:MQE590171 NAA590170:NAA590171 NJW590170:NJW590171 NTS590170:NTS590171 ODO590170:ODO590171 ONK590170:ONK590171 OXG590170:OXG590171 PHC590170:PHC590171 PQY590170:PQY590171 QAU590170:QAU590171 QKQ590170:QKQ590171 QUM590170:QUM590171 REI590170:REI590171 ROE590170:ROE590171 RYA590170:RYA590171 SHW590170:SHW590171 SRS590170:SRS590171 TBO590170:TBO590171 TLK590170:TLK590171 TVG590170:TVG590171 UFC590170:UFC590171 UOY590170:UOY590171 UYU590170:UYU590171 VIQ590170:VIQ590171 VSM590170:VSM590171 WCI590170:WCI590171 WME590170:WME590171 WWA590170:WWA590171 JO655706:JO655707 TK655706:TK655707 ADG655706:ADG655707 ANC655706:ANC655707 AWY655706:AWY655707 BGU655706:BGU655707 BQQ655706:BQQ655707 CAM655706:CAM655707 CKI655706:CKI655707 CUE655706:CUE655707 DEA655706:DEA655707 DNW655706:DNW655707 DXS655706:DXS655707 EHO655706:EHO655707 ERK655706:ERK655707 FBG655706:FBG655707 FLC655706:FLC655707 FUY655706:FUY655707 GEU655706:GEU655707 GOQ655706:GOQ655707 GYM655706:GYM655707 HII655706:HII655707 HSE655706:HSE655707 ICA655706:ICA655707 ILW655706:ILW655707 IVS655706:IVS655707 JFO655706:JFO655707 JPK655706:JPK655707 JZG655706:JZG655707 KJC655706:KJC655707 KSY655706:KSY655707 LCU655706:LCU655707 LMQ655706:LMQ655707 LWM655706:LWM655707 MGI655706:MGI655707 MQE655706:MQE655707 NAA655706:NAA655707 NJW655706:NJW655707 NTS655706:NTS655707 ODO655706:ODO655707 ONK655706:ONK655707 OXG655706:OXG655707 PHC655706:PHC655707 PQY655706:PQY655707 QAU655706:QAU655707 QKQ655706:QKQ655707 QUM655706:QUM655707 REI655706:REI655707 ROE655706:ROE655707 RYA655706:RYA655707 SHW655706:SHW655707 SRS655706:SRS655707 TBO655706:TBO655707 TLK655706:TLK655707 TVG655706:TVG655707 UFC655706:UFC655707 UOY655706:UOY655707 UYU655706:UYU655707 VIQ655706:VIQ655707 VSM655706:VSM655707 WCI655706:WCI655707 WME655706:WME655707 WWA655706:WWA655707 JO721242:JO721243 TK721242:TK721243 ADG721242:ADG721243 ANC721242:ANC721243 AWY721242:AWY721243 BGU721242:BGU721243 BQQ721242:BQQ721243 CAM721242:CAM721243 CKI721242:CKI721243 CUE721242:CUE721243 DEA721242:DEA721243 DNW721242:DNW721243 DXS721242:DXS721243 EHO721242:EHO721243 ERK721242:ERK721243 FBG721242:FBG721243 FLC721242:FLC721243 FUY721242:FUY721243 GEU721242:GEU721243 GOQ721242:GOQ721243 GYM721242:GYM721243 HII721242:HII721243 HSE721242:HSE721243 ICA721242:ICA721243 ILW721242:ILW721243 IVS721242:IVS721243 JFO721242:JFO721243 JPK721242:JPK721243 JZG721242:JZG721243 KJC721242:KJC721243 KSY721242:KSY721243 LCU721242:LCU721243 LMQ721242:LMQ721243 LWM721242:LWM721243 MGI721242:MGI721243 MQE721242:MQE721243 NAA721242:NAA721243 NJW721242:NJW721243 NTS721242:NTS721243 ODO721242:ODO721243 ONK721242:ONK721243 OXG721242:OXG721243 PHC721242:PHC721243 PQY721242:PQY721243 QAU721242:QAU721243 QKQ721242:QKQ721243 QUM721242:QUM721243 REI721242:REI721243 ROE721242:ROE721243 RYA721242:RYA721243 SHW721242:SHW721243 SRS721242:SRS721243 TBO721242:TBO721243 TLK721242:TLK721243 TVG721242:TVG721243 UFC721242:UFC721243 UOY721242:UOY721243 UYU721242:UYU721243 VIQ721242:VIQ721243 VSM721242:VSM721243 WCI721242:WCI721243 WME721242:WME721243 WWA721242:WWA721243 JO786778:JO786779 TK786778:TK786779 ADG786778:ADG786779 ANC786778:ANC786779 AWY786778:AWY786779 BGU786778:BGU786779 BQQ786778:BQQ786779 CAM786778:CAM786779 CKI786778:CKI786779 CUE786778:CUE786779 DEA786778:DEA786779 DNW786778:DNW786779 DXS786778:DXS786779 EHO786778:EHO786779 ERK786778:ERK786779 FBG786778:FBG786779 FLC786778:FLC786779 FUY786778:FUY786779 GEU786778:GEU786779 GOQ786778:GOQ786779 GYM786778:GYM786779 HII786778:HII786779 HSE786778:HSE786779 ICA786778:ICA786779 ILW786778:ILW786779 IVS786778:IVS786779 JFO786778:JFO786779 JPK786778:JPK786779 JZG786778:JZG786779 KJC786778:KJC786779 KSY786778:KSY786779 LCU786778:LCU786779 LMQ786778:LMQ786779 LWM786778:LWM786779 MGI786778:MGI786779 MQE786778:MQE786779 NAA786778:NAA786779 NJW786778:NJW786779 NTS786778:NTS786779 ODO786778:ODO786779 ONK786778:ONK786779 OXG786778:OXG786779 PHC786778:PHC786779 PQY786778:PQY786779 QAU786778:QAU786779 QKQ786778:QKQ786779 QUM786778:QUM786779 REI786778:REI786779 ROE786778:ROE786779 RYA786778:RYA786779 SHW786778:SHW786779 SRS786778:SRS786779 TBO786778:TBO786779 TLK786778:TLK786779 TVG786778:TVG786779 UFC786778:UFC786779 UOY786778:UOY786779 UYU786778:UYU786779 VIQ786778:VIQ786779 VSM786778:VSM786779 WCI786778:WCI786779 WME786778:WME786779 WWA786778:WWA786779 JO852314:JO852315 TK852314:TK852315 ADG852314:ADG852315 ANC852314:ANC852315 AWY852314:AWY852315 BGU852314:BGU852315 BQQ852314:BQQ852315 CAM852314:CAM852315 CKI852314:CKI852315 CUE852314:CUE852315 DEA852314:DEA852315 DNW852314:DNW852315 DXS852314:DXS852315 EHO852314:EHO852315 ERK852314:ERK852315 FBG852314:FBG852315 FLC852314:FLC852315 FUY852314:FUY852315 GEU852314:GEU852315 GOQ852314:GOQ852315 GYM852314:GYM852315 HII852314:HII852315 HSE852314:HSE852315 ICA852314:ICA852315 ILW852314:ILW852315 IVS852314:IVS852315 JFO852314:JFO852315 JPK852314:JPK852315 JZG852314:JZG852315 KJC852314:KJC852315 KSY852314:KSY852315 LCU852314:LCU852315 LMQ852314:LMQ852315 LWM852314:LWM852315 MGI852314:MGI852315 MQE852314:MQE852315 NAA852314:NAA852315 NJW852314:NJW852315 NTS852314:NTS852315 ODO852314:ODO852315 ONK852314:ONK852315 OXG852314:OXG852315 PHC852314:PHC852315 PQY852314:PQY852315 QAU852314:QAU852315 QKQ852314:QKQ852315 QUM852314:QUM852315 REI852314:REI852315 ROE852314:ROE852315 RYA852314:RYA852315 SHW852314:SHW852315 SRS852314:SRS852315 TBO852314:TBO852315 TLK852314:TLK852315 TVG852314:TVG852315 UFC852314:UFC852315 UOY852314:UOY852315 UYU852314:UYU852315 VIQ852314:VIQ852315 VSM852314:VSM852315 WCI852314:WCI852315 WME852314:WME852315 WWA852314:WWA852315 JO917850:JO917851 TK917850:TK917851 ADG917850:ADG917851 ANC917850:ANC917851 AWY917850:AWY917851 BGU917850:BGU917851 BQQ917850:BQQ917851 CAM917850:CAM917851 CKI917850:CKI917851 CUE917850:CUE917851 DEA917850:DEA917851 DNW917850:DNW917851 DXS917850:DXS917851 EHO917850:EHO917851 ERK917850:ERK917851 FBG917850:FBG917851 FLC917850:FLC917851 FUY917850:FUY917851 GEU917850:GEU917851 GOQ917850:GOQ917851 GYM917850:GYM917851 HII917850:HII917851 HSE917850:HSE917851 ICA917850:ICA917851 ILW917850:ILW917851 IVS917850:IVS917851 JFO917850:JFO917851 JPK917850:JPK917851 JZG917850:JZG917851 KJC917850:KJC917851 KSY917850:KSY917851 LCU917850:LCU917851 LMQ917850:LMQ917851 LWM917850:LWM917851 MGI917850:MGI917851 MQE917850:MQE917851 NAA917850:NAA917851 NJW917850:NJW917851 NTS917850:NTS917851 ODO917850:ODO917851 ONK917850:ONK917851 OXG917850:OXG917851 PHC917850:PHC917851 PQY917850:PQY917851 QAU917850:QAU917851 QKQ917850:QKQ917851 QUM917850:QUM917851 REI917850:REI917851 ROE917850:ROE917851 RYA917850:RYA917851 SHW917850:SHW917851 SRS917850:SRS917851 TBO917850:TBO917851 TLK917850:TLK917851 TVG917850:TVG917851 UFC917850:UFC917851 UOY917850:UOY917851 UYU917850:UYU917851 VIQ917850:VIQ917851 VSM917850:VSM917851 WCI917850:WCI917851 WME917850:WME917851 WWA917850:WWA917851 JO983386:JO983387 TK983386:TK983387 ADG983386:ADG983387 ANC983386:ANC983387 AWY983386:AWY983387 BGU983386:BGU983387 BQQ983386:BQQ983387 CAM983386:CAM983387 CKI983386:CKI983387 CUE983386:CUE983387 DEA983386:DEA983387 DNW983386:DNW983387 DXS983386:DXS983387 EHO983386:EHO983387 ERK983386:ERK983387 FBG983386:FBG983387 FLC983386:FLC983387 FUY983386:FUY983387 GEU983386:GEU983387 GOQ983386:GOQ983387 GYM983386:GYM983387 HII983386:HII983387 HSE983386:HSE983387 ICA983386:ICA983387 ILW983386:ILW983387 IVS983386:IVS983387 JFO983386:JFO983387 JPK983386:JPK983387 JZG983386:JZG983387 KJC983386:KJC983387 KSY983386:KSY983387 LCU983386:LCU983387 LMQ983386:LMQ983387 LWM983386:LWM983387 MGI983386:MGI983387 MQE983386:MQE983387 NAA983386:NAA983387 NJW983386:NJW983387 NTS983386:NTS983387 ODO983386:ODO983387 ONK983386:ONK983387 OXG983386:OXG983387 PHC983386:PHC983387 PQY983386:PQY983387 QAU983386:QAU983387 QKQ983386:QKQ983387 QUM983386:QUM983387 REI983386:REI983387 ROE983386:ROE983387 RYA983386:RYA983387 SHW983386:SHW983387 SRS983386:SRS983387 TBO983386:TBO983387 TLK983386:TLK983387 TVG983386:TVG983387 UFC983386:UFC983387 UOY983386:UOY983387 UYU983386:UYU983387 VIQ983386:VIQ983387 VSM983386:VSM983387 WCI983386:WCI983387 WME983386:WME983387 WWA983386:WWA983387" xr:uid="{00000000-0002-0000-0200-000007000000}">
      <formula1>0</formula1>
    </dataValidation>
    <dataValidation operator="greaterThanOrEqual" allowBlank="1" showInputMessage="1" showErrorMessage="1" error="Valor debe ser mayor o igual que 0" sqref="JM65944:JS65944 TI65944:TO65944 ADE65944:ADK65944 ANA65944:ANG65944 AWW65944:AXC65944 BGS65944:BGY65944 BQO65944:BQU65944 CAK65944:CAQ65944 CKG65944:CKM65944 CUC65944:CUI65944 DDY65944:DEE65944 DNU65944:DOA65944 DXQ65944:DXW65944 EHM65944:EHS65944 ERI65944:ERO65944 FBE65944:FBK65944 FLA65944:FLG65944 FUW65944:FVC65944 GES65944:GEY65944 GOO65944:GOU65944 GYK65944:GYQ65944 HIG65944:HIM65944 HSC65944:HSI65944 IBY65944:ICE65944 ILU65944:IMA65944 IVQ65944:IVW65944 JFM65944:JFS65944 JPI65944:JPO65944 JZE65944:JZK65944 KJA65944:KJG65944 KSW65944:KTC65944 LCS65944:LCY65944 LMO65944:LMU65944 LWK65944:LWQ65944 MGG65944:MGM65944 MQC65944:MQI65944 MZY65944:NAE65944 NJU65944:NKA65944 NTQ65944:NTW65944 ODM65944:ODS65944 ONI65944:ONO65944 OXE65944:OXK65944 PHA65944:PHG65944 PQW65944:PRC65944 QAS65944:QAY65944 QKO65944:QKU65944 QUK65944:QUQ65944 REG65944:REM65944 ROC65944:ROI65944 RXY65944:RYE65944 SHU65944:SIA65944 SRQ65944:SRW65944 TBM65944:TBS65944 TLI65944:TLO65944 TVE65944:TVK65944 UFA65944:UFG65944 UOW65944:UPC65944 UYS65944:UYY65944 VIO65944:VIU65944 VSK65944:VSQ65944 WCG65944:WCM65944 WMC65944:WMI65944 WVY65944:WWE65944 JM131480:JS131480 TI131480:TO131480 ADE131480:ADK131480 ANA131480:ANG131480 AWW131480:AXC131480 BGS131480:BGY131480 BQO131480:BQU131480 CAK131480:CAQ131480 CKG131480:CKM131480 CUC131480:CUI131480 DDY131480:DEE131480 DNU131480:DOA131480 DXQ131480:DXW131480 EHM131480:EHS131480 ERI131480:ERO131480 FBE131480:FBK131480 FLA131480:FLG131480 FUW131480:FVC131480 GES131480:GEY131480 GOO131480:GOU131480 GYK131480:GYQ131480 HIG131480:HIM131480 HSC131480:HSI131480 IBY131480:ICE131480 ILU131480:IMA131480 IVQ131480:IVW131480 JFM131480:JFS131480 JPI131480:JPO131480 JZE131480:JZK131480 KJA131480:KJG131480 KSW131480:KTC131480 LCS131480:LCY131480 LMO131480:LMU131480 LWK131480:LWQ131480 MGG131480:MGM131480 MQC131480:MQI131480 MZY131480:NAE131480 NJU131480:NKA131480 NTQ131480:NTW131480 ODM131480:ODS131480 ONI131480:ONO131480 OXE131480:OXK131480 PHA131480:PHG131480 PQW131480:PRC131480 QAS131480:QAY131480 QKO131480:QKU131480 QUK131480:QUQ131480 REG131480:REM131480 ROC131480:ROI131480 RXY131480:RYE131480 SHU131480:SIA131480 SRQ131480:SRW131480 TBM131480:TBS131480 TLI131480:TLO131480 TVE131480:TVK131480 UFA131480:UFG131480 UOW131480:UPC131480 UYS131480:UYY131480 VIO131480:VIU131480 VSK131480:VSQ131480 WCG131480:WCM131480 WMC131480:WMI131480 WVY131480:WWE131480 JM197016:JS197016 TI197016:TO197016 ADE197016:ADK197016 ANA197016:ANG197016 AWW197016:AXC197016 BGS197016:BGY197016 BQO197016:BQU197016 CAK197016:CAQ197016 CKG197016:CKM197016 CUC197016:CUI197016 DDY197016:DEE197016 DNU197016:DOA197016 DXQ197016:DXW197016 EHM197016:EHS197016 ERI197016:ERO197016 FBE197016:FBK197016 FLA197016:FLG197016 FUW197016:FVC197016 GES197016:GEY197016 GOO197016:GOU197016 GYK197016:GYQ197016 HIG197016:HIM197016 HSC197016:HSI197016 IBY197016:ICE197016 ILU197016:IMA197016 IVQ197016:IVW197016 JFM197016:JFS197016 JPI197016:JPO197016 JZE197016:JZK197016 KJA197016:KJG197016 KSW197016:KTC197016 LCS197016:LCY197016 LMO197016:LMU197016 LWK197016:LWQ197016 MGG197016:MGM197016 MQC197016:MQI197016 MZY197016:NAE197016 NJU197016:NKA197016 NTQ197016:NTW197016 ODM197016:ODS197016 ONI197016:ONO197016 OXE197016:OXK197016 PHA197016:PHG197016 PQW197016:PRC197016 QAS197016:QAY197016 QKO197016:QKU197016 QUK197016:QUQ197016 REG197016:REM197016 ROC197016:ROI197016 RXY197016:RYE197016 SHU197016:SIA197016 SRQ197016:SRW197016 TBM197016:TBS197016 TLI197016:TLO197016 TVE197016:TVK197016 UFA197016:UFG197016 UOW197016:UPC197016 UYS197016:UYY197016 VIO197016:VIU197016 VSK197016:VSQ197016 WCG197016:WCM197016 WMC197016:WMI197016 WVY197016:WWE197016 JM262552:JS262552 TI262552:TO262552 ADE262552:ADK262552 ANA262552:ANG262552 AWW262552:AXC262552 BGS262552:BGY262552 BQO262552:BQU262552 CAK262552:CAQ262552 CKG262552:CKM262552 CUC262552:CUI262552 DDY262552:DEE262552 DNU262552:DOA262552 DXQ262552:DXW262552 EHM262552:EHS262552 ERI262552:ERO262552 FBE262552:FBK262552 FLA262552:FLG262552 FUW262552:FVC262552 GES262552:GEY262552 GOO262552:GOU262552 GYK262552:GYQ262552 HIG262552:HIM262552 HSC262552:HSI262552 IBY262552:ICE262552 ILU262552:IMA262552 IVQ262552:IVW262552 JFM262552:JFS262552 JPI262552:JPO262552 JZE262552:JZK262552 KJA262552:KJG262552 KSW262552:KTC262552 LCS262552:LCY262552 LMO262552:LMU262552 LWK262552:LWQ262552 MGG262552:MGM262552 MQC262552:MQI262552 MZY262552:NAE262552 NJU262552:NKA262552 NTQ262552:NTW262552 ODM262552:ODS262552 ONI262552:ONO262552 OXE262552:OXK262552 PHA262552:PHG262552 PQW262552:PRC262552 QAS262552:QAY262552 QKO262552:QKU262552 QUK262552:QUQ262552 REG262552:REM262552 ROC262552:ROI262552 RXY262552:RYE262552 SHU262552:SIA262552 SRQ262552:SRW262552 TBM262552:TBS262552 TLI262552:TLO262552 TVE262552:TVK262552 UFA262552:UFG262552 UOW262552:UPC262552 UYS262552:UYY262552 VIO262552:VIU262552 VSK262552:VSQ262552 WCG262552:WCM262552 WMC262552:WMI262552 WVY262552:WWE262552 JM328088:JS328088 TI328088:TO328088 ADE328088:ADK328088 ANA328088:ANG328088 AWW328088:AXC328088 BGS328088:BGY328088 BQO328088:BQU328088 CAK328088:CAQ328088 CKG328088:CKM328088 CUC328088:CUI328088 DDY328088:DEE328088 DNU328088:DOA328088 DXQ328088:DXW328088 EHM328088:EHS328088 ERI328088:ERO328088 FBE328088:FBK328088 FLA328088:FLG328088 FUW328088:FVC328088 GES328088:GEY328088 GOO328088:GOU328088 GYK328088:GYQ328088 HIG328088:HIM328088 HSC328088:HSI328088 IBY328088:ICE328088 ILU328088:IMA328088 IVQ328088:IVW328088 JFM328088:JFS328088 JPI328088:JPO328088 JZE328088:JZK328088 KJA328088:KJG328088 KSW328088:KTC328088 LCS328088:LCY328088 LMO328088:LMU328088 LWK328088:LWQ328088 MGG328088:MGM328088 MQC328088:MQI328088 MZY328088:NAE328088 NJU328088:NKA328088 NTQ328088:NTW328088 ODM328088:ODS328088 ONI328088:ONO328088 OXE328088:OXK328088 PHA328088:PHG328088 PQW328088:PRC328088 QAS328088:QAY328088 QKO328088:QKU328088 QUK328088:QUQ328088 REG328088:REM328088 ROC328088:ROI328088 RXY328088:RYE328088 SHU328088:SIA328088 SRQ328088:SRW328088 TBM328088:TBS328088 TLI328088:TLO328088 TVE328088:TVK328088 UFA328088:UFG328088 UOW328088:UPC328088 UYS328088:UYY328088 VIO328088:VIU328088 VSK328088:VSQ328088 WCG328088:WCM328088 WMC328088:WMI328088 WVY328088:WWE328088 JM393624:JS393624 TI393624:TO393624 ADE393624:ADK393624 ANA393624:ANG393624 AWW393624:AXC393624 BGS393624:BGY393624 BQO393624:BQU393624 CAK393624:CAQ393624 CKG393624:CKM393624 CUC393624:CUI393624 DDY393624:DEE393624 DNU393624:DOA393624 DXQ393624:DXW393624 EHM393624:EHS393624 ERI393624:ERO393624 FBE393624:FBK393624 FLA393624:FLG393624 FUW393624:FVC393624 GES393624:GEY393624 GOO393624:GOU393624 GYK393624:GYQ393624 HIG393624:HIM393624 HSC393624:HSI393624 IBY393624:ICE393624 ILU393624:IMA393624 IVQ393624:IVW393624 JFM393624:JFS393624 JPI393624:JPO393624 JZE393624:JZK393624 KJA393624:KJG393624 KSW393624:KTC393624 LCS393624:LCY393624 LMO393624:LMU393624 LWK393624:LWQ393624 MGG393624:MGM393624 MQC393624:MQI393624 MZY393624:NAE393624 NJU393624:NKA393624 NTQ393624:NTW393624 ODM393624:ODS393624 ONI393624:ONO393624 OXE393624:OXK393624 PHA393624:PHG393624 PQW393624:PRC393624 QAS393624:QAY393624 QKO393624:QKU393624 QUK393624:QUQ393624 REG393624:REM393624 ROC393624:ROI393624 RXY393624:RYE393624 SHU393624:SIA393624 SRQ393624:SRW393624 TBM393624:TBS393624 TLI393624:TLO393624 TVE393624:TVK393624 UFA393624:UFG393624 UOW393624:UPC393624 UYS393624:UYY393624 VIO393624:VIU393624 VSK393624:VSQ393624 WCG393624:WCM393624 WMC393624:WMI393624 WVY393624:WWE393624 JM459160:JS459160 TI459160:TO459160 ADE459160:ADK459160 ANA459160:ANG459160 AWW459160:AXC459160 BGS459160:BGY459160 BQO459160:BQU459160 CAK459160:CAQ459160 CKG459160:CKM459160 CUC459160:CUI459160 DDY459160:DEE459160 DNU459160:DOA459160 DXQ459160:DXW459160 EHM459160:EHS459160 ERI459160:ERO459160 FBE459160:FBK459160 FLA459160:FLG459160 FUW459160:FVC459160 GES459160:GEY459160 GOO459160:GOU459160 GYK459160:GYQ459160 HIG459160:HIM459160 HSC459160:HSI459160 IBY459160:ICE459160 ILU459160:IMA459160 IVQ459160:IVW459160 JFM459160:JFS459160 JPI459160:JPO459160 JZE459160:JZK459160 KJA459160:KJG459160 KSW459160:KTC459160 LCS459160:LCY459160 LMO459160:LMU459160 LWK459160:LWQ459160 MGG459160:MGM459160 MQC459160:MQI459160 MZY459160:NAE459160 NJU459160:NKA459160 NTQ459160:NTW459160 ODM459160:ODS459160 ONI459160:ONO459160 OXE459160:OXK459160 PHA459160:PHG459160 PQW459160:PRC459160 QAS459160:QAY459160 QKO459160:QKU459160 QUK459160:QUQ459160 REG459160:REM459160 ROC459160:ROI459160 RXY459160:RYE459160 SHU459160:SIA459160 SRQ459160:SRW459160 TBM459160:TBS459160 TLI459160:TLO459160 TVE459160:TVK459160 UFA459160:UFG459160 UOW459160:UPC459160 UYS459160:UYY459160 VIO459160:VIU459160 VSK459160:VSQ459160 WCG459160:WCM459160 WMC459160:WMI459160 WVY459160:WWE459160 JM524696:JS524696 TI524696:TO524696 ADE524696:ADK524696 ANA524696:ANG524696 AWW524696:AXC524696 BGS524696:BGY524696 BQO524696:BQU524696 CAK524696:CAQ524696 CKG524696:CKM524696 CUC524696:CUI524696 DDY524696:DEE524696 DNU524696:DOA524696 DXQ524696:DXW524696 EHM524696:EHS524696 ERI524696:ERO524696 FBE524696:FBK524696 FLA524696:FLG524696 FUW524696:FVC524696 GES524696:GEY524696 GOO524696:GOU524696 GYK524696:GYQ524696 HIG524696:HIM524696 HSC524696:HSI524696 IBY524696:ICE524696 ILU524696:IMA524696 IVQ524696:IVW524696 JFM524696:JFS524696 JPI524696:JPO524696 JZE524696:JZK524696 KJA524696:KJG524696 KSW524696:KTC524696 LCS524696:LCY524696 LMO524696:LMU524696 LWK524696:LWQ524696 MGG524696:MGM524696 MQC524696:MQI524696 MZY524696:NAE524696 NJU524696:NKA524696 NTQ524696:NTW524696 ODM524696:ODS524696 ONI524696:ONO524696 OXE524696:OXK524696 PHA524696:PHG524696 PQW524696:PRC524696 QAS524696:QAY524696 QKO524696:QKU524696 QUK524696:QUQ524696 REG524696:REM524696 ROC524696:ROI524696 RXY524696:RYE524696 SHU524696:SIA524696 SRQ524696:SRW524696 TBM524696:TBS524696 TLI524696:TLO524696 TVE524696:TVK524696 UFA524696:UFG524696 UOW524696:UPC524696 UYS524696:UYY524696 VIO524696:VIU524696 VSK524696:VSQ524696 WCG524696:WCM524696 WMC524696:WMI524696 WVY524696:WWE524696 JM590232:JS590232 TI590232:TO590232 ADE590232:ADK590232 ANA590232:ANG590232 AWW590232:AXC590232 BGS590232:BGY590232 BQO590232:BQU590232 CAK590232:CAQ590232 CKG590232:CKM590232 CUC590232:CUI590232 DDY590232:DEE590232 DNU590232:DOA590232 DXQ590232:DXW590232 EHM590232:EHS590232 ERI590232:ERO590232 FBE590232:FBK590232 FLA590232:FLG590232 FUW590232:FVC590232 GES590232:GEY590232 GOO590232:GOU590232 GYK590232:GYQ590232 HIG590232:HIM590232 HSC590232:HSI590232 IBY590232:ICE590232 ILU590232:IMA590232 IVQ590232:IVW590232 JFM590232:JFS590232 JPI590232:JPO590232 JZE590232:JZK590232 KJA590232:KJG590232 KSW590232:KTC590232 LCS590232:LCY590232 LMO590232:LMU590232 LWK590232:LWQ590232 MGG590232:MGM590232 MQC590232:MQI590232 MZY590232:NAE590232 NJU590232:NKA590232 NTQ590232:NTW590232 ODM590232:ODS590232 ONI590232:ONO590232 OXE590232:OXK590232 PHA590232:PHG590232 PQW590232:PRC590232 QAS590232:QAY590232 QKO590232:QKU590232 QUK590232:QUQ590232 REG590232:REM590232 ROC590232:ROI590232 RXY590232:RYE590232 SHU590232:SIA590232 SRQ590232:SRW590232 TBM590232:TBS590232 TLI590232:TLO590232 TVE590232:TVK590232 UFA590232:UFG590232 UOW590232:UPC590232 UYS590232:UYY590232 VIO590232:VIU590232 VSK590232:VSQ590232 WCG590232:WCM590232 WMC590232:WMI590232 WVY590232:WWE590232 JM655768:JS655768 TI655768:TO655768 ADE655768:ADK655768 ANA655768:ANG655768 AWW655768:AXC655768 BGS655768:BGY655768 BQO655768:BQU655768 CAK655768:CAQ655768 CKG655768:CKM655768 CUC655768:CUI655768 DDY655768:DEE655768 DNU655768:DOA655768 DXQ655768:DXW655768 EHM655768:EHS655768 ERI655768:ERO655768 FBE655768:FBK655768 FLA655768:FLG655768 FUW655768:FVC655768 GES655768:GEY655768 GOO655768:GOU655768 GYK655768:GYQ655768 HIG655768:HIM655768 HSC655768:HSI655768 IBY655768:ICE655768 ILU655768:IMA655768 IVQ655768:IVW655768 JFM655768:JFS655768 JPI655768:JPO655768 JZE655768:JZK655768 KJA655768:KJG655768 KSW655768:KTC655768 LCS655768:LCY655768 LMO655768:LMU655768 LWK655768:LWQ655768 MGG655768:MGM655768 MQC655768:MQI655768 MZY655768:NAE655768 NJU655768:NKA655768 NTQ655768:NTW655768 ODM655768:ODS655768 ONI655768:ONO655768 OXE655768:OXK655768 PHA655768:PHG655768 PQW655768:PRC655768 QAS655768:QAY655768 QKO655768:QKU655768 QUK655768:QUQ655768 REG655768:REM655768 ROC655768:ROI655768 RXY655768:RYE655768 SHU655768:SIA655768 SRQ655768:SRW655768 TBM655768:TBS655768 TLI655768:TLO655768 TVE655768:TVK655768 UFA655768:UFG655768 UOW655768:UPC655768 UYS655768:UYY655768 VIO655768:VIU655768 VSK655768:VSQ655768 WCG655768:WCM655768 WMC655768:WMI655768 WVY655768:WWE655768 JM721304:JS721304 TI721304:TO721304 ADE721304:ADK721304 ANA721304:ANG721304 AWW721304:AXC721304 BGS721304:BGY721304 BQO721304:BQU721304 CAK721304:CAQ721304 CKG721304:CKM721304 CUC721304:CUI721304 DDY721304:DEE721304 DNU721304:DOA721304 DXQ721304:DXW721304 EHM721304:EHS721304 ERI721304:ERO721304 FBE721304:FBK721304 FLA721304:FLG721304 FUW721304:FVC721304 GES721304:GEY721304 GOO721304:GOU721304 GYK721304:GYQ721304 HIG721304:HIM721304 HSC721304:HSI721304 IBY721304:ICE721304 ILU721304:IMA721304 IVQ721304:IVW721304 JFM721304:JFS721304 JPI721304:JPO721304 JZE721304:JZK721304 KJA721304:KJG721304 KSW721304:KTC721304 LCS721304:LCY721304 LMO721304:LMU721304 LWK721304:LWQ721304 MGG721304:MGM721304 MQC721304:MQI721304 MZY721304:NAE721304 NJU721304:NKA721304 NTQ721304:NTW721304 ODM721304:ODS721304 ONI721304:ONO721304 OXE721304:OXK721304 PHA721304:PHG721304 PQW721304:PRC721304 QAS721304:QAY721304 QKO721304:QKU721304 QUK721304:QUQ721304 REG721304:REM721304 ROC721304:ROI721304 RXY721304:RYE721304 SHU721304:SIA721304 SRQ721304:SRW721304 TBM721304:TBS721304 TLI721304:TLO721304 TVE721304:TVK721304 UFA721304:UFG721304 UOW721304:UPC721304 UYS721304:UYY721304 VIO721304:VIU721304 VSK721304:VSQ721304 WCG721304:WCM721304 WMC721304:WMI721304 WVY721304:WWE721304 JM786840:JS786840 TI786840:TO786840 ADE786840:ADK786840 ANA786840:ANG786840 AWW786840:AXC786840 BGS786840:BGY786840 BQO786840:BQU786840 CAK786840:CAQ786840 CKG786840:CKM786840 CUC786840:CUI786840 DDY786840:DEE786840 DNU786840:DOA786840 DXQ786840:DXW786840 EHM786840:EHS786840 ERI786840:ERO786840 FBE786840:FBK786840 FLA786840:FLG786840 FUW786840:FVC786840 GES786840:GEY786840 GOO786840:GOU786840 GYK786840:GYQ786840 HIG786840:HIM786840 HSC786840:HSI786840 IBY786840:ICE786840 ILU786840:IMA786840 IVQ786840:IVW786840 JFM786840:JFS786840 JPI786840:JPO786840 JZE786840:JZK786840 KJA786840:KJG786840 KSW786840:KTC786840 LCS786840:LCY786840 LMO786840:LMU786840 LWK786840:LWQ786840 MGG786840:MGM786840 MQC786840:MQI786840 MZY786840:NAE786840 NJU786840:NKA786840 NTQ786840:NTW786840 ODM786840:ODS786840 ONI786840:ONO786840 OXE786840:OXK786840 PHA786840:PHG786840 PQW786840:PRC786840 QAS786840:QAY786840 QKO786840:QKU786840 QUK786840:QUQ786840 REG786840:REM786840 ROC786840:ROI786840 RXY786840:RYE786840 SHU786840:SIA786840 SRQ786840:SRW786840 TBM786840:TBS786840 TLI786840:TLO786840 TVE786840:TVK786840 UFA786840:UFG786840 UOW786840:UPC786840 UYS786840:UYY786840 VIO786840:VIU786840 VSK786840:VSQ786840 WCG786840:WCM786840 WMC786840:WMI786840 WVY786840:WWE786840 JM852376:JS852376 TI852376:TO852376 ADE852376:ADK852376 ANA852376:ANG852376 AWW852376:AXC852376 BGS852376:BGY852376 BQO852376:BQU852376 CAK852376:CAQ852376 CKG852376:CKM852376 CUC852376:CUI852376 DDY852376:DEE852376 DNU852376:DOA852376 DXQ852376:DXW852376 EHM852376:EHS852376 ERI852376:ERO852376 FBE852376:FBK852376 FLA852376:FLG852376 FUW852376:FVC852376 GES852376:GEY852376 GOO852376:GOU852376 GYK852376:GYQ852376 HIG852376:HIM852376 HSC852376:HSI852376 IBY852376:ICE852376 ILU852376:IMA852376 IVQ852376:IVW852376 JFM852376:JFS852376 JPI852376:JPO852376 JZE852376:JZK852376 KJA852376:KJG852376 KSW852376:KTC852376 LCS852376:LCY852376 LMO852376:LMU852376 LWK852376:LWQ852376 MGG852376:MGM852376 MQC852376:MQI852376 MZY852376:NAE852376 NJU852376:NKA852376 NTQ852376:NTW852376 ODM852376:ODS852376 ONI852376:ONO852376 OXE852376:OXK852376 PHA852376:PHG852376 PQW852376:PRC852376 QAS852376:QAY852376 QKO852376:QKU852376 QUK852376:QUQ852376 REG852376:REM852376 ROC852376:ROI852376 RXY852376:RYE852376 SHU852376:SIA852376 SRQ852376:SRW852376 TBM852376:TBS852376 TLI852376:TLO852376 TVE852376:TVK852376 UFA852376:UFG852376 UOW852376:UPC852376 UYS852376:UYY852376 VIO852376:VIU852376 VSK852376:VSQ852376 WCG852376:WCM852376 WMC852376:WMI852376 WVY852376:WWE852376 JM917912:JS917912 TI917912:TO917912 ADE917912:ADK917912 ANA917912:ANG917912 AWW917912:AXC917912 BGS917912:BGY917912 BQO917912:BQU917912 CAK917912:CAQ917912 CKG917912:CKM917912 CUC917912:CUI917912 DDY917912:DEE917912 DNU917912:DOA917912 DXQ917912:DXW917912 EHM917912:EHS917912 ERI917912:ERO917912 FBE917912:FBK917912 FLA917912:FLG917912 FUW917912:FVC917912 GES917912:GEY917912 GOO917912:GOU917912 GYK917912:GYQ917912 HIG917912:HIM917912 HSC917912:HSI917912 IBY917912:ICE917912 ILU917912:IMA917912 IVQ917912:IVW917912 JFM917912:JFS917912 JPI917912:JPO917912 JZE917912:JZK917912 KJA917912:KJG917912 KSW917912:KTC917912 LCS917912:LCY917912 LMO917912:LMU917912 LWK917912:LWQ917912 MGG917912:MGM917912 MQC917912:MQI917912 MZY917912:NAE917912 NJU917912:NKA917912 NTQ917912:NTW917912 ODM917912:ODS917912 ONI917912:ONO917912 OXE917912:OXK917912 PHA917912:PHG917912 PQW917912:PRC917912 QAS917912:QAY917912 QKO917912:QKU917912 QUK917912:QUQ917912 REG917912:REM917912 ROC917912:ROI917912 RXY917912:RYE917912 SHU917912:SIA917912 SRQ917912:SRW917912 TBM917912:TBS917912 TLI917912:TLO917912 TVE917912:TVK917912 UFA917912:UFG917912 UOW917912:UPC917912 UYS917912:UYY917912 VIO917912:VIU917912 VSK917912:VSQ917912 WCG917912:WCM917912 WMC917912:WMI917912 WVY917912:WWE917912 JM983448:JS983448 TI983448:TO983448 ADE983448:ADK983448 ANA983448:ANG983448 AWW983448:AXC983448 BGS983448:BGY983448 BQO983448:BQU983448 CAK983448:CAQ983448 CKG983448:CKM983448 CUC983448:CUI983448 DDY983448:DEE983448 DNU983448:DOA983448 DXQ983448:DXW983448 EHM983448:EHS983448 ERI983448:ERO983448 FBE983448:FBK983448 FLA983448:FLG983448 FUW983448:FVC983448 GES983448:GEY983448 GOO983448:GOU983448 GYK983448:GYQ983448 HIG983448:HIM983448 HSC983448:HSI983448 IBY983448:ICE983448 ILU983448:IMA983448 IVQ983448:IVW983448 JFM983448:JFS983448 JPI983448:JPO983448 JZE983448:JZK983448 KJA983448:KJG983448 KSW983448:KTC983448 LCS983448:LCY983448 LMO983448:LMU983448 LWK983448:LWQ983448 MGG983448:MGM983448 MQC983448:MQI983448 MZY983448:NAE983448 NJU983448:NKA983448 NTQ983448:NTW983448 ODM983448:ODS983448 ONI983448:ONO983448 OXE983448:OXK983448 PHA983448:PHG983448 PQW983448:PRC983448 QAS983448:QAY983448 QKO983448:QKU983448 QUK983448:QUQ983448 REG983448:REM983448 ROC983448:ROI983448 RXY983448:RYE983448 SHU983448:SIA983448 SRQ983448:SRW983448 TBM983448:TBS983448 TLI983448:TLO983448 TVE983448:TVK983448 UFA983448:UFG983448 UOW983448:UPC983448 UYS983448:UYY983448 VIO983448:VIU983448 VSK983448:VSQ983448 WCG983448:WCM983448 WMC983448:WMI983448 WVY983448:WWE983448 JM65946:JS65946 TI65946:TO65946 ADE65946:ADK65946 ANA65946:ANG65946 AWW65946:AXC65946 BGS65946:BGY65946 BQO65946:BQU65946 CAK65946:CAQ65946 CKG65946:CKM65946 CUC65946:CUI65946 DDY65946:DEE65946 DNU65946:DOA65946 DXQ65946:DXW65946 EHM65946:EHS65946 ERI65946:ERO65946 FBE65946:FBK65946 FLA65946:FLG65946 FUW65946:FVC65946 GES65946:GEY65946 GOO65946:GOU65946 GYK65946:GYQ65946 HIG65946:HIM65946 HSC65946:HSI65946 IBY65946:ICE65946 ILU65946:IMA65946 IVQ65946:IVW65946 JFM65946:JFS65946 JPI65946:JPO65946 JZE65946:JZK65946 KJA65946:KJG65946 KSW65946:KTC65946 LCS65946:LCY65946 LMO65946:LMU65946 LWK65946:LWQ65946 MGG65946:MGM65946 MQC65946:MQI65946 MZY65946:NAE65946 NJU65946:NKA65946 NTQ65946:NTW65946 ODM65946:ODS65946 ONI65946:ONO65946 OXE65946:OXK65946 PHA65946:PHG65946 PQW65946:PRC65946 QAS65946:QAY65946 QKO65946:QKU65946 QUK65946:QUQ65946 REG65946:REM65946 ROC65946:ROI65946 RXY65946:RYE65946 SHU65946:SIA65946 SRQ65946:SRW65946 TBM65946:TBS65946 TLI65946:TLO65946 TVE65946:TVK65946 UFA65946:UFG65946 UOW65946:UPC65946 UYS65946:UYY65946 VIO65946:VIU65946 VSK65946:VSQ65946 WCG65946:WCM65946 WMC65946:WMI65946 WVY65946:WWE65946 JM131482:JS131482 TI131482:TO131482 ADE131482:ADK131482 ANA131482:ANG131482 AWW131482:AXC131482 BGS131482:BGY131482 BQO131482:BQU131482 CAK131482:CAQ131482 CKG131482:CKM131482 CUC131482:CUI131482 DDY131482:DEE131482 DNU131482:DOA131482 DXQ131482:DXW131482 EHM131482:EHS131482 ERI131482:ERO131482 FBE131482:FBK131482 FLA131482:FLG131482 FUW131482:FVC131482 GES131482:GEY131482 GOO131482:GOU131482 GYK131482:GYQ131482 HIG131482:HIM131482 HSC131482:HSI131482 IBY131482:ICE131482 ILU131482:IMA131482 IVQ131482:IVW131482 JFM131482:JFS131482 JPI131482:JPO131482 JZE131482:JZK131482 KJA131482:KJG131482 KSW131482:KTC131482 LCS131482:LCY131482 LMO131482:LMU131482 LWK131482:LWQ131482 MGG131482:MGM131482 MQC131482:MQI131482 MZY131482:NAE131482 NJU131482:NKA131482 NTQ131482:NTW131482 ODM131482:ODS131482 ONI131482:ONO131482 OXE131482:OXK131482 PHA131482:PHG131482 PQW131482:PRC131482 QAS131482:QAY131482 QKO131482:QKU131482 QUK131482:QUQ131482 REG131482:REM131482 ROC131482:ROI131482 RXY131482:RYE131482 SHU131482:SIA131482 SRQ131482:SRW131482 TBM131482:TBS131482 TLI131482:TLO131482 TVE131482:TVK131482 UFA131482:UFG131482 UOW131482:UPC131482 UYS131482:UYY131482 VIO131482:VIU131482 VSK131482:VSQ131482 WCG131482:WCM131482 WMC131482:WMI131482 WVY131482:WWE131482 JM197018:JS197018 TI197018:TO197018 ADE197018:ADK197018 ANA197018:ANG197018 AWW197018:AXC197018 BGS197018:BGY197018 BQO197018:BQU197018 CAK197018:CAQ197018 CKG197018:CKM197018 CUC197018:CUI197018 DDY197018:DEE197018 DNU197018:DOA197018 DXQ197018:DXW197018 EHM197018:EHS197018 ERI197018:ERO197018 FBE197018:FBK197018 FLA197018:FLG197018 FUW197018:FVC197018 GES197018:GEY197018 GOO197018:GOU197018 GYK197018:GYQ197018 HIG197018:HIM197018 HSC197018:HSI197018 IBY197018:ICE197018 ILU197018:IMA197018 IVQ197018:IVW197018 JFM197018:JFS197018 JPI197018:JPO197018 JZE197018:JZK197018 KJA197018:KJG197018 KSW197018:KTC197018 LCS197018:LCY197018 LMO197018:LMU197018 LWK197018:LWQ197018 MGG197018:MGM197018 MQC197018:MQI197018 MZY197018:NAE197018 NJU197018:NKA197018 NTQ197018:NTW197018 ODM197018:ODS197018 ONI197018:ONO197018 OXE197018:OXK197018 PHA197018:PHG197018 PQW197018:PRC197018 QAS197018:QAY197018 QKO197018:QKU197018 QUK197018:QUQ197018 REG197018:REM197018 ROC197018:ROI197018 RXY197018:RYE197018 SHU197018:SIA197018 SRQ197018:SRW197018 TBM197018:TBS197018 TLI197018:TLO197018 TVE197018:TVK197018 UFA197018:UFG197018 UOW197018:UPC197018 UYS197018:UYY197018 VIO197018:VIU197018 VSK197018:VSQ197018 WCG197018:WCM197018 WMC197018:WMI197018 WVY197018:WWE197018 JM262554:JS262554 TI262554:TO262554 ADE262554:ADK262554 ANA262554:ANG262554 AWW262554:AXC262554 BGS262554:BGY262554 BQO262554:BQU262554 CAK262554:CAQ262554 CKG262554:CKM262554 CUC262554:CUI262554 DDY262554:DEE262554 DNU262554:DOA262554 DXQ262554:DXW262554 EHM262554:EHS262554 ERI262554:ERO262554 FBE262554:FBK262554 FLA262554:FLG262554 FUW262554:FVC262554 GES262554:GEY262554 GOO262554:GOU262554 GYK262554:GYQ262554 HIG262554:HIM262554 HSC262554:HSI262554 IBY262554:ICE262554 ILU262554:IMA262554 IVQ262554:IVW262554 JFM262554:JFS262554 JPI262554:JPO262554 JZE262554:JZK262554 KJA262554:KJG262554 KSW262554:KTC262554 LCS262554:LCY262554 LMO262554:LMU262554 LWK262554:LWQ262554 MGG262554:MGM262554 MQC262554:MQI262554 MZY262554:NAE262554 NJU262554:NKA262554 NTQ262554:NTW262554 ODM262554:ODS262554 ONI262554:ONO262554 OXE262554:OXK262554 PHA262554:PHG262554 PQW262554:PRC262554 QAS262554:QAY262554 QKO262554:QKU262554 QUK262554:QUQ262554 REG262554:REM262554 ROC262554:ROI262554 RXY262554:RYE262554 SHU262554:SIA262554 SRQ262554:SRW262554 TBM262554:TBS262554 TLI262554:TLO262554 TVE262554:TVK262554 UFA262554:UFG262554 UOW262554:UPC262554 UYS262554:UYY262554 VIO262554:VIU262554 VSK262554:VSQ262554 WCG262554:WCM262554 WMC262554:WMI262554 WVY262554:WWE262554 JM328090:JS328090 TI328090:TO328090 ADE328090:ADK328090 ANA328090:ANG328090 AWW328090:AXC328090 BGS328090:BGY328090 BQO328090:BQU328090 CAK328090:CAQ328090 CKG328090:CKM328090 CUC328090:CUI328090 DDY328090:DEE328090 DNU328090:DOA328090 DXQ328090:DXW328090 EHM328090:EHS328090 ERI328090:ERO328090 FBE328090:FBK328090 FLA328090:FLG328090 FUW328090:FVC328090 GES328090:GEY328090 GOO328090:GOU328090 GYK328090:GYQ328090 HIG328090:HIM328090 HSC328090:HSI328090 IBY328090:ICE328090 ILU328090:IMA328090 IVQ328090:IVW328090 JFM328090:JFS328090 JPI328090:JPO328090 JZE328090:JZK328090 KJA328090:KJG328090 KSW328090:KTC328090 LCS328090:LCY328090 LMO328090:LMU328090 LWK328090:LWQ328090 MGG328090:MGM328090 MQC328090:MQI328090 MZY328090:NAE328090 NJU328090:NKA328090 NTQ328090:NTW328090 ODM328090:ODS328090 ONI328090:ONO328090 OXE328090:OXK328090 PHA328090:PHG328090 PQW328090:PRC328090 QAS328090:QAY328090 QKO328090:QKU328090 QUK328090:QUQ328090 REG328090:REM328090 ROC328090:ROI328090 RXY328090:RYE328090 SHU328090:SIA328090 SRQ328090:SRW328090 TBM328090:TBS328090 TLI328090:TLO328090 TVE328090:TVK328090 UFA328090:UFG328090 UOW328090:UPC328090 UYS328090:UYY328090 VIO328090:VIU328090 VSK328090:VSQ328090 WCG328090:WCM328090 WMC328090:WMI328090 WVY328090:WWE328090 JM393626:JS393626 TI393626:TO393626 ADE393626:ADK393626 ANA393626:ANG393626 AWW393626:AXC393626 BGS393626:BGY393626 BQO393626:BQU393626 CAK393626:CAQ393626 CKG393626:CKM393626 CUC393626:CUI393626 DDY393626:DEE393626 DNU393626:DOA393626 DXQ393626:DXW393626 EHM393626:EHS393626 ERI393626:ERO393626 FBE393626:FBK393626 FLA393626:FLG393626 FUW393626:FVC393626 GES393626:GEY393626 GOO393626:GOU393626 GYK393626:GYQ393626 HIG393626:HIM393626 HSC393626:HSI393626 IBY393626:ICE393626 ILU393626:IMA393626 IVQ393626:IVW393626 JFM393626:JFS393626 JPI393626:JPO393626 JZE393626:JZK393626 KJA393626:KJG393626 KSW393626:KTC393626 LCS393626:LCY393626 LMO393626:LMU393626 LWK393626:LWQ393626 MGG393626:MGM393626 MQC393626:MQI393626 MZY393626:NAE393626 NJU393626:NKA393626 NTQ393626:NTW393626 ODM393626:ODS393626 ONI393626:ONO393626 OXE393626:OXK393626 PHA393626:PHG393626 PQW393626:PRC393626 QAS393626:QAY393626 QKO393626:QKU393626 QUK393626:QUQ393626 REG393626:REM393626 ROC393626:ROI393626 RXY393626:RYE393626 SHU393626:SIA393626 SRQ393626:SRW393626 TBM393626:TBS393626 TLI393626:TLO393626 TVE393626:TVK393626 UFA393626:UFG393626 UOW393626:UPC393626 UYS393626:UYY393626 VIO393626:VIU393626 VSK393626:VSQ393626 WCG393626:WCM393626 WMC393626:WMI393626 WVY393626:WWE393626 JM459162:JS459162 TI459162:TO459162 ADE459162:ADK459162 ANA459162:ANG459162 AWW459162:AXC459162 BGS459162:BGY459162 BQO459162:BQU459162 CAK459162:CAQ459162 CKG459162:CKM459162 CUC459162:CUI459162 DDY459162:DEE459162 DNU459162:DOA459162 DXQ459162:DXW459162 EHM459162:EHS459162 ERI459162:ERO459162 FBE459162:FBK459162 FLA459162:FLG459162 FUW459162:FVC459162 GES459162:GEY459162 GOO459162:GOU459162 GYK459162:GYQ459162 HIG459162:HIM459162 HSC459162:HSI459162 IBY459162:ICE459162 ILU459162:IMA459162 IVQ459162:IVW459162 JFM459162:JFS459162 JPI459162:JPO459162 JZE459162:JZK459162 KJA459162:KJG459162 KSW459162:KTC459162 LCS459162:LCY459162 LMO459162:LMU459162 LWK459162:LWQ459162 MGG459162:MGM459162 MQC459162:MQI459162 MZY459162:NAE459162 NJU459162:NKA459162 NTQ459162:NTW459162 ODM459162:ODS459162 ONI459162:ONO459162 OXE459162:OXK459162 PHA459162:PHG459162 PQW459162:PRC459162 QAS459162:QAY459162 QKO459162:QKU459162 QUK459162:QUQ459162 REG459162:REM459162 ROC459162:ROI459162 RXY459162:RYE459162 SHU459162:SIA459162 SRQ459162:SRW459162 TBM459162:TBS459162 TLI459162:TLO459162 TVE459162:TVK459162 UFA459162:UFG459162 UOW459162:UPC459162 UYS459162:UYY459162 VIO459162:VIU459162 VSK459162:VSQ459162 WCG459162:WCM459162 WMC459162:WMI459162 WVY459162:WWE459162 JM524698:JS524698 TI524698:TO524698 ADE524698:ADK524698 ANA524698:ANG524698 AWW524698:AXC524698 BGS524698:BGY524698 BQO524698:BQU524698 CAK524698:CAQ524698 CKG524698:CKM524698 CUC524698:CUI524698 DDY524698:DEE524698 DNU524698:DOA524698 DXQ524698:DXW524698 EHM524698:EHS524698 ERI524698:ERO524698 FBE524698:FBK524698 FLA524698:FLG524698 FUW524698:FVC524698 GES524698:GEY524698 GOO524698:GOU524698 GYK524698:GYQ524698 HIG524698:HIM524698 HSC524698:HSI524698 IBY524698:ICE524698 ILU524698:IMA524698 IVQ524698:IVW524698 JFM524698:JFS524698 JPI524698:JPO524698 JZE524698:JZK524698 KJA524698:KJG524698 KSW524698:KTC524698 LCS524698:LCY524698 LMO524698:LMU524698 LWK524698:LWQ524698 MGG524698:MGM524698 MQC524698:MQI524698 MZY524698:NAE524698 NJU524698:NKA524698 NTQ524698:NTW524698 ODM524698:ODS524698 ONI524698:ONO524698 OXE524698:OXK524698 PHA524698:PHG524698 PQW524698:PRC524698 QAS524698:QAY524698 QKO524698:QKU524698 QUK524698:QUQ524698 REG524698:REM524698 ROC524698:ROI524698 RXY524698:RYE524698 SHU524698:SIA524698 SRQ524698:SRW524698 TBM524698:TBS524698 TLI524698:TLO524698 TVE524698:TVK524698 UFA524698:UFG524698 UOW524698:UPC524698 UYS524698:UYY524698 VIO524698:VIU524698 VSK524698:VSQ524698 WCG524698:WCM524698 WMC524698:WMI524698 WVY524698:WWE524698 JM590234:JS590234 TI590234:TO590234 ADE590234:ADK590234 ANA590234:ANG590234 AWW590234:AXC590234 BGS590234:BGY590234 BQO590234:BQU590234 CAK590234:CAQ590234 CKG590234:CKM590234 CUC590234:CUI590234 DDY590234:DEE590234 DNU590234:DOA590234 DXQ590234:DXW590234 EHM590234:EHS590234 ERI590234:ERO590234 FBE590234:FBK590234 FLA590234:FLG590234 FUW590234:FVC590234 GES590234:GEY590234 GOO590234:GOU590234 GYK590234:GYQ590234 HIG590234:HIM590234 HSC590234:HSI590234 IBY590234:ICE590234 ILU590234:IMA590234 IVQ590234:IVW590234 JFM590234:JFS590234 JPI590234:JPO590234 JZE590234:JZK590234 KJA590234:KJG590234 KSW590234:KTC590234 LCS590234:LCY590234 LMO590234:LMU590234 LWK590234:LWQ590234 MGG590234:MGM590234 MQC590234:MQI590234 MZY590234:NAE590234 NJU590234:NKA590234 NTQ590234:NTW590234 ODM590234:ODS590234 ONI590234:ONO590234 OXE590234:OXK590234 PHA590234:PHG590234 PQW590234:PRC590234 QAS590234:QAY590234 QKO590234:QKU590234 QUK590234:QUQ590234 REG590234:REM590234 ROC590234:ROI590234 RXY590234:RYE590234 SHU590234:SIA590234 SRQ590234:SRW590234 TBM590234:TBS590234 TLI590234:TLO590234 TVE590234:TVK590234 UFA590234:UFG590234 UOW590234:UPC590234 UYS590234:UYY590234 VIO590234:VIU590234 VSK590234:VSQ590234 WCG590234:WCM590234 WMC590234:WMI590234 WVY590234:WWE590234 JM655770:JS655770 TI655770:TO655770 ADE655770:ADK655770 ANA655770:ANG655770 AWW655770:AXC655770 BGS655770:BGY655770 BQO655770:BQU655770 CAK655770:CAQ655770 CKG655770:CKM655770 CUC655770:CUI655770 DDY655770:DEE655770 DNU655770:DOA655770 DXQ655770:DXW655770 EHM655770:EHS655770 ERI655770:ERO655770 FBE655770:FBK655770 FLA655770:FLG655770 FUW655770:FVC655770 GES655770:GEY655770 GOO655770:GOU655770 GYK655770:GYQ655770 HIG655770:HIM655770 HSC655770:HSI655770 IBY655770:ICE655770 ILU655770:IMA655770 IVQ655770:IVW655770 JFM655770:JFS655770 JPI655770:JPO655770 JZE655770:JZK655770 KJA655770:KJG655770 KSW655770:KTC655770 LCS655770:LCY655770 LMO655770:LMU655770 LWK655770:LWQ655770 MGG655770:MGM655770 MQC655770:MQI655770 MZY655770:NAE655770 NJU655770:NKA655770 NTQ655770:NTW655770 ODM655770:ODS655770 ONI655770:ONO655770 OXE655770:OXK655770 PHA655770:PHG655770 PQW655770:PRC655770 QAS655770:QAY655770 QKO655770:QKU655770 QUK655770:QUQ655770 REG655770:REM655770 ROC655770:ROI655770 RXY655770:RYE655770 SHU655770:SIA655770 SRQ655770:SRW655770 TBM655770:TBS655770 TLI655770:TLO655770 TVE655770:TVK655770 UFA655770:UFG655770 UOW655770:UPC655770 UYS655770:UYY655770 VIO655770:VIU655770 VSK655770:VSQ655770 WCG655770:WCM655770 WMC655770:WMI655770 WVY655770:WWE655770 JM721306:JS721306 TI721306:TO721306 ADE721306:ADK721306 ANA721306:ANG721306 AWW721306:AXC721306 BGS721306:BGY721306 BQO721306:BQU721306 CAK721306:CAQ721306 CKG721306:CKM721306 CUC721306:CUI721306 DDY721306:DEE721306 DNU721306:DOA721306 DXQ721306:DXW721306 EHM721306:EHS721306 ERI721306:ERO721306 FBE721306:FBK721306 FLA721306:FLG721306 FUW721306:FVC721306 GES721306:GEY721306 GOO721306:GOU721306 GYK721306:GYQ721306 HIG721306:HIM721306 HSC721306:HSI721306 IBY721306:ICE721306 ILU721306:IMA721306 IVQ721306:IVW721306 JFM721306:JFS721306 JPI721306:JPO721306 JZE721306:JZK721306 KJA721306:KJG721306 KSW721306:KTC721306 LCS721306:LCY721306 LMO721306:LMU721306 LWK721306:LWQ721306 MGG721306:MGM721306 MQC721306:MQI721306 MZY721306:NAE721306 NJU721306:NKA721306 NTQ721306:NTW721306 ODM721306:ODS721306 ONI721306:ONO721306 OXE721306:OXK721306 PHA721306:PHG721306 PQW721306:PRC721306 QAS721306:QAY721306 QKO721306:QKU721306 QUK721306:QUQ721306 REG721306:REM721306 ROC721306:ROI721306 RXY721306:RYE721306 SHU721306:SIA721306 SRQ721306:SRW721306 TBM721306:TBS721306 TLI721306:TLO721306 TVE721306:TVK721306 UFA721306:UFG721306 UOW721306:UPC721306 UYS721306:UYY721306 VIO721306:VIU721306 VSK721306:VSQ721306 WCG721306:WCM721306 WMC721306:WMI721306 WVY721306:WWE721306 JM786842:JS786842 TI786842:TO786842 ADE786842:ADK786842 ANA786842:ANG786842 AWW786842:AXC786842 BGS786842:BGY786842 BQO786842:BQU786842 CAK786842:CAQ786842 CKG786842:CKM786842 CUC786842:CUI786842 DDY786842:DEE786842 DNU786842:DOA786842 DXQ786842:DXW786842 EHM786842:EHS786842 ERI786842:ERO786842 FBE786842:FBK786842 FLA786842:FLG786842 FUW786842:FVC786842 GES786842:GEY786842 GOO786842:GOU786842 GYK786842:GYQ786842 HIG786842:HIM786842 HSC786842:HSI786842 IBY786842:ICE786842 ILU786842:IMA786842 IVQ786842:IVW786842 JFM786842:JFS786842 JPI786842:JPO786842 JZE786842:JZK786842 KJA786842:KJG786842 KSW786842:KTC786842 LCS786842:LCY786842 LMO786842:LMU786842 LWK786842:LWQ786842 MGG786842:MGM786842 MQC786842:MQI786842 MZY786842:NAE786842 NJU786842:NKA786842 NTQ786842:NTW786842 ODM786842:ODS786842 ONI786842:ONO786842 OXE786842:OXK786842 PHA786842:PHG786842 PQW786842:PRC786842 QAS786842:QAY786842 QKO786842:QKU786842 QUK786842:QUQ786842 REG786842:REM786842 ROC786842:ROI786842 RXY786842:RYE786842 SHU786842:SIA786842 SRQ786842:SRW786842 TBM786842:TBS786842 TLI786842:TLO786842 TVE786842:TVK786842 UFA786842:UFG786842 UOW786842:UPC786842 UYS786842:UYY786842 VIO786842:VIU786842 VSK786842:VSQ786842 WCG786842:WCM786842 WMC786842:WMI786842 WVY786842:WWE786842 JM852378:JS852378 TI852378:TO852378 ADE852378:ADK852378 ANA852378:ANG852378 AWW852378:AXC852378 BGS852378:BGY852378 BQO852378:BQU852378 CAK852378:CAQ852378 CKG852378:CKM852378 CUC852378:CUI852378 DDY852378:DEE852378 DNU852378:DOA852378 DXQ852378:DXW852378 EHM852378:EHS852378 ERI852378:ERO852378 FBE852378:FBK852378 FLA852378:FLG852378 FUW852378:FVC852378 GES852378:GEY852378 GOO852378:GOU852378 GYK852378:GYQ852378 HIG852378:HIM852378 HSC852378:HSI852378 IBY852378:ICE852378 ILU852378:IMA852378 IVQ852378:IVW852378 JFM852378:JFS852378 JPI852378:JPO852378 JZE852378:JZK852378 KJA852378:KJG852378 KSW852378:KTC852378 LCS852378:LCY852378 LMO852378:LMU852378 LWK852378:LWQ852378 MGG852378:MGM852378 MQC852378:MQI852378 MZY852378:NAE852378 NJU852378:NKA852378 NTQ852378:NTW852378 ODM852378:ODS852378 ONI852378:ONO852378 OXE852378:OXK852378 PHA852378:PHG852378 PQW852378:PRC852378 QAS852378:QAY852378 QKO852378:QKU852378 QUK852378:QUQ852378 REG852378:REM852378 ROC852378:ROI852378 RXY852378:RYE852378 SHU852378:SIA852378 SRQ852378:SRW852378 TBM852378:TBS852378 TLI852378:TLO852378 TVE852378:TVK852378 UFA852378:UFG852378 UOW852378:UPC852378 UYS852378:UYY852378 VIO852378:VIU852378 VSK852378:VSQ852378 WCG852378:WCM852378 WMC852378:WMI852378 WVY852378:WWE852378 JM917914:JS917914 TI917914:TO917914 ADE917914:ADK917914 ANA917914:ANG917914 AWW917914:AXC917914 BGS917914:BGY917914 BQO917914:BQU917914 CAK917914:CAQ917914 CKG917914:CKM917914 CUC917914:CUI917914 DDY917914:DEE917914 DNU917914:DOA917914 DXQ917914:DXW917914 EHM917914:EHS917914 ERI917914:ERO917914 FBE917914:FBK917914 FLA917914:FLG917914 FUW917914:FVC917914 GES917914:GEY917914 GOO917914:GOU917914 GYK917914:GYQ917914 HIG917914:HIM917914 HSC917914:HSI917914 IBY917914:ICE917914 ILU917914:IMA917914 IVQ917914:IVW917914 JFM917914:JFS917914 JPI917914:JPO917914 JZE917914:JZK917914 KJA917914:KJG917914 KSW917914:KTC917914 LCS917914:LCY917914 LMO917914:LMU917914 LWK917914:LWQ917914 MGG917914:MGM917914 MQC917914:MQI917914 MZY917914:NAE917914 NJU917914:NKA917914 NTQ917914:NTW917914 ODM917914:ODS917914 ONI917914:ONO917914 OXE917914:OXK917914 PHA917914:PHG917914 PQW917914:PRC917914 QAS917914:QAY917914 QKO917914:QKU917914 QUK917914:QUQ917914 REG917914:REM917914 ROC917914:ROI917914 RXY917914:RYE917914 SHU917914:SIA917914 SRQ917914:SRW917914 TBM917914:TBS917914 TLI917914:TLO917914 TVE917914:TVK917914 UFA917914:UFG917914 UOW917914:UPC917914 UYS917914:UYY917914 VIO917914:VIU917914 VSK917914:VSQ917914 WCG917914:WCM917914 WMC917914:WMI917914 WVY917914:WWE917914 JM983450:JS983450 TI983450:TO983450 ADE983450:ADK983450 ANA983450:ANG983450 AWW983450:AXC983450 BGS983450:BGY983450 BQO983450:BQU983450 CAK983450:CAQ983450 CKG983450:CKM983450 CUC983450:CUI983450 DDY983450:DEE983450 DNU983450:DOA983450 DXQ983450:DXW983450 EHM983450:EHS983450 ERI983450:ERO983450 FBE983450:FBK983450 FLA983450:FLG983450 FUW983450:FVC983450 GES983450:GEY983450 GOO983450:GOU983450 GYK983450:GYQ983450 HIG983450:HIM983450 HSC983450:HSI983450 IBY983450:ICE983450 ILU983450:IMA983450 IVQ983450:IVW983450 JFM983450:JFS983450 JPI983450:JPO983450 JZE983450:JZK983450 KJA983450:KJG983450 KSW983450:KTC983450 LCS983450:LCY983450 LMO983450:LMU983450 LWK983450:LWQ983450 MGG983450:MGM983450 MQC983450:MQI983450 MZY983450:NAE983450 NJU983450:NKA983450 NTQ983450:NTW983450 ODM983450:ODS983450 ONI983450:ONO983450 OXE983450:OXK983450 PHA983450:PHG983450 PQW983450:PRC983450 QAS983450:QAY983450 QKO983450:QKU983450 QUK983450:QUQ983450 REG983450:REM983450 ROC983450:ROI983450 RXY983450:RYE983450 SHU983450:SIA983450 SRQ983450:SRW983450 TBM983450:TBS983450 TLI983450:TLO983450 TVE983450:TVK983450 UFA983450:UFG983450 UOW983450:UPC983450 UYS983450:UYY983450 VIO983450:VIU983450 VSK983450:VSQ983450 WCG983450:WCM983450 WMC983450:WMI983450 WVY983450:WWE983450 JM65979:JR65982 TI65979:TN65982 ADE65979:ADJ65982 ANA65979:ANF65982 AWW65979:AXB65982 BGS65979:BGX65982 BQO65979:BQT65982 CAK65979:CAP65982 CKG65979:CKL65982 CUC65979:CUH65982 DDY65979:DED65982 DNU65979:DNZ65982 DXQ65979:DXV65982 EHM65979:EHR65982 ERI65979:ERN65982 FBE65979:FBJ65982 FLA65979:FLF65982 FUW65979:FVB65982 GES65979:GEX65982 GOO65979:GOT65982 GYK65979:GYP65982 HIG65979:HIL65982 HSC65979:HSH65982 IBY65979:ICD65982 ILU65979:ILZ65982 IVQ65979:IVV65982 JFM65979:JFR65982 JPI65979:JPN65982 JZE65979:JZJ65982 KJA65979:KJF65982 KSW65979:KTB65982 LCS65979:LCX65982 LMO65979:LMT65982 LWK65979:LWP65982 MGG65979:MGL65982 MQC65979:MQH65982 MZY65979:NAD65982 NJU65979:NJZ65982 NTQ65979:NTV65982 ODM65979:ODR65982 ONI65979:ONN65982 OXE65979:OXJ65982 PHA65979:PHF65982 PQW65979:PRB65982 QAS65979:QAX65982 QKO65979:QKT65982 QUK65979:QUP65982 REG65979:REL65982 ROC65979:ROH65982 RXY65979:RYD65982 SHU65979:SHZ65982 SRQ65979:SRV65982 TBM65979:TBR65982 TLI65979:TLN65982 TVE65979:TVJ65982 UFA65979:UFF65982 UOW65979:UPB65982 UYS65979:UYX65982 VIO65979:VIT65982 VSK65979:VSP65982 WCG65979:WCL65982 WMC65979:WMH65982 WVY65979:WWD65982 JM131515:JR131518 TI131515:TN131518 ADE131515:ADJ131518 ANA131515:ANF131518 AWW131515:AXB131518 BGS131515:BGX131518 BQO131515:BQT131518 CAK131515:CAP131518 CKG131515:CKL131518 CUC131515:CUH131518 DDY131515:DED131518 DNU131515:DNZ131518 DXQ131515:DXV131518 EHM131515:EHR131518 ERI131515:ERN131518 FBE131515:FBJ131518 FLA131515:FLF131518 FUW131515:FVB131518 GES131515:GEX131518 GOO131515:GOT131518 GYK131515:GYP131518 HIG131515:HIL131518 HSC131515:HSH131518 IBY131515:ICD131518 ILU131515:ILZ131518 IVQ131515:IVV131518 JFM131515:JFR131518 JPI131515:JPN131518 JZE131515:JZJ131518 KJA131515:KJF131518 KSW131515:KTB131518 LCS131515:LCX131518 LMO131515:LMT131518 LWK131515:LWP131518 MGG131515:MGL131518 MQC131515:MQH131518 MZY131515:NAD131518 NJU131515:NJZ131518 NTQ131515:NTV131518 ODM131515:ODR131518 ONI131515:ONN131518 OXE131515:OXJ131518 PHA131515:PHF131518 PQW131515:PRB131518 QAS131515:QAX131518 QKO131515:QKT131518 QUK131515:QUP131518 REG131515:REL131518 ROC131515:ROH131518 RXY131515:RYD131518 SHU131515:SHZ131518 SRQ131515:SRV131518 TBM131515:TBR131518 TLI131515:TLN131518 TVE131515:TVJ131518 UFA131515:UFF131518 UOW131515:UPB131518 UYS131515:UYX131518 VIO131515:VIT131518 VSK131515:VSP131518 WCG131515:WCL131518 WMC131515:WMH131518 WVY131515:WWD131518 JM197051:JR197054 TI197051:TN197054 ADE197051:ADJ197054 ANA197051:ANF197054 AWW197051:AXB197054 BGS197051:BGX197054 BQO197051:BQT197054 CAK197051:CAP197054 CKG197051:CKL197054 CUC197051:CUH197054 DDY197051:DED197054 DNU197051:DNZ197054 DXQ197051:DXV197054 EHM197051:EHR197054 ERI197051:ERN197054 FBE197051:FBJ197054 FLA197051:FLF197054 FUW197051:FVB197054 GES197051:GEX197054 GOO197051:GOT197054 GYK197051:GYP197054 HIG197051:HIL197054 HSC197051:HSH197054 IBY197051:ICD197054 ILU197051:ILZ197054 IVQ197051:IVV197054 JFM197051:JFR197054 JPI197051:JPN197054 JZE197051:JZJ197054 KJA197051:KJF197054 KSW197051:KTB197054 LCS197051:LCX197054 LMO197051:LMT197054 LWK197051:LWP197054 MGG197051:MGL197054 MQC197051:MQH197054 MZY197051:NAD197054 NJU197051:NJZ197054 NTQ197051:NTV197054 ODM197051:ODR197054 ONI197051:ONN197054 OXE197051:OXJ197054 PHA197051:PHF197054 PQW197051:PRB197054 QAS197051:QAX197054 QKO197051:QKT197054 QUK197051:QUP197054 REG197051:REL197054 ROC197051:ROH197054 RXY197051:RYD197054 SHU197051:SHZ197054 SRQ197051:SRV197054 TBM197051:TBR197054 TLI197051:TLN197054 TVE197051:TVJ197054 UFA197051:UFF197054 UOW197051:UPB197054 UYS197051:UYX197054 VIO197051:VIT197054 VSK197051:VSP197054 WCG197051:WCL197054 WMC197051:WMH197054 WVY197051:WWD197054 JM262587:JR262590 TI262587:TN262590 ADE262587:ADJ262590 ANA262587:ANF262590 AWW262587:AXB262590 BGS262587:BGX262590 BQO262587:BQT262590 CAK262587:CAP262590 CKG262587:CKL262590 CUC262587:CUH262590 DDY262587:DED262590 DNU262587:DNZ262590 DXQ262587:DXV262590 EHM262587:EHR262590 ERI262587:ERN262590 FBE262587:FBJ262590 FLA262587:FLF262590 FUW262587:FVB262590 GES262587:GEX262590 GOO262587:GOT262590 GYK262587:GYP262590 HIG262587:HIL262590 HSC262587:HSH262590 IBY262587:ICD262590 ILU262587:ILZ262590 IVQ262587:IVV262590 JFM262587:JFR262590 JPI262587:JPN262590 JZE262587:JZJ262590 KJA262587:KJF262590 KSW262587:KTB262590 LCS262587:LCX262590 LMO262587:LMT262590 LWK262587:LWP262590 MGG262587:MGL262590 MQC262587:MQH262590 MZY262587:NAD262590 NJU262587:NJZ262590 NTQ262587:NTV262590 ODM262587:ODR262590 ONI262587:ONN262590 OXE262587:OXJ262590 PHA262587:PHF262590 PQW262587:PRB262590 QAS262587:QAX262590 QKO262587:QKT262590 QUK262587:QUP262590 REG262587:REL262590 ROC262587:ROH262590 RXY262587:RYD262590 SHU262587:SHZ262590 SRQ262587:SRV262590 TBM262587:TBR262590 TLI262587:TLN262590 TVE262587:TVJ262590 UFA262587:UFF262590 UOW262587:UPB262590 UYS262587:UYX262590 VIO262587:VIT262590 VSK262587:VSP262590 WCG262587:WCL262590 WMC262587:WMH262590 WVY262587:WWD262590 JM328123:JR328126 TI328123:TN328126 ADE328123:ADJ328126 ANA328123:ANF328126 AWW328123:AXB328126 BGS328123:BGX328126 BQO328123:BQT328126 CAK328123:CAP328126 CKG328123:CKL328126 CUC328123:CUH328126 DDY328123:DED328126 DNU328123:DNZ328126 DXQ328123:DXV328126 EHM328123:EHR328126 ERI328123:ERN328126 FBE328123:FBJ328126 FLA328123:FLF328126 FUW328123:FVB328126 GES328123:GEX328126 GOO328123:GOT328126 GYK328123:GYP328126 HIG328123:HIL328126 HSC328123:HSH328126 IBY328123:ICD328126 ILU328123:ILZ328126 IVQ328123:IVV328126 JFM328123:JFR328126 JPI328123:JPN328126 JZE328123:JZJ328126 KJA328123:KJF328126 KSW328123:KTB328126 LCS328123:LCX328126 LMO328123:LMT328126 LWK328123:LWP328126 MGG328123:MGL328126 MQC328123:MQH328126 MZY328123:NAD328126 NJU328123:NJZ328126 NTQ328123:NTV328126 ODM328123:ODR328126 ONI328123:ONN328126 OXE328123:OXJ328126 PHA328123:PHF328126 PQW328123:PRB328126 QAS328123:QAX328126 QKO328123:QKT328126 QUK328123:QUP328126 REG328123:REL328126 ROC328123:ROH328126 RXY328123:RYD328126 SHU328123:SHZ328126 SRQ328123:SRV328126 TBM328123:TBR328126 TLI328123:TLN328126 TVE328123:TVJ328126 UFA328123:UFF328126 UOW328123:UPB328126 UYS328123:UYX328126 VIO328123:VIT328126 VSK328123:VSP328126 WCG328123:WCL328126 WMC328123:WMH328126 WVY328123:WWD328126 JM393659:JR393662 TI393659:TN393662 ADE393659:ADJ393662 ANA393659:ANF393662 AWW393659:AXB393662 BGS393659:BGX393662 BQO393659:BQT393662 CAK393659:CAP393662 CKG393659:CKL393662 CUC393659:CUH393662 DDY393659:DED393662 DNU393659:DNZ393662 DXQ393659:DXV393662 EHM393659:EHR393662 ERI393659:ERN393662 FBE393659:FBJ393662 FLA393659:FLF393662 FUW393659:FVB393662 GES393659:GEX393662 GOO393659:GOT393662 GYK393659:GYP393662 HIG393659:HIL393662 HSC393659:HSH393662 IBY393659:ICD393662 ILU393659:ILZ393662 IVQ393659:IVV393662 JFM393659:JFR393662 JPI393659:JPN393662 JZE393659:JZJ393662 KJA393659:KJF393662 KSW393659:KTB393662 LCS393659:LCX393662 LMO393659:LMT393662 LWK393659:LWP393662 MGG393659:MGL393662 MQC393659:MQH393662 MZY393659:NAD393662 NJU393659:NJZ393662 NTQ393659:NTV393662 ODM393659:ODR393662 ONI393659:ONN393662 OXE393659:OXJ393662 PHA393659:PHF393662 PQW393659:PRB393662 QAS393659:QAX393662 QKO393659:QKT393662 QUK393659:QUP393662 REG393659:REL393662 ROC393659:ROH393662 RXY393659:RYD393662 SHU393659:SHZ393662 SRQ393659:SRV393662 TBM393659:TBR393662 TLI393659:TLN393662 TVE393659:TVJ393662 UFA393659:UFF393662 UOW393659:UPB393662 UYS393659:UYX393662 VIO393659:VIT393662 VSK393659:VSP393662 WCG393659:WCL393662 WMC393659:WMH393662 WVY393659:WWD393662 JM459195:JR459198 TI459195:TN459198 ADE459195:ADJ459198 ANA459195:ANF459198 AWW459195:AXB459198 BGS459195:BGX459198 BQO459195:BQT459198 CAK459195:CAP459198 CKG459195:CKL459198 CUC459195:CUH459198 DDY459195:DED459198 DNU459195:DNZ459198 DXQ459195:DXV459198 EHM459195:EHR459198 ERI459195:ERN459198 FBE459195:FBJ459198 FLA459195:FLF459198 FUW459195:FVB459198 GES459195:GEX459198 GOO459195:GOT459198 GYK459195:GYP459198 HIG459195:HIL459198 HSC459195:HSH459198 IBY459195:ICD459198 ILU459195:ILZ459198 IVQ459195:IVV459198 JFM459195:JFR459198 JPI459195:JPN459198 JZE459195:JZJ459198 KJA459195:KJF459198 KSW459195:KTB459198 LCS459195:LCX459198 LMO459195:LMT459198 LWK459195:LWP459198 MGG459195:MGL459198 MQC459195:MQH459198 MZY459195:NAD459198 NJU459195:NJZ459198 NTQ459195:NTV459198 ODM459195:ODR459198 ONI459195:ONN459198 OXE459195:OXJ459198 PHA459195:PHF459198 PQW459195:PRB459198 QAS459195:QAX459198 QKO459195:QKT459198 QUK459195:QUP459198 REG459195:REL459198 ROC459195:ROH459198 RXY459195:RYD459198 SHU459195:SHZ459198 SRQ459195:SRV459198 TBM459195:TBR459198 TLI459195:TLN459198 TVE459195:TVJ459198 UFA459195:UFF459198 UOW459195:UPB459198 UYS459195:UYX459198 VIO459195:VIT459198 VSK459195:VSP459198 WCG459195:WCL459198 WMC459195:WMH459198 WVY459195:WWD459198 JM524731:JR524734 TI524731:TN524734 ADE524731:ADJ524734 ANA524731:ANF524734 AWW524731:AXB524734 BGS524731:BGX524734 BQO524731:BQT524734 CAK524731:CAP524734 CKG524731:CKL524734 CUC524731:CUH524734 DDY524731:DED524734 DNU524731:DNZ524734 DXQ524731:DXV524734 EHM524731:EHR524734 ERI524731:ERN524734 FBE524731:FBJ524734 FLA524731:FLF524734 FUW524731:FVB524734 GES524731:GEX524734 GOO524731:GOT524734 GYK524731:GYP524734 HIG524731:HIL524734 HSC524731:HSH524734 IBY524731:ICD524734 ILU524731:ILZ524734 IVQ524731:IVV524734 JFM524731:JFR524734 JPI524731:JPN524734 JZE524731:JZJ524734 KJA524731:KJF524734 KSW524731:KTB524734 LCS524731:LCX524734 LMO524731:LMT524734 LWK524731:LWP524734 MGG524731:MGL524734 MQC524731:MQH524734 MZY524731:NAD524734 NJU524731:NJZ524734 NTQ524731:NTV524734 ODM524731:ODR524734 ONI524731:ONN524734 OXE524731:OXJ524734 PHA524731:PHF524734 PQW524731:PRB524734 QAS524731:QAX524734 QKO524731:QKT524734 QUK524731:QUP524734 REG524731:REL524734 ROC524731:ROH524734 RXY524731:RYD524734 SHU524731:SHZ524734 SRQ524731:SRV524734 TBM524731:TBR524734 TLI524731:TLN524734 TVE524731:TVJ524734 UFA524731:UFF524734 UOW524731:UPB524734 UYS524731:UYX524734 VIO524731:VIT524734 VSK524731:VSP524734 WCG524731:WCL524734 WMC524731:WMH524734 WVY524731:WWD524734 JM590267:JR590270 TI590267:TN590270 ADE590267:ADJ590270 ANA590267:ANF590270 AWW590267:AXB590270 BGS590267:BGX590270 BQO590267:BQT590270 CAK590267:CAP590270 CKG590267:CKL590270 CUC590267:CUH590270 DDY590267:DED590270 DNU590267:DNZ590270 DXQ590267:DXV590270 EHM590267:EHR590270 ERI590267:ERN590270 FBE590267:FBJ590270 FLA590267:FLF590270 FUW590267:FVB590270 GES590267:GEX590270 GOO590267:GOT590270 GYK590267:GYP590270 HIG590267:HIL590270 HSC590267:HSH590270 IBY590267:ICD590270 ILU590267:ILZ590270 IVQ590267:IVV590270 JFM590267:JFR590270 JPI590267:JPN590270 JZE590267:JZJ590270 KJA590267:KJF590270 KSW590267:KTB590270 LCS590267:LCX590270 LMO590267:LMT590270 LWK590267:LWP590270 MGG590267:MGL590270 MQC590267:MQH590270 MZY590267:NAD590270 NJU590267:NJZ590270 NTQ590267:NTV590270 ODM590267:ODR590270 ONI590267:ONN590270 OXE590267:OXJ590270 PHA590267:PHF590270 PQW590267:PRB590270 QAS590267:QAX590270 QKO590267:QKT590270 QUK590267:QUP590270 REG590267:REL590270 ROC590267:ROH590270 RXY590267:RYD590270 SHU590267:SHZ590270 SRQ590267:SRV590270 TBM590267:TBR590270 TLI590267:TLN590270 TVE590267:TVJ590270 UFA590267:UFF590270 UOW590267:UPB590270 UYS590267:UYX590270 VIO590267:VIT590270 VSK590267:VSP590270 WCG590267:WCL590270 WMC590267:WMH590270 WVY590267:WWD590270 JM655803:JR655806 TI655803:TN655806 ADE655803:ADJ655806 ANA655803:ANF655806 AWW655803:AXB655806 BGS655803:BGX655806 BQO655803:BQT655806 CAK655803:CAP655806 CKG655803:CKL655806 CUC655803:CUH655806 DDY655803:DED655806 DNU655803:DNZ655806 DXQ655803:DXV655806 EHM655803:EHR655806 ERI655803:ERN655806 FBE655803:FBJ655806 FLA655803:FLF655806 FUW655803:FVB655806 GES655803:GEX655806 GOO655803:GOT655806 GYK655803:GYP655806 HIG655803:HIL655806 HSC655803:HSH655806 IBY655803:ICD655806 ILU655803:ILZ655806 IVQ655803:IVV655806 JFM655803:JFR655806 JPI655803:JPN655806 JZE655803:JZJ655806 KJA655803:KJF655806 KSW655803:KTB655806 LCS655803:LCX655806 LMO655803:LMT655806 LWK655803:LWP655806 MGG655803:MGL655806 MQC655803:MQH655806 MZY655803:NAD655806 NJU655803:NJZ655806 NTQ655803:NTV655806 ODM655803:ODR655806 ONI655803:ONN655806 OXE655803:OXJ655806 PHA655803:PHF655806 PQW655803:PRB655806 QAS655803:QAX655806 QKO655803:QKT655806 QUK655803:QUP655806 REG655803:REL655806 ROC655803:ROH655806 RXY655803:RYD655806 SHU655803:SHZ655806 SRQ655803:SRV655806 TBM655803:TBR655806 TLI655803:TLN655806 TVE655803:TVJ655806 UFA655803:UFF655806 UOW655803:UPB655806 UYS655803:UYX655806 VIO655803:VIT655806 VSK655803:VSP655806 WCG655803:WCL655806 WMC655803:WMH655806 WVY655803:WWD655806 JM721339:JR721342 TI721339:TN721342 ADE721339:ADJ721342 ANA721339:ANF721342 AWW721339:AXB721342 BGS721339:BGX721342 BQO721339:BQT721342 CAK721339:CAP721342 CKG721339:CKL721342 CUC721339:CUH721342 DDY721339:DED721342 DNU721339:DNZ721342 DXQ721339:DXV721342 EHM721339:EHR721342 ERI721339:ERN721342 FBE721339:FBJ721342 FLA721339:FLF721342 FUW721339:FVB721342 GES721339:GEX721342 GOO721339:GOT721342 GYK721339:GYP721342 HIG721339:HIL721342 HSC721339:HSH721342 IBY721339:ICD721342 ILU721339:ILZ721342 IVQ721339:IVV721342 JFM721339:JFR721342 JPI721339:JPN721342 JZE721339:JZJ721342 KJA721339:KJF721342 KSW721339:KTB721342 LCS721339:LCX721342 LMO721339:LMT721342 LWK721339:LWP721342 MGG721339:MGL721342 MQC721339:MQH721342 MZY721339:NAD721342 NJU721339:NJZ721342 NTQ721339:NTV721342 ODM721339:ODR721342 ONI721339:ONN721342 OXE721339:OXJ721342 PHA721339:PHF721342 PQW721339:PRB721342 QAS721339:QAX721342 QKO721339:QKT721342 QUK721339:QUP721342 REG721339:REL721342 ROC721339:ROH721342 RXY721339:RYD721342 SHU721339:SHZ721342 SRQ721339:SRV721342 TBM721339:TBR721342 TLI721339:TLN721342 TVE721339:TVJ721342 UFA721339:UFF721342 UOW721339:UPB721342 UYS721339:UYX721342 VIO721339:VIT721342 VSK721339:VSP721342 WCG721339:WCL721342 WMC721339:WMH721342 WVY721339:WWD721342 JM786875:JR786878 TI786875:TN786878 ADE786875:ADJ786878 ANA786875:ANF786878 AWW786875:AXB786878 BGS786875:BGX786878 BQO786875:BQT786878 CAK786875:CAP786878 CKG786875:CKL786878 CUC786875:CUH786878 DDY786875:DED786878 DNU786875:DNZ786878 DXQ786875:DXV786878 EHM786875:EHR786878 ERI786875:ERN786878 FBE786875:FBJ786878 FLA786875:FLF786878 FUW786875:FVB786878 GES786875:GEX786878 GOO786875:GOT786878 GYK786875:GYP786878 HIG786875:HIL786878 HSC786875:HSH786878 IBY786875:ICD786878 ILU786875:ILZ786878 IVQ786875:IVV786878 JFM786875:JFR786878 JPI786875:JPN786878 JZE786875:JZJ786878 KJA786875:KJF786878 KSW786875:KTB786878 LCS786875:LCX786878 LMO786875:LMT786878 LWK786875:LWP786878 MGG786875:MGL786878 MQC786875:MQH786878 MZY786875:NAD786878 NJU786875:NJZ786878 NTQ786875:NTV786878 ODM786875:ODR786878 ONI786875:ONN786878 OXE786875:OXJ786878 PHA786875:PHF786878 PQW786875:PRB786878 QAS786875:QAX786878 QKO786875:QKT786878 QUK786875:QUP786878 REG786875:REL786878 ROC786875:ROH786878 RXY786875:RYD786878 SHU786875:SHZ786878 SRQ786875:SRV786878 TBM786875:TBR786878 TLI786875:TLN786878 TVE786875:TVJ786878 UFA786875:UFF786878 UOW786875:UPB786878 UYS786875:UYX786878 VIO786875:VIT786878 VSK786875:VSP786878 WCG786875:WCL786878 WMC786875:WMH786878 WVY786875:WWD786878 JM852411:JR852414 TI852411:TN852414 ADE852411:ADJ852414 ANA852411:ANF852414 AWW852411:AXB852414 BGS852411:BGX852414 BQO852411:BQT852414 CAK852411:CAP852414 CKG852411:CKL852414 CUC852411:CUH852414 DDY852411:DED852414 DNU852411:DNZ852414 DXQ852411:DXV852414 EHM852411:EHR852414 ERI852411:ERN852414 FBE852411:FBJ852414 FLA852411:FLF852414 FUW852411:FVB852414 GES852411:GEX852414 GOO852411:GOT852414 GYK852411:GYP852414 HIG852411:HIL852414 HSC852411:HSH852414 IBY852411:ICD852414 ILU852411:ILZ852414 IVQ852411:IVV852414 JFM852411:JFR852414 JPI852411:JPN852414 JZE852411:JZJ852414 KJA852411:KJF852414 KSW852411:KTB852414 LCS852411:LCX852414 LMO852411:LMT852414 LWK852411:LWP852414 MGG852411:MGL852414 MQC852411:MQH852414 MZY852411:NAD852414 NJU852411:NJZ852414 NTQ852411:NTV852414 ODM852411:ODR852414 ONI852411:ONN852414 OXE852411:OXJ852414 PHA852411:PHF852414 PQW852411:PRB852414 QAS852411:QAX852414 QKO852411:QKT852414 QUK852411:QUP852414 REG852411:REL852414 ROC852411:ROH852414 RXY852411:RYD852414 SHU852411:SHZ852414 SRQ852411:SRV852414 TBM852411:TBR852414 TLI852411:TLN852414 TVE852411:TVJ852414 UFA852411:UFF852414 UOW852411:UPB852414 UYS852411:UYX852414 VIO852411:VIT852414 VSK852411:VSP852414 WCG852411:WCL852414 WMC852411:WMH852414 WVY852411:WWD852414 JM917947:JR917950 TI917947:TN917950 ADE917947:ADJ917950 ANA917947:ANF917950 AWW917947:AXB917950 BGS917947:BGX917950 BQO917947:BQT917950 CAK917947:CAP917950 CKG917947:CKL917950 CUC917947:CUH917950 DDY917947:DED917950 DNU917947:DNZ917950 DXQ917947:DXV917950 EHM917947:EHR917950 ERI917947:ERN917950 FBE917947:FBJ917950 FLA917947:FLF917950 FUW917947:FVB917950 GES917947:GEX917950 GOO917947:GOT917950 GYK917947:GYP917950 HIG917947:HIL917950 HSC917947:HSH917950 IBY917947:ICD917950 ILU917947:ILZ917950 IVQ917947:IVV917950 JFM917947:JFR917950 JPI917947:JPN917950 JZE917947:JZJ917950 KJA917947:KJF917950 KSW917947:KTB917950 LCS917947:LCX917950 LMO917947:LMT917950 LWK917947:LWP917950 MGG917947:MGL917950 MQC917947:MQH917950 MZY917947:NAD917950 NJU917947:NJZ917950 NTQ917947:NTV917950 ODM917947:ODR917950 ONI917947:ONN917950 OXE917947:OXJ917950 PHA917947:PHF917950 PQW917947:PRB917950 QAS917947:QAX917950 QKO917947:QKT917950 QUK917947:QUP917950 REG917947:REL917950 ROC917947:ROH917950 RXY917947:RYD917950 SHU917947:SHZ917950 SRQ917947:SRV917950 TBM917947:TBR917950 TLI917947:TLN917950 TVE917947:TVJ917950 UFA917947:UFF917950 UOW917947:UPB917950 UYS917947:UYX917950 VIO917947:VIT917950 VSK917947:VSP917950 WCG917947:WCL917950 WMC917947:WMH917950 WVY917947:WWD917950 JM983483:JR983486 TI983483:TN983486 ADE983483:ADJ983486 ANA983483:ANF983486 AWW983483:AXB983486 BGS983483:BGX983486 BQO983483:BQT983486 CAK983483:CAP983486 CKG983483:CKL983486 CUC983483:CUH983486 DDY983483:DED983486 DNU983483:DNZ983486 DXQ983483:DXV983486 EHM983483:EHR983486 ERI983483:ERN983486 FBE983483:FBJ983486 FLA983483:FLF983486 FUW983483:FVB983486 GES983483:GEX983486 GOO983483:GOT983486 GYK983483:GYP983486 HIG983483:HIL983486 HSC983483:HSH983486 IBY983483:ICD983486 ILU983483:ILZ983486 IVQ983483:IVV983486 JFM983483:JFR983486 JPI983483:JPN983486 JZE983483:JZJ983486 KJA983483:KJF983486 KSW983483:KTB983486 LCS983483:LCX983486 LMO983483:LMT983486 LWK983483:LWP983486 MGG983483:MGL983486 MQC983483:MQH983486 MZY983483:NAD983486 NJU983483:NJZ983486 NTQ983483:NTV983486 ODM983483:ODR983486 ONI983483:ONN983486 OXE983483:OXJ983486 PHA983483:PHF983486 PQW983483:PRB983486 QAS983483:QAX983486 QKO983483:QKT983486 QUK983483:QUP983486 REG983483:REL983486 ROC983483:ROH983486 RXY983483:RYD983486 SHU983483:SHZ983486 SRQ983483:SRV983486 TBM983483:TBR983486 TLI983483:TLN983486 TVE983483:TVJ983486 UFA983483:UFF983486 UOW983483:UPB983486 UYS983483:UYX983486 VIO983483:VIT983486 VSK983483:VSP983486 WCG983483:WCL983486 WMC983483:WMH983486 WVY983483:WWD983486 W65981:W65982 JS65981:JS65982 TO65981:TO65982 ADK65981:ADK65982 ANG65981:ANG65982 AXC65981:AXC65982 BGY65981:BGY65982 BQU65981:BQU65982 CAQ65981:CAQ65982 CKM65981:CKM65982 CUI65981:CUI65982 DEE65981:DEE65982 DOA65981:DOA65982 DXW65981:DXW65982 EHS65981:EHS65982 ERO65981:ERO65982 FBK65981:FBK65982 FLG65981:FLG65982 FVC65981:FVC65982 GEY65981:GEY65982 GOU65981:GOU65982 GYQ65981:GYQ65982 HIM65981:HIM65982 HSI65981:HSI65982 ICE65981:ICE65982 IMA65981:IMA65982 IVW65981:IVW65982 JFS65981:JFS65982 JPO65981:JPO65982 JZK65981:JZK65982 KJG65981:KJG65982 KTC65981:KTC65982 LCY65981:LCY65982 LMU65981:LMU65982 LWQ65981:LWQ65982 MGM65981:MGM65982 MQI65981:MQI65982 NAE65981:NAE65982 NKA65981:NKA65982 NTW65981:NTW65982 ODS65981:ODS65982 ONO65981:ONO65982 OXK65981:OXK65982 PHG65981:PHG65982 PRC65981:PRC65982 QAY65981:QAY65982 QKU65981:QKU65982 QUQ65981:QUQ65982 REM65981:REM65982 ROI65981:ROI65982 RYE65981:RYE65982 SIA65981:SIA65982 SRW65981:SRW65982 TBS65981:TBS65982 TLO65981:TLO65982 TVK65981:TVK65982 UFG65981:UFG65982 UPC65981:UPC65982 UYY65981:UYY65982 VIU65981:VIU65982 VSQ65981:VSQ65982 WCM65981:WCM65982 WMI65981:WMI65982 WWE65981:WWE65982 W131517:W131518 JS131517:JS131518 TO131517:TO131518 ADK131517:ADK131518 ANG131517:ANG131518 AXC131517:AXC131518 BGY131517:BGY131518 BQU131517:BQU131518 CAQ131517:CAQ131518 CKM131517:CKM131518 CUI131517:CUI131518 DEE131517:DEE131518 DOA131517:DOA131518 DXW131517:DXW131518 EHS131517:EHS131518 ERO131517:ERO131518 FBK131517:FBK131518 FLG131517:FLG131518 FVC131517:FVC131518 GEY131517:GEY131518 GOU131517:GOU131518 GYQ131517:GYQ131518 HIM131517:HIM131518 HSI131517:HSI131518 ICE131517:ICE131518 IMA131517:IMA131518 IVW131517:IVW131518 JFS131517:JFS131518 JPO131517:JPO131518 JZK131517:JZK131518 KJG131517:KJG131518 KTC131517:KTC131518 LCY131517:LCY131518 LMU131517:LMU131518 LWQ131517:LWQ131518 MGM131517:MGM131518 MQI131517:MQI131518 NAE131517:NAE131518 NKA131517:NKA131518 NTW131517:NTW131518 ODS131517:ODS131518 ONO131517:ONO131518 OXK131517:OXK131518 PHG131517:PHG131518 PRC131517:PRC131518 QAY131517:QAY131518 QKU131517:QKU131518 QUQ131517:QUQ131518 REM131517:REM131518 ROI131517:ROI131518 RYE131517:RYE131518 SIA131517:SIA131518 SRW131517:SRW131518 TBS131517:TBS131518 TLO131517:TLO131518 TVK131517:TVK131518 UFG131517:UFG131518 UPC131517:UPC131518 UYY131517:UYY131518 VIU131517:VIU131518 VSQ131517:VSQ131518 WCM131517:WCM131518 WMI131517:WMI131518 WWE131517:WWE131518 W197053:W197054 JS197053:JS197054 TO197053:TO197054 ADK197053:ADK197054 ANG197053:ANG197054 AXC197053:AXC197054 BGY197053:BGY197054 BQU197053:BQU197054 CAQ197053:CAQ197054 CKM197053:CKM197054 CUI197053:CUI197054 DEE197053:DEE197054 DOA197053:DOA197054 DXW197053:DXW197054 EHS197053:EHS197054 ERO197053:ERO197054 FBK197053:FBK197054 FLG197053:FLG197054 FVC197053:FVC197054 GEY197053:GEY197054 GOU197053:GOU197054 GYQ197053:GYQ197054 HIM197053:HIM197054 HSI197053:HSI197054 ICE197053:ICE197054 IMA197053:IMA197054 IVW197053:IVW197054 JFS197053:JFS197054 JPO197053:JPO197054 JZK197053:JZK197054 KJG197053:KJG197054 KTC197053:KTC197054 LCY197053:LCY197054 LMU197053:LMU197054 LWQ197053:LWQ197054 MGM197053:MGM197054 MQI197053:MQI197054 NAE197053:NAE197054 NKA197053:NKA197054 NTW197053:NTW197054 ODS197053:ODS197054 ONO197053:ONO197054 OXK197053:OXK197054 PHG197053:PHG197054 PRC197053:PRC197054 QAY197053:QAY197054 QKU197053:QKU197054 QUQ197053:QUQ197054 REM197053:REM197054 ROI197053:ROI197054 RYE197053:RYE197054 SIA197053:SIA197054 SRW197053:SRW197054 TBS197053:TBS197054 TLO197053:TLO197054 TVK197053:TVK197054 UFG197053:UFG197054 UPC197053:UPC197054 UYY197053:UYY197054 VIU197053:VIU197054 VSQ197053:VSQ197054 WCM197053:WCM197054 WMI197053:WMI197054 WWE197053:WWE197054 W262589:W262590 JS262589:JS262590 TO262589:TO262590 ADK262589:ADK262590 ANG262589:ANG262590 AXC262589:AXC262590 BGY262589:BGY262590 BQU262589:BQU262590 CAQ262589:CAQ262590 CKM262589:CKM262590 CUI262589:CUI262590 DEE262589:DEE262590 DOA262589:DOA262590 DXW262589:DXW262590 EHS262589:EHS262590 ERO262589:ERO262590 FBK262589:FBK262590 FLG262589:FLG262590 FVC262589:FVC262590 GEY262589:GEY262590 GOU262589:GOU262590 GYQ262589:GYQ262590 HIM262589:HIM262590 HSI262589:HSI262590 ICE262589:ICE262590 IMA262589:IMA262590 IVW262589:IVW262590 JFS262589:JFS262590 JPO262589:JPO262590 JZK262589:JZK262590 KJG262589:KJG262590 KTC262589:KTC262590 LCY262589:LCY262590 LMU262589:LMU262590 LWQ262589:LWQ262590 MGM262589:MGM262590 MQI262589:MQI262590 NAE262589:NAE262590 NKA262589:NKA262590 NTW262589:NTW262590 ODS262589:ODS262590 ONO262589:ONO262590 OXK262589:OXK262590 PHG262589:PHG262590 PRC262589:PRC262590 QAY262589:QAY262590 QKU262589:QKU262590 QUQ262589:QUQ262590 REM262589:REM262590 ROI262589:ROI262590 RYE262589:RYE262590 SIA262589:SIA262590 SRW262589:SRW262590 TBS262589:TBS262590 TLO262589:TLO262590 TVK262589:TVK262590 UFG262589:UFG262590 UPC262589:UPC262590 UYY262589:UYY262590 VIU262589:VIU262590 VSQ262589:VSQ262590 WCM262589:WCM262590 WMI262589:WMI262590 WWE262589:WWE262590 W328125:W328126 JS328125:JS328126 TO328125:TO328126 ADK328125:ADK328126 ANG328125:ANG328126 AXC328125:AXC328126 BGY328125:BGY328126 BQU328125:BQU328126 CAQ328125:CAQ328126 CKM328125:CKM328126 CUI328125:CUI328126 DEE328125:DEE328126 DOA328125:DOA328126 DXW328125:DXW328126 EHS328125:EHS328126 ERO328125:ERO328126 FBK328125:FBK328126 FLG328125:FLG328126 FVC328125:FVC328126 GEY328125:GEY328126 GOU328125:GOU328126 GYQ328125:GYQ328126 HIM328125:HIM328126 HSI328125:HSI328126 ICE328125:ICE328126 IMA328125:IMA328126 IVW328125:IVW328126 JFS328125:JFS328126 JPO328125:JPO328126 JZK328125:JZK328126 KJG328125:KJG328126 KTC328125:KTC328126 LCY328125:LCY328126 LMU328125:LMU328126 LWQ328125:LWQ328126 MGM328125:MGM328126 MQI328125:MQI328126 NAE328125:NAE328126 NKA328125:NKA328126 NTW328125:NTW328126 ODS328125:ODS328126 ONO328125:ONO328126 OXK328125:OXK328126 PHG328125:PHG328126 PRC328125:PRC328126 QAY328125:QAY328126 QKU328125:QKU328126 QUQ328125:QUQ328126 REM328125:REM328126 ROI328125:ROI328126 RYE328125:RYE328126 SIA328125:SIA328126 SRW328125:SRW328126 TBS328125:TBS328126 TLO328125:TLO328126 TVK328125:TVK328126 UFG328125:UFG328126 UPC328125:UPC328126 UYY328125:UYY328126 VIU328125:VIU328126 VSQ328125:VSQ328126 WCM328125:WCM328126 WMI328125:WMI328126 WWE328125:WWE328126 W393661:W393662 JS393661:JS393662 TO393661:TO393662 ADK393661:ADK393662 ANG393661:ANG393662 AXC393661:AXC393662 BGY393661:BGY393662 BQU393661:BQU393662 CAQ393661:CAQ393662 CKM393661:CKM393662 CUI393661:CUI393662 DEE393661:DEE393662 DOA393661:DOA393662 DXW393661:DXW393662 EHS393661:EHS393662 ERO393661:ERO393662 FBK393661:FBK393662 FLG393661:FLG393662 FVC393661:FVC393662 GEY393661:GEY393662 GOU393661:GOU393662 GYQ393661:GYQ393662 HIM393661:HIM393662 HSI393661:HSI393662 ICE393661:ICE393662 IMA393661:IMA393662 IVW393661:IVW393662 JFS393661:JFS393662 JPO393661:JPO393662 JZK393661:JZK393662 KJG393661:KJG393662 KTC393661:KTC393662 LCY393661:LCY393662 LMU393661:LMU393662 LWQ393661:LWQ393662 MGM393661:MGM393662 MQI393661:MQI393662 NAE393661:NAE393662 NKA393661:NKA393662 NTW393661:NTW393662 ODS393661:ODS393662 ONO393661:ONO393662 OXK393661:OXK393662 PHG393661:PHG393662 PRC393661:PRC393662 QAY393661:QAY393662 QKU393661:QKU393662 QUQ393661:QUQ393662 REM393661:REM393662 ROI393661:ROI393662 RYE393661:RYE393662 SIA393661:SIA393662 SRW393661:SRW393662 TBS393661:TBS393662 TLO393661:TLO393662 TVK393661:TVK393662 UFG393661:UFG393662 UPC393661:UPC393662 UYY393661:UYY393662 VIU393661:VIU393662 VSQ393661:VSQ393662 WCM393661:WCM393662 WMI393661:WMI393662 WWE393661:WWE393662 W459197:W459198 JS459197:JS459198 TO459197:TO459198 ADK459197:ADK459198 ANG459197:ANG459198 AXC459197:AXC459198 BGY459197:BGY459198 BQU459197:BQU459198 CAQ459197:CAQ459198 CKM459197:CKM459198 CUI459197:CUI459198 DEE459197:DEE459198 DOA459197:DOA459198 DXW459197:DXW459198 EHS459197:EHS459198 ERO459197:ERO459198 FBK459197:FBK459198 FLG459197:FLG459198 FVC459197:FVC459198 GEY459197:GEY459198 GOU459197:GOU459198 GYQ459197:GYQ459198 HIM459197:HIM459198 HSI459197:HSI459198 ICE459197:ICE459198 IMA459197:IMA459198 IVW459197:IVW459198 JFS459197:JFS459198 JPO459197:JPO459198 JZK459197:JZK459198 KJG459197:KJG459198 KTC459197:KTC459198 LCY459197:LCY459198 LMU459197:LMU459198 LWQ459197:LWQ459198 MGM459197:MGM459198 MQI459197:MQI459198 NAE459197:NAE459198 NKA459197:NKA459198 NTW459197:NTW459198 ODS459197:ODS459198 ONO459197:ONO459198 OXK459197:OXK459198 PHG459197:PHG459198 PRC459197:PRC459198 QAY459197:QAY459198 QKU459197:QKU459198 QUQ459197:QUQ459198 REM459197:REM459198 ROI459197:ROI459198 RYE459197:RYE459198 SIA459197:SIA459198 SRW459197:SRW459198 TBS459197:TBS459198 TLO459197:TLO459198 TVK459197:TVK459198 UFG459197:UFG459198 UPC459197:UPC459198 UYY459197:UYY459198 VIU459197:VIU459198 VSQ459197:VSQ459198 WCM459197:WCM459198 WMI459197:WMI459198 WWE459197:WWE459198 W524733:W524734 JS524733:JS524734 TO524733:TO524734 ADK524733:ADK524734 ANG524733:ANG524734 AXC524733:AXC524734 BGY524733:BGY524734 BQU524733:BQU524734 CAQ524733:CAQ524734 CKM524733:CKM524734 CUI524733:CUI524734 DEE524733:DEE524734 DOA524733:DOA524734 DXW524733:DXW524734 EHS524733:EHS524734 ERO524733:ERO524734 FBK524733:FBK524734 FLG524733:FLG524734 FVC524733:FVC524734 GEY524733:GEY524734 GOU524733:GOU524734 GYQ524733:GYQ524734 HIM524733:HIM524734 HSI524733:HSI524734 ICE524733:ICE524734 IMA524733:IMA524734 IVW524733:IVW524734 JFS524733:JFS524734 JPO524733:JPO524734 JZK524733:JZK524734 KJG524733:KJG524734 KTC524733:KTC524734 LCY524733:LCY524734 LMU524733:LMU524734 LWQ524733:LWQ524734 MGM524733:MGM524734 MQI524733:MQI524734 NAE524733:NAE524734 NKA524733:NKA524734 NTW524733:NTW524734 ODS524733:ODS524734 ONO524733:ONO524734 OXK524733:OXK524734 PHG524733:PHG524734 PRC524733:PRC524734 QAY524733:QAY524734 QKU524733:QKU524734 QUQ524733:QUQ524734 REM524733:REM524734 ROI524733:ROI524734 RYE524733:RYE524734 SIA524733:SIA524734 SRW524733:SRW524734 TBS524733:TBS524734 TLO524733:TLO524734 TVK524733:TVK524734 UFG524733:UFG524734 UPC524733:UPC524734 UYY524733:UYY524734 VIU524733:VIU524734 VSQ524733:VSQ524734 WCM524733:WCM524734 WMI524733:WMI524734 WWE524733:WWE524734 W590269:W590270 JS590269:JS590270 TO590269:TO590270 ADK590269:ADK590270 ANG590269:ANG590270 AXC590269:AXC590270 BGY590269:BGY590270 BQU590269:BQU590270 CAQ590269:CAQ590270 CKM590269:CKM590270 CUI590269:CUI590270 DEE590269:DEE590270 DOA590269:DOA590270 DXW590269:DXW590270 EHS590269:EHS590270 ERO590269:ERO590270 FBK590269:FBK590270 FLG590269:FLG590270 FVC590269:FVC590270 GEY590269:GEY590270 GOU590269:GOU590270 GYQ590269:GYQ590270 HIM590269:HIM590270 HSI590269:HSI590270 ICE590269:ICE590270 IMA590269:IMA590270 IVW590269:IVW590270 JFS590269:JFS590270 JPO590269:JPO590270 JZK590269:JZK590270 KJG590269:KJG590270 KTC590269:KTC590270 LCY590269:LCY590270 LMU590269:LMU590270 LWQ590269:LWQ590270 MGM590269:MGM590270 MQI590269:MQI590270 NAE590269:NAE590270 NKA590269:NKA590270 NTW590269:NTW590270 ODS590269:ODS590270 ONO590269:ONO590270 OXK590269:OXK590270 PHG590269:PHG590270 PRC590269:PRC590270 QAY590269:QAY590270 QKU590269:QKU590270 QUQ590269:QUQ590270 REM590269:REM590270 ROI590269:ROI590270 RYE590269:RYE590270 SIA590269:SIA590270 SRW590269:SRW590270 TBS590269:TBS590270 TLO590269:TLO590270 TVK590269:TVK590270 UFG590269:UFG590270 UPC590269:UPC590270 UYY590269:UYY590270 VIU590269:VIU590270 VSQ590269:VSQ590270 WCM590269:WCM590270 WMI590269:WMI590270 WWE590269:WWE590270 W655805:W655806 JS655805:JS655806 TO655805:TO655806 ADK655805:ADK655806 ANG655805:ANG655806 AXC655805:AXC655806 BGY655805:BGY655806 BQU655805:BQU655806 CAQ655805:CAQ655806 CKM655805:CKM655806 CUI655805:CUI655806 DEE655805:DEE655806 DOA655805:DOA655806 DXW655805:DXW655806 EHS655805:EHS655806 ERO655805:ERO655806 FBK655805:FBK655806 FLG655805:FLG655806 FVC655805:FVC655806 GEY655805:GEY655806 GOU655805:GOU655806 GYQ655805:GYQ655806 HIM655805:HIM655806 HSI655805:HSI655806 ICE655805:ICE655806 IMA655805:IMA655806 IVW655805:IVW655806 JFS655805:JFS655806 JPO655805:JPO655806 JZK655805:JZK655806 KJG655805:KJG655806 KTC655805:KTC655806 LCY655805:LCY655806 LMU655805:LMU655806 LWQ655805:LWQ655806 MGM655805:MGM655806 MQI655805:MQI655806 NAE655805:NAE655806 NKA655805:NKA655806 NTW655805:NTW655806 ODS655805:ODS655806 ONO655805:ONO655806 OXK655805:OXK655806 PHG655805:PHG655806 PRC655805:PRC655806 QAY655805:QAY655806 QKU655805:QKU655806 QUQ655805:QUQ655806 REM655805:REM655806 ROI655805:ROI655806 RYE655805:RYE655806 SIA655805:SIA655806 SRW655805:SRW655806 TBS655805:TBS655806 TLO655805:TLO655806 TVK655805:TVK655806 UFG655805:UFG655806 UPC655805:UPC655806 UYY655805:UYY655806 VIU655805:VIU655806 VSQ655805:VSQ655806 WCM655805:WCM655806 WMI655805:WMI655806 WWE655805:WWE655806 W721341:W721342 JS721341:JS721342 TO721341:TO721342 ADK721341:ADK721342 ANG721341:ANG721342 AXC721341:AXC721342 BGY721341:BGY721342 BQU721341:BQU721342 CAQ721341:CAQ721342 CKM721341:CKM721342 CUI721341:CUI721342 DEE721341:DEE721342 DOA721341:DOA721342 DXW721341:DXW721342 EHS721341:EHS721342 ERO721341:ERO721342 FBK721341:FBK721342 FLG721341:FLG721342 FVC721341:FVC721342 GEY721341:GEY721342 GOU721341:GOU721342 GYQ721341:GYQ721342 HIM721341:HIM721342 HSI721341:HSI721342 ICE721341:ICE721342 IMA721341:IMA721342 IVW721341:IVW721342 JFS721341:JFS721342 JPO721341:JPO721342 JZK721341:JZK721342 KJG721341:KJG721342 KTC721341:KTC721342 LCY721341:LCY721342 LMU721341:LMU721342 LWQ721341:LWQ721342 MGM721341:MGM721342 MQI721341:MQI721342 NAE721341:NAE721342 NKA721341:NKA721342 NTW721341:NTW721342 ODS721341:ODS721342 ONO721341:ONO721342 OXK721341:OXK721342 PHG721341:PHG721342 PRC721341:PRC721342 QAY721341:QAY721342 QKU721341:QKU721342 QUQ721341:QUQ721342 REM721341:REM721342 ROI721341:ROI721342 RYE721341:RYE721342 SIA721341:SIA721342 SRW721341:SRW721342 TBS721341:TBS721342 TLO721341:TLO721342 TVK721341:TVK721342 UFG721341:UFG721342 UPC721341:UPC721342 UYY721341:UYY721342 VIU721341:VIU721342 VSQ721341:VSQ721342 WCM721341:WCM721342 WMI721341:WMI721342 WWE721341:WWE721342 W786877:W786878 JS786877:JS786878 TO786877:TO786878 ADK786877:ADK786878 ANG786877:ANG786878 AXC786877:AXC786878 BGY786877:BGY786878 BQU786877:BQU786878 CAQ786877:CAQ786878 CKM786877:CKM786878 CUI786877:CUI786878 DEE786877:DEE786878 DOA786877:DOA786878 DXW786877:DXW786878 EHS786877:EHS786878 ERO786877:ERO786878 FBK786877:FBK786878 FLG786877:FLG786878 FVC786877:FVC786878 GEY786877:GEY786878 GOU786877:GOU786878 GYQ786877:GYQ786878 HIM786877:HIM786878 HSI786877:HSI786878 ICE786877:ICE786878 IMA786877:IMA786878 IVW786877:IVW786878 JFS786877:JFS786878 JPO786877:JPO786878 JZK786877:JZK786878 KJG786877:KJG786878 KTC786877:KTC786878 LCY786877:LCY786878 LMU786877:LMU786878 LWQ786877:LWQ786878 MGM786877:MGM786878 MQI786877:MQI786878 NAE786877:NAE786878 NKA786877:NKA786878 NTW786877:NTW786878 ODS786877:ODS786878 ONO786877:ONO786878 OXK786877:OXK786878 PHG786877:PHG786878 PRC786877:PRC786878 QAY786877:QAY786878 QKU786877:QKU786878 QUQ786877:QUQ786878 REM786877:REM786878 ROI786877:ROI786878 RYE786877:RYE786878 SIA786877:SIA786878 SRW786877:SRW786878 TBS786877:TBS786878 TLO786877:TLO786878 TVK786877:TVK786878 UFG786877:UFG786878 UPC786877:UPC786878 UYY786877:UYY786878 VIU786877:VIU786878 VSQ786877:VSQ786878 WCM786877:WCM786878 WMI786877:WMI786878 WWE786877:WWE786878 W852413:W852414 JS852413:JS852414 TO852413:TO852414 ADK852413:ADK852414 ANG852413:ANG852414 AXC852413:AXC852414 BGY852413:BGY852414 BQU852413:BQU852414 CAQ852413:CAQ852414 CKM852413:CKM852414 CUI852413:CUI852414 DEE852413:DEE852414 DOA852413:DOA852414 DXW852413:DXW852414 EHS852413:EHS852414 ERO852413:ERO852414 FBK852413:FBK852414 FLG852413:FLG852414 FVC852413:FVC852414 GEY852413:GEY852414 GOU852413:GOU852414 GYQ852413:GYQ852414 HIM852413:HIM852414 HSI852413:HSI852414 ICE852413:ICE852414 IMA852413:IMA852414 IVW852413:IVW852414 JFS852413:JFS852414 JPO852413:JPO852414 JZK852413:JZK852414 KJG852413:KJG852414 KTC852413:KTC852414 LCY852413:LCY852414 LMU852413:LMU852414 LWQ852413:LWQ852414 MGM852413:MGM852414 MQI852413:MQI852414 NAE852413:NAE852414 NKA852413:NKA852414 NTW852413:NTW852414 ODS852413:ODS852414 ONO852413:ONO852414 OXK852413:OXK852414 PHG852413:PHG852414 PRC852413:PRC852414 QAY852413:QAY852414 QKU852413:QKU852414 QUQ852413:QUQ852414 REM852413:REM852414 ROI852413:ROI852414 RYE852413:RYE852414 SIA852413:SIA852414 SRW852413:SRW852414 TBS852413:TBS852414 TLO852413:TLO852414 TVK852413:TVK852414 UFG852413:UFG852414 UPC852413:UPC852414 UYY852413:UYY852414 VIU852413:VIU852414 VSQ852413:VSQ852414 WCM852413:WCM852414 WMI852413:WMI852414 WWE852413:WWE852414 W917949:W917950 JS917949:JS917950 TO917949:TO917950 ADK917949:ADK917950 ANG917949:ANG917950 AXC917949:AXC917950 BGY917949:BGY917950 BQU917949:BQU917950 CAQ917949:CAQ917950 CKM917949:CKM917950 CUI917949:CUI917950 DEE917949:DEE917950 DOA917949:DOA917950 DXW917949:DXW917950 EHS917949:EHS917950 ERO917949:ERO917950 FBK917949:FBK917950 FLG917949:FLG917950 FVC917949:FVC917950 GEY917949:GEY917950 GOU917949:GOU917950 GYQ917949:GYQ917950 HIM917949:HIM917950 HSI917949:HSI917950 ICE917949:ICE917950 IMA917949:IMA917950 IVW917949:IVW917950 JFS917949:JFS917950 JPO917949:JPO917950 JZK917949:JZK917950 KJG917949:KJG917950 KTC917949:KTC917950 LCY917949:LCY917950 LMU917949:LMU917950 LWQ917949:LWQ917950 MGM917949:MGM917950 MQI917949:MQI917950 NAE917949:NAE917950 NKA917949:NKA917950 NTW917949:NTW917950 ODS917949:ODS917950 ONO917949:ONO917950 OXK917949:OXK917950 PHG917949:PHG917950 PRC917949:PRC917950 QAY917949:QAY917950 QKU917949:QKU917950 QUQ917949:QUQ917950 REM917949:REM917950 ROI917949:ROI917950 RYE917949:RYE917950 SIA917949:SIA917950 SRW917949:SRW917950 TBS917949:TBS917950 TLO917949:TLO917950 TVK917949:TVK917950 UFG917949:UFG917950 UPC917949:UPC917950 UYY917949:UYY917950 VIU917949:VIU917950 VSQ917949:VSQ917950 WCM917949:WCM917950 WMI917949:WMI917950 WWE917949:WWE917950 W983485:W983486 JS983485:JS983486 TO983485:TO983486 ADK983485:ADK983486 ANG983485:ANG983486 AXC983485:AXC983486 BGY983485:BGY983486 BQU983485:BQU983486 CAQ983485:CAQ983486 CKM983485:CKM983486 CUI983485:CUI983486 DEE983485:DEE983486 DOA983485:DOA983486 DXW983485:DXW983486 EHS983485:EHS983486 ERO983485:ERO983486 FBK983485:FBK983486 FLG983485:FLG983486 FVC983485:FVC983486 GEY983485:GEY983486 GOU983485:GOU983486 GYQ983485:GYQ983486 HIM983485:HIM983486 HSI983485:HSI983486 ICE983485:ICE983486 IMA983485:IMA983486 IVW983485:IVW983486 JFS983485:JFS983486 JPO983485:JPO983486 JZK983485:JZK983486 KJG983485:KJG983486 KTC983485:KTC983486 LCY983485:LCY983486 LMU983485:LMU983486 LWQ983485:LWQ983486 MGM983485:MGM983486 MQI983485:MQI983486 NAE983485:NAE983486 NKA983485:NKA983486 NTW983485:NTW983486 ODS983485:ODS983486 ONO983485:ONO983486 OXK983485:OXK983486 PHG983485:PHG983486 PRC983485:PRC983486 QAY983485:QAY983486 QKU983485:QKU983486 QUQ983485:QUQ983486 REM983485:REM983486 ROI983485:ROI983486 RYE983485:RYE983486 SIA983485:SIA983486 SRW983485:SRW983486 TBS983485:TBS983486 TLO983485:TLO983486 TVK983485:TVK983486 UFG983485:UFG983486 UPC983485:UPC983486 UYY983485:UYY983486 VIU983485:VIU983486 VSQ983485:VSQ983486 WCM983485:WCM983486 WMI983485:WMI983486 WWE983485:WWE983486 JQ65977:JS65977 TM65977:TO65977 ADI65977:ADK65977 ANE65977:ANG65977 AXA65977:AXC65977 BGW65977:BGY65977 BQS65977:BQU65977 CAO65977:CAQ65977 CKK65977:CKM65977 CUG65977:CUI65977 DEC65977:DEE65977 DNY65977:DOA65977 DXU65977:DXW65977 EHQ65977:EHS65977 ERM65977:ERO65977 FBI65977:FBK65977 FLE65977:FLG65977 FVA65977:FVC65977 GEW65977:GEY65977 GOS65977:GOU65977 GYO65977:GYQ65977 HIK65977:HIM65977 HSG65977:HSI65977 ICC65977:ICE65977 ILY65977:IMA65977 IVU65977:IVW65977 JFQ65977:JFS65977 JPM65977:JPO65977 JZI65977:JZK65977 KJE65977:KJG65977 KTA65977:KTC65977 LCW65977:LCY65977 LMS65977:LMU65977 LWO65977:LWQ65977 MGK65977:MGM65977 MQG65977:MQI65977 NAC65977:NAE65977 NJY65977:NKA65977 NTU65977:NTW65977 ODQ65977:ODS65977 ONM65977:ONO65977 OXI65977:OXK65977 PHE65977:PHG65977 PRA65977:PRC65977 QAW65977:QAY65977 QKS65977:QKU65977 QUO65977:QUQ65977 REK65977:REM65977 ROG65977:ROI65977 RYC65977:RYE65977 SHY65977:SIA65977 SRU65977:SRW65977 TBQ65977:TBS65977 TLM65977:TLO65977 TVI65977:TVK65977 UFE65977:UFG65977 UPA65977:UPC65977 UYW65977:UYY65977 VIS65977:VIU65977 VSO65977:VSQ65977 WCK65977:WCM65977 WMG65977:WMI65977 WWC65977:WWE65977 JQ131513:JS131513 TM131513:TO131513 ADI131513:ADK131513 ANE131513:ANG131513 AXA131513:AXC131513 BGW131513:BGY131513 BQS131513:BQU131513 CAO131513:CAQ131513 CKK131513:CKM131513 CUG131513:CUI131513 DEC131513:DEE131513 DNY131513:DOA131513 DXU131513:DXW131513 EHQ131513:EHS131513 ERM131513:ERO131513 FBI131513:FBK131513 FLE131513:FLG131513 FVA131513:FVC131513 GEW131513:GEY131513 GOS131513:GOU131513 GYO131513:GYQ131513 HIK131513:HIM131513 HSG131513:HSI131513 ICC131513:ICE131513 ILY131513:IMA131513 IVU131513:IVW131513 JFQ131513:JFS131513 JPM131513:JPO131513 JZI131513:JZK131513 KJE131513:KJG131513 KTA131513:KTC131513 LCW131513:LCY131513 LMS131513:LMU131513 LWO131513:LWQ131513 MGK131513:MGM131513 MQG131513:MQI131513 NAC131513:NAE131513 NJY131513:NKA131513 NTU131513:NTW131513 ODQ131513:ODS131513 ONM131513:ONO131513 OXI131513:OXK131513 PHE131513:PHG131513 PRA131513:PRC131513 QAW131513:QAY131513 QKS131513:QKU131513 QUO131513:QUQ131513 REK131513:REM131513 ROG131513:ROI131513 RYC131513:RYE131513 SHY131513:SIA131513 SRU131513:SRW131513 TBQ131513:TBS131513 TLM131513:TLO131513 TVI131513:TVK131513 UFE131513:UFG131513 UPA131513:UPC131513 UYW131513:UYY131513 VIS131513:VIU131513 VSO131513:VSQ131513 WCK131513:WCM131513 WMG131513:WMI131513 WWC131513:WWE131513 JQ197049:JS197049 TM197049:TO197049 ADI197049:ADK197049 ANE197049:ANG197049 AXA197049:AXC197049 BGW197049:BGY197049 BQS197049:BQU197049 CAO197049:CAQ197049 CKK197049:CKM197049 CUG197049:CUI197049 DEC197049:DEE197049 DNY197049:DOA197049 DXU197049:DXW197049 EHQ197049:EHS197049 ERM197049:ERO197049 FBI197049:FBK197049 FLE197049:FLG197049 FVA197049:FVC197049 GEW197049:GEY197049 GOS197049:GOU197049 GYO197049:GYQ197049 HIK197049:HIM197049 HSG197049:HSI197049 ICC197049:ICE197049 ILY197049:IMA197049 IVU197049:IVW197049 JFQ197049:JFS197049 JPM197049:JPO197049 JZI197049:JZK197049 KJE197049:KJG197049 KTA197049:KTC197049 LCW197049:LCY197049 LMS197049:LMU197049 LWO197049:LWQ197049 MGK197049:MGM197049 MQG197049:MQI197049 NAC197049:NAE197049 NJY197049:NKA197049 NTU197049:NTW197049 ODQ197049:ODS197049 ONM197049:ONO197049 OXI197049:OXK197049 PHE197049:PHG197049 PRA197049:PRC197049 QAW197049:QAY197049 QKS197049:QKU197049 QUO197049:QUQ197049 REK197049:REM197049 ROG197049:ROI197049 RYC197049:RYE197049 SHY197049:SIA197049 SRU197049:SRW197049 TBQ197049:TBS197049 TLM197049:TLO197049 TVI197049:TVK197049 UFE197049:UFG197049 UPA197049:UPC197049 UYW197049:UYY197049 VIS197049:VIU197049 VSO197049:VSQ197049 WCK197049:WCM197049 WMG197049:WMI197049 WWC197049:WWE197049 JQ262585:JS262585 TM262585:TO262585 ADI262585:ADK262585 ANE262585:ANG262585 AXA262585:AXC262585 BGW262585:BGY262585 BQS262585:BQU262585 CAO262585:CAQ262585 CKK262585:CKM262585 CUG262585:CUI262585 DEC262585:DEE262585 DNY262585:DOA262585 DXU262585:DXW262585 EHQ262585:EHS262585 ERM262585:ERO262585 FBI262585:FBK262585 FLE262585:FLG262585 FVA262585:FVC262585 GEW262585:GEY262585 GOS262585:GOU262585 GYO262585:GYQ262585 HIK262585:HIM262585 HSG262585:HSI262585 ICC262585:ICE262585 ILY262585:IMA262585 IVU262585:IVW262585 JFQ262585:JFS262585 JPM262585:JPO262585 JZI262585:JZK262585 KJE262585:KJG262585 KTA262585:KTC262585 LCW262585:LCY262585 LMS262585:LMU262585 LWO262585:LWQ262585 MGK262585:MGM262585 MQG262585:MQI262585 NAC262585:NAE262585 NJY262585:NKA262585 NTU262585:NTW262585 ODQ262585:ODS262585 ONM262585:ONO262585 OXI262585:OXK262585 PHE262585:PHG262585 PRA262585:PRC262585 QAW262585:QAY262585 QKS262585:QKU262585 QUO262585:QUQ262585 REK262585:REM262585 ROG262585:ROI262585 RYC262585:RYE262585 SHY262585:SIA262585 SRU262585:SRW262585 TBQ262585:TBS262585 TLM262585:TLO262585 TVI262585:TVK262585 UFE262585:UFG262585 UPA262585:UPC262585 UYW262585:UYY262585 VIS262585:VIU262585 VSO262585:VSQ262585 WCK262585:WCM262585 WMG262585:WMI262585 WWC262585:WWE262585 JQ328121:JS328121 TM328121:TO328121 ADI328121:ADK328121 ANE328121:ANG328121 AXA328121:AXC328121 BGW328121:BGY328121 BQS328121:BQU328121 CAO328121:CAQ328121 CKK328121:CKM328121 CUG328121:CUI328121 DEC328121:DEE328121 DNY328121:DOA328121 DXU328121:DXW328121 EHQ328121:EHS328121 ERM328121:ERO328121 FBI328121:FBK328121 FLE328121:FLG328121 FVA328121:FVC328121 GEW328121:GEY328121 GOS328121:GOU328121 GYO328121:GYQ328121 HIK328121:HIM328121 HSG328121:HSI328121 ICC328121:ICE328121 ILY328121:IMA328121 IVU328121:IVW328121 JFQ328121:JFS328121 JPM328121:JPO328121 JZI328121:JZK328121 KJE328121:KJG328121 KTA328121:KTC328121 LCW328121:LCY328121 LMS328121:LMU328121 LWO328121:LWQ328121 MGK328121:MGM328121 MQG328121:MQI328121 NAC328121:NAE328121 NJY328121:NKA328121 NTU328121:NTW328121 ODQ328121:ODS328121 ONM328121:ONO328121 OXI328121:OXK328121 PHE328121:PHG328121 PRA328121:PRC328121 QAW328121:QAY328121 QKS328121:QKU328121 QUO328121:QUQ328121 REK328121:REM328121 ROG328121:ROI328121 RYC328121:RYE328121 SHY328121:SIA328121 SRU328121:SRW328121 TBQ328121:TBS328121 TLM328121:TLO328121 TVI328121:TVK328121 UFE328121:UFG328121 UPA328121:UPC328121 UYW328121:UYY328121 VIS328121:VIU328121 VSO328121:VSQ328121 WCK328121:WCM328121 WMG328121:WMI328121 WWC328121:WWE328121 JQ393657:JS393657 TM393657:TO393657 ADI393657:ADK393657 ANE393657:ANG393657 AXA393657:AXC393657 BGW393657:BGY393657 BQS393657:BQU393657 CAO393657:CAQ393657 CKK393657:CKM393657 CUG393657:CUI393657 DEC393657:DEE393657 DNY393657:DOA393657 DXU393657:DXW393657 EHQ393657:EHS393657 ERM393657:ERO393657 FBI393657:FBK393657 FLE393657:FLG393657 FVA393657:FVC393657 GEW393657:GEY393657 GOS393657:GOU393657 GYO393657:GYQ393657 HIK393657:HIM393657 HSG393657:HSI393657 ICC393657:ICE393657 ILY393657:IMA393657 IVU393657:IVW393657 JFQ393657:JFS393657 JPM393657:JPO393657 JZI393657:JZK393657 KJE393657:KJG393657 KTA393657:KTC393657 LCW393657:LCY393657 LMS393657:LMU393657 LWO393657:LWQ393657 MGK393657:MGM393657 MQG393657:MQI393657 NAC393657:NAE393657 NJY393657:NKA393657 NTU393657:NTW393657 ODQ393657:ODS393657 ONM393657:ONO393657 OXI393657:OXK393657 PHE393657:PHG393657 PRA393657:PRC393657 QAW393657:QAY393657 QKS393657:QKU393657 QUO393657:QUQ393657 REK393657:REM393657 ROG393657:ROI393657 RYC393657:RYE393657 SHY393657:SIA393657 SRU393657:SRW393657 TBQ393657:TBS393657 TLM393657:TLO393657 TVI393657:TVK393657 UFE393657:UFG393657 UPA393657:UPC393657 UYW393657:UYY393657 VIS393657:VIU393657 VSO393657:VSQ393657 WCK393657:WCM393657 WMG393657:WMI393657 WWC393657:WWE393657 JQ459193:JS459193 TM459193:TO459193 ADI459193:ADK459193 ANE459193:ANG459193 AXA459193:AXC459193 BGW459193:BGY459193 BQS459193:BQU459193 CAO459193:CAQ459193 CKK459193:CKM459193 CUG459193:CUI459193 DEC459193:DEE459193 DNY459193:DOA459193 DXU459193:DXW459193 EHQ459193:EHS459193 ERM459193:ERO459193 FBI459193:FBK459193 FLE459193:FLG459193 FVA459193:FVC459193 GEW459193:GEY459193 GOS459193:GOU459193 GYO459193:GYQ459193 HIK459193:HIM459193 HSG459193:HSI459193 ICC459193:ICE459193 ILY459193:IMA459193 IVU459193:IVW459193 JFQ459193:JFS459193 JPM459193:JPO459193 JZI459193:JZK459193 KJE459193:KJG459193 KTA459193:KTC459193 LCW459193:LCY459193 LMS459193:LMU459193 LWO459193:LWQ459193 MGK459193:MGM459193 MQG459193:MQI459193 NAC459193:NAE459193 NJY459193:NKA459193 NTU459193:NTW459193 ODQ459193:ODS459193 ONM459193:ONO459193 OXI459193:OXK459193 PHE459193:PHG459193 PRA459193:PRC459193 QAW459193:QAY459193 QKS459193:QKU459193 QUO459193:QUQ459193 REK459193:REM459193 ROG459193:ROI459193 RYC459193:RYE459193 SHY459193:SIA459193 SRU459193:SRW459193 TBQ459193:TBS459193 TLM459193:TLO459193 TVI459193:TVK459193 UFE459193:UFG459193 UPA459193:UPC459193 UYW459193:UYY459193 VIS459193:VIU459193 VSO459193:VSQ459193 WCK459193:WCM459193 WMG459193:WMI459193 WWC459193:WWE459193 JQ524729:JS524729 TM524729:TO524729 ADI524729:ADK524729 ANE524729:ANG524729 AXA524729:AXC524729 BGW524729:BGY524729 BQS524729:BQU524729 CAO524729:CAQ524729 CKK524729:CKM524729 CUG524729:CUI524729 DEC524729:DEE524729 DNY524729:DOA524729 DXU524729:DXW524729 EHQ524729:EHS524729 ERM524729:ERO524729 FBI524729:FBK524729 FLE524729:FLG524729 FVA524729:FVC524729 GEW524729:GEY524729 GOS524729:GOU524729 GYO524729:GYQ524729 HIK524729:HIM524729 HSG524729:HSI524729 ICC524729:ICE524729 ILY524729:IMA524729 IVU524729:IVW524729 JFQ524729:JFS524729 JPM524729:JPO524729 JZI524729:JZK524729 KJE524729:KJG524729 KTA524729:KTC524729 LCW524729:LCY524729 LMS524729:LMU524729 LWO524729:LWQ524729 MGK524729:MGM524729 MQG524729:MQI524729 NAC524729:NAE524729 NJY524729:NKA524729 NTU524729:NTW524729 ODQ524729:ODS524729 ONM524729:ONO524729 OXI524729:OXK524729 PHE524729:PHG524729 PRA524729:PRC524729 QAW524729:QAY524729 QKS524729:QKU524729 QUO524729:QUQ524729 REK524729:REM524729 ROG524729:ROI524729 RYC524729:RYE524729 SHY524729:SIA524729 SRU524729:SRW524729 TBQ524729:TBS524729 TLM524729:TLO524729 TVI524729:TVK524729 UFE524729:UFG524729 UPA524729:UPC524729 UYW524729:UYY524729 VIS524729:VIU524729 VSO524729:VSQ524729 WCK524729:WCM524729 WMG524729:WMI524729 WWC524729:WWE524729 JQ590265:JS590265 TM590265:TO590265 ADI590265:ADK590265 ANE590265:ANG590265 AXA590265:AXC590265 BGW590265:BGY590265 BQS590265:BQU590265 CAO590265:CAQ590265 CKK590265:CKM590265 CUG590265:CUI590265 DEC590265:DEE590265 DNY590265:DOA590265 DXU590265:DXW590265 EHQ590265:EHS590265 ERM590265:ERO590265 FBI590265:FBK590265 FLE590265:FLG590265 FVA590265:FVC590265 GEW590265:GEY590265 GOS590265:GOU590265 GYO590265:GYQ590265 HIK590265:HIM590265 HSG590265:HSI590265 ICC590265:ICE590265 ILY590265:IMA590265 IVU590265:IVW590265 JFQ590265:JFS590265 JPM590265:JPO590265 JZI590265:JZK590265 KJE590265:KJG590265 KTA590265:KTC590265 LCW590265:LCY590265 LMS590265:LMU590265 LWO590265:LWQ590265 MGK590265:MGM590265 MQG590265:MQI590265 NAC590265:NAE590265 NJY590265:NKA590265 NTU590265:NTW590265 ODQ590265:ODS590265 ONM590265:ONO590265 OXI590265:OXK590265 PHE590265:PHG590265 PRA590265:PRC590265 QAW590265:QAY590265 QKS590265:QKU590265 QUO590265:QUQ590265 REK590265:REM590265 ROG590265:ROI590265 RYC590265:RYE590265 SHY590265:SIA590265 SRU590265:SRW590265 TBQ590265:TBS590265 TLM590265:TLO590265 TVI590265:TVK590265 UFE590265:UFG590265 UPA590265:UPC590265 UYW590265:UYY590265 VIS590265:VIU590265 VSO590265:VSQ590265 WCK590265:WCM590265 WMG590265:WMI590265 WWC590265:WWE590265 JQ655801:JS655801 TM655801:TO655801 ADI655801:ADK655801 ANE655801:ANG655801 AXA655801:AXC655801 BGW655801:BGY655801 BQS655801:BQU655801 CAO655801:CAQ655801 CKK655801:CKM655801 CUG655801:CUI655801 DEC655801:DEE655801 DNY655801:DOA655801 DXU655801:DXW655801 EHQ655801:EHS655801 ERM655801:ERO655801 FBI655801:FBK655801 FLE655801:FLG655801 FVA655801:FVC655801 GEW655801:GEY655801 GOS655801:GOU655801 GYO655801:GYQ655801 HIK655801:HIM655801 HSG655801:HSI655801 ICC655801:ICE655801 ILY655801:IMA655801 IVU655801:IVW655801 JFQ655801:JFS655801 JPM655801:JPO655801 JZI655801:JZK655801 KJE655801:KJG655801 KTA655801:KTC655801 LCW655801:LCY655801 LMS655801:LMU655801 LWO655801:LWQ655801 MGK655801:MGM655801 MQG655801:MQI655801 NAC655801:NAE655801 NJY655801:NKA655801 NTU655801:NTW655801 ODQ655801:ODS655801 ONM655801:ONO655801 OXI655801:OXK655801 PHE655801:PHG655801 PRA655801:PRC655801 QAW655801:QAY655801 QKS655801:QKU655801 QUO655801:QUQ655801 REK655801:REM655801 ROG655801:ROI655801 RYC655801:RYE655801 SHY655801:SIA655801 SRU655801:SRW655801 TBQ655801:TBS655801 TLM655801:TLO655801 TVI655801:TVK655801 UFE655801:UFG655801 UPA655801:UPC655801 UYW655801:UYY655801 VIS655801:VIU655801 VSO655801:VSQ655801 WCK655801:WCM655801 WMG655801:WMI655801 WWC655801:WWE655801 JQ721337:JS721337 TM721337:TO721337 ADI721337:ADK721337 ANE721337:ANG721337 AXA721337:AXC721337 BGW721337:BGY721337 BQS721337:BQU721337 CAO721337:CAQ721337 CKK721337:CKM721337 CUG721337:CUI721337 DEC721337:DEE721337 DNY721337:DOA721337 DXU721337:DXW721337 EHQ721337:EHS721337 ERM721337:ERO721337 FBI721337:FBK721337 FLE721337:FLG721337 FVA721337:FVC721337 GEW721337:GEY721337 GOS721337:GOU721337 GYO721337:GYQ721337 HIK721337:HIM721337 HSG721337:HSI721337 ICC721337:ICE721337 ILY721337:IMA721337 IVU721337:IVW721337 JFQ721337:JFS721337 JPM721337:JPO721337 JZI721337:JZK721337 KJE721337:KJG721337 KTA721337:KTC721337 LCW721337:LCY721337 LMS721337:LMU721337 LWO721337:LWQ721337 MGK721337:MGM721337 MQG721337:MQI721337 NAC721337:NAE721337 NJY721337:NKA721337 NTU721337:NTW721337 ODQ721337:ODS721337 ONM721337:ONO721337 OXI721337:OXK721337 PHE721337:PHG721337 PRA721337:PRC721337 QAW721337:QAY721337 QKS721337:QKU721337 QUO721337:QUQ721337 REK721337:REM721337 ROG721337:ROI721337 RYC721337:RYE721337 SHY721337:SIA721337 SRU721337:SRW721337 TBQ721337:TBS721337 TLM721337:TLO721337 TVI721337:TVK721337 UFE721337:UFG721337 UPA721337:UPC721337 UYW721337:UYY721337 VIS721337:VIU721337 VSO721337:VSQ721337 WCK721337:WCM721337 WMG721337:WMI721337 WWC721337:WWE721337 JQ786873:JS786873 TM786873:TO786873 ADI786873:ADK786873 ANE786873:ANG786873 AXA786873:AXC786873 BGW786873:BGY786873 BQS786873:BQU786873 CAO786873:CAQ786873 CKK786873:CKM786873 CUG786873:CUI786873 DEC786873:DEE786873 DNY786873:DOA786873 DXU786873:DXW786873 EHQ786873:EHS786873 ERM786873:ERO786873 FBI786873:FBK786873 FLE786873:FLG786873 FVA786873:FVC786873 GEW786873:GEY786873 GOS786873:GOU786873 GYO786873:GYQ786873 HIK786873:HIM786873 HSG786873:HSI786873 ICC786873:ICE786873 ILY786873:IMA786873 IVU786873:IVW786873 JFQ786873:JFS786873 JPM786873:JPO786873 JZI786873:JZK786873 KJE786873:KJG786873 KTA786873:KTC786873 LCW786873:LCY786873 LMS786873:LMU786873 LWO786873:LWQ786873 MGK786873:MGM786873 MQG786873:MQI786873 NAC786873:NAE786873 NJY786873:NKA786873 NTU786873:NTW786873 ODQ786873:ODS786873 ONM786873:ONO786873 OXI786873:OXK786873 PHE786873:PHG786873 PRA786873:PRC786873 QAW786873:QAY786873 QKS786873:QKU786873 QUO786873:QUQ786873 REK786873:REM786873 ROG786873:ROI786873 RYC786873:RYE786873 SHY786873:SIA786873 SRU786873:SRW786873 TBQ786873:TBS786873 TLM786873:TLO786873 TVI786873:TVK786873 UFE786873:UFG786873 UPA786873:UPC786873 UYW786873:UYY786873 VIS786873:VIU786873 VSO786873:VSQ786873 WCK786873:WCM786873 WMG786873:WMI786873 WWC786873:WWE786873 JQ852409:JS852409 TM852409:TO852409 ADI852409:ADK852409 ANE852409:ANG852409 AXA852409:AXC852409 BGW852409:BGY852409 BQS852409:BQU852409 CAO852409:CAQ852409 CKK852409:CKM852409 CUG852409:CUI852409 DEC852409:DEE852409 DNY852409:DOA852409 DXU852409:DXW852409 EHQ852409:EHS852409 ERM852409:ERO852409 FBI852409:FBK852409 FLE852409:FLG852409 FVA852409:FVC852409 GEW852409:GEY852409 GOS852409:GOU852409 GYO852409:GYQ852409 HIK852409:HIM852409 HSG852409:HSI852409 ICC852409:ICE852409 ILY852409:IMA852409 IVU852409:IVW852409 JFQ852409:JFS852409 JPM852409:JPO852409 JZI852409:JZK852409 KJE852409:KJG852409 KTA852409:KTC852409 LCW852409:LCY852409 LMS852409:LMU852409 LWO852409:LWQ852409 MGK852409:MGM852409 MQG852409:MQI852409 NAC852409:NAE852409 NJY852409:NKA852409 NTU852409:NTW852409 ODQ852409:ODS852409 ONM852409:ONO852409 OXI852409:OXK852409 PHE852409:PHG852409 PRA852409:PRC852409 QAW852409:QAY852409 QKS852409:QKU852409 QUO852409:QUQ852409 REK852409:REM852409 ROG852409:ROI852409 RYC852409:RYE852409 SHY852409:SIA852409 SRU852409:SRW852409 TBQ852409:TBS852409 TLM852409:TLO852409 TVI852409:TVK852409 UFE852409:UFG852409 UPA852409:UPC852409 UYW852409:UYY852409 VIS852409:VIU852409 VSO852409:VSQ852409 WCK852409:WCM852409 WMG852409:WMI852409 WWC852409:WWE852409 JQ917945:JS917945 TM917945:TO917945 ADI917945:ADK917945 ANE917945:ANG917945 AXA917945:AXC917945 BGW917945:BGY917945 BQS917945:BQU917945 CAO917945:CAQ917945 CKK917945:CKM917945 CUG917945:CUI917945 DEC917945:DEE917945 DNY917945:DOA917945 DXU917945:DXW917945 EHQ917945:EHS917945 ERM917945:ERO917945 FBI917945:FBK917945 FLE917945:FLG917945 FVA917945:FVC917945 GEW917945:GEY917945 GOS917945:GOU917945 GYO917945:GYQ917945 HIK917945:HIM917945 HSG917945:HSI917945 ICC917945:ICE917945 ILY917945:IMA917945 IVU917945:IVW917945 JFQ917945:JFS917945 JPM917945:JPO917945 JZI917945:JZK917945 KJE917945:KJG917945 KTA917945:KTC917945 LCW917945:LCY917945 LMS917945:LMU917945 LWO917945:LWQ917945 MGK917945:MGM917945 MQG917945:MQI917945 NAC917945:NAE917945 NJY917945:NKA917945 NTU917945:NTW917945 ODQ917945:ODS917945 ONM917945:ONO917945 OXI917945:OXK917945 PHE917945:PHG917945 PRA917945:PRC917945 QAW917945:QAY917945 QKS917945:QKU917945 QUO917945:QUQ917945 REK917945:REM917945 ROG917945:ROI917945 RYC917945:RYE917945 SHY917945:SIA917945 SRU917945:SRW917945 TBQ917945:TBS917945 TLM917945:TLO917945 TVI917945:TVK917945 UFE917945:UFG917945 UPA917945:UPC917945 UYW917945:UYY917945 VIS917945:VIU917945 VSO917945:VSQ917945 WCK917945:WCM917945 WMG917945:WMI917945 WWC917945:WWE917945 JQ983481:JS983481 TM983481:TO983481 ADI983481:ADK983481 ANE983481:ANG983481 AXA983481:AXC983481 BGW983481:BGY983481 BQS983481:BQU983481 CAO983481:CAQ983481 CKK983481:CKM983481 CUG983481:CUI983481 DEC983481:DEE983481 DNY983481:DOA983481 DXU983481:DXW983481 EHQ983481:EHS983481 ERM983481:ERO983481 FBI983481:FBK983481 FLE983481:FLG983481 FVA983481:FVC983481 GEW983481:GEY983481 GOS983481:GOU983481 GYO983481:GYQ983481 HIK983481:HIM983481 HSG983481:HSI983481 ICC983481:ICE983481 ILY983481:IMA983481 IVU983481:IVW983481 JFQ983481:JFS983481 JPM983481:JPO983481 JZI983481:JZK983481 KJE983481:KJG983481 KTA983481:KTC983481 LCW983481:LCY983481 LMS983481:LMU983481 LWO983481:LWQ983481 MGK983481:MGM983481 MQG983481:MQI983481 NAC983481:NAE983481 NJY983481:NKA983481 NTU983481:NTW983481 ODQ983481:ODS983481 ONM983481:ONO983481 OXI983481:OXK983481 PHE983481:PHG983481 PRA983481:PRC983481 QAW983481:QAY983481 QKS983481:QKU983481 QUO983481:QUQ983481 REK983481:REM983481 ROG983481:ROI983481 RYC983481:RYE983481 SHY983481:SIA983481 SRU983481:SRW983481 TBQ983481:TBS983481 TLM983481:TLO983481 TVI983481:TVK983481 UFE983481:UFG983481 UPA983481:UPC983481 UYW983481:UYY983481 VIS983481:VIU983481 VSO983481:VSQ983481 WCK983481:WCM983481 WMG983481:WMI983481 WWC983481:WWE983481 T983483:V983486 T917947:V917950 T852411:V852414 T786875:V786878 T721339:V721342 T655803:V655806 T590267:V590270 T524731:V524734 T459195:V459198 T393659:V393662 T328123:V328126 T262587:V262590 T197051:V197054 T131515:V131518 T65979:V65982 T65944:W65944 T131480:W131480 T197016:W197016 T262552:W262552 T328088:W328088 T393624:W393624 T459160:W459160 T524696:W524696 T590232:W590232 T655768:W655768 T721304:W721304 T786840:W786840 T852376:W852376 T917912:W917912 T983448:W983448 T65946:W65946 T131482:W131482 T197018:W197018 T262554:W262554 T328090:W328090 T393626:W393626 T459162:W459162 T524698:W524698 T590234:W590234 T655770:W655770 T721306:W721306 T786842:W786842 T852378:W852378 T917914:W917914 T983450:W983450 V983481:W983481 V917945:W917945 V852409:W852409 V786873:W786873 V721337:W721337 V655801:W655801 V590265:W590265 V524729:W524729 V459193:W459193 V393657:W393657 V328121:W328121 V262585:W262585 V197049:W197049 V131513:W131513 V65977:W65977 V393:W393 V412:W416 V450:V459 ADF412:ADL459 ANB412:ANH459 AWX412:AXD459 BGT412:BGZ459 BQP412:BQV459 CAL412:CAR459 CKH412:CKN459 CUD412:CUJ459 DDZ412:DEF459 DNV412:DOB459 DXR412:DXX459 EHN412:EHT459 ERJ412:ERP459 FBF412:FBL459 FLB412:FLH459 FUX412:FVD459 GET412:GEZ459 GOP412:GOV459 GYL412:GYR459 HIH412:HIN459 HSD412:HSJ459 IBZ412:ICF459 ILV412:IMB459 IVR412:IVX459 JFN412:JFT459 JPJ412:JPP459 JZF412:JZL459 KJB412:KJH459 KSX412:KTD459 LCT412:LCZ459 LMP412:LMV459 LWL412:LWR459 MGH412:MGN459 MQD412:MQJ459 MZZ412:NAF459 NJV412:NKB459 NTR412:NTX459 ODN412:ODT459 ONJ412:ONP459 OXF412:OXL459 PHB412:PHH459 PQX412:PRD459 QAT412:QAZ459 QKP412:QKV459 QUL412:QUR459 REH412:REN459 ROD412:ROJ459 RXZ412:RYF459 SHV412:SIB459 SRR412:SRX459 TBN412:TBT459 TLJ412:TLP459 TVF412:TVL459 UFB412:UFH459 UOX412:UPD459 UYT412:UYZ459 VIP412:VIV459 VSL412:VSR459 WCH412:WCN459 WMD412:WMJ459 WVZ412:WWF459 JN412:JT459 TJ412:TP459 TJ393:TP393 TI392:TO392 ADF393:ADL393 ADE392:ADK392 ANB393:ANH393 ANA392:ANG392 AWX393:AXD393 AWW392:AXC392 BGT393:BGZ393 BGS392:BGY392 BQP393:BQV393 BQO392:BQU392 CAL393:CAR393 CAK392:CAQ392 CKH393:CKN393 CKG392:CKM392 CUD393:CUJ393 CUC392:CUI392 DDZ393:DEF393 DDY392:DEE392 DNV393:DOB393 DNU392:DOA392 DXR393:DXX393 DXQ392:DXW392 EHN393:EHT393 EHM392:EHS392 ERJ393:ERP393 ERI392:ERO392 FBF393:FBL393 FBE392:FBK392 FLB393:FLH393 FLA392:FLG392 FUX393:FVD393 FUW392:FVC392 GET393:GEZ393 GES392:GEY392 GOP393:GOV393 GOO392:GOU392 GYL393:GYR393 GYK392:GYQ392 HIH393:HIN393 HIG392:HIM392 HSD393:HSJ393 HSC392:HSI392 IBZ393:ICF393 IBY392:ICE392 ILV393:IMB393 ILU392:IMA392 IVR393:IVX393 IVQ392:IVW392 JFN393:JFT393 JFM392:JFS392 JPJ393:JPP393 JPI392:JPO392 JZF393:JZL393 JZE392:JZK392 KJB393:KJH393 KJA392:KJG392 KSX393:KTD393 KSW392:KTC392 LCT393:LCZ393 LCS392:LCY392 LMP393:LMV393 LMO392:LMU392 LWL393:LWR393 LWK392:LWQ392 MGH393:MGN393 MGG392:MGM392 MQD393:MQJ393 MQC392:MQI392 MZZ393:NAF393 MZY392:NAE392 NJV393:NKB393 NJU392:NKA392 NTR393:NTX393 NTQ392:NTW392 ODN393:ODT393 ODM392:ODS392 ONJ393:ONP393 ONI392:ONO392 OXF393:OXL393 OXE392:OXK392 PHB393:PHH393 PHA392:PHG392 PQX393:PRD393 PQW392:PRC392 QAT393:QAZ393 QAS392:QAY392 QKP393:QKV393 QKO392:QKU392 QUL393:QUR393 QUK392:QUQ392 REH393:REN393 REG392:REM392 ROD393:ROJ393 ROC392:ROI392 RXZ393:RYF393 RXY392:RYE392 SHV393:SIB393 SHU392:SIA392 SRR393:SRX393 SRQ392:SRW392 TBN393:TBT393 TBM392:TBS392 TLJ393:TLP393 TLI392:TLO392 TVF393:TVL393 TVE392:TVK392 UFB393:UFH393 UFA392:UFG392 UOX393:UPD393 UOW392:UPC392 UYT393:UYZ393 UYS392:UYY392 VIP393:VIV393 VIO392:VIU392 VSL393:VSR393 VSK392:VSQ392 WCH393:WCN393 WCG392:WCM392 WMD393:WMJ393 WMC392:WMI392 WVZ393:WWF393 WVY392:WWE392 JN393:JT393 JM392:JS392 X450:Y459 X412:Y448 T459:U459 Z497:AF497 V418:W431 W449:W459 X346:Y347 X350:Y350 X496:X505 TL345:TR391 ADH345:ADN391 AND345:ANJ391 AWZ345:AXF391 BGV345:BHB391 BQR345:BQX391 CAN345:CAT391 CKJ345:CKP391 CUF345:CUL391 DEB345:DEH391 DNX345:DOD391 DXT345:DXZ391 EHP345:EHV391 ERL345:ERR391 FBH345:FBN391 FLD345:FLJ391 FUZ345:FVF391 GEV345:GFB391 GOR345:GOX391 GYN345:GYT391 HIJ345:HIP391 HSF345:HSL391 ICB345:ICH391 ILX345:IMD391 IVT345:IVZ391 JFP345:JFV391 JPL345:JPR391 JZH345:JZN391 KJD345:KJJ391 KSZ345:KTF391 LCV345:LDB391 LMR345:LMX391 LWN345:LWT391 MGJ345:MGP391 MQF345:MQL391 NAB345:NAH391 NJX345:NKD391 NTT345:NTZ391 ODP345:ODV391 ONL345:ONR391 OXH345:OXN391 PHD345:PHJ391 PQZ345:PRF391 QAV345:QBB391 QKR345:QKX391 QUN345:QUT391 REJ345:REP391 ROF345:ROL391 RYB345:RYH391 SHX345:SID391 SRT345:SRZ391 TBP345:TBV391 TLL345:TLR391 TVH345:TVN391 UFD345:UFJ391 UOZ345:UPF391 UYV345:UZB391 VIR345:VIX391 VSN345:VST391 WCJ345:WCP391 WMF345:WML391 WWB345:WWH391 JP345:JV391 Z346:AA391 Y496:Y515 Z505:AF505 X507:X515 TI343:TO344 ADE343:ADK344 ANA343:ANG344 AWW343:AXC344 BGS343:BGY344 BQO343:BQU344 CAK343:CAQ344 CKG343:CKM344 CUC343:CUI344 DDY343:DEE344 DNU343:DOA344 DXQ343:DXW344 EHM343:EHS344 ERI343:ERO344 FBE343:FBK344 FLA343:FLG344 FUW343:FVC344 GES343:GEY344 GOO343:GOU344 GYK343:GYQ344 HIG343:HIM344 HSC343:HSI344 IBY343:ICE344 ILU343:IMA344 IVQ343:IVW344 JFM343:JFS344 JPI343:JPO344 JZE343:JZK344 KJA343:KJG344 KSW343:KTC344 LCS343:LCY344 LMO343:LMU344 LWK343:LWQ344 MGG343:MGM344 MQC343:MQI344 MZY343:NAE344 NJU343:NKA344 NTQ343:NTW344 ODM343:ODS344 ONI343:ONO344 OXE343:OXK344 PHA343:PHG344 PQW343:PRC344 QAS343:QAY344 QKO343:QKU344 QUK343:QUQ344 REG343:REM344 ROC343:ROI344 RXY343:RYE344 SHU343:SIA344 SRQ343:SRW344 TBM343:TBS344 TLI343:TLO344 TVE343:TVK344 UFA343:UFG344 UOW343:UPC344 UYS343:UYY344 VIO343:VIU344 VSK343:VSQ344 WCG343:WCM344 WMC343:WMI344 WVY343:WWE344 JM343:JS344 X356:Y391" xr:uid="{00000000-0002-0000-0200-000008000000}"/>
    <dataValidation operator="greaterThanOrEqual" allowBlank="1" showInputMessage="1" showErrorMessage="1" error="Valor debe ser mayor o igual 0" sqref="T65702:U65702 JM65702 TI65702 ADE65702 ANA65702 AWW65702 BGS65702 BQO65702 CAK65702 CKG65702 CUC65702 DDY65702 DNU65702 DXQ65702 EHM65702 ERI65702 FBE65702 FLA65702 FUW65702 GES65702 GOO65702 GYK65702 HIG65702 HSC65702 IBY65702 ILU65702 IVQ65702 JFM65702 JPI65702 JZE65702 KJA65702 KSW65702 LCS65702 LMO65702 LWK65702 MGG65702 MQC65702 MZY65702 NJU65702 NTQ65702 ODM65702 ONI65702 OXE65702 PHA65702 PQW65702 QAS65702 QKO65702 QUK65702 REG65702 ROC65702 RXY65702 SHU65702 SRQ65702 TBM65702 TLI65702 TVE65702 UFA65702 UOW65702 UYS65702 VIO65702 VSK65702 WCG65702 WMC65702 WVY65702 T131238:U131238 JM131238 TI131238 ADE131238 ANA131238 AWW131238 BGS131238 BQO131238 CAK131238 CKG131238 CUC131238 DDY131238 DNU131238 DXQ131238 EHM131238 ERI131238 FBE131238 FLA131238 FUW131238 GES131238 GOO131238 GYK131238 HIG131238 HSC131238 IBY131238 ILU131238 IVQ131238 JFM131238 JPI131238 JZE131238 KJA131238 KSW131238 LCS131238 LMO131238 LWK131238 MGG131238 MQC131238 MZY131238 NJU131238 NTQ131238 ODM131238 ONI131238 OXE131238 PHA131238 PQW131238 QAS131238 QKO131238 QUK131238 REG131238 ROC131238 RXY131238 SHU131238 SRQ131238 TBM131238 TLI131238 TVE131238 UFA131238 UOW131238 UYS131238 VIO131238 VSK131238 WCG131238 WMC131238 WVY131238 T196774:U196774 JM196774 TI196774 ADE196774 ANA196774 AWW196774 BGS196774 BQO196774 CAK196774 CKG196774 CUC196774 DDY196774 DNU196774 DXQ196774 EHM196774 ERI196774 FBE196774 FLA196774 FUW196774 GES196774 GOO196774 GYK196774 HIG196774 HSC196774 IBY196774 ILU196774 IVQ196774 JFM196774 JPI196774 JZE196774 KJA196774 KSW196774 LCS196774 LMO196774 LWK196774 MGG196774 MQC196774 MZY196774 NJU196774 NTQ196774 ODM196774 ONI196774 OXE196774 PHA196774 PQW196774 QAS196774 QKO196774 QUK196774 REG196774 ROC196774 RXY196774 SHU196774 SRQ196774 TBM196774 TLI196774 TVE196774 UFA196774 UOW196774 UYS196774 VIO196774 VSK196774 WCG196774 WMC196774 WVY196774 T262310:U262310 JM262310 TI262310 ADE262310 ANA262310 AWW262310 BGS262310 BQO262310 CAK262310 CKG262310 CUC262310 DDY262310 DNU262310 DXQ262310 EHM262310 ERI262310 FBE262310 FLA262310 FUW262310 GES262310 GOO262310 GYK262310 HIG262310 HSC262310 IBY262310 ILU262310 IVQ262310 JFM262310 JPI262310 JZE262310 KJA262310 KSW262310 LCS262310 LMO262310 LWK262310 MGG262310 MQC262310 MZY262310 NJU262310 NTQ262310 ODM262310 ONI262310 OXE262310 PHA262310 PQW262310 QAS262310 QKO262310 QUK262310 REG262310 ROC262310 RXY262310 SHU262310 SRQ262310 TBM262310 TLI262310 TVE262310 UFA262310 UOW262310 UYS262310 VIO262310 VSK262310 WCG262310 WMC262310 WVY262310 T327846:U327846 JM327846 TI327846 ADE327846 ANA327846 AWW327846 BGS327846 BQO327846 CAK327846 CKG327846 CUC327846 DDY327846 DNU327846 DXQ327846 EHM327846 ERI327846 FBE327846 FLA327846 FUW327846 GES327846 GOO327846 GYK327846 HIG327846 HSC327846 IBY327846 ILU327846 IVQ327846 JFM327846 JPI327846 JZE327846 KJA327846 KSW327846 LCS327846 LMO327846 LWK327846 MGG327846 MQC327846 MZY327846 NJU327846 NTQ327846 ODM327846 ONI327846 OXE327846 PHA327846 PQW327846 QAS327846 QKO327846 QUK327846 REG327846 ROC327846 RXY327846 SHU327846 SRQ327846 TBM327846 TLI327846 TVE327846 UFA327846 UOW327846 UYS327846 VIO327846 VSK327846 WCG327846 WMC327846 WVY327846 T393382:U393382 JM393382 TI393382 ADE393382 ANA393382 AWW393382 BGS393382 BQO393382 CAK393382 CKG393382 CUC393382 DDY393382 DNU393382 DXQ393382 EHM393382 ERI393382 FBE393382 FLA393382 FUW393382 GES393382 GOO393382 GYK393382 HIG393382 HSC393382 IBY393382 ILU393382 IVQ393382 JFM393382 JPI393382 JZE393382 KJA393382 KSW393382 LCS393382 LMO393382 LWK393382 MGG393382 MQC393382 MZY393382 NJU393382 NTQ393382 ODM393382 ONI393382 OXE393382 PHA393382 PQW393382 QAS393382 QKO393382 QUK393382 REG393382 ROC393382 RXY393382 SHU393382 SRQ393382 TBM393382 TLI393382 TVE393382 UFA393382 UOW393382 UYS393382 VIO393382 VSK393382 WCG393382 WMC393382 WVY393382 T458918:U458918 JM458918 TI458918 ADE458918 ANA458918 AWW458918 BGS458918 BQO458918 CAK458918 CKG458918 CUC458918 DDY458918 DNU458918 DXQ458918 EHM458918 ERI458918 FBE458918 FLA458918 FUW458918 GES458918 GOO458918 GYK458918 HIG458918 HSC458918 IBY458918 ILU458918 IVQ458918 JFM458918 JPI458918 JZE458918 KJA458918 KSW458918 LCS458918 LMO458918 LWK458918 MGG458918 MQC458918 MZY458918 NJU458918 NTQ458918 ODM458918 ONI458918 OXE458918 PHA458918 PQW458918 QAS458918 QKO458918 QUK458918 REG458918 ROC458918 RXY458918 SHU458918 SRQ458918 TBM458918 TLI458918 TVE458918 UFA458918 UOW458918 UYS458918 VIO458918 VSK458918 WCG458918 WMC458918 WVY458918 T524454:U524454 JM524454 TI524454 ADE524454 ANA524454 AWW524454 BGS524454 BQO524454 CAK524454 CKG524454 CUC524454 DDY524454 DNU524454 DXQ524454 EHM524454 ERI524454 FBE524454 FLA524454 FUW524454 GES524454 GOO524454 GYK524454 HIG524454 HSC524454 IBY524454 ILU524454 IVQ524454 JFM524454 JPI524454 JZE524454 KJA524454 KSW524454 LCS524454 LMO524454 LWK524454 MGG524454 MQC524454 MZY524454 NJU524454 NTQ524454 ODM524454 ONI524454 OXE524454 PHA524454 PQW524454 QAS524454 QKO524454 QUK524454 REG524454 ROC524454 RXY524454 SHU524454 SRQ524454 TBM524454 TLI524454 TVE524454 UFA524454 UOW524454 UYS524454 VIO524454 VSK524454 WCG524454 WMC524454 WVY524454 T589990:U589990 JM589990 TI589990 ADE589990 ANA589990 AWW589990 BGS589990 BQO589990 CAK589990 CKG589990 CUC589990 DDY589990 DNU589990 DXQ589990 EHM589990 ERI589990 FBE589990 FLA589990 FUW589990 GES589990 GOO589990 GYK589990 HIG589990 HSC589990 IBY589990 ILU589990 IVQ589990 JFM589990 JPI589990 JZE589990 KJA589990 KSW589990 LCS589990 LMO589990 LWK589990 MGG589990 MQC589990 MZY589990 NJU589990 NTQ589990 ODM589990 ONI589990 OXE589990 PHA589990 PQW589990 QAS589990 QKO589990 QUK589990 REG589990 ROC589990 RXY589990 SHU589990 SRQ589990 TBM589990 TLI589990 TVE589990 UFA589990 UOW589990 UYS589990 VIO589990 VSK589990 WCG589990 WMC589990 WVY589990 T655526:U655526 JM655526 TI655526 ADE655526 ANA655526 AWW655526 BGS655526 BQO655526 CAK655526 CKG655526 CUC655526 DDY655526 DNU655526 DXQ655526 EHM655526 ERI655526 FBE655526 FLA655526 FUW655526 GES655526 GOO655526 GYK655526 HIG655526 HSC655526 IBY655526 ILU655526 IVQ655526 JFM655526 JPI655526 JZE655526 KJA655526 KSW655526 LCS655526 LMO655526 LWK655526 MGG655526 MQC655526 MZY655526 NJU655526 NTQ655526 ODM655526 ONI655526 OXE655526 PHA655526 PQW655526 QAS655526 QKO655526 QUK655526 REG655526 ROC655526 RXY655526 SHU655526 SRQ655526 TBM655526 TLI655526 TVE655526 UFA655526 UOW655526 UYS655526 VIO655526 VSK655526 WCG655526 WMC655526 WVY655526 T721062:U721062 JM721062 TI721062 ADE721062 ANA721062 AWW721062 BGS721062 BQO721062 CAK721062 CKG721062 CUC721062 DDY721062 DNU721062 DXQ721062 EHM721062 ERI721062 FBE721062 FLA721062 FUW721062 GES721062 GOO721062 GYK721062 HIG721062 HSC721062 IBY721062 ILU721062 IVQ721062 JFM721062 JPI721062 JZE721062 KJA721062 KSW721062 LCS721062 LMO721062 LWK721062 MGG721062 MQC721062 MZY721062 NJU721062 NTQ721062 ODM721062 ONI721062 OXE721062 PHA721062 PQW721062 QAS721062 QKO721062 QUK721062 REG721062 ROC721062 RXY721062 SHU721062 SRQ721062 TBM721062 TLI721062 TVE721062 UFA721062 UOW721062 UYS721062 VIO721062 VSK721062 WCG721062 WMC721062 WVY721062 T786598:U786598 JM786598 TI786598 ADE786598 ANA786598 AWW786598 BGS786598 BQO786598 CAK786598 CKG786598 CUC786598 DDY786598 DNU786598 DXQ786598 EHM786598 ERI786598 FBE786598 FLA786598 FUW786598 GES786598 GOO786598 GYK786598 HIG786598 HSC786598 IBY786598 ILU786598 IVQ786598 JFM786598 JPI786598 JZE786598 KJA786598 KSW786598 LCS786598 LMO786598 LWK786598 MGG786598 MQC786598 MZY786598 NJU786598 NTQ786598 ODM786598 ONI786598 OXE786598 PHA786598 PQW786598 QAS786598 QKO786598 QUK786598 REG786598 ROC786598 RXY786598 SHU786598 SRQ786598 TBM786598 TLI786598 TVE786598 UFA786598 UOW786598 UYS786598 VIO786598 VSK786598 WCG786598 WMC786598 WVY786598 T852134:U852134 JM852134 TI852134 ADE852134 ANA852134 AWW852134 BGS852134 BQO852134 CAK852134 CKG852134 CUC852134 DDY852134 DNU852134 DXQ852134 EHM852134 ERI852134 FBE852134 FLA852134 FUW852134 GES852134 GOO852134 GYK852134 HIG852134 HSC852134 IBY852134 ILU852134 IVQ852134 JFM852134 JPI852134 JZE852134 KJA852134 KSW852134 LCS852134 LMO852134 LWK852134 MGG852134 MQC852134 MZY852134 NJU852134 NTQ852134 ODM852134 ONI852134 OXE852134 PHA852134 PQW852134 QAS852134 QKO852134 QUK852134 REG852134 ROC852134 RXY852134 SHU852134 SRQ852134 TBM852134 TLI852134 TVE852134 UFA852134 UOW852134 UYS852134 VIO852134 VSK852134 WCG852134 WMC852134 WVY852134 T917670:U917670 JM917670 TI917670 ADE917670 ANA917670 AWW917670 BGS917670 BQO917670 CAK917670 CKG917670 CUC917670 DDY917670 DNU917670 DXQ917670 EHM917670 ERI917670 FBE917670 FLA917670 FUW917670 GES917670 GOO917670 GYK917670 HIG917670 HSC917670 IBY917670 ILU917670 IVQ917670 JFM917670 JPI917670 JZE917670 KJA917670 KSW917670 LCS917670 LMO917670 LWK917670 MGG917670 MQC917670 MZY917670 NJU917670 NTQ917670 ODM917670 ONI917670 OXE917670 PHA917670 PQW917670 QAS917670 QKO917670 QUK917670 REG917670 ROC917670 RXY917670 SHU917670 SRQ917670 TBM917670 TLI917670 TVE917670 UFA917670 UOW917670 UYS917670 VIO917670 VSK917670 WCG917670 WMC917670 WVY917670 T983206:U983206 JM983206 TI983206 ADE983206 ANA983206 AWW983206 BGS983206 BQO983206 CAK983206 CKG983206 CUC983206 DDY983206 DNU983206 DXQ983206 EHM983206 ERI983206 FBE983206 FLA983206 FUW983206 GES983206 GOO983206 GYK983206 HIG983206 HSC983206 IBY983206 ILU983206 IVQ983206 JFM983206 JPI983206 JZE983206 KJA983206 KSW983206 LCS983206 LMO983206 LWK983206 MGG983206 MQC983206 MZY983206 NJU983206 NTQ983206 ODM983206 ONI983206 OXE983206 PHA983206 PQW983206 QAS983206 QKO983206 QUK983206 REG983206 ROC983206 RXY983206 SHU983206 SRQ983206 TBM983206 TLI983206 TVE983206 UFA983206 UOW983206 UYS983206 VIO983206 VSK983206 WCG983206 WMC983206 WVY983206 T65689:U65689 JM65689 TI65689 ADE65689 ANA65689 AWW65689 BGS65689 BQO65689 CAK65689 CKG65689 CUC65689 DDY65689 DNU65689 DXQ65689 EHM65689 ERI65689 FBE65689 FLA65689 FUW65689 GES65689 GOO65689 GYK65689 HIG65689 HSC65689 IBY65689 ILU65689 IVQ65689 JFM65689 JPI65689 JZE65689 KJA65689 KSW65689 LCS65689 LMO65689 LWK65689 MGG65689 MQC65689 MZY65689 NJU65689 NTQ65689 ODM65689 ONI65689 OXE65689 PHA65689 PQW65689 QAS65689 QKO65689 QUK65689 REG65689 ROC65689 RXY65689 SHU65689 SRQ65689 TBM65689 TLI65689 TVE65689 UFA65689 UOW65689 UYS65689 VIO65689 VSK65689 WCG65689 WMC65689 WVY65689 T131225:U131225 JM131225 TI131225 ADE131225 ANA131225 AWW131225 BGS131225 BQO131225 CAK131225 CKG131225 CUC131225 DDY131225 DNU131225 DXQ131225 EHM131225 ERI131225 FBE131225 FLA131225 FUW131225 GES131225 GOO131225 GYK131225 HIG131225 HSC131225 IBY131225 ILU131225 IVQ131225 JFM131225 JPI131225 JZE131225 KJA131225 KSW131225 LCS131225 LMO131225 LWK131225 MGG131225 MQC131225 MZY131225 NJU131225 NTQ131225 ODM131225 ONI131225 OXE131225 PHA131225 PQW131225 QAS131225 QKO131225 QUK131225 REG131225 ROC131225 RXY131225 SHU131225 SRQ131225 TBM131225 TLI131225 TVE131225 UFA131225 UOW131225 UYS131225 VIO131225 VSK131225 WCG131225 WMC131225 WVY131225 T196761:U196761 JM196761 TI196761 ADE196761 ANA196761 AWW196761 BGS196761 BQO196761 CAK196761 CKG196761 CUC196761 DDY196761 DNU196761 DXQ196761 EHM196761 ERI196761 FBE196761 FLA196761 FUW196761 GES196761 GOO196761 GYK196761 HIG196761 HSC196761 IBY196761 ILU196761 IVQ196761 JFM196761 JPI196761 JZE196761 KJA196761 KSW196761 LCS196761 LMO196761 LWK196761 MGG196761 MQC196761 MZY196761 NJU196761 NTQ196761 ODM196761 ONI196761 OXE196761 PHA196761 PQW196761 QAS196761 QKO196761 QUK196761 REG196761 ROC196761 RXY196761 SHU196761 SRQ196761 TBM196761 TLI196761 TVE196761 UFA196761 UOW196761 UYS196761 VIO196761 VSK196761 WCG196761 WMC196761 WVY196761 T262297:U262297 JM262297 TI262297 ADE262297 ANA262297 AWW262297 BGS262297 BQO262297 CAK262297 CKG262297 CUC262297 DDY262297 DNU262297 DXQ262297 EHM262297 ERI262297 FBE262297 FLA262297 FUW262297 GES262297 GOO262297 GYK262297 HIG262297 HSC262297 IBY262297 ILU262297 IVQ262297 JFM262297 JPI262297 JZE262297 KJA262297 KSW262297 LCS262297 LMO262297 LWK262297 MGG262297 MQC262297 MZY262297 NJU262297 NTQ262297 ODM262297 ONI262297 OXE262297 PHA262297 PQW262297 QAS262297 QKO262297 QUK262297 REG262297 ROC262297 RXY262297 SHU262297 SRQ262297 TBM262297 TLI262297 TVE262297 UFA262297 UOW262297 UYS262297 VIO262297 VSK262297 WCG262297 WMC262297 WVY262297 T327833:U327833 JM327833 TI327833 ADE327833 ANA327833 AWW327833 BGS327833 BQO327833 CAK327833 CKG327833 CUC327833 DDY327833 DNU327833 DXQ327833 EHM327833 ERI327833 FBE327833 FLA327833 FUW327833 GES327833 GOO327833 GYK327833 HIG327833 HSC327833 IBY327833 ILU327833 IVQ327833 JFM327833 JPI327833 JZE327833 KJA327833 KSW327833 LCS327833 LMO327833 LWK327833 MGG327833 MQC327833 MZY327833 NJU327833 NTQ327833 ODM327833 ONI327833 OXE327833 PHA327833 PQW327833 QAS327833 QKO327833 QUK327833 REG327833 ROC327833 RXY327833 SHU327833 SRQ327833 TBM327833 TLI327833 TVE327833 UFA327833 UOW327833 UYS327833 VIO327833 VSK327833 WCG327833 WMC327833 WVY327833 T393369:U393369 JM393369 TI393369 ADE393369 ANA393369 AWW393369 BGS393369 BQO393369 CAK393369 CKG393369 CUC393369 DDY393369 DNU393369 DXQ393369 EHM393369 ERI393369 FBE393369 FLA393369 FUW393369 GES393369 GOO393369 GYK393369 HIG393369 HSC393369 IBY393369 ILU393369 IVQ393369 JFM393369 JPI393369 JZE393369 KJA393369 KSW393369 LCS393369 LMO393369 LWK393369 MGG393369 MQC393369 MZY393369 NJU393369 NTQ393369 ODM393369 ONI393369 OXE393369 PHA393369 PQW393369 QAS393369 QKO393369 QUK393369 REG393369 ROC393369 RXY393369 SHU393369 SRQ393369 TBM393369 TLI393369 TVE393369 UFA393369 UOW393369 UYS393369 VIO393369 VSK393369 WCG393369 WMC393369 WVY393369 T458905:U458905 JM458905 TI458905 ADE458905 ANA458905 AWW458905 BGS458905 BQO458905 CAK458905 CKG458905 CUC458905 DDY458905 DNU458905 DXQ458905 EHM458905 ERI458905 FBE458905 FLA458905 FUW458905 GES458905 GOO458905 GYK458905 HIG458905 HSC458905 IBY458905 ILU458905 IVQ458905 JFM458905 JPI458905 JZE458905 KJA458905 KSW458905 LCS458905 LMO458905 LWK458905 MGG458905 MQC458905 MZY458905 NJU458905 NTQ458905 ODM458905 ONI458905 OXE458905 PHA458905 PQW458905 QAS458905 QKO458905 QUK458905 REG458905 ROC458905 RXY458905 SHU458905 SRQ458905 TBM458905 TLI458905 TVE458905 UFA458905 UOW458905 UYS458905 VIO458905 VSK458905 WCG458905 WMC458905 WVY458905 T524441:U524441 JM524441 TI524441 ADE524441 ANA524441 AWW524441 BGS524441 BQO524441 CAK524441 CKG524441 CUC524441 DDY524441 DNU524441 DXQ524441 EHM524441 ERI524441 FBE524441 FLA524441 FUW524441 GES524441 GOO524441 GYK524441 HIG524441 HSC524441 IBY524441 ILU524441 IVQ524441 JFM524441 JPI524441 JZE524441 KJA524441 KSW524441 LCS524441 LMO524441 LWK524441 MGG524441 MQC524441 MZY524441 NJU524441 NTQ524441 ODM524441 ONI524441 OXE524441 PHA524441 PQW524441 QAS524441 QKO524441 QUK524441 REG524441 ROC524441 RXY524441 SHU524441 SRQ524441 TBM524441 TLI524441 TVE524441 UFA524441 UOW524441 UYS524441 VIO524441 VSK524441 WCG524441 WMC524441 WVY524441 T589977:U589977 JM589977 TI589977 ADE589977 ANA589977 AWW589977 BGS589977 BQO589977 CAK589977 CKG589977 CUC589977 DDY589977 DNU589977 DXQ589977 EHM589977 ERI589977 FBE589977 FLA589977 FUW589977 GES589977 GOO589977 GYK589977 HIG589977 HSC589977 IBY589977 ILU589977 IVQ589977 JFM589977 JPI589977 JZE589977 KJA589977 KSW589977 LCS589977 LMO589977 LWK589977 MGG589977 MQC589977 MZY589977 NJU589977 NTQ589977 ODM589977 ONI589977 OXE589977 PHA589977 PQW589977 QAS589977 QKO589977 QUK589977 REG589977 ROC589977 RXY589977 SHU589977 SRQ589977 TBM589977 TLI589977 TVE589977 UFA589977 UOW589977 UYS589977 VIO589977 VSK589977 WCG589977 WMC589977 WVY589977 T655513:U655513 JM655513 TI655513 ADE655513 ANA655513 AWW655513 BGS655513 BQO655513 CAK655513 CKG655513 CUC655513 DDY655513 DNU655513 DXQ655513 EHM655513 ERI655513 FBE655513 FLA655513 FUW655513 GES655513 GOO655513 GYK655513 HIG655513 HSC655513 IBY655513 ILU655513 IVQ655513 JFM655513 JPI655513 JZE655513 KJA655513 KSW655513 LCS655513 LMO655513 LWK655513 MGG655513 MQC655513 MZY655513 NJU655513 NTQ655513 ODM655513 ONI655513 OXE655513 PHA655513 PQW655513 QAS655513 QKO655513 QUK655513 REG655513 ROC655513 RXY655513 SHU655513 SRQ655513 TBM655513 TLI655513 TVE655513 UFA655513 UOW655513 UYS655513 VIO655513 VSK655513 WCG655513 WMC655513 WVY655513 T721049:U721049 JM721049 TI721049 ADE721049 ANA721049 AWW721049 BGS721049 BQO721049 CAK721049 CKG721049 CUC721049 DDY721049 DNU721049 DXQ721049 EHM721049 ERI721049 FBE721049 FLA721049 FUW721049 GES721049 GOO721049 GYK721049 HIG721049 HSC721049 IBY721049 ILU721049 IVQ721049 JFM721049 JPI721049 JZE721049 KJA721049 KSW721049 LCS721049 LMO721049 LWK721049 MGG721049 MQC721049 MZY721049 NJU721049 NTQ721049 ODM721049 ONI721049 OXE721049 PHA721049 PQW721049 QAS721049 QKO721049 QUK721049 REG721049 ROC721049 RXY721049 SHU721049 SRQ721049 TBM721049 TLI721049 TVE721049 UFA721049 UOW721049 UYS721049 VIO721049 VSK721049 WCG721049 WMC721049 WVY721049 T786585:U786585 JM786585 TI786585 ADE786585 ANA786585 AWW786585 BGS786585 BQO786585 CAK786585 CKG786585 CUC786585 DDY786585 DNU786585 DXQ786585 EHM786585 ERI786585 FBE786585 FLA786585 FUW786585 GES786585 GOO786585 GYK786585 HIG786585 HSC786585 IBY786585 ILU786585 IVQ786585 JFM786585 JPI786585 JZE786585 KJA786585 KSW786585 LCS786585 LMO786585 LWK786585 MGG786585 MQC786585 MZY786585 NJU786585 NTQ786585 ODM786585 ONI786585 OXE786585 PHA786585 PQW786585 QAS786585 QKO786585 QUK786585 REG786585 ROC786585 RXY786585 SHU786585 SRQ786585 TBM786585 TLI786585 TVE786585 UFA786585 UOW786585 UYS786585 VIO786585 VSK786585 WCG786585 WMC786585 WVY786585 T852121:U852121 JM852121 TI852121 ADE852121 ANA852121 AWW852121 BGS852121 BQO852121 CAK852121 CKG852121 CUC852121 DDY852121 DNU852121 DXQ852121 EHM852121 ERI852121 FBE852121 FLA852121 FUW852121 GES852121 GOO852121 GYK852121 HIG852121 HSC852121 IBY852121 ILU852121 IVQ852121 JFM852121 JPI852121 JZE852121 KJA852121 KSW852121 LCS852121 LMO852121 LWK852121 MGG852121 MQC852121 MZY852121 NJU852121 NTQ852121 ODM852121 ONI852121 OXE852121 PHA852121 PQW852121 QAS852121 QKO852121 QUK852121 REG852121 ROC852121 RXY852121 SHU852121 SRQ852121 TBM852121 TLI852121 TVE852121 UFA852121 UOW852121 UYS852121 VIO852121 VSK852121 WCG852121 WMC852121 WVY852121 T917657:U917657 JM917657 TI917657 ADE917657 ANA917657 AWW917657 BGS917657 BQO917657 CAK917657 CKG917657 CUC917657 DDY917657 DNU917657 DXQ917657 EHM917657 ERI917657 FBE917657 FLA917657 FUW917657 GES917657 GOO917657 GYK917657 HIG917657 HSC917657 IBY917657 ILU917657 IVQ917657 JFM917657 JPI917657 JZE917657 KJA917657 KSW917657 LCS917657 LMO917657 LWK917657 MGG917657 MQC917657 MZY917657 NJU917657 NTQ917657 ODM917657 ONI917657 OXE917657 PHA917657 PQW917657 QAS917657 QKO917657 QUK917657 REG917657 ROC917657 RXY917657 SHU917657 SRQ917657 TBM917657 TLI917657 TVE917657 UFA917657 UOW917657 UYS917657 VIO917657 VSK917657 WCG917657 WMC917657 WVY917657 T983193:U983193 JM983193 TI983193 ADE983193 ANA983193 AWW983193 BGS983193 BQO983193 CAK983193 CKG983193 CUC983193 DDY983193 DNU983193 DXQ983193 EHM983193 ERI983193 FBE983193 FLA983193 FUW983193 GES983193 GOO983193 GYK983193 HIG983193 HSC983193 IBY983193 ILU983193 IVQ983193 JFM983193 JPI983193 JZE983193 KJA983193 KSW983193 LCS983193 LMO983193 LWK983193 MGG983193 MQC983193 MZY983193 NJU983193 NTQ983193 ODM983193 ONI983193 OXE983193 PHA983193 PQW983193 QAS983193 QKO983193 QUK983193 REG983193 ROC983193 RXY983193 SHU983193 SRQ983193 TBM983193 TLI983193 TVE983193 UFA983193 UOW983193 UYS983193 VIO983193 VSK983193 WCG983193 WMC983193 WVY983193" xr:uid="{00000000-0002-0000-0200-000009000000}"/>
    <dataValidation allowBlank="1" showInputMessage="1" showErrorMessage="1" prompt="Razón Social" sqref="R65486:S65486 JL65486 TH65486 ADD65486 AMZ65486 AWV65486 BGR65486 BQN65486 CAJ65486 CKF65486 CUB65486 DDX65486 DNT65486 DXP65486 EHL65486 ERH65486 FBD65486 FKZ65486 FUV65486 GER65486 GON65486 GYJ65486 HIF65486 HSB65486 IBX65486 ILT65486 IVP65486 JFL65486 JPH65486 JZD65486 KIZ65486 KSV65486 LCR65486 LMN65486 LWJ65486 MGF65486 MQB65486 MZX65486 NJT65486 NTP65486 ODL65486 ONH65486 OXD65486 PGZ65486 PQV65486 QAR65486 QKN65486 QUJ65486 REF65486 ROB65486 RXX65486 SHT65486 SRP65486 TBL65486 TLH65486 TVD65486 UEZ65486 UOV65486 UYR65486 VIN65486 VSJ65486 WCF65486 WMB65486 WVX65486 R131022:S131022 JL131022 TH131022 ADD131022 AMZ131022 AWV131022 BGR131022 BQN131022 CAJ131022 CKF131022 CUB131022 DDX131022 DNT131022 DXP131022 EHL131022 ERH131022 FBD131022 FKZ131022 FUV131022 GER131022 GON131022 GYJ131022 HIF131022 HSB131022 IBX131022 ILT131022 IVP131022 JFL131022 JPH131022 JZD131022 KIZ131022 KSV131022 LCR131022 LMN131022 LWJ131022 MGF131022 MQB131022 MZX131022 NJT131022 NTP131022 ODL131022 ONH131022 OXD131022 PGZ131022 PQV131022 QAR131022 QKN131022 QUJ131022 REF131022 ROB131022 RXX131022 SHT131022 SRP131022 TBL131022 TLH131022 TVD131022 UEZ131022 UOV131022 UYR131022 VIN131022 VSJ131022 WCF131022 WMB131022 WVX131022 R196558:S196558 JL196558 TH196558 ADD196558 AMZ196558 AWV196558 BGR196558 BQN196558 CAJ196558 CKF196558 CUB196558 DDX196558 DNT196558 DXP196558 EHL196558 ERH196558 FBD196558 FKZ196558 FUV196558 GER196558 GON196558 GYJ196558 HIF196558 HSB196558 IBX196558 ILT196558 IVP196558 JFL196558 JPH196558 JZD196558 KIZ196558 KSV196558 LCR196558 LMN196558 LWJ196558 MGF196558 MQB196558 MZX196558 NJT196558 NTP196558 ODL196558 ONH196558 OXD196558 PGZ196558 PQV196558 QAR196558 QKN196558 QUJ196558 REF196558 ROB196558 RXX196558 SHT196558 SRP196558 TBL196558 TLH196558 TVD196558 UEZ196558 UOV196558 UYR196558 VIN196558 VSJ196558 WCF196558 WMB196558 WVX196558 R262094:S262094 JL262094 TH262094 ADD262094 AMZ262094 AWV262094 BGR262094 BQN262094 CAJ262094 CKF262094 CUB262094 DDX262094 DNT262094 DXP262094 EHL262094 ERH262094 FBD262094 FKZ262094 FUV262094 GER262094 GON262094 GYJ262094 HIF262094 HSB262094 IBX262094 ILT262094 IVP262094 JFL262094 JPH262094 JZD262094 KIZ262094 KSV262094 LCR262094 LMN262094 LWJ262094 MGF262094 MQB262094 MZX262094 NJT262094 NTP262094 ODL262094 ONH262094 OXD262094 PGZ262094 PQV262094 QAR262094 QKN262094 QUJ262094 REF262094 ROB262094 RXX262094 SHT262094 SRP262094 TBL262094 TLH262094 TVD262094 UEZ262094 UOV262094 UYR262094 VIN262094 VSJ262094 WCF262094 WMB262094 WVX262094 R327630:S327630 JL327630 TH327630 ADD327630 AMZ327630 AWV327630 BGR327630 BQN327630 CAJ327630 CKF327630 CUB327630 DDX327630 DNT327630 DXP327630 EHL327630 ERH327630 FBD327630 FKZ327630 FUV327630 GER327630 GON327630 GYJ327630 HIF327630 HSB327630 IBX327630 ILT327630 IVP327630 JFL327630 JPH327630 JZD327630 KIZ327630 KSV327630 LCR327630 LMN327630 LWJ327630 MGF327630 MQB327630 MZX327630 NJT327630 NTP327630 ODL327630 ONH327630 OXD327630 PGZ327630 PQV327630 QAR327630 QKN327630 QUJ327630 REF327630 ROB327630 RXX327630 SHT327630 SRP327630 TBL327630 TLH327630 TVD327630 UEZ327630 UOV327630 UYR327630 VIN327630 VSJ327630 WCF327630 WMB327630 WVX327630 R393166:S393166 JL393166 TH393166 ADD393166 AMZ393166 AWV393166 BGR393166 BQN393166 CAJ393166 CKF393166 CUB393166 DDX393166 DNT393166 DXP393166 EHL393166 ERH393166 FBD393166 FKZ393166 FUV393166 GER393166 GON393166 GYJ393166 HIF393166 HSB393166 IBX393166 ILT393166 IVP393166 JFL393166 JPH393166 JZD393166 KIZ393166 KSV393166 LCR393166 LMN393166 LWJ393166 MGF393166 MQB393166 MZX393166 NJT393166 NTP393166 ODL393166 ONH393166 OXD393166 PGZ393166 PQV393166 QAR393166 QKN393166 QUJ393166 REF393166 ROB393166 RXX393166 SHT393166 SRP393166 TBL393166 TLH393166 TVD393166 UEZ393166 UOV393166 UYR393166 VIN393166 VSJ393166 WCF393166 WMB393166 WVX393166 R458702:S458702 JL458702 TH458702 ADD458702 AMZ458702 AWV458702 BGR458702 BQN458702 CAJ458702 CKF458702 CUB458702 DDX458702 DNT458702 DXP458702 EHL458702 ERH458702 FBD458702 FKZ458702 FUV458702 GER458702 GON458702 GYJ458702 HIF458702 HSB458702 IBX458702 ILT458702 IVP458702 JFL458702 JPH458702 JZD458702 KIZ458702 KSV458702 LCR458702 LMN458702 LWJ458702 MGF458702 MQB458702 MZX458702 NJT458702 NTP458702 ODL458702 ONH458702 OXD458702 PGZ458702 PQV458702 QAR458702 QKN458702 QUJ458702 REF458702 ROB458702 RXX458702 SHT458702 SRP458702 TBL458702 TLH458702 TVD458702 UEZ458702 UOV458702 UYR458702 VIN458702 VSJ458702 WCF458702 WMB458702 WVX458702 R524238:S524238 JL524238 TH524238 ADD524238 AMZ524238 AWV524238 BGR524238 BQN524238 CAJ524238 CKF524238 CUB524238 DDX524238 DNT524238 DXP524238 EHL524238 ERH524238 FBD524238 FKZ524238 FUV524238 GER524238 GON524238 GYJ524238 HIF524238 HSB524238 IBX524238 ILT524238 IVP524238 JFL524238 JPH524238 JZD524238 KIZ524238 KSV524238 LCR524238 LMN524238 LWJ524238 MGF524238 MQB524238 MZX524238 NJT524238 NTP524238 ODL524238 ONH524238 OXD524238 PGZ524238 PQV524238 QAR524238 QKN524238 QUJ524238 REF524238 ROB524238 RXX524238 SHT524238 SRP524238 TBL524238 TLH524238 TVD524238 UEZ524238 UOV524238 UYR524238 VIN524238 VSJ524238 WCF524238 WMB524238 WVX524238 R589774:S589774 JL589774 TH589774 ADD589774 AMZ589774 AWV589774 BGR589774 BQN589774 CAJ589774 CKF589774 CUB589774 DDX589774 DNT589774 DXP589774 EHL589774 ERH589774 FBD589774 FKZ589774 FUV589774 GER589774 GON589774 GYJ589774 HIF589774 HSB589774 IBX589774 ILT589774 IVP589774 JFL589774 JPH589774 JZD589774 KIZ589774 KSV589774 LCR589774 LMN589774 LWJ589774 MGF589774 MQB589774 MZX589774 NJT589774 NTP589774 ODL589774 ONH589774 OXD589774 PGZ589774 PQV589774 QAR589774 QKN589774 QUJ589774 REF589774 ROB589774 RXX589774 SHT589774 SRP589774 TBL589774 TLH589774 TVD589774 UEZ589774 UOV589774 UYR589774 VIN589774 VSJ589774 WCF589774 WMB589774 WVX589774 R655310:S655310 JL655310 TH655310 ADD655310 AMZ655310 AWV655310 BGR655310 BQN655310 CAJ655310 CKF655310 CUB655310 DDX655310 DNT655310 DXP655310 EHL655310 ERH655310 FBD655310 FKZ655310 FUV655310 GER655310 GON655310 GYJ655310 HIF655310 HSB655310 IBX655310 ILT655310 IVP655310 JFL655310 JPH655310 JZD655310 KIZ655310 KSV655310 LCR655310 LMN655310 LWJ655310 MGF655310 MQB655310 MZX655310 NJT655310 NTP655310 ODL655310 ONH655310 OXD655310 PGZ655310 PQV655310 QAR655310 QKN655310 QUJ655310 REF655310 ROB655310 RXX655310 SHT655310 SRP655310 TBL655310 TLH655310 TVD655310 UEZ655310 UOV655310 UYR655310 VIN655310 VSJ655310 WCF655310 WMB655310 WVX655310 R720846:S720846 JL720846 TH720846 ADD720846 AMZ720846 AWV720846 BGR720846 BQN720846 CAJ720846 CKF720846 CUB720846 DDX720846 DNT720846 DXP720846 EHL720846 ERH720846 FBD720846 FKZ720846 FUV720846 GER720846 GON720846 GYJ720846 HIF720846 HSB720846 IBX720846 ILT720846 IVP720846 JFL720846 JPH720846 JZD720846 KIZ720846 KSV720846 LCR720846 LMN720846 LWJ720846 MGF720846 MQB720846 MZX720846 NJT720846 NTP720846 ODL720846 ONH720846 OXD720846 PGZ720846 PQV720846 QAR720846 QKN720846 QUJ720846 REF720846 ROB720846 RXX720846 SHT720846 SRP720846 TBL720846 TLH720846 TVD720846 UEZ720846 UOV720846 UYR720846 VIN720846 VSJ720846 WCF720846 WMB720846 WVX720846 R786382:S786382 JL786382 TH786382 ADD786382 AMZ786382 AWV786382 BGR786382 BQN786382 CAJ786382 CKF786382 CUB786382 DDX786382 DNT786382 DXP786382 EHL786382 ERH786382 FBD786382 FKZ786382 FUV786382 GER786382 GON786382 GYJ786382 HIF786382 HSB786382 IBX786382 ILT786382 IVP786382 JFL786382 JPH786382 JZD786382 KIZ786382 KSV786382 LCR786382 LMN786382 LWJ786382 MGF786382 MQB786382 MZX786382 NJT786382 NTP786382 ODL786382 ONH786382 OXD786382 PGZ786382 PQV786382 QAR786382 QKN786382 QUJ786382 REF786382 ROB786382 RXX786382 SHT786382 SRP786382 TBL786382 TLH786382 TVD786382 UEZ786382 UOV786382 UYR786382 VIN786382 VSJ786382 WCF786382 WMB786382 WVX786382 R851918:S851918 JL851918 TH851918 ADD851918 AMZ851918 AWV851918 BGR851918 BQN851918 CAJ851918 CKF851918 CUB851918 DDX851918 DNT851918 DXP851918 EHL851918 ERH851918 FBD851918 FKZ851918 FUV851918 GER851918 GON851918 GYJ851918 HIF851918 HSB851918 IBX851918 ILT851918 IVP851918 JFL851918 JPH851918 JZD851918 KIZ851918 KSV851918 LCR851918 LMN851918 LWJ851918 MGF851918 MQB851918 MZX851918 NJT851918 NTP851918 ODL851918 ONH851918 OXD851918 PGZ851918 PQV851918 QAR851918 QKN851918 QUJ851918 REF851918 ROB851918 RXX851918 SHT851918 SRP851918 TBL851918 TLH851918 TVD851918 UEZ851918 UOV851918 UYR851918 VIN851918 VSJ851918 WCF851918 WMB851918 WVX851918 R917454:S917454 JL917454 TH917454 ADD917454 AMZ917454 AWV917454 BGR917454 BQN917454 CAJ917454 CKF917454 CUB917454 DDX917454 DNT917454 DXP917454 EHL917454 ERH917454 FBD917454 FKZ917454 FUV917454 GER917454 GON917454 GYJ917454 HIF917454 HSB917454 IBX917454 ILT917454 IVP917454 JFL917454 JPH917454 JZD917454 KIZ917454 KSV917454 LCR917454 LMN917454 LWJ917454 MGF917454 MQB917454 MZX917454 NJT917454 NTP917454 ODL917454 ONH917454 OXD917454 PGZ917454 PQV917454 QAR917454 QKN917454 QUJ917454 REF917454 ROB917454 RXX917454 SHT917454 SRP917454 TBL917454 TLH917454 TVD917454 UEZ917454 UOV917454 UYR917454 VIN917454 VSJ917454 WCF917454 WMB917454 WVX917454 R982990:S982990 JL982990 TH982990 ADD982990 AMZ982990 AWV982990 BGR982990 BQN982990 CAJ982990 CKF982990 CUB982990 DDX982990 DNT982990 DXP982990 EHL982990 ERH982990 FBD982990 FKZ982990 FUV982990 GER982990 GON982990 GYJ982990 HIF982990 HSB982990 IBX982990 ILT982990 IVP982990 JFL982990 JPH982990 JZD982990 KIZ982990 KSV982990 LCR982990 LMN982990 LWJ982990 MGF982990 MQB982990 MZX982990 NJT982990 NTP982990 ODL982990 ONH982990 OXD982990 PGZ982990 PQV982990 QAR982990 QKN982990 QUJ982990 REF982990 ROB982990 RXX982990 SHT982990 SRP982990 TBL982990 TLH982990 TVD982990 UEZ982990 UOV982990 UYR982990 VIN982990 VSJ982990 WCF982990 WMB982990 WVX982990" xr:uid="{00000000-0002-0000-0200-00000A000000}"/>
    <dataValidation allowBlank="1" showInputMessage="1" showErrorMessage="1" prompt="NIT" sqref="R65487:S65487 JL65487 TH65487 ADD65487 AMZ65487 AWV65487 BGR65487 BQN65487 CAJ65487 CKF65487 CUB65487 DDX65487 DNT65487 DXP65487 EHL65487 ERH65487 FBD65487 FKZ65487 FUV65487 GER65487 GON65487 GYJ65487 HIF65487 HSB65487 IBX65487 ILT65487 IVP65487 JFL65487 JPH65487 JZD65487 KIZ65487 KSV65487 LCR65487 LMN65487 LWJ65487 MGF65487 MQB65487 MZX65487 NJT65487 NTP65487 ODL65487 ONH65487 OXD65487 PGZ65487 PQV65487 QAR65487 QKN65487 QUJ65487 REF65487 ROB65487 RXX65487 SHT65487 SRP65487 TBL65487 TLH65487 TVD65487 UEZ65487 UOV65487 UYR65487 VIN65487 VSJ65487 WCF65487 WMB65487 WVX65487 R131023:S131023 JL131023 TH131023 ADD131023 AMZ131023 AWV131023 BGR131023 BQN131023 CAJ131023 CKF131023 CUB131023 DDX131023 DNT131023 DXP131023 EHL131023 ERH131023 FBD131023 FKZ131023 FUV131023 GER131023 GON131023 GYJ131023 HIF131023 HSB131023 IBX131023 ILT131023 IVP131023 JFL131023 JPH131023 JZD131023 KIZ131023 KSV131023 LCR131023 LMN131023 LWJ131023 MGF131023 MQB131023 MZX131023 NJT131023 NTP131023 ODL131023 ONH131023 OXD131023 PGZ131023 PQV131023 QAR131023 QKN131023 QUJ131023 REF131023 ROB131023 RXX131023 SHT131023 SRP131023 TBL131023 TLH131023 TVD131023 UEZ131023 UOV131023 UYR131023 VIN131023 VSJ131023 WCF131023 WMB131023 WVX131023 R196559:S196559 JL196559 TH196559 ADD196559 AMZ196559 AWV196559 BGR196559 BQN196559 CAJ196559 CKF196559 CUB196559 DDX196559 DNT196559 DXP196559 EHL196559 ERH196559 FBD196559 FKZ196559 FUV196559 GER196559 GON196559 GYJ196559 HIF196559 HSB196559 IBX196559 ILT196559 IVP196559 JFL196559 JPH196559 JZD196559 KIZ196559 KSV196559 LCR196559 LMN196559 LWJ196559 MGF196559 MQB196559 MZX196559 NJT196559 NTP196559 ODL196559 ONH196559 OXD196559 PGZ196559 PQV196559 QAR196559 QKN196559 QUJ196559 REF196559 ROB196559 RXX196559 SHT196559 SRP196559 TBL196559 TLH196559 TVD196559 UEZ196559 UOV196559 UYR196559 VIN196559 VSJ196559 WCF196559 WMB196559 WVX196559 R262095:S262095 JL262095 TH262095 ADD262095 AMZ262095 AWV262095 BGR262095 BQN262095 CAJ262095 CKF262095 CUB262095 DDX262095 DNT262095 DXP262095 EHL262095 ERH262095 FBD262095 FKZ262095 FUV262095 GER262095 GON262095 GYJ262095 HIF262095 HSB262095 IBX262095 ILT262095 IVP262095 JFL262095 JPH262095 JZD262095 KIZ262095 KSV262095 LCR262095 LMN262095 LWJ262095 MGF262095 MQB262095 MZX262095 NJT262095 NTP262095 ODL262095 ONH262095 OXD262095 PGZ262095 PQV262095 QAR262095 QKN262095 QUJ262095 REF262095 ROB262095 RXX262095 SHT262095 SRP262095 TBL262095 TLH262095 TVD262095 UEZ262095 UOV262095 UYR262095 VIN262095 VSJ262095 WCF262095 WMB262095 WVX262095 R327631:S327631 JL327631 TH327631 ADD327631 AMZ327631 AWV327631 BGR327631 BQN327631 CAJ327631 CKF327631 CUB327631 DDX327631 DNT327631 DXP327631 EHL327631 ERH327631 FBD327631 FKZ327631 FUV327631 GER327631 GON327631 GYJ327631 HIF327631 HSB327631 IBX327631 ILT327631 IVP327631 JFL327631 JPH327631 JZD327631 KIZ327631 KSV327631 LCR327631 LMN327631 LWJ327631 MGF327631 MQB327631 MZX327631 NJT327631 NTP327631 ODL327631 ONH327631 OXD327631 PGZ327631 PQV327631 QAR327631 QKN327631 QUJ327631 REF327631 ROB327631 RXX327631 SHT327631 SRP327631 TBL327631 TLH327631 TVD327631 UEZ327631 UOV327631 UYR327631 VIN327631 VSJ327631 WCF327631 WMB327631 WVX327631 R393167:S393167 JL393167 TH393167 ADD393167 AMZ393167 AWV393167 BGR393167 BQN393167 CAJ393167 CKF393167 CUB393167 DDX393167 DNT393167 DXP393167 EHL393167 ERH393167 FBD393167 FKZ393167 FUV393167 GER393167 GON393167 GYJ393167 HIF393167 HSB393167 IBX393167 ILT393167 IVP393167 JFL393167 JPH393167 JZD393167 KIZ393167 KSV393167 LCR393167 LMN393167 LWJ393167 MGF393167 MQB393167 MZX393167 NJT393167 NTP393167 ODL393167 ONH393167 OXD393167 PGZ393167 PQV393167 QAR393167 QKN393167 QUJ393167 REF393167 ROB393167 RXX393167 SHT393167 SRP393167 TBL393167 TLH393167 TVD393167 UEZ393167 UOV393167 UYR393167 VIN393167 VSJ393167 WCF393167 WMB393167 WVX393167 R458703:S458703 JL458703 TH458703 ADD458703 AMZ458703 AWV458703 BGR458703 BQN458703 CAJ458703 CKF458703 CUB458703 DDX458703 DNT458703 DXP458703 EHL458703 ERH458703 FBD458703 FKZ458703 FUV458703 GER458703 GON458703 GYJ458703 HIF458703 HSB458703 IBX458703 ILT458703 IVP458703 JFL458703 JPH458703 JZD458703 KIZ458703 KSV458703 LCR458703 LMN458703 LWJ458703 MGF458703 MQB458703 MZX458703 NJT458703 NTP458703 ODL458703 ONH458703 OXD458703 PGZ458703 PQV458703 QAR458703 QKN458703 QUJ458703 REF458703 ROB458703 RXX458703 SHT458703 SRP458703 TBL458703 TLH458703 TVD458703 UEZ458703 UOV458703 UYR458703 VIN458703 VSJ458703 WCF458703 WMB458703 WVX458703 R524239:S524239 JL524239 TH524239 ADD524239 AMZ524239 AWV524239 BGR524239 BQN524239 CAJ524239 CKF524239 CUB524239 DDX524239 DNT524239 DXP524239 EHL524239 ERH524239 FBD524239 FKZ524239 FUV524239 GER524239 GON524239 GYJ524239 HIF524239 HSB524239 IBX524239 ILT524239 IVP524239 JFL524239 JPH524239 JZD524239 KIZ524239 KSV524239 LCR524239 LMN524239 LWJ524239 MGF524239 MQB524239 MZX524239 NJT524239 NTP524239 ODL524239 ONH524239 OXD524239 PGZ524239 PQV524239 QAR524239 QKN524239 QUJ524239 REF524239 ROB524239 RXX524239 SHT524239 SRP524239 TBL524239 TLH524239 TVD524239 UEZ524239 UOV524239 UYR524239 VIN524239 VSJ524239 WCF524239 WMB524239 WVX524239 R589775:S589775 JL589775 TH589775 ADD589775 AMZ589775 AWV589775 BGR589775 BQN589775 CAJ589775 CKF589775 CUB589775 DDX589775 DNT589775 DXP589775 EHL589775 ERH589775 FBD589775 FKZ589775 FUV589775 GER589775 GON589775 GYJ589775 HIF589775 HSB589775 IBX589775 ILT589775 IVP589775 JFL589775 JPH589775 JZD589775 KIZ589775 KSV589775 LCR589775 LMN589775 LWJ589775 MGF589775 MQB589775 MZX589775 NJT589775 NTP589775 ODL589775 ONH589775 OXD589775 PGZ589775 PQV589775 QAR589775 QKN589775 QUJ589775 REF589775 ROB589775 RXX589775 SHT589775 SRP589775 TBL589775 TLH589775 TVD589775 UEZ589775 UOV589775 UYR589775 VIN589775 VSJ589775 WCF589775 WMB589775 WVX589775 R655311:S655311 JL655311 TH655311 ADD655311 AMZ655311 AWV655311 BGR655311 BQN655311 CAJ655311 CKF655311 CUB655311 DDX655311 DNT655311 DXP655311 EHL655311 ERH655311 FBD655311 FKZ655311 FUV655311 GER655311 GON655311 GYJ655311 HIF655311 HSB655311 IBX655311 ILT655311 IVP655311 JFL655311 JPH655311 JZD655311 KIZ655311 KSV655311 LCR655311 LMN655311 LWJ655311 MGF655311 MQB655311 MZX655311 NJT655311 NTP655311 ODL655311 ONH655311 OXD655311 PGZ655311 PQV655311 QAR655311 QKN655311 QUJ655311 REF655311 ROB655311 RXX655311 SHT655311 SRP655311 TBL655311 TLH655311 TVD655311 UEZ655311 UOV655311 UYR655311 VIN655311 VSJ655311 WCF655311 WMB655311 WVX655311 R720847:S720847 JL720847 TH720847 ADD720847 AMZ720847 AWV720847 BGR720847 BQN720847 CAJ720847 CKF720847 CUB720847 DDX720847 DNT720847 DXP720847 EHL720847 ERH720847 FBD720847 FKZ720847 FUV720847 GER720847 GON720847 GYJ720847 HIF720847 HSB720847 IBX720847 ILT720847 IVP720847 JFL720847 JPH720847 JZD720847 KIZ720847 KSV720847 LCR720847 LMN720847 LWJ720847 MGF720847 MQB720847 MZX720847 NJT720847 NTP720847 ODL720847 ONH720847 OXD720847 PGZ720847 PQV720847 QAR720847 QKN720847 QUJ720847 REF720847 ROB720847 RXX720847 SHT720847 SRP720847 TBL720847 TLH720847 TVD720847 UEZ720847 UOV720847 UYR720847 VIN720847 VSJ720847 WCF720847 WMB720847 WVX720847 R786383:S786383 JL786383 TH786383 ADD786383 AMZ786383 AWV786383 BGR786383 BQN786383 CAJ786383 CKF786383 CUB786383 DDX786383 DNT786383 DXP786383 EHL786383 ERH786383 FBD786383 FKZ786383 FUV786383 GER786383 GON786383 GYJ786383 HIF786383 HSB786383 IBX786383 ILT786383 IVP786383 JFL786383 JPH786383 JZD786383 KIZ786383 KSV786383 LCR786383 LMN786383 LWJ786383 MGF786383 MQB786383 MZX786383 NJT786383 NTP786383 ODL786383 ONH786383 OXD786383 PGZ786383 PQV786383 QAR786383 QKN786383 QUJ786383 REF786383 ROB786383 RXX786383 SHT786383 SRP786383 TBL786383 TLH786383 TVD786383 UEZ786383 UOV786383 UYR786383 VIN786383 VSJ786383 WCF786383 WMB786383 WVX786383 R851919:S851919 JL851919 TH851919 ADD851919 AMZ851919 AWV851919 BGR851919 BQN851919 CAJ851919 CKF851919 CUB851919 DDX851919 DNT851919 DXP851919 EHL851919 ERH851919 FBD851919 FKZ851919 FUV851919 GER851919 GON851919 GYJ851919 HIF851919 HSB851919 IBX851919 ILT851919 IVP851919 JFL851919 JPH851919 JZD851919 KIZ851919 KSV851919 LCR851919 LMN851919 LWJ851919 MGF851919 MQB851919 MZX851919 NJT851919 NTP851919 ODL851919 ONH851919 OXD851919 PGZ851919 PQV851919 QAR851919 QKN851919 QUJ851919 REF851919 ROB851919 RXX851919 SHT851919 SRP851919 TBL851919 TLH851919 TVD851919 UEZ851919 UOV851919 UYR851919 VIN851919 VSJ851919 WCF851919 WMB851919 WVX851919 R917455:S917455 JL917455 TH917455 ADD917455 AMZ917455 AWV917455 BGR917455 BQN917455 CAJ917455 CKF917455 CUB917455 DDX917455 DNT917455 DXP917455 EHL917455 ERH917455 FBD917455 FKZ917455 FUV917455 GER917455 GON917455 GYJ917455 HIF917455 HSB917455 IBX917455 ILT917455 IVP917455 JFL917455 JPH917455 JZD917455 KIZ917455 KSV917455 LCR917455 LMN917455 LWJ917455 MGF917455 MQB917455 MZX917455 NJT917455 NTP917455 ODL917455 ONH917455 OXD917455 PGZ917455 PQV917455 QAR917455 QKN917455 QUJ917455 REF917455 ROB917455 RXX917455 SHT917455 SRP917455 TBL917455 TLH917455 TVD917455 UEZ917455 UOV917455 UYR917455 VIN917455 VSJ917455 WCF917455 WMB917455 WVX917455 R982991:S982991 JL982991 TH982991 ADD982991 AMZ982991 AWV982991 BGR982991 BQN982991 CAJ982991 CKF982991 CUB982991 DDX982991 DNT982991 DXP982991 EHL982991 ERH982991 FBD982991 FKZ982991 FUV982991 GER982991 GON982991 GYJ982991 HIF982991 HSB982991 IBX982991 ILT982991 IVP982991 JFL982991 JPH982991 JZD982991 KIZ982991 KSV982991 LCR982991 LMN982991 LWJ982991 MGF982991 MQB982991 MZX982991 NJT982991 NTP982991 ODL982991 ONH982991 OXD982991 PGZ982991 PQV982991 QAR982991 QKN982991 QUJ982991 REF982991 ROB982991 RXX982991 SHT982991 SRP982991 TBL982991 TLH982991 TVD982991 UEZ982991 UOV982991 UYR982991 VIN982991 VSJ982991 WCF982991 WMB982991 WVX982991" xr:uid="{00000000-0002-0000-0200-00000B000000}"/>
    <dataValidation allowBlank="1" showInputMessage="1" showErrorMessage="1" prompt="Fecha de corte del Estado Financiero" sqref="R65488:S65488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R131024:S131024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R196560:S196560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R262096:S262096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R327632:S327632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R393168:S393168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R458704:S458704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R524240:S524240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R589776:S589776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R655312:S655312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R720848:S720848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R786384:S786384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R851920:S851920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R917456:S917456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R982992:S982992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xr:uid="{00000000-0002-0000-0200-00000C000000}"/>
    <dataValidation type="decimal" operator="greaterThanOrEqual" allowBlank="1" showInputMessage="1" showErrorMessage="1" error="Valor debe ser mayor o igual que 0" promptTitle="Actividad financiera y asegurado" prompt="Unicamente registren esta casilla los contribuyentes que realizan la actividad financiera y aseguradora" sqref="T65761:U65762 JM65761:JO65762 TI65761:TK65762 ADE65761:ADG65762 ANA65761:ANC65762 AWW65761:AWY65762 BGS65761:BGU65762 BQO65761:BQQ65762 CAK65761:CAM65762 CKG65761:CKI65762 CUC65761:CUE65762 DDY65761:DEA65762 DNU65761:DNW65762 DXQ65761:DXS65762 EHM65761:EHO65762 ERI65761:ERK65762 FBE65761:FBG65762 FLA65761:FLC65762 FUW65761:FUY65762 GES65761:GEU65762 GOO65761:GOQ65762 GYK65761:GYM65762 HIG65761:HII65762 HSC65761:HSE65762 IBY65761:ICA65762 ILU65761:ILW65762 IVQ65761:IVS65762 JFM65761:JFO65762 JPI65761:JPK65762 JZE65761:JZG65762 KJA65761:KJC65762 KSW65761:KSY65762 LCS65761:LCU65762 LMO65761:LMQ65762 LWK65761:LWM65762 MGG65761:MGI65762 MQC65761:MQE65762 MZY65761:NAA65762 NJU65761:NJW65762 NTQ65761:NTS65762 ODM65761:ODO65762 ONI65761:ONK65762 OXE65761:OXG65762 PHA65761:PHC65762 PQW65761:PQY65762 QAS65761:QAU65762 QKO65761:QKQ65762 QUK65761:QUM65762 REG65761:REI65762 ROC65761:ROE65762 RXY65761:RYA65762 SHU65761:SHW65762 SRQ65761:SRS65762 TBM65761:TBO65762 TLI65761:TLK65762 TVE65761:TVG65762 UFA65761:UFC65762 UOW65761:UOY65762 UYS65761:UYU65762 VIO65761:VIQ65762 VSK65761:VSM65762 WCG65761:WCI65762 WMC65761:WME65762 WVY65761:WWA65762 T131297:U131298 JM131297:JO131298 TI131297:TK131298 ADE131297:ADG131298 ANA131297:ANC131298 AWW131297:AWY131298 BGS131297:BGU131298 BQO131297:BQQ131298 CAK131297:CAM131298 CKG131297:CKI131298 CUC131297:CUE131298 DDY131297:DEA131298 DNU131297:DNW131298 DXQ131297:DXS131298 EHM131297:EHO131298 ERI131297:ERK131298 FBE131297:FBG131298 FLA131297:FLC131298 FUW131297:FUY131298 GES131297:GEU131298 GOO131297:GOQ131298 GYK131297:GYM131298 HIG131297:HII131298 HSC131297:HSE131298 IBY131297:ICA131298 ILU131297:ILW131298 IVQ131297:IVS131298 JFM131297:JFO131298 JPI131297:JPK131298 JZE131297:JZG131298 KJA131297:KJC131298 KSW131297:KSY131298 LCS131297:LCU131298 LMO131297:LMQ131298 LWK131297:LWM131298 MGG131297:MGI131298 MQC131297:MQE131298 MZY131297:NAA131298 NJU131297:NJW131298 NTQ131297:NTS131298 ODM131297:ODO131298 ONI131297:ONK131298 OXE131297:OXG131298 PHA131297:PHC131298 PQW131297:PQY131298 QAS131297:QAU131298 QKO131297:QKQ131298 QUK131297:QUM131298 REG131297:REI131298 ROC131297:ROE131298 RXY131297:RYA131298 SHU131297:SHW131298 SRQ131297:SRS131298 TBM131297:TBO131298 TLI131297:TLK131298 TVE131297:TVG131298 UFA131297:UFC131298 UOW131297:UOY131298 UYS131297:UYU131298 VIO131297:VIQ131298 VSK131297:VSM131298 WCG131297:WCI131298 WMC131297:WME131298 WVY131297:WWA131298 T196833:U196834 JM196833:JO196834 TI196833:TK196834 ADE196833:ADG196834 ANA196833:ANC196834 AWW196833:AWY196834 BGS196833:BGU196834 BQO196833:BQQ196834 CAK196833:CAM196834 CKG196833:CKI196834 CUC196833:CUE196834 DDY196833:DEA196834 DNU196833:DNW196834 DXQ196833:DXS196834 EHM196833:EHO196834 ERI196833:ERK196834 FBE196833:FBG196834 FLA196833:FLC196834 FUW196833:FUY196834 GES196833:GEU196834 GOO196833:GOQ196834 GYK196833:GYM196834 HIG196833:HII196834 HSC196833:HSE196834 IBY196833:ICA196834 ILU196833:ILW196834 IVQ196833:IVS196834 JFM196833:JFO196834 JPI196833:JPK196834 JZE196833:JZG196834 KJA196833:KJC196834 KSW196833:KSY196834 LCS196833:LCU196834 LMO196833:LMQ196834 LWK196833:LWM196834 MGG196833:MGI196834 MQC196833:MQE196834 MZY196833:NAA196834 NJU196833:NJW196834 NTQ196833:NTS196834 ODM196833:ODO196834 ONI196833:ONK196834 OXE196833:OXG196834 PHA196833:PHC196834 PQW196833:PQY196834 QAS196833:QAU196834 QKO196833:QKQ196834 QUK196833:QUM196834 REG196833:REI196834 ROC196833:ROE196834 RXY196833:RYA196834 SHU196833:SHW196834 SRQ196833:SRS196834 TBM196833:TBO196834 TLI196833:TLK196834 TVE196833:TVG196834 UFA196833:UFC196834 UOW196833:UOY196834 UYS196833:UYU196834 VIO196833:VIQ196834 VSK196833:VSM196834 WCG196833:WCI196834 WMC196833:WME196834 WVY196833:WWA196834 T262369:U262370 JM262369:JO262370 TI262369:TK262370 ADE262369:ADG262370 ANA262369:ANC262370 AWW262369:AWY262370 BGS262369:BGU262370 BQO262369:BQQ262370 CAK262369:CAM262370 CKG262369:CKI262370 CUC262369:CUE262370 DDY262369:DEA262370 DNU262369:DNW262370 DXQ262369:DXS262370 EHM262369:EHO262370 ERI262369:ERK262370 FBE262369:FBG262370 FLA262369:FLC262370 FUW262369:FUY262370 GES262369:GEU262370 GOO262369:GOQ262370 GYK262369:GYM262370 HIG262369:HII262370 HSC262369:HSE262370 IBY262369:ICA262370 ILU262369:ILW262370 IVQ262369:IVS262370 JFM262369:JFO262370 JPI262369:JPK262370 JZE262369:JZG262370 KJA262369:KJC262370 KSW262369:KSY262370 LCS262369:LCU262370 LMO262369:LMQ262370 LWK262369:LWM262370 MGG262369:MGI262370 MQC262369:MQE262370 MZY262369:NAA262370 NJU262369:NJW262370 NTQ262369:NTS262370 ODM262369:ODO262370 ONI262369:ONK262370 OXE262369:OXG262370 PHA262369:PHC262370 PQW262369:PQY262370 QAS262369:QAU262370 QKO262369:QKQ262370 QUK262369:QUM262370 REG262369:REI262370 ROC262369:ROE262370 RXY262369:RYA262370 SHU262369:SHW262370 SRQ262369:SRS262370 TBM262369:TBO262370 TLI262369:TLK262370 TVE262369:TVG262370 UFA262369:UFC262370 UOW262369:UOY262370 UYS262369:UYU262370 VIO262369:VIQ262370 VSK262369:VSM262370 WCG262369:WCI262370 WMC262369:WME262370 WVY262369:WWA262370 T327905:U327906 JM327905:JO327906 TI327905:TK327906 ADE327905:ADG327906 ANA327905:ANC327906 AWW327905:AWY327906 BGS327905:BGU327906 BQO327905:BQQ327906 CAK327905:CAM327906 CKG327905:CKI327906 CUC327905:CUE327906 DDY327905:DEA327906 DNU327905:DNW327906 DXQ327905:DXS327906 EHM327905:EHO327906 ERI327905:ERK327906 FBE327905:FBG327906 FLA327905:FLC327906 FUW327905:FUY327906 GES327905:GEU327906 GOO327905:GOQ327906 GYK327905:GYM327906 HIG327905:HII327906 HSC327905:HSE327906 IBY327905:ICA327906 ILU327905:ILW327906 IVQ327905:IVS327906 JFM327905:JFO327906 JPI327905:JPK327906 JZE327905:JZG327906 KJA327905:KJC327906 KSW327905:KSY327906 LCS327905:LCU327906 LMO327905:LMQ327906 LWK327905:LWM327906 MGG327905:MGI327906 MQC327905:MQE327906 MZY327905:NAA327906 NJU327905:NJW327906 NTQ327905:NTS327906 ODM327905:ODO327906 ONI327905:ONK327906 OXE327905:OXG327906 PHA327905:PHC327906 PQW327905:PQY327906 QAS327905:QAU327906 QKO327905:QKQ327906 QUK327905:QUM327906 REG327905:REI327906 ROC327905:ROE327906 RXY327905:RYA327906 SHU327905:SHW327906 SRQ327905:SRS327906 TBM327905:TBO327906 TLI327905:TLK327906 TVE327905:TVG327906 UFA327905:UFC327906 UOW327905:UOY327906 UYS327905:UYU327906 VIO327905:VIQ327906 VSK327905:VSM327906 WCG327905:WCI327906 WMC327905:WME327906 WVY327905:WWA327906 T393441:U393442 JM393441:JO393442 TI393441:TK393442 ADE393441:ADG393442 ANA393441:ANC393442 AWW393441:AWY393442 BGS393441:BGU393442 BQO393441:BQQ393442 CAK393441:CAM393442 CKG393441:CKI393442 CUC393441:CUE393442 DDY393441:DEA393442 DNU393441:DNW393442 DXQ393441:DXS393442 EHM393441:EHO393442 ERI393441:ERK393442 FBE393441:FBG393442 FLA393441:FLC393442 FUW393441:FUY393442 GES393441:GEU393442 GOO393441:GOQ393442 GYK393441:GYM393442 HIG393441:HII393442 HSC393441:HSE393442 IBY393441:ICA393442 ILU393441:ILW393442 IVQ393441:IVS393442 JFM393441:JFO393442 JPI393441:JPK393442 JZE393441:JZG393442 KJA393441:KJC393442 KSW393441:KSY393442 LCS393441:LCU393442 LMO393441:LMQ393442 LWK393441:LWM393442 MGG393441:MGI393442 MQC393441:MQE393442 MZY393441:NAA393442 NJU393441:NJW393442 NTQ393441:NTS393442 ODM393441:ODO393442 ONI393441:ONK393442 OXE393441:OXG393442 PHA393441:PHC393442 PQW393441:PQY393442 QAS393441:QAU393442 QKO393441:QKQ393442 QUK393441:QUM393442 REG393441:REI393442 ROC393441:ROE393442 RXY393441:RYA393442 SHU393441:SHW393442 SRQ393441:SRS393442 TBM393441:TBO393442 TLI393441:TLK393442 TVE393441:TVG393442 UFA393441:UFC393442 UOW393441:UOY393442 UYS393441:UYU393442 VIO393441:VIQ393442 VSK393441:VSM393442 WCG393441:WCI393442 WMC393441:WME393442 WVY393441:WWA393442 T458977:U458978 JM458977:JO458978 TI458977:TK458978 ADE458977:ADG458978 ANA458977:ANC458978 AWW458977:AWY458978 BGS458977:BGU458978 BQO458977:BQQ458978 CAK458977:CAM458978 CKG458977:CKI458978 CUC458977:CUE458978 DDY458977:DEA458978 DNU458977:DNW458978 DXQ458977:DXS458978 EHM458977:EHO458978 ERI458977:ERK458978 FBE458977:FBG458978 FLA458977:FLC458978 FUW458977:FUY458978 GES458977:GEU458978 GOO458977:GOQ458978 GYK458977:GYM458978 HIG458977:HII458978 HSC458977:HSE458978 IBY458977:ICA458978 ILU458977:ILW458978 IVQ458977:IVS458978 JFM458977:JFO458978 JPI458977:JPK458978 JZE458977:JZG458978 KJA458977:KJC458978 KSW458977:KSY458978 LCS458977:LCU458978 LMO458977:LMQ458978 LWK458977:LWM458978 MGG458977:MGI458978 MQC458977:MQE458978 MZY458977:NAA458978 NJU458977:NJW458978 NTQ458977:NTS458978 ODM458977:ODO458978 ONI458977:ONK458978 OXE458977:OXG458978 PHA458977:PHC458978 PQW458977:PQY458978 QAS458977:QAU458978 QKO458977:QKQ458978 QUK458977:QUM458978 REG458977:REI458978 ROC458977:ROE458978 RXY458977:RYA458978 SHU458977:SHW458978 SRQ458977:SRS458978 TBM458977:TBO458978 TLI458977:TLK458978 TVE458977:TVG458978 UFA458977:UFC458978 UOW458977:UOY458978 UYS458977:UYU458978 VIO458977:VIQ458978 VSK458977:VSM458978 WCG458977:WCI458978 WMC458977:WME458978 WVY458977:WWA458978 T524513:U524514 JM524513:JO524514 TI524513:TK524514 ADE524513:ADG524514 ANA524513:ANC524514 AWW524513:AWY524514 BGS524513:BGU524514 BQO524513:BQQ524514 CAK524513:CAM524514 CKG524513:CKI524514 CUC524513:CUE524514 DDY524513:DEA524514 DNU524513:DNW524514 DXQ524513:DXS524514 EHM524513:EHO524514 ERI524513:ERK524514 FBE524513:FBG524514 FLA524513:FLC524514 FUW524513:FUY524514 GES524513:GEU524514 GOO524513:GOQ524514 GYK524513:GYM524514 HIG524513:HII524514 HSC524513:HSE524514 IBY524513:ICA524514 ILU524513:ILW524514 IVQ524513:IVS524514 JFM524513:JFO524514 JPI524513:JPK524514 JZE524513:JZG524514 KJA524513:KJC524514 KSW524513:KSY524514 LCS524513:LCU524514 LMO524513:LMQ524514 LWK524513:LWM524514 MGG524513:MGI524514 MQC524513:MQE524514 MZY524513:NAA524514 NJU524513:NJW524514 NTQ524513:NTS524514 ODM524513:ODO524514 ONI524513:ONK524514 OXE524513:OXG524514 PHA524513:PHC524514 PQW524513:PQY524514 QAS524513:QAU524514 QKO524513:QKQ524514 QUK524513:QUM524514 REG524513:REI524514 ROC524513:ROE524514 RXY524513:RYA524514 SHU524513:SHW524514 SRQ524513:SRS524514 TBM524513:TBO524514 TLI524513:TLK524514 TVE524513:TVG524514 UFA524513:UFC524514 UOW524513:UOY524514 UYS524513:UYU524514 VIO524513:VIQ524514 VSK524513:VSM524514 WCG524513:WCI524514 WMC524513:WME524514 WVY524513:WWA524514 T590049:U590050 JM590049:JO590050 TI590049:TK590050 ADE590049:ADG590050 ANA590049:ANC590050 AWW590049:AWY590050 BGS590049:BGU590050 BQO590049:BQQ590050 CAK590049:CAM590050 CKG590049:CKI590050 CUC590049:CUE590050 DDY590049:DEA590050 DNU590049:DNW590050 DXQ590049:DXS590050 EHM590049:EHO590050 ERI590049:ERK590050 FBE590049:FBG590050 FLA590049:FLC590050 FUW590049:FUY590050 GES590049:GEU590050 GOO590049:GOQ590050 GYK590049:GYM590050 HIG590049:HII590050 HSC590049:HSE590050 IBY590049:ICA590050 ILU590049:ILW590050 IVQ590049:IVS590050 JFM590049:JFO590050 JPI590049:JPK590050 JZE590049:JZG590050 KJA590049:KJC590050 KSW590049:KSY590050 LCS590049:LCU590050 LMO590049:LMQ590050 LWK590049:LWM590050 MGG590049:MGI590050 MQC590049:MQE590050 MZY590049:NAA590050 NJU590049:NJW590050 NTQ590049:NTS590050 ODM590049:ODO590050 ONI590049:ONK590050 OXE590049:OXG590050 PHA590049:PHC590050 PQW590049:PQY590050 QAS590049:QAU590050 QKO590049:QKQ590050 QUK590049:QUM590050 REG590049:REI590050 ROC590049:ROE590050 RXY590049:RYA590050 SHU590049:SHW590050 SRQ590049:SRS590050 TBM590049:TBO590050 TLI590049:TLK590050 TVE590049:TVG590050 UFA590049:UFC590050 UOW590049:UOY590050 UYS590049:UYU590050 VIO590049:VIQ590050 VSK590049:VSM590050 WCG590049:WCI590050 WMC590049:WME590050 WVY590049:WWA590050 T655585:U655586 JM655585:JO655586 TI655585:TK655586 ADE655585:ADG655586 ANA655585:ANC655586 AWW655585:AWY655586 BGS655585:BGU655586 BQO655585:BQQ655586 CAK655585:CAM655586 CKG655585:CKI655586 CUC655585:CUE655586 DDY655585:DEA655586 DNU655585:DNW655586 DXQ655585:DXS655586 EHM655585:EHO655586 ERI655585:ERK655586 FBE655585:FBG655586 FLA655585:FLC655586 FUW655585:FUY655586 GES655585:GEU655586 GOO655585:GOQ655586 GYK655585:GYM655586 HIG655585:HII655586 HSC655585:HSE655586 IBY655585:ICA655586 ILU655585:ILW655586 IVQ655585:IVS655586 JFM655585:JFO655586 JPI655585:JPK655586 JZE655585:JZG655586 KJA655585:KJC655586 KSW655585:KSY655586 LCS655585:LCU655586 LMO655585:LMQ655586 LWK655585:LWM655586 MGG655585:MGI655586 MQC655585:MQE655586 MZY655585:NAA655586 NJU655585:NJW655586 NTQ655585:NTS655586 ODM655585:ODO655586 ONI655585:ONK655586 OXE655585:OXG655586 PHA655585:PHC655586 PQW655585:PQY655586 QAS655585:QAU655586 QKO655585:QKQ655586 QUK655585:QUM655586 REG655585:REI655586 ROC655585:ROE655586 RXY655585:RYA655586 SHU655585:SHW655586 SRQ655585:SRS655586 TBM655585:TBO655586 TLI655585:TLK655586 TVE655585:TVG655586 UFA655585:UFC655586 UOW655585:UOY655586 UYS655585:UYU655586 VIO655585:VIQ655586 VSK655585:VSM655586 WCG655585:WCI655586 WMC655585:WME655586 WVY655585:WWA655586 T721121:U721122 JM721121:JO721122 TI721121:TK721122 ADE721121:ADG721122 ANA721121:ANC721122 AWW721121:AWY721122 BGS721121:BGU721122 BQO721121:BQQ721122 CAK721121:CAM721122 CKG721121:CKI721122 CUC721121:CUE721122 DDY721121:DEA721122 DNU721121:DNW721122 DXQ721121:DXS721122 EHM721121:EHO721122 ERI721121:ERK721122 FBE721121:FBG721122 FLA721121:FLC721122 FUW721121:FUY721122 GES721121:GEU721122 GOO721121:GOQ721122 GYK721121:GYM721122 HIG721121:HII721122 HSC721121:HSE721122 IBY721121:ICA721122 ILU721121:ILW721122 IVQ721121:IVS721122 JFM721121:JFO721122 JPI721121:JPK721122 JZE721121:JZG721122 KJA721121:KJC721122 KSW721121:KSY721122 LCS721121:LCU721122 LMO721121:LMQ721122 LWK721121:LWM721122 MGG721121:MGI721122 MQC721121:MQE721122 MZY721121:NAA721122 NJU721121:NJW721122 NTQ721121:NTS721122 ODM721121:ODO721122 ONI721121:ONK721122 OXE721121:OXG721122 PHA721121:PHC721122 PQW721121:PQY721122 QAS721121:QAU721122 QKO721121:QKQ721122 QUK721121:QUM721122 REG721121:REI721122 ROC721121:ROE721122 RXY721121:RYA721122 SHU721121:SHW721122 SRQ721121:SRS721122 TBM721121:TBO721122 TLI721121:TLK721122 TVE721121:TVG721122 UFA721121:UFC721122 UOW721121:UOY721122 UYS721121:UYU721122 VIO721121:VIQ721122 VSK721121:VSM721122 WCG721121:WCI721122 WMC721121:WME721122 WVY721121:WWA721122 T786657:U786658 JM786657:JO786658 TI786657:TK786658 ADE786657:ADG786658 ANA786657:ANC786658 AWW786657:AWY786658 BGS786657:BGU786658 BQO786657:BQQ786658 CAK786657:CAM786658 CKG786657:CKI786658 CUC786657:CUE786658 DDY786657:DEA786658 DNU786657:DNW786658 DXQ786657:DXS786658 EHM786657:EHO786658 ERI786657:ERK786658 FBE786657:FBG786658 FLA786657:FLC786658 FUW786657:FUY786658 GES786657:GEU786658 GOO786657:GOQ786658 GYK786657:GYM786658 HIG786657:HII786658 HSC786657:HSE786658 IBY786657:ICA786658 ILU786657:ILW786658 IVQ786657:IVS786658 JFM786657:JFO786658 JPI786657:JPK786658 JZE786657:JZG786658 KJA786657:KJC786658 KSW786657:KSY786658 LCS786657:LCU786658 LMO786657:LMQ786658 LWK786657:LWM786658 MGG786657:MGI786658 MQC786657:MQE786658 MZY786657:NAA786658 NJU786657:NJW786658 NTQ786657:NTS786658 ODM786657:ODO786658 ONI786657:ONK786658 OXE786657:OXG786658 PHA786657:PHC786658 PQW786657:PQY786658 QAS786657:QAU786658 QKO786657:QKQ786658 QUK786657:QUM786658 REG786657:REI786658 ROC786657:ROE786658 RXY786657:RYA786658 SHU786657:SHW786658 SRQ786657:SRS786658 TBM786657:TBO786658 TLI786657:TLK786658 TVE786657:TVG786658 UFA786657:UFC786658 UOW786657:UOY786658 UYS786657:UYU786658 VIO786657:VIQ786658 VSK786657:VSM786658 WCG786657:WCI786658 WMC786657:WME786658 WVY786657:WWA786658 T852193:U852194 JM852193:JO852194 TI852193:TK852194 ADE852193:ADG852194 ANA852193:ANC852194 AWW852193:AWY852194 BGS852193:BGU852194 BQO852193:BQQ852194 CAK852193:CAM852194 CKG852193:CKI852194 CUC852193:CUE852194 DDY852193:DEA852194 DNU852193:DNW852194 DXQ852193:DXS852194 EHM852193:EHO852194 ERI852193:ERK852194 FBE852193:FBG852194 FLA852193:FLC852194 FUW852193:FUY852194 GES852193:GEU852194 GOO852193:GOQ852194 GYK852193:GYM852194 HIG852193:HII852194 HSC852193:HSE852194 IBY852193:ICA852194 ILU852193:ILW852194 IVQ852193:IVS852194 JFM852193:JFO852194 JPI852193:JPK852194 JZE852193:JZG852194 KJA852193:KJC852194 KSW852193:KSY852194 LCS852193:LCU852194 LMO852193:LMQ852194 LWK852193:LWM852194 MGG852193:MGI852194 MQC852193:MQE852194 MZY852193:NAA852194 NJU852193:NJW852194 NTQ852193:NTS852194 ODM852193:ODO852194 ONI852193:ONK852194 OXE852193:OXG852194 PHA852193:PHC852194 PQW852193:PQY852194 QAS852193:QAU852194 QKO852193:QKQ852194 QUK852193:QUM852194 REG852193:REI852194 ROC852193:ROE852194 RXY852193:RYA852194 SHU852193:SHW852194 SRQ852193:SRS852194 TBM852193:TBO852194 TLI852193:TLK852194 TVE852193:TVG852194 UFA852193:UFC852194 UOW852193:UOY852194 UYS852193:UYU852194 VIO852193:VIQ852194 VSK852193:VSM852194 WCG852193:WCI852194 WMC852193:WME852194 WVY852193:WWA852194 T917729:U917730 JM917729:JO917730 TI917729:TK917730 ADE917729:ADG917730 ANA917729:ANC917730 AWW917729:AWY917730 BGS917729:BGU917730 BQO917729:BQQ917730 CAK917729:CAM917730 CKG917729:CKI917730 CUC917729:CUE917730 DDY917729:DEA917730 DNU917729:DNW917730 DXQ917729:DXS917730 EHM917729:EHO917730 ERI917729:ERK917730 FBE917729:FBG917730 FLA917729:FLC917730 FUW917729:FUY917730 GES917729:GEU917730 GOO917729:GOQ917730 GYK917729:GYM917730 HIG917729:HII917730 HSC917729:HSE917730 IBY917729:ICA917730 ILU917729:ILW917730 IVQ917729:IVS917730 JFM917729:JFO917730 JPI917729:JPK917730 JZE917729:JZG917730 KJA917729:KJC917730 KSW917729:KSY917730 LCS917729:LCU917730 LMO917729:LMQ917730 LWK917729:LWM917730 MGG917729:MGI917730 MQC917729:MQE917730 MZY917729:NAA917730 NJU917729:NJW917730 NTQ917729:NTS917730 ODM917729:ODO917730 ONI917729:ONK917730 OXE917729:OXG917730 PHA917729:PHC917730 PQW917729:PQY917730 QAS917729:QAU917730 QKO917729:QKQ917730 QUK917729:QUM917730 REG917729:REI917730 ROC917729:ROE917730 RXY917729:RYA917730 SHU917729:SHW917730 SRQ917729:SRS917730 TBM917729:TBO917730 TLI917729:TLK917730 TVE917729:TVG917730 UFA917729:UFC917730 UOW917729:UOY917730 UYS917729:UYU917730 VIO917729:VIQ917730 VSK917729:VSM917730 WCG917729:WCI917730 WMC917729:WME917730 WVY917729:WWA917730 T983265:U983266 JM983265:JO983266 TI983265:TK983266 ADE983265:ADG983266 ANA983265:ANC983266 AWW983265:AWY983266 BGS983265:BGU983266 BQO983265:BQQ983266 CAK983265:CAM983266 CKG983265:CKI983266 CUC983265:CUE983266 DDY983265:DEA983266 DNU983265:DNW983266 DXQ983265:DXS983266 EHM983265:EHO983266 ERI983265:ERK983266 FBE983265:FBG983266 FLA983265:FLC983266 FUW983265:FUY983266 GES983265:GEU983266 GOO983265:GOQ983266 GYK983265:GYM983266 HIG983265:HII983266 HSC983265:HSE983266 IBY983265:ICA983266 ILU983265:ILW983266 IVQ983265:IVS983266 JFM983265:JFO983266 JPI983265:JPK983266 JZE983265:JZG983266 KJA983265:KJC983266 KSW983265:KSY983266 LCS983265:LCU983266 LMO983265:LMQ983266 LWK983265:LWM983266 MGG983265:MGI983266 MQC983265:MQE983266 MZY983265:NAA983266 NJU983265:NJW983266 NTQ983265:NTS983266 ODM983265:ODO983266 ONI983265:ONK983266 OXE983265:OXG983266 PHA983265:PHC983266 PQW983265:PQY983266 QAS983265:QAU983266 QKO983265:QKQ983266 QUK983265:QUM983266 REG983265:REI983266 ROC983265:ROE983266 RXY983265:RYA983266 SHU983265:SHW983266 SRQ983265:SRS983266 TBM983265:TBO983266 TLI983265:TLK983266 TVE983265:TVG983266 UFA983265:UFC983266 UOW983265:UOY983266 UYS983265:UYU983266 VIO983265:VIQ983266 VSK983265:VSM983266 WCG983265:WCI983266 WMC983265:WME983266 WVY983265:WWA983266 WCG28:WCI38 WMC28:WME38 WVY28:WWA38 JM28:JO38 TI28:TK38 ADE28:ADG38 ANA28:ANC38 AWW28:AWY38 BGS28:BGU38 BQO28:BQQ38 CAK28:CAM38 CKG28:CKI38 CUC28:CUE38 DDY28:DEA38 DNU28:DNW38 DXQ28:DXS38 EHM28:EHO38 ERI28:ERK38 FBE28:FBG38 FLA28:FLC38 FUW28:FUY38 GES28:GEU38 GOO28:GOQ38 GYK28:GYM38 HIG28:HII38 HSC28:HSE38 IBY28:ICA38 ILU28:ILW38 IVQ28:IVS38 JFM28:JFO38 JPI28:JPK38 JZE28:JZG38 KJA28:KJC38 KSW28:KSY38 LCS28:LCU38 LMO28:LMQ38 LWK28:LWM38 MGG28:MGI38 MQC28:MQE38 MZY28:NAA38 NJU28:NJW38 NTQ28:NTS38 ODM28:ODO38 ONI28:ONK38 OXE28:OXG38 PHA28:PHC38 PQW28:PQY38 QAS28:QAU38 QKO28:QKQ38 QUK28:QUM38 REG28:REI38 ROC28:ROE38 RXY28:RYA38 SHU28:SHW38 SRQ28:SRS38 TBM28:TBO38 TLI28:TLK38 TVE28:TVG38 UFA28:UFC38 UOW28:UOY38 UYS28:UYU38 VIO28:VIQ38 VSK28:VSM38" xr:uid="{00000000-0002-0000-0200-00000D000000}">
      <formula1>0</formula1>
    </dataValidation>
    <dataValidation allowBlank="1" showInputMessage="1" showErrorMessage="1" prompt="Informacion contable en NIIF y pesos sin incluir decimales" sqref="T65489:U65491 JM65489:JM65491 TI65489:TI65491 ADE65489:ADE65491 ANA65489:ANA65491 AWW65489:AWW65491 BGS65489:BGS65491 BQO65489:BQO65491 CAK65489:CAK65491 CKG65489:CKG65491 CUC65489:CUC65491 DDY65489:DDY65491 DNU65489:DNU65491 DXQ65489:DXQ65491 EHM65489:EHM65491 ERI65489:ERI65491 FBE65489:FBE65491 FLA65489:FLA65491 FUW65489:FUW65491 GES65489:GES65491 GOO65489:GOO65491 GYK65489:GYK65491 HIG65489:HIG65491 HSC65489:HSC65491 IBY65489:IBY65491 ILU65489:ILU65491 IVQ65489:IVQ65491 JFM65489:JFM65491 JPI65489:JPI65491 JZE65489:JZE65491 KJA65489:KJA65491 KSW65489:KSW65491 LCS65489:LCS65491 LMO65489:LMO65491 LWK65489:LWK65491 MGG65489:MGG65491 MQC65489:MQC65491 MZY65489:MZY65491 NJU65489:NJU65491 NTQ65489:NTQ65491 ODM65489:ODM65491 ONI65489:ONI65491 OXE65489:OXE65491 PHA65489:PHA65491 PQW65489:PQW65491 QAS65489:QAS65491 QKO65489:QKO65491 QUK65489:QUK65491 REG65489:REG65491 ROC65489:ROC65491 RXY65489:RXY65491 SHU65489:SHU65491 SRQ65489:SRQ65491 TBM65489:TBM65491 TLI65489:TLI65491 TVE65489:TVE65491 UFA65489:UFA65491 UOW65489:UOW65491 UYS65489:UYS65491 VIO65489:VIO65491 VSK65489:VSK65491 WCG65489:WCG65491 WMC65489:WMC65491 WVY65489:WVY65491 T131025:U131027 JM131025:JM131027 TI131025:TI131027 ADE131025:ADE131027 ANA131025:ANA131027 AWW131025:AWW131027 BGS131025:BGS131027 BQO131025:BQO131027 CAK131025:CAK131027 CKG131025:CKG131027 CUC131025:CUC131027 DDY131025:DDY131027 DNU131025:DNU131027 DXQ131025:DXQ131027 EHM131025:EHM131027 ERI131025:ERI131027 FBE131025:FBE131027 FLA131025:FLA131027 FUW131025:FUW131027 GES131025:GES131027 GOO131025:GOO131027 GYK131025:GYK131027 HIG131025:HIG131027 HSC131025:HSC131027 IBY131025:IBY131027 ILU131025:ILU131027 IVQ131025:IVQ131027 JFM131025:JFM131027 JPI131025:JPI131027 JZE131025:JZE131027 KJA131025:KJA131027 KSW131025:KSW131027 LCS131025:LCS131027 LMO131025:LMO131027 LWK131025:LWK131027 MGG131025:MGG131027 MQC131025:MQC131027 MZY131025:MZY131027 NJU131025:NJU131027 NTQ131025:NTQ131027 ODM131025:ODM131027 ONI131025:ONI131027 OXE131025:OXE131027 PHA131025:PHA131027 PQW131025:PQW131027 QAS131025:QAS131027 QKO131025:QKO131027 QUK131025:QUK131027 REG131025:REG131027 ROC131025:ROC131027 RXY131025:RXY131027 SHU131025:SHU131027 SRQ131025:SRQ131027 TBM131025:TBM131027 TLI131025:TLI131027 TVE131025:TVE131027 UFA131025:UFA131027 UOW131025:UOW131027 UYS131025:UYS131027 VIO131025:VIO131027 VSK131025:VSK131027 WCG131025:WCG131027 WMC131025:WMC131027 WVY131025:WVY131027 T196561:U196563 JM196561:JM196563 TI196561:TI196563 ADE196561:ADE196563 ANA196561:ANA196563 AWW196561:AWW196563 BGS196561:BGS196563 BQO196561:BQO196563 CAK196561:CAK196563 CKG196561:CKG196563 CUC196561:CUC196563 DDY196561:DDY196563 DNU196561:DNU196563 DXQ196561:DXQ196563 EHM196561:EHM196563 ERI196561:ERI196563 FBE196561:FBE196563 FLA196561:FLA196563 FUW196561:FUW196563 GES196561:GES196563 GOO196561:GOO196563 GYK196561:GYK196563 HIG196561:HIG196563 HSC196561:HSC196563 IBY196561:IBY196563 ILU196561:ILU196563 IVQ196561:IVQ196563 JFM196561:JFM196563 JPI196561:JPI196563 JZE196561:JZE196563 KJA196561:KJA196563 KSW196561:KSW196563 LCS196561:LCS196563 LMO196561:LMO196563 LWK196561:LWK196563 MGG196561:MGG196563 MQC196561:MQC196563 MZY196561:MZY196563 NJU196561:NJU196563 NTQ196561:NTQ196563 ODM196561:ODM196563 ONI196561:ONI196563 OXE196561:OXE196563 PHA196561:PHA196563 PQW196561:PQW196563 QAS196561:QAS196563 QKO196561:QKO196563 QUK196561:QUK196563 REG196561:REG196563 ROC196561:ROC196563 RXY196561:RXY196563 SHU196561:SHU196563 SRQ196561:SRQ196563 TBM196561:TBM196563 TLI196561:TLI196563 TVE196561:TVE196563 UFA196561:UFA196563 UOW196561:UOW196563 UYS196561:UYS196563 VIO196561:VIO196563 VSK196561:VSK196563 WCG196561:WCG196563 WMC196561:WMC196563 WVY196561:WVY196563 T262097:U262099 JM262097:JM262099 TI262097:TI262099 ADE262097:ADE262099 ANA262097:ANA262099 AWW262097:AWW262099 BGS262097:BGS262099 BQO262097:BQO262099 CAK262097:CAK262099 CKG262097:CKG262099 CUC262097:CUC262099 DDY262097:DDY262099 DNU262097:DNU262099 DXQ262097:DXQ262099 EHM262097:EHM262099 ERI262097:ERI262099 FBE262097:FBE262099 FLA262097:FLA262099 FUW262097:FUW262099 GES262097:GES262099 GOO262097:GOO262099 GYK262097:GYK262099 HIG262097:HIG262099 HSC262097:HSC262099 IBY262097:IBY262099 ILU262097:ILU262099 IVQ262097:IVQ262099 JFM262097:JFM262099 JPI262097:JPI262099 JZE262097:JZE262099 KJA262097:KJA262099 KSW262097:KSW262099 LCS262097:LCS262099 LMO262097:LMO262099 LWK262097:LWK262099 MGG262097:MGG262099 MQC262097:MQC262099 MZY262097:MZY262099 NJU262097:NJU262099 NTQ262097:NTQ262099 ODM262097:ODM262099 ONI262097:ONI262099 OXE262097:OXE262099 PHA262097:PHA262099 PQW262097:PQW262099 QAS262097:QAS262099 QKO262097:QKO262099 QUK262097:QUK262099 REG262097:REG262099 ROC262097:ROC262099 RXY262097:RXY262099 SHU262097:SHU262099 SRQ262097:SRQ262099 TBM262097:TBM262099 TLI262097:TLI262099 TVE262097:TVE262099 UFA262097:UFA262099 UOW262097:UOW262099 UYS262097:UYS262099 VIO262097:VIO262099 VSK262097:VSK262099 WCG262097:WCG262099 WMC262097:WMC262099 WVY262097:WVY262099 T327633:U327635 JM327633:JM327635 TI327633:TI327635 ADE327633:ADE327635 ANA327633:ANA327635 AWW327633:AWW327635 BGS327633:BGS327635 BQO327633:BQO327635 CAK327633:CAK327635 CKG327633:CKG327635 CUC327633:CUC327635 DDY327633:DDY327635 DNU327633:DNU327635 DXQ327633:DXQ327635 EHM327633:EHM327635 ERI327633:ERI327635 FBE327633:FBE327635 FLA327633:FLA327635 FUW327633:FUW327635 GES327633:GES327635 GOO327633:GOO327635 GYK327633:GYK327635 HIG327633:HIG327635 HSC327633:HSC327635 IBY327633:IBY327635 ILU327633:ILU327635 IVQ327633:IVQ327635 JFM327633:JFM327635 JPI327633:JPI327635 JZE327633:JZE327635 KJA327633:KJA327635 KSW327633:KSW327635 LCS327633:LCS327635 LMO327633:LMO327635 LWK327633:LWK327635 MGG327633:MGG327635 MQC327633:MQC327635 MZY327633:MZY327635 NJU327633:NJU327635 NTQ327633:NTQ327635 ODM327633:ODM327635 ONI327633:ONI327635 OXE327633:OXE327635 PHA327633:PHA327635 PQW327633:PQW327635 QAS327633:QAS327635 QKO327633:QKO327635 QUK327633:QUK327635 REG327633:REG327635 ROC327633:ROC327635 RXY327633:RXY327635 SHU327633:SHU327635 SRQ327633:SRQ327635 TBM327633:TBM327635 TLI327633:TLI327635 TVE327633:TVE327635 UFA327633:UFA327635 UOW327633:UOW327635 UYS327633:UYS327635 VIO327633:VIO327635 VSK327633:VSK327635 WCG327633:WCG327635 WMC327633:WMC327635 WVY327633:WVY327635 T393169:U393171 JM393169:JM393171 TI393169:TI393171 ADE393169:ADE393171 ANA393169:ANA393171 AWW393169:AWW393171 BGS393169:BGS393171 BQO393169:BQO393171 CAK393169:CAK393171 CKG393169:CKG393171 CUC393169:CUC393171 DDY393169:DDY393171 DNU393169:DNU393171 DXQ393169:DXQ393171 EHM393169:EHM393171 ERI393169:ERI393171 FBE393169:FBE393171 FLA393169:FLA393171 FUW393169:FUW393171 GES393169:GES393171 GOO393169:GOO393171 GYK393169:GYK393171 HIG393169:HIG393171 HSC393169:HSC393171 IBY393169:IBY393171 ILU393169:ILU393171 IVQ393169:IVQ393171 JFM393169:JFM393171 JPI393169:JPI393171 JZE393169:JZE393171 KJA393169:KJA393171 KSW393169:KSW393171 LCS393169:LCS393171 LMO393169:LMO393171 LWK393169:LWK393171 MGG393169:MGG393171 MQC393169:MQC393171 MZY393169:MZY393171 NJU393169:NJU393171 NTQ393169:NTQ393171 ODM393169:ODM393171 ONI393169:ONI393171 OXE393169:OXE393171 PHA393169:PHA393171 PQW393169:PQW393171 QAS393169:QAS393171 QKO393169:QKO393171 QUK393169:QUK393171 REG393169:REG393171 ROC393169:ROC393171 RXY393169:RXY393171 SHU393169:SHU393171 SRQ393169:SRQ393171 TBM393169:TBM393171 TLI393169:TLI393171 TVE393169:TVE393171 UFA393169:UFA393171 UOW393169:UOW393171 UYS393169:UYS393171 VIO393169:VIO393171 VSK393169:VSK393171 WCG393169:WCG393171 WMC393169:WMC393171 WVY393169:WVY393171 T458705:U458707 JM458705:JM458707 TI458705:TI458707 ADE458705:ADE458707 ANA458705:ANA458707 AWW458705:AWW458707 BGS458705:BGS458707 BQO458705:BQO458707 CAK458705:CAK458707 CKG458705:CKG458707 CUC458705:CUC458707 DDY458705:DDY458707 DNU458705:DNU458707 DXQ458705:DXQ458707 EHM458705:EHM458707 ERI458705:ERI458707 FBE458705:FBE458707 FLA458705:FLA458707 FUW458705:FUW458707 GES458705:GES458707 GOO458705:GOO458707 GYK458705:GYK458707 HIG458705:HIG458707 HSC458705:HSC458707 IBY458705:IBY458707 ILU458705:ILU458707 IVQ458705:IVQ458707 JFM458705:JFM458707 JPI458705:JPI458707 JZE458705:JZE458707 KJA458705:KJA458707 KSW458705:KSW458707 LCS458705:LCS458707 LMO458705:LMO458707 LWK458705:LWK458707 MGG458705:MGG458707 MQC458705:MQC458707 MZY458705:MZY458707 NJU458705:NJU458707 NTQ458705:NTQ458707 ODM458705:ODM458707 ONI458705:ONI458707 OXE458705:OXE458707 PHA458705:PHA458707 PQW458705:PQW458707 QAS458705:QAS458707 QKO458705:QKO458707 QUK458705:QUK458707 REG458705:REG458707 ROC458705:ROC458707 RXY458705:RXY458707 SHU458705:SHU458707 SRQ458705:SRQ458707 TBM458705:TBM458707 TLI458705:TLI458707 TVE458705:TVE458707 UFA458705:UFA458707 UOW458705:UOW458707 UYS458705:UYS458707 VIO458705:VIO458707 VSK458705:VSK458707 WCG458705:WCG458707 WMC458705:WMC458707 WVY458705:WVY458707 T524241:U524243 JM524241:JM524243 TI524241:TI524243 ADE524241:ADE524243 ANA524241:ANA524243 AWW524241:AWW524243 BGS524241:BGS524243 BQO524241:BQO524243 CAK524241:CAK524243 CKG524241:CKG524243 CUC524241:CUC524243 DDY524241:DDY524243 DNU524241:DNU524243 DXQ524241:DXQ524243 EHM524241:EHM524243 ERI524241:ERI524243 FBE524241:FBE524243 FLA524241:FLA524243 FUW524241:FUW524243 GES524241:GES524243 GOO524241:GOO524243 GYK524241:GYK524243 HIG524241:HIG524243 HSC524241:HSC524243 IBY524241:IBY524243 ILU524241:ILU524243 IVQ524241:IVQ524243 JFM524241:JFM524243 JPI524241:JPI524243 JZE524241:JZE524243 KJA524241:KJA524243 KSW524241:KSW524243 LCS524241:LCS524243 LMO524241:LMO524243 LWK524241:LWK524243 MGG524241:MGG524243 MQC524241:MQC524243 MZY524241:MZY524243 NJU524241:NJU524243 NTQ524241:NTQ524243 ODM524241:ODM524243 ONI524241:ONI524243 OXE524241:OXE524243 PHA524241:PHA524243 PQW524241:PQW524243 QAS524241:QAS524243 QKO524241:QKO524243 QUK524241:QUK524243 REG524241:REG524243 ROC524241:ROC524243 RXY524241:RXY524243 SHU524241:SHU524243 SRQ524241:SRQ524243 TBM524241:TBM524243 TLI524241:TLI524243 TVE524241:TVE524243 UFA524241:UFA524243 UOW524241:UOW524243 UYS524241:UYS524243 VIO524241:VIO524243 VSK524241:VSK524243 WCG524241:WCG524243 WMC524241:WMC524243 WVY524241:WVY524243 T589777:U589779 JM589777:JM589779 TI589777:TI589779 ADE589777:ADE589779 ANA589777:ANA589779 AWW589777:AWW589779 BGS589777:BGS589779 BQO589777:BQO589779 CAK589777:CAK589779 CKG589777:CKG589779 CUC589777:CUC589779 DDY589777:DDY589779 DNU589777:DNU589779 DXQ589777:DXQ589779 EHM589777:EHM589779 ERI589777:ERI589779 FBE589777:FBE589779 FLA589777:FLA589779 FUW589777:FUW589779 GES589777:GES589779 GOO589777:GOO589779 GYK589777:GYK589779 HIG589777:HIG589779 HSC589777:HSC589779 IBY589777:IBY589779 ILU589777:ILU589779 IVQ589777:IVQ589779 JFM589777:JFM589779 JPI589777:JPI589779 JZE589777:JZE589779 KJA589777:KJA589779 KSW589777:KSW589779 LCS589777:LCS589779 LMO589777:LMO589779 LWK589777:LWK589779 MGG589777:MGG589779 MQC589777:MQC589779 MZY589777:MZY589779 NJU589777:NJU589779 NTQ589777:NTQ589779 ODM589777:ODM589779 ONI589777:ONI589779 OXE589777:OXE589779 PHA589777:PHA589779 PQW589777:PQW589779 QAS589777:QAS589779 QKO589777:QKO589779 QUK589777:QUK589779 REG589777:REG589779 ROC589777:ROC589779 RXY589777:RXY589779 SHU589777:SHU589779 SRQ589777:SRQ589779 TBM589777:TBM589779 TLI589777:TLI589779 TVE589777:TVE589779 UFA589777:UFA589779 UOW589777:UOW589779 UYS589777:UYS589779 VIO589777:VIO589779 VSK589777:VSK589779 WCG589777:WCG589779 WMC589777:WMC589779 WVY589777:WVY589779 T655313:U655315 JM655313:JM655315 TI655313:TI655315 ADE655313:ADE655315 ANA655313:ANA655315 AWW655313:AWW655315 BGS655313:BGS655315 BQO655313:BQO655315 CAK655313:CAK655315 CKG655313:CKG655315 CUC655313:CUC655315 DDY655313:DDY655315 DNU655313:DNU655315 DXQ655313:DXQ655315 EHM655313:EHM655315 ERI655313:ERI655315 FBE655313:FBE655315 FLA655313:FLA655315 FUW655313:FUW655315 GES655313:GES655315 GOO655313:GOO655315 GYK655313:GYK655315 HIG655313:HIG655315 HSC655313:HSC655315 IBY655313:IBY655315 ILU655313:ILU655315 IVQ655313:IVQ655315 JFM655313:JFM655315 JPI655313:JPI655315 JZE655313:JZE655315 KJA655313:KJA655315 KSW655313:KSW655315 LCS655313:LCS655315 LMO655313:LMO655315 LWK655313:LWK655315 MGG655313:MGG655315 MQC655313:MQC655315 MZY655313:MZY655315 NJU655313:NJU655315 NTQ655313:NTQ655315 ODM655313:ODM655315 ONI655313:ONI655315 OXE655313:OXE655315 PHA655313:PHA655315 PQW655313:PQW655315 QAS655313:QAS655315 QKO655313:QKO655315 QUK655313:QUK655315 REG655313:REG655315 ROC655313:ROC655315 RXY655313:RXY655315 SHU655313:SHU655315 SRQ655313:SRQ655315 TBM655313:TBM655315 TLI655313:TLI655315 TVE655313:TVE655315 UFA655313:UFA655315 UOW655313:UOW655315 UYS655313:UYS655315 VIO655313:VIO655315 VSK655313:VSK655315 WCG655313:WCG655315 WMC655313:WMC655315 WVY655313:WVY655315 T720849:U720851 JM720849:JM720851 TI720849:TI720851 ADE720849:ADE720851 ANA720849:ANA720851 AWW720849:AWW720851 BGS720849:BGS720851 BQO720849:BQO720851 CAK720849:CAK720851 CKG720849:CKG720851 CUC720849:CUC720851 DDY720849:DDY720851 DNU720849:DNU720851 DXQ720849:DXQ720851 EHM720849:EHM720851 ERI720849:ERI720851 FBE720849:FBE720851 FLA720849:FLA720851 FUW720849:FUW720851 GES720849:GES720851 GOO720849:GOO720851 GYK720849:GYK720851 HIG720849:HIG720851 HSC720849:HSC720851 IBY720849:IBY720851 ILU720849:ILU720851 IVQ720849:IVQ720851 JFM720849:JFM720851 JPI720849:JPI720851 JZE720849:JZE720851 KJA720849:KJA720851 KSW720849:KSW720851 LCS720849:LCS720851 LMO720849:LMO720851 LWK720849:LWK720851 MGG720849:MGG720851 MQC720849:MQC720851 MZY720849:MZY720851 NJU720849:NJU720851 NTQ720849:NTQ720851 ODM720849:ODM720851 ONI720849:ONI720851 OXE720849:OXE720851 PHA720849:PHA720851 PQW720849:PQW720851 QAS720849:QAS720851 QKO720849:QKO720851 QUK720849:QUK720851 REG720849:REG720851 ROC720849:ROC720851 RXY720849:RXY720851 SHU720849:SHU720851 SRQ720849:SRQ720851 TBM720849:TBM720851 TLI720849:TLI720851 TVE720849:TVE720851 UFA720849:UFA720851 UOW720849:UOW720851 UYS720849:UYS720851 VIO720849:VIO720851 VSK720849:VSK720851 WCG720849:WCG720851 WMC720849:WMC720851 WVY720849:WVY720851 T786385:U786387 JM786385:JM786387 TI786385:TI786387 ADE786385:ADE786387 ANA786385:ANA786387 AWW786385:AWW786387 BGS786385:BGS786387 BQO786385:BQO786387 CAK786385:CAK786387 CKG786385:CKG786387 CUC786385:CUC786387 DDY786385:DDY786387 DNU786385:DNU786387 DXQ786385:DXQ786387 EHM786385:EHM786387 ERI786385:ERI786387 FBE786385:FBE786387 FLA786385:FLA786387 FUW786385:FUW786387 GES786385:GES786387 GOO786385:GOO786387 GYK786385:GYK786387 HIG786385:HIG786387 HSC786385:HSC786387 IBY786385:IBY786387 ILU786385:ILU786387 IVQ786385:IVQ786387 JFM786385:JFM786387 JPI786385:JPI786387 JZE786385:JZE786387 KJA786385:KJA786387 KSW786385:KSW786387 LCS786385:LCS786387 LMO786385:LMO786387 LWK786385:LWK786387 MGG786385:MGG786387 MQC786385:MQC786387 MZY786385:MZY786387 NJU786385:NJU786387 NTQ786385:NTQ786387 ODM786385:ODM786387 ONI786385:ONI786387 OXE786385:OXE786387 PHA786385:PHA786387 PQW786385:PQW786387 QAS786385:QAS786387 QKO786385:QKO786387 QUK786385:QUK786387 REG786385:REG786387 ROC786385:ROC786387 RXY786385:RXY786387 SHU786385:SHU786387 SRQ786385:SRQ786387 TBM786385:TBM786387 TLI786385:TLI786387 TVE786385:TVE786387 UFA786385:UFA786387 UOW786385:UOW786387 UYS786385:UYS786387 VIO786385:VIO786387 VSK786385:VSK786387 WCG786385:WCG786387 WMC786385:WMC786387 WVY786385:WVY786387 T851921:U851923 JM851921:JM851923 TI851921:TI851923 ADE851921:ADE851923 ANA851921:ANA851923 AWW851921:AWW851923 BGS851921:BGS851923 BQO851921:BQO851923 CAK851921:CAK851923 CKG851921:CKG851923 CUC851921:CUC851923 DDY851921:DDY851923 DNU851921:DNU851923 DXQ851921:DXQ851923 EHM851921:EHM851923 ERI851921:ERI851923 FBE851921:FBE851923 FLA851921:FLA851923 FUW851921:FUW851923 GES851921:GES851923 GOO851921:GOO851923 GYK851921:GYK851923 HIG851921:HIG851923 HSC851921:HSC851923 IBY851921:IBY851923 ILU851921:ILU851923 IVQ851921:IVQ851923 JFM851921:JFM851923 JPI851921:JPI851923 JZE851921:JZE851923 KJA851921:KJA851923 KSW851921:KSW851923 LCS851921:LCS851923 LMO851921:LMO851923 LWK851921:LWK851923 MGG851921:MGG851923 MQC851921:MQC851923 MZY851921:MZY851923 NJU851921:NJU851923 NTQ851921:NTQ851923 ODM851921:ODM851923 ONI851921:ONI851923 OXE851921:OXE851923 PHA851921:PHA851923 PQW851921:PQW851923 QAS851921:QAS851923 QKO851921:QKO851923 QUK851921:QUK851923 REG851921:REG851923 ROC851921:ROC851923 RXY851921:RXY851923 SHU851921:SHU851923 SRQ851921:SRQ851923 TBM851921:TBM851923 TLI851921:TLI851923 TVE851921:TVE851923 UFA851921:UFA851923 UOW851921:UOW851923 UYS851921:UYS851923 VIO851921:VIO851923 VSK851921:VSK851923 WCG851921:WCG851923 WMC851921:WMC851923 WVY851921:WVY851923 T917457:U917459 JM917457:JM917459 TI917457:TI917459 ADE917457:ADE917459 ANA917457:ANA917459 AWW917457:AWW917459 BGS917457:BGS917459 BQO917457:BQO917459 CAK917457:CAK917459 CKG917457:CKG917459 CUC917457:CUC917459 DDY917457:DDY917459 DNU917457:DNU917459 DXQ917457:DXQ917459 EHM917457:EHM917459 ERI917457:ERI917459 FBE917457:FBE917459 FLA917457:FLA917459 FUW917457:FUW917459 GES917457:GES917459 GOO917457:GOO917459 GYK917457:GYK917459 HIG917457:HIG917459 HSC917457:HSC917459 IBY917457:IBY917459 ILU917457:ILU917459 IVQ917457:IVQ917459 JFM917457:JFM917459 JPI917457:JPI917459 JZE917457:JZE917459 KJA917457:KJA917459 KSW917457:KSW917459 LCS917457:LCS917459 LMO917457:LMO917459 LWK917457:LWK917459 MGG917457:MGG917459 MQC917457:MQC917459 MZY917457:MZY917459 NJU917457:NJU917459 NTQ917457:NTQ917459 ODM917457:ODM917459 ONI917457:ONI917459 OXE917457:OXE917459 PHA917457:PHA917459 PQW917457:PQW917459 QAS917457:QAS917459 QKO917457:QKO917459 QUK917457:QUK917459 REG917457:REG917459 ROC917457:ROC917459 RXY917457:RXY917459 SHU917457:SHU917459 SRQ917457:SRQ917459 TBM917457:TBM917459 TLI917457:TLI917459 TVE917457:TVE917459 UFA917457:UFA917459 UOW917457:UOW917459 UYS917457:UYS917459 VIO917457:VIO917459 VSK917457:VSK917459 WCG917457:WCG917459 WMC917457:WMC917459 WVY917457:WVY917459 T982993:U982995 JM982993:JM982995 TI982993:TI982995 ADE982993:ADE982995 ANA982993:ANA982995 AWW982993:AWW982995 BGS982993:BGS982995 BQO982993:BQO982995 CAK982993:CAK982995 CKG982993:CKG982995 CUC982993:CUC982995 DDY982993:DDY982995 DNU982993:DNU982995 DXQ982993:DXQ982995 EHM982993:EHM982995 ERI982993:ERI982995 FBE982993:FBE982995 FLA982993:FLA982995 FUW982993:FUW982995 GES982993:GES982995 GOO982993:GOO982995 GYK982993:GYK982995 HIG982993:HIG982995 HSC982993:HSC982995 IBY982993:IBY982995 ILU982993:ILU982995 IVQ982993:IVQ982995 JFM982993:JFM982995 JPI982993:JPI982995 JZE982993:JZE982995 KJA982993:KJA982995 KSW982993:KSW982995 LCS982993:LCS982995 LMO982993:LMO982995 LWK982993:LWK982995 MGG982993:MGG982995 MQC982993:MQC982995 MZY982993:MZY982995 NJU982993:NJU982995 NTQ982993:NTQ982995 ODM982993:ODM982995 ONI982993:ONI982995 OXE982993:OXE982995 PHA982993:PHA982995 PQW982993:PQW982995 QAS982993:QAS982995 QKO982993:QKO982995 QUK982993:QUK982995 REG982993:REG982995 ROC982993:ROC982995 RXY982993:RXY982995 SHU982993:SHU982995 SRQ982993:SRQ982995 TBM982993:TBM982995 TLI982993:TLI982995 TVE982993:TVE982995 UFA982993:UFA982995 UOW982993:UOW982995 UYS982993:UYS982995 VIO982993:VIO982995 VSK982993:VSK982995 WCG982993:WCG982995 WMC982993:WMC982995 WVY982993:WVY982995" xr:uid="{00000000-0002-0000-0200-00000E000000}"/>
    <dataValidation allowBlank="1" showInputMessage="1" showErrorMessage="1" prompt="Corresponde a semoviente diferentes  a los incluidos en activos biológicos" sqref="R65549:S65549 JL65549 TH65549 ADD65549 AMZ65549 AWV65549 BGR65549 BQN65549 CAJ65549 CKF65549 CUB65549 DDX65549 DNT65549 DXP65549 EHL65549 ERH65549 FBD65549 FKZ65549 FUV65549 GER65549 GON65549 GYJ65549 HIF65549 HSB65549 IBX65549 ILT65549 IVP65549 JFL65549 JPH65549 JZD65549 KIZ65549 KSV65549 LCR65549 LMN65549 LWJ65549 MGF65549 MQB65549 MZX65549 NJT65549 NTP65549 ODL65549 ONH65549 OXD65549 PGZ65549 PQV65549 QAR65549 QKN65549 QUJ65549 REF65549 ROB65549 RXX65549 SHT65549 SRP65549 TBL65549 TLH65549 TVD65549 UEZ65549 UOV65549 UYR65549 VIN65549 VSJ65549 WCF65549 WMB65549 WVX65549 R131085:S131085 JL131085 TH131085 ADD131085 AMZ131085 AWV131085 BGR131085 BQN131085 CAJ131085 CKF131085 CUB131085 DDX131085 DNT131085 DXP131085 EHL131085 ERH131085 FBD131085 FKZ131085 FUV131085 GER131085 GON131085 GYJ131085 HIF131085 HSB131085 IBX131085 ILT131085 IVP131085 JFL131085 JPH131085 JZD131085 KIZ131085 KSV131085 LCR131085 LMN131085 LWJ131085 MGF131085 MQB131085 MZX131085 NJT131085 NTP131085 ODL131085 ONH131085 OXD131085 PGZ131085 PQV131085 QAR131085 QKN131085 QUJ131085 REF131085 ROB131085 RXX131085 SHT131085 SRP131085 TBL131085 TLH131085 TVD131085 UEZ131085 UOV131085 UYR131085 VIN131085 VSJ131085 WCF131085 WMB131085 WVX131085 R196621:S196621 JL196621 TH196621 ADD196621 AMZ196621 AWV196621 BGR196621 BQN196621 CAJ196621 CKF196621 CUB196621 DDX196621 DNT196621 DXP196621 EHL196621 ERH196621 FBD196621 FKZ196621 FUV196621 GER196621 GON196621 GYJ196621 HIF196621 HSB196621 IBX196621 ILT196621 IVP196621 JFL196621 JPH196621 JZD196621 KIZ196621 KSV196621 LCR196621 LMN196621 LWJ196621 MGF196621 MQB196621 MZX196621 NJT196621 NTP196621 ODL196621 ONH196621 OXD196621 PGZ196621 PQV196621 QAR196621 QKN196621 QUJ196621 REF196621 ROB196621 RXX196621 SHT196621 SRP196621 TBL196621 TLH196621 TVD196621 UEZ196621 UOV196621 UYR196621 VIN196621 VSJ196621 WCF196621 WMB196621 WVX196621 R262157:S262157 JL262157 TH262157 ADD262157 AMZ262157 AWV262157 BGR262157 BQN262157 CAJ262157 CKF262157 CUB262157 DDX262157 DNT262157 DXP262157 EHL262157 ERH262157 FBD262157 FKZ262157 FUV262157 GER262157 GON262157 GYJ262157 HIF262157 HSB262157 IBX262157 ILT262157 IVP262157 JFL262157 JPH262157 JZD262157 KIZ262157 KSV262157 LCR262157 LMN262157 LWJ262157 MGF262157 MQB262157 MZX262157 NJT262157 NTP262157 ODL262157 ONH262157 OXD262157 PGZ262157 PQV262157 QAR262157 QKN262157 QUJ262157 REF262157 ROB262157 RXX262157 SHT262157 SRP262157 TBL262157 TLH262157 TVD262157 UEZ262157 UOV262157 UYR262157 VIN262157 VSJ262157 WCF262157 WMB262157 WVX262157 R327693:S327693 JL327693 TH327693 ADD327693 AMZ327693 AWV327693 BGR327693 BQN327693 CAJ327693 CKF327693 CUB327693 DDX327693 DNT327693 DXP327693 EHL327693 ERH327693 FBD327693 FKZ327693 FUV327693 GER327693 GON327693 GYJ327693 HIF327693 HSB327693 IBX327693 ILT327693 IVP327693 JFL327693 JPH327693 JZD327693 KIZ327693 KSV327693 LCR327693 LMN327693 LWJ327693 MGF327693 MQB327693 MZX327693 NJT327693 NTP327693 ODL327693 ONH327693 OXD327693 PGZ327693 PQV327693 QAR327693 QKN327693 QUJ327693 REF327693 ROB327693 RXX327693 SHT327693 SRP327693 TBL327693 TLH327693 TVD327693 UEZ327693 UOV327693 UYR327693 VIN327693 VSJ327693 WCF327693 WMB327693 WVX327693 R393229:S393229 JL393229 TH393229 ADD393229 AMZ393229 AWV393229 BGR393229 BQN393229 CAJ393229 CKF393229 CUB393229 DDX393229 DNT393229 DXP393229 EHL393229 ERH393229 FBD393229 FKZ393229 FUV393229 GER393229 GON393229 GYJ393229 HIF393229 HSB393229 IBX393229 ILT393229 IVP393229 JFL393229 JPH393229 JZD393229 KIZ393229 KSV393229 LCR393229 LMN393229 LWJ393229 MGF393229 MQB393229 MZX393229 NJT393229 NTP393229 ODL393229 ONH393229 OXD393229 PGZ393229 PQV393229 QAR393229 QKN393229 QUJ393229 REF393229 ROB393229 RXX393229 SHT393229 SRP393229 TBL393229 TLH393229 TVD393229 UEZ393229 UOV393229 UYR393229 VIN393229 VSJ393229 WCF393229 WMB393229 WVX393229 R458765:S458765 JL458765 TH458765 ADD458765 AMZ458765 AWV458765 BGR458765 BQN458765 CAJ458765 CKF458765 CUB458765 DDX458765 DNT458765 DXP458765 EHL458765 ERH458765 FBD458765 FKZ458765 FUV458765 GER458765 GON458765 GYJ458765 HIF458765 HSB458765 IBX458765 ILT458765 IVP458765 JFL458765 JPH458765 JZD458765 KIZ458765 KSV458765 LCR458765 LMN458765 LWJ458765 MGF458765 MQB458765 MZX458765 NJT458765 NTP458765 ODL458765 ONH458765 OXD458765 PGZ458765 PQV458765 QAR458765 QKN458765 QUJ458765 REF458765 ROB458765 RXX458765 SHT458765 SRP458765 TBL458765 TLH458765 TVD458765 UEZ458765 UOV458765 UYR458765 VIN458765 VSJ458765 WCF458765 WMB458765 WVX458765 R524301:S524301 JL524301 TH524301 ADD524301 AMZ524301 AWV524301 BGR524301 BQN524301 CAJ524301 CKF524301 CUB524301 DDX524301 DNT524301 DXP524301 EHL524301 ERH524301 FBD524301 FKZ524301 FUV524301 GER524301 GON524301 GYJ524301 HIF524301 HSB524301 IBX524301 ILT524301 IVP524301 JFL524301 JPH524301 JZD524301 KIZ524301 KSV524301 LCR524301 LMN524301 LWJ524301 MGF524301 MQB524301 MZX524301 NJT524301 NTP524301 ODL524301 ONH524301 OXD524301 PGZ524301 PQV524301 QAR524301 QKN524301 QUJ524301 REF524301 ROB524301 RXX524301 SHT524301 SRP524301 TBL524301 TLH524301 TVD524301 UEZ524301 UOV524301 UYR524301 VIN524301 VSJ524301 WCF524301 WMB524301 WVX524301 R589837:S589837 JL589837 TH589837 ADD589837 AMZ589837 AWV589837 BGR589837 BQN589837 CAJ589837 CKF589837 CUB589837 DDX589837 DNT589837 DXP589837 EHL589837 ERH589837 FBD589837 FKZ589837 FUV589837 GER589837 GON589837 GYJ589837 HIF589837 HSB589837 IBX589837 ILT589837 IVP589837 JFL589837 JPH589837 JZD589837 KIZ589837 KSV589837 LCR589837 LMN589837 LWJ589837 MGF589837 MQB589837 MZX589837 NJT589837 NTP589837 ODL589837 ONH589837 OXD589837 PGZ589837 PQV589837 QAR589837 QKN589837 QUJ589837 REF589837 ROB589837 RXX589837 SHT589837 SRP589837 TBL589837 TLH589837 TVD589837 UEZ589837 UOV589837 UYR589837 VIN589837 VSJ589837 WCF589837 WMB589837 WVX589837 R655373:S655373 JL655373 TH655373 ADD655373 AMZ655373 AWV655373 BGR655373 BQN655373 CAJ655373 CKF655373 CUB655373 DDX655373 DNT655373 DXP655373 EHL655373 ERH655373 FBD655373 FKZ655373 FUV655373 GER655373 GON655373 GYJ655373 HIF655373 HSB655373 IBX655373 ILT655373 IVP655373 JFL655373 JPH655373 JZD655373 KIZ655373 KSV655373 LCR655373 LMN655373 LWJ655373 MGF655373 MQB655373 MZX655373 NJT655373 NTP655373 ODL655373 ONH655373 OXD655373 PGZ655373 PQV655373 QAR655373 QKN655373 QUJ655373 REF655373 ROB655373 RXX655373 SHT655373 SRP655373 TBL655373 TLH655373 TVD655373 UEZ655373 UOV655373 UYR655373 VIN655373 VSJ655373 WCF655373 WMB655373 WVX655373 R720909:S720909 JL720909 TH720909 ADD720909 AMZ720909 AWV720909 BGR720909 BQN720909 CAJ720909 CKF720909 CUB720909 DDX720909 DNT720909 DXP720909 EHL720909 ERH720909 FBD720909 FKZ720909 FUV720909 GER720909 GON720909 GYJ720909 HIF720909 HSB720909 IBX720909 ILT720909 IVP720909 JFL720909 JPH720909 JZD720909 KIZ720909 KSV720909 LCR720909 LMN720909 LWJ720909 MGF720909 MQB720909 MZX720909 NJT720909 NTP720909 ODL720909 ONH720909 OXD720909 PGZ720909 PQV720909 QAR720909 QKN720909 QUJ720909 REF720909 ROB720909 RXX720909 SHT720909 SRP720909 TBL720909 TLH720909 TVD720909 UEZ720909 UOV720909 UYR720909 VIN720909 VSJ720909 WCF720909 WMB720909 WVX720909 R786445:S786445 JL786445 TH786445 ADD786445 AMZ786445 AWV786445 BGR786445 BQN786445 CAJ786445 CKF786445 CUB786445 DDX786445 DNT786445 DXP786445 EHL786445 ERH786445 FBD786445 FKZ786445 FUV786445 GER786445 GON786445 GYJ786445 HIF786445 HSB786445 IBX786445 ILT786445 IVP786445 JFL786445 JPH786445 JZD786445 KIZ786445 KSV786445 LCR786445 LMN786445 LWJ786445 MGF786445 MQB786445 MZX786445 NJT786445 NTP786445 ODL786445 ONH786445 OXD786445 PGZ786445 PQV786445 QAR786445 QKN786445 QUJ786445 REF786445 ROB786445 RXX786445 SHT786445 SRP786445 TBL786445 TLH786445 TVD786445 UEZ786445 UOV786445 UYR786445 VIN786445 VSJ786445 WCF786445 WMB786445 WVX786445 R851981:S851981 JL851981 TH851981 ADD851981 AMZ851981 AWV851981 BGR851981 BQN851981 CAJ851981 CKF851981 CUB851981 DDX851981 DNT851981 DXP851981 EHL851981 ERH851981 FBD851981 FKZ851981 FUV851981 GER851981 GON851981 GYJ851981 HIF851981 HSB851981 IBX851981 ILT851981 IVP851981 JFL851981 JPH851981 JZD851981 KIZ851981 KSV851981 LCR851981 LMN851981 LWJ851981 MGF851981 MQB851981 MZX851981 NJT851981 NTP851981 ODL851981 ONH851981 OXD851981 PGZ851981 PQV851981 QAR851981 QKN851981 QUJ851981 REF851981 ROB851981 RXX851981 SHT851981 SRP851981 TBL851981 TLH851981 TVD851981 UEZ851981 UOV851981 UYR851981 VIN851981 VSJ851981 WCF851981 WMB851981 WVX851981 R917517:S917517 JL917517 TH917517 ADD917517 AMZ917517 AWV917517 BGR917517 BQN917517 CAJ917517 CKF917517 CUB917517 DDX917517 DNT917517 DXP917517 EHL917517 ERH917517 FBD917517 FKZ917517 FUV917517 GER917517 GON917517 GYJ917517 HIF917517 HSB917517 IBX917517 ILT917517 IVP917517 JFL917517 JPH917517 JZD917517 KIZ917517 KSV917517 LCR917517 LMN917517 LWJ917517 MGF917517 MQB917517 MZX917517 NJT917517 NTP917517 ODL917517 ONH917517 OXD917517 PGZ917517 PQV917517 QAR917517 QKN917517 QUJ917517 REF917517 ROB917517 RXX917517 SHT917517 SRP917517 TBL917517 TLH917517 TVD917517 UEZ917517 UOV917517 UYR917517 VIN917517 VSJ917517 WCF917517 WMB917517 WVX917517 R983053:S983053 JL983053 TH983053 ADD983053 AMZ983053 AWV983053 BGR983053 BQN983053 CAJ983053 CKF983053 CUB983053 DDX983053 DNT983053 DXP983053 EHL983053 ERH983053 FBD983053 FKZ983053 FUV983053 GER983053 GON983053 GYJ983053 HIF983053 HSB983053 IBX983053 ILT983053 IVP983053 JFL983053 JPH983053 JZD983053 KIZ983053 KSV983053 LCR983053 LMN983053 LWJ983053 MGF983053 MQB983053 MZX983053 NJT983053 NTP983053 ODL983053 ONH983053 OXD983053 PGZ983053 PQV983053 QAR983053 QKN983053 QUJ983053 REF983053 ROB983053 RXX983053 SHT983053 SRP983053 TBL983053 TLH983053 TVD983053 UEZ983053 UOV983053 UYR983053 VIN983053 VSJ983053 WCF983053 WMB983053 WVX983053" xr:uid="{00000000-0002-0000-0200-00000F000000}"/>
    <dataValidation type="decimal" allowBlank="1" showInputMessage="1" showErrorMessage="1" error="Digite solo valores" prompt="Digite valor positivo si es Credito_x000a_Digite con signo negavito si es debito" sqref="T65733:U65749 JM65733:JM65749 TI65733:TI65749 ADE65733:ADE65749 ANA65733:ANA65749 AWW65733:AWW65749 BGS65733:BGS65749 BQO65733:BQO65749 CAK65733:CAK65749 CKG65733:CKG65749 CUC65733:CUC65749 DDY65733:DDY65749 DNU65733:DNU65749 DXQ65733:DXQ65749 EHM65733:EHM65749 ERI65733:ERI65749 FBE65733:FBE65749 FLA65733:FLA65749 FUW65733:FUW65749 GES65733:GES65749 GOO65733:GOO65749 GYK65733:GYK65749 HIG65733:HIG65749 HSC65733:HSC65749 IBY65733:IBY65749 ILU65733:ILU65749 IVQ65733:IVQ65749 JFM65733:JFM65749 JPI65733:JPI65749 JZE65733:JZE65749 KJA65733:KJA65749 KSW65733:KSW65749 LCS65733:LCS65749 LMO65733:LMO65749 LWK65733:LWK65749 MGG65733:MGG65749 MQC65733:MQC65749 MZY65733:MZY65749 NJU65733:NJU65749 NTQ65733:NTQ65749 ODM65733:ODM65749 ONI65733:ONI65749 OXE65733:OXE65749 PHA65733:PHA65749 PQW65733:PQW65749 QAS65733:QAS65749 QKO65733:QKO65749 QUK65733:QUK65749 REG65733:REG65749 ROC65733:ROC65749 RXY65733:RXY65749 SHU65733:SHU65749 SRQ65733:SRQ65749 TBM65733:TBM65749 TLI65733:TLI65749 TVE65733:TVE65749 UFA65733:UFA65749 UOW65733:UOW65749 UYS65733:UYS65749 VIO65733:VIO65749 VSK65733:VSK65749 WCG65733:WCG65749 WMC65733:WMC65749 WVY65733:WVY65749 T131269:U131285 JM131269:JM131285 TI131269:TI131285 ADE131269:ADE131285 ANA131269:ANA131285 AWW131269:AWW131285 BGS131269:BGS131285 BQO131269:BQO131285 CAK131269:CAK131285 CKG131269:CKG131285 CUC131269:CUC131285 DDY131269:DDY131285 DNU131269:DNU131285 DXQ131269:DXQ131285 EHM131269:EHM131285 ERI131269:ERI131285 FBE131269:FBE131285 FLA131269:FLA131285 FUW131269:FUW131285 GES131269:GES131285 GOO131269:GOO131285 GYK131269:GYK131285 HIG131269:HIG131285 HSC131269:HSC131285 IBY131269:IBY131285 ILU131269:ILU131285 IVQ131269:IVQ131285 JFM131269:JFM131285 JPI131269:JPI131285 JZE131269:JZE131285 KJA131269:KJA131285 KSW131269:KSW131285 LCS131269:LCS131285 LMO131269:LMO131285 LWK131269:LWK131285 MGG131269:MGG131285 MQC131269:MQC131285 MZY131269:MZY131285 NJU131269:NJU131285 NTQ131269:NTQ131285 ODM131269:ODM131285 ONI131269:ONI131285 OXE131269:OXE131285 PHA131269:PHA131285 PQW131269:PQW131285 QAS131269:QAS131285 QKO131269:QKO131285 QUK131269:QUK131285 REG131269:REG131285 ROC131269:ROC131285 RXY131269:RXY131285 SHU131269:SHU131285 SRQ131269:SRQ131285 TBM131269:TBM131285 TLI131269:TLI131285 TVE131269:TVE131285 UFA131269:UFA131285 UOW131269:UOW131285 UYS131269:UYS131285 VIO131269:VIO131285 VSK131269:VSK131285 WCG131269:WCG131285 WMC131269:WMC131285 WVY131269:WVY131285 T196805:U196821 JM196805:JM196821 TI196805:TI196821 ADE196805:ADE196821 ANA196805:ANA196821 AWW196805:AWW196821 BGS196805:BGS196821 BQO196805:BQO196821 CAK196805:CAK196821 CKG196805:CKG196821 CUC196805:CUC196821 DDY196805:DDY196821 DNU196805:DNU196821 DXQ196805:DXQ196821 EHM196805:EHM196821 ERI196805:ERI196821 FBE196805:FBE196821 FLA196805:FLA196821 FUW196805:FUW196821 GES196805:GES196821 GOO196805:GOO196821 GYK196805:GYK196821 HIG196805:HIG196821 HSC196805:HSC196821 IBY196805:IBY196821 ILU196805:ILU196821 IVQ196805:IVQ196821 JFM196805:JFM196821 JPI196805:JPI196821 JZE196805:JZE196821 KJA196805:KJA196821 KSW196805:KSW196821 LCS196805:LCS196821 LMO196805:LMO196821 LWK196805:LWK196821 MGG196805:MGG196821 MQC196805:MQC196821 MZY196805:MZY196821 NJU196805:NJU196821 NTQ196805:NTQ196821 ODM196805:ODM196821 ONI196805:ONI196821 OXE196805:OXE196821 PHA196805:PHA196821 PQW196805:PQW196821 QAS196805:QAS196821 QKO196805:QKO196821 QUK196805:QUK196821 REG196805:REG196821 ROC196805:ROC196821 RXY196805:RXY196821 SHU196805:SHU196821 SRQ196805:SRQ196821 TBM196805:TBM196821 TLI196805:TLI196821 TVE196805:TVE196821 UFA196805:UFA196821 UOW196805:UOW196821 UYS196805:UYS196821 VIO196805:VIO196821 VSK196805:VSK196821 WCG196805:WCG196821 WMC196805:WMC196821 WVY196805:WVY196821 T262341:U262357 JM262341:JM262357 TI262341:TI262357 ADE262341:ADE262357 ANA262341:ANA262357 AWW262341:AWW262357 BGS262341:BGS262357 BQO262341:BQO262357 CAK262341:CAK262357 CKG262341:CKG262357 CUC262341:CUC262357 DDY262341:DDY262357 DNU262341:DNU262357 DXQ262341:DXQ262357 EHM262341:EHM262357 ERI262341:ERI262357 FBE262341:FBE262357 FLA262341:FLA262357 FUW262341:FUW262357 GES262341:GES262357 GOO262341:GOO262357 GYK262341:GYK262357 HIG262341:HIG262357 HSC262341:HSC262357 IBY262341:IBY262357 ILU262341:ILU262357 IVQ262341:IVQ262357 JFM262341:JFM262357 JPI262341:JPI262357 JZE262341:JZE262357 KJA262341:KJA262357 KSW262341:KSW262357 LCS262341:LCS262357 LMO262341:LMO262357 LWK262341:LWK262357 MGG262341:MGG262357 MQC262341:MQC262357 MZY262341:MZY262357 NJU262341:NJU262357 NTQ262341:NTQ262357 ODM262341:ODM262357 ONI262341:ONI262357 OXE262341:OXE262357 PHA262341:PHA262357 PQW262341:PQW262357 QAS262341:QAS262357 QKO262341:QKO262357 QUK262341:QUK262357 REG262341:REG262357 ROC262341:ROC262357 RXY262341:RXY262357 SHU262341:SHU262357 SRQ262341:SRQ262357 TBM262341:TBM262357 TLI262341:TLI262357 TVE262341:TVE262357 UFA262341:UFA262357 UOW262341:UOW262357 UYS262341:UYS262357 VIO262341:VIO262357 VSK262341:VSK262357 WCG262341:WCG262357 WMC262341:WMC262357 WVY262341:WVY262357 T327877:U327893 JM327877:JM327893 TI327877:TI327893 ADE327877:ADE327893 ANA327877:ANA327893 AWW327877:AWW327893 BGS327877:BGS327893 BQO327877:BQO327893 CAK327877:CAK327893 CKG327877:CKG327893 CUC327877:CUC327893 DDY327877:DDY327893 DNU327877:DNU327893 DXQ327877:DXQ327893 EHM327877:EHM327893 ERI327877:ERI327893 FBE327877:FBE327893 FLA327877:FLA327893 FUW327877:FUW327893 GES327877:GES327893 GOO327877:GOO327893 GYK327877:GYK327893 HIG327877:HIG327893 HSC327877:HSC327893 IBY327877:IBY327893 ILU327877:ILU327893 IVQ327877:IVQ327893 JFM327877:JFM327893 JPI327877:JPI327893 JZE327877:JZE327893 KJA327877:KJA327893 KSW327877:KSW327893 LCS327877:LCS327893 LMO327877:LMO327893 LWK327877:LWK327893 MGG327877:MGG327893 MQC327877:MQC327893 MZY327877:MZY327893 NJU327877:NJU327893 NTQ327877:NTQ327893 ODM327877:ODM327893 ONI327877:ONI327893 OXE327877:OXE327893 PHA327877:PHA327893 PQW327877:PQW327893 QAS327877:QAS327893 QKO327877:QKO327893 QUK327877:QUK327893 REG327877:REG327893 ROC327877:ROC327893 RXY327877:RXY327893 SHU327877:SHU327893 SRQ327877:SRQ327893 TBM327877:TBM327893 TLI327877:TLI327893 TVE327877:TVE327893 UFA327877:UFA327893 UOW327877:UOW327893 UYS327877:UYS327893 VIO327877:VIO327893 VSK327877:VSK327893 WCG327877:WCG327893 WMC327877:WMC327893 WVY327877:WVY327893 T393413:U393429 JM393413:JM393429 TI393413:TI393429 ADE393413:ADE393429 ANA393413:ANA393429 AWW393413:AWW393429 BGS393413:BGS393429 BQO393413:BQO393429 CAK393413:CAK393429 CKG393413:CKG393429 CUC393413:CUC393429 DDY393413:DDY393429 DNU393413:DNU393429 DXQ393413:DXQ393429 EHM393413:EHM393429 ERI393413:ERI393429 FBE393413:FBE393429 FLA393413:FLA393429 FUW393413:FUW393429 GES393413:GES393429 GOO393413:GOO393429 GYK393413:GYK393429 HIG393413:HIG393429 HSC393413:HSC393429 IBY393413:IBY393429 ILU393413:ILU393429 IVQ393413:IVQ393429 JFM393413:JFM393429 JPI393413:JPI393429 JZE393413:JZE393429 KJA393413:KJA393429 KSW393413:KSW393429 LCS393413:LCS393429 LMO393413:LMO393429 LWK393413:LWK393429 MGG393413:MGG393429 MQC393413:MQC393429 MZY393413:MZY393429 NJU393413:NJU393429 NTQ393413:NTQ393429 ODM393413:ODM393429 ONI393413:ONI393429 OXE393413:OXE393429 PHA393413:PHA393429 PQW393413:PQW393429 QAS393413:QAS393429 QKO393413:QKO393429 QUK393413:QUK393429 REG393413:REG393429 ROC393413:ROC393429 RXY393413:RXY393429 SHU393413:SHU393429 SRQ393413:SRQ393429 TBM393413:TBM393429 TLI393413:TLI393429 TVE393413:TVE393429 UFA393413:UFA393429 UOW393413:UOW393429 UYS393413:UYS393429 VIO393413:VIO393429 VSK393413:VSK393429 WCG393413:WCG393429 WMC393413:WMC393429 WVY393413:WVY393429 T458949:U458965 JM458949:JM458965 TI458949:TI458965 ADE458949:ADE458965 ANA458949:ANA458965 AWW458949:AWW458965 BGS458949:BGS458965 BQO458949:BQO458965 CAK458949:CAK458965 CKG458949:CKG458965 CUC458949:CUC458965 DDY458949:DDY458965 DNU458949:DNU458965 DXQ458949:DXQ458965 EHM458949:EHM458965 ERI458949:ERI458965 FBE458949:FBE458965 FLA458949:FLA458965 FUW458949:FUW458965 GES458949:GES458965 GOO458949:GOO458965 GYK458949:GYK458965 HIG458949:HIG458965 HSC458949:HSC458965 IBY458949:IBY458965 ILU458949:ILU458965 IVQ458949:IVQ458965 JFM458949:JFM458965 JPI458949:JPI458965 JZE458949:JZE458965 KJA458949:KJA458965 KSW458949:KSW458965 LCS458949:LCS458965 LMO458949:LMO458965 LWK458949:LWK458965 MGG458949:MGG458965 MQC458949:MQC458965 MZY458949:MZY458965 NJU458949:NJU458965 NTQ458949:NTQ458965 ODM458949:ODM458965 ONI458949:ONI458965 OXE458949:OXE458965 PHA458949:PHA458965 PQW458949:PQW458965 QAS458949:QAS458965 QKO458949:QKO458965 QUK458949:QUK458965 REG458949:REG458965 ROC458949:ROC458965 RXY458949:RXY458965 SHU458949:SHU458965 SRQ458949:SRQ458965 TBM458949:TBM458965 TLI458949:TLI458965 TVE458949:TVE458965 UFA458949:UFA458965 UOW458949:UOW458965 UYS458949:UYS458965 VIO458949:VIO458965 VSK458949:VSK458965 WCG458949:WCG458965 WMC458949:WMC458965 WVY458949:WVY458965 T524485:U524501 JM524485:JM524501 TI524485:TI524501 ADE524485:ADE524501 ANA524485:ANA524501 AWW524485:AWW524501 BGS524485:BGS524501 BQO524485:BQO524501 CAK524485:CAK524501 CKG524485:CKG524501 CUC524485:CUC524501 DDY524485:DDY524501 DNU524485:DNU524501 DXQ524485:DXQ524501 EHM524485:EHM524501 ERI524485:ERI524501 FBE524485:FBE524501 FLA524485:FLA524501 FUW524485:FUW524501 GES524485:GES524501 GOO524485:GOO524501 GYK524485:GYK524501 HIG524485:HIG524501 HSC524485:HSC524501 IBY524485:IBY524501 ILU524485:ILU524501 IVQ524485:IVQ524501 JFM524485:JFM524501 JPI524485:JPI524501 JZE524485:JZE524501 KJA524485:KJA524501 KSW524485:KSW524501 LCS524485:LCS524501 LMO524485:LMO524501 LWK524485:LWK524501 MGG524485:MGG524501 MQC524485:MQC524501 MZY524485:MZY524501 NJU524485:NJU524501 NTQ524485:NTQ524501 ODM524485:ODM524501 ONI524485:ONI524501 OXE524485:OXE524501 PHA524485:PHA524501 PQW524485:PQW524501 QAS524485:QAS524501 QKO524485:QKO524501 QUK524485:QUK524501 REG524485:REG524501 ROC524485:ROC524501 RXY524485:RXY524501 SHU524485:SHU524501 SRQ524485:SRQ524501 TBM524485:TBM524501 TLI524485:TLI524501 TVE524485:TVE524501 UFA524485:UFA524501 UOW524485:UOW524501 UYS524485:UYS524501 VIO524485:VIO524501 VSK524485:VSK524501 WCG524485:WCG524501 WMC524485:WMC524501 WVY524485:WVY524501 T590021:U590037 JM590021:JM590037 TI590021:TI590037 ADE590021:ADE590037 ANA590021:ANA590037 AWW590021:AWW590037 BGS590021:BGS590037 BQO590021:BQO590037 CAK590021:CAK590037 CKG590021:CKG590037 CUC590021:CUC590037 DDY590021:DDY590037 DNU590021:DNU590037 DXQ590021:DXQ590037 EHM590021:EHM590037 ERI590021:ERI590037 FBE590021:FBE590037 FLA590021:FLA590037 FUW590021:FUW590037 GES590021:GES590037 GOO590021:GOO590037 GYK590021:GYK590037 HIG590021:HIG590037 HSC590021:HSC590037 IBY590021:IBY590037 ILU590021:ILU590037 IVQ590021:IVQ590037 JFM590021:JFM590037 JPI590021:JPI590037 JZE590021:JZE590037 KJA590021:KJA590037 KSW590021:KSW590037 LCS590021:LCS590037 LMO590021:LMO590037 LWK590021:LWK590037 MGG590021:MGG590037 MQC590021:MQC590037 MZY590021:MZY590037 NJU590021:NJU590037 NTQ590021:NTQ590037 ODM590021:ODM590037 ONI590021:ONI590037 OXE590021:OXE590037 PHA590021:PHA590037 PQW590021:PQW590037 QAS590021:QAS590037 QKO590021:QKO590037 QUK590021:QUK590037 REG590021:REG590037 ROC590021:ROC590037 RXY590021:RXY590037 SHU590021:SHU590037 SRQ590021:SRQ590037 TBM590021:TBM590037 TLI590021:TLI590037 TVE590021:TVE590037 UFA590021:UFA590037 UOW590021:UOW590037 UYS590021:UYS590037 VIO590021:VIO590037 VSK590021:VSK590037 WCG590021:WCG590037 WMC590021:WMC590037 WVY590021:WVY590037 T655557:U655573 JM655557:JM655573 TI655557:TI655573 ADE655557:ADE655573 ANA655557:ANA655573 AWW655557:AWW655573 BGS655557:BGS655573 BQO655557:BQO655573 CAK655557:CAK655573 CKG655557:CKG655573 CUC655557:CUC655573 DDY655557:DDY655573 DNU655557:DNU655573 DXQ655557:DXQ655573 EHM655557:EHM655573 ERI655557:ERI655573 FBE655557:FBE655573 FLA655557:FLA655573 FUW655557:FUW655573 GES655557:GES655573 GOO655557:GOO655573 GYK655557:GYK655573 HIG655557:HIG655573 HSC655557:HSC655573 IBY655557:IBY655573 ILU655557:ILU655573 IVQ655557:IVQ655573 JFM655557:JFM655573 JPI655557:JPI655573 JZE655557:JZE655573 KJA655557:KJA655573 KSW655557:KSW655573 LCS655557:LCS655573 LMO655557:LMO655573 LWK655557:LWK655573 MGG655557:MGG655573 MQC655557:MQC655573 MZY655557:MZY655573 NJU655557:NJU655573 NTQ655557:NTQ655573 ODM655557:ODM655573 ONI655557:ONI655573 OXE655557:OXE655573 PHA655557:PHA655573 PQW655557:PQW655573 QAS655557:QAS655573 QKO655557:QKO655573 QUK655557:QUK655573 REG655557:REG655573 ROC655557:ROC655573 RXY655557:RXY655573 SHU655557:SHU655573 SRQ655557:SRQ655573 TBM655557:TBM655573 TLI655557:TLI655573 TVE655557:TVE655573 UFA655557:UFA655573 UOW655557:UOW655573 UYS655557:UYS655573 VIO655557:VIO655573 VSK655557:VSK655573 WCG655557:WCG655573 WMC655557:WMC655573 WVY655557:WVY655573 T721093:U721109 JM721093:JM721109 TI721093:TI721109 ADE721093:ADE721109 ANA721093:ANA721109 AWW721093:AWW721109 BGS721093:BGS721109 BQO721093:BQO721109 CAK721093:CAK721109 CKG721093:CKG721109 CUC721093:CUC721109 DDY721093:DDY721109 DNU721093:DNU721109 DXQ721093:DXQ721109 EHM721093:EHM721109 ERI721093:ERI721109 FBE721093:FBE721109 FLA721093:FLA721109 FUW721093:FUW721109 GES721093:GES721109 GOO721093:GOO721109 GYK721093:GYK721109 HIG721093:HIG721109 HSC721093:HSC721109 IBY721093:IBY721109 ILU721093:ILU721109 IVQ721093:IVQ721109 JFM721093:JFM721109 JPI721093:JPI721109 JZE721093:JZE721109 KJA721093:KJA721109 KSW721093:KSW721109 LCS721093:LCS721109 LMO721093:LMO721109 LWK721093:LWK721109 MGG721093:MGG721109 MQC721093:MQC721109 MZY721093:MZY721109 NJU721093:NJU721109 NTQ721093:NTQ721109 ODM721093:ODM721109 ONI721093:ONI721109 OXE721093:OXE721109 PHA721093:PHA721109 PQW721093:PQW721109 QAS721093:QAS721109 QKO721093:QKO721109 QUK721093:QUK721109 REG721093:REG721109 ROC721093:ROC721109 RXY721093:RXY721109 SHU721093:SHU721109 SRQ721093:SRQ721109 TBM721093:TBM721109 TLI721093:TLI721109 TVE721093:TVE721109 UFA721093:UFA721109 UOW721093:UOW721109 UYS721093:UYS721109 VIO721093:VIO721109 VSK721093:VSK721109 WCG721093:WCG721109 WMC721093:WMC721109 WVY721093:WVY721109 T786629:U786645 JM786629:JM786645 TI786629:TI786645 ADE786629:ADE786645 ANA786629:ANA786645 AWW786629:AWW786645 BGS786629:BGS786645 BQO786629:BQO786645 CAK786629:CAK786645 CKG786629:CKG786645 CUC786629:CUC786645 DDY786629:DDY786645 DNU786629:DNU786645 DXQ786629:DXQ786645 EHM786629:EHM786645 ERI786629:ERI786645 FBE786629:FBE786645 FLA786629:FLA786645 FUW786629:FUW786645 GES786629:GES786645 GOO786629:GOO786645 GYK786629:GYK786645 HIG786629:HIG786645 HSC786629:HSC786645 IBY786629:IBY786645 ILU786629:ILU786645 IVQ786629:IVQ786645 JFM786629:JFM786645 JPI786629:JPI786645 JZE786629:JZE786645 KJA786629:KJA786645 KSW786629:KSW786645 LCS786629:LCS786645 LMO786629:LMO786645 LWK786629:LWK786645 MGG786629:MGG786645 MQC786629:MQC786645 MZY786629:MZY786645 NJU786629:NJU786645 NTQ786629:NTQ786645 ODM786629:ODM786645 ONI786629:ONI786645 OXE786629:OXE786645 PHA786629:PHA786645 PQW786629:PQW786645 QAS786629:QAS786645 QKO786629:QKO786645 QUK786629:QUK786645 REG786629:REG786645 ROC786629:ROC786645 RXY786629:RXY786645 SHU786629:SHU786645 SRQ786629:SRQ786645 TBM786629:TBM786645 TLI786629:TLI786645 TVE786629:TVE786645 UFA786629:UFA786645 UOW786629:UOW786645 UYS786629:UYS786645 VIO786629:VIO786645 VSK786629:VSK786645 WCG786629:WCG786645 WMC786629:WMC786645 WVY786629:WVY786645 T852165:U852181 JM852165:JM852181 TI852165:TI852181 ADE852165:ADE852181 ANA852165:ANA852181 AWW852165:AWW852181 BGS852165:BGS852181 BQO852165:BQO852181 CAK852165:CAK852181 CKG852165:CKG852181 CUC852165:CUC852181 DDY852165:DDY852181 DNU852165:DNU852181 DXQ852165:DXQ852181 EHM852165:EHM852181 ERI852165:ERI852181 FBE852165:FBE852181 FLA852165:FLA852181 FUW852165:FUW852181 GES852165:GES852181 GOO852165:GOO852181 GYK852165:GYK852181 HIG852165:HIG852181 HSC852165:HSC852181 IBY852165:IBY852181 ILU852165:ILU852181 IVQ852165:IVQ852181 JFM852165:JFM852181 JPI852165:JPI852181 JZE852165:JZE852181 KJA852165:KJA852181 KSW852165:KSW852181 LCS852165:LCS852181 LMO852165:LMO852181 LWK852165:LWK852181 MGG852165:MGG852181 MQC852165:MQC852181 MZY852165:MZY852181 NJU852165:NJU852181 NTQ852165:NTQ852181 ODM852165:ODM852181 ONI852165:ONI852181 OXE852165:OXE852181 PHA852165:PHA852181 PQW852165:PQW852181 QAS852165:QAS852181 QKO852165:QKO852181 QUK852165:QUK852181 REG852165:REG852181 ROC852165:ROC852181 RXY852165:RXY852181 SHU852165:SHU852181 SRQ852165:SRQ852181 TBM852165:TBM852181 TLI852165:TLI852181 TVE852165:TVE852181 UFA852165:UFA852181 UOW852165:UOW852181 UYS852165:UYS852181 VIO852165:VIO852181 VSK852165:VSK852181 WCG852165:WCG852181 WMC852165:WMC852181 WVY852165:WVY852181 T917701:U917717 JM917701:JM917717 TI917701:TI917717 ADE917701:ADE917717 ANA917701:ANA917717 AWW917701:AWW917717 BGS917701:BGS917717 BQO917701:BQO917717 CAK917701:CAK917717 CKG917701:CKG917717 CUC917701:CUC917717 DDY917701:DDY917717 DNU917701:DNU917717 DXQ917701:DXQ917717 EHM917701:EHM917717 ERI917701:ERI917717 FBE917701:FBE917717 FLA917701:FLA917717 FUW917701:FUW917717 GES917701:GES917717 GOO917701:GOO917717 GYK917701:GYK917717 HIG917701:HIG917717 HSC917701:HSC917717 IBY917701:IBY917717 ILU917701:ILU917717 IVQ917701:IVQ917717 JFM917701:JFM917717 JPI917701:JPI917717 JZE917701:JZE917717 KJA917701:KJA917717 KSW917701:KSW917717 LCS917701:LCS917717 LMO917701:LMO917717 LWK917701:LWK917717 MGG917701:MGG917717 MQC917701:MQC917717 MZY917701:MZY917717 NJU917701:NJU917717 NTQ917701:NTQ917717 ODM917701:ODM917717 ONI917701:ONI917717 OXE917701:OXE917717 PHA917701:PHA917717 PQW917701:PQW917717 QAS917701:QAS917717 QKO917701:QKO917717 QUK917701:QUK917717 REG917701:REG917717 ROC917701:ROC917717 RXY917701:RXY917717 SHU917701:SHU917717 SRQ917701:SRQ917717 TBM917701:TBM917717 TLI917701:TLI917717 TVE917701:TVE917717 UFA917701:UFA917717 UOW917701:UOW917717 UYS917701:UYS917717 VIO917701:VIO917717 VSK917701:VSK917717 WCG917701:WCG917717 WMC917701:WMC917717 WVY917701:WVY917717 T983237:U983253 JM983237:JM983253 TI983237:TI983253 ADE983237:ADE983253 ANA983237:ANA983253 AWW983237:AWW983253 BGS983237:BGS983253 BQO983237:BQO983253 CAK983237:CAK983253 CKG983237:CKG983253 CUC983237:CUC983253 DDY983237:DDY983253 DNU983237:DNU983253 DXQ983237:DXQ983253 EHM983237:EHM983253 ERI983237:ERI983253 FBE983237:FBE983253 FLA983237:FLA983253 FUW983237:FUW983253 GES983237:GES983253 GOO983237:GOO983253 GYK983237:GYK983253 HIG983237:HIG983253 HSC983237:HSC983253 IBY983237:IBY983253 ILU983237:ILU983253 IVQ983237:IVQ983253 JFM983237:JFM983253 JPI983237:JPI983253 JZE983237:JZE983253 KJA983237:KJA983253 KSW983237:KSW983253 LCS983237:LCS983253 LMO983237:LMO983253 LWK983237:LWK983253 MGG983237:MGG983253 MQC983237:MQC983253 MZY983237:MZY983253 NJU983237:NJU983253 NTQ983237:NTQ983253 ODM983237:ODM983253 ONI983237:ONI983253 OXE983237:OXE983253 PHA983237:PHA983253 PQW983237:PQW983253 QAS983237:QAS983253 QKO983237:QKO983253 QUK983237:QUK983253 REG983237:REG983253 ROC983237:ROC983253 RXY983237:RXY983253 SHU983237:SHU983253 SRQ983237:SRQ983253 TBM983237:TBM983253 TLI983237:TLI983253 TVE983237:TVE983253 UFA983237:UFA983253 UOW983237:UOW983253 UYS983237:UYS983253 VIO983237:VIO983253 VSK983237:VSK983253 WCG983237:WCG983253 WMC983237:WMC983253 WVY983237:WVY983253 T65715:U65731 JM65715:JM65731 TI65715:TI65731 ADE65715:ADE65731 ANA65715:ANA65731 AWW65715:AWW65731 BGS65715:BGS65731 BQO65715:BQO65731 CAK65715:CAK65731 CKG65715:CKG65731 CUC65715:CUC65731 DDY65715:DDY65731 DNU65715:DNU65731 DXQ65715:DXQ65731 EHM65715:EHM65731 ERI65715:ERI65731 FBE65715:FBE65731 FLA65715:FLA65731 FUW65715:FUW65731 GES65715:GES65731 GOO65715:GOO65731 GYK65715:GYK65731 HIG65715:HIG65731 HSC65715:HSC65731 IBY65715:IBY65731 ILU65715:ILU65731 IVQ65715:IVQ65731 JFM65715:JFM65731 JPI65715:JPI65731 JZE65715:JZE65731 KJA65715:KJA65731 KSW65715:KSW65731 LCS65715:LCS65731 LMO65715:LMO65731 LWK65715:LWK65731 MGG65715:MGG65731 MQC65715:MQC65731 MZY65715:MZY65731 NJU65715:NJU65731 NTQ65715:NTQ65731 ODM65715:ODM65731 ONI65715:ONI65731 OXE65715:OXE65731 PHA65715:PHA65731 PQW65715:PQW65731 QAS65715:QAS65731 QKO65715:QKO65731 QUK65715:QUK65731 REG65715:REG65731 ROC65715:ROC65731 RXY65715:RXY65731 SHU65715:SHU65731 SRQ65715:SRQ65731 TBM65715:TBM65731 TLI65715:TLI65731 TVE65715:TVE65731 UFA65715:UFA65731 UOW65715:UOW65731 UYS65715:UYS65731 VIO65715:VIO65731 VSK65715:VSK65731 WCG65715:WCG65731 WMC65715:WMC65731 WVY65715:WVY65731 T131251:U131267 JM131251:JM131267 TI131251:TI131267 ADE131251:ADE131267 ANA131251:ANA131267 AWW131251:AWW131267 BGS131251:BGS131267 BQO131251:BQO131267 CAK131251:CAK131267 CKG131251:CKG131267 CUC131251:CUC131267 DDY131251:DDY131267 DNU131251:DNU131267 DXQ131251:DXQ131267 EHM131251:EHM131267 ERI131251:ERI131267 FBE131251:FBE131267 FLA131251:FLA131267 FUW131251:FUW131267 GES131251:GES131267 GOO131251:GOO131267 GYK131251:GYK131267 HIG131251:HIG131267 HSC131251:HSC131267 IBY131251:IBY131267 ILU131251:ILU131267 IVQ131251:IVQ131267 JFM131251:JFM131267 JPI131251:JPI131267 JZE131251:JZE131267 KJA131251:KJA131267 KSW131251:KSW131267 LCS131251:LCS131267 LMO131251:LMO131267 LWK131251:LWK131267 MGG131251:MGG131267 MQC131251:MQC131267 MZY131251:MZY131267 NJU131251:NJU131267 NTQ131251:NTQ131267 ODM131251:ODM131267 ONI131251:ONI131267 OXE131251:OXE131267 PHA131251:PHA131267 PQW131251:PQW131267 QAS131251:QAS131267 QKO131251:QKO131267 QUK131251:QUK131267 REG131251:REG131267 ROC131251:ROC131267 RXY131251:RXY131267 SHU131251:SHU131267 SRQ131251:SRQ131267 TBM131251:TBM131267 TLI131251:TLI131267 TVE131251:TVE131267 UFA131251:UFA131267 UOW131251:UOW131267 UYS131251:UYS131267 VIO131251:VIO131267 VSK131251:VSK131267 WCG131251:WCG131267 WMC131251:WMC131267 WVY131251:WVY131267 T196787:U196803 JM196787:JM196803 TI196787:TI196803 ADE196787:ADE196803 ANA196787:ANA196803 AWW196787:AWW196803 BGS196787:BGS196803 BQO196787:BQO196803 CAK196787:CAK196803 CKG196787:CKG196803 CUC196787:CUC196803 DDY196787:DDY196803 DNU196787:DNU196803 DXQ196787:DXQ196803 EHM196787:EHM196803 ERI196787:ERI196803 FBE196787:FBE196803 FLA196787:FLA196803 FUW196787:FUW196803 GES196787:GES196803 GOO196787:GOO196803 GYK196787:GYK196803 HIG196787:HIG196803 HSC196787:HSC196803 IBY196787:IBY196803 ILU196787:ILU196803 IVQ196787:IVQ196803 JFM196787:JFM196803 JPI196787:JPI196803 JZE196787:JZE196803 KJA196787:KJA196803 KSW196787:KSW196803 LCS196787:LCS196803 LMO196787:LMO196803 LWK196787:LWK196803 MGG196787:MGG196803 MQC196787:MQC196803 MZY196787:MZY196803 NJU196787:NJU196803 NTQ196787:NTQ196803 ODM196787:ODM196803 ONI196787:ONI196803 OXE196787:OXE196803 PHA196787:PHA196803 PQW196787:PQW196803 QAS196787:QAS196803 QKO196787:QKO196803 QUK196787:QUK196803 REG196787:REG196803 ROC196787:ROC196803 RXY196787:RXY196803 SHU196787:SHU196803 SRQ196787:SRQ196803 TBM196787:TBM196803 TLI196787:TLI196803 TVE196787:TVE196803 UFA196787:UFA196803 UOW196787:UOW196803 UYS196787:UYS196803 VIO196787:VIO196803 VSK196787:VSK196803 WCG196787:WCG196803 WMC196787:WMC196803 WVY196787:WVY196803 T262323:U262339 JM262323:JM262339 TI262323:TI262339 ADE262323:ADE262339 ANA262323:ANA262339 AWW262323:AWW262339 BGS262323:BGS262339 BQO262323:BQO262339 CAK262323:CAK262339 CKG262323:CKG262339 CUC262323:CUC262339 DDY262323:DDY262339 DNU262323:DNU262339 DXQ262323:DXQ262339 EHM262323:EHM262339 ERI262323:ERI262339 FBE262323:FBE262339 FLA262323:FLA262339 FUW262323:FUW262339 GES262323:GES262339 GOO262323:GOO262339 GYK262323:GYK262339 HIG262323:HIG262339 HSC262323:HSC262339 IBY262323:IBY262339 ILU262323:ILU262339 IVQ262323:IVQ262339 JFM262323:JFM262339 JPI262323:JPI262339 JZE262323:JZE262339 KJA262323:KJA262339 KSW262323:KSW262339 LCS262323:LCS262339 LMO262323:LMO262339 LWK262323:LWK262339 MGG262323:MGG262339 MQC262323:MQC262339 MZY262323:MZY262339 NJU262323:NJU262339 NTQ262323:NTQ262339 ODM262323:ODM262339 ONI262323:ONI262339 OXE262323:OXE262339 PHA262323:PHA262339 PQW262323:PQW262339 QAS262323:QAS262339 QKO262323:QKO262339 QUK262323:QUK262339 REG262323:REG262339 ROC262323:ROC262339 RXY262323:RXY262339 SHU262323:SHU262339 SRQ262323:SRQ262339 TBM262323:TBM262339 TLI262323:TLI262339 TVE262323:TVE262339 UFA262323:UFA262339 UOW262323:UOW262339 UYS262323:UYS262339 VIO262323:VIO262339 VSK262323:VSK262339 WCG262323:WCG262339 WMC262323:WMC262339 WVY262323:WVY262339 T327859:U327875 JM327859:JM327875 TI327859:TI327875 ADE327859:ADE327875 ANA327859:ANA327875 AWW327859:AWW327875 BGS327859:BGS327875 BQO327859:BQO327875 CAK327859:CAK327875 CKG327859:CKG327875 CUC327859:CUC327875 DDY327859:DDY327875 DNU327859:DNU327875 DXQ327859:DXQ327875 EHM327859:EHM327875 ERI327859:ERI327875 FBE327859:FBE327875 FLA327859:FLA327875 FUW327859:FUW327875 GES327859:GES327875 GOO327859:GOO327875 GYK327859:GYK327875 HIG327859:HIG327875 HSC327859:HSC327875 IBY327859:IBY327875 ILU327859:ILU327875 IVQ327859:IVQ327875 JFM327859:JFM327875 JPI327859:JPI327875 JZE327859:JZE327875 KJA327859:KJA327875 KSW327859:KSW327875 LCS327859:LCS327875 LMO327859:LMO327875 LWK327859:LWK327875 MGG327859:MGG327875 MQC327859:MQC327875 MZY327859:MZY327875 NJU327859:NJU327875 NTQ327859:NTQ327875 ODM327859:ODM327875 ONI327859:ONI327875 OXE327859:OXE327875 PHA327859:PHA327875 PQW327859:PQW327875 QAS327859:QAS327875 QKO327859:QKO327875 QUK327859:QUK327875 REG327859:REG327875 ROC327859:ROC327875 RXY327859:RXY327875 SHU327859:SHU327875 SRQ327859:SRQ327875 TBM327859:TBM327875 TLI327859:TLI327875 TVE327859:TVE327875 UFA327859:UFA327875 UOW327859:UOW327875 UYS327859:UYS327875 VIO327859:VIO327875 VSK327859:VSK327875 WCG327859:WCG327875 WMC327859:WMC327875 WVY327859:WVY327875 T393395:U393411 JM393395:JM393411 TI393395:TI393411 ADE393395:ADE393411 ANA393395:ANA393411 AWW393395:AWW393411 BGS393395:BGS393411 BQO393395:BQO393411 CAK393395:CAK393411 CKG393395:CKG393411 CUC393395:CUC393411 DDY393395:DDY393411 DNU393395:DNU393411 DXQ393395:DXQ393411 EHM393395:EHM393411 ERI393395:ERI393411 FBE393395:FBE393411 FLA393395:FLA393411 FUW393395:FUW393411 GES393395:GES393411 GOO393395:GOO393411 GYK393395:GYK393411 HIG393395:HIG393411 HSC393395:HSC393411 IBY393395:IBY393411 ILU393395:ILU393411 IVQ393395:IVQ393411 JFM393395:JFM393411 JPI393395:JPI393411 JZE393395:JZE393411 KJA393395:KJA393411 KSW393395:KSW393411 LCS393395:LCS393411 LMO393395:LMO393411 LWK393395:LWK393411 MGG393395:MGG393411 MQC393395:MQC393411 MZY393395:MZY393411 NJU393395:NJU393411 NTQ393395:NTQ393411 ODM393395:ODM393411 ONI393395:ONI393411 OXE393395:OXE393411 PHA393395:PHA393411 PQW393395:PQW393411 QAS393395:QAS393411 QKO393395:QKO393411 QUK393395:QUK393411 REG393395:REG393411 ROC393395:ROC393411 RXY393395:RXY393411 SHU393395:SHU393411 SRQ393395:SRQ393411 TBM393395:TBM393411 TLI393395:TLI393411 TVE393395:TVE393411 UFA393395:UFA393411 UOW393395:UOW393411 UYS393395:UYS393411 VIO393395:VIO393411 VSK393395:VSK393411 WCG393395:WCG393411 WMC393395:WMC393411 WVY393395:WVY393411 T458931:U458947 JM458931:JM458947 TI458931:TI458947 ADE458931:ADE458947 ANA458931:ANA458947 AWW458931:AWW458947 BGS458931:BGS458947 BQO458931:BQO458947 CAK458931:CAK458947 CKG458931:CKG458947 CUC458931:CUC458947 DDY458931:DDY458947 DNU458931:DNU458947 DXQ458931:DXQ458947 EHM458931:EHM458947 ERI458931:ERI458947 FBE458931:FBE458947 FLA458931:FLA458947 FUW458931:FUW458947 GES458931:GES458947 GOO458931:GOO458947 GYK458931:GYK458947 HIG458931:HIG458947 HSC458931:HSC458947 IBY458931:IBY458947 ILU458931:ILU458947 IVQ458931:IVQ458947 JFM458931:JFM458947 JPI458931:JPI458947 JZE458931:JZE458947 KJA458931:KJA458947 KSW458931:KSW458947 LCS458931:LCS458947 LMO458931:LMO458947 LWK458931:LWK458947 MGG458931:MGG458947 MQC458931:MQC458947 MZY458931:MZY458947 NJU458931:NJU458947 NTQ458931:NTQ458947 ODM458931:ODM458947 ONI458931:ONI458947 OXE458931:OXE458947 PHA458931:PHA458947 PQW458931:PQW458947 QAS458931:QAS458947 QKO458931:QKO458947 QUK458931:QUK458947 REG458931:REG458947 ROC458931:ROC458947 RXY458931:RXY458947 SHU458931:SHU458947 SRQ458931:SRQ458947 TBM458931:TBM458947 TLI458931:TLI458947 TVE458931:TVE458947 UFA458931:UFA458947 UOW458931:UOW458947 UYS458931:UYS458947 VIO458931:VIO458947 VSK458931:VSK458947 WCG458931:WCG458947 WMC458931:WMC458947 WVY458931:WVY458947 T524467:U524483 JM524467:JM524483 TI524467:TI524483 ADE524467:ADE524483 ANA524467:ANA524483 AWW524467:AWW524483 BGS524467:BGS524483 BQO524467:BQO524483 CAK524467:CAK524483 CKG524467:CKG524483 CUC524467:CUC524483 DDY524467:DDY524483 DNU524467:DNU524483 DXQ524467:DXQ524483 EHM524467:EHM524483 ERI524467:ERI524483 FBE524467:FBE524483 FLA524467:FLA524483 FUW524467:FUW524483 GES524467:GES524483 GOO524467:GOO524483 GYK524467:GYK524483 HIG524467:HIG524483 HSC524467:HSC524483 IBY524467:IBY524483 ILU524467:ILU524483 IVQ524467:IVQ524483 JFM524467:JFM524483 JPI524467:JPI524483 JZE524467:JZE524483 KJA524467:KJA524483 KSW524467:KSW524483 LCS524467:LCS524483 LMO524467:LMO524483 LWK524467:LWK524483 MGG524467:MGG524483 MQC524467:MQC524483 MZY524467:MZY524483 NJU524467:NJU524483 NTQ524467:NTQ524483 ODM524467:ODM524483 ONI524467:ONI524483 OXE524467:OXE524483 PHA524467:PHA524483 PQW524467:PQW524483 QAS524467:QAS524483 QKO524467:QKO524483 QUK524467:QUK524483 REG524467:REG524483 ROC524467:ROC524483 RXY524467:RXY524483 SHU524467:SHU524483 SRQ524467:SRQ524483 TBM524467:TBM524483 TLI524467:TLI524483 TVE524467:TVE524483 UFA524467:UFA524483 UOW524467:UOW524483 UYS524467:UYS524483 VIO524467:VIO524483 VSK524467:VSK524483 WCG524467:WCG524483 WMC524467:WMC524483 WVY524467:WVY524483 T590003:U590019 JM590003:JM590019 TI590003:TI590019 ADE590003:ADE590019 ANA590003:ANA590019 AWW590003:AWW590019 BGS590003:BGS590019 BQO590003:BQO590019 CAK590003:CAK590019 CKG590003:CKG590019 CUC590003:CUC590019 DDY590003:DDY590019 DNU590003:DNU590019 DXQ590003:DXQ590019 EHM590003:EHM590019 ERI590003:ERI590019 FBE590003:FBE590019 FLA590003:FLA590019 FUW590003:FUW590019 GES590003:GES590019 GOO590003:GOO590019 GYK590003:GYK590019 HIG590003:HIG590019 HSC590003:HSC590019 IBY590003:IBY590019 ILU590003:ILU590019 IVQ590003:IVQ590019 JFM590003:JFM590019 JPI590003:JPI590019 JZE590003:JZE590019 KJA590003:KJA590019 KSW590003:KSW590019 LCS590003:LCS590019 LMO590003:LMO590019 LWK590003:LWK590019 MGG590003:MGG590019 MQC590003:MQC590019 MZY590003:MZY590019 NJU590003:NJU590019 NTQ590003:NTQ590019 ODM590003:ODM590019 ONI590003:ONI590019 OXE590003:OXE590019 PHA590003:PHA590019 PQW590003:PQW590019 QAS590003:QAS590019 QKO590003:QKO590019 QUK590003:QUK590019 REG590003:REG590019 ROC590003:ROC590019 RXY590003:RXY590019 SHU590003:SHU590019 SRQ590003:SRQ590019 TBM590003:TBM590019 TLI590003:TLI590019 TVE590003:TVE590019 UFA590003:UFA590019 UOW590003:UOW590019 UYS590003:UYS590019 VIO590003:VIO590019 VSK590003:VSK590019 WCG590003:WCG590019 WMC590003:WMC590019 WVY590003:WVY590019 T655539:U655555 JM655539:JM655555 TI655539:TI655555 ADE655539:ADE655555 ANA655539:ANA655555 AWW655539:AWW655555 BGS655539:BGS655555 BQO655539:BQO655555 CAK655539:CAK655555 CKG655539:CKG655555 CUC655539:CUC655555 DDY655539:DDY655555 DNU655539:DNU655555 DXQ655539:DXQ655555 EHM655539:EHM655555 ERI655539:ERI655555 FBE655539:FBE655555 FLA655539:FLA655555 FUW655539:FUW655555 GES655539:GES655555 GOO655539:GOO655555 GYK655539:GYK655555 HIG655539:HIG655555 HSC655539:HSC655555 IBY655539:IBY655555 ILU655539:ILU655555 IVQ655539:IVQ655555 JFM655539:JFM655555 JPI655539:JPI655555 JZE655539:JZE655555 KJA655539:KJA655555 KSW655539:KSW655555 LCS655539:LCS655555 LMO655539:LMO655555 LWK655539:LWK655555 MGG655539:MGG655555 MQC655539:MQC655555 MZY655539:MZY655555 NJU655539:NJU655555 NTQ655539:NTQ655555 ODM655539:ODM655555 ONI655539:ONI655555 OXE655539:OXE655555 PHA655539:PHA655555 PQW655539:PQW655555 QAS655539:QAS655555 QKO655539:QKO655555 QUK655539:QUK655555 REG655539:REG655555 ROC655539:ROC655555 RXY655539:RXY655555 SHU655539:SHU655555 SRQ655539:SRQ655555 TBM655539:TBM655555 TLI655539:TLI655555 TVE655539:TVE655555 UFA655539:UFA655555 UOW655539:UOW655555 UYS655539:UYS655555 VIO655539:VIO655555 VSK655539:VSK655555 WCG655539:WCG655555 WMC655539:WMC655555 WVY655539:WVY655555 T721075:U721091 JM721075:JM721091 TI721075:TI721091 ADE721075:ADE721091 ANA721075:ANA721091 AWW721075:AWW721091 BGS721075:BGS721091 BQO721075:BQO721091 CAK721075:CAK721091 CKG721075:CKG721091 CUC721075:CUC721091 DDY721075:DDY721091 DNU721075:DNU721091 DXQ721075:DXQ721091 EHM721075:EHM721091 ERI721075:ERI721091 FBE721075:FBE721091 FLA721075:FLA721091 FUW721075:FUW721091 GES721075:GES721091 GOO721075:GOO721091 GYK721075:GYK721091 HIG721075:HIG721091 HSC721075:HSC721091 IBY721075:IBY721091 ILU721075:ILU721091 IVQ721075:IVQ721091 JFM721075:JFM721091 JPI721075:JPI721091 JZE721075:JZE721091 KJA721075:KJA721091 KSW721075:KSW721091 LCS721075:LCS721091 LMO721075:LMO721091 LWK721075:LWK721091 MGG721075:MGG721091 MQC721075:MQC721091 MZY721075:MZY721091 NJU721075:NJU721091 NTQ721075:NTQ721091 ODM721075:ODM721091 ONI721075:ONI721091 OXE721075:OXE721091 PHA721075:PHA721091 PQW721075:PQW721091 QAS721075:QAS721091 QKO721075:QKO721091 QUK721075:QUK721091 REG721075:REG721091 ROC721075:ROC721091 RXY721075:RXY721091 SHU721075:SHU721091 SRQ721075:SRQ721091 TBM721075:TBM721091 TLI721075:TLI721091 TVE721075:TVE721091 UFA721075:UFA721091 UOW721075:UOW721091 UYS721075:UYS721091 VIO721075:VIO721091 VSK721075:VSK721091 WCG721075:WCG721091 WMC721075:WMC721091 WVY721075:WVY721091 T786611:U786627 JM786611:JM786627 TI786611:TI786627 ADE786611:ADE786627 ANA786611:ANA786627 AWW786611:AWW786627 BGS786611:BGS786627 BQO786611:BQO786627 CAK786611:CAK786627 CKG786611:CKG786627 CUC786611:CUC786627 DDY786611:DDY786627 DNU786611:DNU786627 DXQ786611:DXQ786627 EHM786611:EHM786627 ERI786611:ERI786627 FBE786611:FBE786627 FLA786611:FLA786627 FUW786611:FUW786627 GES786611:GES786627 GOO786611:GOO786627 GYK786611:GYK786627 HIG786611:HIG786627 HSC786611:HSC786627 IBY786611:IBY786627 ILU786611:ILU786627 IVQ786611:IVQ786627 JFM786611:JFM786627 JPI786611:JPI786627 JZE786611:JZE786627 KJA786611:KJA786627 KSW786611:KSW786627 LCS786611:LCS786627 LMO786611:LMO786627 LWK786611:LWK786627 MGG786611:MGG786627 MQC786611:MQC786627 MZY786611:MZY786627 NJU786611:NJU786627 NTQ786611:NTQ786627 ODM786611:ODM786627 ONI786611:ONI786627 OXE786611:OXE786627 PHA786611:PHA786627 PQW786611:PQW786627 QAS786611:QAS786627 QKO786611:QKO786627 QUK786611:QUK786627 REG786611:REG786627 ROC786611:ROC786627 RXY786611:RXY786627 SHU786611:SHU786627 SRQ786611:SRQ786627 TBM786611:TBM786627 TLI786611:TLI786627 TVE786611:TVE786627 UFA786611:UFA786627 UOW786611:UOW786627 UYS786611:UYS786627 VIO786611:VIO786627 VSK786611:VSK786627 WCG786611:WCG786627 WMC786611:WMC786627 WVY786611:WVY786627 T852147:U852163 JM852147:JM852163 TI852147:TI852163 ADE852147:ADE852163 ANA852147:ANA852163 AWW852147:AWW852163 BGS852147:BGS852163 BQO852147:BQO852163 CAK852147:CAK852163 CKG852147:CKG852163 CUC852147:CUC852163 DDY852147:DDY852163 DNU852147:DNU852163 DXQ852147:DXQ852163 EHM852147:EHM852163 ERI852147:ERI852163 FBE852147:FBE852163 FLA852147:FLA852163 FUW852147:FUW852163 GES852147:GES852163 GOO852147:GOO852163 GYK852147:GYK852163 HIG852147:HIG852163 HSC852147:HSC852163 IBY852147:IBY852163 ILU852147:ILU852163 IVQ852147:IVQ852163 JFM852147:JFM852163 JPI852147:JPI852163 JZE852147:JZE852163 KJA852147:KJA852163 KSW852147:KSW852163 LCS852147:LCS852163 LMO852147:LMO852163 LWK852147:LWK852163 MGG852147:MGG852163 MQC852147:MQC852163 MZY852147:MZY852163 NJU852147:NJU852163 NTQ852147:NTQ852163 ODM852147:ODM852163 ONI852147:ONI852163 OXE852147:OXE852163 PHA852147:PHA852163 PQW852147:PQW852163 QAS852147:QAS852163 QKO852147:QKO852163 QUK852147:QUK852163 REG852147:REG852163 ROC852147:ROC852163 RXY852147:RXY852163 SHU852147:SHU852163 SRQ852147:SRQ852163 TBM852147:TBM852163 TLI852147:TLI852163 TVE852147:TVE852163 UFA852147:UFA852163 UOW852147:UOW852163 UYS852147:UYS852163 VIO852147:VIO852163 VSK852147:VSK852163 WCG852147:WCG852163 WMC852147:WMC852163 WVY852147:WVY852163 T917683:U917699 JM917683:JM917699 TI917683:TI917699 ADE917683:ADE917699 ANA917683:ANA917699 AWW917683:AWW917699 BGS917683:BGS917699 BQO917683:BQO917699 CAK917683:CAK917699 CKG917683:CKG917699 CUC917683:CUC917699 DDY917683:DDY917699 DNU917683:DNU917699 DXQ917683:DXQ917699 EHM917683:EHM917699 ERI917683:ERI917699 FBE917683:FBE917699 FLA917683:FLA917699 FUW917683:FUW917699 GES917683:GES917699 GOO917683:GOO917699 GYK917683:GYK917699 HIG917683:HIG917699 HSC917683:HSC917699 IBY917683:IBY917699 ILU917683:ILU917699 IVQ917683:IVQ917699 JFM917683:JFM917699 JPI917683:JPI917699 JZE917683:JZE917699 KJA917683:KJA917699 KSW917683:KSW917699 LCS917683:LCS917699 LMO917683:LMO917699 LWK917683:LWK917699 MGG917683:MGG917699 MQC917683:MQC917699 MZY917683:MZY917699 NJU917683:NJU917699 NTQ917683:NTQ917699 ODM917683:ODM917699 ONI917683:ONI917699 OXE917683:OXE917699 PHA917683:PHA917699 PQW917683:PQW917699 QAS917683:QAS917699 QKO917683:QKO917699 QUK917683:QUK917699 REG917683:REG917699 ROC917683:ROC917699 RXY917683:RXY917699 SHU917683:SHU917699 SRQ917683:SRQ917699 TBM917683:TBM917699 TLI917683:TLI917699 TVE917683:TVE917699 UFA917683:UFA917699 UOW917683:UOW917699 UYS917683:UYS917699 VIO917683:VIO917699 VSK917683:VSK917699 WCG917683:WCG917699 WMC917683:WMC917699 WVY917683:WVY917699 T983219:U983235 JM983219:JM983235 TI983219:TI983235 ADE983219:ADE983235 ANA983219:ANA983235 AWW983219:AWW983235 BGS983219:BGS983235 BQO983219:BQO983235 CAK983219:CAK983235 CKG983219:CKG983235 CUC983219:CUC983235 DDY983219:DDY983235 DNU983219:DNU983235 DXQ983219:DXQ983235 EHM983219:EHM983235 ERI983219:ERI983235 FBE983219:FBE983235 FLA983219:FLA983235 FUW983219:FUW983235 GES983219:GES983235 GOO983219:GOO983235 GYK983219:GYK983235 HIG983219:HIG983235 HSC983219:HSC983235 IBY983219:IBY983235 ILU983219:ILU983235 IVQ983219:IVQ983235 JFM983219:JFM983235 JPI983219:JPI983235 JZE983219:JZE983235 KJA983219:KJA983235 KSW983219:KSW983235 LCS983219:LCS983235 LMO983219:LMO983235 LWK983219:LWK983235 MGG983219:MGG983235 MQC983219:MQC983235 MZY983219:MZY983235 NJU983219:NJU983235 NTQ983219:NTQ983235 ODM983219:ODM983235 ONI983219:ONI983235 OXE983219:OXE983235 PHA983219:PHA983235 PQW983219:PQW983235 QAS983219:QAS983235 QKO983219:QKO983235 QUK983219:QUK983235 REG983219:REG983235 ROC983219:ROC983235 RXY983219:RXY983235 SHU983219:SHU983235 SRQ983219:SRQ983235 TBM983219:TBM983235 TLI983219:TLI983235 TVE983219:TVE983235 UFA983219:UFA983235 UOW983219:UOW983235 UYS983219:UYS983235 VIO983219:VIO983235 VSK983219:VSK983235 WCG983219:WCG983235 WMC983219:WMC983235 WVY983219:WVY983235" xr:uid="{00000000-0002-0000-0200-000010000000}">
      <formula1>-9.99999999999999E+23</formula1>
      <formula2>9.99999999999999E+25</formula2>
    </dataValidation>
    <dataValidation type="decimal" allowBlank="1" showInputMessage="1" showErrorMessage="1" sqref="T65955:U65972 JM65955:JM65972 TI65955:TI65972 ADE65955:ADE65972 ANA65955:ANA65972 AWW65955:AWW65972 BGS65955:BGS65972 BQO65955:BQO65972 CAK65955:CAK65972 CKG65955:CKG65972 CUC65955:CUC65972 DDY65955:DDY65972 DNU65955:DNU65972 DXQ65955:DXQ65972 EHM65955:EHM65972 ERI65955:ERI65972 FBE65955:FBE65972 FLA65955:FLA65972 FUW65955:FUW65972 GES65955:GES65972 GOO65955:GOO65972 GYK65955:GYK65972 HIG65955:HIG65972 HSC65955:HSC65972 IBY65955:IBY65972 ILU65955:ILU65972 IVQ65955:IVQ65972 JFM65955:JFM65972 JPI65955:JPI65972 JZE65955:JZE65972 KJA65955:KJA65972 KSW65955:KSW65972 LCS65955:LCS65972 LMO65955:LMO65972 LWK65955:LWK65972 MGG65955:MGG65972 MQC65955:MQC65972 MZY65955:MZY65972 NJU65955:NJU65972 NTQ65955:NTQ65972 ODM65955:ODM65972 ONI65955:ONI65972 OXE65955:OXE65972 PHA65955:PHA65972 PQW65955:PQW65972 QAS65955:QAS65972 QKO65955:QKO65972 QUK65955:QUK65972 REG65955:REG65972 ROC65955:ROC65972 RXY65955:RXY65972 SHU65955:SHU65972 SRQ65955:SRQ65972 TBM65955:TBM65972 TLI65955:TLI65972 TVE65955:TVE65972 UFA65955:UFA65972 UOW65955:UOW65972 UYS65955:UYS65972 VIO65955:VIO65972 VSK65955:VSK65972 WCG65955:WCG65972 WMC65955:WMC65972 WVY65955:WVY65972 T131491:U131508 JM131491:JM131508 TI131491:TI131508 ADE131491:ADE131508 ANA131491:ANA131508 AWW131491:AWW131508 BGS131491:BGS131508 BQO131491:BQO131508 CAK131491:CAK131508 CKG131491:CKG131508 CUC131491:CUC131508 DDY131491:DDY131508 DNU131491:DNU131508 DXQ131491:DXQ131508 EHM131491:EHM131508 ERI131491:ERI131508 FBE131491:FBE131508 FLA131491:FLA131508 FUW131491:FUW131508 GES131491:GES131508 GOO131491:GOO131508 GYK131491:GYK131508 HIG131491:HIG131508 HSC131491:HSC131508 IBY131491:IBY131508 ILU131491:ILU131508 IVQ131491:IVQ131508 JFM131491:JFM131508 JPI131491:JPI131508 JZE131491:JZE131508 KJA131491:KJA131508 KSW131491:KSW131508 LCS131491:LCS131508 LMO131491:LMO131508 LWK131491:LWK131508 MGG131491:MGG131508 MQC131491:MQC131508 MZY131491:MZY131508 NJU131491:NJU131508 NTQ131491:NTQ131508 ODM131491:ODM131508 ONI131491:ONI131508 OXE131491:OXE131508 PHA131491:PHA131508 PQW131491:PQW131508 QAS131491:QAS131508 QKO131491:QKO131508 QUK131491:QUK131508 REG131491:REG131508 ROC131491:ROC131508 RXY131491:RXY131508 SHU131491:SHU131508 SRQ131491:SRQ131508 TBM131491:TBM131508 TLI131491:TLI131508 TVE131491:TVE131508 UFA131491:UFA131508 UOW131491:UOW131508 UYS131491:UYS131508 VIO131491:VIO131508 VSK131491:VSK131508 WCG131491:WCG131508 WMC131491:WMC131508 WVY131491:WVY131508 T197027:U197044 JM197027:JM197044 TI197027:TI197044 ADE197027:ADE197044 ANA197027:ANA197044 AWW197027:AWW197044 BGS197027:BGS197044 BQO197027:BQO197044 CAK197027:CAK197044 CKG197027:CKG197044 CUC197027:CUC197044 DDY197027:DDY197044 DNU197027:DNU197044 DXQ197027:DXQ197044 EHM197027:EHM197044 ERI197027:ERI197044 FBE197027:FBE197044 FLA197027:FLA197044 FUW197027:FUW197044 GES197027:GES197044 GOO197027:GOO197044 GYK197027:GYK197044 HIG197027:HIG197044 HSC197027:HSC197044 IBY197027:IBY197044 ILU197027:ILU197044 IVQ197027:IVQ197044 JFM197027:JFM197044 JPI197027:JPI197044 JZE197027:JZE197044 KJA197027:KJA197044 KSW197027:KSW197044 LCS197027:LCS197044 LMO197027:LMO197044 LWK197027:LWK197044 MGG197027:MGG197044 MQC197027:MQC197044 MZY197027:MZY197044 NJU197027:NJU197044 NTQ197027:NTQ197044 ODM197027:ODM197044 ONI197027:ONI197044 OXE197027:OXE197044 PHA197027:PHA197044 PQW197027:PQW197044 QAS197027:QAS197044 QKO197027:QKO197044 QUK197027:QUK197044 REG197027:REG197044 ROC197027:ROC197044 RXY197027:RXY197044 SHU197027:SHU197044 SRQ197027:SRQ197044 TBM197027:TBM197044 TLI197027:TLI197044 TVE197027:TVE197044 UFA197027:UFA197044 UOW197027:UOW197044 UYS197027:UYS197044 VIO197027:VIO197044 VSK197027:VSK197044 WCG197027:WCG197044 WMC197027:WMC197044 WVY197027:WVY197044 T262563:U262580 JM262563:JM262580 TI262563:TI262580 ADE262563:ADE262580 ANA262563:ANA262580 AWW262563:AWW262580 BGS262563:BGS262580 BQO262563:BQO262580 CAK262563:CAK262580 CKG262563:CKG262580 CUC262563:CUC262580 DDY262563:DDY262580 DNU262563:DNU262580 DXQ262563:DXQ262580 EHM262563:EHM262580 ERI262563:ERI262580 FBE262563:FBE262580 FLA262563:FLA262580 FUW262563:FUW262580 GES262563:GES262580 GOO262563:GOO262580 GYK262563:GYK262580 HIG262563:HIG262580 HSC262563:HSC262580 IBY262563:IBY262580 ILU262563:ILU262580 IVQ262563:IVQ262580 JFM262563:JFM262580 JPI262563:JPI262580 JZE262563:JZE262580 KJA262563:KJA262580 KSW262563:KSW262580 LCS262563:LCS262580 LMO262563:LMO262580 LWK262563:LWK262580 MGG262563:MGG262580 MQC262563:MQC262580 MZY262563:MZY262580 NJU262563:NJU262580 NTQ262563:NTQ262580 ODM262563:ODM262580 ONI262563:ONI262580 OXE262563:OXE262580 PHA262563:PHA262580 PQW262563:PQW262580 QAS262563:QAS262580 QKO262563:QKO262580 QUK262563:QUK262580 REG262563:REG262580 ROC262563:ROC262580 RXY262563:RXY262580 SHU262563:SHU262580 SRQ262563:SRQ262580 TBM262563:TBM262580 TLI262563:TLI262580 TVE262563:TVE262580 UFA262563:UFA262580 UOW262563:UOW262580 UYS262563:UYS262580 VIO262563:VIO262580 VSK262563:VSK262580 WCG262563:WCG262580 WMC262563:WMC262580 WVY262563:WVY262580 T328099:U328116 JM328099:JM328116 TI328099:TI328116 ADE328099:ADE328116 ANA328099:ANA328116 AWW328099:AWW328116 BGS328099:BGS328116 BQO328099:BQO328116 CAK328099:CAK328116 CKG328099:CKG328116 CUC328099:CUC328116 DDY328099:DDY328116 DNU328099:DNU328116 DXQ328099:DXQ328116 EHM328099:EHM328116 ERI328099:ERI328116 FBE328099:FBE328116 FLA328099:FLA328116 FUW328099:FUW328116 GES328099:GES328116 GOO328099:GOO328116 GYK328099:GYK328116 HIG328099:HIG328116 HSC328099:HSC328116 IBY328099:IBY328116 ILU328099:ILU328116 IVQ328099:IVQ328116 JFM328099:JFM328116 JPI328099:JPI328116 JZE328099:JZE328116 KJA328099:KJA328116 KSW328099:KSW328116 LCS328099:LCS328116 LMO328099:LMO328116 LWK328099:LWK328116 MGG328099:MGG328116 MQC328099:MQC328116 MZY328099:MZY328116 NJU328099:NJU328116 NTQ328099:NTQ328116 ODM328099:ODM328116 ONI328099:ONI328116 OXE328099:OXE328116 PHA328099:PHA328116 PQW328099:PQW328116 QAS328099:QAS328116 QKO328099:QKO328116 QUK328099:QUK328116 REG328099:REG328116 ROC328099:ROC328116 RXY328099:RXY328116 SHU328099:SHU328116 SRQ328099:SRQ328116 TBM328099:TBM328116 TLI328099:TLI328116 TVE328099:TVE328116 UFA328099:UFA328116 UOW328099:UOW328116 UYS328099:UYS328116 VIO328099:VIO328116 VSK328099:VSK328116 WCG328099:WCG328116 WMC328099:WMC328116 WVY328099:WVY328116 T393635:U393652 JM393635:JM393652 TI393635:TI393652 ADE393635:ADE393652 ANA393635:ANA393652 AWW393635:AWW393652 BGS393635:BGS393652 BQO393635:BQO393652 CAK393635:CAK393652 CKG393635:CKG393652 CUC393635:CUC393652 DDY393635:DDY393652 DNU393635:DNU393652 DXQ393635:DXQ393652 EHM393635:EHM393652 ERI393635:ERI393652 FBE393635:FBE393652 FLA393635:FLA393652 FUW393635:FUW393652 GES393635:GES393652 GOO393635:GOO393652 GYK393635:GYK393652 HIG393635:HIG393652 HSC393635:HSC393652 IBY393635:IBY393652 ILU393635:ILU393652 IVQ393635:IVQ393652 JFM393635:JFM393652 JPI393635:JPI393652 JZE393635:JZE393652 KJA393635:KJA393652 KSW393635:KSW393652 LCS393635:LCS393652 LMO393635:LMO393652 LWK393635:LWK393652 MGG393635:MGG393652 MQC393635:MQC393652 MZY393635:MZY393652 NJU393635:NJU393652 NTQ393635:NTQ393652 ODM393635:ODM393652 ONI393635:ONI393652 OXE393635:OXE393652 PHA393635:PHA393652 PQW393635:PQW393652 QAS393635:QAS393652 QKO393635:QKO393652 QUK393635:QUK393652 REG393635:REG393652 ROC393635:ROC393652 RXY393635:RXY393652 SHU393635:SHU393652 SRQ393635:SRQ393652 TBM393635:TBM393652 TLI393635:TLI393652 TVE393635:TVE393652 UFA393635:UFA393652 UOW393635:UOW393652 UYS393635:UYS393652 VIO393635:VIO393652 VSK393635:VSK393652 WCG393635:WCG393652 WMC393635:WMC393652 WVY393635:WVY393652 T459171:U459188 JM459171:JM459188 TI459171:TI459188 ADE459171:ADE459188 ANA459171:ANA459188 AWW459171:AWW459188 BGS459171:BGS459188 BQO459171:BQO459188 CAK459171:CAK459188 CKG459171:CKG459188 CUC459171:CUC459188 DDY459171:DDY459188 DNU459171:DNU459188 DXQ459171:DXQ459188 EHM459171:EHM459188 ERI459171:ERI459188 FBE459171:FBE459188 FLA459171:FLA459188 FUW459171:FUW459188 GES459171:GES459188 GOO459171:GOO459188 GYK459171:GYK459188 HIG459171:HIG459188 HSC459171:HSC459188 IBY459171:IBY459188 ILU459171:ILU459188 IVQ459171:IVQ459188 JFM459171:JFM459188 JPI459171:JPI459188 JZE459171:JZE459188 KJA459171:KJA459188 KSW459171:KSW459188 LCS459171:LCS459188 LMO459171:LMO459188 LWK459171:LWK459188 MGG459171:MGG459188 MQC459171:MQC459188 MZY459171:MZY459188 NJU459171:NJU459188 NTQ459171:NTQ459188 ODM459171:ODM459188 ONI459171:ONI459188 OXE459171:OXE459188 PHA459171:PHA459188 PQW459171:PQW459188 QAS459171:QAS459188 QKO459171:QKO459188 QUK459171:QUK459188 REG459171:REG459188 ROC459171:ROC459188 RXY459171:RXY459188 SHU459171:SHU459188 SRQ459171:SRQ459188 TBM459171:TBM459188 TLI459171:TLI459188 TVE459171:TVE459188 UFA459171:UFA459188 UOW459171:UOW459188 UYS459171:UYS459188 VIO459171:VIO459188 VSK459171:VSK459188 WCG459171:WCG459188 WMC459171:WMC459188 WVY459171:WVY459188 T524707:U524724 JM524707:JM524724 TI524707:TI524724 ADE524707:ADE524724 ANA524707:ANA524724 AWW524707:AWW524724 BGS524707:BGS524724 BQO524707:BQO524724 CAK524707:CAK524724 CKG524707:CKG524724 CUC524707:CUC524724 DDY524707:DDY524724 DNU524707:DNU524724 DXQ524707:DXQ524724 EHM524707:EHM524724 ERI524707:ERI524724 FBE524707:FBE524724 FLA524707:FLA524724 FUW524707:FUW524724 GES524707:GES524724 GOO524707:GOO524724 GYK524707:GYK524724 HIG524707:HIG524724 HSC524707:HSC524724 IBY524707:IBY524724 ILU524707:ILU524724 IVQ524707:IVQ524724 JFM524707:JFM524724 JPI524707:JPI524724 JZE524707:JZE524724 KJA524707:KJA524724 KSW524707:KSW524724 LCS524707:LCS524724 LMO524707:LMO524724 LWK524707:LWK524724 MGG524707:MGG524724 MQC524707:MQC524724 MZY524707:MZY524724 NJU524707:NJU524724 NTQ524707:NTQ524724 ODM524707:ODM524724 ONI524707:ONI524724 OXE524707:OXE524724 PHA524707:PHA524724 PQW524707:PQW524724 QAS524707:QAS524724 QKO524707:QKO524724 QUK524707:QUK524724 REG524707:REG524724 ROC524707:ROC524724 RXY524707:RXY524724 SHU524707:SHU524724 SRQ524707:SRQ524724 TBM524707:TBM524724 TLI524707:TLI524724 TVE524707:TVE524724 UFA524707:UFA524724 UOW524707:UOW524724 UYS524707:UYS524724 VIO524707:VIO524724 VSK524707:VSK524724 WCG524707:WCG524724 WMC524707:WMC524724 WVY524707:WVY524724 T590243:U590260 JM590243:JM590260 TI590243:TI590260 ADE590243:ADE590260 ANA590243:ANA590260 AWW590243:AWW590260 BGS590243:BGS590260 BQO590243:BQO590260 CAK590243:CAK590260 CKG590243:CKG590260 CUC590243:CUC590260 DDY590243:DDY590260 DNU590243:DNU590260 DXQ590243:DXQ590260 EHM590243:EHM590260 ERI590243:ERI590260 FBE590243:FBE590260 FLA590243:FLA590260 FUW590243:FUW590260 GES590243:GES590260 GOO590243:GOO590260 GYK590243:GYK590260 HIG590243:HIG590260 HSC590243:HSC590260 IBY590243:IBY590260 ILU590243:ILU590260 IVQ590243:IVQ590260 JFM590243:JFM590260 JPI590243:JPI590260 JZE590243:JZE590260 KJA590243:KJA590260 KSW590243:KSW590260 LCS590243:LCS590260 LMO590243:LMO590260 LWK590243:LWK590260 MGG590243:MGG590260 MQC590243:MQC590260 MZY590243:MZY590260 NJU590243:NJU590260 NTQ590243:NTQ590260 ODM590243:ODM590260 ONI590243:ONI590260 OXE590243:OXE590260 PHA590243:PHA590260 PQW590243:PQW590260 QAS590243:QAS590260 QKO590243:QKO590260 QUK590243:QUK590260 REG590243:REG590260 ROC590243:ROC590260 RXY590243:RXY590260 SHU590243:SHU590260 SRQ590243:SRQ590260 TBM590243:TBM590260 TLI590243:TLI590260 TVE590243:TVE590260 UFA590243:UFA590260 UOW590243:UOW590260 UYS590243:UYS590260 VIO590243:VIO590260 VSK590243:VSK590260 WCG590243:WCG590260 WMC590243:WMC590260 WVY590243:WVY590260 T655779:U655796 JM655779:JM655796 TI655779:TI655796 ADE655779:ADE655796 ANA655779:ANA655796 AWW655779:AWW655796 BGS655779:BGS655796 BQO655779:BQO655796 CAK655779:CAK655796 CKG655779:CKG655796 CUC655779:CUC655796 DDY655779:DDY655796 DNU655779:DNU655796 DXQ655779:DXQ655796 EHM655779:EHM655796 ERI655779:ERI655796 FBE655779:FBE655796 FLA655779:FLA655796 FUW655779:FUW655796 GES655779:GES655796 GOO655779:GOO655796 GYK655779:GYK655796 HIG655779:HIG655796 HSC655779:HSC655796 IBY655779:IBY655796 ILU655779:ILU655796 IVQ655779:IVQ655796 JFM655779:JFM655796 JPI655779:JPI655796 JZE655779:JZE655796 KJA655779:KJA655796 KSW655779:KSW655796 LCS655779:LCS655796 LMO655779:LMO655796 LWK655779:LWK655796 MGG655779:MGG655796 MQC655779:MQC655796 MZY655779:MZY655796 NJU655779:NJU655796 NTQ655779:NTQ655796 ODM655779:ODM655796 ONI655779:ONI655796 OXE655779:OXE655796 PHA655779:PHA655796 PQW655779:PQW655796 QAS655779:QAS655796 QKO655779:QKO655796 QUK655779:QUK655796 REG655779:REG655796 ROC655779:ROC655796 RXY655779:RXY655796 SHU655779:SHU655796 SRQ655779:SRQ655796 TBM655779:TBM655796 TLI655779:TLI655796 TVE655779:TVE655796 UFA655779:UFA655796 UOW655779:UOW655796 UYS655779:UYS655796 VIO655779:VIO655796 VSK655779:VSK655796 WCG655779:WCG655796 WMC655779:WMC655796 WVY655779:WVY655796 T721315:U721332 JM721315:JM721332 TI721315:TI721332 ADE721315:ADE721332 ANA721315:ANA721332 AWW721315:AWW721332 BGS721315:BGS721332 BQO721315:BQO721332 CAK721315:CAK721332 CKG721315:CKG721332 CUC721315:CUC721332 DDY721315:DDY721332 DNU721315:DNU721332 DXQ721315:DXQ721332 EHM721315:EHM721332 ERI721315:ERI721332 FBE721315:FBE721332 FLA721315:FLA721332 FUW721315:FUW721332 GES721315:GES721332 GOO721315:GOO721332 GYK721315:GYK721332 HIG721315:HIG721332 HSC721315:HSC721332 IBY721315:IBY721332 ILU721315:ILU721332 IVQ721315:IVQ721332 JFM721315:JFM721332 JPI721315:JPI721332 JZE721315:JZE721332 KJA721315:KJA721332 KSW721315:KSW721332 LCS721315:LCS721332 LMO721315:LMO721332 LWK721315:LWK721332 MGG721315:MGG721332 MQC721315:MQC721332 MZY721315:MZY721332 NJU721315:NJU721332 NTQ721315:NTQ721332 ODM721315:ODM721332 ONI721315:ONI721332 OXE721315:OXE721332 PHA721315:PHA721332 PQW721315:PQW721332 QAS721315:QAS721332 QKO721315:QKO721332 QUK721315:QUK721332 REG721315:REG721332 ROC721315:ROC721332 RXY721315:RXY721332 SHU721315:SHU721332 SRQ721315:SRQ721332 TBM721315:TBM721332 TLI721315:TLI721332 TVE721315:TVE721332 UFA721315:UFA721332 UOW721315:UOW721332 UYS721315:UYS721332 VIO721315:VIO721332 VSK721315:VSK721332 WCG721315:WCG721332 WMC721315:WMC721332 WVY721315:WVY721332 T786851:U786868 JM786851:JM786868 TI786851:TI786868 ADE786851:ADE786868 ANA786851:ANA786868 AWW786851:AWW786868 BGS786851:BGS786868 BQO786851:BQO786868 CAK786851:CAK786868 CKG786851:CKG786868 CUC786851:CUC786868 DDY786851:DDY786868 DNU786851:DNU786868 DXQ786851:DXQ786868 EHM786851:EHM786868 ERI786851:ERI786868 FBE786851:FBE786868 FLA786851:FLA786868 FUW786851:FUW786868 GES786851:GES786868 GOO786851:GOO786868 GYK786851:GYK786868 HIG786851:HIG786868 HSC786851:HSC786868 IBY786851:IBY786868 ILU786851:ILU786868 IVQ786851:IVQ786868 JFM786851:JFM786868 JPI786851:JPI786868 JZE786851:JZE786868 KJA786851:KJA786868 KSW786851:KSW786868 LCS786851:LCS786868 LMO786851:LMO786868 LWK786851:LWK786868 MGG786851:MGG786868 MQC786851:MQC786868 MZY786851:MZY786868 NJU786851:NJU786868 NTQ786851:NTQ786868 ODM786851:ODM786868 ONI786851:ONI786868 OXE786851:OXE786868 PHA786851:PHA786868 PQW786851:PQW786868 QAS786851:QAS786868 QKO786851:QKO786868 QUK786851:QUK786868 REG786851:REG786868 ROC786851:ROC786868 RXY786851:RXY786868 SHU786851:SHU786868 SRQ786851:SRQ786868 TBM786851:TBM786868 TLI786851:TLI786868 TVE786851:TVE786868 UFA786851:UFA786868 UOW786851:UOW786868 UYS786851:UYS786868 VIO786851:VIO786868 VSK786851:VSK786868 WCG786851:WCG786868 WMC786851:WMC786868 WVY786851:WVY786868 T852387:U852404 JM852387:JM852404 TI852387:TI852404 ADE852387:ADE852404 ANA852387:ANA852404 AWW852387:AWW852404 BGS852387:BGS852404 BQO852387:BQO852404 CAK852387:CAK852404 CKG852387:CKG852404 CUC852387:CUC852404 DDY852387:DDY852404 DNU852387:DNU852404 DXQ852387:DXQ852404 EHM852387:EHM852404 ERI852387:ERI852404 FBE852387:FBE852404 FLA852387:FLA852404 FUW852387:FUW852404 GES852387:GES852404 GOO852387:GOO852404 GYK852387:GYK852404 HIG852387:HIG852404 HSC852387:HSC852404 IBY852387:IBY852404 ILU852387:ILU852404 IVQ852387:IVQ852404 JFM852387:JFM852404 JPI852387:JPI852404 JZE852387:JZE852404 KJA852387:KJA852404 KSW852387:KSW852404 LCS852387:LCS852404 LMO852387:LMO852404 LWK852387:LWK852404 MGG852387:MGG852404 MQC852387:MQC852404 MZY852387:MZY852404 NJU852387:NJU852404 NTQ852387:NTQ852404 ODM852387:ODM852404 ONI852387:ONI852404 OXE852387:OXE852404 PHA852387:PHA852404 PQW852387:PQW852404 QAS852387:QAS852404 QKO852387:QKO852404 QUK852387:QUK852404 REG852387:REG852404 ROC852387:ROC852404 RXY852387:RXY852404 SHU852387:SHU852404 SRQ852387:SRQ852404 TBM852387:TBM852404 TLI852387:TLI852404 TVE852387:TVE852404 UFA852387:UFA852404 UOW852387:UOW852404 UYS852387:UYS852404 VIO852387:VIO852404 VSK852387:VSK852404 WCG852387:WCG852404 WMC852387:WMC852404 WVY852387:WVY852404 T917923:U917940 JM917923:JM917940 TI917923:TI917940 ADE917923:ADE917940 ANA917923:ANA917940 AWW917923:AWW917940 BGS917923:BGS917940 BQO917923:BQO917940 CAK917923:CAK917940 CKG917923:CKG917940 CUC917923:CUC917940 DDY917923:DDY917940 DNU917923:DNU917940 DXQ917923:DXQ917940 EHM917923:EHM917940 ERI917923:ERI917940 FBE917923:FBE917940 FLA917923:FLA917940 FUW917923:FUW917940 GES917923:GES917940 GOO917923:GOO917940 GYK917923:GYK917940 HIG917923:HIG917940 HSC917923:HSC917940 IBY917923:IBY917940 ILU917923:ILU917940 IVQ917923:IVQ917940 JFM917923:JFM917940 JPI917923:JPI917940 JZE917923:JZE917940 KJA917923:KJA917940 KSW917923:KSW917940 LCS917923:LCS917940 LMO917923:LMO917940 LWK917923:LWK917940 MGG917923:MGG917940 MQC917923:MQC917940 MZY917923:MZY917940 NJU917923:NJU917940 NTQ917923:NTQ917940 ODM917923:ODM917940 ONI917923:ONI917940 OXE917923:OXE917940 PHA917923:PHA917940 PQW917923:PQW917940 QAS917923:QAS917940 QKO917923:QKO917940 QUK917923:QUK917940 REG917923:REG917940 ROC917923:ROC917940 RXY917923:RXY917940 SHU917923:SHU917940 SRQ917923:SRQ917940 TBM917923:TBM917940 TLI917923:TLI917940 TVE917923:TVE917940 UFA917923:UFA917940 UOW917923:UOW917940 UYS917923:UYS917940 VIO917923:VIO917940 VSK917923:VSK917940 WCG917923:WCG917940 WMC917923:WMC917940 WVY917923:WVY917940 T983459:U983476 JM983459:JM983476 TI983459:TI983476 ADE983459:ADE983476 ANA983459:ANA983476 AWW983459:AWW983476 BGS983459:BGS983476 BQO983459:BQO983476 CAK983459:CAK983476 CKG983459:CKG983476 CUC983459:CUC983476 DDY983459:DDY983476 DNU983459:DNU983476 DXQ983459:DXQ983476 EHM983459:EHM983476 ERI983459:ERI983476 FBE983459:FBE983476 FLA983459:FLA983476 FUW983459:FUW983476 GES983459:GES983476 GOO983459:GOO983476 GYK983459:GYK983476 HIG983459:HIG983476 HSC983459:HSC983476 IBY983459:IBY983476 ILU983459:ILU983476 IVQ983459:IVQ983476 JFM983459:JFM983476 JPI983459:JPI983476 JZE983459:JZE983476 KJA983459:KJA983476 KSW983459:KSW983476 LCS983459:LCS983476 LMO983459:LMO983476 LWK983459:LWK983476 MGG983459:MGG983476 MQC983459:MQC983476 MZY983459:MZY983476 NJU983459:NJU983476 NTQ983459:NTQ983476 ODM983459:ODM983476 ONI983459:ONI983476 OXE983459:OXE983476 PHA983459:PHA983476 PQW983459:PQW983476 QAS983459:QAS983476 QKO983459:QKO983476 QUK983459:QUK983476 REG983459:REG983476 ROC983459:ROC983476 RXY983459:RXY983476 SHU983459:SHU983476 SRQ983459:SRQ983476 TBM983459:TBM983476 TLI983459:TLI983476 TVE983459:TVE983476 UFA983459:UFA983476 UOW983459:UOW983476 UYS983459:UYS983476 VIO983459:VIO983476 VSK983459:VSK983476 WCG983459:WCG983476 WMC983459:WMC983476 WVY983459:WVY983476 T65985:U66002 JM65985:JM66002 TI65985:TI66002 ADE65985:ADE66002 ANA65985:ANA66002 AWW65985:AWW66002 BGS65985:BGS66002 BQO65985:BQO66002 CAK65985:CAK66002 CKG65985:CKG66002 CUC65985:CUC66002 DDY65985:DDY66002 DNU65985:DNU66002 DXQ65985:DXQ66002 EHM65985:EHM66002 ERI65985:ERI66002 FBE65985:FBE66002 FLA65985:FLA66002 FUW65985:FUW66002 GES65985:GES66002 GOO65985:GOO66002 GYK65985:GYK66002 HIG65985:HIG66002 HSC65985:HSC66002 IBY65985:IBY66002 ILU65985:ILU66002 IVQ65985:IVQ66002 JFM65985:JFM66002 JPI65985:JPI66002 JZE65985:JZE66002 KJA65985:KJA66002 KSW65985:KSW66002 LCS65985:LCS66002 LMO65985:LMO66002 LWK65985:LWK66002 MGG65985:MGG66002 MQC65985:MQC66002 MZY65985:MZY66002 NJU65985:NJU66002 NTQ65985:NTQ66002 ODM65985:ODM66002 ONI65985:ONI66002 OXE65985:OXE66002 PHA65985:PHA66002 PQW65985:PQW66002 QAS65985:QAS66002 QKO65985:QKO66002 QUK65985:QUK66002 REG65985:REG66002 ROC65985:ROC66002 RXY65985:RXY66002 SHU65985:SHU66002 SRQ65985:SRQ66002 TBM65985:TBM66002 TLI65985:TLI66002 TVE65985:TVE66002 UFA65985:UFA66002 UOW65985:UOW66002 UYS65985:UYS66002 VIO65985:VIO66002 VSK65985:VSK66002 WCG65985:WCG66002 WMC65985:WMC66002 WVY65985:WVY66002 T131521:U131538 JM131521:JM131538 TI131521:TI131538 ADE131521:ADE131538 ANA131521:ANA131538 AWW131521:AWW131538 BGS131521:BGS131538 BQO131521:BQO131538 CAK131521:CAK131538 CKG131521:CKG131538 CUC131521:CUC131538 DDY131521:DDY131538 DNU131521:DNU131538 DXQ131521:DXQ131538 EHM131521:EHM131538 ERI131521:ERI131538 FBE131521:FBE131538 FLA131521:FLA131538 FUW131521:FUW131538 GES131521:GES131538 GOO131521:GOO131538 GYK131521:GYK131538 HIG131521:HIG131538 HSC131521:HSC131538 IBY131521:IBY131538 ILU131521:ILU131538 IVQ131521:IVQ131538 JFM131521:JFM131538 JPI131521:JPI131538 JZE131521:JZE131538 KJA131521:KJA131538 KSW131521:KSW131538 LCS131521:LCS131538 LMO131521:LMO131538 LWK131521:LWK131538 MGG131521:MGG131538 MQC131521:MQC131538 MZY131521:MZY131538 NJU131521:NJU131538 NTQ131521:NTQ131538 ODM131521:ODM131538 ONI131521:ONI131538 OXE131521:OXE131538 PHA131521:PHA131538 PQW131521:PQW131538 QAS131521:QAS131538 QKO131521:QKO131538 QUK131521:QUK131538 REG131521:REG131538 ROC131521:ROC131538 RXY131521:RXY131538 SHU131521:SHU131538 SRQ131521:SRQ131538 TBM131521:TBM131538 TLI131521:TLI131538 TVE131521:TVE131538 UFA131521:UFA131538 UOW131521:UOW131538 UYS131521:UYS131538 VIO131521:VIO131538 VSK131521:VSK131538 WCG131521:WCG131538 WMC131521:WMC131538 WVY131521:WVY131538 T197057:U197074 JM197057:JM197074 TI197057:TI197074 ADE197057:ADE197074 ANA197057:ANA197074 AWW197057:AWW197074 BGS197057:BGS197074 BQO197057:BQO197074 CAK197057:CAK197074 CKG197057:CKG197074 CUC197057:CUC197074 DDY197057:DDY197074 DNU197057:DNU197074 DXQ197057:DXQ197074 EHM197057:EHM197074 ERI197057:ERI197074 FBE197057:FBE197074 FLA197057:FLA197074 FUW197057:FUW197074 GES197057:GES197074 GOO197057:GOO197074 GYK197057:GYK197074 HIG197057:HIG197074 HSC197057:HSC197074 IBY197057:IBY197074 ILU197057:ILU197074 IVQ197057:IVQ197074 JFM197057:JFM197074 JPI197057:JPI197074 JZE197057:JZE197074 KJA197057:KJA197074 KSW197057:KSW197074 LCS197057:LCS197074 LMO197057:LMO197074 LWK197057:LWK197074 MGG197057:MGG197074 MQC197057:MQC197074 MZY197057:MZY197074 NJU197057:NJU197074 NTQ197057:NTQ197074 ODM197057:ODM197074 ONI197057:ONI197074 OXE197057:OXE197074 PHA197057:PHA197074 PQW197057:PQW197074 QAS197057:QAS197074 QKO197057:QKO197074 QUK197057:QUK197074 REG197057:REG197074 ROC197057:ROC197074 RXY197057:RXY197074 SHU197057:SHU197074 SRQ197057:SRQ197074 TBM197057:TBM197074 TLI197057:TLI197074 TVE197057:TVE197074 UFA197057:UFA197074 UOW197057:UOW197074 UYS197057:UYS197074 VIO197057:VIO197074 VSK197057:VSK197074 WCG197057:WCG197074 WMC197057:WMC197074 WVY197057:WVY197074 T262593:U262610 JM262593:JM262610 TI262593:TI262610 ADE262593:ADE262610 ANA262593:ANA262610 AWW262593:AWW262610 BGS262593:BGS262610 BQO262593:BQO262610 CAK262593:CAK262610 CKG262593:CKG262610 CUC262593:CUC262610 DDY262593:DDY262610 DNU262593:DNU262610 DXQ262593:DXQ262610 EHM262593:EHM262610 ERI262593:ERI262610 FBE262593:FBE262610 FLA262593:FLA262610 FUW262593:FUW262610 GES262593:GES262610 GOO262593:GOO262610 GYK262593:GYK262610 HIG262593:HIG262610 HSC262593:HSC262610 IBY262593:IBY262610 ILU262593:ILU262610 IVQ262593:IVQ262610 JFM262593:JFM262610 JPI262593:JPI262610 JZE262593:JZE262610 KJA262593:KJA262610 KSW262593:KSW262610 LCS262593:LCS262610 LMO262593:LMO262610 LWK262593:LWK262610 MGG262593:MGG262610 MQC262593:MQC262610 MZY262593:MZY262610 NJU262593:NJU262610 NTQ262593:NTQ262610 ODM262593:ODM262610 ONI262593:ONI262610 OXE262593:OXE262610 PHA262593:PHA262610 PQW262593:PQW262610 QAS262593:QAS262610 QKO262593:QKO262610 QUK262593:QUK262610 REG262593:REG262610 ROC262593:ROC262610 RXY262593:RXY262610 SHU262593:SHU262610 SRQ262593:SRQ262610 TBM262593:TBM262610 TLI262593:TLI262610 TVE262593:TVE262610 UFA262593:UFA262610 UOW262593:UOW262610 UYS262593:UYS262610 VIO262593:VIO262610 VSK262593:VSK262610 WCG262593:WCG262610 WMC262593:WMC262610 WVY262593:WVY262610 T328129:U328146 JM328129:JM328146 TI328129:TI328146 ADE328129:ADE328146 ANA328129:ANA328146 AWW328129:AWW328146 BGS328129:BGS328146 BQO328129:BQO328146 CAK328129:CAK328146 CKG328129:CKG328146 CUC328129:CUC328146 DDY328129:DDY328146 DNU328129:DNU328146 DXQ328129:DXQ328146 EHM328129:EHM328146 ERI328129:ERI328146 FBE328129:FBE328146 FLA328129:FLA328146 FUW328129:FUW328146 GES328129:GES328146 GOO328129:GOO328146 GYK328129:GYK328146 HIG328129:HIG328146 HSC328129:HSC328146 IBY328129:IBY328146 ILU328129:ILU328146 IVQ328129:IVQ328146 JFM328129:JFM328146 JPI328129:JPI328146 JZE328129:JZE328146 KJA328129:KJA328146 KSW328129:KSW328146 LCS328129:LCS328146 LMO328129:LMO328146 LWK328129:LWK328146 MGG328129:MGG328146 MQC328129:MQC328146 MZY328129:MZY328146 NJU328129:NJU328146 NTQ328129:NTQ328146 ODM328129:ODM328146 ONI328129:ONI328146 OXE328129:OXE328146 PHA328129:PHA328146 PQW328129:PQW328146 QAS328129:QAS328146 QKO328129:QKO328146 QUK328129:QUK328146 REG328129:REG328146 ROC328129:ROC328146 RXY328129:RXY328146 SHU328129:SHU328146 SRQ328129:SRQ328146 TBM328129:TBM328146 TLI328129:TLI328146 TVE328129:TVE328146 UFA328129:UFA328146 UOW328129:UOW328146 UYS328129:UYS328146 VIO328129:VIO328146 VSK328129:VSK328146 WCG328129:WCG328146 WMC328129:WMC328146 WVY328129:WVY328146 T393665:U393682 JM393665:JM393682 TI393665:TI393682 ADE393665:ADE393682 ANA393665:ANA393682 AWW393665:AWW393682 BGS393665:BGS393682 BQO393665:BQO393682 CAK393665:CAK393682 CKG393665:CKG393682 CUC393665:CUC393682 DDY393665:DDY393682 DNU393665:DNU393682 DXQ393665:DXQ393682 EHM393665:EHM393682 ERI393665:ERI393682 FBE393665:FBE393682 FLA393665:FLA393682 FUW393665:FUW393682 GES393665:GES393682 GOO393665:GOO393682 GYK393665:GYK393682 HIG393665:HIG393682 HSC393665:HSC393682 IBY393665:IBY393682 ILU393665:ILU393682 IVQ393665:IVQ393682 JFM393665:JFM393682 JPI393665:JPI393682 JZE393665:JZE393682 KJA393665:KJA393682 KSW393665:KSW393682 LCS393665:LCS393682 LMO393665:LMO393682 LWK393665:LWK393682 MGG393665:MGG393682 MQC393665:MQC393682 MZY393665:MZY393682 NJU393665:NJU393682 NTQ393665:NTQ393682 ODM393665:ODM393682 ONI393665:ONI393682 OXE393665:OXE393682 PHA393665:PHA393682 PQW393665:PQW393682 QAS393665:QAS393682 QKO393665:QKO393682 QUK393665:QUK393682 REG393665:REG393682 ROC393665:ROC393682 RXY393665:RXY393682 SHU393665:SHU393682 SRQ393665:SRQ393682 TBM393665:TBM393682 TLI393665:TLI393682 TVE393665:TVE393682 UFA393665:UFA393682 UOW393665:UOW393682 UYS393665:UYS393682 VIO393665:VIO393682 VSK393665:VSK393682 WCG393665:WCG393682 WMC393665:WMC393682 WVY393665:WVY393682 T459201:U459218 JM459201:JM459218 TI459201:TI459218 ADE459201:ADE459218 ANA459201:ANA459218 AWW459201:AWW459218 BGS459201:BGS459218 BQO459201:BQO459218 CAK459201:CAK459218 CKG459201:CKG459218 CUC459201:CUC459218 DDY459201:DDY459218 DNU459201:DNU459218 DXQ459201:DXQ459218 EHM459201:EHM459218 ERI459201:ERI459218 FBE459201:FBE459218 FLA459201:FLA459218 FUW459201:FUW459218 GES459201:GES459218 GOO459201:GOO459218 GYK459201:GYK459218 HIG459201:HIG459218 HSC459201:HSC459218 IBY459201:IBY459218 ILU459201:ILU459218 IVQ459201:IVQ459218 JFM459201:JFM459218 JPI459201:JPI459218 JZE459201:JZE459218 KJA459201:KJA459218 KSW459201:KSW459218 LCS459201:LCS459218 LMO459201:LMO459218 LWK459201:LWK459218 MGG459201:MGG459218 MQC459201:MQC459218 MZY459201:MZY459218 NJU459201:NJU459218 NTQ459201:NTQ459218 ODM459201:ODM459218 ONI459201:ONI459218 OXE459201:OXE459218 PHA459201:PHA459218 PQW459201:PQW459218 QAS459201:QAS459218 QKO459201:QKO459218 QUK459201:QUK459218 REG459201:REG459218 ROC459201:ROC459218 RXY459201:RXY459218 SHU459201:SHU459218 SRQ459201:SRQ459218 TBM459201:TBM459218 TLI459201:TLI459218 TVE459201:TVE459218 UFA459201:UFA459218 UOW459201:UOW459218 UYS459201:UYS459218 VIO459201:VIO459218 VSK459201:VSK459218 WCG459201:WCG459218 WMC459201:WMC459218 WVY459201:WVY459218 T524737:U524754 JM524737:JM524754 TI524737:TI524754 ADE524737:ADE524754 ANA524737:ANA524754 AWW524737:AWW524754 BGS524737:BGS524754 BQO524737:BQO524754 CAK524737:CAK524754 CKG524737:CKG524754 CUC524737:CUC524754 DDY524737:DDY524754 DNU524737:DNU524754 DXQ524737:DXQ524754 EHM524737:EHM524754 ERI524737:ERI524754 FBE524737:FBE524754 FLA524737:FLA524754 FUW524737:FUW524754 GES524737:GES524754 GOO524737:GOO524754 GYK524737:GYK524754 HIG524737:HIG524754 HSC524737:HSC524754 IBY524737:IBY524754 ILU524737:ILU524754 IVQ524737:IVQ524754 JFM524737:JFM524754 JPI524737:JPI524754 JZE524737:JZE524754 KJA524737:KJA524754 KSW524737:KSW524754 LCS524737:LCS524754 LMO524737:LMO524754 LWK524737:LWK524754 MGG524737:MGG524754 MQC524737:MQC524754 MZY524737:MZY524754 NJU524737:NJU524754 NTQ524737:NTQ524754 ODM524737:ODM524754 ONI524737:ONI524754 OXE524737:OXE524754 PHA524737:PHA524754 PQW524737:PQW524754 QAS524737:QAS524754 QKO524737:QKO524754 QUK524737:QUK524754 REG524737:REG524754 ROC524737:ROC524754 RXY524737:RXY524754 SHU524737:SHU524754 SRQ524737:SRQ524754 TBM524737:TBM524754 TLI524737:TLI524754 TVE524737:TVE524754 UFA524737:UFA524754 UOW524737:UOW524754 UYS524737:UYS524754 VIO524737:VIO524754 VSK524737:VSK524754 WCG524737:WCG524754 WMC524737:WMC524754 WVY524737:WVY524754 T590273:U590290 JM590273:JM590290 TI590273:TI590290 ADE590273:ADE590290 ANA590273:ANA590290 AWW590273:AWW590290 BGS590273:BGS590290 BQO590273:BQO590290 CAK590273:CAK590290 CKG590273:CKG590290 CUC590273:CUC590290 DDY590273:DDY590290 DNU590273:DNU590290 DXQ590273:DXQ590290 EHM590273:EHM590290 ERI590273:ERI590290 FBE590273:FBE590290 FLA590273:FLA590290 FUW590273:FUW590290 GES590273:GES590290 GOO590273:GOO590290 GYK590273:GYK590290 HIG590273:HIG590290 HSC590273:HSC590290 IBY590273:IBY590290 ILU590273:ILU590290 IVQ590273:IVQ590290 JFM590273:JFM590290 JPI590273:JPI590290 JZE590273:JZE590290 KJA590273:KJA590290 KSW590273:KSW590290 LCS590273:LCS590290 LMO590273:LMO590290 LWK590273:LWK590290 MGG590273:MGG590290 MQC590273:MQC590290 MZY590273:MZY590290 NJU590273:NJU590290 NTQ590273:NTQ590290 ODM590273:ODM590290 ONI590273:ONI590290 OXE590273:OXE590290 PHA590273:PHA590290 PQW590273:PQW590290 QAS590273:QAS590290 QKO590273:QKO590290 QUK590273:QUK590290 REG590273:REG590290 ROC590273:ROC590290 RXY590273:RXY590290 SHU590273:SHU590290 SRQ590273:SRQ590290 TBM590273:TBM590290 TLI590273:TLI590290 TVE590273:TVE590290 UFA590273:UFA590290 UOW590273:UOW590290 UYS590273:UYS590290 VIO590273:VIO590290 VSK590273:VSK590290 WCG590273:WCG590290 WMC590273:WMC590290 WVY590273:WVY590290 T655809:U655826 JM655809:JM655826 TI655809:TI655826 ADE655809:ADE655826 ANA655809:ANA655826 AWW655809:AWW655826 BGS655809:BGS655826 BQO655809:BQO655826 CAK655809:CAK655826 CKG655809:CKG655826 CUC655809:CUC655826 DDY655809:DDY655826 DNU655809:DNU655826 DXQ655809:DXQ655826 EHM655809:EHM655826 ERI655809:ERI655826 FBE655809:FBE655826 FLA655809:FLA655826 FUW655809:FUW655826 GES655809:GES655826 GOO655809:GOO655826 GYK655809:GYK655826 HIG655809:HIG655826 HSC655809:HSC655826 IBY655809:IBY655826 ILU655809:ILU655826 IVQ655809:IVQ655826 JFM655809:JFM655826 JPI655809:JPI655826 JZE655809:JZE655826 KJA655809:KJA655826 KSW655809:KSW655826 LCS655809:LCS655826 LMO655809:LMO655826 LWK655809:LWK655826 MGG655809:MGG655826 MQC655809:MQC655826 MZY655809:MZY655826 NJU655809:NJU655826 NTQ655809:NTQ655826 ODM655809:ODM655826 ONI655809:ONI655826 OXE655809:OXE655826 PHA655809:PHA655826 PQW655809:PQW655826 QAS655809:QAS655826 QKO655809:QKO655826 QUK655809:QUK655826 REG655809:REG655826 ROC655809:ROC655826 RXY655809:RXY655826 SHU655809:SHU655826 SRQ655809:SRQ655826 TBM655809:TBM655826 TLI655809:TLI655826 TVE655809:TVE655826 UFA655809:UFA655826 UOW655809:UOW655826 UYS655809:UYS655826 VIO655809:VIO655826 VSK655809:VSK655826 WCG655809:WCG655826 WMC655809:WMC655826 WVY655809:WVY655826 T721345:U721362 JM721345:JM721362 TI721345:TI721362 ADE721345:ADE721362 ANA721345:ANA721362 AWW721345:AWW721362 BGS721345:BGS721362 BQO721345:BQO721362 CAK721345:CAK721362 CKG721345:CKG721362 CUC721345:CUC721362 DDY721345:DDY721362 DNU721345:DNU721362 DXQ721345:DXQ721362 EHM721345:EHM721362 ERI721345:ERI721362 FBE721345:FBE721362 FLA721345:FLA721362 FUW721345:FUW721362 GES721345:GES721362 GOO721345:GOO721362 GYK721345:GYK721362 HIG721345:HIG721362 HSC721345:HSC721362 IBY721345:IBY721362 ILU721345:ILU721362 IVQ721345:IVQ721362 JFM721345:JFM721362 JPI721345:JPI721362 JZE721345:JZE721362 KJA721345:KJA721362 KSW721345:KSW721362 LCS721345:LCS721362 LMO721345:LMO721362 LWK721345:LWK721362 MGG721345:MGG721362 MQC721345:MQC721362 MZY721345:MZY721362 NJU721345:NJU721362 NTQ721345:NTQ721362 ODM721345:ODM721362 ONI721345:ONI721362 OXE721345:OXE721362 PHA721345:PHA721362 PQW721345:PQW721362 QAS721345:QAS721362 QKO721345:QKO721362 QUK721345:QUK721362 REG721345:REG721362 ROC721345:ROC721362 RXY721345:RXY721362 SHU721345:SHU721362 SRQ721345:SRQ721362 TBM721345:TBM721362 TLI721345:TLI721362 TVE721345:TVE721362 UFA721345:UFA721362 UOW721345:UOW721362 UYS721345:UYS721362 VIO721345:VIO721362 VSK721345:VSK721362 WCG721345:WCG721362 WMC721345:WMC721362 WVY721345:WVY721362 T786881:U786898 JM786881:JM786898 TI786881:TI786898 ADE786881:ADE786898 ANA786881:ANA786898 AWW786881:AWW786898 BGS786881:BGS786898 BQO786881:BQO786898 CAK786881:CAK786898 CKG786881:CKG786898 CUC786881:CUC786898 DDY786881:DDY786898 DNU786881:DNU786898 DXQ786881:DXQ786898 EHM786881:EHM786898 ERI786881:ERI786898 FBE786881:FBE786898 FLA786881:FLA786898 FUW786881:FUW786898 GES786881:GES786898 GOO786881:GOO786898 GYK786881:GYK786898 HIG786881:HIG786898 HSC786881:HSC786898 IBY786881:IBY786898 ILU786881:ILU786898 IVQ786881:IVQ786898 JFM786881:JFM786898 JPI786881:JPI786898 JZE786881:JZE786898 KJA786881:KJA786898 KSW786881:KSW786898 LCS786881:LCS786898 LMO786881:LMO786898 LWK786881:LWK786898 MGG786881:MGG786898 MQC786881:MQC786898 MZY786881:MZY786898 NJU786881:NJU786898 NTQ786881:NTQ786898 ODM786881:ODM786898 ONI786881:ONI786898 OXE786881:OXE786898 PHA786881:PHA786898 PQW786881:PQW786898 QAS786881:QAS786898 QKO786881:QKO786898 QUK786881:QUK786898 REG786881:REG786898 ROC786881:ROC786898 RXY786881:RXY786898 SHU786881:SHU786898 SRQ786881:SRQ786898 TBM786881:TBM786898 TLI786881:TLI786898 TVE786881:TVE786898 UFA786881:UFA786898 UOW786881:UOW786898 UYS786881:UYS786898 VIO786881:VIO786898 VSK786881:VSK786898 WCG786881:WCG786898 WMC786881:WMC786898 WVY786881:WVY786898 T852417:U852434 JM852417:JM852434 TI852417:TI852434 ADE852417:ADE852434 ANA852417:ANA852434 AWW852417:AWW852434 BGS852417:BGS852434 BQO852417:BQO852434 CAK852417:CAK852434 CKG852417:CKG852434 CUC852417:CUC852434 DDY852417:DDY852434 DNU852417:DNU852434 DXQ852417:DXQ852434 EHM852417:EHM852434 ERI852417:ERI852434 FBE852417:FBE852434 FLA852417:FLA852434 FUW852417:FUW852434 GES852417:GES852434 GOO852417:GOO852434 GYK852417:GYK852434 HIG852417:HIG852434 HSC852417:HSC852434 IBY852417:IBY852434 ILU852417:ILU852434 IVQ852417:IVQ852434 JFM852417:JFM852434 JPI852417:JPI852434 JZE852417:JZE852434 KJA852417:KJA852434 KSW852417:KSW852434 LCS852417:LCS852434 LMO852417:LMO852434 LWK852417:LWK852434 MGG852417:MGG852434 MQC852417:MQC852434 MZY852417:MZY852434 NJU852417:NJU852434 NTQ852417:NTQ852434 ODM852417:ODM852434 ONI852417:ONI852434 OXE852417:OXE852434 PHA852417:PHA852434 PQW852417:PQW852434 QAS852417:QAS852434 QKO852417:QKO852434 QUK852417:QUK852434 REG852417:REG852434 ROC852417:ROC852434 RXY852417:RXY852434 SHU852417:SHU852434 SRQ852417:SRQ852434 TBM852417:TBM852434 TLI852417:TLI852434 TVE852417:TVE852434 UFA852417:UFA852434 UOW852417:UOW852434 UYS852417:UYS852434 VIO852417:VIO852434 VSK852417:VSK852434 WCG852417:WCG852434 WMC852417:WMC852434 WVY852417:WVY852434 T917953:U917970 JM917953:JM917970 TI917953:TI917970 ADE917953:ADE917970 ANA917953:ANA917970 AWW917953:AWW917970 BGS917953:BGS917970 BQO917953:BQO917970 CAK917953:CAK917970 CKG917953:CKG917970 CUC917953:CUC917970 DDY917953:DDY917970 DNU917953:DNU917970 DXQ917953:DXQ917970 EHM917953:EHM917970 ERI917953:ERI917970 FBE917953:FBE917970 FLA917953:FLA917970 FUW917953:FUW917970 GES917953:GES917970 GOO917953:GOO917970 GYK917953:GYK917970 HIG917953:HIG917970 HSC917953:HSC917970 IBY917953:IBY917970 ILU917953:ILU917970 IVQ917953:IVQ917970 JFM917953:JFM917970 JPI917953:JPI917970 JZE917953:JZE917970 KJA917953:KJA917970 KSW917953:KSW917970 LCS917953:LCS917970 LMO917953:LMO917970 LWK917953:LWK917970 MGG917953:MGG917970 MQC917953:MQC917970 MZY917953:MZY917970 NJU917953:NJU917970 NTQ917953:NTQ917970 ODM917953:ODM917970 ONI917953:ONI917970 OXE917953:OXE917970 PHA917953:PHA917970 PQW917953:PQW917970 QAS917953:QAS917970 QKO917953:QKO917970 QUK917953:QUK917970 REG917953:REG917970 ROC917953:ROC917970 RXY917953:RXY917970 SHU917953:SHU917970 SRQ917953:SRQ917970 TBM917953:TBM917970 TLI917953:TLI917970 TVE917953:TVE917970 UFA917953:UFA917970 UOW917953:UOW917970 UYS917953:UYS917970 VIO917953:VIO917970 VSK917953:VSK917970 WCG917953:WCG917970 WMC917953:WMC917970 WVY917953:WVY917970 T983489:U983506 JM983489:JM983506 TI983489:TI983506 ADE983489:ADE983506 ANA983489:ANA983506 AWW983489:AWW983506 BGS983489:BGS983506 BQO983489:BQO983506 CAK983489:CAK983506 CKG983489:CKG983506 CUC983489:CUC983506 DDY983489:DDY983506 DNU983489:DNU983506 DXQ983489:DXQ983506 EHM983489:EHM983506 ERI983489:ERI983506 FBE983489:FBE983506 FLA983489:FLA983506 FUW983489:FUW983506 GES983489:GES983506 GOO983489:GOO983506 GYK983489:GYK983506 HIG983489:HIG983506 HSC983489:HSC983506 IBY983489:IBY983506 ILU983489:ILU983506 IVQ983489:IVQ983506 JFM983489:JFM983506 JPI983489:JPI983506 JZE983489:JZE983506 KJA983489:KJA983506 KSW983489:KSW983506 LCS983489:LCS983506 LMO983489:LMO983506 LWK983489:LWK983506 MGG983489:MGG983506 MQC983489:MQC983506 MZY983489:MZY983506 NJU983489:NJU983506 NTQ983489:NTQ983506 ODM983489:ODM983506 ONI983489:ONI983506 OXE983489:OXE983506 PHA983489:PHA983506 PQW983489:PQW983506 QAS983489:QAS983506 QKO983489:QKO983506 QUK983489:QUK983506 REG983489:REG983506 ROC983489:ROC983506 RXY983489:RXY983506 SHU983489:SHU983506 SRQ983489:SRQ983506 TBM983489:TBM983506 TLI983489:TLI983506 TVE983489:TVE983506 UFA983489:UFA983506 UOW983489:UOW983506 UYS983489:UYS983506 VIO983489:VIO983506 VSK983489:VSK983506 WCG983489:WCG983506 WMC983489:WMC983506 WVY983489:WVY983506 T65949:U65953 JM65949:JM65953 TI65949:TI65953 ADE65949:ADE65953 ANA65949:ANA65953 AWW65949:AWW65953 BGS65949:BGS65953 BQO65949:BQO65953 CAK65949:CAK65953 CKG65949:CKG65953 CUC65949:CUC65953 DDY65949:DDY65953 DNU65949:DNU65953 DXQ65949:DXQ65953 EHM65949:EHM65953 ERI65949:ERI65953 FBE65949:FBE65953 FLA65949:FLA65953 FUW65949:FUW65953 GES65949:GES65953 GOO65949:GOO65953 GYK65949:GYK65953 HIG65949:HIG65953 HSC65949:HSC65953 IBY65949:IBY65953 ILU65949:ILU65953 IVQ65949:IVQ65953 JFM65949:JFM65953 JPI65949:JPI65953 JZE65949:JZE65953 KJA65949:KJA65953 KSW65949:KSW65953 LCS65949:LCS65953 LMO65949:LMO65953 LWK65949:LWK65953 MGG65949:MGG65953 MQC65949:MQC65953 MZY65949:MZY65953 NJU65949:NJU65953 NTQ65949:NTQ65953 ODM65949:ODM65953 ONI65949:ONI65953 OXE65949:OXE65953 PHA65949:PHA65953 PQW65949:PQW65953 QAS65949:QAS65953 QKO65949:QKO65953 QUK65949:QUK65953 REG65949:REG65953 ROC65949:ROC65953 RXY65949:RXY65953 SHU65949:SHU65953 SRQ65949:SRQ65953 TBM65949:TBM65953 TLI65949:TLI65953 TVE65949:TVE65953 UFA65949:UFA65953 UOW65949:UOW65953 UYS65949:UYS65953 VIO65949:VIO65953 VSK65949:VSK65953 WCG65949:WCG65953 WMC65949:WMC65953 WVY65949:WVY65953 T131485:U131489 JM131485:JM131489 TI131485:TI131489 ADE131485:ADE131489 ANA131485:ANA131489 AWW131485:AWW131489 BGS131485:BGS131489 BQO131485:BQO131489 CAK131485:CAK131489 CKG131485:CKG131489 CUC131485:CUC131489 DDY131485:DDY131489 DNU131485:DNU131489 DXQ131485:DXQ131489 EHM131485:EHM131489 ERI131485:ERI131489 FBE131485:FBE131489 FLA131485:FLA131489 FUW131485:FUW131489 GES131485:GES131489 GOO131485:GOO131489 GYK131485:GYK131489 HIG131485:HIG131489 HSC131485:HSC131489 IBY131485:IBY131489 ILU131485:ILU131489 IVQ131485:IVQ131489 JFM131485:JFM131489 JPI131485:JPI131489 JZE131485:JZE131489 KJA131485:KJA131489 KSW131485:KSW131489 LCS131485:LCS131489 LMO131485:LMO131489 LWK131485:LWK131489 MGG131485:MGG131489 MQC131485:MQC131489 MZY131485:MZY131489 NJU131485:NJU131489 NTQ131485:NTQ131489 ODM131485:ODM131489 ONI131485:ONI131489 OXE131485:OXE131489 PHA131485:PHA131489 PQW131485:PQW131489 QAS131485:QAS131489 QKO131485:QKO131489 QUK131485:QUK131489 REG131485:REG131489 ROC131485:ROC131489 RXY131485:RXY131489 SHU131485:SHU131489 SRQ131485:SRQ131489 TBM131485:TBM131489 TLI131485:TLI131489 TVE131485:TVE131489 UFA131485:UFA131489 UOW131485:UOW131489 UYS131485:UYS131489 VIO131485:VIO131489 VSK131485:VSK131489 WCG131485:WCG131489 WMC131485:WMC131489 WVY131485:WVY131489 T197021:U197025 JM197021:JM197025 TI197021:TI197025 ADE197021:ADE197025 ANA197021:ANA197025 AWW197021:AWW197025 BGS197021:BGS197025 BQO197021:BQO197025 CAK197021:CAK197025 CKG197021:CKG197025 CUC197021:CUC197025 DDY197021:DDY197025 DNU197021:DNU197025 DXQ197021:DXQ197025 EHM197021:EHM197025 ERI197021:ERI197025 FBE197021:FBE197025 FLA197021:FLA197025 FUW197021:FUW197025 GES197021:GES197025 GOO197021:GOO197025 GYK197021:GYK197025 HIG197021:HIG197025 HSC197021:HSC197025 IBY197021:IBY197025 ILU197021:ILU197025 IVQ197021:IVQ197025 JFM197021:JFM197025 JPI197021:JPI197025 JZE197021:JZE197025 KJA197021:KJA197025 KSW197021:KSW197025 LCS197021:LCS197025 LMO197021:LMO197025 LWK197021:LWK197025 MGG197021:MGG197025 MQC197021:MQC197025 MZY197021:MZY197025 NJU197021:NJU197025 NTQ197021:NTQ197025 ODM197021:ODM197025 ONI197021:ONI197025 OXE197021:OXE197025 PHA197021:PHA197025 PQW197021:PQW197025 QAS197021:QAS197025 QKO197021:QKO197025 QUK197021:QUK197025 REG197021:REG197025 ROC197021:ROC197025 RXY197021:RXY197025 SHU197021:SHU197025 SRQ197021:SRQ197025 TBM197021:TBM197025 TLI197021:TLI197025 TVE197021:TVE197025 UFA197021:UFA197025 UOW197021:UOW197025 UYS197021:UYS197025 VIO197021:VIO197025 VSK197021:VSK197025 WCG197021:WCG197025 WMC197021:WMC197025 WVY197021:WVY197025 T262557:U262561 JM262557:JM262561 TI262557:TI262561 ADE262557:ADE262561 ANA262557:ANA262561 AWW262557:AWW262561 BGS262557:BGS262561 BQO262557:BQO262561 CAK262557:CAK262561 CKG262557:CKG262561 CUC262557:CUC262561 DDY262557:DDY262561 DNU262557:DNU262561 DXQ262557:DXQ262561 EHM262557:EHM262561 ERI262557:ERI262561 FBE262557:FBE262561 FLA262557:FLA262561 FUW262557:FUW262561 GES262557:GES262561 GOO262557:GOO262561 GYK262557:GYK262561 HIG262557:HIG262561 HSC262557:HSC262561 IBY262557:IBY262561 ILU262557:ILU262561 IVQ262557:IVQ262561 JFM262557:JFM262561 JPI262557:JPI262561 JZE262557:JZE262561 KJA262557:KJA262561 KSW262557:KSW262561 LCS262557:LCS262561 LMO262557:LMO262561 LWK262557:LWK262561 MGG262557:MGG262561 MQC262557:MQC262561 MZY262557:MZY262561 NJU262557:NJU262561 NTQ262557:NTQ262561 ODM262557:ODM262561 ONI262557:ONI262561 OXE262557:OXE262561 PHA262557:PHA262561 PQW262557:PQW262561 QAS262557:QAS262561 QKO262557:QKO262561 QUK262557:QUK262561 REG262557:REG262561 ROC262557:ROC262561 RXY262557:RXY262561 SHU262557:SHU262561 SRQ262557:SRQ262561 TBM262557:TBM262561 TLI262557:TLI262561 TVE262557:TVE262561 UFA262557:UFA262561 UOW262557:UOW262561 UYS262557:UYS262561 VIO262557:VIO262561 VSK262557:VSK262561 WCG262557:WCG262561 WMC262557:WMC262561 WVY262557:WVY262561 T328093:U328097 JM328093:JM328097 TI328093:TI328097 ADE328093:ADE328097 ANA328093:ANA328097 AWW328093:AWW328097 BGS328093:BGS328097 BQO328093:BQO328097 CAK328093:CAK328097 CKG328093:CKG328097 CUC328093:CUC328097 DDY328093:DDY328097 DNU328093:DNU328097 DXQ328093:DXQ328097 EHM328093:EHM328097 ERI328093:ERI328097 FBE328093:FBE328097 FLA328093:FLA328097 FUW328093:FUW328097 GES328093:GES328097 GOO328093:GOO328097 GYK328093:GYK328097 HIG328093:HIG328097 HSC328093:HSC328097 IBY328093:IBY328097 ILU328093:ILU328097 IVQ328093:IVQ328097 JFM328093:JFM328097 JPI328093:JPI328097 JZE328093:JZE328097 KJA328093:KJA328097 KSW328093:KSW328097 LCS328093:LCS328097 LMO328093:LMO328097 LWK328093:LWK328097 MGG328093:MGG328097 MQC328093:MQC328097 MZY328093:MZY328097 NJU328093:NJU328097 NTQ328093:NTQ328097 ODM328093:ODM328097 ONI328093:ONI328097 OXE328093:OXE328097 PHA328093:PHA328097 PQW328093:PQW328097 QAS328093:QAS328097 QKO328093:QKO328097 QUK328093:QUK328097 REG328093:REG328097 ROC328093:ROC328097 RXY328093:RXY328097 SHU328093:SHU328097 SRQ328093:SRQ328097 TBM328093:TBM328097 TLI328093:TLI328097 TVE328093:TVE328097 UFA328093:UFA328097 UOW328093:UOW328097 UYS328093:UYS328097 VIO328093:VIO328097 VSK328093:VSK328097 WCG328093:WCG328097 WMC328093:WMC328097 WVY328093:WVY328097 T393629:U393633 JM393629:JM393633 TI393629:TI393633 ADE393629:ADE393633 ANA393629:ANA393633 AWW393629:AWW393633 BGS393629:BGS393633 BQO393629:BQO393633 CAK393629:CAK393633 CKG393629:CKG393633 CUC393629:CUC393633 DDY393629:DDY393633 DNU393629:DNU393633 DXQ393629:DXQ393633 EHM393629:EHM393633 ERI393629:ERI393633 FBE393629:FBE393633 FLA393629:FLA393633 FUW393629:FUW393633 GES393629:GES393633 GOO393629:GOO393633 GYK393629:GYK393633 HIG393629:HIG393633 HSC393629:HSC393633 IBY393629:IBY393633 ILU393629:ILU393633 IVQ393629:IVQ393633 JFM393629:JFM393633 JPI393629:JPI393633 JZE393629:JZE393633 KJA393629:KJA393633 KSW393629:KSW393633 LCS393629:LCS393633 LMO393629:LMO393633 LWK393629:LWK393633 MGG393629:MGG393633 MQC393629:MQC393633 MZY393629:MZY393633 NJU393629:NJU393633 NTQ393629:NTQ393633 ODM393629:ODM393633 ONI393629:ONI393633 OXE393629:OXE393633 PHA393629:PHA393633 PQW393629:PQW393633 QAS393629:QAS393633 QKO393629:QKO393633 QUK393629:QUK393633 REG393629:REG393633 ROC393629:ROC393633 RXY393629:RXY393633 SHU393629:SHU393633 SRQ393629:SRQ393633 TBM393629:TBM393633 TLI393629:TLI393633 TVE393629:TVE393633 UFA393629:UFA393633 UOW393629:UOW393633 UYS393629:UYS393633 VIO393629:VIO393633 VSK393629:VSK393633 WCG393629:WCG393633 WMC393629:WMC393633 WVY393629:WVY393633 T459165:U459169 JM459165:JM459169 TI459165:TI459169 ADE459165:ADE459169 ANA459165:ANA459169 AWW459165:AWW459169 BGS459165:BGS459169 BQO459165:BQO459169 CAK459165:CAK459169 CKG459165:CKG459169 CUC459165:CUC459169 DDY459165:DDY459169 DNU459165:DNU459169 DXQ459165:DXQ459169 EHM459165:EHM459169 ERI459165:ERI459169 FBE459165:FBE459169 FLA459165:FLA459169 FUW459165:FUW459169 GES459165:GES459169 GOO459165:GOO459169 GYK459165:GYK459169 HIG459165:HIG459169 HSC459165:HSC459169 IBY459165:IBY459169 ILU459165:ILU459169 IVQ459165:IVQ459169 JFM459165:JFM459169 JPI459165:JPI459169 JZE459165:JZE459169 KJA459165:KJA459169 KSW459165:KSW459169 LCS459165:LCS459169 LMO459165:LMO459169 LWK459165:LWK459169 MGG459165:MGG459169 MQC459165:MQC459169 MZY459165:MZY459169 NJU459165:NJU459169 NTQ459165:NTQ459169 ODM459165:ODM459169 ONI459165:ONI459169 OXE459165:OXE459169 PHA459165:PHA459169 PQW459165:PQW459169 QAS459165:QAS459169 QKO459165:QKO459169 QUK459165:QUK459169 REG459165:REG459169 ROC459165:ROC459169 RXY459165:RXY459169 SHU459165:SHU459169 SRQ459165:SRQ459169 TBM459165:TBM459169 TLI459165:TLI459169 TVE459165:TVE459169 UFA459165:UFA459169 UOW459165:UOW459169 UYS459165:UYS459169 VIO459165:VIO459169 VSK459165:VSK459169 WCG459165:WCG459169 WMC459165:WMC459169 WVY459165:WVY459169 T524701:U524705 JM524701:JM524705 TI524701:TI524705 ADE524701:ADE524705 ANA524701:ANA524705 AWW524701:AWW524705 BGS524701:BGS524705 BQO524701:BQO524705 CAK524701:CAK524705 CKG524701:CKG524705 CUC524701:CUC524705 DDY524701:DDY524705 DNU524701:DNU524705 DXQ524701:DXQ524705 EHM524701:EHM524705 ERI524701:ERI524705 FBE524701:FBE524705 FLA524701:FLA524705 FUW524701:FUW524705 GES524701:GES524705 GOO524701:GOO524705 GYK524701:GYK524705 HIG524701:HIG524705 HSC524701:HSC524705 IBY524701:IBY524705 ILU524701:ILU524705 IVQ524701:IVQ524705 JFM524701:JFM524705 JPI524701:JPI524705 JZE524701:JZE524705 KJA524701:KJA524705 KSW524701:KSW524705 LCS524701:LCS524705 LMO524701:LMO524705 LWK524701:LWK524705 MGG524701:MGG524705 MQC524701:MQC524705 MZY524701:MZY524705 NJU524701:NJU524705 NTQ524701:NTQ524705 ODM524701:ODM524705 ONI524701:ONI524705 OXE524701:OXE524705 PHA524701:PHA524705 PQW524701:PQW524705 QAS524701:QAS524705 QKO524701:QKO524705 QUK524701:QUK524705 REG524701:REG524705 ROC524701:ROC524705 RXY524701:RXY524705 SHU524701:SHU524705 SRQ524701:SRQ524705 TBM524701:TBM524705 TLI524701:TLI524705 TVE524701:TVE524705 UFA524701:UFA524705 UOW524701:UOW524705 UYS524701:UYS524705 VIO524701:VIO524705 VSK524701:VSK524705 WCG524701:WCG524705 WMC524701:WMC524705 WVY524701:WVY524705 T590237:U590241 JM590237:JM590241 TI590237:TI590241 ADE590237:ADE590241 ANA590237:ANA590241 AWW590237:AWW590241 BGS590237:BGS590241 BQO590237:BQO590241 CAK590237:CAK590241 CKG590237:CKG590241 CUC590237:CUC590241 DDY590237:DDY590241 DNU590237:DNU590241 DXQ590237:DXQ590241 EHM590237:EHM590241 ERI590237:ERI590241 FBE590237:FBE590241 FLA590237:FLA590241 FUW590237:FUW590241 GES590237:GES590241 GOO590237:GOO590241 GYK590237:GYK590241 HIG590237:HIG590241 HSC590237:HSC590241 IBY590237:IBY590241 ILU590237:ILU590241 IVQ590237:IVQ590241 JFM590237:JFM590241 JPI590237:JPI590241 JZE590237:JZE590241 KJA590237:KJA590241 KSW590237:KSW590241 LCS590237:LCS590241 LMO590237:LMO590241 LWK590237:LWK590241 MGG590237:MGG590241 MQC590237:MQC590241 MZY590237:MZY590241 NJU590237:NJU590241 NTQ590237:NTQ590241 ODM590237:ODM590241 ONI590237:ONI590241 OXE590237:OXE590241 PHA590237:PHA590241 PQW590237:PQW590241 QAS590237:QAS590241 QKO590237:QKO590241 QUK590237:QUK590241 REG590237:REG590241 ROC590237:ROC590241 RXY590237:RXY590241 SHU590237:SHU590241 SRQ590237:SRQ590241 TBM590237:TBM590241 TLI590237:TLI590241 TVE590237:TVE590241 UFA590237:UFA590241 UOW590237:UOW590241 UYS590237:UYS590241 VIO590237:VIO590241 VSK590237:VSK590241 WCG590237:WCG590241 WMC590237:WMC590241 WVY590237:WVY590241 T655773:U655777 JM655773:JM655777 TI655773:TI655777 ADE655773:ADE655777 ANA655773:ANA655777 AWW655773:AWW655777 BGS655773:BGS655777 BQO655773:BQO655777 CAK655773:CAK655777 CKG655773:CKG655777 CUC655773:CUC655777 DDY655773:DDY655777 DNU655773:DNU655777 DXQ655773:DXQ655777 EHM655773:EHM655777 ERI655773:ERI655777 FBE655773:FBE655777 FLA655773:FLA655777 FUW655773:FUW655777 GES655773:GES655777 GOO655773:GOO655777 GYK655773:GYK655777 HIG655773:HIG655777 HSC655773:HSC655777 IBY655773:IBY655777 ILU655773:ILU655777 IVQ655773:IVQ655777 JFM655773:JFM655777 JPI655773:JPI655777 JZE655773:JZE655777 KJA655773:KJA655777 KSW655773:KSW655777 LCS655773:LCS655777 LMO655773:LMO655777 LWK655773:LWK655777 MGG655773:MGG655777 MQC655773:MQC655777 MZY655773:MZY655777 NJU655773:NJU655777 NTQ655773:NTQ655777 ODM655773:ODM655777 ONI655773:ONI655777 OXE655773:OXE655777 PHA655773:PHA655777 PQW655773:PQW655777 QAS655773:QAS655777 QKO655773:QKO655777 QUK655773:QUK655777 REG655773:REG655777 ROC655773:ROC655777 RXY655773:RXY655777 SHU655773:SHU655777 SRQ655773:SRQ655777 TBM655773:TBM655777 TLI655773:TLI655777 TVE655773:TVE655777 UFA655773:UFA655777 UOW655773:UOW655777 UYS655773:UYS655777 VIO655773:VIO655777 VSK655773:VSK655777 WCG655773:WCG655777 WMC655773:WMC655777 WVY655773:WVY655777 T721309:U721313 JM721309:JM721313 TI721309:TI721313 ADE721309:ADE721313 ANA721309:ANA721313 AWW721309:AWW721313 BGS721309:BGS721313 BQO721309:BQO721313 CAK721309:CAK721313 CKG721309:CKG721313 CUC721309:CUC721313 DDY721309:DDY721313 DNU721309:DNU721313 DXQ721309:DXQ721313 EHM721309:EHM721313 ERI721309:ERI721313 FBE721309:FBE721313 FLA721309:FLA721313 FUW721309:FUW721313 GES721309:GES721313 GOO721309:GOO721313 GYK721309:GYK721313 HIG721309:HIG721313 HSC721309:HSC721313 IBY721309:IBY721313 ILU721309:ILU721313 IVQ721309:IVQ721313 JFM721309:JFM721313 JPI721309:JPI721313 JZE721309:JZE721313 KJA721309:KJA721313 KSW721309:KSW721313 LCS721309:LCS721313 LMO721309:LMO721313 LWK721309:LWK721313 MGG721309:MGG721313 MQC721309:MQC721313 MZY721309:MZY721313 NJU721309:NJU721313 NTQ721309:NTQ721313 ODM721309:ODM721313 ONI721309:ONI721313 OXE721309:OXE721313 PHA721309:PHA721313 PQW721309:PQW721313 QAS721309:QAS721313 QKO721309:QKO721313 QUK721309:QUK721313 REG721309:REG721313 ROC721309:ROC721313 RXY721309:RXY721313 SHU721309:SHU721313 SRQ721309:SRQ721313 TBM721309:TBM721313 TLI721309:TLI721313 TVE721309:TVE721313 UFA721309:UFA721313 UOW721309:UOW721313 UYS721309:UYS721313 VIO721309:VIO721313 VSK721309:VSK721313 WCG721309:WCG721313 WMC721309:WMC721313 WVY721309:WVY721313 T786845:U786849 JM786845:JM786849 TI786845:TI786849 ADE786845:ADE786849 ANA786845:ANA786849 AWW786845:AWW786849 BGS786845:BGS786849 BQO786845:BQO786849 CAK786845:CAK786849 CKG786845:CKG786849 CUC786845:CUC786849 DDY786845:DDY786849 DNU786845:DNU786849 DXQ786845:DXQ786849 EHM786845:EHM786849 ERI786845:ERI786849 FBE786845:FBE786849 FLA786845:FLA786849 FUW786845:FUW786849 GES786845:GES786849 GOO786845:GOO786849 GYK786845:GYK786849 HIG786845:HIG786849 HSC786845:HSC786849 IBY786845:IBY786849 ILU786845:ILU786849 IVQ786845:IVQ786849 JFM786845:JFM786849 JPI786845:JPI786849 JZE786845:JZE786849 KJA786845:KJA786849 KSW786845:KSW786849 LCS786845:LCS786849 LMO786845:LMO786849 LWK786845:LWK786849 MGG786845:MGG786849 MQC786845:MQC786849 MZY786845:MZY786849 NJU786845:NJU786849 NTQ786845:NTQ786849 ODM786845:ODM786849 ONI786845:ONI786849 OXE786845:OXE786849 PHA786845:PHA786849 PQW786845:PQW786849 QAS786845:QAS786849 QKO786845:QKO786849 QUK786845:QUK786849 REG786845:REG786849 ROC786845:ROC786849 RXY786845:RXY786849 SHU786845:SHU786849 SRQ786845:SRQ786849 TBM786845:TBM786849 TLI786845:TLI786849 TVE786845:TVE786849 UFA786845:UFA786849 UOW786845:UOW786849 UYS786845:UYS786849 VIO786845:VIO786849 VSK786845:VSK786849 WCG786845:WCG786849 WMC786845:WMC786849 WVY786845:WVY786849 T852381:U852385 JM852381:JM852385 TI852381:TI852385 ADE852381:ADE852385 ANA852381:ANA852385 AWW852381:AWW852385 BGS852381:BGS852385 BQO852381:BQO852385 CAK852381:CAK852385 CKG852381:CKG852385 CUC852381:CUC852385 DDY852381:DDY852385 DNU852381:DNU852385 DXQ852381:DXQ852385 EHM852381:EHM852385 ERI852381:ERI852385 FBE852381:FBE852385 FLA852381:FLA852385 FUW852381:FUW852385 GES852381:GES852385 GOO852381:GOO852385 GYK852381:GYK852385 HIG852381:HIG852385 HSC852381:HSC852385 IBY852381:IBY852385 ILU852381:ILU852385 IVQ852381:IVQ852385 JFM852381:JFM852385 JPI852381:JPI852385 JZE852381:JZE852385 KJA852381:KJA852385 KSW852381:KSW852385 LCS852381:LCS852385 LMO852381:LMO852385 LWK852381:LWK852385 MGG852381:MGG852385 MQC852381:MQC852385 MZY852381:MZY852385 NJU852381:NJU852385 NTQ852381:NTQ852385 ODM852381:ODM852385 ONI852381:ONI852385 OXE852381:OXE852385 PHA852381:PHA852385 PQW852381:PQW852385 QAS852381:QAS852385 QKO852381:QKO852385 QUK852381:QUK852385 REG852381:REG852385 ROC852381:ROC852385 RXY852381:RXY852385 SHU852381:SHU852385 SRQ852381:SRQ852385 TBM852381:TBM852385 TLI852381:TLI852385 TVE852381:TVE852385 UFA852381:UFA852385 UOW852381:UOW852385 UYS852381:UYS852385 VIO852381:VIO852385 VSK852381:VSK852385 WCG852381:WCG852385 WMC852381:WMC852385 WVY852381:WVY852385 T917917:U917921 JM917917:JM917921 TI917917:TI917921 ADE917917:ADE917921 ANA917917:ANA917921 AWW917917:AWW917921 BGS917917:BGS917921 BQO917917:BQO917921 CAK917917:CAK917921 CKG917917:CKG917921 CUC917917:CUC917921 DDY917917:DDY917921 DNU917917:DNU917921 DXQ917917:DXQ917921 EHM917917:EHM917921 ERI917917:ERI917921 FBE917917:FBE917921 FLA917917:FLA917921 FUW917917:FUW917921 GES917917:GES917921 GOO917917:GOO917921 GYK917917:GYK917921 HIG917917:HIG917921 HSC917917:HSC917921 IBY917917:IBY917921 ILU917917:ILU917921 IVQ917917:IVQ917921 JFM917917:JFM917921 JPI917917:JPI917921 JZE917917:JZE917921 KJA917917:KJA917921 KSW917917:KSW917921 LCS917917:LCS917921 LMO917917:LMO917921 LWK917917:LWK917921 MGG917917:MGG917921 MQC917917:MQC917921 MZY917917:MZY917921 NJU917917:NJU917921 NTQ917917:NTQ917921 ODM917917:ODM917921 ONI917917:ONI917921 OXE917917:OXE917921 PHA917917:PHA917921 PQW917917:PQW917921 QAS917917:QAS917921 QKO917917:QKO917921 QUK917917:QUK917921 REG917917:REG917921 ROC917917:ROC917921 RXY917917:RXY917921 SHU917917:SHU917921 SRQ917917:SRQ917921 TBM917917:TBM917921 TLI917917:TLI917921 TVE917917:TVE917921 UFA917917:UFA917921 UOW917917:UOW917921 UYS917917:UYS917921 VIO917917:VIO917921 VSK917917:VSK917921 WCG917917:WCG917921 WMC917917:WMC917921 WVY917917:WVY917921 T983453:U983457 JM983453:JM983457 TI983453:TI983457 ADE983453:ADE983457 ANA983453:ANA983457 AWW983453:AWW983457 BGS983453:BGS983457 BQO983453:BQO983457 CAK983453:CAK983457 CKG983453:CKG983457 CUC983453:CUC983457 DDY983453:DDY983457 DNU983453:DNU983457 DXQ983453:DXQ983457 EHM983453:EHM983457 ERI983453:ERI983457 FBE983453:FBE983457 FLA983453:FLA983457 FUW983453:FUW983457 GES983453:GES983457 GOO983453:GOO983457 GYK983453:GYK983457 HIG983453:HIG983457 HSC983453:HSC983457 IBY983453:IBY983457 ILU983453:ILU983457 IVQ983453:IVQ983457 JFM983453:JFM983457 JPI983453:JPI983457 JZE983453:JZE983457 KJA983453:KJA983457 KSW983453:KSW983457 LCS983453:LCS983457 LMO983453:LMO983457 LWK983453:LWK983457 MGG983453:MGG983457 MQC983453:MQC983457 MZY983453:MZY983457 NJU983453:NJU983457 NTQ983453:NTQ983457 ODM983453:ODM983457 ONI983453:ONI983457 OXE983453:OXE983457 PHA983453:PHA983457 PQW983453:PQW983457 QAS983453:QAS983457 QKO983453:QKO983457 QUK983453:QUK983457 REG983453:REG983457 ROC983453:ROC983457 RXY983453:RXY983457 SHU983453:SHU983457 SRQ983453:SRQ983457 TBM983453:TBM983457 TLI983453:TLI983457 TVE983453:TVE983457 UFA983453:UFA983457 UOW983453:UOW983457 UYS983453:UYS983457 VIO983453:VIO983457 VSK983453:VSK983457 WCG983453:WCG983457 WMC983453:WMC983457 WVY983453:WVY983457 T66005:U66011 JM66005:JM66011 TI66005:TI66011 ADE66005:ADE66011 ANA66005:ANA66011 AWW66005:AWW66011 BGS66005:BGS66011 BQO66005:BQO66011 CAK66005:CAK66011 CKG66005:CKG66011 CUC66005:CUC66011 DDY66005:DDY66011 DNU66005:DNU66011 DXQ66005:DXQ66011 EHM66005:EHM66011 ERI66005:ERI66011 FBE66005:FBE66011 FLA66005:FLA66011 FUW66005:FUW66011 GES66005:GES66011 GOO66005:GOO66011 GYK66005:GYK66011 HIG66005:HIG66011 HSC66005:HSC66011 IBY66005:IBY66011 ILU66005:ILU66011 IVQ66005:IVQ66011 JFM66005:JFM66011 JPI66005:JPI66011 JZE66005:JZE66011 KJA66005:KJA66011 KSW66005:KSW66011 LCS66005:LCS66011 LMO66005:LMO66011 LWK66005:LWK66011 MGG66005:MGG66011 MQC66005:MQC66011 MZY66005:MZY66011 NJU66005:NJU66011 NTQ66005:NTQ66011 ODM66005:ODM66011 ONI66005:ONI66011 OXE66005:OXE66011 PHA66005:PHA66011 PQW66005:PQW66011 QAS66005:QAS66011 QKO66005:QKO66011 QUK66005:QUK66011 REG66005:REG66011 ROC66005:ROC66011 RXY66005:RXY66011 SHU66005:SHU66011 SRQ66005:SRQ66011 TBM66005:TBM66011 TLI66005:TLI66011 TVE66005:TVE66011 UFA66005:UFA66011 UOW66005:UOW66011 UYS66005:UYS66011 VIO66005:VIO66011 VSK66005:VSK66011 WCG66005:WCG66011 WMC66005:WMC66011 WVY66005:WVY66011 T131541:U131547 JM131541:JM131547 TI131541:TI131547 ADE131541:ADE131547 ANA131541:ANA131547 AWW131541:AWW131547 BGS131541:BGS131547 BQO131541:BQO131547 CAK131541:CAK131547 CKG131541:CKG131547 CUC131541:CUC131547 DDY131541:DDY131547 DNU131541:DNU131547 DXQ131541:DXQ131547 EHM131541:EHM131547 ERI131541:ERI131547 FBE131541:FBE131547 FLA131541:FLA131547 FUW131541:FUW131547 GES131541:GES131547 GOO131541:GOO131547 GYK131541:GYK131547 HIG131541:HIG131547 HSC131541:HSC131547 IBY131541:IBY131547 ILU131541:ILU131547 IVQ131541:IVQ131547 JFM131541:JFM131547 JPI131541:JPI131547 JZE131541:JZE131547 KJA131541:KJA131547 KSW131541:KSW131547 LCS131541:LCS131547 LMO131541:LMO131547 LWK131541:LWK131547 MGG131541:MGG131547 MQC131541:MQC131547 MZY131541:MZY131547 NJU131541:NJU131547 NTQ131541:NTQ131547 ODM131541:ODM131547 ONI131541:ONI131547 OXE131541:OXE131547 PHA131541:PHA131547 PQW131541:PQW131547 QAS131541:QAS131547 QKO131541:QKO131547 QUK131541:QUK131547 REG131541:REG131547 ROC131541:ROC131547 RXY131541:RXY131547 SHU131541:SHU131547 SRQ131541:SRQ131547 TBM131541:TBM131547 TLI131541:TLI131547 TVE131541:TVE131547 UFA131541:UFA131547 UOW131541:UOW131547 UYS131541:UYS131547 VIO131541:VIO131547 VSK131541:VSK131547 WCG131541:WCG131547 WMC131541:WMC131547 WVY131541:WVY131547 T197077:U197083 JM197077:JM197083 TI197077:TI197083 ADE197077:ADE197083 ANA197077:ANA197083 AWW197077:AWW197083 BGS197077:BGS197083 BQO197077:BQO197083 CAK197077:CAK197083 CKG197077:CKG197083 CUC197077:CUC197083 DDY197077:DDY197083 DNU197077:DNU197083 DXQ197077:DXQ197083 EHM197077:EHM197083 ERI197077:ERI197083 FBE197077:FBE197083 FLA197077:FLA197083 FUW197077:FUW197083 GES197077:GES197083 GOO197077:GOO197083 GYK197077:GYK197083 HIG197077:HIG197083 HSC197077:HSC197083 IBY197077:IBY197083 ILU197077:ILU197083 IVQ197077:IVQ197083 JFM197077:JFM197083 JPI197077:JPI197083 JZE197077:JZE197083 KJA197077:KJA197083 KSW197077:KSW197083 LCS197077:LCS197083 LMO197077:LMO197083 LWK197077:LWK197083 MGG197077:MGG197083 MQC197077:MQC197083 MZY197077:MZY197083 NJU197077:NJU197083 NTQ197077:NTQ197083 ODM197077:ODM197083 ONI197077:ONI197083 OXE197077:OXE197083 PHA197077:PHA197083 PQW197077:PQW197083 QAS197077:QAS197083 QKO197077:QKO197083 QUK197077:QUK197083 REG197077:REG197083 ROC197077:ROC197083 RXY197077:RXY197083 SHU197077:SHU197083 SRQ197077:SRQ197083 TBM197077:TBM197083 TLI197077:TLI197083 TVE197077:TVE197083 UFA197077:UFA197083 UOW197077:UOW197083 UYS197077:UYS197083 VIO197077:VIO197083 VSK197077:VSK197083 WCG197077:WCG197083 WMC197077:WMC197083 WVY197077:WVY197083 T262613:U262619 JM262613:JM262619 TI262613:TI262619 ADE262613:ADE262619 ANA262613:ANA262619 AWW262613:AWW262619 BGS262613:BGS262619 BQO262613:BQO262619 CAK262613:CAK262619 CKG262613:CKG262619 CUC262613:CUC262619 DDY262613:DDY262619 DNU262613:DNU262619 DXQ262613:DXQ262619 EHM262613:EHM262619 ERI262613:ERI262619 FBE262613:FBE262619 FLA262613:FLA262619 FUW262613:FUW262619 GES262613:GES262619 GOO262613:GOO262619 GYK262613:GYK262619 HIG262613:HIG262619 HSC262613:HSC262619 IBY262613:IBY262619 ILU262613:ILU262619 IVQ262613:IVQ262619 JFM262613:JFM262619 JPI262613:JPI262619 JZE262613:JZE262619 KJA262613:KJA262619 KSW262613:KSW262619 LCS262613:LCS262619 LMO262613:LMO262619 LWK262613:LWK262619 MGG262613:MGG262619 MQC262613:MQC262619 MZY262613:MZY262619 NJU262613:NJU262619 NTQ262613:NTQ262619 ODM262613:ODM262619 ONI262613:ONI262619 OXE262613:OXE262619 PHA262613:PHA262619 PQW262613:PQW262619 QAS262613:QAS262619 QKO262613:QKO262619 QUK262613:QUK262619 REG262613:REG262619 ROC262613:ROC262619 RXY262613:RXY262619 SHU262613:SHU262619 SRQ262613:SRQ262619 TBM262613:TBM262619 TLI262613:TLI262619 TVE262613:TVE262619 UFA262613:UFA262619 UOW262613:UOW262619 UYS262613:UYS262619 VIO262613:VIO262619 VSK262613:VSK262619 WCG262613:WCG262619 WMC262613:WMC262619 WVY262613:WVY262619 T328149:U328155 JM328149:JM328155 TI328149:TI328155 ADE328149:ADE328155 ANA328149:ANA328155 AWW328149:AWW328155 BGS328149:BGS328155 BQO328149:BQO328155 CAK328149:CAK328155 CKG328149:CKG328155 CUC328149:CUC328155 DDY328149:DDY328155 DNU328149:DNU328155 DXQ328149:DXQ328155 EHM328149:EHM328155 ERI328149:ERI328155 FBE328149:FBE328155 FLA328149:FLA328155 FUW328149:FUW328155 GES328149:GES328155 GOO328149:GOO328155 GYK328149:GYK328155 HIG328149:HIG328155 HSC328149:HSC328155 IBY328149:IBY328155 ILU328149:ILU328155 IVQ328149:IVQ328155 JFM328149:JFM328155 JPI328149:JPI328155 JZE328149:JZE328155 KJA328149:KJA328155 KSW328149:KSW328155 LCS328149:LCS328155 LMO328149:LMO328155 LWK328149:LWK328155 MGG328149:MGG328155 MQC328149:MQC328155 MZY328149:MZY328155 NJU328149:NJU328155 NTQ328149:NTQ328155 ODM328149:ODM328155 ONI328149:ONI328155 OXE328149:OXE328155 PHA328149:PHA328155 PQW328149:PQW328155 QAS328149:QAS328155 QKO328149:QKO328155 QUK328149:QUK328155 REG328149:REG328155 ROC328149:ROC328155 RXY328149:RXY328155 SHU328149:SHU328155 SRQ328149:SRQ328155 TBM328149:TBM328155 TLI328149:TLI328155 TVE328149:TVE328155 UFA328149:UFA328155 UOW328149:UOW328155 UYS328149:UYS328155 VIO328149:VIO328155 VSK328149:VSK328155 WCG328149:WCG328155 WMC328149:WMC328155 WVY328149:WVY328155 T393685:U393691 JM393685:JM393691 TI393685:TI393691 ADE393685:ADE393691 ANA393685:ANA393691 AWW393685:AWW393691 BGS393685:BGS393691 BQO393685:BQO393691 CAK393685:CAK393691 CKG393685:CKG393691 CUC393685:CUC393691 DDY393685:DDY393691 DNU393685:DNU393691 DXQ393685:DXQ393691 EHM393685:EHM393691 ERI393685:ERI393691 FBE393685:FBE393691 FLA393685:FLA393691 FUW393685:FUW393691 GES393685:GES393691 GOO393685:GOO393691 GYK393685:GYK393691 HIG393685:HIG393691 HSC393685:HSC393691 IBY393685:IBY393691 ILU393685:ILU393691 IVQ393685:IVQ393691 JFM393685:JFM393691 JPI393685:JPI393691 JZE393685:JZE393691 KJA393685:KJA393691 KSW393685:KSW393691 LCS393685:LCS393691 LMO393685:LMO393691 LWK393685:LWK393691 MGG393685:MGG393691 MQC393685:MQC393691 MZY393685:MZY393691 NJU393685:NJU393691 NTQ393685:NTQ393691 ODM393685:ODM393691 ONI393685:ONI393691 OXE393685:OXE393691 PHA393685:PHA393691 PQW393685:PQW393691 QAS393685:QAS393691 QKO393685:QKO393691 QUK393685:QUK393691 REG393685:REG393691 ROC393685:ROC393691 RXY393685:RXY393691 SHU393685:SHU393691 SRQ393685:SRQ393691 TBM393685:TBM393691 TLI393685:TLI393691 TVE393685:TVE393691 UFA393685:UFA393691 UOW393685:UOW393691 UYS393685:UYS393691 VIO393685:VIO393691 VSK393685:VSK393691 WCG393685:WCG393691 WMC393685:WMC393691 WVY393685:WVY393691 T459221:U459227 JM459221:JM459227 TI459221:TI459227 ADE459221:ADE459227 ANA459221:ANA459227 AWW459221:AWW459227 BGS459221:BGS459227 BQO459221:BQO459227 CAK459221:CAK459227 CKG459221:CKG459227 CUC459221:CUC459227 DDY459221:DDY459227 DNU459221:DNU459227 DXQ459221:DXQ459227 EHM459221:EHM459227 ERI459221:ERI459227 FBE459221:FBE459227 FLA459221:FLA459227 FUW459221:FUW459227 GES459221:GES459227 GOO459221:GOO459227 GYK459221:GYK459227 HIG459221:HIG459227 HSC459221:HSC459227 IBY459221:IBY459227 ILU459221:ILU459227 IVQ459221:IVQ459227 JFM459221:JFM459227 JPI459221:JPI459227 JZE459221:JZE459227 KJA459221:KJA459227 KSW459221:KSW459227 LCS459221:LCS459227 LMO459221:LMO459227 LWK459221:LWK459227 MGG459221:MGG459227 MQC459221:MQC459227 MZY459221:MZY459227 NJU459221:NJU459227 NTQ459221:NTQ459227 ODM459221:ODM459227 ONI459221:ONI459227 OXE459221:OXE459227 PHA459221:PHA459227 PQW459221:PQW459227 QAS459221:QAS459227 QKO459221:QKO459227 QUK459221:QUK459227 REG459221:REG459227 ROC459221:ROC459227 RXY459221:RXY459227 SHU459221:SHU459227 SRQ459221:SRQ459227 TBM459221:TBM459227 TLI459221:TLI459227 TVE459221:TVE459227 UFA459221:UFA459227 UOW459221:UOW459227 UYS459221:UYS459227 VIO459221:VIO459227 VSK459221:VSK459227 WCG459221:WCG459227 WMC459221:WMC459227 WVY459221:WVY459227 T524757:U524763 JM524757:JM524763 TI524757:TI524763 ADE524757:ADE524763 ANA524757:ANA524763 AWW524757:AWW524763 BGS524757:BGS524763 BQO524757:BQO524763 CAK524757:CAK524763 CKG524757:CKG524763 CUC524757:CUC524763 DDY524757:DDY524763 DNU524757:DNU524763 DXQ524757:DXQ524763 EHM524757:EHM524763 ERI524757:ERI524763 FBE524757:FBE524763 FLA524757:FLA524763 FUW524757:FUW524763 GES524757:GES524763 GOO524757:GOO524763 GYK524757:GYK524763 HIG524757:HIG524763 HSC524757:HSC524763 IBY524757:IBY524763 ILU524757:ILU524763 IVQ524757:IVQ524763 JFM524757:JFM524763 JPI524757:JPI524763 JZE524757:JZE524763 KJA524757:KJA524763 KSW524757:KSW524763 LCS524757:LCS524763 LMO524757:LMO524763 LWK524757:LWK524763 MGG524757:MGG524763 MQC524757:MQC524763 MZY524757:MZY524763 NJU524757:NJU524763 NTQ524757:NTQ524763 ODM524757:ODM524763 ONI524757:ONI524763 OXE524757:OXE524763 PHA524757:PHA524763 PQW524757:PQW524763 QAS524757:QAS524763 QKO524757:QKO524763 QUK524757:QUK524763 REG524757:REG524763 ROC524757:ROC524763 RXY524757:RXY524763 SHU524757:SHU524763 SRQ524757:SRQ524763 TBM524757:TBM524763 TLI524757:TLI524763 TVE524757:TVE524763 UFA524757:UFA524763 UOW524757:UOW524763 UYS524757:UYS524763 VIO524757:VIO524763 VSK524757:VSK524763 WCG524757:WCG524763 WMC524757:WMC524763 WVY524757:WVY524763 T590293:U590299 JM590293:JM590299 TI590293:TI590299 ADE590293:ADE590299 ANA590293:ANA590299 AWW590293:AWW590299 BGS590293:BGS590299 BQO590293:BQO590299 CAK590293:CAK590299 CKG590293:CKG590299 CUC590293:CUC590299 DDY590293:DDY590299 DNU590293:DNU590299 DXQ590293:DXQ590299 EHM590293:EHM590299 ERI590293:ERI590299 FBE590293:FBE590299 FLA590293:FLA590299 FUW590293:FUW590299 GES590293:GES590299 GOO590293:GOO590299 GYK590293:GYK590299 HIG590293:HIG590299 HSC590293:HSC590299 IBY590293:IBY590299 ILU590293:ILU590299 IVQ590293:IVQ590299 JFM590293:JFM590299 JPI590293:JPI590299 JZE590293:JZE590299 KJA590293:KJA590299 KSW590293:KSW590299 LCS590293:LCS590299 LMO590293:LMO590299 LWK590293:LWK590299 MGG590293:MGG590299 MQC590293:MQC590299 MZY590293:MZY590299 NJU590293:NJU590299 NTQ590293:NTQ590299 ODM590293:ODM590299 ONI590293:ONI590299 OXE590293:OXE590299 PHA590293:PHA590299 PQW590293:PQW590299 QAS590293:QAS590299 QKO590293:QKO590299 QUK590293:QUK590299 REG590293:REG590299 ROC590293:ROC590299 RXY590293:RXY590299 SHU590293:SHU590299 SRQ590293:SRQ590299 TBM590293:TBM590299 TLI590293:TLI590299 TVE590293:TVE590299 UFA590293:UFA590299 UOW590293:UOW590299 UYS590293:UYS590299 VIO590293:VIO590299 VSK590293:VSK590299 WCG590293:WCG590299 WMC590293:WMC590299 WVY590293:WVY590299 T655829:U655835 JM655829:JM655835 TI655829:TI655835 ADE655829:ADE655835 ANA655829:ANA655835 AWW655829:AWW655835 BGS655829:BGS655835 BQO655829:BQO655835 CAK655829:CAK655835 CKG655829:CKG655835 CUC655829:CUC655835 DDY655829:DDY655835 DNU655829:DNU655835 DXQ655829:DXQ655835 EHM655829:EHM655835 ERI655829:ERI655835 FBE655829:FBE655835 FLA655829:FLA655835 FUW655829:FUW655835 GES655829:GES655835 GOO655829:GOO655835 GYK655829:GYK655835 HIG655829:HIG655835 HSC655829:HSC655835 IBY655829:IBY655835 ILU655829:ILU655835 IVQ655829:IVQ655835 JFM655829:JFM655835 JPI655829:JPI655835 JZE655829:JZE655835 KJA655829:KJA655835 KSW655829:KSW655835 LCS655829:LCS655835 LMO655829:LMO655835 LWK655829:LWK655835 MGG655829:MGG655835 MQC655829:MQC655835 MZY655829:MZY655835 NJU655829:NJU655835 NTQ655829:NTQ655835 ODM655829:ODM655835 ONI655829:ONI655835 OXE655829:OXE655835 PHA655829:PHA655835 PQW655829:PQW655835 QAS655829:QAS655835 QKO655829:QKO655835 QUK655829:QUK655835 REG655829:REG655835 ROC655829:ROC655835 RXY655829:RXY655835 SHU655829:SHU655835 SRQ655829:SRQ655835 TBM655829:TBM655835 TLI655829:TLI655835 TVE655829:TVE655835 UFA655829:UFA655835 UOW655829:UOW655835 UYS655829:UYS655835 VIO655829:VIO655835 VSK655829:VSK655835 WCG655829:WCG655835 WMC655829:WMC655835 WVY655829:WVY655835 T721365:U721371 JM721365:JM721371 TI721365:TI721371 ADE721365:ADE721371 ANA721365:ANA721371 AWW721365:AWW721371 BGS721365:BGS721371 BQO721365:BQO721371 CAK721365:CAK721371 CKG721365:CKG721371 CUC721365:CUC721371 DDY721365:DDY721371 DNU721365:DNU721371 DXQ721365:DXQ721371 EHM721365:EHM721371 ERI721365:ERI721371 FBE721365:FBE721371 FLA721365:FLA721371 FUW721365:FUW721371 GES721365:GES721371 GOO721365:GOO721371 GYK721365:GYK721371 HIG721365:HIG721371 HSC721365:HSC721371 IBY721365:IBY721371 ILU721365:ILU721371 IVQ721365:IVQ721371 JFM721365:JFM721371 JPI721365:JPI721371 JZE721365:JZE721371 KJA721365:KJA721371 KSW721365:KSW721371 LCS721365:LCS721371 LMO721365:LMO721371 LWK721365:LWK721371 MGG721365:MGG721371 MQC721365:MQC721371 MZY721365:MZY721371 NJU721365:NJU721371 NTQ721365:NTQ721371 ODM721365:ODM721371 ONI721365:ONI721371 OXE721365:OXE721371 PHA721365:PHA721371 PQW721365:PQW721371 QAS721365:QAS721371 QKO721365:QKO721371 QUK721365:QUK721371 REG721365:REG721371 ROC721365:ROC721371 RXY721365:RXY721371 SHU721365:SHU721371 SRQ721365:SRQ721371 TBM721365:TBM721371 TLI721365:TLI721371 TVE721365:TVE721371 UFA721365:UFA721371 UOW721365:UOW721371 UYS721365:UYS721371 VIO721365:VIO721371 VSK721365:VSK721371 WCG721365:WCG721371 WMC721365:WMC721371 WVY721365:WVY721371 T786901:U786907 JM786901:JM786907 TI786901:TI786907 ADE786901:ADE786907 ANA786901:ANA786907 AWW786901:AWW786907 BGS786901:BGS786907 BQO786901:BQO786907 CAK786901:CAK786907 CKG786901:CKG786907 CUC786901:CUC786907 DDY786901:DDY786907 DNU786901:DNU786907 DXQ786901:DXQ786907 EHM786901:EHM786907 ERI786901:ERI786907 FBE786901:FBE786907 FLA786901:FLA786907 FUW786901:FUW786907 GES786901:GES786907 GOO786901:GOO786907 GYK786901:GYK786907 HIG786901:HIG786907 HSC786901:HSC786907 IBY786901:IBY786907 ILU786901:ILU786907 IVQ786901:IVQ786907 JFM786901:JFM786907 JPI786901:JPI786907 JZE786901:JZE786907 KJA786901:KJA786907 KSW786901:KSW786907 LCS786901:LCS786907 LMO786901:LMO786907 LWK786901:LWK786907 MGG786901:MGG786907 MQC786901:MQC786907 MZY786901:MZY786907 NJU786901:NJU786907 NTQ786901:NTQ786907 ODM786901:ODM786907 ONI786901:ONI786907 OXE786901:OXE786907 PHA786901:PHA786907 PQW786901:PQW786907 QAS786901:QAS786907 QKO786901:QKO786907 QUK786901:QUK786907 REG786901:REG786907 ROC786901:ROC786907 RXY786901:RXY786907 SHU786901:SHU786907 SRQ786901:SRQ786907 TBM786901:TBM786907 TLI786901:TLI786907 TVE786901:TVE786907 UFA786901:UFA786907 UOW786901:UOW786907 UYS786901:UYS786907 VIO786901:VIO786907 VSK786901:VSK786907 WCG786901:WCG786907 WMC786901:WMC786907 WVY786901:WVY786907 T852437:U852443 JM852437:JM852443 TI852437:TI852443 ADE852437:ADE852443 ANA852437:ANA852443 AWW852437:AWW852443 BGS852437:BGS852443 BQO852437:BQO852443 CAK852437:CAK852443 CKG852437:CKG852443 CUC852437:CUC852443 DDY852437:DDY852443 DNU852437:DNU852443 DXQ852437:DXQ852443 EHM852437:EHM852443 ERI852437:ERI852443 FBE852437:FBE852443 FLA852437:FLA852443 FUW852437:FUW852443 GES852437:GES852443 GOO852437:GOO852443 GYK852437:GYK852443 HIG852437:HIG852443 HSC852437:HSC852443 IBY852437:IBY852443 ILU852437:ILU852443 IVQ852437:IVQ852443 JFM852437:JFM852443 JPI852437:JPI852443 JZE852437:JZE852443 KJA852437:KJA852443 KSW852437:KSW852443 LCS852437:LCS852443 LMO852437:LMO852443 LWK852437:LWK852443 MGG852437:MGG852443 MQC852437:MQC852443 MZY852437:MZY852443 NJU852437:NJU852443 NTQ852437:NTQ852443 ODM852437:ODM852443 ONI852437:ONI852443 OXE852437:OXE852443 PHA852437:PHA852443 PQW852437:PQW852443 QAS852437:QAS852443 QKO852437:QKO852443 QUK852437:QUK852443 REG852437:REG852443 ROC852437:ROC852443 RXY852437:RXY852443 SHU852437:SHU852443 SRQ852437:SRQ852443 TBM852437:TBM852443 TLI852437:TLI852443 TVE852437:TVE852443 UFA852437:UFA852443 UOW852437:UOW852443 UYS852437:UYS852443 VIO852437:VIO852443 VSK852437:VSK852443 WCG852437:WCG852443 WMC852437:WMC852443 WVY852437:WVY852443 T917973:U917979 JM917973:JM917979 TI917973:TI917979 ADE917973:ADE917979 ANA917973:ANA917979 AWW917973:AWW917979 BGS917973:BGS917979 BQO917973:BQO917979 CAK917973:CAK917979 CKG917973:CKG917979 CUC917973:CUC917979 DDY917973:DDY917979 DNU917973:DNU917979 DXQ917973:DXQ917979 EHM917973:EHM917979 ERI917973:ERI917979 FBE917973:FBE917979 FLA917973:FLA917979 FUW917973:FUW917979 GES917973:GES917979 GOO917973:GOO917979 GYK917973:GYK917979 HIG917973:HIG917979 HSC917973:HSC917979 IBY917973:IBY917979 ILU917973:ILU917979 IVQ917973:IVQ917979 JFM917973:JFM917979 JPI917973:JPI917979 JZE917973:JZE917979 KJA917973:KJA917979 KSW917973:KSW917979 LCS917973:LCS917979 LMO917973:LMO917979 LWK917973:LWK917979 MGG917973:MGG917979 MQC917973:MQC917979 MZY917973:MZY917979 NJU917973:NJU917979 NTQ917973:NTQ917979 ODM917973:ODM917979 ONI917973:ONI917979 OXE917973:OXE917979 PHA917973:PHA917979 PQW917973:PQW917979 QAS917973:QAS917979 QKO917973:QKO917979 QUK917973:QUK917979 REG917973:REG917979 ROC917973:ROC917979 RXY917973:RXY917979 SHU917973:SHU917979 SRQ917973:SRQ917979 TBM917973:TBM917979 TLI917973:TLI917979 TVE917973:TVE917979 UFA917973:UFA917979 UOW917973:UOW917979 UYS917973:UYS917979 VIO917973:VIO917979 VSK917973:VSK917979 WCG917973:WCG917979 WMC917973:WMC917979 WVY917973:WVY917979 T983509:U983515 JM983509:JM983515 TI983509:TI983515 ADE983509:ADE983515 ANA983509:ANA983515 AWW983509:AWW983515 BGS983509:BGS983515 BQO983509:BQO983515 CAK983509:CAK983515 CKG983509:CKG983515 CUC983509:CUC983515 DDY983509:DDY983515 DNU983509:DNU983515 DXQ983509:DXQ983515 EHM983509:EHM983515 ERI983509:ERI983515 FBE983509:FBE983515 FLA983509:FLA983515 FUW983509:FUW983515 GES983509:GES983515 GOO983509:GOO983515 GYK983509:GYK983515 HIG983509:HIG983515 HSC983509:HSC983515 IBY983509:IBY983515 ILU983509:ILU983515 IVQ983509:IVQ983515 JFM983509:JFM983515 JPI983509:JPI983515 JZE983509:JZE983515 KJA983509:KJA983515 KSW983509:KSW983515 LCS983509:LCS983515 LMO983509:LMO983515 LWK983509:LWK983515 MGG983509:MGG983515 MQC983509:MQC983515 MZY983509:MZY983515 NJU983509:NJU983515 NTQ983509:NTQ983515 ODM983509:ODM983515 ONI983509:ONI983515 OXE983509:OXE983515 PHA983509:PHA983515 PQW983509:PQW983515 QAS983509:QAS983515 QKO983509:QKO983515 QUK983509:QUK983515 REG983509:REG983515 ROC983509:ROC983515 RXY983509:RXY983515 SHU983509:SHU983515 SRQ983509:SRQ983515 TBM983509:TBM983515 TLI983509:TLI983515 TVE983509:TVE983515 UFA983509:UFA983515 UOW983509:UOW983515 UYS983509:UYS983515 VIO983509:VIO983515 VSK983509:VSK983515 WCG983509:WCG983515 WMC983509:WMC983515 WVY983509:WVY983515 T66013:U66022 JM66013:JM66022 TI66013:TI66022 ADE66013:ADE66022 ANA66013:ANA66022 AWW66013:AWW66022 BGS66013:BGS66022 BQO66013:BQO66022 CAK66013:CAK66022 CKG66013:CKG66022 CUC66013:CUC66022 DDY66013:DDY66022 DNU66013:DNU66022 DXQ66013:DXQ66022 EHM66013:EHM66022 ERI66013:ERI66022 FBE66013:FBE66022 FLA66013:FLA66022 FUW66013:FUW66022 GES66013:GES66022 GOO66013:GOO66022 GYK66013:GYK66022 HIG66013:HIG66022 HSC66013:HSC66022 IBY66013:IBY66022 ILU66013:ILU66022 IVQ66013:IVQ66022 JFM66013:JFM66022 JPI66013:JPI66022 JZE66013:JZE66022 KJA66013:KJA66022 KSW66013:KSW66022 LCS66013:LCS66022 LMO66013:LMO66022 LWK66013:LWK66022 MGG66013:MGG66022 MQC66013:MQC66022 MZY66013:MZY66022 NJU66013:NJU66022 NTQ66013:NTQ66022 ODM66013:ODM66022 ONI66013:ONI66022 OXE66013:OXE66022 PHA66013:PHA66022 PQW66013:PQW66022 QAS66013:QAS66022 QKO66013:QKO66022 QUK66013:QUK66022 REG66013:REG66022 ROC66013:ROC66022 RXY66013:RXY66022 SHU66013:SHU66022 SRQ66013:SRQ66022 TBM66013:TBM66022 TLI66013:TLI66022 TVE66013:TVE66022 UFA66013:UFA66022 UOW66013:UOW66022 UYS66013:UYS66022 VIO66013:VIO66022 VSK66013:VSK66022 WCG66013:WCG66022 WMC66013:WMC66022 WVY66013:WVY66022 T131549:U131558 JM131549:JM131558 TI131549:TI131558 ADE131549:ADE131558 ANA131549:ANA131558 AWW131549:AWW131558 BGS131549:BGS131558 BQO131549:BQO131558 CAK131549:CAK131558 CKG131549:CKG131558 CUC131549:CUC131558 DDY131549:DDY131558 DNU131549:DNU131558 DXQ131549:DXQ131558 EHM131549:EHM131558 ERI131549:ERI131558 FBE131549:FBE131558 FLA131549:FLA131558 FUW131549:FUW131558 GES131549:GES131558 GOO131549:GOO131558 GYK131549:GYK131558 HIG131549:HIG131558 HSC131549:HSC131558 IBY131549:IBY131558 ILU131549:ILU131558 IVQ131549:IVQ131558 JFM131549:JFM131558 JPI131549:JPI131558 JZE131549:JZE131558 KJA131549:KJA131558 KSW131549:KSW131558 LCS131549:LCS131558 LMO131549:LMO131558 LWK131549:LWK131558 MGG131549:MGG131558 MQC131549:MQC131558 MZY131549:MZY131558 NJU131549:NJU131558 NTQ131549:NTQ131558 ODM131549:ODM131558 ONI131549:ONI131558 OXE131549:OXE131558 PHA131549:PHA131558 PQW131549:PQW131558 QAS131549:QAS131558 QKO131549:QKO131558 QUK131549:QUK131558 REG131549:REG131558 ROC131549:ROC131558 RXY131549:RXY131558 SHU131549:SHU131558 SRQ131549:SRQ131558 TBM131549:TBM131558 TLI131549:TLI131558 TVE131549:TVE131558 UFA131549:UFA131558 UOW131549:UOW131558 UYS131549:UYS131558 VIO131549:VIO131558 VSK131549:VSK131558 WCG131549:WCG131558 WMC131549:WMC131558 WVY131549:WVY131558 T197085:U197094 JM197085:JM197094 TI197085:TI197094 ADE197085:ADE197094 ANA197085:ANA197094 AWW197085:AWW197094 BGS197085:BGS197094 BQO197085:BQO197094 CAK197085:CAK197094 CKG197085:CKG197094 CUC197085:CUC197094 DDY197085:DDY197094 DNU197085:DNU197094 DXQ197085:DXQ197094 EHM197085:EHM197094 ERI197085:ERI197094 FBE197085:FBE197094 FLA197085:FLA197094 FUW197085:FUW197094 GES197085:GES197094 GOO197085:GOO197094 GYK197085:GYK197094 HIG197085:HIG197094 HSC197085:HSC197094 IBY197085:IBY197094 ILU197085:ILU197094 IVQ197085:IVQ197094 JFM197085:JFM197094 JPI197085:JPI197094 JZE197085:JZE197094 KJA197085:KJA197094 KSW197085:KSW197094 LCS197085:LCS197094 LMO197085:LMO197094 LWK197085:LWK197094 MGG197085:MGG197094 MQC197085:MQC197094 MZY197085:MZY197094 NJU197085:NJU197094 NTQ197085:NTQ197094 ODM197085:ODM197094 ONI197085:ONI197094 OXE197085:OXE197094 PHA197085:PHA197094 PQW197085:PQW197094 QAS197085:QAS197094 QKO197085:QKO197094 QUK197085:QUK197094 REG197085:REG197094 ROC197085:ROC197094 RXY197085:RXY197094 SHU197085:SHU197094 SRQ197085:SRQ197094 TBM197085:TBM197094 TLI197085:TLI197094 TVE197085:TVE197094 UFA197085:UFA197094 UOW197085:UOW197094 UYS197085:UYS197094 VIO197085:VIO197094 VSK197085:VSK197094 WCG197085:WCG197094 WMC197085:WMC197094 WVY197085:WVY197094 T262621:U262630 JM262621:JM262630 TI262621:TI262630 ADE262621:ADE262630 ANA262621:ANA262630 AWW262621:AWW262630 BGS262621:BGS262630 BQO262621:BQO262630 CAK262621:CAK262630 CKG262621:CKG262630 CUC262621:CUC262630 DDY262621:DDY262630 DNU262621:DNU262630 DXQ262621:DXQ262630 EHM262621:EHM262630 ERI262621:ERI262630 FBE262621:FBE262630 FLA262621:FLA262630 FUW262621:FUW262630 GES262621:GES262630 GOO262621:GOO262630 GYK262621:GYK262630 HIG262621:HIG262630 HSC262621:HSC262630 IBY262621:IBY262630 ILU262621:ILU262630 IVQ262621:IVQ262630 JFM262621:JFM262630 JPI262621:JPI262630 JZE262621:JZE262630 KJA262621:KJA262630 KSW262621:KSW262630 LCS262621:LCS262630 LMO262621:LMO262630 LWK262621:LWK262630 MGG262621:MGG262630 MQC262621:MQC262630 MZY262621:MZY262630 NJU262621:NJU262630 NTQ262621:NTQ262630 ODM262621:ODM262630 ONI262621:ONI262630 OXE262621:OXE262630 PHA262621:PHA262630 PQW262621:PQW262630 QAS262621:QAS262630 QKO262621:QKO262630 QUK262621:QUK262630 REG262621:REG262630 ROC262621:ROC262630 RXY262621:RXY262630 SHU262621:SHU262630 SRQ262621:SRQ262630 TBM262621:TBM262630 TLI262621:TLI262630 TVE262621:TVE262630 UFA262621:UFA262630 UOW262621:UOW262630 UYS262621:UYS262630 VIO262621:VIO262630 VSK262621:VSK262630 WCG262621:WCG262630 WMC262621:WMC262630 WVY262621:WVY262630 T328157:U328166 JM328157:JM328166 TI328157:TI328166 ADE328157:ADE328166 ANA328157:ANA328166 AWW328157:AWW328166 BGS328157:BGS328166 BQO328157:BQO328166 CAK328157:CAK328166 CKG328157:CKG328166 CUC328157:CUC328166 DDY328157:DDY328166 DNU328157:DNU328166 DXQ328157:DXQ328166 EHM328157:EHM328166 ERI328157:ERI328166 FBE328157:FBE328166 FLA328157:FLA328166 FUW328157:FUW328166 GES328157:GES328166 GOO328157:GOO328166 GYK328157:GYK328166 HIG328157:HIG328166 HSC328157:HSC328166 IBY328157:IBY328166 ILU328157:ILU328166 IVQ328157:IVQ328166 JFM328157:JFM328166 JPI328157:JPI328166 JZE328157:JZE328166 KJA328157:KJA328166 KSW328157:KSW328166 LCS328157:LCS328166 LMO328157:LMO328166 LWK328157:LWK328166 MGG328157:MGG328166 MQC328157:MQC328166 MZY328157:MZY328166 NJU328157:NJU328166 NTQ328157:NTQ328166 ODM328157:ODM328166 ONI328157:ONI328166 OXE328157:OXE328166 PHA328157:PHA328166 PQW328157:PQW328166 QAS328157:QAS328166 QKO328157:QKO328166 QUK328157:QUK328166 REG328157:REG328166 ROC328157:ROC328166 RXY328157:RXY328166 SHU328157:SHU328166 SRQ328157:SRQ328166 TBM328157:TBM328166 TLI328157:TLI328166 TVE328157:TVE328166 UFA328157:UFA328166 UOW328157:UOW328166 UYS328157:UYS328166 VIO328157:VIO328166 VSK328157:VSK328166 WCG328157:WCG328166 WMC328157:WMC328166 WVY328157:WVY328166 T393693:U393702 JM393693:JM393702 TI393693:TI393702 ADE393693:ADE393702 ANA393693:ANA393702 AWW393693:AWW393702 BGS393693:BGS393702 BQO393693:BQO393702 CAK393693:CAK393702 CKG393693:CKG393702 CUC393693:CUC393702 DDY393693:DDY393702 DNU393693:DNU393702 DXQ393693:DXQ393702 EHM393693:EHM393702 ERI393693:ERI393702 FBE393693:FBE393702 FLA393693:FLA393702 FUW393693:FUW393702 GES393693:GES393702 GOO393693:GOO393702 GYK393693:GYK393702 HIG393693:HIG393702 HSC393693:HSC393702 IBY393693:IBY393702 ILU393693:ILU393702 IVQ393693:IVQ393702 JFM393693:JFM393702 JPI393693:JPI393702 JZE393693:JZE393702 KJA393693:KJA393702 KSW393693:KSW393702 LCS393693:LCS393702 LMO393693:LMO393702 LWK393693:LWK393702 MGG393693:MGG393702 MQC393693:MQC393702 MZY393693:MZY393702 NJU393693:NJU393702 NTQ393693:NTQ393702 ODM393693:ODM393702 ONI393693:ONI393702 OXE393693:OXE393702 PHA393693:PHA393702 PQW393693:PQW393702 QAS393693:QAS393702 QKO393693:QKO393702 QUK393693:QUK393702 REG393693:REG393702 ROC393693:ROC393702 RXY393693:RXY393702 SHU393693:SHU393702 SRQ393693:SRQ393702 TBM393693:TBM393702 TLI393693:TLI393702 TVE393693:TVE393702 UFA393693:UFA393702 UOW393693:UOW393702 UYS393693:UYS393702 VIO393693:VIO393702 VSK393693:VSK393702 WCG393693:WCG393702 WMC393693:WMC393702 WVY393693:WVY393702 T459229:U459238 JM459229:JM459238 TI459229:TI459238 ADE459229:ADE459238 ANA459229:ANA459238 AWW459229:AWW459238 BGS459229:BGS459238 BQO459229:BQO459238 CAK459229:CAK459238 CKG459229:CKG459238 CUC459229:CUC459238 DDY459229:DDY459238 DNU459229:DNU459238 DXQ459229:DXQ459238 EHM459229:EHM459238 ERI459229:ERI459238 FBE459229:FBE459238 FLA459229:FLA459238 FUW459229:FUW459238 GES459229:GES459238 GOO459229:GOO459238 GYK459229:GYK459238 HIG459229:HIG459238 HSC459229:HSC459238 IBY459229:IBY459238 ILU459229:ILU459238 IVQ459229:IVQ459238 JFM459229:JFM459238 JPI459229:JPI459238 JZE459229:JZE459238 KJA459229:KJA459238 KSW459229:KSW459238 LCS459229:LCS459238 LMO459229:LMO459238 LWK459229:LWK459238 MGG459229:MGG459238 MQC459229:MQC459238 MZY459229:MZY459238 NJU459229:NJU459238 NTQ459229:NTQ459238 ODM459229:ODM459238 ONI459229:ONI459238 OXE459229:OXE459238 PHA459229:PHA459238 PQW459229:PQW459238 QAS459229:QAS459238 QKO459229:QKO459238 QUK459229:QUK459238 REG459229:REG459238 ROC459229:ROC459238 RXY459229:RXY459238 SHU459229:SHU459238 SRQ459229:SRQ459238 TBM459229:TBM459238 TLI459229:TLI459238 TVE459229:TVE459238 UFA459229:UFA459238 UOW459229:UOW459238 UYS459229:UYS459238 VIO459229:VIO459238 VSK459229:VSK459238 WCG459229:WCG459238 WMC459229:WMC459238 WVY459229:WVY459238 T524765:U524774 JM524765:JM524774 TI524765:TI524774 ADE524765:ADE524774 ANA524765:ANA524774 AWW524765:AWW524774 BGS524765:BGS524774 BQO524765:BQO524774 CAK524765:CAK524774 CKG524765:CKG524774 CUC524765:CUC524774 DDY524765:DDY524774 DNU524765:DNU524774 DXQ524765:DXQ524774 EHM524765:EHM524774 ERI524765:ERI524774 FBE524765:FBE524774 FLA524765:FLA524774 FUW524765:FUW524774 GES524765:GES524774 GOO524765:GOO524774 GYK524765:GYK524774 HIG524765:HIG524774 HSC524765:HSC524774 IBY524765:IBY524774 ILU524765:ILU524774 IVQ524765:IVQ524774 JFM524765:JFM524774 JPI524765:JPI524774 JZE524765:JZE524774 KJA524765:KJA524774 KSW524765:KSW524774 LCS524765:LCS524774 LMO524765:LMO524774 LWK524765:LWK524774 MGG524765:MGG524774 MQC524765:MQC524774 MZY524765:MZY524774 NJU524765:NJU524774 NTQ524765:NTQ524774 ODM524765:ODM524774 ONI524765:ONI524774 OXE524765:OXE524774 PHA524765:PHA524774 PQW524765:PQW524774 QAS524765:QAS524774 QKO524765:QKO524774 QUK524765:QUK524774 REG524765:REG524774 ROC524765:ROC524774 RXY524765:RXY524774 SHU524765:SHU524774 SRQ524765:SRQ524774 TBM524765:TBM524774 TLI524765:TLI524774 TVE524765:TVE524774 UFA524765:UFA524774 UOW524765:UOW524774 UYS524765:UYS524774 VIO524765:VIO524774 VSK524765:VSK524774 WCG524765:WCG524774 WMC524765:WMC524774 WVY524765:WVY524774 T590301:U590310 JM590301:JM590310 TI590301:TI590310 ADE590301:ADE590310 ANA590301:ANA590310 AWW590301:AWW590310 BGS590301:BGS590310 BQO590301:BQO590310 CAK590301:CAK590310 CKG590301:CKG590310 CUC590301:CUC590310 DDY590301:DDY590310 DNU590301:DNU590310 DXQ590301:DXQ590310 EHM590301:EHM590310 ERI590301:ERI590310 FBE590301:FBE590310 FLA590301:FLA590310 FUW590301:FUW590310 GES590301:GES590310 GOO590301:GOO590310 GYK590301:GYK590310 HIG590301:HIG590310 HSC590301:HSC590310 IBY590301:IBY590310 ILU590301:ILU590310 IVQ590301:IVQ590310 JFM590301:JFM590310 JPI590301:JPI590310 JZE590301:JZE590310 KJA590301:KJA590310 KSW590301:KSW590310 LCS590301:LCS590310 LMO590301:LMO590310 LWK590301:LWK590310 MGG590301:MGG590310 MQC590301:MQC590310 MZY590301:MZY590310 NJU590301:NJU590310 NTQ590301:NTQ590310 ODM590301:ODM590310 ONI590301:ONI590310 OXE590301:OXE590310 PHA590301:PHA590310 PQW590301:PQW590310 QAS590301:QAS590310 QKO590301:QKO590310 QUK590301:QUK590310 REG590301:REG590310 ROC590301:ROC590310 RXY590301:RXY590310 SHU590301:SHU590310 SRQ590301:SRQ590310 TBM590301:TBM590310 TLI590301:TLI590310 TVE590301:TVE590310 UFA590301:UFA590310 UOW590301:UOW590310 UYS590301:UYS590310 VIO590301:VIO590310 VSK590301:VSK590310 WCG590301:WCG590310 WMC590301:WMC590310 WVY590301:WVY590310 T655837:U655846 JM655837:JM655846 TI655837:TI655846 ADE655837:ADE655846 ANA655837:ANA655846 AWW655837:AWW655846 BGS655837:BGS655846 BQO655837:BQO655846 CAK655837:CAK655846 CKG655837:CKG655846 CUC655837:CUC655846 DDY655837:DDY655846 DNU655837:DNU655846 DXQ655837:DXQ655846 EHM655837:EHM655846 ERI655837:ERI655846 FBE655837:FBE655846 FLA655837:FLA655846 FUW655837:FUW655846 GES655837:GES655846 GOO655837:GOO655846 GYK655837:GYK655846 HIG655837:HIG655846 HSC655837:HSC655846 IBY655837:IBY655846 ILU655837:ILU655846 IVQ655837:IVQ655846 JFM655837:JFM655846 JPI655837:JPI655846 JZE655837:JZE655846 KJA655837:KJA655846 KSW655837:KSW655846 LCS655837:LCS655846 LMO655837:LMO655846 LWK655837:LWK655846 MGG655837:MGG655846 MQC655837:MQC655846 MZY655837:MZY655846 NJU655837:NJU655846 NTQ655837:NTQ655846 ODM655837:ODM655846 ONI655837:ONI655846 OXE655837:OXE655846 PHA655837:PHA655846 PQW655837:PQW655846 QAS655837:QAS655846 QKO655837:QKO655846 QUK655837:QUK655846 REG655837:REG655846 ROC655837:ROC655846 RXY655837:RXY655846 SHU655837:SHU655846 SRQ655837:SRQ655846 TBM655837:TBM655846 TLI655837:TLI655846 TVE655837:TVE655846 UFA655837:UFA655846 UOW655837:UOW655846 UYS655837:UYS655846 VIO655837:VIO655846 VSK655837:VSK655846 WCG655837:WCG655846 WMC655837:WMC655846 WVY655837:WVY655846 T721373:U721382 JM721373:JM721382 TI721373:TI721382 ADE721373:ADE721382 ANA721373:ANA721382 AWW721373:AWW721382 BGS721373:BGS721382 BQO721373:BQO721382 CAK721373:CAK721382 CKG721373:CKG721382 CUC721373:CUC721382 DDY721373:DDY721382 DNU721373:DNU721382 DXQ721373:DXQ721382 EHM721373:EHM721382 ERI721373:ERI721382 FBE721373:FBE721382 FLA721373:FLA721382 FUW721373:FUW721382 GES721373:GES721382 GOO721373:GOO721382 GYK721373:GYK721382 HIG721373:HIG721382 HSC721373:HSC721382 IBY721373:IBY721382 ILU721373:ILU721382 IVQ721373:IVQ721382 JFM721373:JFM721382 JPI721373:JPI721382 JZE721373:JZE721382 KJA721373:KJA721382 KSW721373:KSW721382 LCS721373:LCS721382 LMO721373:LMO721382 LWK721373:LWK721382 MGG721373:MGG721382 MQC721373:MQC721382 MZY721373:MZY721382 NJU721373:NJU721382 NTQ721373:NTQ721382 ODM721373:ODM721382 ONI721373:ONI721382 OXE721373:OXE721382 PHA721373:PHA721382 PQW721373:PQW721382 QAS721373:QAS721382 QKO721373:QKO721382 QUK721373:QUK721382 REG721373:REG721382 ROC721373:ROC721382 RXY721373:RXY721382 SHU721373:SHU721382 SRQ721373:SRQ721382 TBM721373:TBM721382 TLI721373:TLI721382 TVE721373:TVE721382 UFA721373:UFA721382 UOW721373:UOW721382 UYS721373:UYS721382 VIO721373:VIO721382 VSK721373:VSK721382 WCG721373:WCG721382 WMC721373:WMC721382 WVY721373:WVY721382 T786909:U786918 JM786909:JM786918 TI786909:TI786918 ADE786909:ADE786918 ANA786909:ANA786918 AWW786909:AWW786918 BGS786909:BGS786918 BQO786909:BQO786918 CAK786909:CAK786918 CKG786909:CKG786918 CUC786909:CUC786918 DDY786909:DDY786918 DNU786909:DNU786918 DXQ786909:DXQ786918 EHM786909:EHM786918 ERI786909:ERI786918 FBE786909:FBE786918 FLA786909:FLA786918 FUW786909:FUW786918 GES786909:GES786918 GOO786909:GOO786918 GYK786909:GYK786918 HIG786909:HIG786918 HSC786909:HSC786918 IBY786909:IBY786918 ILU786909:ILU786918 IVQ786909:IVQ786918 JFM786909:JFM786918 JPI786909:JPI786918 JZE786909:JZE786918 KJA786909:KJA786918 KSW786909:KSW786918 LCS786909:LCS786918 LMO786909:LMO786918 LWK786909:LWK786918 MGG786909:MGG786918 MQC786909:MQC786918 MZY786909:MZY786918 NJU786909:NJU786918 NTQ786909:NTQ786918 ODM786909:ODM786918 ONI786909:ONI786918 OXE786909:OXE786918 PHA786909:PHA786918 PQW786909:PQW786918 QAS786909:QAS786918 QKO786909:QKO786918 QUK786909:QUK786918 REG786909:REG786918 ROC786909:ROC786918 RXY786909:RXY786918 SHU786909:SHU786918 SRQ786909:SRQ786918 TBM786909:TBM786918 TLI786909:TLI786918 TVE786909:TVE786918 UFA786909:UFA786918 UOW786909:UOW786918 UYS786909:UYS786918 VIO786909:VIO786918 VSK786909:VSK786918 WCG786909:WCG786918 WMC786909:WMC786918 WVY786909:WVY786918 T852445:U852454 JM852445:JM852454 TI852445:TI852454 ADE852445:ADE852454 ANA852445:ANA852454 AWW852445:AWW852454 BGS852445:BGS852454 BQO852445:BQO852454 CAK852445:CAK852454 CKG852445:CKG852454 CUC852445:CUC852454 DDY852445:DDY852454 DNU852445:DNU852454 DXQ852445:DXQ852454 EHM852445:EHM852454 ERI852445:ERI852454 FBE852445:FBE852454 FLA852445:FLA852454 FUW852445:FUW852454 GES852445:GES852454 GOO852445:GOO852454 GYK852445:GYK852454 HIG852445:HIG852454 HSC852445:HSC852454 IBY852445:IBY852454 ILU852445:ILU852454 IVQ852445:IVQ852454 JFM852445:JFM852454 JPI852445:JPI852454 JZE852445:JZE852454 KJA852445:KJA852454 KSW852445:KSW852454 LCS852445:LCS852454 LMO852445:LMO852454 LWK852445:LWK852454 MGG852445:MGG852454 MQC852445:MQC852454 MZY852445:MZY852454 NJU852445:NJU852454 NTQ852445:NTQ852454 ODM852445:ODM852454 ONI852445:ONI852454 OXE852445:OXE852454 PHA852445:PHA852454 PQW852445:PQW852454 QAS852445:QAS852454 QKO852445:QKO852454 QUK852445:QUK852454 REG852445:REG852454 ROC852445:ROC852454 RXY852445:RXY852454 SHU852445:SHU852454 SRQ852445:SRQ852454 TBM852445:TBM852454 TLI852445:TLI852454 TVE852445:TVE852454 UFA852445:UFA852454 UOW852445:UOW852454 UYS852445:UYS852454 VIO852445:VIO852454 VSK852445:VSK852454 WCG852445:WCG852454 WMC852445:WMC852454 WVY852445:WVY852454 T917981:U917990 JM917981:JM917990 TI917981:TI917990 ADE917981:ADE917990 ANA917981:ANA917990 AWW917981:AWW917990 BGS917981:BGS917990 BQO917981:BQO917990 CAK917981:CAK917990 CKG917981:CKG917990 CUC917981:CUC917990 DDY917981:DDY917990 DNU917981:DNU917990 DXQ917981:DXQ917990 EHM917981:EHM917990 ERI917981:ERI917990 FBE917981:FBE917990 FLA917981:FLA917990 FUW917981:FUW917990 GES917981:GES917990 GOO917981:GOO917990 GYK917981:GYK917990 HIG917981:HIG917990 HSC917981:HSC917990 IBY917981:IBY917990 ILU917981:ILU917990 IVQ917981:IVQ917990 JFM917981:JFM917990 JPI917981:JPI917990 JZE917981:JZE917990 KJA917981:KJA917990 KSW917981:KSW917990 LCS917981:LCS917990 LMO917981:LMO917990 LWK917981:LWK917990 MGG917981:MGG917990 MQC917981:MQC917990 MZY917981:MZY917990 NJU917981:NJU917990 NTQ917981:NTQ917990 ODM917981:ODM917990 ONI917981:ONI917990 OXE917981:OXE917990 PHA917981:PHA917990 PQW917981:PQW917990 QAS917981:QAS917990 QKO917981:QKO917990 QUK917981:QUK917990 REG917981:REG917990 ROC917981:ROC917990 RXY917981:RXY917990 SHU917981:SHU917990 SRQ917981:SRQ917990 TBM917981:TBM917990 TLI917981:TLI917990 TVE917981:TVE917990 UFA917981:UFA917990 UOW917981:UOW917990 UYS917981:UYS917990 VIO917981:VIO917990 VSK917981:VSK917990 WCG917981:WCG917990 WMC917981:WMC917990 WVY917981:WVY917990 T983517:U983526 JM983517:JM983526 TI983517:TI983526 ADE983517:ADE983526 ANA983517:ANA983526 AWW983517:AWW983526 BGS983517:BGS983526 BQO983517:BQO983526 CAK983517:CAK983526 CKG983517:CKG983526 CUC983517:CUC983526 DDY983517:DDY983526 DNU983517:DNU983526 DXQ983517:DXQ983526 EHM983517:EHM983526 ERI983517:ERI983526 FBE983517:FBE983526 FLA983517:FLA983526 FUW983517:FUW983526 GES983517:GES983526 GOO983517:GOO983526 GYK983517:GYK983526 HIG983517:HIG983526 HSC983517:HSC983526 IBY983517:IBY983526 ILU983517:ILU983526 IVQ983517:IVQ983526 JFM983517:JFM983526 JPI983517:JPI983526 JZE983517:JZE983526 KJA983517:KJA983526 KSW983517:KSW983526 LCS983517:LCS983526 LMO983517:LMO983526 LWK983517:LWK983526 MGG983517:MGG983526 MQC983517:MQC983526 MZY983517:MZY983526 NJU983517:NJU983526 NTQ983517:NTQ983526 ODM983517:ODM983526 ONI983517:ONI983526 OXE983517:OXE983526 PHA983517:PHA983526 PQW983517:PQW983526 QAS983517:QAS983526 QKO983517:QKO983526 QUK983517:QUK983526 REG983517:REG983526 ROC983517:ROC983526 RXY983517:RXY983526 SHU983517:SHU983526 SRQ983517:SRQ983526 TBM983517:TBM983526 TLI983517:TLI983526 TVE983517:TVE983526 UFA983517:UFA983526 UOW983517:UOW983526 UYS983517:UYS983526 VIO983517:VIO983526 VSK983517:VSK983526 WCG983517:WCG983526 WMC983517:WMC983526 WVY983517:WVY983526" xr:uid="{00000000-0002-0000-0200-000011000000}">
      <formula1>-9.99999999999999E+26</formula1>
      <formula2>9.99999999999999E+31</formula2>
    </dataValidation>
    <dataValidation allowBlank="1" showInputMessage="1" showErrorMessage="1" promptTitle="Datos para efectos fiscales" prompt="Diligencie estas columnas si existen reclasificaciones,  únicamente para efectos fiscales.  _x000a_Tenga encuenta que el valor a registrar corresponde al valor contable, que hizo parte de la columna C._x000a_ubique en los conceptos de mayor similitud" sqref="JN65490:JO65490 TJ65490:TK65490 ADF65490:ADG65490 ANB65490:ANC65490 AWX65490:AWY65490 BGT65490:BGU65490 BQP65490:BQQ65490 CAL65490:CAM65490 CKH65490:CKI65490 CUD65490:CUE65490 DDZ65490:DEA65490 DNV65490:DNW65490 DXR65490:DXS65490 EHN65490:EHO65490 ERJ65490:ERK65490 FBF65490:FBG65490 FLB65490:FLC65490 FUX65490:FUY65490 GET65490:GEU65490 GOP65490:GOQ65490 GYL65490:GYM65490 HIH65490:HII65490 HSD65490:HSE65490 IBZ65490:ICA65490 ILV65490:ILW65490 IVR65490:IVS65490 JFN65490:JFO65490 JPJ65490:JPK65490 JZF65490:JZG65490 KJB65490:KJC65490 KSX65490:KSY65490 LCT65490:LCU65490 LMP65490:LMQ65490 LWL65490:LWM65490 MGH65490:MGI65490 MQD65490:MQE65490 MZZ65490:NAA65490 NJV65490:NJW65490 NTR65490:NTS65490 ODN65490:ODO65490 ONJ65490:ONK65490 OXF65490:OXG65490 PHB65490:PHC65490 PQX65490:PQY65490 QAT65490:QAU65490 QKP65490:QKQ65490 QUL65490:QUM65490 REH65490:REI65490 ROD65490:ROE65490 RXZ65490:RYA65490 SHV65490:SHW65490 SRR65490:SRS65490 TBN65490:TBO65490 TLJ65490:TLK65490 TVF65490:TVG65490 UFB65490:UFC65490 UOX65490:UOY65490 UYT65490:UYU65490 VIP65490:VIQ65490 VSL65490:VSM65490 WCH65490:WCI65490 WMD65490:WME65490 WVZ65490:WWA65490 JN131026:JO131026 TJ131026:TK131026 ADF131026:ADG131026 ANB131026:ANC131026 AWX131026:AWY131026 BGT131026:BGU131026 BQP131026:BQQ131026 CAL131026:CAM131026 CKH131026:CKI131026 CUD131026:CUE131026 DDZ131026:DEA131026 DNV131026:DNW131026 DXR131026:DXS131026 EHN131026:EHO131026 ERJ131026:ERK131026 FBF131026:FBG131026 FLB131026:FLC131026 FUX131026:FUY131026 GET131026:GEU131026 GOP131026:GOQ131026 GYL131026:GYM131026 HIH131026:HII131026 HSD131026:HSE131026 IBZ131026:ICA131026 ILV131026:ILW131026 IVR131026:IVS131026 JFN131026:JFO131026 JPJ131026:JPK131026 JZF131026:JZG131026 KJB131026:KJC131026 KSX131026:KSY131026 LCT131026:LCU131026 LMP131026:LMQ131026 LWL131026:LWM131026 MGH131026:MGI131026 MQD131026:MQE131026 MZZ131026:NAA131026 NJV131026:NJW131026 NTR131026:NTS131026 ODN131026:ODO131026 ONJ131026:ONK131026 OXF131026:OXG131026 PHB131026:PHC131026 PQX131026:PQY131026 QAT131026:QAU131026 QKP131026:QKQ131026 QUL131026:QUM131026 REH131026:REI131026 ROD131026:ROE131026 RXZ131026:RYA131026 SHV131026:SHW131026 SRR131026:SRS131026 TBN131026:TBO131026 TLJ131026:TLK131026 TVF131026:TVG131026 UFB131026:UFC131026 UOX131026:UOY131026 UYT131026:UYU131026 VIP131026:VIQ131026 VSL131026:VSM131026 WCH131026:WCI131026 WMD131026:WME131026 WVZ131026:WWA131026 JN196562:JO196562 TJ196562:TK196562 ADF196562:ADG196562 ANB196562:ANC196562 AWX196562:AWY196562 BGT196562:BGU196562 BQP196562:BQQ196562 CAL196562:CAM196562 CKH196562:CKI196562 CUD196562:CUE196562 DDZ196562:DEA196562 DNV196562:DNW196562 DXR196562:DXS196562 EHN196562:EHO196562 ERJ196562:ERK196562 FBF196562:FBG196562 FLB196562:FLC196562 FUX196562:FUY196562 GET196562:GEU196562 GOP196562:GOQ196562 GYL196562:GYM196562 HIH196562:HII196562 HSD196562:HSE196562 IBZ196562:ICA196562 ILV196562:ILW196562 IVR196562:IVS196562 JFN196562:JFO196562 JPJ196562:JPK196562 JZF196562:JZG196562 KJB196562:KJC196562 KSX196562:KSY196562 LCT196562:LCU196562 LMP196562:LMQ196562 LWL196562:LWM196562 MGH196562:MGI196562 MQD196562:MQE196562 MZZ196562:NAA196562 NJV196562:NJW196562 NTR196562:NTS196562 ODN196562:ODO196562 ONJ196562:ONK196562 OXF196562:OXG196562 PHB196562:PHC196562 PQX196562:PQY196562 QAT196562:QAU196562 QKP196562:QKQ196562 QUL196562:QUM196562 REH196562:REI196562 ROD196562:ROE196562 RXZ196562:RYA196562 SHV196562:SHW196562 SRR196562:SRS196562 TBN196562:TBO196562 TLJ196562:TLK196562 TVF196562:TVG196562 UFB196562:UFC196562 UOX196562:UOY196562 UYT196562:UYU196562 VIP196562:VIQ196562 VSL196562:VSM196562 WCH196562:WCI196562 WMD196562:WME196562 WVZ196562:WWA196562 JN262098:JO262098 TJ262098:TK262098 ADF262098:ADG262098 ANB262098:ANC262098 AWX262098:AWY262098 BGT262098:BGU262098 BQP262098:BQQ262098 CAL262098:CAM262098 CKH262098:CKI262098 CUD262098:CUE262098 DDZ262098:DEA262098 DNV262098:DNW262098 DXR262098:DXS262098 EHN262098:EHO262098 ERJ262098:ERK262098 FBF262098:FBG262098 FLB262098:FLC262098 FUX262098:FUY262098 GET262098:GEU262098 GOP262098:GOQ262098 GYL262098:GYM262098 HIH262098:HII262098 HSD262098:HSE262098 IBZ262098:ICA262098 ILV262098:ILW262098 IVR262098:IVS262098 JFN262098:JFO262098 JPJ262098:JPK262098 JZF262098:JZG262098 KJB262098:KJC262098 KSX262098:KSY262098 LCT262098:LCU262098 LMP262098:LMQ262098 LWL262098:LWM262098 MGH262098:MGI262098 MQD262098:MQE262098 MZZ262098:NAA262098 NJV262098:NJW262098 NTR262098:NTS262098 ODN262098:ODO262098 ONJ262098:ONK262098 OXF262098:OXG262098 PHB262098:PHC262098 PQX262098:PQY262098 QAT262098:QAU262098 QKP262098:QKQ262098 QUL262098:QUM262098 REH262098:REI262098 ROD262098:ROE262098 RXZ262098:RYA262098 SHV262098:SHW262098 SRR262098:SRS262098 TBN262098:TBO262098 TLJ262098:TLK262098 TVF262098:TVG262098 UFB262098:UFC262098 UOX262098:UOY262098 UYT262098:UYU262098 VIP262098:VIQ262098 VSL262098:VSM262098 WCH262098:WCI262098 WMD262098:WME262098 WVZ262098:WWA262098 JN327634:JO327634 TJ327634:TK327634 ADF327634:ADG327634 ANB327634:ANC327634 AWX327634:AWY327634 BGT327634:BGU327634 BQP327634:BQQ327634 CAL327634:CAM327634 CKH327634:CKI327634 CUD327634:CUE327634 DDZ327634:DEA327634 DNV327634:DNW327634 DXR327634:DXS327634 EHN327634:EHO327634 ERJ327634:ERK327634 FBF327634:FBG327634 FLB327634:FLC327634 FUX327634:FUY327634 GET327634:GEU327634 GOP327634:GOQ327634 GYL327634:GYM327634 HIH327634:HII327634 HSD327634:HSE327634 IBZ327634:ICA327634 ILV327634:ILW327634 IVR327634:IVS327634 JFN327634:JFO327634 JPJ327634:JPK327634 JZF327634:JZG327634 KJB327634:KJC327634 KSX327634:KSY327634 LCT327634:LCU327634 LMP327634:LMQ327634 LWL327634:LWM327634 MGH327634:MGI327634 MQD327634:MQE327634 MZZ327634:NAA327634 NJV327634:NJW327634 NTR327634:NTS327634 ODN327634:ODO327634 ONJ327634:ONK327634 OXF327634:OXG327634 PHB327634:PHC327634 PQX327634:PQY327634 QAT327634:QAU327634 QKP327634:QKQ327634 QUL327634:QUM327634 REH327634:REI327634 ROD327634:ROE327634 RXZ327634:RYA327634 SHV327634:SHW327634 SRR327634:SRS327634 TBN327634:TBO327634 TLJ327634:TLK327634 TVF327634:TVG327634 UFB327634:UFC327634 UOX327634:UOY327634 UYT327634:UYU327634 VIP327634:VIQ327634 VSL327634:VSM327634 WCH327634:WCI327634 WMD327634:WME327634 WVZ327634:WWA327634 JN393170:JO393170 TJ393170:TK393170 ADF393170:ADG393170 ANB393170:ANC393170 AWX393170:AWY393170 BGT393170:BGU393170 BQP393170:BQQ393170 CAL393170:CAM393170 CKH393170:CKI393170 CUD393170:CUE393170 DDZ393170:DEA393170 DNV393170:DNW393170 DXR393170:DXS393170 EHN393170:EHO393170 ERJ393170:ERK393170 FBF393170:FBG393170 FLB393170:FLC393170 FUX393170:FUY393170 GET393170:GEU393170 GOP393170:GOQ393170 GYL393170:GYM393170 HIH393170:HII393170 HSD393170:HSE393170 IBZ393170:ICA393170 ILV393170:ILW393170 IVR393170:IVS393170 JFN393170:JFO393170 JPJ393170:JPK393170 JZF393170:JZG393170 KJB393170:KJC393170 KSX393170:KSY393170 LCT393170:LCU393170 LMP393170:LMQ393170 LWL393170:LWM393170 MGH393170:MGI393170 MQD393170:MQE393170 MZZ393170:NAA393170 NJV393170:NJW393170 NTR393170:NTS393170 ODN393170:ODO393170 ONJ393170:ONK393170 OXF393170:OXG393170 PHB393170:PHC393170 PQX393170:PQY393170 QAT393170:QAU393170 QKP393170:QKQ393170 QUL393170:QUM393170 REH393170:REI393170 ROD393170:ROE393170 RXZ393170:RYA393170 SHV393170:SHW393170 SRR393170:SRS393170 TBN393170:TBO393170 TLJ393170:TLK393170 TVF393170:TVG393170 UFB393170:UFC393170 UOX393170:UOY393170 UYT393170:UYU393170 VIP393170:VIQ393170 VSL393170:VSM393170 WCH393170:WCI393170 WMD393170:WME393170 WVZ393170:WWA393170 JN458706:JO458706 TJ458706:TK458706 ADF458706:ADG458706 ANB458706:ANC458706 AWX458706:AWY458706 BGT458706:BGU458706 BQP458706:BQQ458706 CAL458706:CAM458706 CKH458706:CKI458706 CUD458706:CUE458706 DDZ458706:DEA458706 DNV458706:DNW458706 DXR458706:DXS458706 EHN458706:EHO458706 ERJ458706:ERK458706 FBF458706:FBG458706 FLB458706:FLC458706 FUX458706:FUY458706 GET458706:GEU458706 GOP458706:GOQ458706 GYL458706:GYM458706 HIH458706:HII458706 HSD458706:HSE458706 IBZ458706:ICA458706 ILV458706:ILW458706 IVR458706:IVS458706 JFN458706:JFO458706 JPJ458706:JPK458706 JZF458706:JZG458706 KJB458706:KJC458706 KSX458706:KSY458706 LCT458706:LCU458706 LMP458706:LMQ458706 LWL458706:LWM458706 MGH458706:MGI458706 MQD458706:MQE458706 MZZ458706:NAA458706 NJV458706:NJW458706 NTR458706:NTS458706 ODN458706:ODO458706 ONJ458706:ONK458706 OXF458706:OXG458706 PHB458706:PHC458706 PQX458706:PQY458706 QAT458706:QAU458706 QKP458706:QKQ458706 QUL458706:QUM458706 REH458706:REI458706 ROD458706:ROE458706 RXZ458706:RYA458706 SHV458706:SHW458706 SRR458706:SRS458706 TBN458706:TBO458706 TLJ458706:TLK458706 TVF458706:TVG458706 UFB458706:UFC458706 UOX458706:UOY458706 UYT458706:UYU458706 VIP458706:VIQ458706 VSL458706:VSM458706 WCH458706:WCI458706 WMD458706:WME458706 WVZ458706:WWA458706 JN524242:JO524242 TJ524242:TK524242 ADF524242:ADG524242 ANB524242:ANC524242 AWX524242:AWY524242 BGT524242:BGU524242 BQP524242:BQQ524242 CAL524242:CAM524242 CKH524242:CKI524242 CUD524242:CUE524242 DDZ524242:DEA524242 DNV524242:DNW524242 DXR524242:DXS524242 EHN524242:EHO524242 ERJ524242:ERK524242 FBF524242:FBG524242 FLB524242:FLC524242 FUX524242:FUY524242 GET524242:GEU524242 GOP524242:GOQ524242 GYL524242:GYM524242 HIH524242:HII524242 HSD524242:HSE524242 IBZ524242:ICA524242 ILV524242:ILW524242 IVR524242:IVS524242 JFN524242:JFO524242 JPJ524242:JPK524242 JZF524242:JZG524242 KJB524242:KJC524242 KSX524242:KSY524242 LCT524242:LCU524242 LMP524242:LMQ524242 LWL524242:LWM524242 MGH524242:MGI524242 MQD524242:MQE524242 MZZ524242:NAA524242 NJV524242:NJW524242 NTR524242:NTS524242 ODN524242:ODO524242 ONJ524242:ONK524242 OXF524242:OXG524242 PHB524242:PHC524242 PQX524242:PQY524242 QAT524242:QAU524242 QKP524242:QKQ524242 QUL524242:QUM524242 REH524242:REI524242 ROD524242:ROE524242 RXZ524242:RYA524242 SHV524242:SHW524242 SRR524242:SRS524242 TBN524242:TBO524242 TLJ524242:TLK524242 TVF524242:TVG524242 UFB524242:UFC524242 UOX524242:UOY524242 UYT524242:UYU524242 VIP524242:VIQ524242 VSL524242:VSM524242 WCH524242:WCI524242 WMD524242:WME524242 WVZ524242:WWA524242 JN589778:JO589778 TJ589778:TK589778 ADF589778:ADG589778 ANB589778:ANC589778 AWX589778:AWY589778 BGT589778:BGU589778 BQP589778:BQQ589778 CAL589778:CAM589778 CKH589778:CKI589778 CUD589778:CUE589778 DDZ589778:DEA589778 DNV589778:DNW589778 DXR589778:DXS589778 EHN589778:EHO589778 ERJ589778:ERK589778 FBF589778:FBG589778 FLB589778:FLC589778 FUX589778:FUY589778 GET589778:GEU589778 GOP589778:GOQ589778 GYL589778:GYM589778 HIH589778:HII589778 HSD589778:HSE589778 IBZ589778:ICA589778 ILV589778:ILW589778 IVR589778:IVS589778 JFN589778:JFO589778 JPJ589778:JPK589778 JZF589778:JZG589778 KJB589778:KJC589778 KSX589778:KSY589778 LCT589778:LCU589778 LMP589778:LMQ589778 LWL589778:LWM589778 MGH589778:MGI589778 MQD589778:MQE589778 MZZ589778:NAA589778 NJV589778:NJW589778 NTR589778:NTS589778 ODN589778:ODO589778 ONJ589778:ONK589778 OXF589778:OXG589778 PHB589778:PHC589778 PQX589778:PQY589778 QAT589778:QAU589778 QKP589778:QKQ589778 QUL589778:QUM589778 REH589778:REI589778 ROD589778:ROE589778 RXZ589778:RYA589778 SHV589778:SHW589778 SRR589778:SRS589778 TBN589778:TBO589778 TLJ589778:TLK589778 TVF589778:TVG589778 UFB589778:UFC589778 UOX589778:UOY589778 UYT589778:UYU589778 VIP589778:VIQ589778 VSL589778:VSM589778 WCH589778:WCI589778 WMD589778:WME589778 WVZ589778:WWA589778 JN655314:JO655314 TJ655314:TK655314 ADF655314:ADG655314 ANB655314:ANC655314 AWX655314:AWY655314 BGT655314:BGU655314 BQP655314:BQQ655314 CAL655314:CAM655314 CKH655314:CKI655314 CUD655314:CUE655314 DDZ655314:DEA655314 DNV655314:DNW655314 DXR655314:DXS655314 EHN655314:EHO655314 ERJ655314:ERK655314 FBF655314:FBG655314 FLB655314:FLC655314 FUX655314:FUY655314 GET655314:GEU655314 GOP655314:GOQ655314 GYL655314:GYM655314 HIH655314:HII655314 HSD655314:HSE655314 IBZ655314:ICA655314 ILV655314:ILW655314 IVR655314:IVS655314 JFN655314:JFO655314 JPJ655314:JPK655314 JZF655314:JZG655314 KJB655314:KJC655314 KSX655314:KSY655314 LCT655314:LCU655314 LMP655314:LMQ655314 LWL655314:LWM655314 MGH655314:MGI655314 MQD655314:MQE655314 MZZ655314:NAA655314 NJV655314:NJW655314 NTR655314:NTS655314 ODN655314:ODO655314 ONJ655314:ONK655314 OXF655314:OXG655314 PHB655314:PHC655314 PQX655314:PQY655314 QAT655314:QAU655314 QKP655314:QKQ655314 QUL655314:QUM655314 REH655314:REI655314 ROD655314:ROE655314 RXZ655314:RYA655314 SHV655314:SHW655314 SRR655314:SRS655314 TBN655314:TBO655314 TLJ655314:TLK655314 TVF655314:TVG655314 UFB655314:UFC655314 UOX655314:UOY655314 UYT655314:UYU655314 VIP655314:VIQ655314 VSL655314:VSM655314 WCH655314:WCI655314 WMD655314:WME655314 WVZ655314:WWA655314 JN720850:JO720850 TJ720850:TK720850 ADF720850:ADG720850 ANB720850:ANC720850 AWX720850:AWY720850 BGT720850:BGU720850 BQP720850:BQQ720850 CAL720850:CAM720850 CKH720850:CKI720850 CUD720850:CUE720850 DDZ720850:DEA720850 DNV720850:DNW720850 DXR720850:DXS720850 EHN720850:EHO720850 ERJ720850:ERK720850 FBF720850:FBG720850 FLB720850:FLC720850 FUX720850:FUY720850 GET720850:GEU720850 GOP720850:GOQ720850 GYL720850:GYM720850 HIH720850:HII720850 HSD720850:HSE720850 IBZ720850:ICA720850 ILV720850:ILW720850 IVR720850:IVS720850 JFN720850:JFO720850 JPJ720850:JPK720850 JZF720850:JZG720850 KJB720850:KJC720850 KSX720850:KSY720850 LCT720850:LCU720850 LMP720850:LMQ720850 LWL720850:LWM720850 MGH720850:MGI720850 MQD720850:MQE720850 MZZ720850:NAA720850 NJV720850:NJW720850 NTR720850:NTS720850 ODN720850:ODO720850 ONJ720850:ONK720850 OXF720850:OXG720850 PHB720850:PHC720850 PQX720850:PQY720850 QAT720850:QAU720850 QKP720850:QKQ720850 QUL720850:QUM720850 REH720850:REI720850 ROD720850:ROE720850 RXZ720850:RYA720850 SHV720850:SHW720850 SRR720850:SRS720850 TBN720850:TBO720850 TLJ720850:TLK720850 TVF720850:TVG720850 UFB720850:UFC720850 UOX720850:UOY720850 UYT720850:UYU720850 VIP720850:VIQ720850 VSL720850:VSM720850 WCH720850:WCI720850 WMD720850:WME720850 WVZ720850:WWA720850 JN786386:JO786386 TJ786386:TK786386 ADF786386:ADG786386 ANB786386:ANC786386 AWX786386:AWY786386 BGT786386:BGU786386 BQP786386:BQQ786386 CAL786386:CAM786386 CKH786386:CKI786386 CUD786386:CUE786386 DDZ786386:DEA786386 DNV786386:DNW786386 DXR786386:DXS786386 EHN786386:EHO786386 ERJ786386:ERK786386 FBF786386:FBG786386 FLB786386:FLC786386 FUX786386:FUY786386 GET786386:GEU786386 GOP786386:GOQ786386 GYL786386:GYM786386 HIH786386:HII786386 HSD786386:HSE786386 IBZ786386:ICA786386 ILV786386:ILW786386 IVR786386:IVS786386 JFN786386:JFO786386 JPJ786386:JPK786386 JZF786386:JZG786386 KJB786386:KJC786386 KSX786386:KSY786386 LCT786386:LCU786386 LMP786386:LMQ786386 LWL786386:LWM786386 MGH786386:MGI786386 MQD786386:MQE786386 MZZ786386:NAA786386 NJV786386:NJW786386 NTR786386:NTS786386 ODN786386:ODO786386 ONJ786386:ONK786386 OXF786386:OXG786386 PHB786386:PHC786386 PQX786386:PQY786386 QAT786386:QAU786386 QKP786386:QKQ786386 QUL786386:QUM786386 REH786386:REI786386 ROD786386:ROE786386 RXZ786386:RYA786386 SHV786386:SHW786386 SRR786386:SRS786386 TBN786386:TBO786386 TLJ786386:TLK786386 TVF786386:TVG786386 UFB786386:UFC786386 UOX786386:UOY786386 UYT786386:UYU786386 VIP786386:VIQ786386 VSL786386:VSM786386 WCH786386:WCI786386 WMD786386:WME786386 WVZ786386:WWA786386 JN851922:JO851922 TJ851922:TK851922 ADF851922:ADG851922 ANB851922:ANC851922 AWX851922:AWY851922 BGT851922:BGU851922 BQP851922:BQQ851922 CAL851922:CAM851922 CKH851922:CKI851922 CUD851922:CUE851922 DDZ851922:DEA851922 DNV851922:DNW851922 DXR851922:DXS851922 EHN851922:EHO851922 ERJ851922:ERK851922 FBF851922:FBG851922 FLB851922:FLC851922 FUX851922:FUY851922 GET851922:GEU851922 GOP851922:GOQ851922 GYL851922:GYM851922 HIH851922:HII851922 HSD851922:HSE851922 IBZ851922:ICA851922 ILV851922:ILW851922 IVR851922:IVS851922 JFN851922:JFO851922 JPJ851922:JPK851922 JZF851922:JZG851922 KJB851922:KJC851922 KSX851922:KSY851922 LCT851922:LCU851922 LMP851922:LMQ851922 LWL851922:LWM851922 MGH851922:MGI851922 MQD851922:MQE851922 MZZ851922:NAA851922 NJV851922:NJW851922 NTR851922:NTS851922 ODN851922:ODO851922 ONJ851922:ONK851922 OXF851922:OXG851922 PHB851922:PHC851922 PQX851922:PQY851922 QAT851922:QAU851922 QKP851922:QKQ851922 QUL851922:QUM851922 REH851922:REI851922 ROD851922:ROE851922 RXZ851922:RYA851922 SHV851922:SHW851922 SRR851922:SRS851922 TBN851922:TBO851922 TLJ851922:TLK851922 TVF851922:TVG851922 UFB851922:UFC851922 UOX851922:UOY851922 UYT851922:UYU851922 VIP851922:VIQ851922 VSL851922:VSM851922 WCH851922:WCI851922 WMD851922:WME851922 WVZ851922:WWA851922 JN917458:JO917458 TJ917458:TK917458 ADF917458:ADG917458 ANB917458:ANC917458 AWX917458:AWY917458 BGT917458:BGU917458 BQP917458:BQQ917458 CAL917458:CAM917458 CKH917458:CKI917458 CUD917458:CUE917458 DDZ917458:DEA917458 DNV917458:DNW917458 DXR917458:DXS917458 EHN917458:EHO917458 ERJ917458:ERK917458 FBF917458:FBG917458 FLB917458:FLC917458 FUX917458:FUY917458 GET917458:GEU917458 GOP917458:GOQ917458 GYL917458:GYM917458 HIH917458:HII917458 HSD917458:HSE917458 IBZ917458:ICA917458 ILV917458:ILW917458 IVR917458:IVS917458 JFN917458:JFO917458 JPJ917458:JPK917458 JZF917458:JZG917458 KJB917458:KJC917458 KSX917458:KSY917458 LCT917458:LCU917458 LMP917458:LMQ917458 LWL917458:LWM917458 MGH917458:MGI917458 MQD917458:MQE917458 MZZ917458:NAA917458 NJV917458:NJW917458 NTR917458:NTS917458 ODN917458:ODO917458 ONJ917458:ONK917458 OXF917458:OXG917458 PHB917458:PHC917458 PQX917458:PQY917458 QAT917458:QAU917458 QKP917458:QKQ917458 QUL917458:QUM917458 REH917458:REI917458 ROD917458:ROE917458 RXZ917458:RYA917458 SHV917458:SHW917458 SRR917458:SRS917458 TBN917458:TBO917458 TLJ917458:TLK917458 TVF917458:TVG917458 UFB917458:UFC917458 UOX917458:UOY917458 UYT917458:UYU917458 VIP917458:VIQ917458 VSL917458:VSM917458 WCH917458:WCI917458 WMD917458:WME917458 WVZ917458:WWA917458 JN982994:JO982994 TJ982994:TK982994 ADF982994:ADG982994 ANB982994:ANC982994 AWX982994:AWY982994 BGT982994:BGU982994 BQP982994:BQQ982994 CAL982994:CAM982994 CKH982994:CKI982994 CUD982994:CUE982994 DDZ982994:DEA982994 DNV982994:DNW982994 DXR982994:DXS982994 EHN982994:EHO982994 ERJ982994:ERK982994 FBF982994:FBG982994 FLB982994:FLC982994 FUX982994:FUY982994 GET982994:GEU982994 GOP982994:GOQ982994 GYL982994:GYM982994 HIH982994:HII982994 HSD982994:HSE982994 IBZ982994:ICA982994 ILV982994:ILW982994 IVR982994:IVS982994 JFN982994:JFO982994 JPJ982994:JPK982994 JZF982994:JZG982994 KJB982994:KJC982994 KSX982994:KSY982994 LCT982994:LCU982994 LMP982994:LMQ982994 LWL982994:LWM982994 MGH982994:MGI982994 MQD982994:MQE982994 MZZ982994:NAA982994 NJV982994:NJW982994 NTR982994:NTS982994 ODN982994:ODO982994 ONJ982994:ONK982994 OXF982994:OXG982994 PHB982994:PHC982994 PQX982994:PQY982994 QAT982994:QAU982994 QKP982994:QKQ982994 QUL982994:QUM982994 REH982994:REI982994 ROD982994:ROE982994 RXZ982994:RYA982994 SHV982994:SHW982994 SRR982994:SRS982994 TBN982994:TBO982994 TLJ982994:TLK982994 TVF982994:TVG982994 UFB982994:UFC982994 UOX982994:UOY982994 UYT982994:UYU982994 VIP982994:VIQ982994 VSL982994:VSM982994 WCH982994:WCI982994 WMD982994:WME982994 WVZ982994:WWA982994" xr:uid="{00000000-0002-0000-0200-000012000000}"/>
    <dataValidation type="decimal" operator="greaterThanOrEqual" allowBlank="1" showErrorMessage="1" error="Valor debe ser mayor o igual que 0" promptTitle="Actividad financiera y asegurado" prompt="Unicamente registren esta casilla los contribuyentes que realizan la actividad financiera y aseguradora" sqref="U35" xr:uid="{00000000-0002-0000-0200-000013000000}">
      <formula1>0</formula1>
    </dataValidation>
    <dataValidation type="whole" operator="greaterThanOrEqual" showInputMessage="1" showErrorMessage="1" sqref="V568:Y590 T545:U556 T560:T565 T568:T590 V478:W478 T478 U342:AF342 U334:AF334 U186:AF186 U172:AF172 U13:U34 U36:U38 U40:U46 U48:U57 U59:U63 U65:U72 U74:U81 U83:U94 U96:U102 U104:U107 U109:U115 U118:U122 U126:U141 U143:U146 U148:U171 U308:W309 U173:W185 V187:W189 U190:W193 V194:W194 U195:W214 V215:W215 U216:W239 V240:W241 U242:W245 V246:W246 U247:W269 V270:W270 U271:W294 V295:W295 U327:W333 V307:W307 U335:W341 V310:W310 U296:W306 V316:W316 U317:W325 U311:W315 V326:W326 V343:W343 T463:T464 W109:W171 V463:W464 V11:V171 W11:W107 T11:T343" xr:uid="{00000000-0002-0000-0200-000014000000}">
      <formula1>0</formula1>
    </dataValidation>
    <dataValidation type="whole" operator="greaterThanOrEqual" showInputMessage="1" showErrorMessage="1" error="Valor debe ser mayor o igual que 0" sqref="Z497:AF497 X507:X542 W347:Y390 T451:Y459 V432:W448 Z505:AF505 Z483:AF483 X481:X505 Y481:Y542 V394:W430" xr:uid="{00000000-0002-0000-0200-000015000000}">
      <formula1>0</formula1>
    </dataValidation>
    <dataValidation type="decimal" operator="greaterThanOrEqual" allowBlank="1" showInputMessage="1" showErrorMessage="1" error="Valor debe ser mayor o igual que 0" sqref="T465:W477 X473:AF473 X465:Y465 X476:AF477" xr:uid="{00000000-0002-0000-0200-000016000000}">
      <formula1>0</formula1>
    </dataValidation>
  </dataValidations>
  <pageMargins left="0.70866141732283472" right="0.51181102362204722" top="0.74803149606299213" bottom="0.74803149606299213" header="0.31496062992125984" footer="0.31496062992125984"/>
  <pageSetup scale="60" orientation="landscape" r:id="rId1"/>
  <headerFooter>
    <oddFooter>&amp;R&amp;P</oddFooter>
  </headerFooter>
  <drawing r:id="rId2"/>
  <extLst>
    <ext xmlns:x14="http://schemas.microsoft.com/office/spreadsheetml/2009/9/main" uri="{CCE6A557-97BC-4b89-ADB6-D9C93CAAB3DF}">
      <x14:dataValidations xmlns:xm="http://schemas.microsoft.com/office/excel/2006/main" count="2">
        <x14:dataValidation type="decimal" operator="greaterThanOrEqual" allowBlank="1" showInputMessage="1" showErrorMessage="1" error="Valor debe ser mayor o igual 0" xr:uid="{00000000-0002-0000-0200-000017000000}">
          <x14:formula1>
            <xm:f>0</xm:f>
          </x14:formula1>
          <xm:sqref>T65690:U65701 JM65690:JM65701 TI65690:TI65701 ADE65690:ADE65701 ANA65690:ANA65701 AWW65690:AWW65701 BGS65690:BGS65701 BQO65690:BQO65701 CAK65690:CAK65701 CKG65690:CKG65701 CUC65690:CUC65701 DDY65690:DDY65701 DNU65690:DNU65701 DXQ65690:DXQ65701 EHM65690:EHM65701 ERI65690:ERI65701 FBE65690:FBE65701 FLA65690:FLA65701 FUW65690:FUW65701 GES65690:GES65701 GOO65690:GOO65701 GYK65690:GYK65701 HIG65690:HIG65701 HSC65690:HSC65701 IBY65690:IBY65701 ILU65690:ILU65701 IVQ65690:IVQ65701 JFM65690:JFM65701 JPI65690:JPI65701 JZE65690:JZE65701 KJA65690:KJA65701 KSW65690:KSW65701 LCS65690:LCS65701 LMO65690:LMO65701 LWK65690:LWK65701 MGG65690:MGG65701 MQC65690:MQC65701 MZY65690:MZY65701 NJU65690:NJU65701 NTQ65690:NTQ65701 ODM65690:ODM65701 ONI65690:ONI65701 OXE65690:OXE65701 PHA65690:PHA65701 PQW65690:PQW65701 QAS65690:QAS65701 QKO65690:QKO65701 QUK65690:QUK65701 REG65690:REG65701 ROC65690:ROC65701 RXY65690:RXY65701 SHU65690:SHU65701 SRQ65690:SRQ65701 TBM65690:TBM65701 TLI65690:TLI65701 TVE65690:TVE65701 UFA65690:UFA65701 UOW65690:UOW65701 UYS65690:UYS65701 VIO65690:VIO65701 VSK65690:VSK65701 WCG65690:WCG65701 WMC65690:WMC65701 WVY65690:WVY65701 T131226:U131237 JM131226:JM131237 TI131226:TI131237 ADE131226:ADE131237 ANA131226:ANA131237 AWW131226:AWW131237 BGS131226:BGS131237 BQO131226:BQO131237 CAK131226:CAK131237 CKG131226:CKG131237 CUC131226:CUC131237 DDY131226:DDY131237 DNU131226:DNU131237 DXQ131226:DXQ131237 EHM131226:EHM131237 ERI131226:ERI131237 FBE131226:FBE131237 FLA131226:FLA131237 FUW131226:FUW131237 GES131226:GES131237 GOO131226:GOO131237 GYK131226:GYK131237 HIG131226:HIG131237 HSC131226:HSC131237 IBY131226:IBY131237 ILU131226:ILU131237 IVQ131226:IVQ131237 JFM131226:JFM131237 JPI131226:JPI131237 JZE131226:JZE131237 KJA131226:KJA131237 KSW131226:KSW131237 LCS131226:LCS131237 LMO131226:LMO131237 LWK131226:LWK131237 MGG131226:MGG131237 MQC131226:MQC131237 MZY131226:MZY131237 NJU131226:NJU131237 NTQ131226:NTQ131237 ODM131226:ODM131237 ONI131226:ONI131237 OXE131226:OXE131237 PHA131226:PHA131237 PQW131226:PQW131237 QAS131226:QAS131237 QKO131226:QKO131237 QUK131226:QUK131237 REG131226:REG131237 ROC131226:ROC131237 RXY131226:RXY131237 SHU131226:SHU131237 SRQ131226:SRQ131237 TBM131226:TBM131237 TLI131226:TLI131237 TVE131226:TVE131237 UFA131226:UFA131237 UOW131226:UOW131237 UYS131226:UYS131237 VIO131226:VIO131237 VSK131226:VSK131237 WCG131226:WCG131237 WMC131226:WMC131237 WVY131226:WVY131237 T196762:U196773 JM196762:JM196773 TI196762:TI196773 ADE196762:ADE196773 ANA196762:ANA196773 AWW196762:AWW196773 BGS196762:BGS196773 BQO196762:BQO196773 CAK196762:CAK196773 CKG196762:CKG196773 CUC196762:CUC196773 DDY196762:DDY196773 DNU196762:DNU196773 DXQ196762:DXQ196773 EHM196762:EHM196773 ERI196762:ERI196773 FBE196762:FBE196773 FLA196762:FLA196773 FUW196762:FUW196773 GES196762:GES196773 GOO196762:GOO196773 GYK196762:GYK196773 HIG196762:HIG196773 HSC196762:HSC196773 IBY196762:IBY196773 ILU196762:ILU196773 IVQ196762:IVQ196773 JFM196762:JFM196773 JPI196762:JPI196773 JZE196762:JZE196773 KJA196762:KJA196773 KSW196762:KSW196773 LCS196762:LCS196773 LMO196762:LMO196773 LWK196762:LWK196773 MGG196762:MGG196773 MQC196762:MQC196773 MZY196762:MZY196773 NJU196762:NJU196773 NTQ196762:NTQ196773 ODM196762:ODM196773 ONI196762:ONI196773 OXE196762:OXE196773 PHA196762:PHA196773 PQW196762:PQW196773 QAS196762:QAS196773 QKO196762:QKO196773 QUK196762:QUK196773 REG196762:REG196773 ROC196762:ROC196773 RXY196762:RXY196773 SHU196762:SHU196773 SRQ196762:SRQ196773 TBM196762:TBM196773 TLI196762:TLI196773 TVE196762:TVE196773 UFA196762:UFA196773 UOW196762:UOW196773 UYS196762:UYS196773 VIO196762:VIO196773 VSK196762:VSK196773 WCG196762:WCG196773 WMC196762:WMC196773 WVY196762:WVY196773 T262298:U262309 JM262298:JM262309 TI262298:TI262309 ADE262298:ADE262309 ANA262298:ANA262309 AWW262298:AWW262309 BGS262298:BGS262309 BQO262298:BQO262309 CAK262298:CAK262309 CKG262298:CKG262309 CUC262298:CUC262309 DDY262298:DDY262309 DNU262298:DNU262309 DXQ262298:DXQ262309 EHM262298:EHM262309 ERI262298:ERI262309 FBE262298:FBE262309 FLA262298:FLA262309 FUW262298:FUW262309 GES262298:GES262309 GOO262298:GOO262309 GYK262298:GYK262309 HIG262298:HIG262309 HSC262298:HSC262309 IBY262298:IBY262309 ILU262298:ILU262309 IVQ262298:IVQ262309 JFM262298:JFM262309 JPI262298:JPI262309 JZE262298:JZE262309 KJA262298:KJA262309 KSW262298:KSW262309 LCS262298:LCS262309 LMO262298:LMO262309 LWK262298:LWK262309 MGG262298:MGG262309 MQC262298:MQC262309 MZY262298:MZY262309 NJU262298:NJU262309 NTQ262298:NTQ262309 ODM262298:ODM262309 ONI262298:ONI262309 OXE262298:OXE262309 PHA262298:PHA262309 PQW262298:PQW262309 QAS262298:QAS262309 QKO262298:QKO262309 QUK262298:QUK262309 REG262298:REG262309 ROC262298:ROC262309 RXY262298:RXY262309 SHU262298:SHU262309 SRQ262298:SRQ262309 TBM262298:TBM262309 TLI262298:TLI262309 TVE262298:TVE262309 UFA262298:UFA262309 UOW262298:UOW262309 UYS262298:UYS262309 VIO262298:VIO262309 VSK262298:VSK262309 WCG262298:WCG262309 WMC262298:WMC262309 WVY262298:WVY262309 T327834:U327845 JM327834:JM327845 TI327834:TI327845 ADE327834:ADE327845 ANA327834:ANA327845 AWW327834:AWW327845 BGS327834:BGS327845 BQO327834:BQO327845 CAK327834:CAK327845 CKG327834:CKG327845 CUC327834:CUC327845 DDY327834:DDY327845 DNU327834:DNU327845 DXQ327834:DXQ327845 EHM327834:EHM327845 ERI327834:ERI327845 FBE327834:FBE327845 FLA327834:FLA327845 FUW327834:FUW327845 GES327834:GES327845 GOO327834:GOO327845 GYK327834:GYK327845 HIG327834:HIG327845 HSC327834:HSC327845 IBY327834:IBY327845 ILU327834:ILU327845 IVQ327834:IVQ327845 JFM327834:JFM327845 JPI327834:JPI327845 JZE327834:JZE327845 KJA327834:KJA327845 KSW327834:KSW327845 LCS327834:LCS327845 LMO327834:LMO327845 LWK327834:LWK327845 MGG327834:MGG327845 MQC327834:MQC327845 MZY327834:MZY327845 NJU327834:NJU327845 NTQ327834:NTQ327845 ODM327834:ODM327845 ONI327834:ONI327845 OXE327834:OXE327845 PHA327834:PHA327845 PQW327834:PQW327845 QAS327834:QAS327845 QKO327834:QKO327845 QUK327834:QUK327845 REG327834:REG327845 ROC327834:ROC327845 RXY327834:RXY327845 SHU327834:SHU327845 SRQ327834:SRQ327845 TBM327834:TBM327845 TLI327834:TLI327845 TVE327834:TVE327845 UFA327834:UFA327845 UOW327834:UOW327845 UYS327834:UYS327845 VIO327834:VIO327845 VSK327834:VSK327845 WCG327834:WCG327845 WMC327834:WMC327845 WVY327834:WVY327845 T393370:U393381 JM393370:JM393381 TI393370:TI393381 ADE393370:ADE393381 ANA393370:ANA393381 AWW393370:AWW393381 BGS393370:BGS393381 BQO393370:BQO393381 CAK393370:CAK393381 CKG393370:CKG393381 CUC393370:CUC393381 DDY393370:DDY393381 DNU393370:DNU393381 DXQ393370:DXQ393381 EHM393370:EHM393381 ERI393370:ERI393381 FBE393370:FBE393381 FLA393370:FLA393381 FUW393370:FUW393381 GES393370:GES393381 GOO393370:GOO393381 GYK393370:GYK393381 HIG393370:HIG393381 HSC393370:HSC393381 IBY393370:IBY393381 ILU393370:ILU393381 IVQ393370:IVQ393381 JFM393370:JFM393381 JPI393370:JPI393381 JZE393370:JZE393381 KJA393370:KJA393381 KSW393370:KSW393381 LCS393370:LCS393381 LMO393370:LMO393381 LWK393370:LWK393381 MGG393370:MGG393381 MQC393370:MQC393381 MZY393370:MZY393381 NJU393370:NJU393381 NTQ393370:NTQ393381 ODM393370:ODM393381 ONI393370:ONI393381 OXE393370:OXE393381 PHA393370:PHA393381 PQW393370:PQW393381 QAS393370:QAS393381 QKO393370:QKO393381 QUK393370:QUK393381 REG393370:REG393381 ROC393370:ROC393381 RXY393370:RXY393381 SHU393370:SHU393381 SRQ393370:SRQ393381 TBM393370:TBM393381 TLI393370:TLI393381 TVE393370:TVE393381 UFA393370:UFA393381 UOW393370:UOW393381 UYS393370:UYS393381 VIO393370:VIO393381 VSK393370:VSK393381 WCG393370:WCG393381 WMC393370:WMC393381 WVY393370:WVY393381 T458906:U458917 JM458906:JM458917 TI458906:TI458917 ADE458906:ADE458917 ANA458906:ANA458917 AWW458906:AWW458917 BGS458906:BGS458917 BQO458906:BQO458917 CAK458906:CAK458917 CKG458906:CKG458917 CUC458906:CUC458917 DDY458906:DDY458917 DNU458906:DNU458917 DXQ458906:DXQ458917 EHM458906:EHM458917 ERI458906:ERI458917 FBE458906:FBE458917 FLA458906:FLA458917 FUW458906:FUW458917 GES458906:GES458917 GOO458906:GOO458917 GYK458906:GYK458917 HIG458906:HIG458917 HSC458906:HSC458917 IBY458906:IBY458917 ILU458906:ILU458917 IVQ458906:IVQ458917 JFM458906:JFM458917 JPI458906:JPI458917 JZE458906:JZE458917 KJA458906:KJA458917 KSW458906:KSW458917 LCS458906:LCS458917 LMO458906:LMO458917 LWK458906:LWK458917 MGG458906:MGG458917 MQC458906:MQC458917 MZY458906:MZY458917 NJU458906:NJU458917 NTQ458906:NTQ458917 ODM458906:ODM458917 ONI458906:ONI458917 OXE458906:OXE458917 PHA458906:PHA458917 PQW458906:PQW458917 QAS458906:QAS458917 QKO458906:QKO458917 QUK458906:QUK458917 REG458906:REG458917 ROC458906:ROC458917 RXY458906:RXY458917 SHU458906:SHU458917 SRQ458906:SRQ458917 TBM458906:TBM458917 TLI458906:TLI458917 TVE458906:TVE458917 UFA458906:UFA458917 UOW458906:UOW458917 UYS458906:UYS458917 VIO458906:VIO458917 VSK458906:VSK458917 WCG458906:WCG458917 WMC458906:WMC458917 WVY458906:WVY458917 T524442:U524453 JM524442:JM524453 TI524442:TI524453 ADE524442:ADE524453 ANA524442:ANA524453 AWW524442:AWW524453 BGS524442:BGS524453 BQO524442:BQO524453 CAK524442:CAK524453 CKG524442:CKG524453 CUC524442:CUC524453 DDY524442:DDY524453 DNU524442:DNU524453 DXQ524442:DXQ524453 EHM524442:EHM524453 ERI524442:ERI524453 FBE524442:FBE524453 FLA524442:FLA524453 FUW524442:FUW524453 GES524442:GES524453 GOO524442:GOO524453 GYK524442:GYK524453 HIG524442:HIG524453 HSC524442:HSC524453 IBY524442:IBY524453 ILU524442:ILU524453 IVQ524442:IVQ524453 JFM524442:JFM524453 JPI524442:JPI524453 JZE524442:JZE524453 KJA524442:KJA524453 KSW524442:KSW524453 LCS524442:LCS524453 LMO524442:LMO524453 LWK524442:LWK524453 MGG524442:MGG524453 MQC524442:MQC524453 MZY524442:MZY524453 NJU524442:NJU524453 NTQ524442:NTQ524453 ODM524442:ODM524453 ONI524442:ONI524453 OXE524442:OXE524453 PHA524442:PHA524453 PQW524442:PQW524453 QAS524442:QAS524453 QKO524442:QKO524453 QUK524442:QUK524453 REG524442:REG524453 ROC524442:ROC524453 RXY524442:RXY524453 SHU524442:SHU524453 SRQ524442:SRQ524453 TBM524442:TBM524453 TLI524442:TLI524453 TVE524442:TVE524453 UFA524442:UFA524453 UOW524442:UOW524453 UYS524442:UYS524453 VIO524442:VIO524453 VSK524442:VSK524453 WCG524442:WCG524453 WMC524442:WMC524453 WVY524442:WVY524453 T589978:U589989 JM589978:JM589989 TI589978:TI589989 ADE589978:ADE589989 ANA589978:ANA589989 AWW589978:AWW589989 BGS589978:BGS589989 BQO589978:BQO589989 CAK589978:CAK589989 CKG589978:CKG589989 CUC589978:CUC589989 DDY589978:DDY589989 DNU589978:DNU589989 DXQ589978:DXQ589989 EHM589978:EHM589989 ERI589978:ERI589989 FBE589978:FBE589989 FLA589978:FLA589989 FUW589978:FUW589989 GES589978:GES589989 GOO589978:GOO589989 GYK589978:GYK589989 HIG589978:HIG589989 HSC589978:HSC589989 IBY589978:IBY589989 ILU589978:ILU589989 IVQ589978:IVQ589989 JFM589978:JFM589989 JPI589978:JPI589989 JZE589978:JZE589989 KJA589978:KJA589989 KSW589978:KSW589989 LCS589978:LCS589989 LMO589978:LMO589989 LWK589978:LWK589989 MGG589978:MGG589989 MQC589978:MQC589989 MZY589978:MZY589989 NJU589978:NJU589989 NTQ589978:NTQ589989 ODM589978:ODM589989 ONI589978:ONI589989 OXE589978:OXE589989 PHA589978:PHA589989 PQW589978:PQW589989 QAS589978:QAS589989 QKO589978:QKO589989 QUK589978:QUK589989 REG589978:REG589989 ROC589978:ROC589989 RXY589978:RXY589989 SHU589978:SHU589989 SRQ589978:SRQ589989 TBM589978:TBM589989 TLI589978:TLI589989 TVE589978:TVE589989 UFA589978:UFA589989 UOW589978:UOW589989 UYS589978:UYS589989 VIO589978:VIO589989 VSK589978:VSK589989 WCG589978:WCG589989 WMC589978:WMC589989 WVY589978:WVY589989 T655514:U655525 JM655514:JM655525 TI655514:TI655525 ADE655514:ADE655525 ANA655514:ANA655525 AWW655514:AWW655525 BGS655514:BGS655525 BQO655514:BQO655525 CAK655514:CAK655525 CKG655514:CKG655525 CUC655514:CUC655525 DDY655514:DDY655525 DNU655514:DNU655525 DXQ655514:DXQ655525 EHM655514:EHM655525 ERI655514:ERI655525 FBE655514:FBE655525 FLA655514:FLA655525 FUW655514:FUW655525 GES655514:GES655525 GOO655514:GOO655525 GYK655514:GYK655525 HIG655514:HIG655525 HSC655514:HSC655525 IBY655514:IBY655525 ILU655514:ILU655525 IVQ655514:IVQ655525 JFM655514:JFM655525 JPI655514:JPI655525 JZE655514:JZE655525 KJA655514:KJA655525 KSW655514:KSW655525 LCS655514:LCS655525 LMO655514:LMO655525 LWK655514:LWK655525 MGG655514:MGG655525 MQC655514:MQC655525 MZY655514:MZY655525 NJU655514:NJU655525 NTQ655514:NTQ655525 ODM655514:ODM655525 ONI655514:ONI655525 OXE655514:OXE655525 PHA655514:PHA655525 PQW655514:PQW655525 QAS655514:QAS655525 QKO655514:QKO655525 QUK655514:QUK655525 REG655514:REG655525 ROC655514:ROC655525 RXY655514:RXY655525 SHU655514:SHU655525 SRQ655514:SRQ655525 TBM655514:TBM655525 TLI655514:TLI655525 TVE655514:TVE655525 UFA655514:UFA655525 UOW655514:UOW655525 UYS655514:UYS655525 VIO655514:VIO655525 VSK655514:VSK655525 WCG655514:WCG655525 WMC655514:WMC655525 WVY655514:WVY655525 T721050:U721061 JM721050:JM721061 TI721050:TI721061 ADE721050:ADE721061 ANA721050:ANA721061 AWW721050:AWW721061 BGS721050:BGS721061 BQO721050:BQO721061 CAK721050:CAK721061 CKG721050:CKG721061 CUC721050:CUC721061 DDY721050:DDY721061 DNU721050:DNU721061 DXQ721050:DXQ721061 EHM721050:EHM721061 ERI721050:ERI721061 FBE721050:FBE721061 FLA721050:FLA721061 FUW721050:FUW721061 GES721050:GES721061 GOO721050:GOO721061 GYK721050:GYK721061 HIG721050:HIG721061 HSC721050:HSC721061 IBY721050:IBY721061 ILU721050:ILU721061 IVQ721050:IVQ721061 JFM721050:JFM721061 JPI721050:JPI721061 JZE721050:JZE721061 KJA721050:KJA721061 KSW721050:KSW721061 LCS721050:LCS721061 LMO721050:LMO721061 LWK721050:LWK721061 MGG721050:MGG721061 MQC721050:MQC721061 MZY721050:MZY721061 NJU721050:NJU721061 NTQ721050:NTQ721061 ODM721050:ODM721061 ONI721050:ONI721061 OXE721050:OXE721061 PHA721050:PHA721061 PQW721050:PQW721061 QAS721050:QAS721061 QKO721050:QKO721061 QUK721050:QUK721061 REG721050:REG721061 ROC721050:ROC721061 RXY721050:RXY721061 SHU721050:SHU721061 SRQ721050:SRQ721061 TBM721050:TBM721061 TLI721050:TLI721061 TVE721050:TVE721061 UFA721050:UFA721061 UOW721050:UOW721061 UYS721050:UYS721061 VIO721050:VIO721061 VSK721050:VSK721061 WCG721050:WCG721061 WMC721050:WMC721061 WVY721050:WVY721061 T786586:U786597 JM786586:JM786597 TI786586:TI786597 ADE786586:ADE786597 ANA786586:ANA786597 AWW786586:AWW786597 BGS786586:BGS786597 BQO786586:BQO786597 CAK786586:CAK786597 CKG786586:CKG786597 CUC786586:CUC786597 DDY786586:DDY786597 DNU786586:DNU786597 DXQ786586:DXQ786597 EHM786586:EHM786597 ERI786586:ERI786597 FBE786586:FBE786597 FLA786586:FLA786597 FUW786586:FUW786597 GES786586:GES786597 GOO786586:GOO786597 GYK786586:GYK786597 HIG786586:HIG786597 HSC786586:HSC786597 IBY786586:IBY786597 ILU786586:ILU786597 IVQ786586:IVQ786597 JFM786586:JFM786597 JPI786586:JPI786597 JZE786586:JZE786597 KJA786586:KJA786597 KSW786586:KSW786597 LCS786586:LCS786597 LMO786586:LMO786597 LWK786586:LWK786597 MGG786586:MGG786597 MQC786586:MQC786597 MZY786586:MZY786597 NJU786586:NJU786597 NTQ786586:NTQ786597 ODM786586:ODM786597 ONI786586:ONI786597 OXE786586:OXE786597 PHA786586:PHA786597 PQW786586:PQW786597 QAS786586:QAS786597 QKO786586:QKO786597 QUK786586:QUK786597 REG786586:REG786597 ROC786586:ROC786597 RXY786586:RXY786597 SHU786586:SHU786597 SRQ786586:SRQ786597 TBM786586:TBM786597 TLI786586:TLI786597 TVE786586:TVE786597 UFA786586:UFA786597 UOW786586:UOW786597 UYS786586:UYS786597 VIO786586:VIO786597 VSK786586:VSK786597 WCG786586:WCG786597 WMC786586:WMC786597 WVY786586:WVY786597 T852122:U852133 JM852122:JM852133 TI852122:TI852133 ADE852122:ADE852133 ANA852122:ANA852133 AWW852122:AWW852133 BGS852122:BGS852133 BQO852122:BQO852133 CAK852122:CAK852133 CKG852122:CKG852133 CUC852122:CUC852133 DDY852122:DDY852133 DNU852122:DNU852133 DXQ852122:DXQ852133 EHM852122:EHM852133 ERI852122:ERI852133 FBE852122:FBE852133 FLA852122:FLA852133 FUW852122:FUW852133 GES852122:GES852133 GOO852122:GOO852133 GYK852122:GYK852133 HIG852122:HIG852133 HSC852122:HSC852133 IBY852122:IBY852133 ILU852122:ILU852133 IVQ852122:IVQ852133 JFM852122:JFM852133 JPI852122:JPI852133 JZE852122:JZE852133 KJA852122:KJA852133 KSW852122:KSW852133 LCS852122:LCS852133 LMO852122:LMO852133 LWK852122:LWK852133 MGG852122:MGG852133 MQC852122:MQC852133 MZY852122:MZY852133 NJU852122:NJU852133 NTQ852122:NTQ852133 ODM852122:ODM852133 ONI852122:ONI852133 OXE852122:OXE852133 PHA852122:PHA852133 PQW852122:PQW852133 QAS852122:QAS852133 QKO852122:QKO852133 QUK852122:QUK852133 REG852122:REG852133 ROC852122:ROC852133 RXY852122:RXY852133 SHU852122:SHU852133 SRQ852122:SRQ852133 TBM852122:TBM852133 TLI852122:TLI852133 TVE852122:TVE852133 UFA852122:UFA852133 UOW852122:UOW852133 UYS852122:UYS852133 VIO852122:VIO852133 VSK852122:VSK852133 WCG852122:WCG852133 WMC852122:WMC852133 WVY852122:WVY852133 T917658:U917669 JM917658:JM917669 TI917658:TI917669 ADE917658:ADE917669 ANA917658:ANA917669 AWW917658:AWW917669 BGS917658:BGS917669 BQO917658:BQO917669 CAK917658:CAK917669 CKG917658:CKG917669 CUC917658:CUC917669 DDY917658:DDY917669 DNU917658:DNU917669 DXQ917658:DXQ917669 EHM917658:EHM917669 ERI917658:ERI917669 FBE917658:FBE917669 FLA917658:FLA917669 FUW917658:FUW917669 GES917658:GES917669 GOO917658:GOO917669 GYK917658:GYK917669 HIG917658:HIG917669 HSC917658:HSC917669 IBY917658:IBY917669 ILU917658:ILU917669 IVQ917658:IVQ917669 JFM917658:JFM917669 JPI917658:JPI917669 JZE917658:JZE917669 KJA917658:KJA917669 KSW917658:KSW917669 LCS917658:LCS917669 LMO917658:LMO917669 LWK917658:LWK917669 MGG917658:MGG917669 MQC917658:MQC917669 MZY917658:MZY917669 NJU917658:NJU917669 NTQ917658:NTQ917669 ODM917658:ODM917669 ONI917658:ONI917669 OXE917658:OXE917669 PHA917658:PHA917669 PQW917658:PQW917669 QAS917658:QAS917669 QKO917658:QKO917669 QUK917658:QUK917669 REG917658:REG917669 ROC917658:ROC917669 RXY917658:RXY917669 SHU917658:SHU917669 SRQ917658:SRQ917669 TBM917658:TBM917669 TLI917658:TLI917669 TVE917658:TVE917669 UFA917658:UFA917669 UOW917658:UOW917669 UYS917658:UYS917669 VIO917658:VIO917669 VSK917658:VSK917669 WCG917658:WCG917669 WMC917658:WMC917669 WVY917658:WVY917669 T983194:U983205 JM983194:JM983205 TI983194:TI983205 ADE983194:ADE983205 ANA983194:ANA983205 AWW983194:AWW983205 BGS983194:BGS983205 BQO983194:BQO983205 CAK983194:CAK983205 CKG983194:CKG983205 CUC983194:CUC983205 DDY983194:DDY983205 DNU983194:DNU983205 DXQ983194:DXQ983205 EHM983194:EHM983205 ERI983194:ERI983205 FBE983194:FBE983205 FLA983194:FLA983205 FUW983194:FUW983205 GES983194:GES983205 GOO983194:GOO983205 GYK983194:GYK983205 HIG983194:HIG983205 HSC983194:HSC983205 IBY983194:IBY983205 ILU983194:ILU983205 IVQ983194:IVQ983205 JFM983194:JFM983205 JPI983194:JPI983205 JZE983194:JZE983205 KJA983194:KJA983205 KSW983194:KSW983205 LCS983194:LCS983205 LMO983194:LMO983205 LWK983194:LWK983205 MGG983194:MGG983205 MQC983194:MQC983205 MZY983194:MZY983205 NJU983194:NJU983205 NTQ983194:NTQ983205 ODM983194:ODM983205 ONI983194:ONI983205 OXE983194:OXE983205 PHA983194:PHA983205 PQW983194:PQW983205 QAS983194:QAS983205 QKO983194:QKO983205 QUK983194:QUK983205 REG983194:REG983205 ROC983194:ROC983205 RXY983194:RXY983205 SHU983194:SHU983205 SRQ983194:SRQ983205 TBM983194:TBM983205 TLI983194:TLI983205 TVE983194:TVE983205 UFA983194:UFA983205 UOW983194:UOW983205 UYS983194:UYS983205 VIO983194:VIO983205 VSK983194:VSK983205 WCG983194:WCG983205 WMC983194:WMC983205 WVY983194:WVY983205 T65703:U65714 JM65703:JM65714 TI65703:TI65714 ADE65703:ADE65714 ANA65703:ANA65714 AWW65703:AWW65714 BGS65703:BGS65714 BQO65703:BQO65714 CAK65703:CAK65714 CKG65703:CKG65714 CUC65703:CUC65714 DDY65703:DDY65714 DNU65703:DNU65714 DXQ65703:DXQ65714 EHM65703:EHM65714 ERI65703:ERI65714 FBE65703:FBE65714 FLA65703:FLA65714 FUW65703:FUW65714 GES65703:GES65714 GOO65703:GOO65714 GYK65703:GYK65714 HIG65703:HIG65714 HSC65703:HSC65714 IBY65703:IBY65714 ILU65703:ILU65714 IVQ65703:IVQ65714 JFM65703:JFM65714 JPI65703:JPI65714 JZE65703:JZE65714 KJA65703:KJA65714 KSW65703:KSW65714 LCS65703:LCS65714 LMO65703:LMO65714 LWK65703:LWK65714 MGG65703:MGG65714 MQC65703:MQC65714 MZY65703:MZY65714 NJU65703:NJU65714 NTQ65703:NTQ65714 ODM65703:ODM65714 ONI65703:ONI65714 OXE65703:OXE65714 PHA65703:PHA65714 PQW65703:PQW65714 QAS65703:QAS65714 QKO65703:QKO65714 QUK65703:QUK65714 REG65703:REG65714 ROC65703:ROC65714 RXY65703:RXY65714 SHU65703:SHU65714 SRQ65703:SRQ65714 TBM65703:TBM65714 TLI65703:TLI65714 TVE65703:TVE65714 UFA65703:UFA65714 UOW65703:UOW65714 UYS65703:UYS65714 VIO65703:VIO65714 VSK65703:VSK65714 WCG65703:WCG65714 WMC65703:WMC65714 WVY65703:WVY65714 T131239:U131250 JM131239:JM131250 TI131239:TI131250 ADE131239:ADE131250 ANA131239:ANA131250 AWW131239:AWW131250 BGS131239:BGS131250 BQO131239:BQO131250 CAK131239:CAK131250 CKG131239:CKG131250 CUC131239:CUC131250 DDY131239:DDY131250 DNU131239:DNU131250 DXQ131239:DXQ131250 EHM131239:EHM131250 ERI131239:ERI131250 FBE131239:FBE131250 FLA131239:FLA131250 FUW131239:FUW131250 GES131239:GES131250 GOO131239:GOO131250 GYK131239:GYK131250 HIG131239:HIG131250 HSC131239:HSC131250 IBY131239:IBY131250 ILU131239:ILU131250 IVQ131239:IVQ131250 JFM131239:JFM131250 JPI131239:JPI131250 JZE131239:JZE131250 KJA131239:KJA131250 KSW131239:KSW131250 LCS131239:LCS131250 LMO131239:LMO131250 LWK131239:LWK131250 MGG131239:MGG131250 MQC131239:MQC131250 MZY131239:MZY131250 NJU131239:NJU131250 NTQ131239:NTQ131250 ODM131239:ODM131250 ONI131239:ONI131250 OXE131239:OXE131250 PHA131239:PHA131250 PQW131239:PQW131250 QAS131239:QAS131250 QKO131239:QKO131250 QUK131239:QUK131250 REG131239:REG131250 ROC131239:ROC131250 RXY131239:RXY131250 SHU131239:SHU131250 SRQ131239:SRQ131250 TBM131239:TBM131250 TLI131239:TLI131250 TVE131239:TVE131250 UFA131239:UFA131250 UOW131239:UOW131250 UYS131239:UYS131250 VIO131239:VIO131250 VSK131239:VSK131250 WCG131239:WCG131250 WMC131239:WMC131250 WVY131239:WVY131250 T196775:U196786 JM196775:JM196786 TI196775:TI196786 ADE196775:ADE196786 ANA196775:ANA196786 AWW196775:AWW196786 BGS196775:BGS196786 BQO196775:BQO196786 CAK196775:CAK196786 CKG196775:CKG196786 CUC196775:CUC196786 DDY196775:DDY196786 DNU196775:DNU196786 DXQ196775:DXQ196786 EHM196775:EHM196786 ERI196775:ERI196786 FBE196775:FBE196786 FLA196775:FLA196786 FUW196775:FUW196786 GES196775:GES196786 GOO196775:GOO196786 GYK196775:GYK196786 HIG196775:HIG196786 HSC196775:HSC196786 IBY196775:IBY196786 ILU196775:ILU196786 IVQ196775:IVQ196786 JFM196775:JFM196786 JPI196775:JPI196786 JZE196775:JZE196786 KJA196775:KJA196786 KSW196775:KSW196786 LCS196775:LCS196786 LMO196775:LMO196786 LWK196775:LWK196786 MGG196775:MGG196786 MQC196775:MQC196786 MZY196775:MZY196786 NJU196775:NJU196786 NTQ196775:NTQ196786 ODM196775:ODM196786 ONI196775:ONI196786 OXE196775:OXE196786 PHA196775:PHA196786 PQW196775:PQW196786 QAS196775:QAS196786 QKO196775:QKO196786 QUK196775:QUK196786 REG196775:REG196786 ROC196775:ROC196786 RXY196775:RXY196786 SHU196775:SHU196786 SRQ196775:SRQ196786 TBM196775:TBM196786 TLI196775:TLI196786 TVE196775:TVE196786 UFA196775:UFA196786 UOW196775:UOW196786 UYS196775:UYS196786 VIO196775:VIO196786 VSK196775:VSK196786 WCG196775:WCG196786 WMC196775:WMC196786 WVY196775:WVY196786 T262311:U262322 JM262311:JM262322 TI262311:TI262322 ADE262311:ADE262322 ANA262311:ANA262322 AWW262311:AWW262322 BGS262311:BGS262322 BQO262311:BQO262322 CAK262311:CAK262322 CKG262311:CKG262322 CUC262311:CUC262322 DDY262311:DDY262322 DNU262311:DNU262322 DXQ262311:DXQ262322 EHM262311:EHM262322 ERI262311:ERI262322 FBE262311:FBE262322 FLA262311:FLA262322 FUW262311:FUW262322 GES262311:GES262322 GOO262311:GOO262322 GYK262311:GYK262322 HIG262311:HIG262322 HSC262311:HSC262322 IBY262311:IBY262322 ILU262311:ILU262322 IVQ262311:IVQ262322 JFM262311:JFM262322 JPI262311:JPI262322 JZE262311:JZE262322 KJA262311:KJA262322 KSW262311:KSW262322 LCS262311:LCS262322 LMO262311:LMO262322 LWK262311:LWK262322 MGG262311:MGG262322 MQC262311:MQC262322 MZY262311:MZY262322 NJU262311:NJU262322 NTQ262311:NTQ262322 ODM262311:ODM262322 ONI262311:ONI262322 OXE262311:OXE262322 PHA262311:PHA262322 PQW262311:PQW262322 QAS262311:QAS262322 QKO262311:QKO262322 QUK262311:QUK262322 REG262311:REG262322 ROC262311:ROC262322 RXY262311:RXY262322 SHU262311:SHU262322 SRQ262311:SRQ262322 TBM262311:TBM262322 TLI262311:TLI262322 TVE262311:TVE262322 UFA262311:UFA262322 UOW262311:UOW262322 UYS262311:UYS262322 VIO262311:VIO262322 VSK262311:VSK262322 WCG262311:WCG262322 WMC262311:WMC262322 WVY262311:WVY262322 T327847:U327858 JM327847:JM327858 TI327847:TI327858 ADE327847:ADE327858 ANA327847:ANA327858 AWW327847:AWW327858 BGS327847:BGS327858 BQO327847:BQO327858 CAK327847:CAK327858 CKG327847:CKG327858 CUC327847:CUC327858 DDY327847:DDY327858 DNU327847:DNU327858 DXQ327847:DXQ327858 EHM327847:EHM327858 ERI327847:ERI327858 FBE327847:FBE327858 FLA327847:FLA327858 FUW327847:FUW327858 GES327847:GES327858 GOO327847:GOO327858 GYK327847:GYK327858 HIG327847:HIG327858 HSC327847:HSC327858 IBY327847:IBY327858 ILU327847:ILU327858 IVQ327847:IVQ327858 JFM327847:JFM327858 JPI327847:JPI327858 JZE327847:JZE327858 KJA327847:KJA327858 KSW327847:KSW327858 LCS327847:LCS327858 LMO327847:LMO327858 LWK327847:LWK327858 MGG327847:MGG327858 MQC327847:MQC327858 MZY327847:MZY327858 NJU327847:NJU327858 NTQ327847:NTQ327858 ODM327847:ODM327858 ONI327847:ONI327858 OXE327847:OXE327858 PHA327847:PHA327858 PQW327847:PQW327858 QAS327847:QAS327858 QKO327847:QKO327858 QUK327847:QUK327858 REG327847:REG327858 ROC327847:ROC327858 RXY327847:RXY327858 SHU327847:SHU327858 SRQ327847:SRQ327858 TBM327847:TBM327858 TLI327847:TLI327858 TVE327847:TVE327858 UFA327847:UFA327858 UOW327847:UOW327858 UYS327847:UYS327858 VIO327847:VIO327858 VSK327847:VSK327858 WCG327847:WCG327858 WMC327847:WMC327858 WVY327847:WVY327858 T393383:U393394 JM393383:JM393394 TI393383:TI393394 ADE393383:ADE393394 ANA393383:ANA393394 AWW393383:AWW393394 BGS393383:BGS393394 BQO393383:BQO393394 CAK393383:CAK393394 CKG393383:CKG393394 CUC393383:CUC393394 DDY393383:DDY393394 DNU393383:DNU393394 DXQ393383:DXQ393394 EHM393383:EHM393394 ERI393383:ERI393394 FBE393383:FBE393394 FLA393383:FLA393394 FUW393383:FUW393394 GES393383:GES393394 GOO393383:GOO393394 GYK393383:GYK393394 HIG393383:HIG393394 HSC393383:HSC393394 IBY393383:IBY393394 ILU393383:ILU393394 IVQ393383:IVQ393394 JFM393383:JFM393394 JPI393383:JPI393394 JZE393383:JZE393394 KJA393383:KJA393394 KSW393383:KSW393394 LCS393383:LCS393394 LMO393383:LMO393394 LWK393383:LWK393394 MGG393383:MGG393394 MQC393383:MQC393394 MZY393383:MZY393394 NJU393383:NJU393394 NTQ393383:NTQ393394 ODM393383:ODM393394 ONI393383:ONI393394 OXE393383:OXE393394 PHA393383:PHA393394 PQW393383:PQW393394 QAS393383:QAS393394 QKO393383:QKO393394 QUK393383:QUK393394 REG393383:REG393394 ROC393383:ROC393394 RXY393383:RXY393394 SHU393383:SHU393394 SRQ393383:SRQ393394 TBM393383:TBM393394 TLI393383:TLI393394 TVE393383:TVE393394 UFA393383:UFA393394 UOW393383:UOW393394 UYS393383:UYS393394 VIO393383:VIO393394 VSK393383:VSK393394 WCG393383:WCG393394 WMC393383:WMC393394 WVY393383:WVY393394 T458919:U458930 JM458919:JM458930 TI458919:TI458930 ADE458919:ADE458930 ANA458919:ANA458930 AWW458919:AWW458930 BGS458919:BGS458930 BQO458919:BQO458930 CAK458919:CAK458930 CKG458919:CKG458930 CUC458919:CUC458930 DDY458919:DDY458930 DNU458919:DNU458930 DXQ458919:DXQ458930 EHM458919:EHM458930 ERI458919:ERI458930 FBE458919:FBE458930 FLA458919:FLA458930 FUW458919:FUW458930 GES458919:GES458930 GOO458919:GOO458930 GYK458919:GYK458930 HIG458919:HIG458930 HSC458919:HSC458930 IBY458919:IBY458930 ILU458919:ILU458930 IVQ458919:IVQ458930 JFM458919:JFM458930 JPI458919:JPI458930 JZE458919:JZE458930 KJA458919:KJA458930 KSW458919:KSW458930 LCS458919:LCS458930 LMO458919:LMO458930 LWK458919:LWK458930 MGG458919:MGG458930 MQC458919:MQC458930 MZY458919:MZY458930 NJU458919:NJU458930 NTQ458919:NTQ458930 ODM458919:ODM458930 ONI458919:ONI458930 OXE458919:OXE458930 PHA458919:PHA458930 PQW458919:PQW458930 QAS458919:QAS458930 QKO458919:QKO458930 QUK458919:QUK458930 REG458919:REG458930 ROC458919:ROC458930 RXY458919:RXY458930 SHU458919:SHU458930 SRQ458919:SRQ458930 TBM458919:TBM458930 TLI458919:TLI458930 TVE458919:TVE458930 UFA458919:UFA458930 UOW458919:UOW458930 UYS458919:UYS458930 VIO458919:VIO458930 VSK458919:VSK458930 WCG458919:WCG458930 WMC458919:WMC458930 WVY458919:WVY458930 T524455:U524466 JM524455:JM524466 TI524455:TI524466 ADE524455:ADE524466 ANA524455:ANA524466 AWW524455:AWW524466 BGS524455:BGS524466 BQO524455:BQO524466 CAK524455:CAK524466 CKG524455:CKG524466 CUC524455:CUC524466 DDY524455:DDY524466 DNU524455:DNU524466 DXQ524455:DXQ524466 EHM524455:EHM524466 ERI524455:ERI524466 FBE524455:FBE524466 FLA524455:FLA524466 FUW524455:FUW524466 GES524455:GES524466 GOO524455:GOO524466 GYK524455:GYK524466 HIG524455:HIG524466 HSC524455:HSC524466 IBY524455:IBY524466 ILU524455:ILU524466 IVQ524455:IVQ524466 JFM524455:JFM524466 JPI524455:JPI524466 JZE524455:JZE524466 KJA524455:KJA524466 KSW524455:KSW524466 LCS524455:LCS524466 LMO524455:LMO524466 LWK524455:LWK524466 MGG524455:MGG524466 MQC524455:MQC524466 MZY524455:MZY524466 NJU524455:NJU524466 NTQ524455:NTQ524466 ODM524455:ODM524466 ONI524455:ONI524466 OXE524455:OXE524466 PHA524455:PHA524466 PQW524455:PQW524466 QAS524455:QAS524466 QKO524455:QKO524466 QUK524455:QUK524466 REG524455:REG524466 ROC524455:ROC524466 RXY524455:RXY524466 SHU524455:SHU524466 SRQ524455:SRQ524466 TBM524455:TBM524466 TLI524455:TLI524466 TVE524455:TVE524466 UFA524455:UFA524466 UOW524455:UOW524466 UYS524455:UYS524466 VIO524455:VIO524466 VSK524455:VSK524466 WCG524455:WCG524466 WMC524455:WMC524466 WVY524455:WVY524466 T589991:U590002 JM589991:JM590002 TI589991:TI590002 ADE589991:ADE590002 ANA589991:ANA590002 AWW589991:AWW590002 BGS589991:BGS590002 BQO589991:BQO590002 CAK589991:CAK590002 CKG589991:CKG590002 CUC589991:CUC590002 DDY589991:DDY590002 DNU589991:DNU590002 DXQ589991:DXQ590002 EHM589991:EHM590002 ERI589991:ERI590002 FBE589991:FBE590002 FLA589991:FLA590002 FUW589991:FUW590002 GES589991:GES590002 GOO589991:GOO590002 GYK589991:GYK590002 HIG589991:HIG590002 HSC589991:HSC590002 IBY589991:IBY590002 ILU589991:ILU590002 IVQ589991:IVQ590002 JFM589991:JFM590002 JPI589991:JPI590002 JZE589991:JZE590002 KJA589991:KJA590002 KSW589991:KSW590002 LCS589991:LCS590002 LMO589991:LMO590002 LWK589991:LWK590002 MGG589991:MGG590002 MQC589991:MQC590002 MZY589991:MZY590002 NJU589991:NJU590002 NTQ589991:NTQ590002 ODM589991:ODM590002 ONI589991:ONI590002 OXE589991:OXE590002 PHA589991:PHA590002 PQW589991:PQW590002 QAS589991:QAS590002 QKO589991:QKO590002 QUK589991:QUK590002 REG589991:REG590002 ROC589991:ROC590002 RXY589991:RXY590002 SHU589991:SHU590002 SRQ589991:SRQ590002 TBM589991:TBM590002 TLI589991:TLI590002 TVE589991:TVE590002 UFA589991:UFA590002 UOW589991:UOW590002 UYS589991:UYS590002 VIO589991:VIO590002 VSK589991:VSK590002 WCG589991:WCG590002 WMC589991:WMC590002 WVY589991:WVY590002 T655527:U655538 JM655527:JM655538 TI655527:TI655538 ADE655527:ADE655538 ANA655527:ANA655538 AWW655527:AWW655538 BGS655527:BGS655538 BQO655527:BQO655538 CAK655527:CAK655538 CKG655527:CKG655538 CUC655527:CUC655538 DDY655527:DDY655538 DNU655527:DNU655538 DXQ655527:DXQ655538 EHM655527:EHM655538 ERI655527:ERI655538 FBE655527:FBE655538 FLA655527:FLA655538 FUW655527:FUW655538 GES655527:GES655538 GOO655527:GOO655538 GYK655527:GYK655538 HIG655527:HIG655538 HSC655527:HSC655538 IBY655527:IBY655538 ILU655527:ILU655538 IVQ655527:IVQ655538 JFM655527:JFM655538 JPI655527:JPI655538 JZE655527:JZE655538 KJA655527:KJA655538 KSW655527:KSW655538 LCS655527:LCS655538 LMO655527:LMO655538 LWK655527:LWK655538 MGG655527:MGG655538 MQC655527:MQC655538 MZY655527:MZY655538 NJU655527:NJU655538 NTQ655527:NTQ655538 ODM655527:ODM655538 ONI655527:ONI655538 OXE655527:OXE655538 PHA655527:PHA655538 PQW655527:PQW655538 QAS655527:QAS655538 QKO655527:QKO655538 QUK655527:QUK655538 REG655527:REG655538 ROC655527:ROC655538 RXY655527:RXY655538 SHU655527:SHU655538 SRQ655527:SRQ655538 TBM655527:TBM655538 TLI655527:TLI655538 TVE655527:TVE655538 UFA655527:UFA655538 UOW655527:UOW655538 UYS655527:UYS655538 VIO655527:VIO655538 VSK655527:VSK655538 WCG655527:WCG655538 WMC655527:WMC655538 WVY655527:WVY655538 T721063:U721074 JM721063:JM721074 TI721063:TI721074 ADE721063:ADE721074 ANA721063:ANA721074 AWW721063:AWW721074 BGS721063:BGS721074 BQO721063:BQO721074 CAK721063:CAK721074 CKG721063:CKG721074 CUC721063:CUC721074 DDY721063:DDY721074 DNU721063:DNU721074 DXQ721063:DXQ721074 EHM721063:EHM721074 ERI721063:ERI721074 FBE721063:FBE721074 FLA721063:FLA721074 FUW721063:FUW721074 GES721063:GES721074 GOO721063:GOO721074 GYK721063:GYK721074 HIG721063:HIG721074 HSC721063:HSC721074 IBY721063:IBY721074 ILU721063:ILU721074 IVQ721063:IVQ721074 JFM721063:JFM721074 JPI721063:JPI721074 JZE721063:JZE721074 KJA721063:KJA721074 KSW721063:KSW721074 LCS721063:LCS721074 LMO721063:LMO721074 LWK721063:LWK721074 MGG721063:MGG721074 MQC721063:MQC721074 MZY721063:MZY721074 NJU721063:NJU721074 NTQ721063:NTQ721074 ODM721063:ODM721074 ONI721063:ONI721074 OXE721063:OXE721074 PHA721063:PHA721074 PQW721063:PQW721074 QAS721063:QAS721074 QKO721063:QKO721074 QUK721063:QUK721074 REG721063:REG721074 ROC721063:ROC721074 RXY721063:RXY721074 SHU721063:SHU721074 SRQ721063:SRQ721074 TBM721063:TBM721074 TLI721063:TLI721074 TVE721063:TVE721074 UFA721063:UFA721074 UOW721063:UOW721074 UYS721063:UYS721074 VIO721063:VIO721074 VSK721063:VSK721074 WCG721063:WCG721074 WMC721063:WMC721074 WVY721063:WVY721074 T786599:U786610 JM786599:JM786610 TI786599:TI786610 ADE786599:ADE786610 ANA786599:ANA786610 AWW786599:AWW786610 BGS786599:BGS786610 BQO786599:BQO786610 CAK786599:CAK786610 CKG786599:CKG786610 CUC786599:CUC786610 DDY786599:DDY786610 DNU786599:DNU786610 DXQ786599:DXQ786610 EHM786599:EHM786610 ERI786599:ERI786610 FBE786599:FBE786610 FLA786599:FLA786610 FUW786599:FUW786610 GES786599:GES786610 GOO786599:GOO786610 GYK786599:GYK786610 HIG786599:HIG786610 HSC786599:HSC786610 IBY786599:IBY786610 ILU786599:ILU786610 IVQ786599:IVQ786610 JFM786599:JFM786610 JPI786599:JPI786610 JZE786599:JZE786610 KJA786599:KJA786610 KSW786599:KSW786610 LCS786599:LCS786610 LMO786599:LMO786610 LWK786599:LWK786610 MGG786599:MGG786610 MQC786599:MQC786610 MZY786599:MZY786610 NJU786599:NJU786610 NTQ786599:NTQ786610 ODM786599:ODM786610 ONI786599:ONI786610 OXE786599:OXE786610 PHA786599:PHA786610 PQW786599:PQW786610 QAS786599:QAS786610 QKO786599:QKO786610 QUK786599:QUK786610 REG786599:REG786610 ROC786599:ROC786610 RXY786599:RXY786610 SHU786599:SHU786610 SRQ786599:SRQ786610 TBM786599:TBM786610 TLI786599:TLI786610 TVE786599:TVE786610 UFA786599:UFA786610 UOW786599:UOW786610 UYS786599:UYS786610 VIO786599:VIO786610 VSK786599:VSK786610 WCG786599:WCG786610 WMC786599:WMC786610 WVY786599:WVY786610 T852135:U852146 JM852135:JM852146 TI852135:TI852146 ADE852135:ADE852146 ANA852135:ANA852146 AWW852135:AWW852146 BGS852135:BGS852146 BQO852135:BQO852146 CAK852135:CAK852146 CKG852135:CKG852146 CUC852135:CUC852146 DDY852135:DDY852146 DNU852135:DNU852146 DXQ852135:DXQ852146 EHM852135:EHM852146 ERI852135:ERI852146 FBE852135:FBE852146 FLA852135:FLA852146 FUW852135:FUW852146 GES852135:GES852146 GOO852135:GOO852146 GYK852135:GYK852146 HIG852135:HIG852146 HSC852135:HSC852146 IBY852135:IBY852146 ILU852135:ILU852146 IVQ852135:IVQ852146 JFM852135:JFM852146 JPI852135:JPI852146 JZE852135:JZE852146 KJA852135:KJA852146 KSW852135:KSW852146 LCS852135:LCS852146 LMO852135:LMO852146 LWK852135:LWK852146 MGG852135:MGG852146 MQC852135:MQC852146 MZY852135:MZY852146 NJU852135:NJU852146 NTQ852135:NTQ852146 ODM852135:ODM852146 ONI852135:ONI852146 OXE852135:OXE852146 PHA852135:PHA852146 PQW852135:PQW852146 QAS852135:QAS852146 QKO852135:QKO852146 QUK852135:QUK852146 REG852135:REG852146 ROC852135:ROC852146 RXY852135:RXY852146 SHU852135:SHU852146 SRQ852135:SRQ852146 TBM852135:TBM852146 TLI852135:TLI852146 TVE852135:TVE852146 UFA852135:UFA852146 UOW852135:UOW852146 UYS852135:UYS852146 VIO852135:VIO852146 VSK852135:VSK852146 WCG852135:WCG852146 WMC852135:WMC852146 WVY852135:WVY852146 T917671:U917682 JM917671:JM917682 TI917671:TI917682 ADE917671:ADE917682 ANA917671:ANA917682 AWW917671:AWW917682 BGS917671:BGS917682 BQO917671:BQO917682 CAK917671:CAK917682 CKG917671:CKG917682 CUC917671:CUC917682 DDY917671:DDY917682 DNU917671:DNU917682 DXQ917671:DXQ917682 EHM917671:EHM917682 ERI917671:ERI917682 FBE917671:FBE917682 FLA917671:FLA917682 FUW917671:FUW917682 GES917671:GES917682 GOO917671:GOO917682 GYK917671:GYK917682 HIG917671:HIG917682 HSC917671:HSC917682 IBY917671:IBY917682 ILU917671:ILU917682 IVQ917671:IVQ917682 JFM917671:JFM917682 JPI917671:JPI917682 JZE917671:JZE917682 KJA917671:KJA917682 KSW917671:KSW917682 LCS917671:LCS917682 LMO917671:LMO917682 LWK917671:LWK917682 MGG917671:MGG917682 MQC917671:MQC917682 MZY917671:MZY917682 NJU917671:NJU917682 NTQ917671:NTQ917682 ODM917671:ODM917682 ONI917671:ONI917682 OXE917671:OXE917682 PHA917671:PHA917682 PQW917671:PQW917682 QAS917671:QAS917682 QKO917671:QKO917682 QUK917671:QUK917682 REG917671:REG917682 ROC917671:ROC917682 RXY917671:RXY917682 SHU917671:SHU917682 SRQ917671:SRQ917682 TBM917671:TBM917682 TLI917671:TLI917682 TVE917671:TVE917682 UFA917671:UFA917682 UOW917671:UOW917682 UYS917671:UYS917682 VIO917671:VIO917682 VSK917671:VSK917682 WCG917671:WCG917682 WMC917671:WMC917682 WVY917671:WVY917682 T983207:U983218 JM983207:JM983218 TI983207:TI983218 ADE983207:ADE983218 ANA983207:ANA983218 AWW983207:AWW983218 BGS983207:BGS983218 BQO983207:BQO983218 CAK983207:CAK983218 CKG983207:CKG983218 CUC983207:CUC983218 DDY983207:DDY983218 DNU983207:DNU983218 DXQ983207:DXQ983218 EHM983207:EHM983218 ERI983207:ERI983218 FBE983207:FBE983218 FLA983207:FLA983218 FUW983207:FUW983218 GES983207:GES983218 GOO983207:GOO983218 GYK983207:GYK983218 HIG983207:HIG983218 HSC983207:HSC983218 IBY983207:IBY983218 ILU983207:ILU983218 IVQ983207:IVQ983218 JFM983207:JFM983218 JPI983207:JPI983218 JZE983207:JZE983218 KJA983207:KJA983218 KSW983207:KSW983218 LCS983207:LCS983218 LMO983207:LMO983218 LWK983207:LWK983218 MGG983207:MGG983218 MQC983207:MQC983218 MZY983207:MZY983218 NJU983207:NJU983218 NTQ983207:NTQ983218 ODM983207:ODM983218 ONI983207:ONI983218 OXE983207:OXE983218 PHA983207:PHA983218 PQW983207:PQW983218 QAS983207:QAS983218 QKO983207:QKO983218 QUK983207:QUK983218 REG983207:REG983218 ROC983207:ROC983218 RXY983207:RXY983218 SHU983207:SHU983218 SRQ983207:SRQ983218 TBM983207:TBM983218 TLI983207:TLI983218 TVE983207:TVE983218 UFA983207:UFA983218 UOW983207:UOW983218 UYS983207:UYS983218 VIO983207:VIO983218 VSK983207:VSK983218 WCG983207:WCG983218 WMC983207:WMC983218 WVY983207:WVY983218 JN65604:JO65731 TJ65604:TK65731 ADF65604:ADG65731 ANB65604:ANC65731 AWX65604:AWY65731 BGT65604:BGU65731 BQP65604:BQQ65731 CAL65604:CAM65731 CKH65604:CKI65731 CUD65604:CUE65731 DDZ65604:DEA65731 DNV65604:DNW65731 DXR65604:DXS65731 EHN65604:EHO65731 ERJ65604:ERK65731 FBF65604:FBG65731 FLB65604:FLC65731 FUX65604:FUY65731 GET65604:GEU65731 GOP65604:GOQ65731 GYL65604:GYM65731 HIH65604:HII65731 HSD65604:HSE65731 IBZ65604:ICA65731 ILV65604:ILW65731 IVR65604:IVS65731 JFN65604:JFO65731 JPJ65604:JPK65731 JZF65604:JZG65731 KJB65604:KJC65731 KSX65604:KSY65731 LCT65604:LCU65731 LMP65604:LMQ65731 LWL65604:LWM65731 MGH65604:MGI65731 MQD65604:MQE65731 MZZ65604:NAA65731 NJV65604:NJW65731 NTR65604:NTS65731 ODN65604:ODO65731 ONJ65604:ONK65731 OXF65604:OXG65731 PHB65604:PHC65731 PQX65604:PQY65731 QAT65604:QAU65731 QKP65604:QKQ65731 QUL65604:QUM65731 REH65604:REI65731 ROD65604:ROE65731 RXZ65604:RYA65731 SHV65604:SHW65731 SRR65604:SRS65731 TBN65604:TBO65731 TLJ65604:TLK65731 TVF65604:TVG65731 UFB65604:UFC65731 UOX65604:UOY65731 UYT65604:UYU65731 VIP65604:VIQ65731 VSL65604:VSM65731 WCH65604:WCI65731 WMD65604:WME65731 WVZ65604:WWA65731 JN131140:JO131267 TJ131140:TK131267 ADF131140:ADG131267 ANB131140:ANC131267 AWX131140:AWY131267 BGT131140:BGU131267 BQP131140:BQQ131267 CAL131140:CAM131267 CKH131140:CKI131267 CUD131140:CUE131267 DDZ131140:DEA131267 DNV131140:DNW131267 DXR131140:DXS131267 EHN131140:EHO131267 ERJ131140:ERK131267 FBF131140:FBG131267 FLB131140:FLC131267 FUX131140:FUY131267 GET131140:GEU131267 GOP131140:GOQ131267 GYL131140:GYM131267 HIH131140:HII131267 HSD131140:HSE131267 IBZ131140:ICA131267 ILV131140:ILW131267 IVR131140:IVS131267 JFN131140:JFO131267 JPJ131140:JPK131267 JZF131140:JZG131267 KJB131140:KJC131267 KSX131140:KSY131267 LCT131140:LCU131267 LMP131140:LMQ131267 LWL131140:LWM131267 MGH131140:MGI131267 MQD131140:MQE131267 MZZ131140:NAA131267 NJV131140:NJW131267 NTR131140:NTS131267 ODN131140:ODO131267 ONJ131140:ONK131267 OXF131140:OXG131267 PHB131140:PHC131267 PQX131140:PQY131267 QAT131140:QAU131267 QKP131140:QKQ131267 QUL131140:QUM131267 REH131140:REI131267 ROD131140:ROE131267 RXZ131140:RYA131267 SHV131140:SHW131267 SRR131140:SRS131267 TBN131140:TBO131267 TLJ131140:TLK131267 TVF131140:TVG131267 UFB131140:UFC131267 UOX131140:UOY131267 UYT131140:UYU131267 VIP131140:VIQ131267 VSL131140:VSM131267 WCH131140:WCI131267 WMD131140:WME131267 WVZ131140:WWA131267 JN196676:JO196803 TJ196676:TK196803 ADF196676:ADG196803 ANB196676:ANC196803 AWX196676:AWY196803 BGT196676:BGU196803 BQP196676:BQQ196803 CAL196676:CAM196803 CKH196676:CKI196803 CUD196676:CUE196803 DDZ196676:DEA196803 DNV196676:DNW196803 DXR196676:DXS196803 EHN196676:EHO196803 ERJ196676:ERK196803 FBF196676:FBG196803 FLB196676:FLC196803 FUX196676:FUY196803 GET196676:GEU196803 GOP196676:GOQ196803 GYL196676:GYM196803 HIH196676:HII196803 HSD196676:HSE196803 IBZ196676:ICA196803 ILV196676:ILW196803 IVR196676:IVS196803 JFN196676:JFO196803 JPJ196676:JPK196803 JZF196676:JZG196803 KJB196676:KJC196803 KSX196676:KSY196803 LCT196676:LCU196803 LMP196676:LMQ196803 LWL196676:LWM196803 MGH196676:MGI196803 MQD196676:MQE196803 MZZ196676:NAA196803 NJV196676:NJW196803 NTR196676:NTS196803 ODN196676:ODO196803 ONJ196676:ONK196803 OXF196676:OXG196803 PHB196676:PHC196803 PQX196676:PQY196803 QAT196676:QAU196803 QKP196676:QKQ196803 QUL196676:QUM196803 REH196676:REI196803 ROD196676:ROE196803 RXZ196676:RYA196803 SHV196676:SHW196803 SRR196676:SRS196803 TBN196676:TBO196803 TLJ196676:TLK196803 TVF196676:TVG196803 UFB196676:UFC196803 UOX196676:UOY196803 UYT196676:UYU196803 VIP196676:VIQ196803 VSL196676:VSM196803 WCH196676:WCI196803 WMD196676:WME196803 WVZ196676:WWA196803 JN262212:JO262339 TJ262212:TK262339 ADF262212:ADG262339 ANB262212:ANC262339 AWX262212:AWY262339 BGT262212:BGU262339 BQP262212:BQQ262339 CAL262212:CAM262339 CKH262212:CKI262339 CUD262212:CUE262339 DDZ262212:DEA262339 DNV262212:DNW262339 DXR262212:DXS262339 EHN262212:EHO262339 ERJ262212:ERK262339 FBF262212:FBG262339 FLB262212:FLC262339 FUX262212:FUY262339 GET262212:GEU262339 GOP262212:GOQ262339 GYL262212:GYM262339 HIH262212:HII262339 HSD262212:HSE262339 IBZ262212:ICA262339 ILV262212:ILW262339 IVR262212:IVS262339 JFN262212:JFO262339 JPJ262212:JPK262339 JZF262212:JZG262339 KJB262212:KJC262339 KSX262212:KSY262339 LCT262212:LCU262339 LMP262212:LMQ262339 LWL262212:LWM262339 MGH262212:MGI262339 MQD262212:MQE262339 MZZ262212:NAA262339 NJV262212:NJW262339 NTR262212:NTS262339 ODN262212:ODO262339 ONJ262212:ONK262339 OXF262212:OXG262339 PHB262212:PHC262339 PQX262212:PQY262339 QAT262212:QAU262339 QKP262212:QKQ262339 QUL262212:QUM262339 REH262212:REI262339 ROD262212:ROE262339 RXZ262212:RYA262339 SHV262212:SHW262339 SRR262212:SRS262339 TBN262212:TBO262339 TLJ262212:TLK262339 TVF262212:TVG262339 UFB262212:UFC262339 UOX262212:UOY262339 UYT262212:UYU262339 VIP262212:VIQ262339 VSL262212:VSM262339 WCH262212:WCI262339 WMD262212:WME262339 WVZ262212:WWA262339 JN327748:JO327875 TJ327748:TK327875 ADF327748:ADG327875 ANB327748:ANC327875 AWX327748:AWY327875 BGT327748:BGU327875 BQP327748:BQQ327875 CAL327748:CAM327875 CKH327748:CKI327875 CUD327748:CUE327875 DDZ327748:DEA327875 DNV327748:DNW327875 DXR327748:DXS327875 EHN327748:EHO327875 ERJ327748:ERK327875 FBF327748:FBG327875 FLB327748:FLC327875 FUX327748:FUY327875 GET327748:GEU327875 GOP327748:GOQ327875 GYL327748:GYM327875 HIH327748:HII327875 HSD327748:HSE327875 IBZ327748:ICA327875 ILV327748:ILW327875 IVR327748:IVS327875 JFN327748:JFO327875 JPJ327748:JPK327875 JZF327748:JZG327875 KJB327748:KJC327875 KSX327748:KSY327875 LCT327748:LCU327875 LMP327748:LMQ327875 LWL327748:LWM327875 MGH327748:MGI327875 MQD327748:MQE327875 MZZ327748:NAA327875 NJV327748:NJW327875 NTR327748:NTS327875 ODN327748:ODO327875 ONJ327748:ONK327875 OXF327748:OXG327875 PHB327748:PHC327875 PQX327748:PQY327875 QAT327748:QAU327875 QKP327748:QKQ327875 QUL327748:QUM327875 REH327748:REI327875 ROD327748:ROE327875 RXZ327748:RYA327875 SHV327748:SHW327875 SRR327748:SRS327875 TBN327748:TBO327875 TLJ327748:TLK327875 TVF327748:TVG327875 UFB327748:UFC327875 UOX327748:UOY327875 UYT327748:UYU327875 VIP327748:VIQ327875 VSL327748:VSM327875 WCH327748:WCI327875 WMD327748:WME327875 WVZ327748:WWA327875 JN393284:JO393411 TJ393284:TK393411 ADF393284:ADG393411 ANB393284:ANC393411 AWX393284:AWY393411 BGT393284:BGU393411 BQP393284:BQQ393411 CAL393284:CAM393411 CKH393284:CKI393411 CUD393284:CUE393411 DDZ393284:DEA393411 DNV393284:DNW393411 DXR393284:DXS393411 EHN393284:EHO393411 ERJ393284:ERK393411 FBF393284:FBG393411 FLB393284:FLC393411 FUX393284:FUY393411 GET393284:GEU393411 GOP393284:GOQ393411 GYL393284:GYM393411 HIH393284:HII393411 HSD393284:HSE393411 IBZ393284:ICA393411 ILV393284:ILW393411 IVR393284:IVS393411 JFN393284:JFO393411 JPJ393284:JPK393411 JZF393284:JZG393411 KJB393284:KJC393411 KSX393284:KSY393411 LCT393284:LCU393411 LMP393284:LMQ393411 LWL393284:LWM393411 MGH393284:MGI393411 MQD393284:MQE393411 MZZ393284:NAA393411 NJV393284:NJW393411 NTR393284:NTS393411 ODN393284:ODO393411 ONJ393284:ONK393411 OXF393284:OXG393411 PHB393284:PHC393411 PQX393284:PQY393411 QAT393284:QAU393411 QKP393284:QKQ393411 QUL393284:QUM393411 REH393284:REI393411 ROD393284:ROE393411 RXZ393284:RYA393411 SHV393284:SHW393411 SRR393284:SRS393411 TBN393284:TBO393411 TLJ393284:TLK393411 TVF393284:TVG393411 UFB393284:UFC393411 UOX393284:UOY393411 UYT393284:UYU393411 VIP393284:VIQ393411 VSL393284:VSM393411 WCH393284:WCI393411 WMD393284:WME393411 WVZ393284:WWA393411 JN458820:JO458947 TJ458820:TK458947 ADF458820:ADG458947 ANB458820:ANC458947 AWX458820:AWY458947 BGT458820:BGU458947 BQP458820:BQQ458947 CAL458820:CAM458947 CKH458820:CKI458947 CUD458820:CUE458947 DDZ458820:DEA458947 DNV458820:DNW458947 DXR458820:DXS458947 EHN458820:EHO458947 ERJ458820:ERK458947 FBF458820:FBG458947 FLB458820:FLC458947 FUX458820:FUY458947 GET458820:GEU458947 GOP458820:GOQ458947 GYL458820:GYM458947 HIH458820:HII458947 HSD458820:HSE458947 IBZ458820:ICA458947 ILV458820:ILW458947 IVR458820:IVS458947 JFN458820:JFO458947 JPJ458820:JPK458947 JZF458820:JZG458947 KJB458820:KJC458947 KSX458820:KSY458947 LCT458820:LCU458947 LMP458820:LMQ458947 LWL458820:LWM458947 MGH458820:MGI458947 MQD458820:MQE458947 MZZ458820:NAA458947 NJV458820:NJW458947 NTR458820:NTS458947 ODN458820:ODO458947 ONJ458820:ONK458947 OXF458820:OXG458947 PHB458820:PHC458947 PQX458820:PQY458947 QAT458820:QAU458947 QKP458820:QKQ458947 QUL458820:QUM458947 REH458820:REI458947 ROD458820:ROE458947 RXZ458820:RYA458947 SHV458820:SHW458947 SRR458820:SRS458947 TBN458820:TBO458947 TLJ458820:TLK458947 TVF458820:TVG458947 UFB458820:UFC458947 UOX458820:UOY458947 UYT458820:UYU458947 VIP458820:VIQ458947 VSL458820:VSM458947 WCH458820:WCI458947 WMD458820:WME458947 WVZ458820:WWA458947 JN524356:JO524483 TJ524356:TK524483 ADF524356:ADG524483 ANB524356:ANC524483 AWX524356:AWY524483 BGT524356:BGU524483 BQP524356:BQQ524483 CAL524356:CAM524483 CKH524356:CKI524483 CUD524356:CUE524483 DDZ524356:DEA524483 DNV524356:DNW524483 DXR524356:DXS524483 EHN524356:EHO524483 ERJ524356:ERK524483 FBF524356:FBG524483 FLB524356:FLC524483 FUX524356:FUY524483 GET524356:GEU524483 GOP524356:GOQ524483 GYL524356:GYM524483 HIH524356:HII524483 HSD524356:HSE524483 IBZ524356:ICA524483 ILV524356:ILW524483 IVR524356:IVS524483 JFN524356:JFO524483 JPJ524356:JPK524483 JZF524356:JZG524483 KJB524356:KJC524483 KSX524356:KSY524483 LCT524356:LCU524483 LMP524356:LMQ524483 LWL524356:LWM524483 MGH524356:MGI524483 MQD524356:MQE524483 MZZ524356:NAA524483 NJV524356:NJW524483 NTR524356:NTS524483 ODN524356:ODO524483 ONJ524356:ONK524483 OXF524356:OXG524483 PHB524356:PHC524483 PQX524356:PQY524483 QAT524356:QAU524483 QKP524356:QKQ524483 QUL524356:QUM524483 REH524356:REI524483 ROD524356:ROE524483 RXZ524356:RYA524483 SHV524356:SHW524483 SRR524356:SRS524483 TBN524356:TBO524483 TLJ524356:TLK524483 TVF524356:TVG524483 UFB524356:UFC524483 UOX524356:UOY524483 UYT524356:UYU524483 VIP524356:VIQ524483 VSL524356:VSM524483 WCH524356:WCI524483 WMD524356:WME524483 WVZ524356:WWA524483 JN589892:JO590019 TJ589892:TK590019 ADF589892:ADG590019 ANB589892:ANC590019 AWX589892:AWY590019 BGT589892:BGU590019 BQP589892:BQQ590019 CAL589892:CAM590019 CKH589892:CKI590019 CUD589892:CUE590019 DDZ589892:DEA590019 DNV589892:DNW590019 DXR589892:DXS590019 EHN589892:EHO590019 ERJ589892:ERK590019 FBF589892:FBG590019 FLB589892:FLC590019 FUX589892:FUY590019 GET589892:GEU590019 GOP589892:GOQ590019 GYL589892:GYM590019 HIH589892:HII590019 HSD589892:HSE590019 IBZ589892:ICA590019 ILV589892:ILW590019 IVR589892:IVS590019 JFN589892:JFO590019 JPJ589892:JPK590019 JZF589892:JZG590019 KJB589892:KJC590019 KSX589892:KSY590019 LCT589892:LCU590019 LMP589892:LMQ590019 LWL589892:LWM590019 MGH589892:MGI590019 MQD589892:MQE590019 MZZ589892:NAA590019 NJV589892:NJW590019 NTR589892:NTS590019 ODN589892:ODO590019 ONJ589892:ONK590019 OXF589892:OXG590019 PHB589892:PHC590019 PQX589892:PQY590019 QAT589892:QAU590019 QKP589892:QKQ590019 QUL589892:QUM590019 REH589892:REI590019 ROD589892:ROE590019 RXZ589892:RYA590019 SHV589892:SHW590019 SRR589892:SRS590019 TBN589892:TBO590019 TLJ589892:TLK590019 TVF589892:TVG590019 UFB589892:UFC590019 UOX589892:UOY590019 UYT589892:UYU590019 VIP589892:VIQ590019 VSL589892:VSM590019 WCH589892:WCI590019 WMD589892:WME590019 WVZ589892:WWA590019 JN655428:JO655555 TJ655428:TK655555 ADF655428:ADG655555 ANB655428:ANC655555 AWX655428:AWY655555 BGT655428:BGU655555 BQP655428:BQQ655555 CAL655428:CAM655555 CKH655428:CKI655555 CUD655428:CUE655555 DDZ655428:DEA655555 DNV655428:DNW655555 DXR655428:DXS655555 EHN655428:EHO655555 ERJ655428:ERK655555 FBF655428:FBG655555 FLB655428:FLC655555 FUX655428:FUY655555 GET655428:GEU655555 GOP655428:GOQ655555 GYL655428:GYM655555 HIH655428:HII655555 HSD655428:HSE655555 IBZ655428:ICA655555 ILV655428:ILW655555 IVR655428:IVS655555 JFN655428:JFO655555 JPJ655428:JPK655555 JZF655428:JZG655555 KJB655428:KJC655555 KSX655428:KSY655555 LCT655428:LCU655555 LMP655428:LMQ655555 LWL655428:LWM655555 MGH655428:MGI655555 MQD655428:MQE655555 MZZ655428:NAA655555 NJV655428:NJW655555 NTR655428:NTS655555 ODN655428:ODO655555 ONJ655428:ONK655555 OXF655428:OXG655555 PHB655428:PHC655555 PQX655428:PQY655555 QAT655428:QAU655555 QKP655428:QKQ655555 QUL655428:QUM655555 REH655428:REI655555 ROD655428:ROE655555 RXZ655428:RYA655555 SHV655428:SHW655555 SRR655428:SRS655555 TBN655428:TBO655555 TLJ655428:TLK655555 TVF655428:TVG655555 UFB655428:UFC655555 UOX655428:UOY655555 UYT655428:UYU655555 VIP655428:VIQ655555 VSL655428:VSM655555 WCH655428:WCI655555 WMD655428:WME655555 WVZ655428:WWA655555 JN720964:JO721091 TJ720964:TK721091 ADF720964:ADG721091 ANB720964:ANC721091 AWX720964:AWY721091 BGT720964:BGU721091 BQP720964:BQQ721091 CAL720964:CAM721091 CKH720964:CKI721091 CUD720964:CUE721091 DDZ720964:DEA721091 DNV720964:DNW721091 DXR720964:DXS721091 EHN720964:EHO721091 ERJ720964:ERK721091 FBF720964:FBG721091 FLB720964:FLC721091 FUX720964:FUY721091 GET720964:GEU721091 GOP720964:GOQ721091 GYL720964:GYM721091 HIH720964:HII721091 HSD720964:HSE721091 IBZ720964:ICA721091 ILV720964:ILW721091 IVR720964:IVS721091 JFN720964:JFO721091 JPJ720964:JPK721091 JZF720964:JZG721091 KJB720964:KJC721091 KSX720964:KSY721091 LCT720964:LCU721091 LMP720964:LMQ721091 LWL720964:LWM721091 MGH720964:MGI721091 MQD720964:MQE721091 MZZ720964:NAA721091 NJV720964:NJW721091 NTR720964:NTS721091 ODN720964:ODO721091 ONJ720964:ONK721091 OXF720964:OXG721091 PHB720964:PHC721091 PQX720964:PQY721091 QAT720964:QAU721091 QKP720964:QKQ721091 QUL720964:QUM721091 REH720964:REI721091 ROD720964:ROE721091 RXZ720964:RYA721091 SHV720964:SHW721091 SRR720964:SRS721091 TBN720964:TBO721091 TLJ720964:TLK721091 TVF720964:TVG721091 UFB720964:UFC721091 UOX720964:UOY721091 UYT720964:UYU721091 VIP720964:VIQ721091 VSL720964:VSM721091 WCH720964:WCI721091 WMD720964:WME721091 WVZ720964:WWA721091 JN786500:JO786627 TJ786500:TK786627 ADF786500:ADG786627 ANB786500:ANC786627 AWX786500:AWY786627 BGT786500:BGU786627 BQP786500:BQQ786627 CAL786500:CAM786627 CKH786500:CKI786627 CUD786500:CUE786627 DDZ786500:DEA786627 DNV786500:DNW786627 DXR786500:DXS786627 EHN786500:EHO786627 ERJ786500:ERK786627 FBF786500:FBG786627 FLB786500:FLC786627 FUX786500:FUY786627 GET786500:GEU786627 GOP786500:GOQ786627 GYL786500:GYM786627 HIH786500:HII786627 HSD786500:HSE786627 IBZ786500:ICA786627 ILV786500:ILW786627 IVR786500:IVS786627 JFN786500:JFO786627 JPJ786500:JPK786627 JZF786500:JZG786627 KJB786500:KJC786627 KSX786500:KSY786627 LCT786500:LCU786627 LMP786500:LMQ786627 LWL786500:LWM786627 MGH786500:MGI786627 MQD786500:MQE786627 MZZ786500:NAA786627 NJV786500:NJW786627 NTR786500:NTS786627 ODN786500:ODO786627 ONJ786500:ONK786627 OXF786500:OXG786627 PHB786500:PHC786627 PQX786500:PQY786627 QAT786500:QAU786627 QKP786500:QKQ786627 QUL786500:QUM786627 REH786500:REI786627 ROD786500:ROE786627 RXZ786500:RYA786627 SHV786500:SHW786627 SRR786500:SRS786627 TBN786500:TBO786627 TLJ786500:TLK786627 TVF786500:TVG786627 UFB786500:UFC786627 UOX786500:UOY786627 UYT786500:UYU786627 VIP786500:VIQ786627 VSL786500:VSM786627 WCH786500:WCI786627 WMD786500:WME786627 WVZ786500:WWA786627 JN852036:JO852163 TJ852036:TK852163 ADF852036:ADG852163 ANB852036:ANC852163 AWX852036:AWY852163 BGT852036:BGU852163 BQP852036:BQQ852163 CAL852036:CAM852163 CKH852036:CKI852163 CUD852036:CUE852163 DDZ852036:DEA852163 DNV852036:DNW852163 DXR852036:DXS852163 EHN852036:EHO852163 ERJ852036:ERK852163 FBF852036:FBG852163 FLB852036:FLC852163 FUX852036:FUY852163 GET852036:GEU852163 GOP852036:GOQ852163 GYL852036:GYM852163 HIH852036:HII852163 HSD852036:HSE852163 IBZ852036:ICA852163 ILV852036:ILW852163 IVR852036:IVS852163 JFN852036:JFO852163 JPJ852036:JPK852163 JZF852036:JZG852163 KJB852036:KJC852163 KSX852036:KSY852163 LCT852036:LCU852163 LMP852036:LMQ852163 LWL852036:LWM852163 MGH852036:MGI852163 MQD852036:MQE852163 MZZ852036:NAA852163 NJV852036:NJW852163 NTR852036:NTS852163 ODN852036:ODO852163 ONJ852036:ONK852163 OXF852036:OXG852163 PHB852036:PHC852163 PQX852036:PQY852163 QAT852036:QAU852163 QKP852036:QKQ852163 QUL852036:QUM852163 REH852036:REI852163 ROD852036:ROE852163 RXZ852036:RYA852163 SHV852036:SHW852163 SRR852036:SRS852163 TBN852036:TBO852163 TLJ852036:TLK852163 TVF852036:TVG852163 UFB852036:UFC852163 UOX852036:UOY852163 UYT852036:UYU852163 VIP852036:VIQ852163 VSL852036:VSM852163 WCH852036:WCI852163 WMD852036:WME852163 WVZ852036:WWA852163 JN917572:JO917699 TJ917572:TK917699 ADF917572:ADG917699 ANB917572:ANC917699 AWX917572:AWY917699 BGT917572:BGU917699 BQP917572:BQQ917699 CAL917572:CAM917699 CKH917572:CKI917699 CUD917572:CUE917699 DDZ917572:DEA917699 DNV917572:DNW917699 DXR917572:DXS917699 EHN917572:EHO917699 ERJ917572:ERK917699 FBF917572:FBG917699 FLB917572:FLC917699 FUX917572:FUY917699 GET917572:GEU917699 GOP917572:GOQ917699 GYL917572:GYM917699 HIH917572:HII917699 HSD917572:HSE917699 IBZ917572:ICA917699 ILV917572:ILW917699 IVR917572:IVS917699 JFN917572:JFO917699 JPJ917572:JPK917699 JZF917572:JZG917699 KJB917572:KJC917699 KSX917572:KSY917699 LCT917572:LCU917699 LMP917572:LMQ917699 LWL917572:LWM917699 MGH917572:MGI917699 MQD917572:MQE917699 MZZ917572:NAA917699 NJV917572:NJW917699 NTR917572:NTS917699 ODN917572:ODO917699 ONJ917572:ONK917699 OXF917572:OXG917699 PHB917572:PHC917699 PQX917572:PQY917699 QAT917572:QAU917699 QKP917572:QKQ917699 QUL917572:QUM917699 REH917572:REI917699 ROD917572:ROE917699 RXZ917572:RYA917699 SHV917572:SHW917699 SRR917572:SRS917699 TBN917572:TBO917699 TLJ917572:TLK917699 TVF917572:TVG917699 UFB917572:UFC917699 UOX917572:UOY917699 UYT917572:UYU917699 VIP917572:VIQ917699 VSL917572:VSM917699 WCH917572:WCI917699 WMD917572:WME917699 WVZ917572:WWA917699 JN983108:JO983235 TJ983108:TK983235 ADF983108:ADG983235 ANB983108:ANC983235 AWX983108:AWY983235 BGT983108:BGU983235 BQP983108:BQQ983235 CAL983108:CAM983235 CKH983108:CKI983235 CUD983108:CUE983235 DDZ983108:DEA983235 DNV983108:DNW983235 DXR983108:DXS983235 EHN983108:EHO983235 ERJ983108:ERK983235 FBF983108:FBG983235 FLB983108:FLC983235 FUX983108:FUY983235 GET983108:GEU983235 GOP983108:GOQ983235 GYL983108:GYM983235 HIH983108:HII983235 HSD983108:HSE983235 IBZ983108:ICA983235 ILV983108:ILW983235 IVR983108:IVS983235 JFN983108:JFO983235 JPJ983108:JPK983235 JZF983108:JZG983235 KJB983108:KJC983235 KSX983108:KSY983235 LCT983108:LCU983235 LMP983108:LMQ983235 LWL983108:LWM983235 MGH983108:MGI983235 MQD983108:MQE983235 MZZ983108:NAA983235 NJV983108:NJW983235 NTR983108:NTS983235 ODN983108:ODO983235 ONJ983108:ONK983235 OXF983108:OXG983235 PHB983108:PHC983235 PQX983108:PQY983235 QAT983108:QAU983235 QKP983108:QKQ983235 QUL983108:QUM983235 REH983108:REI983235 ROD983108:ROE983235 RXZ983108:RYA983235 SHV983108:SHW983235 SRR983108:SRS983235 TBN983108:TBO983235 TLJ983108:TLK983235 TVF983108:TVG983235 UFB983108:UFC983235 UOX983108:UOY983235 UYT983108:UYU983235 VIP983108:VIQ983235 VSL983108:VSM983235 WCH983108:WCI983235 WMD983108:WME983235 WVZ983108:WWA983235 T65492:U65688 JM65492:JM65688 TI65492:TI65688 ADE65492:ADE65688 ANA65492:ANA65688 AWW65492:AWW65688 BGS65492:BGS65688 BQO65492:BQO65688 CAK65492:CAK65688 CKG65492:CKG65688 CUC65492:CUC65688 DDY65492:DDY65688 DNU65492:DNU65688 DXQ65492:DXQ65688 EHM65492:EHM65688 ERI65492:ERI65688 FBE65492:FBE65688 FLA65492:FLA65688 FUW65492:FUW65688 GES65492:GES65688 GOO65492:GOO65688 GYK65492:GYK65688 HIG65492:HIG65688 HSC65492:HSC65688 IBY65492:IBY65688 ILU65492:ILU65688 IVQ65492:IVQ65688 JFM65492:JFM65688 JPI65492:JPI65688 JZE65492:JZE65688 KJA65492:KJA65688 KSW65492:KSW65688 LCS65492:LCS65688 LMO65492:LMO65688 LWK65492:LWK65688 MGG65492:MGG65688 MQC65492:MQC65688 MZY65492:MZY65688 NJU65492:NJU65688 NTQ65492:NTQ65688 ODM65492:ODM65688 ONI65492:ONI65688 OXE65492:OXE65688 PHA65492:PHA65688 PQW65492:PQW65688 QAS65492:QAS65688 QKO65492:QKO65688 QUK65492:QUK65688 REG65492:REG65688 ROC65492:ROC65688 RXY65492:RXY65688 SHU65492:SHU65688 SRQ65492:SRQ65688 TBM65492:TBM65688 TLI65492:TLI65688 TVE65492:TVE65688 UFA65492:UFA65688 UOW65492:UOW65688 UYS65492:UYS65688 VIO65492:VIO65688 VSK65492:VSK65688 WCG65492:WCG65688 WMC65492:WMC65688 WVY65492:WVY65688 T131028:U131224 JM131028:JM131224 TI131028:TI131224 ADE131028:ADE131224 ANA131028:ANA131224 AWW131028:AWW131224 BGS131028:BGS131224 BQO131028:BQO131224 CAK131028:CAK131224 CKG131028:CKG131224 CUC131028:CUC131224 DDY131028:DDY131224 DNU131028:DNU131224 DXQ131028:DXQ131224 EHM131028:EHM131224 ERI131028:ERI131224 FBE131028:FBE131224 FLA131028:FLA131224 FUW131028:FUW131224 GES131028:GES131224 GOO131028:GOO131224 GYK131028:GYK131224 HIG131028:HIG131224 HSC131028:HSC131224 IBY131028:IBY131224 ILU131028:ILU131224 IVQ131028:IVQ131224 JFM131028:JFM131224 JPI131028:JPI131224 JZE131028:JZE131224 KJA131028:KJA131224 KSW131028:KSW131224 LCS131028:LCS131224 LMO131028:LMO131224 LWK131028:LWK131224 MGG131028:MGG131224 MQC131028:MQC131224 MZY131028:MZY131224 NJU131028:NJU131224 NTQ131028:NTQ131224 ODM131028:ODM131224 ONI131028:ONI131224 OXE131028:OXE131224 PHA131028:PHA131224 PQW131028:PQW131224 QAS131028:QAS131224 QKO131028:QKO131224 QUK131028:QUK131224 REG131028:REG131224 ROC131028:ROC131224 RXY131028:RXY131224 SHU131028:SHU131224 SRQ131028:SRQ131224 TBM131028:TBM131224 TLI131028:TLI131224 TVE131028:TVE131224 UFA131028:UFA131224 UOW131028:UOW131224 UYS131028:UYS131224 VIO131028:VIO131224 VSK131028:VSK131224 WCG131028:WCG131224 WMC131028:WMC131224 WVY131028:WVY131224 T196564:U196760 JM196564:JM196760 TI196564:TI196760 ADE196564:ADE196760 ANA196564:ANA196760 AWW196564:AWW196760 BGS196564:BGS196760 BQO196564:BQO196760 CAK196564:CAK196760 CKG196564:CKG196760 CUC196564:CUC196760 DDY196564:DDY196760 DNU196564:DNU196760 DXQ196564:DXQ196760 EHM196564:EHM196760 ERI196564:ERI196760 FBE196564:FBE196760 FLA196564:FLA196760 FUW196564:FUW196760 GES196564:GES196760 GOO196564:GOO196760 GYK196564:GYK196760 HIG196564:HIG196760 HSC196564:HSC196760 IBY196564:IBY196760 ILU196564:ILU196760 IVQ196564:IVQ196760 JFM196564:JFM196760 JPI196564:JPI196760 JZE196564:JZE196760 KJA196564:KJA196760 KSW196564:KSW196760 LCS196564:LCS196760 LMO196564:LMO196760 LWK196564:LWK196760 MGG196564:MGG196760 MQC196564:MQC196760 MZY196564:MZY196760 NJU196564:NJU196760 NTQ196564:NTQ196760 ODM196564:ODM196760 ONI196564:ONI196760 OXE196564:OXE196760 PHA196564:PHA196760 PQW196564:PQW196760 QAS196564:QAS196760 QKO196564:QKO196760 QUK196564:QUK196760 REG196564:REG196760 ROC196564:ROC196760 RXY196564:RXY196760 SHU196564:SHU196760 SRQ196564:SRQ196760 TBM196564:TBM196760 TLI196564:TLI196760 TVE196564:TVE196760 UFA196564:UFA196760 UOW196564:UOW196760 UYS196564:UYS196760 VIO196564:VIO196760 VSK196564:VSK196760 WCG196564:WCG196760 WMC196564:WMC196760 WVY196564:WVY196760 T262100:U262296 JM262100:JM262296 TI262100:TI262296 ADE262100:ADE262296 ANA262100:ANA262296 AWW262100:AWW262296 BGS262100:BGS262296 BQO262100:BQO262296 CAK262100:CAK262296 CKG262100:CKG262296 CUC262100:CUC262296 DDY262100:DDY262296 DNU262100:DNU262296 DXQ262100:DXQ262296 EHM262100:EHM262296 ERI262100:ERI262296 FBE262100:FBE262296 FLA262100:FLA262296 FUW262100:FUW262296 GES262100:GES262296 GOO262100:GOO262296 GYK262100:GYK262296 HIG262100:HIG262296 HSC262100:HSC262296 IBY262100:IBY262296 ILU262100:ILU262296 IVQ262100:IVQ262296 JFM262100:JFM262296 JPI262100:JPI262296 JZE262100:JZE262296 KJA262100:KJA262296 KSW262100:KSW262296 LCS262100:LCS262296 LMO262100:LMO262296 LWK262100:LWK262296 MGG262100:MGG262296 MQC262100:MQC262296 MZY262100:MZY262296 NJU262100:NJU262296 NTQ262100:NTQ262296 ODM262100:ODM262296 ONI262100:ONI262296 OXE262100:OXE262296 PHA262100:PHA262296 PQW262100:PQW262296 QAS262100:QAS262296 QKO262100:QKO262296 QUK262100:QUK262296 REG262100:REG262296 ROC262100:ROC262296 RXY262100:RXY262296 SHU262100:SHU262296 SRQ262100:SRQ262296 TBM262100:TBM262296 TLI262100:TLI262296 TVE262100:TVE262296 UFA262100:UFA262296 UOW262100:UOW262296 UYS262100:UYS262296 VIO262100:VIO262296 VSK262100:VSK262296 WCG262100:WCG262296 WMC262100:WMC262296 WVY262100:WVY262296 T327636:U327832 JM327636:JM327832 TI327636:TI327832 ADE327636:ADE327832 ANA327636:ANA327832 AWW327636:AWW327832 BGS327636:BGS327832 BQO327636:BQO327832 CAK327636:CAK327832 CKG327636:CKG327832 CUC327636:CUC327832 DDY327636:DDY327832 DNU327636:DNU327832 DXQ327636:DXQ327832 EHM327636:EHM327832 ERI327636:ERI327832 FBE327636:FBE327832 FLA327636:FLA327832 FUW327636:FUW327832 GES327636:GES327832 GOO327636:GOO327832 GYK327636:GYK327832 HIG327636:HIG327832 HSC327636:HSC327832 IBY327636:IBY327832 ILU327636:ILU327832 IVQ327636:IVQ327832 JFM327636:JFM327832 JPI327636:JPI327832 JZE327636:JZE327832 KJA327636:KJA327832 KSW327636:KSW327832 LCS327636:LCS327832 LMO327636:LMO327832 LWK327636:LWK327832 MGG327636:MGG327832 MQC327636:MQC327832 MZY327636:MZY327832 NJU327636:NJU327832 NTQ327636:NTQ327832 ODM327636:ODM327832 ONI327636:ONI327832 OXE327636:OXE327832 PHA327636:PHA327832 PQW327636:PQW327832 QAS327636:QAS327832 QKO327636:QKO327832 QUK327636:QUK327832 REG327636:REG327832 ROC327636:ROC327832 RXY327636:RXY327832 SHU327636:SHU327832 SRQ327636:SRQ327832 TBM327636:TBM327832 TLI327636:TLI327832 TVE327636:TVE327832 UFA327636:UFA327832 UOW327636:UOW327832 UYS327636:UYS327832 VIO327636:VIO327832 VSK327636:VSK327832 WCG327636:WCG327832 WMC327636:WMC327832 WVY327636:WVY327832 T393172:U393368 JM393172:JM393368 TI393172:TI393368 ADE393172:ADE393368 ANA393172:ANA393368 AWW393172:AWW393368 BGS393172:BGS393368 BQO393172:BQO393368 CAK393172:CAK393368 CKG393172:CKG393368 CUC393172:CUC393368 DDY393172:DDY393368 DNU393172:DNU393368 DXQ393172:DXQ393368 EHM393172:EHM393368 ERI393172:ERI393368 FBE393172:FBE393368 FLA393172:FLA393368 FUW393172:FUW393368 GES393172:GES393368 GOO393172:GOO393368 GYK393172:GYK393368 HIG393172:HIG393368 HSC393172:HSC393368 IBY393172:IBY393368 ILU393172:ILU393368 IVQ393172:IVQ393368 JFM393172:JFM393368 JPI393172:JPI393368 JZE393172:JZE393368 KJA393172:KJA393368 KSW393172:KSW393368 LCS393172:LCS393368 LMO393172:LMO393368 LWK393172:LWK393368 MGG393172:MGG393368 MQC393172:MQC393368 MZY393172:MZY393368 NJU393172:NJU393368 NTQ393172:NTQ393368 ODM393172:ODM393368 ONI393172:ONI393368 OXE393172:OXE393368 PHA393172:PHA393368 PQW393172:PQW393368 QAS393172:QAS393368 QKO393172:QKO393368 QUK393172:QUK393368 REG393172:REG393368 ROC393172:ROC393368 RXY393172:RXY393368 SHU393172:SHU393368 SRQ393172:SRQ393368 TBM393172:TBM393368 TLI393172:TLI393368 TVE393172:TVE393368 UFA393172:UFA393368 UOW393172:UOW393368 UYS393172:UYS393368 VIO393172:VIO393368 VSK393172:VSK393368 WCG393172:WCG393368 WMC393172:WMC393368 WVY393172:WVY393368 T458708:U458904 JM458708:JM458904 TI458708:TI458904 ADE458708:ADE458904 ANA458708:ANA458904 AWW458708:AWW458904 BGS458708:BGS458904 BQO458708:BQO458904 CAK458708:CAK458904 CKG458708:CKG458904 CUC458708:CUC458904 DDY458708:DDY458904 DNU458708:DNU458904 DXQ458708:DXQ458904 EHM458708:EHM458904 ERI458708:ERI458904 FBE458708:FBE458904 FLA458708:FLA458904 FUW458708:FUW458904 GES458708:GES458904 GOO458708:GOO458904 GYK458708:GYK458904 HIG458708:HIG458904 HSC458708:HSC458904 IBY458708:IBY458904 ILU458708:ILU458904 IVQ458708:IVQ458904 JFM458708:JFM458904 JPI458708:JPI458904 JZE458708:JZE458904 KJA458708:KJA458904 KSW458708:KSW458904 LCS458708:LCS458904 LMO458708:LMO458904 LWK458708:LWK458904 MGG458708:MGG458904 MQC458708:MQC458904 MZY458708:MZY458904 NJU458708:NJU458904 NTQ458708:NTQ458904 ODM458708:ODM458904 ONI458708:ONI458904 OXE458708:OXE458904 PHA458708:PHA458904 PQW458708:PQW458904 QAS458708:QAS458904 QKO458708:QKO458904 QUK458708:QUK458904 REG458708:REG458904 ROC458708:ROC458904 RXY458708:RXY458904 SHU458708:SHU458904 SRQ458708:SRQ458904 TBM458708:TBM458904 TLI458708:TLI458904 TVE458708:TVE458904 UFA458708:UFA458904 UOW458708:UOW458904 UYS458708:UYS458904 VIO458708:VIO458904 VSK458708:VSK458904 WCG458708:WCG458904 WMC458708:WMC458904 WVY458708:WVY458904 T524244:U524440 JM524244:JM524440 TI524244:TI524440 ADE524244:ADE524440 ANA524244:ANA524440 AWW524244:AWW524440 BGS524244:BGS524440 BQO524244:BQO524440 CAK524244:CAK524440 CKG524244:CKG524440 CUC524244:CUC524440 DDY524244:DDY524440 DNU524244:DNU524440 DXQ524244:DXQ524440 EHM524244:EHM524440 ERI524244:ERI524440 FBE524244:FBE524440 FLA524244:FLA524440 FUW524244:FUW524440 GES524244:GES524440 GOO524244:GOO524440 GYK524244:GYK524440 HIG524244:HIG524440 HSC524244:HSC524440 IBY524244:IBY524440 ILU524244:ILU524440 IVQ524244:IVQ524440 JFM524244:JFM524440 JPI524244:JPI524440 JZE524244:JZE524440 KJA524244:KJA524440 KSW524244:KSW524440 LCS524244:LCS524440 LMO524244:LMO524440 LWK524244:LWK524440 MGG524244:MGG524440 MQC524244:MQC524440 MZY524244:MZY524440 NJU524244:NJU524440 NTQ524244:NTQ524440 ODM524244:ODM524440 ONI524244:ONI524440 OXE524244:OXE524440 PHA524244:PHA524440 PQW524244:PQW524440 QAS524244:QAS524440 QKO524244:QKO524440 QUK524244:QUK524440 REG524244:REG524440 ROC524244:ROC524440 RXY524244:RXY524440 SHU524244:SHU524440 SRQ524244:SRQ524440 TBM524244:TBM524440 TLI524244:TLI524440 TVE524244:TVE524440 UFA524244:UFA524440 UOW524244:UOW524440 UYS524244:UYS524440 VIO524244:VIO524440 VSK524244:VSK524440 WCG524244:WCG524440 WMC524244:WMC524440 WVY524244:WVY524440 T589780:U589976 JM589780:JM589976 TI589780:TI589976 ADE589780:ADE589976 ANA589780:ANA589976 AWW589780:AWW589976 BGS589780:BGS589976 BQO589780:BQO589976 CAK589780:CAK589976 CKG589780:CKG589976 CUC589780:CUC589976 DDY589780:DDY589976 DNU589780:DNU589976 DXQ589780:DXQ589976 EHM589780:EHM589976 ERI589780:ERI589976 FBE589780:FBE589976 FLA589780:FLA589976 FUW589780:FUW589976 GES589780:GES589976 GOO589780:GOO589976 GYK589780:GYK589976 HIG589780:HIG589976 HSC589780:HSC589976 IBY589780:IBY589976 ILU589780:ILU589976 IVQ589780:IVQ589976 JFM589780:JFM589976 JPI589780:JPI589976 JZE589780:JZE589976 KJA589780:KJA589976 KSW589780:KSW589976 LCS589780:LCS589976 LMO589780:LMO589976 LWK589780:LWK589976 MGG589780:MGG589976 MQC589780:MQC589976 MZY589780:MZY589976 NJU589780:NJU589976 NTQ589780:NTQ589976 ODM589780:ODM589976 ONI589780:ONI589976 OXE589780:OXE589976 PHA589780:PHA589976 PQW589780:PQW589976 QAS589780:QAS589976 QKO589780:QKO589976 QUK589780:QUK589976 REG589780:REG589976 ROC589780:ROC589976 RXY589780:RXY589976 SHU589780:SHU589976 SRQ589780:SRQ589976 TBM589780:TBM589976 TLI589780:TLI589976 TVE589780:TVE589976 UFA589780:UFA589976 UOW589780:UOW589976 UYS589780:UYS589976 VIO589780:VIO589976 VSK589780:VSK589976 WCG589780:WCG589976 WMC589780:WMC589976 WVY589780:WVY589976 T655316:U655512 JM655316:JM655512 TI655316:TI655512 ADE655316:ADE655512 ANA655316:ANA655512 AWW655316:AWW655512 BGS655316:BGS655512 BQO655316:BQO655512 CAK655316:CAK655512 CKG655316:CKG655512 CUC655316:CUC655512 DDY655316:DDY655512 DNU655316:DNU655512 DXQ655316:DXQ655512 EHM655316:EHM655512 ERI655316:ERI655512 FBE655316:FBE655512 FLA655316:FLA655512 FUW655316:FUW655512 GES655316:GES655512 GOO655316:GOO655512 GYK655316:GYK655512 HIG655316:HIG655512 HSC655316:HSC655512 IBY655316:IBY655512 ILU655316:ILU655512 IVQ655316:IVQ655512 JFM655316:JFM655512 JPI655316:JPI655512 JZE655316:JZE655512 KJA655316:KJA655512 KSW655316:KSW655512 LCS655316:LCS655512 LMO655316:LMO655512 LWK655316:LWK655512 MGG655316:MGG655512 MQC655316:MQC655512 MZY655316:MZY655512 NJU655316:NJU655512 NTQ655316:NTQ655512 ODM655316:ODM655512 ONI655316:ONI655512 OXE655316:OXE655512 PHA655316:PHA655512 PQW655316:PQW655512 QAS655316:QAS655512 QKO655316:QKO655512 QUK655316:QUK655512 REG655316:REG655512 ROC655316:ROC655512 RXY655316:RXY655512 SHU655316:SHU655512 SRQ655316:SRQ655512 TBM655316:TBM655512 TLI655316:TLI655512 TVE655316:TVE655512 UFA655316:UFA655512 UOW655316:UOW655512 UYS655316:UYS655512 VIO655316:VIO655512 VSK655316:VSK655512 WCG655316:WCG655512 WMC655316:WMC655512 WVY655316:WVY655512 T720852:U721048 JM720852:JM721048 TI720852:TI721048 ADE720852:ADE721048 ANA720852:ANA721048 AWW720852:AWW721048 BGS720852:BGS721048 BQO720852:BQO721048 CAK720852:CAK721048 CKG720852:CKG721048 CUC720852:CUC721048 DDY720852:DDY721048 DNU720852:DNU721048 DXQ720852:DXQ721048 EHM720852:EHM721048 ERI720852:ERI721048 FBE720852:FBE721048 FLA720852:FLA721048 FUW720852:FUW721048 GES720852:GES721048 GOO720852:GOO721048 GYK720852:GYK721048 HIG720852:HIG721048 HSC720852:HSC721048 IBY720852:IBY721048 ILU720852:ILU721048 IVQ720852:IVQ721048 JFM720852:JFM721048 JPI720852:JPI721048 JZE720852:JZE721048 KJA720852:KJA721048 KSW720852:KSW721048 LCS720852:LCS721048 LMO720852:LMO721048 LWK720852:LWK721048 MGG720852:MGG721048 MQC720852:MQC721048 MZY720852:MZY721048 NJU720852:NJU721048 NTQ720852:NTQ721048 ODM720852:ODM721048 ONI720852:ONI721048 OXE720852:OXE721048 PHA720852:PHA721048 PQW720852:PQW721048 QAS720852:QAS721048 QKO720852:QKO721048 QUK720852:QUK721048 REG720852:REG721048 ROC720852:ROC721048 RXY720852:RXY721048 SHU720852:SHU721048 SRQ720852:SRQ721048 TBM720852:TBM721048 TLI720852:TLI721048 TVE720852:TVE721048 UFA720852:UFA721048 UOW720852:UOW721048 UYS720852:UYS721048 VIO720852:VIO721048 VSK720852:VSK721048 WCG720852:WCG721048 WMC720852:WMC721048 WVY720852:WVY721048 T786388:U786584 JM786388:JM786584 TI786388:TI786584 ADE786388:ADE786584 ANA786388:ANA786584 AWW786388:AWW786584 BGS786388:BGS786584 BQO786388:BQO786584 CAK786388:CAK786584 CKG786388:CKG786584 CUC786388:CUC786584 DDY786388:DDY786584 DNU786388:DNU786584 DXQ786388:DXQ786584 EHM786388:EHM786584 ERI786388:ERI786584 FBE786388:FBE786584 FLA786388:FLA786584 FUW786388:FUW786584 GES786388:GES786584 GOO786388:GOO786584 GYK786388:GYK786584 HIG786388:HIG786584 HSC786388:HSC786584 IBY786388:IBY786584 ILU786388:ILU786584 IVQ786388:IVQ786584 JFM786388:JFM786584 JPI786388:JPI786584 JZE786388:JZE786584 KJA786388:KJA786584 KSW786388:KSW786584 LCS786388:LCS786584 LMO786388:LMO786584 LWK786388:LWK786584 MGG786388:MGG786584 MQC786388:MQC786584 MZY786388:MZY786584 NJU786388:NJU786584 NTQ786388:NTQ786584 ODM786388:ODM786584 ONI786388:ONI786584 OXE786388:OXE786584 PHA786388:PHA786584 PQW786388:PQW786584 QAS786388:QAS786584 QKO786388:QKO786584 QUK786388:QUK786584 REG786388:REG786584 ROC786388:ROC786584 RXY786388:RXY786584 SHU786388:SHU786584 SRQ786388:SRQ786584 TBM786388:TBM786584 TLI786388:TLI786584 TVE786388:TVE786584 UFA786388:UFA786584 UOW786388:UOW786584 UYS786388:UYS786584 VIO786388:VIO786584 VSK786388:VSK786584 WCG786388:WCG786584 WMC786388:WMC786584 WVY786388:WVY786584 T851924:U852120 JM851924:JM852120 TI851924:TI852120 ADE851924:ADE852120 ANA851924:ANA852120 AWW851924:AWW852120 BGS851924:BGS852120 BQO851924:BQO852120 CAK851924:CAK852120 CKG851924:CKG852120 CUC851924:CUC852120 DDY851924:DDY852120 DNU851924:DNU852120 DXQ851924:DXQ852120 EHM851924:EHM852120 ERI851924:ERI852120 FBE851924:FBE852120 FLA851924:FLA852120 FUW851924:FUW852120 GES851924:GES852120 GOO851924:GOO852120 GYK851924:GYK852120 HIG851924:HIG852120 HSC851924:HSC852120 IBY851924:IBY852120 ILU851924:ILU852120 IVQ851924:IVQ852120 JFM851924:JFM852120 JPI851924:JPI852120 JZE851924:JZE852120 KJA851924:KJA852120 KSW851924:KSW852120 LCS851924:LCS852120 LMO851924:LMO852120 LWK851924:LWK852120 MGG851924:MGG852120 MQC851924:MQC852120 MZY851924:MZY852120 NJU851924:NJU852120 NTQ851924:NTQ852120 ODM851924:ODM852120 ONI851924:ONI852120 OXE851924:OXE852120 PHA851924:PHA852120 PQW851924:PQW852120 QAS851924:QAS852120 QKO851924:QKO852120 QUK851924:QUK852120 REG851924:REG852120 ROC851924:ROC852120 RXY851924:RXY852120 SHU851924:SHU852120 SRQ851924:SRQ852120 TBM851924:TBM852120 TLI851924:TLI852120 TVE851924:TVE852120 UFA851924:UFA852120 UOW851924:UOW852120 UYS851924:UYS852120 VIO851924:VIO852120 VSK851924:VSK852120 WCG851924:WCG852120 WMC851924:WMC852120 WVY851924:WVY852120 T917460:U917656 JM917460:JM917656 TI917460:TI917656 ADE917460:ADE917656 ANA917460:ANA917656 AWW917460:AWW917656 BGS917460:BGS917656 BQO917460:BQO917656 CAK917460:CAK917656 CKG917460:CKG917656 CUC917460:CUC917656 DDY917460:DDY917656 DNU917460:DNU917656 DXQ917460:DXQ917656 EHM917460:EHM917656 ERI917460:ERI917656 FBE917460:FBE917656 FLA917460:FLA917656 FUW917460:FUW917656 GES917460:GES917656 GOO917460:GOO917656 GYK917460:GYK917656 HIG917460:HIG917656 HSC917460:HSC917656 IBY917460:IBY917656 ILU917460:ILU917656 IVQ917460:IVQ917656 JFM917460:JFM917656 JPI917460:JPI917656 JZE917460:JZE917656 KJA917460:KJA917656 KSW917460:KSW917656 LCS917460:LCS917656 LMO917460:LMO917656 LWK917460:LWK917656 MGG917460:MGG917656 MQC917460:MQC917656 MZY917460:MZY917656 NJU917460:NJU917656 NTQ917460:NTQ917656 ODM917460:ODM917656 ONI917460:ONI917656 OXE917460:OXE917656 PHA917460:PHA917656 PQW917460:PQW917656 QAS917460:QAS917656 QKO917460:QKO917656 QUK917460:QUK917656 REG917460:REG917656 ROC917460:ROC917656 RXY917460:RXY917656 SHU917460:SHU917656 SRQ917460:SRQ917656 TBM917460:TBM917656 TLI917460:TLI917656 TVE917460:TVE917656 UFA917460:UFA917656 UOW917460:UOW917656 UYS917460:UYS917656 VIO917460:VIO917656 VSK917460:VSK917656 WCG917460:WCG917656 WMC917460:WMC917656 WVY917460:WVY917656 T982996:U983192 JM982996:JM983192 TI982996:TI983192 ADE982996:ADE983192 ANA982996:ANA983192 AWW982996:AWW983192 BGS982996:BGS983192 BQO982996:BQO983192 CAK982996:CAK983192 CKG982996:CKG983192 CUC982996:CUC983192 DDY982996:DDY983192 DNU982996:DNU983192 DXQ982996:DXQ983192 EHM982996:EHM983192 ERI982996:ERI983192 FBE982996:FBE983192 FLA982996:FLA983192 FUW982996:FUW983192 GES982996:GES983192 GOO982996:GOO983192 GYK982996:GYK983192 HIG982996:HIG983192 HSC982996:HSC983192 IBY982996:IBY983192 ILU982996:ILU983192 IVQ982996:IVQ983192 JFM982996:JFM983192 JPI982996:JPI983192 JZE982996:JZE983192 KJA982996:KJA983192 KSW982996:KSW983192 LCS982996:LCS983192 LMO982996:LMO983192 LWK982996:LWK983192 MGG982996:MGG983192 MQC982996:MQC983192 MZY982996:MZY983192 NJU982996:NJU983192 NTQ982996:NTQ983192 ODM982996:ODM983192 ONI982996:ONI983192 OXE982996:OXE983192 PHA982996:PHA983192 PQW982996:PQW983192 QAS982996:QAS983192 QKO982996:QKO983192 QUK982996:QUK983192 REG982996:REG983192 ROC982996:ROC983192 RXY982996:RXY983192 SHU982996:SHU983192 SRQ982996:SRQ983192 TBM982996:TBM983192 TLI982996:TLI983192 TVE982996:TVE983192 UFA982996:UFA983192 UOW982996:UOW983192 UYS982996:UYS983192 VIO982996:VIO983192 VSK982996:VSK983192 WCG982996:WCG983192 WMC982996:WMC983192 WVY982996:WVY983192 JN65492:JO65602 TJ65492:TK65602 ADF65492:ADG65602 ANB65492:ANC65602 AWX65492:AWY65602 BGT65492:BGU65602 BQP65492:BQQ65602 CAL65492:CAM65602 CKH65492:CKI65602 CUD65492:CUE65602 DDZ65492:DEA65602 DNV65492:DNW65602 DXR65492:DXS65602 EHN65492:EHO65602 ERJ65492:ERK65602 FBF65492:FBG65602 FLB65492:FLC65602 FUX65492:FUY65602 GET65492:GEU65602 GOP65492:GOQ65602 GYL65492:GYM65602 HIH65492:HII65602 HSD65492:HSE65602 IBZ65492:ICA65602 ILV65492:ILW65602 IVR65492:IVS65602 JFN65492:JFO65602 JPJ65492:JPK65602 JZF65492:JZG65602 KJB65492:KJC65602 KSX65492:KSY65602 LCT65492:LCU65602 LMP65492:LMQ65602 LWL65492:LWM65602 MGH65492:MGI65602 MQD65492:MQE65602 MZZ65492:NAA65602 NJV65492:NJW65602 NTR65492:NTS65602 ODN65492:ODO65602 ONJ65492:ONK65602 OXF65492:OXG65602 PHB65492:PHC65602 PQX65492:PQY65602 QAT65492:QAU65602 QKP65492:QKQ65602 QUL65492:QUM65602 REH65492:REI65602 ROD65492:ROE65602 RXZ65492:RYA65602 SHV65492:SHW65602 SRR65492:SRS65602 TBN65492:TBO65602 TLJ65492:TLK65602 TVF65492:TVG65602 UFB65492:UFC65602 UOX65492:UOY65602 UYT65492:UYU65602 VIP65492:VIQ65602 VSL65492:VSM65602 WCH65492:WCI65602 WMD65492:WME65602 WVZ65492:WWA65602 JN131028:JO131138 TJ131028:TK131138 ADF131028:ADG131138 ANB131028:ANC131138 AWX131028:AWY131138 BGT131028:BGU131138 BQP131028:BQQ131138 CAL131028:CAM131138 CKH131028:CKI131138 CUD131028:CUE131138 DDZ131028:DEA131138 DNV131028:DNW131138 DXR131028:DXS131138 EHN131028:EHO131138 ERJ131028:ERK131138 FBF131028:FBG131138 FLB131028:FLC131138 FUX131028:FUY131138 GET131028:GEU131138 GOP131028:GOQ131138 GYL131028:GYM131138 HIH131028:HII131138 HSD131028:HSE131138 IBZ131028:ICA131138 ILV131028:ILW131138 IVR131028:IVS131138 JFN131028:JFO131138 JPJ131028:JPK131138 JZF131028:JZG131138 KJB131028:KJC131138 KSX131028:KSY131138 LCT131028:LCU131138 LMP131028:LMQ131138 LWL131028:LWM131138 MGH131028:MGI131138 MQD131028:MQE131138 MZZ131028:NAA131138 NJV131028:NJW131138 NTR131028:NTS131138 ODN131028:ODO131138 ONJ131028:ONK131138 OXF131028:OXG131138 PHB131028:PHC131138 PQX131028:PQY131138 QAT131028:QAU131138 QKP131028:QKQ131138 QUL131028:QUM131138 REH131028:REI131138 ROD131028:ROE131138 RXZ131028:RYA131138 SHV131028:SHW131138 SRR131028:SRS131138 TBN131028:TBO131138 TLJ131028:TLK131138 TVF131028:TVG131138 UFB131028:UFC131138 UOX131028:UOY131138 UYT131028:UYU131138 VIP131028:VIQ131138 VSL131028:VSM131138 WCH131028:WCI131138 WMD131028:WME131138 WVZ131028:WWA131138 JN196564:JO196674 TJ196564:TK196674 ADF196564:ADG196674 ANB196564:ANC196674 AWX196564:AWY196674 BGT196564:BGU196674 BQP196564:BQQ196674 CAL196564:CAM196674 CKH196564:CKI196674 CUD196564:CUE196674 DDZ196564:DEA196674 DNV196564:DNW196674 DXR196564:DXS196674 EHN196564:EHO196674 ERJ196564:ERK196674 FBF196564:FBG196674 FLB196564:FLC196674 FUX196564:FUY196674 GET196564:GEU196674 GOP196564:GOQ196674 GYL196564:GYM196674 HIH196564:HII196674 HSD196564:HSE196674 IBZ196564:ICA196674 ILV196564:ILW196674 IVR196564:IVS196674 JFN196564:JFO196674 JPJ196564:JPK196674 JZF196564:JZG196674 KJB196564:KJC196674 KSX196564:KSY196674 LCT196564:LCU196674 LMP196564:LMQ196674 LWL196564:LWM196674 MGH196564:MGI196674 MQD196564:MQE196674 MZZ196564:NAA196674 NJV196564:NJW196674 NTR196564:NTS196674 ODN196564:ODO196674 ONJ196564:ONK196674 OXF196564:OXG196674 PHB196564:PHC196674 PQX196564:PQY196674 QAT196564:QAU196674 QKP196564:QKQ196674 QUL196564:QUM196674 REH196564:REI196674 ROD196564:ROE196674 RXZ196564:RYA196674 SHV196564:SHW196674 SRR196564:SRS196674 TBN196564:TBO196674 TLJ196564:TLK196674 TVF196564:TVG196674 UFB196564:UFC196674 UOX196564:UOY196674 UYT196564:UYU196674 VIP196564:VIQ196674 VSL196564:VSM196674 WCH196564:WCI196674 WMD196564:WME196674 WVZ196564:WWA196674 JN262100:JO262210 TJ262100:TK262210 ADF262100:ADG262210 ANB262100:ANC262210 AWX262100:AWY262210 BGT262100:BGU262210 BQP262100:BQQ262210 CAL262100:CAM262210 CKH262100:CKI262210 CUD262100:CUE262210 DDZ262100:DEA262210 DNV262100:DNW262210 DXR262100:DXS262210 EHN262100:EHO262210 ERJ262100:ERK262210 FBF262100:FBG262210 FLB262100:FLC262210 FUX262100:FUY262210 GET262100:GEU262210 GOP262100:GOQ262210 GYL262100:GYM262210 HIH262100:HII262210 HSD262100:HSE262210 IBZ262100:ICA262210 ILV262100:ILW262210 IVR262100:IVS262210 JFN262100:JFO262210 JPJ262100:JPK262210 JZF262100:JZG262210 KJB262100:KJC262210 KSX262100:KSY262210 LCT262100:LCU262210 LMP262100:LMQ262210 LWL262100:LWM262210 MGH262100:MGI262210 MQD262100:MQE262210 MZZ262100:NAA262210 NJV262100:NJW262210 NTR262100:NTS262210 ODN262100:ODO262210 ONJ262100:ONK262210 OXF262100:OXG262210 PHB262100:PHC262210 PQX262100:PQY262210 QAT262100:QAU262210 QKP262100:QKQ262210 QUL262100:QUM262210 REH262100:REI262210 ROD262100:ROE262210 RXZ262100:RYA262210 SHV262100:SHW262210 SRR262100:SRS262210 TBN262100:TBO262210 TLJ262100:TLK262210 TVF262100:TVG262210 UFB262100:UFC262210 UOX262100:UOY262210 UYT262100:UYU262210 VIP262100:VIQ262210 VSL262100:VSM262210 WCH262100:WCI262210 WMD262100:WME262210 WVZ262100:WWA262210 JN327636:JO327746 TJ327636:TK327746 ADF327636:ADG327746 ANB327636:ANC327746 AWX327636:AWY327746 BGT327636:BGU327746 BQP327636:BQQ327746 CAL327636:CAM327746 CKH327636:CKI327746 CUD327636:CUE327746 DDZ327636:DEA327746 DNV327636:DNW327746 DXR327636:DXS327746 EHN327636:EHO327746 ERJ327636:ERK327746 FBF327636:FBG327746 FLB327636:FLC327746 FUX327636:FUY327746 GET327636:GEU327746 GOP327636:GOQ327746 GYL327636:GYM327746 HIH327636:HII327746 HSD327636:HSE327746 IBZ327636:ICA327746 ILV327636:ILW327746 IVR327636:IVS327746 JFN327636:JFO327746 JPJ327636:JPK327746 JZF327636:JZG327746 KJB327636:KJC327746 KSX327636:KSY327746 LCT327636:LCU327746 LMP327636:LMQ327746 LWL327636:LWM327746 MGH327636:MGI327746 MQD327636:MQE327746 MZZ327636:NAA327746 NJV327636:NJW327746 NTR327636:NTS327746 ODN327636:ODO327746 ONJ327636:ONK327746 OXF327636:OXG327746 PHB327636:PHC327746 PQX327636:PQY327746 QAT327636:QAU327746 QKP327636:QKQ327746 QUL327636:QUM327746 REH327636:REI327746 ROD327636:ROE327746 RXZ327636:RYA327746 SHV327636:SHW327746 SRR327636:SRS327746 TBN327636:TBO327746 TLJ327636:TLK327746 TVF327636:TVG327746 UFB327636:UFC327746 UOX327636:UOY327746 UYT327636:UYU327746 VIP327636:VIQ327746 VSL327636:VSM327746 WCH327636:WCI327746 WMD327636:WME327746 WVZ327636:WWA327746 JN393172:JO393282 TJ393172:TK393282 ADF393172:ADG393282 ANB393172:ANC393282 AWX393172:AWY393282 BGT393172:BGU393282 BQP393172:BQQ393282 CAL393172:CAM393282 CKH393172:CKI393282 CUD393172:CUE393282 DDZ393172:DEA393282 DNV393172:DNW393282 DXR393172:DXS393282 EHN393172:EHO393282 ERJ393172:ERK393282 FBF393172:FBG393282 FLB393172:FLC393282 FUX393172:FUY393282 GET393172:GEU393282 GOP393172:GOQ393282 GYL393172:GYM393282 HIH393172:HII393282 HSD393172:HSE393282 IBZ393172:ICA393282 ILV393172:ILW393282 IVR393172:IVS393282 JFN393172:JFO393282 JPJ393172:JPK393282 JZF393172:JZG393282 KJB393172:KJC393282 KSX393172:KSY393282 LCT393172:LCU393282 LMP393172:LMQ393282 LWL393172:LWM393282 MGH393172:MGI393282 MQD393172:MQE393282 MZZ393172:NAA393282 NJV393172:NJW393282 NTR393172:NTS393282 ODN393172:ODO393282 ONJ393172:ONK393282 OXF393172:OXG393282 PHB393172:PHC393282 PQX393172:PQY393282 QAT393172:QAU393282 QKP393172:QKQ393282 QUL393172:QUM393282 REH393172:REI393282 ROD393172:ROE393282 RXZ393172:RYA393282 SHV393172:SHW393282 SRR393172:SRS393282 TBN393172:TBO393282 TLJ393172:TLK393282 TVF393172:TVG393282 UFB393172:UFC393282 UOX393172:UOY393282 UYT393172:UYU393282 VIP393172:VIQ393282 VSL393172:VSM393282 WCH393172:WCI393282 WMD393172:WME393282 WVZ393172:WWA393282 JN458708:JO458818 TJ458708:TK458818 ADF458708:ADG458818 ANB458708:ANC458818 AWX458708:AWY458818 BGT458708:BGU458818 BQP458708:BQQ458818 CAL458708:CAM458818 CKH458708:CKI458818 CUD458708:CUE458818 DDZ458708:DEA458818 DNV458708:DNW458818 DXR458708:DXS458818 EHN458708:EHO458818 ERJ458708:ERK458818 FBF458708:FBG458818 FLB458708:FLC458818 FUX458708:FUY458818 GET458708:GEU458818 GOP458708:GOQ458818 GYL458708:GYM458818 HIH458708:HII458818 HSD458708:HSE458818 IBZ458708:ICA458818 ILV458708:ILW458818 IVR458708:IVS458818 JFN458708:JFO458818 JPJ458708:JPK458818 JZF458708:JZG458818 KJB458708:KJC458818 KSX458708:KSY458818 LCT458708:LCU458818 LMP458708:LMQ458818 LWL458708:LWM458818 MGH458708:MGI458818 MQD458708:MQE458818 MZZ458708:NAA458818 NJV458708:NJW458818 NTR458708:NTS458818 ODN458708:ODO458818 ONJ458708:ONK458818 OXF458708:OXG458818 PHB458708:PHC458818 PQX458708:PQY458818 QAT458708:QAU458818 QKP458708:QKQ458818 QUL458708:QUM458818 REH458708:REI458818 ROD458708:ROE458818 RXZ458708:RYA458818 SHV458708:SHW458818 SRR458708:SRS458818 TBN458708:TBO458818 TLJ458708:TLK458818 TVF458708:TVG458818 UFB458708:UFC458818 UOX458708:UOY458818 UYT458708:UYU458818 VIP458708:VIQ458818 VSL458708:VSM458818 WCH458708:WCI458818 WMD458708:WME458818 WVZ458708:WWA458818 JN524244:JO524354 TJ524244:TK524354 ADF524244:ADG524354 ANB524244:ANC524354 AWX524244:AWY524354 BGT524244:BGU524354 BQP524244:BQQ524354 CAL524244:CAM524354 CKH524244:CKI524354 CUD524244:CUE524354 DDZ524244:DEA524354 DNV524244:DNW524354 DXR524244:DXS524354 EHN524244:EHO524354 ERJ524244:ERK524354 FBF524244:FBG524354 FLB524244:FLC524354 FUX524244:FUY524354 GET524244:GEU524354 GOP524244:GOQ524354 GYL524244:GYM524354 HIH524244:HII524354 HSD524244:HSE524354 IBZ524244:ICA524354 ILV524244:ILW524354 IVR524244:IVS524354 JFN524244:JFO524354 JPJ524244:JPK524354 JZF524244:JZG524354 KJB524244:KJC524354 KSX524244:KSY524354 LCT524244:LCU524354 LMP524244:LMQ524354 LWL524244:LWM524354 MGH524244:MGI524354 MQD524244:MQE524354 MZZ524244:NAA524354 NJV524244:NJW524354 NTR524244:NTS524354 ODN524244:ODO524354 ONJ524244:ONK524354 OXF524244:OXG524354 PHB524244:PHC524354 PQX524244:PQY524354 QAT524244:QAU524354 QKP524244:QKQ524354 QUL524244:QUM524354 REH524244:REI524354 ROD524244:ROE524354 RXZ524244:RYA524354 SHV524244:SHW524354 SRR524244:SRS524354 TBN524244:TBO524354 TLJ524244:TLK524354 TVF524244:TVG524354 UFB524244:UFC524354 UOX524244:UOY524354 UYT524244:UYU524354 VIP524244:VIQ524354 VSL524244:VSM524354 WCH524244:WCI524354 WMD524244:WME524354 WVZ524244:WWA524354 JN589780:JO589890 TJ589780:TK589890 ADF589780:ADG589890 ANB589780:ANC589890 AWX589780:AWY589890 BGT589780:BGU589890 BQP589780:BQQ589890 CAL589780:CAM589890 CKH589780:CKI589890 CUD589780:CUE589890 DDZ589780:DEA589890 DNV589780:DNW589890 DXR589780:DXS589890 EHN589780:EHO589890 ERJ589780:ERK589890 FBF589780:FBG589890 FLB589780:FLC589890 FUX589780:FUY589890 GET589780:GEU589890 GOP589780:GOQ589890 GYL589780:GYM589890 HIH589780:HII589890 HSD589780:HSE589890 IBZ589780:ICA589890 ILV589780:ILW589890 IVR589780:IVS589890 JFN589780:JFO589890 JPJ589780:JPK589890 JZF589780:JZG589890 KJB589780:KJC589890 KSX589780:KSY589890 LCT589780:LCU589890 LMP589780:LMQ589890 LWL589780:LWM589890 MGH589780:MGI589890 MQD589780:MQE589890 MZZ589780:NAA589890 NJV589780:NJW589890 NTR589780:NTS589890 ODN589780:ODO589890 ONJ589780:ONK589890 OXF589780:OXG589890 PHB589780:PHC589890 PQX589780:PQY589890 QAT589780:QAU589890 QKP589780:QKQ589890 QUL589780:QUM589890 REH589780:REI589890 ROD589780:ROE589890 RXZ589780:RYA589890 SHV589780:SHW589890 SRR589780:SRS589890 TBN589780:TBO589890 TLJ589780:TLK589890 TVF589780:TVG589890 UFB589780:UFC589890 UOX589780:UOY589890 UYT589780:UYU589890 VIP589780:VIQ589890 VSL589780:VSM589890 WCH589780:WCI589890 WMD589780:WME589890 WVZ589780:WWA589890 JN655316:JO655426 TJ655316:TK655426 ADF655316:ADG655426 ANB655316:ANC655426 AWX655316:AWY655426 BGT655316:BGU655426 BQP655316:BQQ655426 CAL655316:CAM655426 CKH655316:CKI655426 CUD655316:CUE655426 DDZ655316:DEA655426 DNV655316:DNW655426 DXR655316:DXS655426 EHN655316:EHO655426 ERJ655316:ERK655426 FBF655316:FBG655426 FLB655316:FLC655426 FUX655316:FUY655426 GET655316:GEU655426 GOP655316:GOQ655426 GYL655316:GYM655426 HIH655316:HII655426 HSD655316:HSE655426 IBZ655316:ICA655426 ILV655316:ILW655426 IVR655316:IVS655426 JFN655316:JFO655426 JPJ655316:JPK655426 JZF655316:JZG655426 KJB655316:KJC655426 KSX655316:KSY655426 LCT655316:LCU655426 LMP655316:LMQ655426 LWL655316:LWM655426 MGH655316:MGI655426 MQD655316:MQE655426 MZZ655316:NAA655426 NJV655316:NJW655426 NTR655316:NTS655426 ODN655316:ODO655426 ONJ655316:ONK655426 OXF655316:OXG655426 PHB655316:PHC655426 PQX655316:PQY655426 QAT655316:QAU655426 QKP655316:QKQ655426 QUL655316:QUM655426 REH655316:REI655426 ROD655316:ROE655426 RXZ655316:RYA655426 SHV655316:SHW655426 SRR655316:SRS655426 TBN655316:TBO655426 TLJ655316:TLK655426 TVF655316:TVG655426 UFB655316:UFC655426 UOX655316:UOY655426 UYT655316:UYU655426 VIP655316:VIQ655426 VSL655316:VSM655426 WCH655316:WCI655426 WMD655316:WME655426 WVZ655316:WWA655426 JN720852:JO720962 TJ720852:TK720962 ADF720852:ADG720962 ANB720852:ANC720962 AWX720852:AWY720962 BGT720852:BGU720962 BQP720852:BQQ720962 CAL720852:CAM720962 CKH720852:CKI720962 CUD720852:CUE720962 DDZ720852:DEA720962 DNV720852:DNW720962 DXR720852:DXS720962 EHN720852:EHO720962 ERJ720852:ERK720962 FBF720852:FBG720962 FLB720852:FLC720962 FUX720852:FUY720962 GET720852:GEU720962 GOP720852:GOQ720962 GYL720852:GYM720962 HIH720852:HII720962 HSD720852:HSE720962 IBZ720852:ICA720962 ILV720852:ILW720962 IVR720852:IVS720962 JFN720852:JFO720962 JPJ720852:JPK720962 JZF720852:JZG720962 KJB720852:KJC720962 KSX720852:KSY720962 LCT720852:LCU720962 LMP720852:LMQ720962 LWL720852:LWM720962 MGH720852:MGI720962 MQD720852:MQE720962 MZZ720852:NAA720962 NJV720852:NJW720962 NTR720852:NTS720962 ODN720852:ODO720962 ONJ720852:ONK720962 OXF720852:OXG720962 PHB720852:PHC720962 PQX720852:PQY720962 QAT720852:QAU720962 QKP720852:QKQ720962 QUL720852:QUM720962 REH720852:REI720962 ROD720852:ROE720962 RXZ720852:RYA720962 SHV720852:SHW720962 SRR720852:SRS720962 TBN720852:TBO720962 TLJ720852:TLK720962 TVF720852:TVG720962 UFB720852:UFC720962 UOX720852:UOY720962 UYT720852:UYU720962 VIP720852:VIQ720962 VSL720852:VSM720962 WCH720852:WCI720962 WMD720852:WME720962 WVZ720852:WWA720962 JN786388:JO786498 TJ786388:TK786498 ADF786388:ADG786498 ANB786388:ANC786498 AWX786388:AWY786498 BGT786388:BGU786498 BQP786388:BQQ786498 CAL786388:CAM786498 CKH786388:CKI786498 CUD786388:CUE786498 DDZ786388:DEA786498 DNV786388:DNW786498 DXR786388:DXS786498 EHN786388:EHO786498 ERJ786388:ERK786498 FBF786388:FBG786498 FLB786388:FLC786498 FUX786388:FUY786498 GET786388:GEU786498 GOP786388:GOQ786498 GYL786388:GYM786498 HIH786388:HII786498 HSD786388:HSE786498 IBZ786388:ICA786498 ILV786388:ILW786498 IVR786388:IVS786498 JFN786388:JFO786498 JPJ786388:JPK786498 JZF786388:JZG786498 KJB786388:KJC786498 KSX786388:KSY786498 LCT786388:LCU786498 LMP786388:LMQ786498 LWL786388:LWM786498 MGH786388:MGI786498 MQD786388:MQE786498 MZZ786388:NAA786498 NJV786388:NJW786498 NTR786388:NTS786498 ODN786388:ODO786498 ONJ786388:ONK786498 OXF786388:OXG786498 PHB786388:PHC786498 PQX786388:PQY786498 QAT786388:QAU786498 QKP786388:QKQ786498 QUL786388:QUM786498 REH786388:REI786498 ROD786388:ROE786498 RXZ786388:RYA786498 SHV786388:SHW786498 SRR786388:SRS786498 TBN786388:TBO786498 TLJ786388:TLK786498 TVF786388:TVG786498 UFB786388:UFC786498 UOX786388:UOY786498 UYT786388:UYU786498 VIP786388:VIQ786498 VSL786388:VSM786498 WCH786388:WCI786498 WMD786388:WME786498 WVZ786388:WWA786498 JN851924:JO852034 TJ851924:TK852034 ADF851924:ADG852034 ANB851924:ANC852034 AWX851924:AWY852034 BGT851924:BGU852034 BQP851924:BQQ852034 CAL851924:CAM852034 CKH851924:CKI852034 CUD851924:CUE852034 DDZ851924:DEA852034 DNV851924:DNW852034 DXR851924:DXS852034 EHN851924:EHO852034 ERJ851924:ERK852034 FBF851924:FBG852034 FLB851924:FLC852034 FUX851924:FUY852034 GET851924:GEU852034 GOP851924:GOQ852034 GYL851924:GYM852034 HIH851924:HII852034 HSD851924:HSE852034 IBZ851924:ICA852034 ILV851924:ILW852034 IVR851924:IVS852034 JFN851924:JFO852034 JPJ851924:JPK852034 JZF851924:JZG852034 KJB851924:KJC852034 KSX851924:KSY852034 LCT851924:LCU852034 LMP851924:LMQ852034 LWL851924:LWM852034 MGH851924:MGI852034 MQD851924:MQE852034 MZZ851924:NAA852034 NJV851924:NJW852034 NTR851924:NTS852034 ODN851924:ODO852034 ONJ851924:ONK852034 OXF851924:OXG852034 PHB851924:PHC852034 PQX851924:PQY852034 QAT851924:QAU852034 QKP851924:QKQ852034 QUL851924:QUM852034 REH851924:REI852034 ROD851924:ROE852034 RXZ851924:RYA852034 SHV851924:SHW852034 SRR851924:SRS852034 TBN851924:TBO852034 TLJ851924:TLK852034 TVF851924:TVG852034 UFB851924:UFC852034 UOX851924:UOY852034 UYT851924:UYU852034 VIP851924:VIQ852034 VSL851924:VSM852034 WCH851924:WCI852034 WMD851924:WME852034 WVZ851924:WWA852034 JN917460:JO917570 TJ917460:TK917570 ADF917460:ADG917570 ANB917460:ANC917570 AWX917460:AWY917570 BGT917460:BGU917570 BQP917460:BQQ917570 CAL917460:CAM917570 CKH917460:CKI917570 CUD917460:CUE917570 DDZ917460:DEA917570 DNV917460:DNW917570 DXR917460:DXS917570 EHN917460:EHO917570 ERJ917460:ERK917570 FBF917460:FBG917570 FLB917460:FLC917570 FUX917460:FUY917570 GET917460:GEU917570 GOP917460:GOQ917570 GYL917460:GYM917570 HIH917460:HII917570 HSD917460:HSE917570 IBZ917460:ICA917570 ILV917460:ILW917570 IVR917460:IVS917570 JFN917460:JFO917570 JPJ917460:JPK917570 JZF917460:JZG917570 KJB917460:KJC917570 KSX917460:KSY917570 LCT917460:LCU917570 LMP917460:LMQ917570 LWL917460:LWM917570 MGH917460:MGI917570 MQD917460:MQE917570 MZZ917460:NAA917570 NJV917460:NJW917570 NTR917460:NTS917570 ODN917460:ODO917570 ONJ917460:ONK917570 OXF917460:OXG917570 PHB917460:PHC917570 PQX917460:PQY917570 QAT917460:QAU917570 QKP917460:QKQ917570 QUL917460:QUM917570 REH917460:REI917570 ROD917460:ROE917570 RXZ917460:RYA917570 SHV917460:SHW917570 SRR917460:SRS917570 TBN917460:TBO917570 TLJ917460:TLK917570 TVF917460:TVG917570 UFB917460:UFC917570 UOX917460:UOY917570 UYT917460:UYU917570 VIP917460:VIQ917570 VSL917460:VSM917570 WCH917460:WCI917570 WMD917460:WME917570 WVZ917460:WWA917570 JN982996:JO983106 TJ982996:TK983106 ADF982996:ADG983106 ANB982996:ANC983106 AWX982996:AWY983106 BGT982996:BGU983106 BQP982996:BQQ983106 CAL982996:CAM983106 CKH982996:CKI983106 CUD982996:CUE983106 DDZ982996:DEA983106 DNV982996:DNW983106 DXR982996:DXS983106 EHN982996:EHO983106 ERJ982996:ERK983106 FBF982996:FBG983106 FLB982996:FLC983106 FUX982996:FUY983106 GET982996:GEU983106 GOP982996:GOQ983106 GYL982996:GYM983106 HIH982996:HII983106 HSD982996:HSE983106 IBZ982996:ICA983106 ILV982996:ILW983106 IVR982996:IVS983106 JFN982996:JFO983106 JPJ982996:JPK983106 JZF982996:JZG983106 KJB982996:KJC983106 KSX982996:KSY983106 LCT982996:LCU983106 LMP982996:LMQ983106 LWL982996:LWM983106 MGH982996:MGI983106 MQD982996:MQE983106 MZZ982996:NAA983106 NJV982996:NJW983106 NTR982996:NTS983106 ODN982996:ODO983106 ONJ982996:ONK983106 OXF982996:OXG983106 PHB982996:PHC983106 PQX982996:PQY983106 QAT982996:QAU983106 QKP982996:QKQ983106 QUL982996:QUM983106 REH982996:REI983106 ROD982996:ROE983106 RXZ982996:RYA983106 SHV982996:SHW983106 SRR982996:SRS983106 TBN982996:TBO983106 TLJ982996:TLK983106 TVF982996:TVG983106 UFB982996:UFC983106 UOX982996:UOY983106 UYT982996:UYU983106 VIP982996:VIQ983106 VSL982996:VSM983106 WCH982996:WCI983106 WMD982996:WME983106 WVZ982996:WWA983106 JP65492:JP65731 TL65492:TL65731 ADH65492:ADH65731 AND65492:AND65731 AWZ65492:AWZ65731 BGV65492:BGV65731 BQR65492:BQR65731 CAN65492:CAN65731 CKJ65492:CKJ65731 CUF65492:CUF65731 DEB65492:DEB65731 DNX65492:DNX65731 DXT65492:DXT65731 EHP65492:EHP65731 ERL65492:ERL65731 FBH65492:FBH65731 FLD65492:FLD65731 FUZ65492:FUZ65731 GEV65492:GEV65731 GOR65492:GOR65731 GYN65492:GYN65731 HIJ65492:HIJ65731 HSF65492:HSF65731 ICB65492:ICB65731 ILX65492:ILX65731 IVT65492:IVT65731 JFP65492:JFP65731 JPL65492:JPL65731 JZH65492:JZH65731 KJD65492:KJD65731 KSZ65492:KSZ65731 LCV65492:LCV65731 LMR65492:LMR65731 LWN65492:LWN65731 MGJ65492:MGJ65731 MQF65492:MQF65731 NAB65492:NAB65731 NJX65492:NJX65731 NTT65492:NTT65731 ODP65492:ODP65731 ONL65492:ONL65731 OXH65492:OXH65731 PHD65492:PHD65731 PQZ65492:PQZ65731 QAV65492:QAV65731 QKR65492:QKR65731 QUN65492:QUN65731 REJ65492:REJ65731 ROF65492:ROF65731 RYB65492:RYB65731 SHX65492:SHX65731 SRT65492:SRT65731 TBP65492:TBP65731 TLL65492:TLL65731 TVH65492:TVH65731 UFD65492:UFD65731 UOZ65492:UOZ65731 UYV65492:UYV65731 VIR65492:VIR65731 VSN65492:VSN65731 WCJ65492:WCJ65731 WMF65492:WMF65731 WWB65492:WWB65731 JP131028:JP131267 TL131028:TL131267 ADH131028:ADH131267 AND131028:AND131267 AWZ131028:AWZ131267 BGV131028:BGV131267 BQR131028:BQR131267 CAN131028:CAN131267 CKJ131028:CKJ131267 CUF131028:CUF131267 DEB131028:DEB131267 DNX131028:DNX131267 DXT131028:DXT131267 EHP131028:EHP131267 ERL131028:ERL131267 FBH131028:FBH131267 FLD131028:FLD131267 FUZ131028:FUZ131267 GEV131028:GEV131267 GOR131028:GOR131267 GYN131028:GYN131267 HIJ131028:HIJ131267 HSF131028:HSF131267 ICB131028:ICB131267 ILX131028:ILX131267 IVT131028:IVT131267 JFP131028:JFP131267 JPL131028:JPL131267 JZH131028:JZH131267 KJD131028:KJD131267 KSZ131028:KSZ131267 LCV131028:LCV131267 LMR131028:LMR131267 LWN131028:LWN131267 MGJ131028:MGJ131267 MQF131028:MQF131267 NAB131028:NAB131267 NJX131028:NJX131267 NTT131028:NTT131267 ODP131028:ODP131267 ONL131028:ONL131267 OXH131028:OXH131267 PHD131028:PHD131267 PQZ131028:PQZ131267 QAV131028:QAV131267 QKR131028:QKR131267 QUN131028:QUN131267 REJ131028:REJ131267 ROF131028:ROF131267 RYB131028:RYB131267 SHX131028:SHX131267 SRT131028:SRT131267 TBP131028:TBP131267 TLL131028:TLL131267 TVH131028:TVH131267 UFD131028:UFD131267 UOZ131028:UOZ131267 UYV131028:UYV131267 VIR131028:VIR131267 VSN131028:VSN131267 WCJ131028:WCJ131267 WMF131028:WMF131267 WWB131028:WWB131267 JP196564:JP196803 TL196564:TL196803 ADH196564:ADH196803 AND196564:AND196803 AWZ196564:AWZ196803 BGV196564:BGV196803 BQR196564:BQR196803 CAN196564:CAN196803 CKJ196564:CKJ196803 CUF196564:CUF196803 DEB196564:DEB196803 DNX196564:DNX196803 DXT196564:DXT196803 EHP196564:EHP196803 ERL196564:ERL196803 FBH196564:FBH196803 FLD196564:FLD196803 FUZ196564:FUZ196803 GEV196564:GEV196803 GOR196564:GOR196803 GYN196564:GYN196803 HIJ196564:HIJ196803 HSF196564:HSF196803 ICB196564:ICB196803 ILX196564:ILX196803 IVT196564:IVT196803 JFP196564:JFP196803 JPL196564:JPL196803 JZH196564:JZH196803 KJD196564:KJD196803 KSZ196564:KSZ196803 LCV196564:LCV196803 LMR196564:LMR196803 LWN196564:LWN196803 MGJ196564:MGJ196803 MQF196564:MQF196803 NAB196564:NAB196803 NJX196564:NJX196803 NTT196564:NTT196803 ODP196564:ODP196803 ONL196564:ONL196803 OXH196564:OXH196803 PHD196564:PHD196803 PQZ196564:PQZ196803 QAV196564:QAV196803 QKR196564:QKR196803 QUN196564:QUN196803 REJ196564:REJ196803 ROF196564:ROF196803 RYB196564:RYB196803 SHX196564:SHX196803 SRT196564:SRT196803 TBP196564:TBP196803 TLL196564:TLL196803 TVH196564:TVH196803 UFD196564:UFD196803 UOZ196564:UOZ196803 UYV196564:UYV196803 VIR196564:VIR196803 VSN196564:VSN196803 WCJ196564:WCJ196803 WMF196564:WMF196803 WWB196564:WWB196803 JP262100:JP262339 TL262100:TL262339 ADH262100:ADH262339 AND262100:AND262339 AWZ262100:AWZ262339 BGV262100:BGV262339 BQR262100:BQR262339 CAN262100:CAN262339 CKJ262100:CKJ262339 CUF262100:CUF262339 DEB262100:DEB262339 DNX262100:DNX262339 DXT262100:DXT262339 EHP262100:EHP262339 ERL262100:ERL262339 FBH262100:FBH262339 FLD262100:FLD262339 FUZ262100:FUZ262339 GEV262100:GEV262339 GOR262100:GOR262339 GYN262100:GYN262339 HIJ262100:HIJ262339 HSF262100:HSF262339 ICB262100:ICB262339 ILX262100:ILX262339 IVT262100:IVT262339 JFP262100:JFP262339 JPL262100:JPL262339 JZH262100:JZH262339 KJD262100:KJD262339 KSZ262100:KSZ262339 LCV262100:LCV262339 LMR262100:LMR262339 LWN262100:LWN262339 MGJ262100:MGJ262339 MQF262100:MQF262339 NAB262100:NAB262339 NJX262100:NJX262339 NTT262100:NTT262339 ODP262100:ODP262339 ONL262100:ONL262339 OXH262100:OXH262339 PHD262100:PHD262339 PQZ262100:PQZ262339 QAV262100:QAV262339 QKR262100:QKR262339 QUN262100:QUN262339 REJ262100:REJ262339 ROF262100:ROF262339 RYB262100:RYB262339 SHX262100:SHX262339 SRT262100:SRT262339 TBP262100:TBP262339 TLL262100:TLL262339 TVH262100:TVH262339 UFD262100:UFD262339 UOZ262100:UOZ262339 UYV262100:UYV262339 VIR262100:VIR262339 VSN262100:VSN262339 WCJ262100:WCJ262339 WMF262100:WMF262339 WWB262100:WWB262339 JP327636:JP327875 TL327636:TL327875 ADH327636:ADH327875 AND327636:AND327875 AWZ327636:AWZ327875 BGV327636:BGV327875 BQR327636:BQR327875 CAN327636:CAN327875 CKJ327636:CKJ327875 CUF327636:CUF327875 DEB327636:DEB327875 DNX327636:DNX327875 DXT327636:DXT327875 EHP327636:EHP327875 ERL327636:ERL327875 FBH327636:FBH327875 FLD327636:FLD327875 FUZ327636:FUZ327875 GEV327636:GEV327875 GOR327636:GOR327875 GYN327636:GYN327875 HIJ327636:HIJ327875 HSF327636:HSF327875 ICB327636:ICB327875 ILX327636:ILX327875 IVT327636:IVT327875 JFP327636:JFP327875 JPL327636:JPL327875 JZH327636:JZH327875 KJD327636:KJD327875 KSZ327636:KSZ327875 LCV327636:LCV327875 LMR327636:LMR327875 LWN327636:LWN327875 MGJ327636:MGJ327875 MQF327636:MQF327875 NAB327636:NAB327875 NJX327636:NJX327875 NTT327636:NTT327875 ODP327636:ODP327875 ONL327636:ONL327875 OXH327636:OXH327875 PHD327636:PHD327875 PQZ327636:PQZ327875 QAV327636:QAV327875 QKR327636:QKR327875 QUN327636:QUN327875 REJ327636:REJ327875 ROF327636:ROF327875 RYB327636:RYB327875 SHX327636:SHX327875 SRT327636:SRT327875 TBP327636:TBP327875 TLL327636:TLL327875 TVH327636:TVH327875 UFD327636:UFD327875 UOZ327636:UOZ327875 UYV327636:UYV327875 VIR327636:VIR327875 VSN327636:VSN327875 WCJ327636:WCJ327875 WMF327636:WMF327875 WWB327636:WWB327875 JP393172:JP393411 TL393172:TL393411 ADH393172:ADH393411 AND393172:AND393411 AWZ393172:AWZ393411 BGV393172:BGV393411 BQR393172:BQR393411 CAN393172:CAN393411 CKJ393172:CKJ393411 CUF393172:CUF393411 DEB393172:DEB393411 DNX393172:DNX393411 DXT393172:DXT393411 EHP393172:EHP393411 ERL393172:ERL393411 FBH393172:FBH393411 FLD393172:FLD393411 FUZ393172:FUZ393411 GEV393172:GEV393411 GOR393172:GOR393411 GYN393172:GYN393411 HIJ393172:HIJ393411 HSF393172:HSF393411 ICB393172:ICB393411 ILX393172:ILX393411 IVT393172:IVT393411 JFP393172:JFP393411 JPL393172:JPL393411 JZH393172:JZH393411 KJD393172:KJD393411 KSZ393172:KSZ393411 LCV393172:LCV393411 LMR393172:LMR393411 LWN393172:LWN393411 MGJ393172:MGJ393411 MQF393172:MQF393411 NAB393172:NAB393411 NJX393172:NJX393411 NTT393172:NTT393411 ODP393172:ODP393411 ONL393172:ONL393411 OXH393172:OXH393411 PHD393172:PHD393411 PQZ393172:PQZ393411 QAV393172:QAV393411 QKR393172:QKR393411 QUN393172:QUN393411 REJ393172:REJ393411 ROF393172:ROF393411 RYB393172:RYB393411 SHX393172:SHX393411 SRT393172:SRT393411 TBP393172:TBP393411 TLL393172:TLL393411 TVH393172:TVH393411 UFD393172:UFD393411 UOZ393172:UOZ393411 UYV393172:UYV393411 VIR393172:VIR393411 VSN393172:VSN393411 WCJ393172:WCJ393411 WMF393172:WMF393411 WWB393172:WWB393411 JP458708:JP458947 TL458708:TL458947 ADH458708:ADH458947 AND458708:AND458947 AWZ458708:AWZ458947 BGV458708:BGV458947 BQR458708:BQR458947 CAN458708:CAN458947 CKJ458708:CKJ458947 CUF458708:CUF458947 DEB458708:DEB458947 DNX458708:DNX458947 DXT458708:DXT458947 EHP458708:EHP458947 ERL458708:ERL458947 FBH458708:FBH458947 FLD458708:FLD458947 FUZ458708:FUZ458947 GEV458708:GEV458947 GOR458708:GOR458947 GYN458708:GYN458947 HIJ458708:HIJ458947 HSF458708:HSF458947 ICB458708:ICB458947 ILX458708:ILX458947 IVT458708:IVT458947 JFP458708:JFP458947 JPL458708:JPL458947 JZH458708:JZH458947 KJD458708:KJD458947 KSZ458708:KSZ458947 LCV458708:LCV458947 LMR458708:LMR458947 LWN458708:LWN458947 MGJ458708:MGJ458947 MQF458708:MQF458947 NAB458708:NAB458947 NJX458708:NJX458947 NTT458708:NTT458947 ODP458708:ODP458947 ONL458708:ONL458947 OXH458708:OXH458947 PHD458708:PHD458947 PQZ458708:PQZ458947 QAV458708:QAV458947 QKR458708:QKR458947 QUN458708:QUN458947 REJ458708:REJ458947 ROF458708:ROF458947 RYB458708:RYB458947 SHX458708:SHX458947 SRT458708:SRT458947 TBP458708:TBP458947 TLL458708:TLL458947 TVH458708:TVH458947 UFD458708:UFD458947 UOZ458708:UOZ458947 UYV458708:UYV458947 VIR458708:VIR458947 VSN458708:VSN458947 WCJ458708:WCJ458947 WMF458708:WMF458947 WWB458708:WWB458947 JP524244:JP524483 TL524244:TL524483 ADH524244:ADH524483 AND524244:AND524483 AWZ524244:AWZ524483 BGV524244:BGV524483 BQR524244:BQR524483 CAN524244:CAN524483 CKJ524244:CKJ524483 CUF524244:CUF524483 DEB524244:DEB524483 DNX524244:DNX524483 DXT524244:DXT524483 EHP524244:EHP524483 ERL524244:ERL524483 FBH524244:FBH524483 FLD524244:FLD524483 FUZ524244:FUZ524483 GEV524244:GEV524483 GOR524244:GOR524483 GYN524244:GYN524483 HIJ524244:HIJ524483 HSF524244:HSF524483 ICB524244:ICB524483 ILX524244:ILX524483 IVT524244:IVT524483 JFP524244:JFP524483 JPL524244:JPL524483 JZH524244:JZH524483 KJD524244:KJD524483 KSZ524244:KSZ524483 LCV524244:LCV524483 LMR524244:LMR524483 LWN524244:LWN524483 MGJ524244:MGJ524483 MQF524244:MQF524483 NAB524244:NAB524483 NJX524244:NJX524483 NTT524244:NTT524483 ODP524244:ODP524483 ONL524244:ONL524483 OXH524244:OXH524483 PHD524244:PHD524483 PQZ524244:PQZ524483 QAV524244:QAV524483 QKR524244:QKR524483 QUN524244:QUN524483 REJ524244:REJ524483 ROF524244:ROF524483 RYB524244:RYB524483 SHX524244:SHX524483 SRT524244:SRT524483 TBP524244:TBP524483 TLL524244:TLL524483 TVH524244:TVH524483 UFD524244:UFD524483 UOZ524244:UOZ524483 UYV524244:UYV524483 VIR524244:VIR524483 VSN524244:VSN524483 WCJ524244:WCJ524483 WMF524244:WMF524483 WWB524244:WWB524483 JP589780:JP590019 TL589780:TL590019 ADH589780:ADH590019 AND589780:AND590019 AWZ589780:AWZ590019 BGV589780:BGV590019 BQR589780:BQR590019 CAN589780:CAN590019 CKJ589780:CKJ590019 CUF589780:CUF590019 DEB589780:DEB590019 DNX589780:DNX590019 DXT589780:DXT590019 EHP589780:EHP590019 ERL589780:ERL590019 FBH589780:FBH590019 FLD589780:FLD590019 FUZ589780:FUZ590019 GEV589780:GEV590019 GOR589780:GOR590019 GYN589780:GYN590019 HIJ589780:HIJ590019 HSF589780:HSF590019 ICB589780:ICB590019 ILX589780:ILX590019 IVT589780:IVT590019 JFP589780:JFP590019 JPL589780:JPL590019 JZH589780:JZH590019 KJD589780:KJD590019 KSZ589780:KSZ590019 LCV589780:LCV590019 LMR589780:LMR590019 LWN589780:LWN590019 MGJ589780:MGJ590019 MQF589780:MQF590019 NAB589780:NAB590019 NJX589780:NJX590019 NTT589780:NTT590019 ODP589780:ODP590019 ONL589780:ONL590019 OXH589780:OXH590019 PHD589780:PHD590019 PQZ589780:PQZ590019 QAV589780:QAV590019 QKR589780:QKR590019 QUN589780:QUN590019 REJ589780:REJ590019 ROF589780:ROF590019 RYB589780:RYB590019 SHX589780:SHX590019 SRT589780:SRT590019 TBP589780:TBP590019 TLL589780:TLL590019 TVH589780:TVH590019 UFD589780:UFD590019 UOZ589780:UOZ590019 UYV589780:UYV590019 VIR589780:VIR590019 VSN589780:VSN590019 WCJ589780:WCJ590019 WMF589780:WMF590019 WWB589780:WWB590019 JP655316:JP655555 TL655316:TL655555 ADH655316:ADH655555 AND655316:AND655555 AWZ655316:AWZ655555 BGV655316:BGV655555 BQR655316:BQR655555 CAN655316:CAN655555 CKJ655316:CKJ655555 CUF655316:CUF655555 DEB655316:DEB655555 DNX655316:DNX655555 DXT655316:DXT655555 EHP655316:EHP655555 ERL655316:ERL655555 FBH655316:FBH655555 FLD655316:FLD655555 FUZ655316:FUZ655555 GEV655316:GEV655555 GOR655316:GOR655555 GYN655316:GYN655555 HIJ655316:HIJ655555 HSF655316:HSF655555 ICB655316:ICB655555 ILX655316:ILX655555 IVT655316:IVT655555 JFP655316:JFP655555 JPL655316:JPL655555 JZH655316:JZH655555 KJD655316:KJD655555 KSZ655316:KSZ655555 LCV655316:LCV655555 LMR655316:LMR655555 LWN655316:LWN655555 MGJ655316:MGJ655555 MQF655316:MQF655555 NAB655316:NAB655555 NJX655316:NJX655555 NTT655316:NTT655555 ODP655316:ODP655555 ONL655316:ONL655555 OXH655316:OXH655555 PHD655316:PHD655555 PQZ655316:PQZ655555 QAV655316:QAV655555 QKR655316:QKR655555 QUN655316:QUN655555 REJ655316:REJ655555 ROF655316:ROF655555 RYB655316:RYB655555 SHX655316:SHX655555 SRT655316:SRT655555 TBP655316:TBP655555 TLL655316:TLL655555 TVH655316:TVH655555 UFD655316:UFD655555 UOZ655316:UOZ655555 UYV655316:UYV655555 VIR655316:VIR655555 VSN655316:VSN655555 WCJ655316:WCJ655555 WMF655316:WMF655555 WWB655316:WWB655555 JP720852:JP721091 TL720852:TL721091 ADH720852:ADH721091 AND720852:AND721091 AWZ720852:AWZ721091 BGV720852:BGV721091 BQR720852:BQR721091 CAN720852:CAN721091 CKJ720852:CKJ721091 CUF720852:CUF721091 DEB720852:DEB721091 DNX720852:DNX721091 DXT720852:DXT721091 EHP720852:EHP721091 ERL720852:ERL721091 FBH720852:FBH721091 FLD720852:FLD721091 FUZ720852:FUZ721091 GEV720852:GEV721091 GOR720852:GOR721091 GYN720852:GYN721091 HIJ720852:HIJ721091 HSF720852:HSF721091 ICB720852:ICB721091 ILX720852:ILX721091 IVT720852:IVT721091 JFP720852:JFP721091 JPL720852:JPL721091 JZH720852:JZH721091 KJD720852:KJD721091 KSZ720852:KSZ721091 LCV720852:LCV721091 LMR720852:LMR721091 LWN720852:LWN721091 MGJ720852:MGJ721091 MQF720852:MQF721091 NAB720852:NAB721091 NJX720852:NJX721091 NTT720852:NTT721091 ODP720852:ODP721091 ONL720852:ONL721091 OXH720852:OXH721091 PHD720852:PHD721091 PQZ720852:PQZ721091 QAV720852:QAV721091 QKR720852:QKR721091 QUN720852:QUN721091 REJ720852:REJ721091 ROF720852:ROF721091 RYB720852:RYB721091 SHX720852:SHX721091 SRT720852:SRT721091 TBP720852:TBP721091 TLL720852:TLL721091 TVH720852:TVH721091 UFD720852:UFD721091 UOZ720852:UOZ721091 UYV720852:UYV721091 VIR720852:VIR721091 VSN720852:VSN721091 WCJ720852:WCJ721091 WMF720852:WMF721091 WWB720852:WWB721091 JP786388:JP786627 TL786388:TL786627 ADH786388:ADH786627 AND786388:AND786627 AWZ786388:AWZ786627 BGV786388:BGV786627 BQR786388:BQR786627 CAN786388:CAN786627 CKJ786388:CKJ786627 CUF786388:CUF786627 DEB786388:DEB786627 DNX786388:DNX786627 DXT786388:DXT786627 EHP786388:EHP786627 ERL786388:ERL786627 FBH786388:FBH786627 FLD786388:FLD786627 FUZ786388:FUZ786627 GEV786388:GEV786627 GOR786388:GOR786627 GYN786388:GYN786627 HIJ786388:HIJ786627 HSF786388:HSF786627 ICB786388:ICB786627 ILX786388:ILX786627 IVT786388:IVT786627 JFP786388:JFP786627 JPL786388:JPL786627 JZH786388:JZH786627 KJD786388:KJD786627 KSZ786388:KSZ786627 LCV786388:LCV786627 LMR786388:LMR786627 LWN786388:LWN786627 MGJ786388:MGJ786627 MQF786388:MQF786627 NAB786388:NAB786627 NJX786388:NJX786627 NTT786388:NTT786627 ODP786388:ODP786627 ONL786388:ONL786627 OXH786388:OXH786627 PHD786388:PHD786627 PQZ786388:PQZ786627 QAV786388:QAV786627 QKR786388:QKR786627 QUN786388:QUN786627 REJ786388:REJ786627 ROF786388:ROF786627 RYB786388:RYB786627 SHX786388:SHX786627 SRT786388:SRT786627 TBP786388:TBP786627 TLL786388:TLL786627 TVH786388:TVH786627 UFD786388:UFD786627 UOZ786388:UOZ786627 UYV786388:UYV786627 VIR786388:VIR786627 VSN786388:VSN786627 WCJ786388:WCJ786627 WMF786388:WMF786627 WWB786388:WWB786627 JP851924:JP852163 TL851924:TL852163 ADH851924:ADH852163 AND851924:AND852163 AWZ851924:AWZ852163 BGV851924:BGV852163 BQR851924:BQR852163 CAN851924:CAN852163 CKJ851924:CKJ852163 CUF851924:CUF852163 DEB851924:DEB852163 DNX851924:DNX852163 DXT851924:DXT852163 EHP851924:EHP852163 ERL851924:ERL852163 FBH851924:FBH852163 FLD851924:FLD852163 FUZ851924:FUZ852163 GEV851924:GEV852163 GOR851924:GOR852163 GYN851924:GYN852163 HIJ851924:HIJ852163 HSF851924:HSF852163 ICB851924:ICB852163 ILX851924:ILX852163 IVT851924:IVT852163 JFP851924:JFP852163 JPL851924:JPL852163 JZH851924:JZH852163 KJD851924:KJD852163 KSZ851924:KSZ852163 LCV851924:LCV852163 LMR851924:LMR852163 LWN851924:LWN852163 MGJ851924:MGJ852163 MQF851924:MQF852163 NAB851924:NAB852163 NJX851924:NJX852163 NTT851924:NTT852163 ODP851924:ODP852163 ONL851924:ONL852163 OXH851924:OXH852163 PHD851924:PHD852163 PQZ851924:PQZ852163 QAV851924:QAV852163 QKR851924:QKR852163 QUN851924:QUN852163 REJ851924:REJ852163 ROF851924:ROF852163 RYB851924:RYB852163 SHX851924:SHX852163 SRT851924:SRT852163 TBP851924:TBP852163 TLL851924:TLL852163 TVH851924:TVH852163 UFD851924:UFD852163 UOZ851924:UOZ852163 UYV851924:UYV852163 VIR851924:VIR852163 VSN851924:VSN852163 WCJ851924:WCJ852163 WMF851924:WMF852163 WWB851924:WWB852163 JP917460:JP917699 TL917460:TL917699 ADH917460:ADH917699 AND917460:AND917699 AWZ917460:AWZ917699 BGV917460:BGV917699 BQR917460:BQR917699 CAN917460:CAN917699 CKJ917460:CKJ917699 CUF917460:CUF917699 DEB917460:DEB917699 DNX917460:DNX917699 DXT917460:DXT917699 EHP917460:EHP917699 ERL917460:ERL917699 FBH917460:FBH917699 FLD917460:FLD917699 FUZ917460:FUZ917699 GEV917460:GEV917699 GOR917460:GOR917699 GYN917460:GYN917699 HIJ917460:HIJ917699 HSF917460:HSF917699 ICB917460:ICB917699 ILX917460:ILX917699 IVT917460:IVT917699 JFP917460:JFP917699 JPL917460:JPL917699 JZH917460:JZH917699 KJD917460:KJD917699 KSZ917460:KSZ917699 LCV917460:LCV917699 LMR917460:LMR917699 LWN917460:LWN917699 MGJ917460:MGJ917699 MQF917460:MQF917699 NAB917460:NAB917699 NJX917460:NJX917699 NTT917460:NTT917699 ODP917460:ODP917699 ONL917460:ONL917699 OXH917460:OXH917699 PHD917460:PHD917699 PQZ917460:PQZ917699 QAV917460:QAV917699 QKR917460:QKR917699 QUN917460:QUN917699 REJ917460:REJ917699 ROF917460:ROF917699 RYB917460:RYB917699 SHX917460:SHX917699 SRT917460:SRT917699 TBP917460:TBP917699 TLL917460:TLL917699 TVH917460:TVH917699 UFD917460:UFD917699 UOZ917460:UOZ917699 UYV917460:UYV917699 VIR917460:VIR917699 VSN917460:VSN917699 WCJ917460:WCJ917699 WMF917460:WMF917699 WWB917460:WWB917699 JP982996:JP983235 TL982996:TL983235 ADH982996:ADH983235 AND982996:AND983235 AWZ982996:AWZ983235 BGV982996:BGV983235 BQR982996:BQR983235 CAN982996:CAN983235 CKJ982996:CKJ983235 CUF982996:CUF983235 DEB982996:DEB983235 DNX982996:DNX983235 DXT982996:DXT983235 EHP982996:EHP983235 ERL982996:ERL983235 FBH982996:FBH983235 FLD982996:FLD983235 FUZ982996:FUZ983235 GEV982996:GEV983235 GOR982996:GOR983235 GYN982996:GYN983235 HIJ982996:HIJ983235 HSF982996:HSF983235 ICB982996:ICB983235 ILX982996:ILX983235 IVT982996:IVT983235 JFP982996:JFP983235 JPL982996:JPL983235 JZH982996:JZH983235 KJD982996:KJD983235 KSZ982996:KSZ983235 LCV982996:LCV983235 LMR982996:LMR983235 LWN982996:LWN983235 MGJ982996:MGJ983235 MQF982996:MQF983235 NAB982996:NAB983235 NJX982996:NJX983235 NTT982996:NTT983235 ODP982996:ODP983235 ONL982996:ONL983235 OXH982996:OXH983235 PHD982996:PHD983235 PQZ982996:PQZ983235 QAV982996:QAV983235 QKR982996:QKR983235 QUN982996:QUN983235 REJ982996:REJ983235 ROF982996:ROF983235 RYB982996:RYB983235 SHX982996:SHX983235 SRT982996:SRT983235 TBP982996:TBP983235 TLL982996:TLL983235 TVH982996:TVH983235 UFD982996:UFD983235 UOZ982996:UOZ983235 UYV982996:UYV983235 VIR982996:VIR983235 VSN982996:VSN983235 WCJ982996:WCJ983235 WMF982996:WMF983235 WWB982996:WWB983235 W65492:W65731 JS65492:JS65731 TO65492:TO65731 ADK65492:ADK65731 ANG65492:ANG65731 AXC65492:AXC65731 BGY65492:BGY65731 BQU65492:BQU65731 CAQ65492:CAQ65731 CKM65492:CKM65731 CUI65492:CUI65731 DEE65492:DEE65731 DOA65492:DOA65731 DXW65492:DXW65731 EHS65492:EHS65731 ERO65492:ERO65731 FBK65492:FBK65731 FLG65492:FLG65731 FVC65492:FVC65731 GEY65492:GEY65731 GOU65492:GOU65731 GYQ65492:GYQ65731 HIM65492:HIM65731 HSI65492:HSI65731 ICE65492:ICE65731 IMA65492:IMA65731 IVW65492:IVW65731 JFS65492:JFS65731 JPO65492:JPO65731 JZK65492:JZK65731 KJG65492:KJG65731 KTC65492:KTC65731 LCY65492:LCY65731 LMU65492:LMU65731 LWQ65492:LWQ65731 MGM65492:MGM65731 MQI65492:MQI65731 NAE65492:NAE65731 NKA65492:NKA65731 NTW65492:NTW65731 ODS65492:ODS65731 ONO65492:ONO65731 OXK65492:OXK65731 PHG65492:PHG65731 PRC65492:PRC65731 QAY65492:QAY65731 QKU65492:QKU65731 QUQ65492:QUQ65731 REM65492:REM65731 ROI65492:ROI65731 RYE65492:RYE65731 SIA65492:SIA65731 SRW65492:SRW65731 TBS65492:TBS65731 TLO65492:TLO65731 TVK65492:TVK65731 UFG65492:UFG65731 UPC65492:UPC65731 UYY65492:UYY65731 VIU65492:VIU65731 VSQ65492:VSQ65731 WCM65492:WCM65731 WMI65492:WMI65731 WWE65492:WWE65731 W131028:W131267 JS131028:JS131267 TO131028:TO131267 ADK131028:ADK131267 ANG131028:ANG131267 AXC131028:AXC131267 BGY131028:BGY131267 BQU131028:BQU131267 CAQ131028:CAQ131267 CKM131028:CKM131267 CUI131028:CUI131267 DEE131028:DEE131267 DOA131028:DOA131267 DXW131028:DXW131267 EHS131028:EHS131267 ERO131028:ERO131267 FBK131028:FBK131267 FLG131028:FLG131267 FVC131028:FVC131267 GEY131028:GEY131267 GOU131028:GOU131267 GYQ131028:GYQ131267 HIM131028:HIM131267 HSI131028:HSI131267 ICE131028:ICE131267 IMA131028:IMA131267 IVW131028:IVW131267 JFS131028:JFS131267 JPO131028:JPO131267 JZK131028:JZK131267 KJG131028:KJG131267 KTC131028:KTC131267 LCY131028:LCY131267 LMU131028:LMU131267 LWQ131028:LWQ131267 MGM131028:MGM131267 MQI131028:MQI131267 NAE131028:NAE131267 NKA131028:NKA131267 NTW131028:NTW131267 ODS131028:ODS131267 ONO131028:ONO131267 OXK131028:OXK131267 PHG131028:PHG131267 PRC131028:PRC131267 QAY131028:QAY131267 QKU131028:QKU131267 QUQ131028:QUQ131267 REM131028:REM131267 ROI131028:ROI131267 RYE131028:RYE131267 SIA131028:SIA131267 SRW131028:SRW131267 TBS131028:TBS131267 TLO131028:TLO131267 TVK131028:TVK131267 UFG131028:UFG131267 UPC131028:UPC131267 UYY131028:UYY131267 VIU131028:VIU131267 VSQ131028:VSQ131267 WCM131028:WCM131267 WMI131028:WMI131267 WWE131028:WWE131267 W196564:W196803 JS196564:JS196803 TO196564:TO196803 ADK196564:ADK196803 ANG196564:ANG196803 AXC196564:AXC196803 BGY196564:BGY196803 BQU196564:BQU196803 CAQ196564:CAQ196803 CKM196564:CKM196803 CUI196564:CUI196803 DEE196564:DEE196803 DOA196564:DOA196803 DXW196564:DXW196803 EHS196564:EHS196803 ERO196564:ERO196803 FBK196564:FBK196803 FLG196564:FLG196803 FVC196564:FVC196803 GEY196564:GEY196803 GOU196564:GOU196803 GYQ196564:GYQ196803 HIM196564:HIM196803 HSI196564:HSI196803 ICE196564:ICE196803 IMA196564:IMA196803 IVW196564:IVW196803 JFS196564:JFS196803 JPO196564:JPO196803 JZK196564:JZK196803 KJG196564:KJG196803 KTC196564:KTC196803 LCY196564:LCY196803 LMU196564:LMU196803 LWQ196564:LWQ196803 MGM196564:MGM196803 MQI196564:MQI196803 NAE196564:NAE196803 NKA196564:NKA196803 NTW196564:NTW196803 ODS196564:ODS196803 ONO196564:ONO196803 OXK196564:OXK196803 PHG196564:PHG196803 PRC196564:PRC196803 QAY196564:QAY196803 QKU196564:QKU196803 QUQ196564:QUQ196803 REM196564:REM196803 ROI196564:ROI196803 RYE196564:RYE196803 SIA196564:SIA196803 SRW196564:SRW196803 TBS196564:TBS196803 TLO196564:TLO196803 TVK196564:TVK196803 UFG196564:UFG196803 UPC196564:UPC196803 UYY196564:UYY196803 VIU196564:VIU196803 VSQ196564:VSQ196803 WCM196564:WCM196803 WMI196564:WMI196803 WWE196564:WWE196803 W262100:W262339 JS262100:JS262339 TO262100:TO262339 ADK262100:ADK262339 ANG262100:ANG262339 AXC262100:AXC262339 BGY262100:BGY262339 BQU262100:BQU262339 CAQ262100:CAQ262339 CKM262100:CKM262339 CUI262100:CUI262339 DEE262100:DEE262339 DOA262100:DOA262339 DXW262100:DXW262339 EHS262100:EHS262339 ERO262100:ERO262339 FBK262100:FBK262339 FLG262100:FLG262339 FVC262100:FVC262339 GEY262100:GEY262339 GOU262100:GOU262339 GYQ262100:GYQ262339 HIM262100:HIM262339 HSI262100:HSI262339 ICE262100:ICE262339 IMA262100:IMA262339 IVW262100:IVW262339 JFS262100:JFS262339 JPO262100:JPO262339 JZK262100:JZK262339 KJG262100:KJG262339 KTC262100:KTC262339 LCY262100:LCY262339 LMU262100:LMU262339 LWQ262100:LWQ262339 MGM262100:MGM262339 MQI262100:MQI262339 NAE262100:NAE262339 NKA262100:NKA262339 NTW262100:NTW262339 ODS262100:ODS262339 ONO262100:ONO262339 OXK262100:OXK262339 PHG262100:PHG262339 PRC262100:PRC262339 QAY262100:QAY262339 QKU262100:QKU262339 QUQ262100:QUQ262339 REM262100:REM262339 ROI262100:ROI262339 RYE262100:RYE262339 SIA262100:SIA262339 SRW262100:SRW262339 TBS262100:TBS262339 TLO262100:TLO262339 TVK262100:TVK262339 UFG262100:UFG262339 UPC262100:UPC262339 UYY262100:UYY262339 VIU262100:VIU262339 VSQ262100:VSQ262339 WCM262100:WCM262339 WMI262100:WMI262339 WWE262100:WWE262339 W327636:W327875 JS327636:JS327875 TO327636:TO327875 ADK327636:ADK327875 ANG327636:ANG327875 AXC327636:AXC327875 BGY327636:BGY327875 BQU327636:BQU327875 CAQ327636:CAQ327875 CKM327636:CKM327875 CUI327636:CUI327875 DEE327636:DEE327875 DOA327636:DOA327875 DXW327636:DXW327875 EHS327636:EHS327875 ERO327636:ERO327875 FBK327636:FBK327875 FLG327636:FLG327875 FVC327636:FVC327875 GEY327636:GEY327875 GOU327636:GOU327875 GYQ327636:GYQ327875 HIM327636:HIM327875 HSI327636:HSI327875 ICE327636:ICE327875 IMA327636:IMA327875 IVW327636:IVW327875 JFS327636:JFS327875 JPO327636:JPO327875 JZK327636:JZK327875 KJG327636:KJG327875 KTC327636:KTC327875 LCY327636:LCY327875 LMU327636:LMU327875 LWQ327636:LWQ327875 MGM327636:MGM327875 MQI327636:MQI327875 NAE327636:NAE327875 NKA327636:NKA327875 NTW327636:NTW327875 ODS327636:ODS327875 ONO327636:ONO327875 OXK327636:OXK327875 PHG327636:PHG327875 PRC327636:PRC327875 QAY327636:QAY327875 QKU327636:QKU327875 QUQ327636:QUQ327875 REM327636:REM327875 ROI327636:ROI327875 RYE327636:RYE327875 SIA327636:SIA327875 SRW327636:SRW327875 TBS327636:TBS327875 TLO327636:TLO327875 TVK327636:TVK327875 UFG327636:UFG327875 UPC327636:UPC327875 UYY327636:UYY327875 VIU327636:VIU327875 VSQ327636:VSQ327875 WCM327636:WCM327875 WMI327636:WMI327875 WWE327636:WWE327875 W393172:W393411 JS393172:JS393411 TO393172:TO393411 ADK393172:ADK393411 ANG393172:ANG393411 AXC393172:AXC393411 BGY393172:BGY393411 BQU393172:BQU393411 CAQ393172:CAQ393411 CKM393172:CKM393411 CUI393172:CUI393411 DEE393172:DEE393411 DOA393172:DOA393411 DXW393172:DXW393411 EHS393172:EHS393411 ERO393172:ERO393411 FBK393172:FBK393411 FLG393172:FLG393411 FVC393172:FVC393411 GEY393172:GEY393411 GOU393172:GOU393411 GYQ393172:GYQ393411 HIM393172:HIM393411 HSI393172:HSI393411 ICE393172:ICE393411 IMA393172:IMA393411 IVW393172:IVW393411 JFS393172:JFS393411 JPO393172:JPO393411 JZK393172:JZK393411 KJG393172:KJG393411 KTC393172:KTC393411 LCY393172:LCY393411 LMU393172:LMU393411 LWQ393172:LWQ393411 MGM393172:MGM393411 MQI393172:MQI393411 NAE393172:NAE393411 NKA393172:NKA393411 NTW393172:NTW393411 ODS393172:ODS393411 ONO393172:ONO393411 OXK393172:OXK393411 PHG393172:PHG393411 PRC393172:PRC393411 QAY393172:QAY393411 QKU393172:QKU393411 QUQ393172:QUQ393411 REM393172:REM393411 ROI393172:ROI393411 RYE393172:RYE393411 SIA393172:SIA393411 SRW393172:SRW393411 TBS393172:TBS393411 TLO393172:TLO393411 TVK393172:TVK393411 UFG393172:UFG393411 UPC393172:UPC393411 UYY393172:UYY393411 VIU393172:VIU393411 VSQ393172:VSQ393411 WCM393172:WCM393411 WMI393172:WMI393411 WWE393172:WWE393411 W458708:W458947 JS458708:JS458947 TO458708:TO458947 ADK458708:ADK458947 ANG458708:ANG458947 AXC458708:AXC458947 BGY458708:BGY458947 BQU458708:BQU458947 CAQ458708:CAQ458947 CKM458708:CKM458947 CUI458708:CUI458947 DEE458708:DEE458947 DOA458708:DOA458947 DXW458708:DXW458947 EHS458708:EHS458947 ERO458708:ERO458947 FBK458708:FBK458947 FLG458708:FLG458947 FVC458708:FVC458947 GEY458708:GEY458947 GOU458708:GOU458947 GYQ458708:GYQ458947 HIM458708:HIM458947 HSI458708:HSI458947 ICE458708:ICE458947 IMA458708:IMA458947 IVW458708:IVW458947 JFS458708:JFS458947 JPO458708:JPO458947 JZK458708:JZK458947 KJG458708:KJG458947 KTC458708:KTC458947 LCY458708:LCY458947 LMU458708:LMU458947 LWQ458708:LWQ458947 MGM458708:MGM458947 MQI458708:MQI458947 NAE458708:NAE458947 NKA458708:NKA458947 NTW458708:NTW458947 ODS458708:ODS458947 ONO458708:ONO458947 OXK458708:OXK458947 PHG458708:PHG458947 PRC458708:PRC458947 QAY458708:QAY458947 QKU458708:QKU458947 QUQ458708:QUQ458947 REM458708:REM458947 ROI458708:ROI458947 RYE458708:RYE458947 SIA458708:SIA458947 SRW458708:SRW458947 TBS458708:TBS458947 TLO458708:TLO458947 TVK458708:TVK458947 UFG458708:UFG458947 UPC458708:UPC458947 UYY458708:UYY458947 VIU458708:VIU458947 VSQ458708:VSQ458947 WCM458708:WCM458947 WMI458708:WMI458947 WWE458708:WWE458947 W524244:W524483 JS524244:JS524483 TO524244:TO524483 ADK524244:ADK524483 ANG524244:ANG524483 AXC524244:AXC524483 BGY524244:BGY524483 BQU524244:BQU524483 CAQ524244:CAQ524483 CKM524244:CKM524483 CUI524244:CUI524483 DEE524244:DEE524483 DOA524244:DOA524483 DXW524244:DXW524483 EHS524244:EHS524483 ERO524244:ERO524483 FBK524244:FBK524483 FLG524244:FLG524483 FVC524244:FVC524483 GEY524244:GEY524483 GOU524244:GOU524483 GYQ524244:GYQ524483 HIM524244:HIM524483 HSI524244:HSI524483 ICE524244:ICE524483 IMA524244:IMA524483 IVW524244:IVW524483 JFS524244:JFS524483 JPO524244:JPO524483 JZK524244:JZK524483 KJG524244:KJG524483 KTC524244:KTC524483 LCY524244:LCY524483 LMU524244:LMU524483 LWQ524244:LWQ524483 MGM524244:MGM524483 MQI524244:MQI524483 NAE524244:NAE524483 NKA524244:NKA524483 NTW524244:NTW524483 ODS524244:ODS524483 ONO524244:ONO524483 OXK524244:OXK524483 PHG524244:PHG524483 PRC524244:PRC524483 QAY524244:QAY524483 QKU524244:QKU524483 QUQ524244:QUQ524483 REM524244:REM524483 ROI524244:ROI524483 RYE524244:RYE524483 SIA524244:SIA524483 SRW524244:SRW524483 TBS524244:TBS524483 TLO524244:TLO524483 TVK524244:TVK524483 UFG524244:UFG524483 UPC524244:UPC524483 UYY524244:UYY524483 VIU524244:VIU524483 VSQ524244:VSQ524483 WCM524244:WCM524483 WMI524244:WMI524483 WWE524244:WWE524483 W589780:W590019 JS589780:JS590019 TO589780:TO590019 ADK589780:ADK590019 ANG589780:ANG590019 AXC589780:AXC590019 BGY589780:BGY590019 BQU589780:BQU590019 CAQ589780:CAQ590019 CKM589780:CKM590019 CUI589780:CUI590019 DEE589780:DEE590019 DOA589780:DOA590019 DXW589780:DXW590019 EHS589780:EHS590019 ERO589780:ERO590019 FBK589780:FBK590019 FLG589780:FLG590019 FVC589780:FVC590019 GEY589780:GEY590019 GOU589780:GOU590019 GYQ589780:GYQ590019 HIM589780:HIM590019 HSI589780:HSI590019 ICE589780:ICE590019 IMA589780:IMA590019 IVW589780:IVW590019 JFS589780:JFS590019 JPO589780:JPO590019 JZK589780:JZK590019 KJG589780:KJG590019 KTC589780:KTC590019 LCY589780:LCY590019 LMU589780:LMU590019 LWQ589780:LWQ590019 MGM589780:MGM590019 MQI589780:MQI590019 NAE589780:NAE590019 NKA589780:NKA590019 NTW589780:NTW590019 ODS589780:ODS590019 ONO589780:ONO590019 OXK589780:OXK590019 PHG589780:PHG590019 PRC589780:PRC590019 QAY589780:QAY590019 QKU589780:QKU590019 QUQ589780:QUQ590019 REM589780:REM590019 ROI589780:ROI590019 RYE589780:RYE590019 SIA589780:SIA590019 SRW589780:SRW590019 TBS589780:TBS590019 TLO589780:TLO590019 TVK589780:TVK590019 UFG589780:UFG590019 UPC589780:UPC590019 UYY589780:UYY590019 VIU589780:VIU590019 VSQ589780:VSQ590019 WCM589780:WCM590019 WMI589780:WMI590019 WWE589780:WWE590019 W655316:W655555 JS655316:JS655555 TO655316:TO655555 ADK655316:ADK655555 ANG655316:ANG655555 AXC655316:AXC655555 BGY655316:BGY655555 BQU655316:BQU655555 CAQ655316:CAQ655555 CKM655316:CKM655555 CUI655316:CUI655555 DEE655316:DEE655555 DOA655316:DOA655555 DXW655316:DXW655555 EHS655316:EHS655555 ERO655316:ERO655555 FBK655316:FBK655555 FLG655316:FLG655555 FVC655316:FVC655555 GEY655316:GEY655555 GOU655316:GOU655555 GYQ655316:GYQ655555 HIM655316:HIM655555 HSI655316:HSI655555 ICE655316:ICE655555 IMA655316:IMA655555 IVW655316:IVW655555 JFS655316:JFS655555 JPO655316:JPO655555 JZK655316:JZK655555 KJG655316:KJG655555 KTC655316:KTC655555 LCY655316:LCY655555 LMU655316:LMU655555 LWQ655316:LWQ655555 MGM655316:MGM655555 MQI655316:MQI655555 NAE655316:NAE655555 NKA655316:NKA655555 NTW655316:NTW655555 ODS655316:ODS655555 ONO655316:ONO655555 OXK655316:OXK655555 PHG655316:PHG655555 PRC655316:PRC655555 QAY655316:QAY655555 QKU655316:QKU655555 QUQ655316:QUQ655555 REM655316:REM655555 ROI655316:ROI655555 RYE655316:RYE655555 SIA655316:SIA655555 SRW655316:SRW655555 TBS655316:TBS655555 TLO655316:TLO655555 TVK655316:TVK655555 UFG655316:UFG655555 UPC655316:UPC655555 UYY655316:UYY655555 VIU655316:VIU655555 VSQ655316:VSQ655555 WCM655316:WCM655555 WMI655316:WMI655555 WWE655316:WWE655555 W720852:W721091 JS720852:JS721091 TO720852:TO721091 ADK720852:ADK721091 ANG720852:ANG721091 AXC720852:AXC721091 BGY720852:BGY721091 BQU720852:BQU721091 CAQ720852:CAQ721091 CKM720852:CKM721091 CUI720852:CUI721091 DEE720852:DEE721091 DOA720852:DOA721091 DXW720852:DXW721091 EHS720852:EHS721091 ERO720852:ERO721091 FBK720852:FBK721091 FLG720852:FLG721091 FVC720852:FVC721091 GEY720852:GEY721091 GOU720852:GOU721091 GYQ720852:GYQ721091 HIM720852:HIM721091 HSI720852:HSI721091 ICE720852:ICE721091 IMA720852:IMA721091 IVW720852:IVW721091 JFS720852:JFS721091 JPO720852:JPO721091 JZK720852:JZK721091 KJG720852:KJG721091 KTC720852:KTC721091 LCY720852:LCY721091 LMU720852:LMU721091 LWQ720852:LWQ721091 MGM720852:MGM721091 MQI720852:MQI721091 NAE720852:NAE721091 NKA720852:NKA721091 NTW720852:NTW721091 ODS720852:ODS721091 ONO720852:ONO721091 OXK720852:OXK721091 PHG720852:PHG721091 PRC720852:PRC721091 QAY720852:QAY721091 QKU720852:QKU721091 QUQ720852:QUQ721091 REM720852:REM721091 ROI720852:ROI721091 RYE720852:RYE721091 SIA720852:SIA721091 SRW720852:SRW721091 TBS720852:TBS721091 TLO720852:TLO721091 TVK720852:TVK721091 UFG720852:UFG721091 UPC720852:UPC721091 UYY720852:UYY721091 VIU720852:VIU721091 VSQ720852:VSQ721091 WCM720852:WCM721091 WMI720852:WMI721091 WWE720852:WWE721091 W786388:W786627 JS786388:JS786627 TO786388:TO786627 ADK786388:ADK786627 ANG786388:ANG786627 AXC786388:AXC786627 BGY786388:BGY786627 BQU786388:BQU786627 CAQ786388:CAQ786627 CKM786388:CKM786627 CUI786388:CUI786627 DEE786388:DEE786627 DOA786388:DOA786627 DXW786388:DXW786627 EHS786388:EHS786627 ERO786388:ERO786627 FBK786388:FBK786627 FLG786388:FLG786627 FVC786388:FVC786627 GEY786388:GEY786627 GOU786388:GOU786627 GYQ786388:GYQ786627 HIM786388:HIM786627 HSI786388:HSI786627 ICE786388:ICE786627 IMA786388:IMA786627 IVW786388:IVW786627 JFS786388:JFS786627 JPO786388:JPO786627 JZK786388:JZK786627 KJG786388:KJG786627 KTC786388:KTC786627 LCY786388:LCY786627 LMU786388:LMU786627 LWQ786388:LWQ786627 MGM786388:MGM786627 MQI786388:MQI786627 NAE786388:NAE786627 NKA786388:NKA786627 NTW786388:NTW786627 ODS786388:ODS786627 ONO786388:ONO786627 OXK786388:OXK786627 PHG786388:PHG786627 PRC786388:PRC786627 QAY786388:QAY786627 QKU786388:QKU786627 QUQ786388:QUQ786627 REM786388:REM786627 ROI786388:ROI786627 RYE786388:RYE786627 SIA786388:SIA786627 SRW786388:SRW786627 TBS786388:TBS786627 TLO786388:TLO786627 TVK786388:TVK786627 UFG786388:UFG786627 UPC786388:UPC786627 UYY786388:UYY786627 VIU786388:VIU786627 VSQ786388:VSQ786627 WCM786388:WCM786627 WMI786388:WMI786627 WWE786388:WWE786627 W851924:W852163 JS851924:JS852163 TO851924:TO852163 ADK851924:ADK852163 ANG851924:ANG852163 AXC851924:AXC852163 BGY851924:BGY852163 BQU851924:BQU852163 CAQ851924:CAQ852163 CKM851924:CKM852163 CUI851924:CUI852163 DEE851924:DEE852163 DOA851924:DOA852163 DXW851924:DXW852163 EHS851924:EHS852163 ERO851924:ERO852163 FBK851924:FBK852163 FLG851924:FLG852163 FVC851924:FVC852163 GEY851924:GEY852163 GOU851924:GOU852163 GYQ851924:GYQ852163 HIM851924:HIM852163 HSI851924:HSI852163 ICE851924:ICE852163 IMA851924:IMA852163 IVW851924:IVW852163 JFS851924:JFS852163 JPO851924:JPO852163 JZK851924:JZK852163 KJG851924:KJG852163 KTC851924:KTC852163 LCY851924:LCY852163 LMU851924:LMU852163 LWQ851924:LWQ852163 MGM851924:MGM852163 MQI851924:MQI852163 NAE851924:NAE852163 NKA851924:NKA852163 NTW851924:NTW852163 ODS851924:ODS852163 ONO851924:ONO852163 OXK851924:OXK852163 PHG851924:PHG852163 PRC851924:PRC852163 QAY851924:QAY852163 QKU851924:QKU852163 QUQ851924:QUQ852163 REM851924:REM852163 ROI851924:ROI852163 RYE851924:RYE852163 SIA851924:SIA852163 SRW851924:SRW852163 TBS851924:TBS852163 TLO851924:TLO852163 TVK851924:TVK852163 UFG851924:UFG852163 UPC851924:UPC852163 UYY851924:UYY852163 VIU851924:VIU852163 VSQ851924:VSQ852163 WCM851924:WCM852163 WMI851924:WMI852163 WWE851924:WWE852163 W917460:W917699 JS917460:JS917699 TO917460:TO917699 ADK917460:ADK917699 ANG917460:ANG917699 AXC917460:AXC917699 BGY917460:BGY917699 BQU917460:BQU917699 CAQ917460:CAQ917699 CKM917460:CKM917699 CUI917460:CUI917699 DEE917460:DEE917699 DOA917460:DOA917699 DXW917460:DXW917699 EHS917460:EHS917699 ERO917460:ERO917699 FBK917460:FBK917699 FLG917460:FLG917699 FVC917460:FVC917699 GEY917460:GEY917699 GOU917460:GOU917699 GYQ917460:GYQ917699 HIM917460:HIM917699 HSI917460:HSI917699 ICE917460:ICE917699 IMA917460:IMA917699 IVW917460:IVW917699 JFS917460:JFS917699 JPO917460:JPO917699 JZK917460:JZK917699 KJG917460:KJG917699 KTC917460:KTC917699 LCY917460:LCY917699 LMU917460:LMU917699 LWQ917460:LWQ917699 MGM917460:MGM917699 MQI917460:MQI917699 NAE917460:NAE917699 NKA917460:NKA917699 NTW917460:NTW917699 ODS917460:ODS917699 ONO917460:ONO917699 OXK917460:OXK917699 PHG917460:PHG917699 PRC917460:PRC917699 QAY917460:QAY917699 QKU917460:QKU917699 QUQ917460:QUQ917699 REM917460:REM917699 ROI917460:ROI917699 RYE917460:RYE917699 SIA917460:SIA917699 SRW917460:SRW917699 TBS917460:TBS917699 TLO917460:TLO917699 TVK917460:TVK917699 UFG917460:UFG917699 UPC917460:UPC917699 UYY917460:UYY917699 VIU917460:VIU917699 VSQ917460:VSQ917699 WCM917460:WCM917699 WMI917460:WMI917699 WWE917460:WWE917699 W982996:W983235 JS982996:JS983235 TO982996:TO983235 ADK982996:ADK983235 ANG982996:ANG983235 AXC982996:AXC983235 BGY982996:BGY983235 BQU982996:BQU983235 CAQ982996:CAQ983235 CKM982996:CKM983235 CUI982996:CUI983235 DEE982996:DEE983235 DOA982996:DOA983235 DXW982996:DXW983235 EHS982996:EHS983235 ERO982996:ERO983235 FBK982996:FBK983235 FLG982996:FLG983235 FVC982996:FVC983235 GEY982996:GEY983235 GOU982996:GOU983235 GYQ982996:GYQ983235 HIM982996:HIM983235 HSI982996:HSI983235 ICE982996:ICE983235 IMA982996:IMA983235 IVW982996:IVW983235 JFS982996:JFS983235 JPO982996:JPO983235 JZK982996:JZK983235 KJG982996:KJG983235 KTC982996:KTC983235 LCY982996:LCY983235 LMU982996:LMU983235 LWQ982996:LWQ983235 MGM982996:MGM983235 MQI982996:MQI983235 NAE982996:NAE983235 NKA982996:NKA983235 NTW982996:NTW983235 ODS982996:ODS983235 ONO982996:ONO983235 OXK982996:OXK983235 PHG982996:PHG983235 PRC982996:PRC983235 QAY982996:QAY983235 QKU982996:QKU983235 QUQ982996:QUQ983235 REM982996:REM983235 ROI982996:ROI983235 RYE982996:RYE983235 SIA982996:SIA983235 SRW982996:SRW983235 TBS982996:TBS983235 TLO982996:TLO983235 TVK982996:TVK983235 UFG982996:UFG983235 UPC982996:UPC983235 UYY982996:UYY983235 VIU982996:VIU983235 VSQ982996:VSQ983235 WCM982996:WCM983235 WMI982996:WMI983235 WWE982996:WWE983235 V65492:V65602 JQ65492:JR65602 TM65492:TN65602 ADI65492:ADJ65602 ANE65492:ANF65602 AXA65492:AXB65602 BGW65492:BGX65602 BQS65492:BQT65602 CAO65492:CAP65602 CKK65492:CKL65602 CUG65492:CUH65602 DEC65492:DED65602 DNY65492:DNZ65602 DXU65492:DXV65602 EHQ65492:EHR65602 ERM65492:ERN65602 FBI65492:FBJ65602 FLE65492:FLF65602 FVA65492:FVB65602 GEW65492:GEX65602 GOS65492:GOT65602 GYO65492:GYP65602 HIK65492:HIL65602 HSG65492:HSH65602 ICC65492:ICD65602 ILY65492:ILZ65602 IVU65492:IVV65602 JFQ65492:JFR65602 JPM65492:JPN65602 JZI65492:JZJ65602 KJE65492:KJF65602 KTA65492:KTB65602 LCW65492:LCX65602 LMS65492:LMT65602 LWO65492:LWP65602 MGK65492:MGL65602 MQG65492:MQH65602 NAC65492:NAD65602 NJY65492:NJZ65602 NTU65492:NTV65602 ODQ65492:ODR65602 ONM65492:ONN65602 OXI65492:OXJ65602 PHE65492:PHF65602 PRA65492:PRB65602 QAW65492:QAX65602 QKS65492:QKT65602 QUO65492:QUP65602 REK65492:REL65602 ROG65492:ROH65602 RYC65492:RYD65602 SHY65492:SHZ65602 SRU65492:SRV65602 TBQ65492:TBR65602 TLM65492:TLN65602 TVI65492:TVJ65602 UFE65492:UFF65602 UPA65492:UPB65602 UYW65492:UYX65602 VIS65492:VIT65602 VSO65492:VSP65602 WCK65492:WCL65602 WMG65492:WMH65602 WWC65492:WWD65602 V131028:V131138 JQ131028:JR131138 TM131028:TN131138 ADI131028:ADJ131138 ANE131028:ANF131138 AXA131028:AXB131138 BGW131028:BGX131138 BQS131028:BQT131138 CAO131028:CAP131138 CKK131028:CKL131138 CUG131028:CUH131138 DEC131028:DED131138 DNY131028:DNZ131138 DXU131028:DXV131138 EHQ131028:EHR131138 ERM131028:ERN131138 FBI131028:FBJ131138 FLE131028:FLF131138 FVA131028:FVB131138 GEW131028:GEX131138 GOS131028:GOT131138 GYO131028:GYP131138 HIK131028:HIL131138 HSG131028:HSH131138 ICC131028:ICD131138 ILY131028:ILZ131138 IVU131028:IVV131138 JFQ131028:JFR131138 JPM131028:JPN131138 JZI131028:JZJ131138 KJE131028:KJF131138 KTA131028:KTB131138 LCW131028:LCX131138 LMS131028:LMT131138 LWO131028:LWP131138 MGK131028:MGL131138 MQG131028:MQH131138 NAC131028:NAD131138 NJY131028:NJZ131138 NTU131028:NTV131138 ODQ131028:ODR131138 ONM131028:ONN131138 OXI131028:OXJ131138 PHE131028:PHF131138 PRA131028:PRB131138 QAW131028:QAX131138 QKS131028:QKT131138 QUO131028:QUP131138 REK131028:REL131138 ROG131028:ROH131138 RYC131028:RYD131138 SHY131028:SHZ131138 SRU131028:SRV131138 TBQ131028:TBR131138 TLM131028:TLN131138 TVI131028:TVJ131138 UFE131028:UFF131138 UPA131028:UPB131138 UYW131028:UYX131138 VIS131028:VIT131138 VSO131028:VSP131138 WCK131028:WCL131138 WMG131028:WMH131138 WWC131028:WWD131138 V196564:V196674 JQ196564:JR196674 TM196564:TN196674 ADI196564:ADJ196674 ANE196564:ANF196674 AXA196564:AXB196674 BGW196564:BGX196674 BQS196564:BQT196674 CAO196564:CAP196674 CKK196564:CKL196674 CUG196564:CUH196674 DEC196564:DED196674 DNY196564:DNZ196674 DXU196564:DXV196674 EHQ196564:EHR196674 ERM196564:ERN196674 FBI196564:FBJ196674 FLE196564:FLF196674 FVA196564:FVB196674 GEW196564:GEX196674 GOS196564:GOT196674 GYO196564:GYP196674 HIK196564:HIL196674 HSG196564:HSH196674 ICC196564:ICD196674 ILY196564:ILZ196674 IVU196564:IVV196674 JFQ196564:JFR196674 JPM196564:JPN196674 JZI196564:JZJ196674 KJE196564:KJF196674 KTA196564:KTB196674 LCW196564:LCX196674 LMS196564:LMT196674 LWO196564:LWP196674 MGK196564:MGL196674 MQG196564:MQH196674 NAC196564:NAD196674 NJY196564:NJZ196674 NTU196564:NTV196674 ODQ196564:ODR196674 ONM196564:ONN196674 OXI196564:OXJ196674 PHE196564:PHF196674 PRA196564:PRB196674 QAW196564:QAX196674 QKS196564:QKT196674 QUO196564:QUP196674 REK196564:REL196674 ROG196564:ROH196674 RYC196564:RYD196674 SHY196564:SHZ196674 SRU196564:SRV196674 TBQ196564:TBR196674 TLM196564:TLN196674 TVI196564:TVJ196674 UFE196564:UFF196674 UPA196564:UPB196674 UYW196564:UYX196674 VIS196564:VIT196674 VSO196564:VSP196674 WCK196564:WCL196674 WMG196564:WMH196674 WWC196564:WWD196674 V262100:V262210 JQ262100:JR262210 TM262100:TN262210 ADI262100:ADJ262210 ANE262100:ANF262210 AXA262100:AXB262210 BGW262100:BGX262210 BQS262100:BQT262210 CAO262100:CAP262210 CKK262100:CKL262210 CUG262100:CUH262210 DEC262100:DED262210 DNY262100:DNZ262210 DXU262100:DXV262210 EHQ262100:EHR262210 ERM262100:ERN262210 FBI262100:FBJ262210 FLE262100:FLF262210 FVA262100:FVB262210 GEW262100:GEX262210 GOS262100:GOT262210 GYO262100:GYP262210 HIK262100:HIL262210 HSG262100:HSH262210 ICC262100:ICD262210 ILY262100:ILZ262210 IVU262100:IVV262210 JFQ262100:JFR262210 JPM262100:JPN262210 JZI262100:JZJ262210 KJE262100:KJF262210 KTA262100:KTB262210 LCW262100:LCX262210 LMS262100:LMT262210 LWO262100:LWP262210 MGK262100:MGL262210 MQG262100:MQH262210 NAC262100:NAD262210 NJY262100:NJZ262210 NTU262100:NTV262210 ODQ262100:ODR262210 ONM262100:ONN262210 OXI262100:OXJ262210 PHE262100:PHF262210 PRA262100:PRB262210 QAW262100:QAX262210 QKS262100:QKT262210 QUO262100:QUP262210 REK262100:REL262210 ROG262100:ROH262210 RYC262100:RYD262210 SHY262100:SHZ262210 SRU262100:SRV262210 TBQ262100:TBR262210 TLM262100:TLN262210 TVI262100:TVJ262210 UFE262100:UFF262210 UPA262100:UPB262210 UYW262100:UYX262210 VIS262100:VIT262210 VSO262100:VSP262210 WCK262100:WCL262210 WMG262100:WMH262210 WWC262100:WWD262210 V327636:V327746 JQ327636:JR327746 TM327636:TN327746 ADI327636:ADJ327746 ANE327636:ANF327746 AXA327636:AXB327746 BGW327636:BGX327746 BQS327636:BQT327746 CAO327636:CAP327746 CKK327636:CKL327746 CUG327636:CUH327746 DEC327636:DED327746 DNY327636:DNZ327746 DXU327636:DXV327746 EHQ327636:EHR327746 ERM327636:ERN327746 FBI327636:FBJ327746 FLE327636:FLF327746 FVA327636:FVB327746 GEW327636:GEX327746 GOS327636:GOT327746 GYO327636:GYP327746 HIK327636:HIL327746 HSG327636:HSH327746 ICC327636:ICD327746 ILY327636:ILZ327746 IVU327636:IVV327746 JFQ327636:JFR327746 JPM327636:JPN327746 JZI327636:JZJ327746 KJE327636:KJF327746 KTA327636:KTB327746 LCW327636:LCX327746 LMS327636:LMT327746 LWO327636:LWP327746 MGK327636:MGL327746 MQG327636:MQH327746 NAC327636:NAD327746 NJY327636:NJZ327746 NTU327636:NTV327746 ODQ327636:ODR327746 ONM327636:ONN327746 OXI327636:OXJ327746 PHE327636:PHF327746 PRA327636:PRB327746 QAW327636:QAX327746 QKS327636:QKT327746 QUO327636:QUP327746 REK327636:REL327746 ROG327636:ROH327746 RYC327636:RYD327746 SHY327636:SHZ327746 SRU327636:SRV327746 TBQ327636:TBR327746 TLM327636:TLN327746 TVI327636:TVJ327746 UFE327636:UFF327746 UPA327636:UPB327746 UYW327636:UYX327746 VIS327636:VIT327746 VSO327636:VSP327746 WCK327636:WCL327746 WMG327636:WMH327746 WWC327636:WWD327746 V393172:V393282 JQ393172:JR393282 TM393172:TN393282 ADI393172:ADJ393282 ANE393172:ANF393282 AXA393172:AXB393282 BGW393172:BGX393282 BQS393172:BQT393282 CAO393172:CAP393282 CKK393172:CKL393282 CUG393172:CUH393282 DEC393172:DED393282 DNY393172:DNZ393282 DXU393172:DXV393282 EHQ393172:EHR393282 ERM393172:ERN393282 FBI393172:FBJ393282 FLE393172:FLF393282 FVA393172:FVB393282 GEW393172:GEX393282 GOS393172:GOT393282 GYO393172:GYP393282 HIK393172:HIL393282 HSG393172:HSH393282 ICC393172:ICD393282 ILY393172:ILZ393282 IVU393172:IVV393282 JFQ393172:JFR393282 JPM393172:JPN393282 JZI393172:JZJ393282 KJE393172:KJF393282 KTA393172:KTB393282 LCW393172:LCX393282 LMS393172:LMT393282 LWO393172:LWP393282 MGK393172:MGL393282 MQG393172:MQH393282 NAC393172:NAD393282 NJY393172:NJZ393282 NTU393172:NTV393282 ODQ393172:ODR393282 ONM393172:ONN393282 OXI393172:OXJ393282 PHE393172:PHF393282 PRA393172:PRB393282 QAW393172:QAX393282 QKS393172:QKT393282 QUO393172:QUP393282 REK393172:REL393282 ROG393172:ROH393282 RYC393172:RYD393282 SHY393172:SHZ393282 SRU393172:SRV393282 TBQ393172:TBR393282 TLM393172:TLN393282 TVI393172:TVJ393282 UFE393172:UFF393282 UPA393172:UPB393282 UYW393172:UYX393282 VIS393172:VIT393282 VSO393172:VSP393282 WCK393172:WCL393282 WMG393172:WMH393282 WWC393172:WWD393282 V458708:V458818 JQ458708:JR458818 TM458708:TN458818 ADI458708:ADJ458818 ANE458708:ANF458818 AXA458708:AXB458818 BGW458708:BGX458818 BQS458708:BQT458818 CAO458708:CAP458818 CKK458708:CKL458818 CUG458708:CUH458818 DEC458708:DED458818 DNY458708:DNZ458818 DXU458708:DXV458818 EHQ458708:EHR458818 ERM458708:ERN458818 FBI458708:FBJ458818 FLE458708:FLF458818 FVA458708:FVB458818 GEW458708:GEX458818 GOS458708:GOT458818 GYO458708:GYP458818 HIK458708:HIL458818 HSG458708:HSH458818 ICC458708:ICD458818 ILY458708:ILZ458818 IVU458708:IVV458818 JFQ458708:JFR458818 JPM458708:JPN458818 JZI458708:JZJ458818 KJE458708:KJF458818 KTA458708:KTB458818 LCW458708:LCX458818 LMS458708:LMT458818 LWO458708:LWP458818 MGK458708:MGL458818 MQG458708:MQH458818 NAC458708:NAD458818 NJY458708:NJZ458818 NTU458708:NTV458818 ODQ458708:ODR458818 ONM458708:ONN458818 OXI458708:OXJ458818 PHE458708:PHF458818 PRA458708:PRB458818 QAW458708:QAX458818 QKS458708:QKT458818 QUO458708:QUP458818 REK458708:REL458818 ROG458708:ROH458818 RYC458708:RYD458818 SHY458708:SHZ458818 SRU458708:SRV458818 TBQ458708:TBR458818 TLM458708:TLN458818 TVI458708:TVJ458818 UFE458708:UFF458818 UPA458708:UPB458818 UYW458708:UYX458818 VIS458708:VIT458818 VSO458708:VSP458818 WCK458708:WCL458818 WMG458708:WMH458818 WWC458708:WWD458818 V524244:V524354 JQ524244:JR524354 TM524244:TN524354 ADI524244:ADJ524354 ANE524244:ANF524354 AXA524244:AXB524354 BGW524244:BGX524354 BQS524244:BQT524354 CAO524244:CAP524354 CKK524244:CKL524354 CUG524244:CUH524354 DEC524244:DED524354 DNY524244:DNZ524354 DXU524244:DXV524354 EHQ524244:EHR524354 ERM524244:ERN524354 FBI524244:FBJ524354 FLE524244:FLF524354 FVA524244:FVB524354 GEW524244:GEX524354 GOS524244:GOT524354 GYO524244:GYP524354 HIK524244:HIL524354 HSG524244:HSH524354 ICC524244:ICD524354 ILY524244:ILZ524354 IVU524244:IVV524354 JFQ524244:JFR524354 JPM524244:JPN524354 JZI524244:JZJ524354 KJE524244:KJF524354 KTA524244:KTB524354 LCW524244:LCX524354 LMS524244:LMT524354 LWO524244:LWP524354 MGK524244:MGL524354 MQG524244:MQH524354 NAC524244:NAD524354 NJY524244:NJZ524354 NTU524244:NTV524354 ODQ524244:ODR524354 ONM524244:ONN524354 OXI524244:OXJ524354 PHE524244:PHF524354 PRA524244:PRB524354 QAW524244:QAX524354 QKS524244:QKT524354 QUO524244:QUP524354 REK524244:REL524354 ROG524244:ROH524354 RYC524244:RYD524354 SHY524244:SHZ524354 SRU524244:SRV524354 TBQ524244:TBR524354 TLM524244:TLN524354 TVI524244:TVJ524354 UFE524244:UFF524354 UPA524244:UPB524354 UYW524244:UYX524354 VIS524244:VIT524354 VSO524244:VSP524354 WCK524244:WCL524354 WMG524244:WMH524354 WWC524244:WWD524354 V589780:V589890 JQ589780:JR589890 TM589780:TN589890 ADI589780:ADJ589890 ANE589780:ANF589890 AXA589780:AXB589890 BGW589780:BGX589890 BQS589780:BQT589890 CAO589780:CAP589890 CKK589780:CKL589890 CUG589780:CUH589890 DEC589780:DED589890 DNY589780:DNZ589890 DXU589780:DXV589890 EHQ589780:EHR589890 ERM589780:ERN589890 FBI589780:FBJ589890 FLE589780:FLF589890 FVA589780:FVB589890 GEW589780:GEX589890 GOS589780:GOT589890 GYO589780:GYP589890 HIK589780:HIL589890 HSG589780:HSH589890 ICC589780:ICD589890 ILY589780:ILZ589890 IVU589780:IVV589890 JFQ589780:JFR589890 JPM589780:JPN589890 JZI589780:JZJ589890 KJE589780:KJF589890 KTA589780:KTB589890 LCW589780:LCX589890 LMS589780:LMT589890 LWO589780:LWP589890 MGK589780:MGL589890 MQG589780:MQH589890 NAC589780:NAD589890 NJY589780:NJZ589890 NTU589780:NTV589890 ODQ589780:ODR589890 ONM589780:ONN589890 OXI589780:OXJ589890 PHE589780:PHF589890 PRA589780:PRB589890 QAW589780:QAX589890 QKS589780:QKT589890 QUO589780:QUP589890 REK589780:REL589890 ROG589780:ROH589890 RYC589780:RYD589890 SHY589780:SHZ589890 SRU589780:SRV589890 TBQ589780:TBR589890 TLM589780:TLN589890 TVI589780:TVJ589890 UFE589780:UFF589890 UPA589780:UPB589890 UYW589780:UYX589890 VIS589780:VIT589890 VSO589780:VSP589890 WCK589780:WCL589890 WMG589780:WMH589890 WWC589780:WWD589890 V655316:V655426 JQ655316:JR655426 TM655316:TN655426 ADI655316:ADJ655426 ANE655316:ANF655426 AXA655316:AXB655426 BGW655316:BGX655426 BQS655316:BQT655426 CAO655316:CAP655426 CKK655316:CKL655426 CUG655316:CUH655426 DEC655316:DED655426 DNY655316:DNZ655426 DXU655316:DXV655426 EHQ655316:EHR655426 ERM655316:ERN655426 FBI655316:FBJ655426 FLE655316:FLF655426 FVA655316:FVB655426 GEW655316:GEX655426 GOS655316:GOT655426 GYO655316:GYP655426 HIK655316:HIL655426 HSG655316:HSH655426 ICC655316:ICD655426 ILY655316:ILZ655426 IVU655316:IVV655426 JFQ655316:JFR655426 JPM655316:JPN655426 JZI655316:JZJ655426 KJE655316:KJF655426 KTA655316:KTB655426 LCW655316:LCX655426 LMS655316:LMT655426 LWO655316:LWP655426 MGK655316:MGL655426 MQG655316:MQH655426 NAC655316:NAD655426 NJY655316:NJZ655426 NTU655316:NTV655426 ODQ655316:ODR655426 ONM655316:ONN655426 OXI655316:OXJ655426 PHE655316:PHF655426 PRA655316:PRB655426 QAW655316:QAX655426 QKS655316:QKT655426 QUO655316:QUP655426 REK655316:REL655426 ROG655316:ROH655426 RYC655316:RYD655426 SHY655316:SHZ655426 SRU655316:SRV655426 TBQ655316:TBR655426 TLM655316:TLN655426 TVI655316:TVJ655426 UFE655316:UFF655426 UPA655316:UPB655426 UYW655316:UYX655426 VIS655316:VIT655426 VSO655316:VSP655426 WCK655316:WCL655426 WMG655316:WMH655426 WWC655316:WWD655426 V720852:V720962 JQ720852:JR720962 TM720852:TN720962 ADI720852:ADJ720962 ANE720852:ANF720962 AXA720852:AXB720962 BGW720852:BGX720962 BQS720852:BQT720962 CAO720852:CAP720962 CKK720852:CKL720962 CUG720852:CUH720962 DEC720852:DED720962 DNY720852:DNZ720962 DXU720852:DXV720962 EHQ720852:EHR720962 ERM720852:ERN720962 FBI720852:FBJ720962 FLE720852:FLF720962 FVA720852:FVB720962 GEW720852:GEX720962 GOS720852:GOT720962 GYO720852:GYP720962 HIK720852:HIL720962 HSG720852:HSH720962 ICC720852:ICD720962 ILY720852:ILZ720962 IVU720852:IVV720962 JFQ720852:JFR720962 JPM720852:JPN720962 JZI720852:JZJ720962 KJE720852:KJF720962 KTA720852:KTB720962 LCW720852:LCX720962 LMS720852:LMT720962 LWO720852:LWP720962 MGK720852:MGL720962 MQG720852:MQH720962 NAC720852:NAD720962 NJY720852:NJZ720962 NTU720852:NTV720962 ODQ720852:ODR720962 ONM720852:ONN720962 OXI720852:OXJ720962 PHE720852:PHF720962 PRA720852:PRB720962 QAW720852:QAX720962 QKS720852:QKT720962 QUO720852:QUP720962 REK720852:REL720962 ROG720852:ROH720962 RYC720852:RYD720962 SHY720852:SHZ720962 SRU720852:SRV720962 TBQ720852:TBR720962 TLM720852:TLN720962 TVI720852:TVJ720962 UFE720852:UFF720962 UPA720852:UPB720962 UYW720852:UYX720962 VIS720852:VIT720962 VSO720852:VSP720962 WCK720852:WCL720962 WMG720852:WMH720962 WWC720852:WWD720962 V786388:V786498 JQ786388:JR786498 TM786388:TN786498 ADI786388:ADJ786498 ANE786388:ANF786498 AXA786388:AXB786498 BGW786388:BGX786498 BQS786388:BQT786498 CAO786388:CAP786498 CKK786388:CKL786498 CUG786388:CUH786498 DEC786388:DED786498 DNY786388:DNZ786498 DXU786388:DXV786498 EHQ786388:EHR786498 ERM786388:ERN786498 FBI786388:FBJ786498 FLE786388:FLF786498 FVA786388:FVB786498 GEW786388:GEX786498 GOS786388:GOT786498 GYO786388:GYP786498 HIK786388:HIL786498 HSG786388:HSH786498 ICC786388:ICD786498 ILY786388:ILZ786498 IVU786388:IVV786498 JFQ786388:JFR786498 JPM786388:JPN786498 JZI786388:JZJ786498 KJE786388:KJF786498 KTA786388:KTB786498 LCW786388:LCX786498 LMS786388:LMT786498 LWO786388:LWP786498 MGK786388:MGL786498 MQG786388:MQH786498 NAC786388:NAD786498 NJY786388:NJZ786498 NTU786388:NTV786498 ODQ786388:ODR786498 ONM786388:ONN786498 OXI786388:OXJ786498 PHE786388:PHF786498 PRA786388:PRB786498 QAW786388:QAX786498 QKS786388:QKT786498 QUO786388:QUP786498 REK786388:REL786498 ROG786388:ROH786498 RYC786388:RYD786498 SHY786388:SHZ786498 SRU786388:SRV786498 TBQ786388:TBR786498 TLM786388:TLN786498 TVI786388:TVJ786498 UFE786388:UFF786498 UPA786388:UPB786498 UYW786388:UYX786498 VIS786388:VIT786498 VSO786388:VSP786498 WCK786388:WCL786498 WMG786388:WMH786498 WWC786388:WWD786498 V851924:V852034 JQ851924:JR852034 TM851924:TN852034 ADI851924:ADJ852034 ANE851924:ANF852034 AXA851924:AXB852034 BGW851924:BGX852034 BQS851924:BQT852034 CAO851924:CAP852034 CKK851924:CKL852034 CUG851924:CUH852034 DEC851924:DED852034 DNY851924:DNZ852034 DXU851924:DXV852034 EHQ851924:EHR852034 ERM851924:ERN852034 FBI851924:FBJ852034 FLE851924:FLF852034 FVA851924:FVB852034 GEW851924:GEX852034 GOS851924:GOT852034 GYO851924:GYP852034 HIK851924:HIL852034 HSG851924:HSH852034 ICC851924:ICD852034 ILY851924:ILZ852034 IVU851924:IVV852034 JFQ851924:JFR852034 JPM851924:JPN852034 JZI851924:JZJ852034 KJE851924:KJF852034 KTA851924:KTB852034 LCW851924:LCX852034 LMS851924:LMT852034 LWO851924:LWP852034 MGK851924:MGL852034 MQG851924:MQH852034 NAC851924:NAD852034 NJY851924:NJZ852034 NTU851924:NTV852034 ODQ851924:ODR852034 ONM851924:ONN852034 OXI851924:OXJ852034 PHE851924:PHF852034 PRA851924:PRB852034 QAW851924:QAX852034 QKS851924:QKT852034 QUO851924:QUP852034 REK851924:REL852034 ROG851924:ROH852034 RYC851924:RYD852034 SHY851924:SHZ852034 SRU851924:SRV852034 TBQ851924:TBR852034 TLM851924:TLN852034 TVI851924:TVJ852034 UFE851924:UFF852034 UPA851924:UPB852034 UYW851924:UYX852034 VIS851924:VIT852034 VSO851924:VSP852034 WCK851924:WCL852034 WMG851924:WMH852034 WWC851924:WWD852034 V917460:V917570 JQ917460:JR917570 TM917460:TN917570 ADI917460:ADJ917570 ANE917460:ANF917570 AXA917460:AXB917570 BGW917460:BGX917570 BQS917460:BQT917570 CAO917460:CAP917570 CKK917460:CKL917570 CUG917460:CUH917570 DEC917460:DED917570 DNY917460:DNZ917570 DXU917460:DXV917570 EHQ917460:EHR917570 ERM917460:ERN917570 FBI917460:FBJ917570 FLE917460:FLF917570 FVA917460:FVB917570 GEW917460:GEX917570 GOS917460:GOT917570 GYO917460:GYP917570 HIK917460:HIL917570 HSG917460:HSH917570 ICC917460:ICD917570 ILY917460:ILZ917570 IVU917460:IVV917570 JFQ917460:JFR917570 JPM917460:JPN917570 JZI917460:JZJ917570 KJE917460:KJF917570 KTA917460:KTB917570 LCW917460:LCX917570 LMS917460:LMT917570 LWO917460:LWP917570 MGK917460:MGL917570 MQG917460:MQH917570 NAC917460:NAD917570 NJY917460:NJZ917570 NTU917460:NTV917570 ODQ917460:ODR917570 ONM917460:ONN917570 OXI917460:OXJ917570 PHE917460:PHF917570 PRA917460:PRB917570 QAW917460:QAX917570 QKS917460:QKT917570 QUO917460:QUP917570 REK917460:REL917570 ROG917460:ROH917570 RYC917460:RYD917570 SHY917460:SHZ917570 SRU917460:SRV917570 TBQ917460:TBR917570 TLM917460:TLN917570 TVI917460:TVJ917570 UFE917460:UFF917570 UPA917460:UPB917570 UYW917460:UYX917570 VIS917460:VIT917570 VSO917460:VSP917570 WCK917460:WCL917570 WMG917460:WMH917570 WWC917460:WWD917570 V982996:V983106 JQ982996:JR983106 TM982996:TN983106 ADI982996:ADJ983106 ANE982996:ANF983106 AXA982996:AXB983106 BGW982996:BGX983106 BQS982996:BQT983106 CAO982996:CAP983106 CKK982996:CKL983106 CUG982996:CUH983106 DEC982996:DED983106 DNY982996:DNZ983106 DXU982996:DXV983106 EHQ982996:EHR983106 ERM982996:ERN983106 FBI982996:FBJ983106 FLE982996:FLF983106 FVA982996:FVB983106 GEW982996:GEX983106 GOS982996:GOT983106 GYO982996:GYP983106 HIK982996:HIL983106 HSG982996:HSH983106 ICC982996:ICD983106 ILY982996:ILZ983106 IVU982996:IVV983106 JFQ982996:JFR983106 JPM982996:JPN983106 JZI982996:JZJ983106 KJE982996:KJF983106 KTA982996:KTB983106 LCW982996:LCX983106 LMS982996:LMT983106 LWO982996:LWP983106 MGK982996:MGL983106 MQG982996:MQH983106 NAC982996:NAD983106 NJY982996:NJZ983106 NTU982996:NTV983106 ODQ982996:ODR983106 ONM982996:ONN983106 OXI982996:OXJ983106 PHE982996:PHF983106 PRA982996:PRB983106 QAW982996:QAX983106 QKS982996:QKT983106 QUO982996:QUP983106 REK982996:REL983106 ROG982996:ROH983106 RYC982996:RYD983106 SHY982996:SHZ983106 SRU982996:SRV983106 TBQ982996:TBR983106 TLM982996:TLN983106 TVI982996:TVJ983106 UFE982996:UFF983106 UPA982996:UPB983106 UYW982996:UYX983106 VIS982996:VIT983106 VSO982996:VSP983106 WCK982996:WCL983106 WMG982996:WMH983106 WWC982996:WWD983106 V65604:V65731 JQ65604:JR65731 TM65604:TN65731 ADI65604:ADJ65731 ANE65604:ANF65731 AXA65604:AXB65731 BGW65604:BGX65731 BQS65604:BQT65731 CAO65604:CAP65731 CKK65604:CKL65731 CUG65604:CUH65731 DEC65604:DED65731 DNY65604:DNZ65731 DXU65604:DXV65731 EHQ65604:EHR65731 ERM65604:ERN65731 FBI65604:FBJ65731 FLE65604:FLF65731 FVA65604:FVB65731 GEW65604:GEX65731 GOS65604:GOT65731 GYO65604:GYP65731 HIK65604:HIL65731 HSG65604:HSH65731 ICC65604:ICD65731 ILY65604:ILZ65731 IVU65604:IVV65731 JFQ65604:JFR65731 JPM65604:JPN65731 JZI65604:JZJ65731 KJE65604:KJF65731 KTA65604:KTB65731 LCW65604:LCX65731 LMS65604:LMT65731 LWO65604:LWP65731 MGK65604:MGL65731 MQG65604:MQH65731 NAC65604:NAD65731 NJY65604:NJZ65731 NTU65604:NTV65731 ODQ65604:ODR65731 ONM65604:ONN65731 OXI65604:OXJ65731 PHE65604:PHF65731 PRA65604:PRB65731 QAW65604:QAX65731 QKS65604:QKT65731 QUO65604:QUP65731 REK65604:REL65731 ROG65604:ROH65731 RYC65604:RYD65731 SHY65604:SHZ65731 SRU65604:SRV65731 TBQ65604:TBR65731 TLM65604:TLN65731 TVI65604:TVJ65731 UFE65604:UFF65731 UPA65604:UPB65731 UYW65604:UYX65731 VIS65604:VIT65731 VSO65604:VSP65731 WCK65604:WCL65731 WMG65604:WMH65731 WWC65604:WWD65731 V131140:V131267 JQ131140:JR131267 TM131140:TN131267 ADI131140:ADJ131267 ANE131140:ANF131267 AXA131140:AXB131267 BGW131140:BGX131267 BQS131140:BQT131267 CAO131140:CAP131267 CKK131140:CKL131267 CUG131140:CUH131267 DEC131140:DED131267 DNY131140:DNZ131267 DXU131140:DXV131267 EHQ131140:EHR131267 ERM131140:ERN131267 FBI131140:FBJ131267 FLE131140:FLF131267 FVA131140:FVB131267 GEW131140:GEX131267 GOS131140:GOT131267 GYO131140:GYP131267 HIK131140:HIL131267 HSG131140:HSH131267 ICC131140:ICD131267 ILY131140:ILZ131267 IVU131140:IVV131267 JFQ131140:JFR131267 JPM131140:JPN131267 JZI131140:JZJ131267 KJE131140:KJF131267 KTA131140:KTB131267 LCW131140:LCX131267 LMS131140:LMT131267 LWO131140:LWP131267 MGK131140:MGL131267 MQG131140:MQH131267 NAC131140:NAD131267 NJY131140:NJZ131267 NTU131140:NTV131267 ODQ131140:ODR131267 ONM131140:ONN131267 OXI131140:OXJ131267 PHE131140:PHF131267 PRA131140:PRB131267 QAW131140:QAX131267 QKS131140:QKT131267 QUO131140:QUP131267 REK131140:REL131267 ROG131140:ROH131267 RYC131140:RYD131267 SHY131140:SHZ131267 SRU131140:SRV131267 TBQ131140:TBR131267 TLM131140:TLN131267 TVI131140:TVJ131267 UFE131140:UFF131267 UPA131140:UPB131267 UYW131140:UYX131267 VIS131140:VIT131267 VSO131140:VSP131267 WCK131140:WCL131267 WMG131140:WMH131267 WWC131140:WWD131267 V196676:V196803 JQ196676:JR196803 TM196676:TN196803 ADI196676:ADJ196803 ANE196676:ANF196803 AXA196676:AXB196803 BGW196676:BGX196803 BQS196676:BQT196803 CAO196676:CAP196803 CKK196676:CKL196803 CUG196676:CUH196803 DEC196676:DED196803 DNY196676:DNZ196803 DXU196676:DXV196803 EHQ196676:EHR196803 ERM196676:ERN196803 FBI196676:FBJ196803 FLE196676:FLF196803 FVA196676:FVB196803 GEW196676:GEX196803 GOS196676:GOT196803 GYO196676:GYP196803 HIK196676:HIL196803 HSG196676:HSH196803 ICC196676:ICD196803 ILY196676:ILZ196803 IVU196676:IVV196803 JFQ196676:JFR196803 JPM196676:JPN196803 JZI196676:JZJ196803 KJE196676:KJF196803 KTA196676:KTB196803 LCW196676:LCX196803 LMS196676:LMT196803 LWO196676:LWP196803 MGK196676:MGL196803 MQG196676:MQH196803 NAC196676:NAD196803 NJY196676:NJZ196803 NTU196676:NTV196803 ODQ196676:ODR196803 ONM196676:ONN196803 OXI196676:OXJ196803 PHE196676:PHF196803 PRA196676:PRB196803 QAW196676:QAX196803 QKS196676:QKT196803 QUO196676:QUP196803 REK196676:REL196803 ROG196676:ROH196803 RYC196676:RYD196803 SHY196676:SHZ196803 SRU196676:SRV196803 TBQ196676:TBR196803 TLM196676:TLN196803 TVI196676:TVJ196803 UFE196676:UFF196803 UPA196676:UPB196803 UYW196676:UYX196803 VIS196676:VIT196803 VSO196676:VSP196803 WCK196676:WCL196803 WMG196676:WMH196803 WWC196676:WWD196803 V262212:V262339 JQ262212:JR262339 TM262212:TN262339 ADI262212:ADJ262339 ANE262212:ANF262339 AXA262212:AXB262339 BGW262212:BGX262339 BQS262212:BQT262339 CAO262212:CAP262339 CKK262212:CKL262339 CUG262212:CUH262339 DEC262212:DED262339 DNY262212:DNZ262339 DXU262212:DXV262339 EHQ262212:EHR262339 ERM262212:ERN262339 FBI262212:FBJ262339 FLE262212:FLF262339 FVA262212:FVB262339 GEW262212:GEX262339 GOS262212:GOT262339 GYO262212:GYP262339 HIK262212:HIL262339 HSG262212:HSH262339 ICC262212:ICD262339 ILY262212:ILZ262339 IVU262212:IVV262339 JFQ262212:JFR262339 JPM262212:JPN262339 JZI262212:JZJ262339 KJE262212:KJF262339 KTA262212:KTB262339 LCW262212:LCX262339 LMS262212:LMT262339 LWO262212:LWP262339 MGK262212:MGL262339 MQG262212:MQH262339 NAC262212:NAD262339 NJY262212:NJZ262339 NTU262212:NTV262339 ODQ262212:ODR262339 ONM262212:ONN262339 OXI262212:OXJ262339 PHE262212:PHF262339 PRA262212:PRB262339 QAW262212:QAX262339 QKS262212:QKT262339 QUO262212:QUP262339 REK262212:REL262339 ROG262212:ROH262339 RYC262212:RYD262339 SHY262212:SHZ262339 SRU262212:SRV262339 TBQ262212:TBR262339 TLM262212:TLN262339 TVI262212:TVJ262339 UFE262212:UFF262339 UPA262212:UPB262339 UYW262212:UYX262339 VIS262212:VIT262339 VSO262212:VSP262339 WCK262212:WCL262339 WMG262212:WMH262339 WWC262212:WWD262339 V327748:V327875 JQ327748:JR327875 TM327748:TN327875 ADI327748:ADJ327875 ANE327748:ANF327875 AXA327748:AXB327875 BGW327748:BGX327875 BQS327748:BQT327875 CAO327748:CAP327875 CKK327748:CKL327875 CUG327748:CUH327875 DEC327748:DED327875 DNY327748:DNZ327875 DXU327748:DXV327875 EHQ327748:EHR327875 ERM327748:ERN327875 FBI327748:FBJ327875 FLE327748:FLF327875 FVA327748:FVB327875 GEW327748:GEX327875 GOS327748:GOT327875 GYO327748:GYP327875 HIK327748:HIL327875 HSG327748:HSH327875 ICC327748:ICD327875 ILY327748:ILZ327875 IVU327748:IVV327875 JFQ327748:JFR327875 JPM327748:JPN327875 JZI327748:JZJ327875 KJE327748:KJF327875 KTA327748:KTB327875 LCW327748:LCX327875 LMS327748:LMT327875 LWO327748:LWP327875 MGK327748:MGL327875 MQG327748:MQH327875 NAC327748:NAD327875 NJY327748:NJZ327875 NTU327748:NTV327875 ODQ327748:ODR327875 ONM327748:ONN327875 OXI327748:OXJ327875 PHE327748:PHF327875 PRA327748:PRB327875 QAW327748:QAX327875 QKS327748:QKT327875 QUO327748:QUP327875 REK327748:REL327875 ROG327748:ROH327875 RYC327748:RYD327875 SHY327748:SHZ327875 SRU327748:SRV327875 TBQ327748:TBR327875 TLM327748:TLN327875 TVI327748:TVJ327875 UFE327748:UFF327875 UPA327748:UPB327875 UYW327748:UYX327875 VIS327748:VIT327875 VSO327748:VSP327875 WCK327748:WCL327875 WMG327748:WMH327875 WWC327748:WWD327875 V393284:V393411 JQ393284:JR393411 TM393284:TN393411 ADI393284:ADJ393411 ANE393284:ANF393411 AXA393284:AXB393411 BGW393284:BGX393411 BQS393284:BQT393411 CAO393284:CAP393411 CKK393284:CKL393411 CUG393284:CUH393411 DEC393284:DED393411 DNY393284:DNZ393411 DXU393284:DXV393411 EHQ393284:EHR393411 ERM393284:ERN393411 FBI393284:FBJ393411 FLE393284:FLF393411 FVA393284:FVB393411 GEW393284:GEX393411 GOS393284:GOT393411 GYO393284:GYP393411 HIK393284:HIL393411 HSG393284:HSH393411 ICC393284:ICD393411 ILY393284:ILZ393411 IVU393284:IVV393411 JFQ393284:JFR393411 JPM393284:JPN393411 JZI393284:JZJ393411 KJE393284:KJF393411 KTA393284:KTB393411 LCW393284:LCX393411 LMS393284:LMT393411 LWO393284:LWP393411 MGK393284:MGL393411 MQG393284:MQH393411 NAC393284:NAD393411 NJY393284:NJZ393411 NTU393284:NTV393411 ODQ393284:ODR393411 ONM393284:ONN393411 OXI393284:OXJ393411 PHE393284:PHF393411 PRA393284:PRB393411 QAW393284:QAX393411 QKS393284:QKT393411 QUO393284:QUP393411 REK393284:REL393411 ROG393284:ROH393411 RYC393284:RYD393411 SHY393284:SHZ393411 SRU393284:SRV393411 TBQ393284:TBR393411 TLM393284:TLN393411 TVI393284:TVJ393411 UFE393284:UFF393411 UPA393284:UPB393411 UYW393284:UYX393411 VIS393284:VIT393411 VSO393284:VSP393411 WCK393284:WCL393411 WMG393284:WMH393411 WWC393284:WWD393411 V458820:V458947 JQ458820:JR458947 TM458820:TN458947 ADI458820:ADJ458947 ANE458820:ANF458947 AXA458820:AXB458947 BGW458820:BGX458947 BQS458820:BQT458947 CAO458820:CAP458947 CKK458820:CKL458947 CUG458820:CUH458947 DEC458820:DED458947 DNY458820:DNZ458947 DXU458820:DXV458947 EHQ458820:EHR458947 ERM458820:ERN458947 FBI458820:FBJ458947 FLE458820:FLF458947 FVA458820:FVB458947 GEW458820:GEX458947 GOS458820:GOT458947 GYO458820:GYP458947 HIK458820:HIL458947 HSG458820:HSH458947 ICC458820:ICD458947 ILY458820:ILZ458947 IVU458820:IVV458947 JFQ458820:JFR458947 JPM458820:JPN458947 JZI458820:JZJ458947 KJE458820:KJF458947 KTA458820:KTB458947 LCW458820:LCX458947 LMS458820:LMT458947 LWO458820:LWP458947 MGK458820:MGL458947 MQG458820:MQH458947 NAC458820:NAD458947 NJY458820:NJZ458947 NTU458820:NTV458947 ODQ458820:ODR458947 ONM458820:ONN458947 OXI458820:OXJ458947 PHE458820:PHF458947 PRA458820:PRB458947 QAW458820:QAX458947 QKS458820:QKT458947 QUO458820:QUP458947 REK458820:REL458947 ROG458820:ROH458947 RYC458820:RYD458947 SHY458820:SHZ458947 SRU458820:SRV458947 TBQ458820:TBR458947 TLM458820:TLN458947 TVI458820:TVJ458947 UFE458820:UFF458947 UPA458820:UPB458947 UYW458820:UYX458947 VIS458820:VIT458947 VSO458820:VSP458947 WCK458820:WCL458947 WMG458820:WMH458947 WWC458820:WWD458947 V524356:V524483 JQ524356:JR524483 TM524356:TN524483 ADI524356:ADJ524483 ANE524356:ANF524483 AXA524356:AXB524483 BGW524356:BGX524483 BQS524356:BQT524483 CAO524356:CAP524483 CKK524356:CKL524483 CUG524356:CUH524483 DEC524356:DED524483 DNY524356:DNZ524483 DXU524356:DXV524483 EHQ524356:EHR524483 ERM524356:ERN524483 FBI524356:FBJ524483 FLE524356:FLF524483 FVA524356:FVB524483 GEW524356:GEX524483 GOS524356:GOT524483 GYO524356:GYP524483 HIK524356:HIL524483 HSG524356:HSH524483 ICC524356:ICD524483 ILY524356:ILZ524483 IVU524356:IVV524483 JFQ524356:JFR524483 JPM524356:JPN524483 JZI524356:JZJ524483 KJE524356:KJF524483 KTA524356:KTB524483 LCW524356:LCX524483 LMS524356:LMT524483 LWO524356:LWP524483 MGK524356:MGL524483 MQG524356:MQH524483 NAC524356:NAD524483 NJY524356:NJZ524483 NTU524356:NTV524483 ODQ524356:ODR524483 ONM524356:ONN524483 OXI524356:OXJ524483 PHE524356:PHF524483 PRA524356:PRB524483 QAW524356:QAX524483 QKS524356:QKT524483 QUO524356:QUP524483 REK524356:REL524483 ROG524356:ROH524483 RYC524356:RYD524483 SHY524356:SHZ524483 SRU524356:SRV524483 TBQ524356:TBR524483 TLM524356:TLN524483 TVI524356:TVJ524483 UFE524356:UFF524483 UPA524356:UPB524483 UYW524356:UYX524483 VIS524356:VIT524483 VSO524356:VSP524483 WCK524356:WCL524483 WMG524356:WMH524483 WWC524356:WWD524483 V589892:V590019 JQ589892:JR590019 TM589892:TN590019 ADI589892:ADJ590019 ANE589892:ANF590019 AXA589892:AXB590019 BGW589892:BGX590019 BQS589892:BQT590019 CAO589892:CAP590019 CKK589892:CKL590019 CUG589892:CUH590019 DEC589892:DED590019 DNY589892:DNZ590019 DXU589892:DXV590019 EHQ589892:EHR590019 ERM589892:ERN590019 FBI589892:FBJ590019 FLE589892:FLF590019 FVA589892:FVB590019 GEW589892:GEX590019 GOS589892:GOT590019 GYO589892:GYP590019 HIK589892:HIL590019 HSG589892:HSH590019 ICC589892:ICD590019 ILY589892:ILZ590019 IVU589892:IVV590019 JFQ589892:JFR590019 JPM589892:JPN590019 JZI589892:JZJ590019 KJE589892:KJF590019 KTA589892:KTB590019 LCW589892:LCX590019 LMS589892:LMT590019 LWO589892:LWP590019 MGK589892:MGL590019 MQG589892:MQH590019 NAC589892:NAD590019 NJY589892:NJZ590019 NTU589892:NTV590019 ODQ589892:ODR590019 ONM589892:ONN590019 OXI589892:OXJ590019 PHE589892:PHF590019 PRA589892:PRB590019 QAW589892:QAX590019 QKS589892:QKT590019 QUO589892:QUP590019 REK589892:REL590019 ROG589892:ROH590019 RYC589892:RYD590019 SHY589892:SHZ590019 SRU589892:SRV590019 TBQ589892:TBR590019 TLM589892:TLN590019 TVI589892:TVJ590019 UFE589892:UFF590019 UPA589892:UPB590019 UYW589892:UYX590019 VIS589892:VIT590019 VSO589892:VSP590019 WCK589892:WCL590019 WMG589892:WMH590019 WWC589892:WWD590019 V655428:V655555 JQ655428:JR655555 TM655428:TN655555 ADI655428:ADJ655555 ANE655428:ANF655555 AXA655428:AXB655555 BGW655428:BGX655555 BQS655428:BQT655555 CAO655428:CAP655555 CKK655428:CKL655555 CUG655428:CUH655555 DEC655428:DED655555 DNY655428:DNZ655555 DXU655428:DXV655555 EHQ655428:EHR655555 ERM655428:ERN655555 FBI655428:FBJ655555 FLE655428:FLF655555 FVA655428:FVB655555 GEW655428:GEX655555 GOS655428:GOT655555 GYO655428:GYP655555 HIK655428:HIL655555 HSG655428:HSH655555 ICC655428:ICD655555 ILY655428:ILZ655555 IVU655428:IVV655555 JFQ655428:JFR655555 JPM655428:JPN655555 JZI655428:JZJ655555 KJE655428:KJF655555 KTA655428:KTB655555 LCW655428:LCX655555 LMS655428:LMT655555 LWO655428:LWP655555 MGK655428:MGL655555 MQG655428:MQH655555 NAC655428:NAD655555 NJY655428:NJZ655555 NTU655428:NTV655555 ODQ655428:ODR655555 ONM655428:ONN655555 OXI655428:OXJ655555 PHE655428:PHF655555 PRA655428:PRB655555 QAW655428:QAX655555 QKS655428:QKT655555 QUO655428:QUP655555 REK655428:REL655555 ROG655428:ROH655555 RYC655428:RYD655555 SHY655428:SHZ655555 SRU655428:SRV655555 TBQ655428:TBR655555 TLM655428:TLN655555 TVI655428:TVJ655555 UFE655428:UFF655555 UPA655428:UPB655555 UYW655428:UYX655555 VIS655428:VIT655555 VSO655428:VSP655555 WCK655428:WCL655555 WMG655428:WMH655555 WWC655428:WWD655555 V720964:V721091 JQ720964:JR721091 TM720964:TN721091 ADI720964:ADJ721091 ANE720964:ANF721091 AXA720964:AXB721091 BGW720964:BGX721091 BQS720964:BQT721091 CAO720964:CAP721091 CKK720964:CKL721091 CUG720964:CUH721091 DEC720964:DED721091 DNY720964:DNZ721091 DXU720964:DXV721091 EHQ720964:EHR721091 ERM720964:ERN721091 FBI720964:FBJ721091 FLE720964:FLF721091 FVA720964:FVB721091 GEW720964:GEX721091 GOS720964:GOT721091 GYO720964:GYP721091 HIK720964:HIL721091 HSG720964:HSH721091 ICC720964:ICD721091 ILY720964:ILZ721091 IVU720964:IVV721091 JFQ720964:JFR721091 JPM720964:JPN721091 JZI720964:JZJ721091 KJE720964:KJF721091 KTA720964:KTB721091 LCW720964:LCX721091 LMS720964:LMT721091 LWO720964:LWP721091 MGK720964:MGL721091 MQG720964:MQH721091 NAC720964:NAD721091 NJY720964:NJZ721091 NTU720964:NTV721091 ODQ720964:ODR721091 ONM720964:ONN721091 OXI720964:OXJ721091 PHE720964:PHF721091 PRA720964:PRB721091 QAW720964:QAX721091 QKS720964:QKT721091 QUO720964:QUP721091 REK720964:REL721091 ROG720964:ROH721091 RYC720964:RYD721091 SHY720964:SHZ721091 SRU720964:SRV721091 TBQ720964:TBR721091 TLM720964:TLN721091 TVI720964:TVJ721091 UFE720964:UFF721091 UPA720964:UPB721091 UYW720964:UYX721091 VIS720964:VIT721091 VSO720964:VSP721091 WCK720964:WCL721091 WMG720964:WMH721091 WWC720964:WWD721091 V786500:V786627 JQ786500:JR786627 TM786500:TN786627 ADI786500:ADJ786627 ANE786500:ANF786627 AXA786500:AXB786627 BGW786500:BGX786627 BQS786500:BQT786627 CAO786500:CAP786627 CKK786500:CKL786627 CUG786500:CUH786627 DEC786500:DED786627 DNY786500:DNZ786627 DXU786500:DXV786627 EHQ786500:EHR786627 ERM786500:ERN786627 FBI786500:FBJ786627 FLE786500:FLF786627 FVA786500:FVB786627 GEW786500:GEX786627 GOS786500:GOT786627 GYO786500:GYP786627 HIK786500:HIL786627 HSG786500:HSH786627 ICC786500:ICD786627 ILY786500:ILZ786627 IVU786500:IVV786627 JFQ786500:JFR786627 JPM786500:JPN786627 JZI786500:JZJ786627 KJE786500:KJF786627 KTA786500:KTB786627 LCW786500:LCX786627 LMS786500:LMT786627 LWO786500:LWP786627 MGK786500:MGL786627 MQG786500:MQH786627 NAC786500:NAD786627 NJY786500:NJZ786627 NTU786500:NTV786627 ODQ786500:ODR786627 ONM786500:ONN786627 OXI786500:OXJ786627 PHE786500:PHF786627 PRA786500:PRB786627 QAW786500:QAX786627 QKS786500:QKT786627 QUO786500:QUP786627 REK786500:REL786627 ROG786500:ROH786627 RYC786500:RYD786627 SHY786500:SHZ786627 SRU786500:SRV786627 TBQ786500:TBR786627 TLM786500:TLN786627 TVI786500:TVJ786627 UFE786500:UFF786627 UPA786500:UPB786627 UYW786500:UYX786627 VIS786500:VIT786627 VSO786500:VSP786627 WCK786500:WCL786627 WMG786500:WMH786627 WWC786500:WWD786627 V852036:V852163 JQ852036:JR852163 TM852036:TN852163 ADI852036:ADJ852163 ANE852036:ANF852163 AXA852036:AXB852163 BGW852036:BGX852163 BQS852036:BQT852163 CAO852036:CAP852163 CKK852036:CKL852163 CUG852036:CUH852163 DEC852036:DED852163 DNY852036:DNZ852163 DXU852036:DXV852163 EHQ852036:EHR852163 ERM852036:ERN852163 FBI852036:FBJ852163 FLE852036:FLF852163 FVA852036:FVB852163 GEW852036:GEX852163 GOS852036:GOT852163 GYO852036:GYP852163 HIK852036:HIL852163 HSG852036:HSH852163 ICC852036:ICD852163 ILY852036:ILZ852163 IVU852036:IVV852163 JFQ852036:JFR852163 JPM852036:JPN852163 JZI852036:JZJ852163 KJE852036:KJF852163 KTA852036:KTB852163 LCW852036:LCX852163 LMS852036:LMT852163 LWO852036:LWP852163 MGK852036:MGL852163 MQG852036:MQH852163 NAC852036:NAD852163 NJY852036:NJZ852163 NTU852036:NTV852163 ODQ852036:ODR852163 ONM852036:ONN852163 OXI852036:OXJ852163 PHE852036:PHF852163 PRA852036:PRB852163 QAW852036:QAX852163 QKS852036:QKT852163 QUO852036:QUP852163 REK852036:REL852163 ROG852036:ROH852163 RYC852036:RYD852163 SHY852036:SHZ852163 SRU852036:SRV852163 TBQ852036:TBR852163 TLM852036:TLN852163 TVI852036:TVJ852163 UFE852036:UFF852163 UPA852036:UPB852163 UYW852036:UYX852163 VIS852036:VIT852163 VSO852036:VSP852163 WCK852036:WCL852163 WMG852036:WMH852163 WWC852036:WWD852163 V917572:V917699 JQ917572:JR917699 TM917572:TN917699 ADI917572:ADJ917699 ANE917572:ANF917699 AXA917572:AXB917699 BGW917572:BGX917699 BQS917572:BQT917699 CAO917572:CAP917699 CKK917572:CKL917699 CUG917572:CUH917699 DEC917572:DED917699 DNY917572:DNZ917699 DXU917572:DXV917699 EHQ917572:EHR917699 ERM917572:ERN917699 FBI917572:FBJ917699 FLE917572:FLF917699 FVA917572:FVB917699 GEW917572:GEX917699 GOS917572:GOT917699 GYO917572:GYP917699 HIK917572:HIL917699 HSG917572:HSH917699 ICC917572:ICD917699 ILY917572:ILZ917699 IVU917572:IVV917699 JFQ917572:JFR917699 JPM917572:JPN917699 JZI917572:JZJ917699 KJE917572:KJF917699 KTA917572:KTB917699 LCW917572:LCX917699 LMS917572:LMT917699 LWO917572:LWP917699 MGK917572:MGL917699 MQG917572:MQH917699 NAC917572:NAD917699 NJY917572:NJZ917699 NTU917572:NTV917699 ODQ917572:ODR917699 ONM917572:ONN917699 OXI917572:OXJ917699 PHE917572:PHF917699 PRA917572:PRB917699 QAW917572:QAX917699 QKS917572:QKT917699 QUO917572:QUP917699 REK917572:REL917699 ROG917572:ROH917699 RYC917572:RYD917699 SHY917572:SHZ917699 SRU917572:SRV917699 TBQ917572:TBR917699 TLM917572:TLN917699 TVI917572:TVJ917699 UFE917572:UFF917699 UPA917572:UPB917699 UYW917572:UYX917699 VIS917572:VIT917699 VSO917572:VSP917699 WCK917572:WCL917699 WMG917572:WMH917699 WWC917572:WWD917699 V983108:V983235 JQ983108:JR983235 TM983108:TN983235 ADI983108:ADJ983235 ANE983108:ANF983235 AXA983108:AXB983235 BGW983108:BGX983235 BQS983108:BQT983235 CAO983108:CAP983235 CKK983108:CKL983235 CUG983108:CUH983235 DEC983108:DED983235 DNY983108:DNZ983235 DXU983108:DXV983235 EHQ983108:EHR983235 ERM983108:ERN983235 FBI983108:FBJ983235 FLE983108:FLF983235 FVA983108:FVB983235 GEW983108:GEX983235 GOS983108:GOT983235 GYO983108:GYP983235 HIK983108:HIL983235 HSG983108:HSH983235 ICC983108:ICD983235 ILY983108:ILZ983235 IVU983108:IVV983235 JFQ983108:JFR983235 JPM983108:JPN983235 JZI983108:JZJ983235 KJE983108:KJF983235 KTA983108:KTB983235 LCW983108:LCX983235 LMS983108:LMT983235 LWO983108:LWP983235 MGK983108:MGL983235 MQG983108:MQH983235 NAC983108:NAD983235 NJY983108:NJZ983235 NTU983108:NTV983235 ODQ983108:ODR983235 ONM983108:ONN983235 OXI983108:OXJ983235 PHE983108:PHF983235 PRA983108:PRB983235 QAW983108:QAX983235 QKS983108:QKT983235 QUO983108:QUP983235 REK983108:REL983235 ROG983108:ROH983235 RYC983108:RYD983235 SHY983108:SHZ983235 SRU983108:SRV983235 TBQ983108:TBR983235 TLM983108:TLN983235 TVI983108:TVJ983235 UFE983108:UFF983235 UPA983108:UPB983235 UYW983108:UYX983235 VIS983108:VIT983235 VSO983108:VSP983235 WCK983108:WCL983235 WMG983108:WMH983235 WWC983108:WWD983235</xm:sqref>
        </x14:dataValidation>
        <x14:dataValidation type="list" showInputMessage="1" showErrorMessage="1" xr:uid="{00000000-0002-0000-0200-000018000000}">
          <x14:formula1>
            <xm:f>Reglon_renta</xm:f>
          </x14:formula1>
          <xm:sqref>JT65492:JT65505 TP65492:TP65505 ADL65492:ADL65505 ANH65492:ANH65505 AXD65492:AXD65505 BGZ65492:BGZ65505 BQV65492:BQV65505 CAR65492:CAR65505 CKN65492:CKN65505 CUJ65492:CUJ65505 DEF65492:DEF65505 DOB65492:DOB65505 DXX65492:DXX65505 EHT65492:EHT65505 ERP65492:ERP65505 FBL65492:FBL65505 FLH65492:FLH65505 FVD65492:FVD65505 GEZ65492:GEZ65505 GOV65492:GOV65505 GYR65492:GYR65505 HIN65492:HIN65505 HSJ65492:HSJ65505 ICF65492:ICF65505 IMB65492:IMB65505 IVX65492:IVX65505 JFT65492:JFT65505 JPP65492:JPP65505 JZL65492:JZL65505 KJH65492:KJH65505 KTD65492:KTD65505 LCZ65492:LCZ65505 LMV65492:LMV65505 LWR65492:LWR65505 MGN65492:MGN65505 MQJ65492:MQJ65505 NAF65492:NAF65505 NKB65492:NKB65505 NTX65492:NTX65505 ODT65492:ODT65505 ONP65492:ONP65505 OXL65492:OXL65505 PHH65492:PHH65505 PRD65492:PRD65505 QAZ65492:QAZ65505 QKV65492:QKV65505 QUR65492:QUR65505 REN65492:REN65505 ROJ65492:ROJ65505 RYF65492:RYF65505 SIB65492:SIB65505 SRX65492:SRX65505 TBT65492:TBT65505 TLP65492:TLP65505 TVL65492:TVL65505 UFH65492:UFH65505 UPD65492:UPD65505 UYZ65492:UYZ65505 VIV65492:VIV65505 VSR65492:VSR65505 WCN65492:WCN65505 WMJ65492:WMJ65505 WWF65492:WWF65505 JT131028:JT131041 TP131028:TP131041 ADL131028:ADL131041 ANH131028:ANH131041 AXD131028:AXD131041 BGZ131028:BGZ131041 BQV131028:BQV131041 CAR131028:CAR131041 CKN131028:CKN131041 CUJ131028:CUJ131041 DEF131028:DEF131041 DOB131028:DOB131041 DXX131028:DXX131041 EHT131028:EHT131041 ERP131028:ERP131041 FBL131028:FBL131041 FLH131028:FLH131041 FVD131028:FVD131041 GEZ131028:GEZ131041 GOV131028:GOV131041 GYR131028:GYR131041 HIN131028:HIN131041 HSJ131028:HSJ131041 ICF131028:ICF131041 IMB131028:IMB131041 IVX131028:IVX131041 JFT131028:JFT131041 JPP131028:JPP131041 JZL131028:JZL131041 KJH131028:KJH131041 KTD131028:KTD131041 LCZ131028:LCZ131041 LMV131028:LMV131041 LWR131028:LWR131041 MGN131028:MGN131041 MQJ131028:MQJ131041 NAF131028:NAF131041 NKB131028:NKB131041 NTX131028:NTX131041 ODT131028:ODT131041 ONP131028:ONP131041 OXL131028:OXL131041 PHH131028:PHH131041 PRD131028:PRD131041 QAZ131028:QAZ131041 QKV131028:QKV131041 QUR131028:QUR131041 REN131028:REN131041 ROJ131028:ROJ131041 RYF131028:RYF131041 SIB131028:SIB131041 SRX131028:SRX131041 TBT131028:TBT131041 TLP131028:TLP131041 TVL131028:TVL131041 UFH131028:UFH131041 UPD131028:UPD131041 UYZ131028:UYZ131041 VIV131028:VIV131041 VSR131028:VSR131041 WCN131028:WCN131041 WMJ131028:WMJ131041 WWF131028:WWF131041 JT196564:JT196577 TP196564:TP196577 ADL196564:ADL196577 ANH196564:ANH196577 AXD196564:AXD196577 BGZ196564:BGZ196577 BQV196564:BQV196577 CAR196564:CAR196577 CKN196564:CKN196577 CUJ196564:CUJ196577 DEF196564:DEF196577 DOB196564:DOB196577 DXX196564:DXX196577 EHT196564:EHT196577 ERP196564:ERP196577 FBL196564:FBL196577 FLH196564:FLH196577 FVD196564:FVD196577 GEZ196564:GEZ196577 GOV196564:GOV196577 GYR196564:GYR196577 HIN196564:HIN196577 HSJ196564:HSJ196577 ICF196564:ICF196577 IMB196564:IMB196577 IVX196564:IVX196577 JFT196564:JFT196577 JPP196564:JPP196577 JZL196564:JZL196577 KJH196564:KJH196577 KTD196564:KTD196577 LCZ196564:LCZ196577 LMV196564:LMV196577 LWR196564:LWR196577 MGN196564:MGN196577 MQJ196564:MQJ196577 NAF196564:NAF196577 NKB196564:NKB196577 NTX196564:NTX196577 ODT196564:ODT196577 ONP196564:ONP196577 OXL196564:OXL196577 PHH196564:PHH196577 PRD196564:PRD196577 QAZ196564:QAZ196577 QKV196564:QKV196577 QUR196564:QUR196577 REN196564:REN196577 ROJ196564:ROJ196577 RYF196564:RYF196577 SIB196564:SIB196577 SRX196564:SRX196577 TBT196564:TBT196577 TLP196564:TLP196577 TVL196564:TVL196577 UFH196564:UFH196577 UPD196564:UPD196577 UYZ196564:UYZ196577 VIV196564:VIV196577 VSR196564:VSR196577 WCN196564:WCN196577 WMJ196564:WMJ196577 WWF196564:WWF196577 JT262100:JT262113 TP262100:TP262113 ADL262100:ADL262113 ANH262100:ANH262113 AXD262100:AXD262113 BGZ262100:BGZ262113 BQV262100:BQV262113 CAR262100:CAR262113 CKN262100:CKN262113 CUJ262100:CUJ262113 DEF262100:DEF262113 DOB262100:DOB262113 DXX262100:DXX262113 EHT262100:EHT262113 ERP262100:ERP262113 FBL262100:FBL262113 FLH262100:FLH262113 FVD262100:FVD262113 GEZ262100:GEZ262113 GOV262100:GOV262113 GYR262100:GYR262113 HIN262100:HIN262113 HSJ262100:HSJ262113 ICF262100:ICF262113 IMB262100:IMB262113 IVX262100:IVX262113 JFT262100:JFT262113 JPP262100:JPP262113 JZL262100:JZL262113 KJH262100:KJH262113 KTD262100:KTD262113 LCZ262100:LCZ262113 LMV262100:LMV262113 LWR262100:LWR262113 MGN262100:MGN262113 MQJ262100:MQJ262113 NAF262100:NAF262113 NKB262100:NKB262113 NTX262100:NTX262113 ODT262100:ODT262113 ONP262100:ONP262113 OXL262100:OXL262113 PHH262100:PHH262113 PRD262100:PRD262113 QAZ262100:QAZ262113 QKV262100:QKV262113 QUR262100:QUR262113 REN262100:REN262113 ROJ262100:ROJ262113 RYF262100:RYF262113 SIB262100:SIB262113 SRX262100:SRX262113 TBT262100:TBT262113 TLP262100:TLP262113 TVL262100:TVL262113 UFH262100:UFH262113 UPD262100:UPD262113 UYZ262100:UYZ262113 VIV262100:VIV262113 VSR262100:VSR262113 WCN262100:WCN262113 WMJ262100:WMJ262113 WWF262100:WWF262113 JT327636:JT327649 TP327636:TP327649 ADL327636:ADL327649 ANH327636:ANH327649 AXD327636:AXD327649 BGZ327636:BGZ327649 BQV327636:BQV327649 CAR327636:CAR327649 CKN327636:CKN327649 CUJ327636:CUJ327649 DEF327636:DEF327649 DOB327636:DOB327649 DXX327636:DXX327649 EHT327636:EHT327649 ERP327636:ERP327649 FBL327636:FBL327649 FLH327636:FLH327649 FVD327636:FVD327649 GEZ327636:GEZ327649 GOV327636:GOV327649 GYR327636:GYR327649 HIN327636:HIN327649 HSJ327636:HSJ327649 ICF327636:ICF327649 IMB327636:IMB327649 IVX327636:IVX327649 JFT327636:JFT327649 JPP327636:JPP327649 JZL327636:JZL327649 KJH327636:KJH327649 KTD327636:KTD327649 LCZ327636:LCZ327649 LMV327636:LMV327649 LWR327636:LWR327649 MGN327636:MGN327649 MQJ327636:MQJ327649 NAF327636:NAF327649 NKB327636:NKB327649 NTX327636:NTX327649 ODT327636:ODT327649 ONP327636:ONP327649 OXL327636:OXL327649 PHH327636:PHH327649 PRD327636:PRD327649 QAZ327636:QAZ327649 QKV327636:QKV327649 QUR327636:QUR327649 REN327636:REN327649 ROJ327636:ROJ327649 RYF327636:RYF327649 SIB327636:SIB327649 SRX327636:SRX327649 TBT327636:TBT327649 TLP327636:TLP327649 TVL327636:TVL327649 UFH327636:UFH327649 UPD327636:UPD327649 UYZ327636:UYZ327649 VIV327636:VIV327649 VSR327636:VSR327649 WCN327636:WCN327649 WMJ327636:WMJ327649 WWF327636:WWF327649 JT393172:JT393185 TP393172:TP393185 ADL393172:ADL393185 ANH393172:ANH393185 AXD393172:AXD393185 BGZ393172:BGZ393185 BQV393172:BQV393185 CAR393172:CAR393185 CKN393172:CKN393185 CUJ393172:CUJ393185 DEF393172:DEF393185 DOB393172:DOB393185 DXX393172:DXX393185 EHT393172:EHT393185 ERP393172:ERP393185 FBL393172:FBL393185 FLH393172:FLH393185 FVD393172:FVD393185 GEZ393172:GEZ393185 GOV393172:GOV393185 GYR393172:GYR393185 HIN393172:HIN393185 HSJ393172:HSJ393185 ICF393172:ICF393185 IMB393172:IMB393185 IVX393172:IVX393185 JFT393172:JFT393185 JPP393172:JPP393185 JZL393172:JZL393185 KJH393172:KJH393185 KTD393172:KTD393185 LCZ393172:LCZ393185 LMV393172:LMV393185 LWR393172:LWR393185 MGN393172:MGN393185 MQJ393172:MQJ393185 NAF393172:NAF393185 NKB393172:NKB393185 NTX393172:NTX393185 ODT393172:ODT393185 ONP393172:ONP393185 OXL393172:OXL393185 PHH393172:PHH393185 PRD393172:PRD393185 QAZ393172:QAZ393185 QKV393172:QKV393185 QUR393172:QUR393185 REN393172:REN393185 ROJ393172:ROJ393185 RYF393172:RYF393185 SIB393172:SIB393185 SRX393172:SRX393185 TBT393172:TBT393185 TLP393172:TLP393185 TVL393172:TVL393185 UFH393172:UFH393185 UPD393172:UPD393185 UYZ393172:UYZ393185 VIV393172:VIV393185 VSR393172:VSR393185 WCN393172:WCN393185 WMJ393172:WMJ393185 WWF393172:WWF393185 JT458708:JT458721 TP458708:TP458721 ADL458708:ADL458721 ANH458708:ANH458721 AXD458708:AXD458721 BGZ458708:BGZ458721 BQV458708:BQV458721 CAR458708:CAR458721 CKN458708:CKN458721 CUJ458708:CUJ458721 DEF458708:DEF458721 DOB458708:DOB458721 DXX458708:DXX458721 EHT458708:EHT458721 ERP458708:ERP458721 FBL458708:FBL458721 FLH458708:FLH458721 FVD458708:FVD458721 GEZ458708:GEZ458721 GOV458708:GOV458721 GYR458708:GYR458721 HIN458708:HIN458721 HSJ458708:HSJ458721 ICF458708:ICF458721 IMB458708:IMB458721 IVX458708:IVX458721 JFT458708:JFT458721 JPP458708:JPP458721 JZL458708:JZL458721 KJH458708:KJH458721 KTD458708:KTD458721 LCZ458708:LCZ458721 LMV458708:LMV458721 LWR458708:LWR458721 MGN458708:MGN458721 MQJ458708:MQJ458721 NAF458708:NAF458721 NKB458708:NKB458721 NTX458708:NTX458721 ODT458708:ODT458721 ONP458708:ONP458721 OXL458708:OXL458721 PHH458708:PHH458721 PRD458708:PRD458721 QAZ458708:QAZ458721 QKV458708:QKV458721 QUR458708:QUR458721 REN458708:REN458721 ROJ458708:ROJ458721 RYF458708:RYF458721 SIB458708:SIB458721 SRX458708:SRX458721 TBT458708:TBT458721 TLP458708:TLP458721 TVL458708:TVL458721 UFH458708:UFH458721 UPD458708:UPD458721 UYZ458708:UYZ458721 VIV458708:VIV458721 VSR458708:VSR458721 WCN458708:WCN458721 WMJ458708:WMJ458721 WWF458708:WWF458721 JT524244:JT524257 TP524244:TP524257 ADL524244:ADL524257 ANH524244:ANH524257 AXD524244:AXD524257 BGZ524244:BGZ524257 BQV524244:BQV524257 CAR524244:CAR524257 CKN524244:CKN524257 CUJ524244:CUJ524257 DEF524244:DEF524257 DOB524244:DOB524257 DXX524244:DXX524257 EHT524244:EHT524257 ERP524244:ERP524257 FBL524244:FBL524257 FLH524244:FLH524257 FVD524244:FVD524257 GEZ524244:GEZ524257 GOV524244:GOV524257 GYR524244:GYR524257 HIN524244:HIN524257 HSJ524244:HSJ524257 ICF524244:ICF524257 IMB524244:IMB524257 IVX524244:IVX524257 JFT524244:JFT524257 JPP524244:JPP524257 JZL524244:JZL524257 KJH524244:KJH524257 KTD524244:KTD524257 LCZ524244:LCZ524257 LMV524244:LMV524257 LWR524244:LWR524257 MGN524244:MGN524257 MQJ524244:MQJ524257 NAF524244:NAF524257 NKB524244:NKB524257 NTX524244:NTX524257 ODT524244:ODT524257 ONP524244:ONP524257 OXL524244:OXL524257 PHH524244:PHH524257 PRD524244:PRD524257 QAZ524244:QAZ524257 QKV524244:QKV524257 QUR524244:QUR524257 REN524244:REN524257 ROJ524244:ROJ524257 RYF524244:RYF524257 SIB524244:SIB524257 SRX524244:SRX524257 TBT524244:TBT524257 TLP524244:TLP524257 TVL524244:TVL524257 UFH524244:UFH524257 UPD524244:UPD524257 UYZ524244:UYZ524257 VIV524244:VIV524257 VSR524244:VSR524257 WCN524244:WCN524257 WMJ524244:WMJ524257 WWF524244:WWF524257 JT589780:JT589793 TP589780:TP589793 ADL589780:ADL589793 ANH589780:ANH589793 AXD589780:AXD589793 BGZ589780:BGZ589793 BQV589780:BQV589793 CAR589780:CAR589793 CKN589780:CKN589793 CUJ589780:CUJ589793 DEF589780:DEF589793 DOB589780:DOB589793 DXX589780:DXX589793 EHT589780:EHT589793 ERP589780:ERP589793 FBL589780:FBL589793 FLH589780:FLH589793 FVD589780:FVD589793 GEZ589780:GEZ589793 GOV589780:GOV589793 GYR589780:GYR589793 HIN589780:HIN589793 HSJ589780:HSJ589793 ICF589780:ICF589793 IMB589780:IMB589793 IVX589780:IVX589793 JFT589780:JFT589793 JPP589780:JPP589793 JZL589780:JZL589793 KJH589780:KJH589793 KTD589780:KTD589793 LCZ589780:LCZ589793 LMV589780:LMV589793 LWR589780:LWR589793 MGN589780:MGN589793 MQJ589780:MQJ589793 NAF589780:NAF589793 NKB589780:NKB589793 NTX589780:NTX589793 ODT589780:ODT589793 ONP589780:ONP589793 OXL589780:OXL589793 PHH589780:PHH589793 PRD589780:PRD589793 QAZ589780:QAZ589793 QKV589780:QKV589793 QUR589780:QUR589793 REN589780:REN589793 ROJ589780:ROJ589793 RYF589780:RYF589793 SIB589780:SIB589793 SRX589780:SRX589793 TBT589780:TBT589793 TLP589780:TLP589793 TVL589780:TVL589793 UFH589780:UFH589793 UPD589780:UPD589793 UYZ589780:UYZ589793 VIV589780:VIV589793 VSR589780:VSR589793 WCN589780:WCN589793 WMJ589780:WMJ589793 WWF589780:WWF589793 JT655316:JT655329 TP655316:TP655329 ADL655316:ADL655329 ANH655316:ANH655329 AXD655316:AXD655329 BGZ655316:BGZ655329 BQV655316:BQV655329 CAR655316:CAR655329 CKN655316:CKN655329 CUJ655316:CUJ655329 DEF655316:DEF655329 DOB655316:DOB655329 DXX655316:DXX655329 EHT655316:EHT655329 ERP655316:ERP655329 FBL655316:FBL655329 FLH655316:FLH655329 FVD655316:FVD655329 GEZ655316:GEZ655329 GOV655316:GOV655329 GYR655316:GYR655329 HIN655316:HIN655329 HSJ655316:HSJ655329 ICF655316:ICF655329 IMB655316:IMB655329 IVX655316:IVX655329 JFT655316:JFT655329 JPP655316:JPP655329 JZL655316:JZL655329 KJH655316:KJH655329 KTD655316:KTD655329 LCZ655316:LCZ655329 LMV655316:LMV655329 LWR655316:LWR655329 MGN655316:MGN655329 MQJ655316:MQJ655329 NAF655316:NAF655329 NKB655316:NKB655329 NTX655316:NTX655329 ODT655316:ODT655329 ONP655316:ONP655329 OXL655316:OXL655329 PHH655316:PHH655329 PRD655316:PRD655329 QAZ655316:QAZ655329 QKV655316:QKV655329 QUR655316:QUR655329 REN655316:REN655329 ROJ655316:ROJ655329 RYF655316:RYF655329 SIB655316:SIB655329 SRX655316:SRX655329 TBT655316:TBT655329 TLP655316:TLP655329 TVL655316:TVL655329 UFH655316:UFH655329 UPD655316:UPD655329 UYZ655316:UYZ655329 VIV655316:VIV655329 VSR655316:VSR655329 WCN655316:WCN655329 WMJ655316:WMJ655329 WWF655316:WWF655329 JT720852:JT720865 TP720852:TP720865 ADL720852:ADL720865 ANH720852:ANH720865 AXD720852:AXD720865 BGZ720852:BGZ720865 BQV720852:BQV720865 CAR720852:CAR720865 CKN720852:CKN720865 CUJ720852:CUJ720865 DEF720852:DEF720865 DOB720852:DOB720865 DXX720852:DXX720865 EHT720852:EHT720865 ERP720852:ERP720865 FBL720852:FBL720865 FLH720852:FLH720865 FVD720852:FVD720865 GEZ720852:GEZ720865 GOV720852:GOV720865 GYR720852:GYR720865 HIN720852:HIN720865 HSJ720852:HSJ720865 ICF720852:ICF720865 IMB720852:IMB720865 IVX720852:IVX720865 JFT720852:JFT720865 JPP720852:JPP720865 JZL720852:JZL720865 KJH720852:KJH720865 KTD720852:KTD720865 LCZ720852:LCZ720865 LMV720852:LMV720865 LWR720852:LWR720865 MGN720852:MGN720865 MQJ720852:MQJ720865 NAF720852:NAF720865 NKB720852:NKB720865 NTX720852:NTX720865 ODT720852:ODT720865 ONP720852:ONP720865 OXL720852:OXL720865 PHH720852:PHH720865 PRD720852:PRD720865 QAZ720852:QAZ720865 QKV720852:QKV720865 QUR720852:QUR720865 REN720852:REN720865 ROJ720852:ROJ720865 RYF720852:RYF720865 SIB720852:SIB720865 SRX720852:SRX720865 TBT720852:TBT720865 TLP720852:TLP720865 TVL720852:TVL720865 UFH720852:UFH720865 UPD720852:UPD720865 UYZ720852:UYZ720865 VIV720852:VIV720865 VSR720852:VSR720865 WCN720852:WCN720865 WMJ720852:WMJ720865 WWF720852:WWF720865 JT786388:JT786401 TP786388:TP786401 ADL786388:ADL786401 ANH786388:ANH786401 AXD786388:AXD786401 BGZ786388:BGZ786401 BQV786388:BQV786401 CAR786388:CAR786401 CKN786388:CKN786401 CUJ786388:CUJ786401 DEF786388:DEF786401 DOB786388:DOB786401 DXX786388:DXX786401 EHT786388:EHT786401 ERP786388:ERP786401 FBL786388:FBL786401 FLH786388:FLH786401 FVD786388:FVD786401 GEZ786388:GEZ786401 GOV786388:GOV786401 GYR786388:GYR786401 HIN786388:HIN786401 HSJ786388:HSJ786401 ICF786388:ICF786401 IMB786388:IMB786401 IVX786388:IVX786401 JFT786388:JFT786401 JPP786388:JPP786401 JZL786388:JZL786401 KJH786388:KJH786401 KTD786388:KTD786401 LCZ786388:LCZ786401 LMV786388:LMV786401 LWR786388:LWR786401 MGN786388:MGN786401 MQJ786388:MQJ786401 NAF786388:NAF786401 NKB786388:NKB786401 NTX786388:NTX786401 ODT786388:ODT786401 ONP786388:ONP786401 OXL786388:OXL786401 PHH786388:PHH786401 PRD786388:PRD786401 QAZ786388:QAZ786401 QKV786388:QKV786401 QUR786388:QUR786401 REN786388:REN786401 ROJ786388:ROJ786401 RYF786388:RYF786401 SIB786388:SIB786401 SRX786388:SRX786401 TBT786388:TBT786401 TLP786388:TLP786401 TVL786388:TVL786401 UFH786388:UFH786401 UPD786388:UPD786401 UYZ786388:UYZ786401 VIV786388:VIV786401 VSR786388:VSR786401 WCN786388:WCN786401 WMJ786388:WMJ786401 WWF786388:WWF786401 JT851924:JT851937 TP851924:TP851937 ADL851924:ADL851937 ANH851924:ANH851937 AXD851924:AXD851937 BGZ851924:BGZ851937 BQV851924:BQV851937 CAR851924:CAR851937 CKN851924:CKN851937 CUJ851924:CUJ851937 DEF851924:DEF851937 DOB851924:DOB851937 DXX851924:DXX851937 EHT851924:EHT851937 ERP851924:ERP851937 FBL851924:FBL851937 FLH851924:FLH851937 FVD851924:FVD851937 GEZ851924:GEZ851937 GOV851924:GOV851937 GYR851924:GYR851937 HIN851924:HIN851937 HSJ851924:HSJ851937 ICF851924:ICF851937 IMB851924:IMB851937 IVX851924:IVX851937 JFT851924:JFT851937 JPP851924:JPP851937 JZL851924:JZL851937 KJH851924:KJH851937 KTD851924:KTD851937 LCZ851924:LCZ851937 LMV851924:LMV851937 LWR851924:LWR851937 MGN851924:MGN851937 MQJ851924:MQJ851937 NAF851924:NAF851937 NKB851924:NKB851937 NTX851924:NTX851937 ODT851924:ODT851937 ONP851924:ONP851937 OXL851924:OXL851937 PHH851924:PHH851937 PRD851924:PRD851937 QAZ851924:QAZ851937 QKV851924:QKV851937 QUR851924:QUR851937 REN851924:REN851937 ROJ851924:ROJ851937 RYF851924:RYF851937 SIB851924:SIB851937 SRX851924:SRX851937 TBT851924:TBT851937 TLP851924:TLP851937 TVL851924:TVL851937 UFH851924:UFH851937 UPD851924:UPD851937 UYZ851924:UYZ851937 VIV851924:VIV851937 VSR851924:VSR851937 WCN851924:WCN851937 WMJ851924:WMJ851937 WWF851924:WWF851937 JT917460:JT917473 TP917460:TP917473 ADL917460:ADL917473 ANH917460:ANH917473 AXD917460:AXD917473 BGZ917460:BGZ917473 BQV917460:BQV917473 CAR917460:CAR917473 CKN917460:CKN917473 CUJ917460:CUJ917473 DEF917460:DEF917473 DOB917460:DOB917473 DXX917460:DXX917473 EHT917460:EHT917473 ERP917460:ERP917473 FBL917460:FBL917473 FLH917460:FLH917473 FVD917460:FVD917473 GEZ917460:GEZ917473 GOV917460:GOV917473 GYR917460:GYR917473 HIN917460:HIN917473 HSJ917460:HSJ917473 ICF917460:ICF917473 IMB917460:IMB917473 IVX917460:IVX917473 JFT917460:JFT917473 JPP917460:JPP917473 JZL917460:JZL917473 KJH917460:KJH917473 KTD917460:KTD917473 LCZ917460:LCZ917473 LMV917460:LMV917473 LWR917460:LWR917473 MGN917460:MGN917473 MQJ917460:MQJ917473 NAF917460:NAF917473 NKB917460:NKB917473 NTX917460:NTX917473 ODT917460:ODT917473 ONP917460:ONP917473 OXL917460:OXL917473 PHH917460:PHH917473 PRD917460:PRD917473 QAZ917460:QAZ917473 QKV917460:QKV917473 QUR917460:QUR917473 REN917460:REN917473 ROJ917460:ROJ917473 RYF917460:RYF917473 SIB917460:SIB917473 SRX917460:SRX917473 TBT917460:TBT917473 TLP917460:TLP917473 TVL917460:TVL917473 UFH917460:UFH917473 UPD917460:UPD917473 UYZ917460:UYZ917473 VIV917460:VIV917473 VSR917460:VSR917473 WCN917460:WCN917473 WMJ917460:WMJ917473 WWF917460:WWF917473 JT982996:JT983009 TP982996:TP983009 ADL982996:ADL983009 ANH982996:ANH983009 AXD982996:AXD983009 BGZ982996:BGZ983009 BQV982996:BQV983009 CAR982996:CAR983009 CKN982996:CKN983009 CUJ982996:CUJ983009 DEF982996:DEF983009 DOB982996:DOB983009 DXX982996:DXX983009 EHT982996:EHT983009 ERP982996:ERP983009 FBL982996:FBL983009 FLH982996:FLH983009 FVD982996:FVD983009 GEZ982996:GEZ983009 GOV982996:GOV983009 GYR982996:GYR983009 HIN982996:HIN983009 HSJ982996:HSJ983009 ICF982996:ICF983009 IMB982996:IMB983009 IVX982996:IVX983009 JFT982996:JFT983009 JPP982996:JPP983009 JZL982996:JZL983009 KJH982996:KJH983009 KTD982996:KTD983009 LCZ982996:LCZ983009 LMV982996:LMV983009 LWR982996:LWR983009 MGN982996:MGN983009 MQJ982996:MQJ983009 NAF982996:NAF983009 NKB982996:NKB983009 NTX982996:NTX983009 ODT982996:ODT983009 ONP982996:ONP983009 OXL982996:OXL983009 PHH982996:PHH983009 PRD982996:PRD983009 QAZ982996:QAZ983009 QKV982996:QKV983009 QUR982996:QUR983009 REN982996:REN983009 ROJ982996:ROJ983009 RYF982996:RYF983009 SIB982996:SIB983009 SRX982996:SRX983009 TBT982996:TBT983009 TLP982996:TLP983009 TVL982996:TVL983009 UFH982996:UFH983009 UPD982996:UPD983009 UYZ982996:UYZ983009 VIV982996:VIV983009 VSR982996:VSR983009 WCN982996:WCN983009 WMJ982996:WMJ983009 WWF982996:WWF983009 JT65977:JT65982 TP65977:TP65982 ADL65977:ADL65982 ANH65977:ANH65982 AXD65977:AXD65982 BGZ65977:BGZ65982 BQV65977:BQV65982 CAR65977:CAR65982 CKN65977:CKN65982 CUJ65977:CUJ65982 DEF65977:DEF65982 DOB65977:DOB65982 DXX65977:DXX65982 EHT65977:EHT65982 ERP65977:ERP65982 FBL65977:FBL65982 FLH65977:FLH65982 FVD65977:FVD65982 GEZ65977:GEZ65982 GOV65977:GOV65982 GYR65977:GYR65982 HIN65977:HIN65982 HSJ65977:HSJ65982 ICF65977:ICF65982 IMB65977:IMB65982 IVX65977:IVX65982 JFT65977:JFT65982 JPP65977:JPP65982 JZL65977:JZL65982 KJH65977:KJH65982 KTD65977:KTD65982 LCZ65977:LCZ65982 LMV65977:LMV65982 LWR65977:LWR65982 MGN65977:MGN65982 MQJ65977:MQJ65982 NAF65977:NAF65982 NKB65977:NKB65982 NTX65977:NTX65982 ODT65977:ODT65982 ONP65977:ONP65982 OXL65977:OXL65982 PHH65977:PHH65982 PRD65977:PRD65982 QAZ65977:QAZ65982 QKV65977:QKV65982 QUR65977:QUR65982 REN65977:REN65982 ROJ65977:ROJ65982 RYF65977:RYF65982 SIB65977:SIB65982 SRX65977:SRX65982 TBT65977:TBT65982 TLP65977:TLP65982 TVL65977:TVL65982 UFH65977:UFH65982 UPD65977:UPD65982 UYZ65977:UYZ65982 VIV65977:VIV65982 VSR65977:VSR65982 WCN65977:WCN65982 WMJ65977:WMJ65982 WWF65977:WWF65982 JT131513:JT131518 TP131513:TP131518 ADL131513:ADL131518 ANH131513:ANH131518 AXD131513:AXD131518 BGZ131513:BGZ131518 BQV131513:BQV131518 CAR131513:CAR131518 CKN131513:CKN131518 CUJ131513:CUJ131518 DEF131513:DEF131518 DOB131513:DOB131518 DXX131513:DXX131518 EHT131513:EHT131518 ERP131513:ERP131518 FBL131513:FBL131518 FLH131513:FLH131518 FVD131513:FVD131518 GEZ131513:GEZ131518 GOV131513:GOV131518 GYR131513:GYR131518 HIN131513:HIN131518 HSJ131513:HSJ131518 ICF131513:ICF131518 IMB131513:IMB131518 IVX131513:IVX131518 JFT131513:JFT131518 JPP131513:JPP131518 JZL131513:JZL131518 KJH131513:KJH131518 KTD131513:KTD131518 LCZ131513:LCZ131518 LMV131513:LMV131518 LWR131513:LWR131518 MGN131513:MGN131518 MQJ131513:MQJ131518 NAF131513:NAF131518 NKB131513:NKB131518 NTX131513:NTX131518 ODT131513:ODT131518 ONP131513:ONP131518 OXL131513:OXL131518 PHH131513:PHH131518 PRD131513:PRD131518 QAZ131513:QAZ131518 QKV131513:QKV131518 QUR131513:QUR131518 REN131513:REN131518 ROJ131513:ROJ131518 RYF131513:RYF131518 SIB131513:SIB131518 SRX131513:SRX131518 TBT131513:TBT131518 TLP131513:TLP131518 TVL131513:TVL131518 UFH131513:UFH131518 UPD131513:UPD131518 UYZ131513:UYZ131518 VIV131513:VIV131518 VSR131513:VSR131518 WCN131513:WCN131518 WMJ131513:WMJ131518 WWF131513:WWF131518 JT197049:JT197054 TP197049:TP197054 ADL197049:ADL197054 ANH197049:ANH197054 AXD197049:AXD197054 BGZ197049:BGZ197054 BQV197049:BQV197054 CAR197049:CAR197054 CKN197049:CKN197054 CUJ197049:CUJ197054 DEF197049:DEF197054 DOB197049:DOB197054 DXX197049:DXX197054 EHT197049:EHT197054 ERP197049:ERP197054 FBL197049:FBL197054 FLH197049:FLH197054 FVD197049:FVD197054 GEZ197049:GEZ197054 GOV197049:GOV197054 GYR197049:GYR197054 HIN197049:HIN197054 HSJ197049:HSJ197054 ICF197049:ICF197054 IMB197049:IMB197054 IVX197049:IVX197054 JFT197049:JFT197054 JPP197049:JPP197054 JZL197049:JZL197054 KJH197049:KJH197054 KTD197049:KTD197054 LCZ197049:LCZ197054 LMV197049:LMV197054 LWR197049:LWR197054 MGN197049:MGN197054 MQJ197049:MQJ197054 NAF197049:NAF197054 NKB197049:NKB197054 NTX197049:NTX197054 ODT197049:ODT197054 ONP197049:ONP197054 OXL197049:OXL197054 PHH197049:PHH197054 PRD197049:PRD197054 QAZ197049:QAZ197054 QKV197049:QKV197054 QUR197049:QUR197054 REN197049:REN197054 ROJ197049:ROJ197054 RYF197049:RYF197054 SIB197049:SIB197054 SRX197049:SRX197054 TBT197049:TBT197054 TLP197049:TLP197054 TVL197049:TVL197054 UFH197049:UFH197054 UPD197049:UPD197054 UYZ197049:UYZ197054 VIV197049:VIV197054 VSR197049:VSR197054 WCN197049:WCN197054 WMJ197049:WMJ197054 WWF197049:WWF197054 JT262585:JT262590 TP262585:TP262590 ADL262585:ADL262590 ANH262585:ANH262590 AXD262585:AXD262590 BGZ262585:BGZ262590 BQV262585:BQV262590 CAR262585:CAR262590 CKN262585:CKN262590 CUJ262585:CUJ262590 DEF262585:DEF262590 DOB262585:DOB262590 DXX262585:DXX262590 EHT262585:EHT262590 ERP262585:ERP262590 FBL262585:FBL262590 FLH262585:FLH262590 FVD262585:FVD262590 GEZ262585:GEZ262590 GOV262585:GOV262590 GYR262585:GYR262590 HIN262585:HIN262590 HSJ262585:HSJ262590 ICF262585:ICF262590 IMB262585:IMB262590 IVX262585:IVX262590 JFT262585:JFT262590 JPP262585:JPP262590 JZL262585:JZL262590 KJH262585:KJH262590 KTD262585:KTD262590 LCZ262585:LCZ262590 LMV262585:LMV262590 LWR262585:LWR262590 MGN262585:MGN262590 MQJ262585:MQJ262590 NAF262585:NAF262590 NKB262585:NKB262590 NTX262585:NTX262590 ODT262585:ODT262590 ONP262585:ONP262590 OXL262585:OXL262590 PHH262585:PHH262590 PRD262585:PRD262590 QAZ262585:QAZ262590 QKV262585:QKV262590 QUR262585:QUR262590 REN262585:REN262590 ROJ262585:ROJ262590 RYF262585:RYF262590 SIB262585:SIB262590 SRX262585:SRX262590 TBT262585:TBT262590 TLP262585:TLP262590 TVL262585:TVL262590 UFH262585:UFH262590 UPD262585:UPD262590 UYZ262585:UYZ262590 VIV262585:VIV262590 VSR262585:VSR262590 WCN262585:WCN262590 WMJ262585:WMJ262590 WWF262585:WWF262590 JT328121:JT328126 TP328121:TP328126 ADL328121:ADL328126 ANH328121:ANH328126 AXD328121:AXD328126 BGZ328121:BGZ328126 BQV328121:BQV328126 CAR328121:CAR328126 CKN328121:CKN328126 CUJ328121:CUJ328126 DEF328121:DEF328126 DOB328121:DOB328126 DXX328121:DXX328126 EHT328121:EHT328126 ERP328121:ERP328126 FBL328121:FBL328126 FLH328121:FLH328126 FVD328121:FVD328126 GEZ328121:GEZ328126 GOV328121:GOV328126 GYR328121:GYR328126 HIN328121:HIN328126 HSJ328121:HSJ328126 ICF328121:ICF328126 IMB328121:IMB328126 IVX328121:IVX328126 JFT328121:JFT328126 JPP328121:JPP328126 JZL328121:JZL328126 KJH328121:KJH328126 KTD328121:KTD328126 LCZ328121:LCZ328126 LMV328121:LMV328126 LWR328121:LWR328126 MGN328121:MGN328126 MQJ328121:MQJ328126 NAF328121:NAF328126 NKB328121:NKB328126 NTX328121:NTX328126 ODT328121:ODT328126 ONP328121:ONP328126 OXL328121:OXL328126 PHH328121:PHH328126 PRD328121:PRD328126 QAZ328121:QAZ328126 QKV328121:QKV328126 QUR328121:QUR328126 REN328121:REN328126 ROJ328121:ROJ328126 RYF328121:RYF328126 SIB328121:SIB328126 SRX328121:SRX328126 TBT328121:TBT328126 TLP328121:TLP328126 TVL328121:TVL328126 UFH328121:UFH328126 UPD328121:UPD328126 UYZ328121:UYZ328126 VIV328121:VIV328126 VSR328121:VSR328126 WCN328121:WCN328126 WMJ328121:WMJ328126 WWF328121:WWF328126 JT393657:JT393662 TP393657:TP393662 ADL393657:ADL393662 ANH393657:ANH393662 AXD393657:AXD393662 BGZ393657:BGZ393662 BQV393657:BQV393662 CAR393657:CAR393662 CKN393657:CKN393662 CUJ393657:CUJ393662 DEF393657:DEF393662 DOB393657:DOB393662 DXX393657:DXX393662 EHT393657:EHT393662 ERP393657:ERP393662 FBL393657:FBL393662 FLH393657:FLH393662 FVD393657:FVD393662 GEZ393657:GEZ393662 GOV393657:GOV393662 GYR393657:GYR393662 HIN393657:HIN393662 HSJ393657:HSJ393662 ICF393657:ICF393662 IMB393657:IMB393662 IVX393657:IVX393662 JFT393657:JFT393662 JPP393657:JPP393662 JZL393657:JZL393662 KJH393657:KJH393662 KTD393657:KTD393662 LCZ393657:LCZ393662 LMV393657:LMV393662 LWR393657:LWR393662 MGN393657:MGN393662 MQJ393657:MQJ393662 NAF393657:NAF393662 NKB393657:NKB393662 NTX393657:NTX393662 ODT393657:ODT393662 ONP393657:ONP393662 OXL393657:OXL393662 PHH393657:PHH393662 PRD393657:PRD393662 QAZ393657:QAZ393662 QKV393657:QKV393662 QUR393657:QUR393662 REN393657:REN393662 ROJ393657:ROJ393662 RYF393657:RYF393662 SIB393657:SIB393662 SRX393657:SRX393662 TBT393657:TBT393662 TLP393657:TLP393662 TVL393657:TVL393662 UFH393657:UFH393662 UPD393657:UPD393662 UYZ393657:UYZ393662 VIV393657:VIV393662 VSR393657:VSR393662 WCN393657:WCN393662 WMJ393657:WMJ393662 WWF393657:WWF393662 JT459193:JT459198 TP459193:TP459198 ADL459193:ADL459198 ANH459193:ANH459198 AXD459193:AXD459198 BGZ459193:BGZ459198 BQV459193:BQV459198 CAR459193:CAR459198 CKN459193:CKN459198 CUJ459193:CUJ459198 DEF459193:DEF459198 DOB459193:DOB459198 DXX459193:DXX459198 EHT459193:EHT459198 ERP459193:ERP459198 FBL459193:FBL459198 FLH459193:FLH459198 FVD459193:FVD459198 GEZ459193:GEZ459198 GOV459193:GOV459198 GYR459193:GYR459198 HIN459193:HIN459198 HSJ459193:HSJ459198 ICF459193:ICF459198 IMB459193:IMB459198 IVX459193:IVX459198 JFT459193:JFT459198 JPP459193:JPP459198 JZL459193:JZL459198 KJH459193:KJH459198 KTD459193:KTD459198 LCZ459193:LCZ459198 LMV459193:LMV459198 LWR459193:LWR459198 MGN459193:MGN459198 MQJ459193:MQJ459198 NAF459193:NAF459198 NKB459193:NKB459198 NTX459193:NTX459198 ODT459193:ODT459198 ONP459193:ONP459198 OXL459193:OXL459198 PHH459193:PHH459198 PRD459193:PRD459198 QAZ459193:QAZ459198 QKV459193:QKV459198 QUR459193:QUR459198 REN459193:REN459198 ROJ459193:ROJ459198 RYF459193:RYF459198 SIB459193:SIB459198 SRX459193:SRX459198 TBT459193:TBT459198 TLP459193:TLP459198 TVL459193:TVL459198 UFH459193:UFH459198 UPD459193:UPD459198 UYZ459193:UYZ459198 VIV459193:VIV459198 VSR459193:VSR459198 WCN459193:WCN459198 WMJ459193:WMJ459198 WWF459193:WWF459198 JT524729:JT524734 TP524729:TP524734 ADL524729:ADL524734 ANH524729:ANH524734 AXD524729:AXD524734 BGZ524729:BGZ524734 BQV524729:BQV524734 CAR524729:CAR524734 CKN524729:CKN524734 CUJ524729:CUJ524734 DEF524729:DEF524734 DOB524729:DOB524734 DXX524729:DXX524734 EHT524729:EHT524734 ERP524729:ERP524734 FBL524729:FBL524734 FLH524729:FLH524734 FVD524729:FVD524734 GEZ524729:GEZ524734 GOV524729:GOV524734 GYR524729:GYR524734 HIN524729:HIN524734 HSJ524729:HSJ524734 ICF524729:ICF524734 IMB524729:IMB524734 IVX524729:IVX524734 JFT524729:JFT524734 JPP524729:JPP524734 JZL524729:JZL524734 KJH524729:KJH524734 KTD524729:KTD524734 LCZ524729:LCZ524734 LMV524729:LMV524734 LWR524729:LWR524734 MGN524729:MGN524734 MQJ524729:MQJ524734 NAF524729:NAF524734 NKB524729:NKB524734 NTX524729:NTX524734 ODT524729:ODT524734 ONP524729:ONP524734 OXL524729:OXL524734 PHH524729:PHH524734 PRD524729:PRD524734 QAZ524729:QAZ524734 QKV524729:QKV524734 QUR524729:QUR524734 REN524729:REN524734 ROJ524729:ROJ524734 RYF524729:RYF524734 SIB524729:SIB524734 SRX524729:SRX524734 TBT524729:TBT524734 TLP524729:TLP524734 TVL524729:TVL524734 UFH524729:UFH524734 UPD524729:UPD524734 UYZ524729:UYZ524734 VIV524729:VIV524734 VSR524729:VSR524734 WCN524729:WCN524734 WMJ524729:WMJ524734 WWF524729:WWF524734 JT590265:JT590270 TP590265:TP590270 ADL590265:ADL590270 ANH590265:ANH590270 AXD590265:AXD590270 BGZ590265:BGZ590270 BQV590265:BQV590270 CAR590265:CAR590270 CKN590265:CKN590270 CUJ590265:CUJ590270 DEF590265:DEF590270 DOB590265:DOB590270 DXX590265:DXX590270 EHT590265:EHT590270 ERP590265:ERP590270 FBL590265:FBL590270 FLH590265:FLH590270 FVD590265:FVD590270 GEZ590265:GEZ590270 GOV590265:GOV590270 GYR590265:GYR590270 HIN590265:HIN590270 HSJ590265:HSJ590270 ICF590265:ICF590270 IMB590265:IMB590270 IVX590265:IVX590270 JFT590265:JFT590270 JPP590265:JPP590270 JZL590265:JZL590270 KJH590265:KJH590270 KTD590265:KTD590270 LCZ590265:LCZ590270 LMV590265:LMV590270 LWR590265:LWR590270 MGN590265:MGN590270 MQJ590265:MQJ590270 NAF590265:NAF590270 NKB590265:NKB590270 NTX590265:NTX590270 ODT590265:ODT590270 ONP590265:ONP590270 OXL590265:OXL590270 PHH590265:PHH590270 PRD590265:PRD590270 QAZ590265:QAZ590270 QKV590265:QKV590270 QUR590265:QUR590270 REN590265:REN590270 ROJ590265:ROJ590270 RYF590265:RYF590270 SIB590265:SIB590270 SRX590265:SRX590270 TBT590265:TBT590270 TLP590265:TLP590270 TVL590265:TVL590270 UFH590265:UFH590270 UPD590265:UPD590270 UYZ590265:UYZ590270 VIV590265:VIV590270 VSR590265:VSR590270 WCN590265:WCN590270 WMJ590265:WMJ590270 WWF590265:WWF590270 JT655801:JT655806 TP655801:TP655806 ADL655801:ADL655806 ANH655801:ANH655806 AXD655801:AXD655806 BGZ655801:BGZ655806 BQV655801:BQV655806 CAR655801:CAR655806 CKN655801:CKN655806 CUJ655801:CUJ655806 DEF655801:DEF655806 DOB655801:DOB655806 DXX655801:DXX655806 EHT655801:EHT655806 ERP655801:ERP655806 FBL655801:FBL655806 FLH655801:FLH655806 FVD655801:FVD655806 GEZ655801:GEZ655806 GOV655801:GOV655806 GYR655801:GYR655806 HIN655801:HIN655806 HSJ655801:HSJ655806 ICF655801:ICF655806 IMB655801:IMB655806 IVX655801:IVX655806 JFT655801:JFT655806 JPP655801:JPP655806 JZL655801:JZL655806 KJH655801:KJH655806 KTD655801:KTD655806 LCZ655801:LCZ655806 LMV655801:LMV655806 LWR655801:LWR655806 MGN655801:MGN655806 MQJ655801:MQJ655806 NAF655801:NAF655806 NKB655801:NKB655806 NTX655801:NTX655806 ODT655801:ODT655806 ONP655801:ONP655806 OXL655801:OXL655806 PHH655801:PHH655806 PRD655801:PRD655806 QAZ655801:QAZ655806 QKV655801:QKV655806 QUR655801:QUR655806 REN655801:REN655806 ROJ655801:ROJ655806 RYF655801:RYF655806 SIB655801:SIB655806 SRX655801:SRX655806 TBT655801:TBT655806 TLP655801:TLP655806 TVL655801:TVL655806 UFH655801:UFH655806 UPD655801:UPD655806 UYZ655801:UYZ655806 VIV655801:VIV655806 VSR655801:VSR655806 WCN655801:WCN655806 WMJ655801:WMJ655806 WWF655801:WWF655806 JT721337:JT721342 TP721337:TP721342 ADL721337:ADL721342 ANH721337:ANH721342 AXD721337:AXD721342 BGZ721337:BGZ721342 BQV721337:BQV721342 CAR721337:CAR721342 CKN721337:CKN721342 CUJ721337:CUJ721342 DEF721337:DEF721342 DOB721337:DOB721342 DXX721337:DXX721342 EHT721337:EHT721342 ERP721337:ERP721342 FBL721337:FBL721342 FLH721337:FLH721342 FVD721337:FVD721342 GEZ721337:GEZ721342 GOV721337:GOV721342 GYR721337:GYR721342 HIN721337:HIN721342 HSJ721337:HSJ721342 ICF721337:ICF721342 IMB721337:IMB721342 IVX721337:IVX721342 JFT721337:JFT721342 JPP721337:JPP721342 JZL721337:JZL721342 KJH721337:KJH721342 KTD721337:KTD721342 LCZ721337:LCZ721342 LMV721337:LMV721342 LWR721337:LWR721342 MGN721337:MGN721342 MQJ721337:MQJ721342 NAF721337:NAF721342 NKB721337:NKB721342 NTX721337:NTX721342 ODT721337:ODT721342 ONP721337:ONP721342 OXL721337:OXL721342 PHH721337:PHH721342 PRD721337:PRD721342 QAZ721337:QAZ721342 QKV721337:QKV721342 QUR721337:QUR721342 REN721337:REN721342 ROJ721337:ROJ721342 RYF721337:RYF721342 SIB721337:SIB721342 SRX721337:SRX721342 TBT721337:TBT721342 TLP721337:TLP721342 TVL721337:TVL721342 UFH721337:UFH721342 UPD721337:UPD721342 UYZ721337:UYZ721342 VIV721337:VIV721342 VSR721337:VSR721342 WCN721337:WCN721342 WMJ721337:WMJ721342 WWF721337:WWF721342 JT786873:JT786878 TP786873:TP786878 ADL786873:ADL786878 ANH786873:ANH786878 AXD786873:AXD786878 BGZ786873:BGZ786878 BQV786873:BQV786878 CAR786873:CAR786878 CKN786873:CKN786878 CUJ786873:CUJ786878 DEF786873:DEF786878 DOB786873:DOB786878 DXX786873:DXX786878 EHT786873:EHT786878 ERP786873:ERP786878 FBL786873:FBL786878 FLH786873:FLH786878 FVD786873:FVD786878 GEZ786873:GEZ786878 GOV786873:GOV786878 GYR786873:GYR786878 HIN786873:HIN786878 HSJ786873:HSJ786878 ICF786873:ICF786878 IMB786873:IMB786878 IVX786873:IVX786878 JFT786873:JFT786878 JPP786873:JPP786878 JZL786873:JZL786878 KJH786873:KJH786878 KTD786873:KTD786878 LCZ786873:LCZ786878 LMV786873:LMV786878 LWR786873:LWR786878 MGN786873:MGN786878 MQJ786873:MQJ786878 NAF786873:NAF786878 NKB786873:NKB786878 NTX786873:NTX786878 ODT786873:ODT786878 ONP786873:ONP786878 OXL786873:OXL786878 PHH786873:PHH786878 PRD786873:PRD786878 QAZ786873:QAZ786878 QKV786873:QKV786878 QUR786873:QUR786878 REN786873:REN786878 ROJ786873:ROJ786878 RYF786873:RYF786878 SIB786873:SIB786878 SRX786873:SRX786878 TBT786873:TBT786878 TLP786873:TLP786878 TVL786873:TVL786878 UFH786873:UFH786878 UPD786873:UPD786878 UYZ786873:UYZ786878 VIV786873:VIV786878 VSR786873:VSR786878 WCN786873:WCN786878 WMJ786873:WMJ786878 WWF786873:WWF786878 JT852409:JT852414 TP852409:TP852414 ADL852409:ADL852414 ANH852409:ANH852414 AXD852409:AXD852414 BGZ852409:BGZ852414 BQV852409:BQV852414 CAR852409:CAR852414 CKN852409:CKN852414 CUJ852409:CUJ852414 DEF852409:DEF852414 DOB852409:DOB852414 DXX852409:DXX852414 EHT852409:EHT852414 ERP852409:ERP852414 FBL852409:FBL852414 FLH852409:FLH852414 FVD852409:FVD852414 GEZ852409:GEZ852414 GOV852409:GOV852414 GYR852409:GYR852414 HIN852409:HIN852414 HSJ852409:HSJ852414 ICF852409:ICF852414 IMB852409:IMB852414 IVX852409:IVX852414 JFT852409:JFT852414 JPP852409:JPP852414 JZL852409:JZL852414 KJH852409:KJH852414 KTD852409:KTD852414 LCZ852409:LCZ852414 LMV852409:LMV852414 LWR852409:LWR852414 MGN852409:MGN852414 MQJ852409:MQJ852414 NAF852409:NAF852414 NKB852409:NKB852414 NTX852409:NTX852414 ODT852409:ODT852414 ONP852409:ONP852414 OXL852409:OXL852414 PHH852409:PHH852414 PRD852409:PRD852414 QAZ852409:QAZ852414 QKV852409:QKV852414 QUR852409:QUR852414 REN852409:REN852414 ROJ852409:ROJ852414 RYF852409:RYF852414 SIB852409:SIB852414 SRX852409:SRX852414 TBT852409:TBT852414 TLP852409:TLP852414 TVL852409:TVL852414 UFH852409:UFH852414 UPD852409:UPD852414 UYZ852409:UYZ852414 VIV852409:VIV852414 VSR852409:VSR852414 WCN852409:WCN852414 WMJ852409:WMJ852414 WWF852409:WWF852414 JT917945:JT917950 TP917945:TP917950 ADL917945:ADL917950 ANH917945:ANH917950 AXD917945:AXD917950 BGZ917945:BGZ917950 BQV917945:BQV917950 CAR917945:CAR917950 CKN917945:CKN917950 CUJ917945:CUJ917950 DEF917945:DEF917950 DOB917945:DOB917950 DXX917945:DXX917950 EHT917945:EHT917950 ERP917945:ERP917950 FBL917945:FBL917950 FLH917945:FLH917950 FVD917945:FVD917950 GEZ917945:GEZ917950 GOV917945:GOV917950 GYR917945:GYR917950 HIN917945:HIN917950 HSJ917945:HSJ917950 ICF917945:ICF917950 IMB917945:IMB917950 IVX917945:IVX917950 JFT917945:JFT917950 JPP917945:JPP917950 JZL917945:JZL917950 KJH917945:KJH917950 KTD917945:KTD917950 LCZ917945:LCZ917950 LMV917945:LMV917950 LWR917945:LWR917950 MGN917945:MGN917950 MQJ917945:MQJ917950 NAF917945:NAF917950 NKB917945:NKB917950 NTX917945:NTX917950 ODT917945:ODT917950 ONP917945:ONP917950 OXL917945:OXL917950 PHH917945:PHH917950 PRD917945:PRD917950 QAZ917945:QAZ917950 QKV917945:QKV917950 QUR917945:QUR917950 REN917945:REN917950 ROJ917945:ROJ917950 RYF917945:RYF917950 SIB917945:SIB917950 SRX917945:SRX917950 TBT917945:TBT917950 TLP917945:TLP917950 TVL917945:TVL917950 UFH917945:UFH917950 UPD917945:UPD917950 UYZ917945:UYZ917950 VIV917945:VIV917950 VSR917945:VSR917950 WCN917945:WCN917950 WMJ917945:WMJ917950 WWF917945:WWF917950 JT983481:JT983486 TP983481:TP983486 ADL983481:ADL983486 ANH983481:ANH983486 AXD983481:AXD983486 BGZ983481:BGZ983486 BQV983481:BQV983486 CAR983481:CAR983486 CKN983481:CKN983486 CUJ983481:CUJ983486 DEF983481:DEF983486 DOB983481:DOB983486 DXX983481:DXX983486 EHT983481:EHT983486 ERP983481:ERP983486 FBL983481:FBL983486 FLH983481:FLH983486 FVD983481:FVD983486 GEZ983481:GEZ983486 GOV983481:GOV983486 GYR983481:GYR983486 HIN983481:HIN983486 HSJ983481:HSJ983486 ICF983481:ICF983486 IMB983481:IMB983486 IVX983481:IVX983486 JFT983481:JFT983486 JPP983481:JPP983486 JZL983481:JZL983486 KJH983481:KJH983486 KTD983481:KTD983486 LCZ983481:LCZ983486 LMV983481:LMV983486 LWR983481:LWR983486 MGN983481:MGN983486 MQJ983481:MQJ983486 NAF983481:NAF983486 NKB983481:NKB983486 NTX983481:NTX983486 ODT983481:ODT983486 ONP983481:ONP983486 OXL983481:OXL983486 PHH983481:PHH983486 PRD983481:PRD983486 QAZ983481:QAZ983486 QKV983481:QKV983486 QUR983481:QUR983486 REN983481:REN983486 ROJ983481:ROJ983486 RYF983481:RYF983486 SIB983481:SIB983486 SRX983481:SRX983486 TBT983481:TBT983486 TLP983481:TLP983486 TVL983481:TVL983486 UFH983481:UFH983486 UPD983481:UPD983486 UYZ983481:UYZ983486 VIV983481:VIV983486 VSR983481:VSR983486 WCN983481:WCN983486 WMJ983481:WMJ983486 WWF983481:WWF983486 JT65625:JT65628 TP65625:TP65628 ADL65625:ADL65628 ANH65625:ANH65628 AXD65625:AXD65628 BGZ65625:BGZ65628 BQV65625:BQV65628 CAR65625:CAR65628 CKN65625:CKN65628 CUJ65625:CUJ65628 DEF65625:DEF65628 DOB65625:DOB65628 DXX65625:DXX65628 EHT65625:EHT65628 ERP65625:ERP65628 FBL65625:FBL65628 FLH65625:FLH65628 FVD65625:FVD65628 GEZ65625:GEZ65628 GOV65625:GOV65628 GYR65625:GYR65628 HIN65625:HIN65628 HSJ65625:HSJ65628 ICF65625:ICF65628 IMB65625:IMB65628 IVX65625:IVX65628 JFT65625:JFT65628 JPP65625:JPP65628 JZL65625:JZL65628 KJH65625:KJH65628 KTD65625:KTD65628 LCZ65625:LCZ65628 LMV65625:LMV65628 LWR65625:LWR65628 MGN65625:MGN65628 MQJ65625:MQJ65628 NAF65625:NAF65628 NKB65625:NKB65628 NTX65625:NTX65628 ODT65625:ODT65628 ONP65625:ONP65628 OXL65625:OXL65628 PHH65625:PHH65628 PRD65625:PRD65628 QAZ65625:QAZ65628 QKV65625:QKV65628 QUR65625:QUR65628 REN65625:REN65628 ROJ65625:ROJ65628 RYF65625:RYF65628 SIB65625:SIB65628 SRX65625:SRX65628 TBT65625:TBT65628 TLP65625:TLP65628 TVL65625:TVL65628 UFH65625:UFH65628 UPD65625:UPD65628 UYZ65625:UYZ65628 VIV65625:VIV65628 VSR65625:VSR65628 WCN65625:WCN65628 WMJ65625:WMJ65628 WWF65625:WWF65628 JT131161:JT131164 TP131161:TP131164 ADL131161:ADL131164 ANH131161:ANH131164 AXD131161:AXD131164 BGZ131161:BGZ131164 BQV131161:BQV131164 CAR131161:CAR131164 CKN131161:CKN131164 CUJ131161:CUJ131164 DEF131161:DEF131164 DOB131161:DOB131164 DXX131161:DXX131164 EHT131161:EHT131164 ERP131161:ERP131164 FBL131161:FBL131164 FLH131161:FLH131164 FVD131161:FVD131164 GEZ131161:GEZ131164 GOV131161:GOV131164 GYR131161:GYR131164 HIN131161:HIN131164 HSJ131161:HSJ131164 ICF131161:ICF131164 IMB131161:IMB131164 IVX131161:IVX131164 JFT131161:JFT131164 JPP131161:JPP131164 JZL131161:JZL131164 KJH131161:KJH131164 KTD131161:KTD131164 LCZ131161:LCZ131164 LMV131161:LMV131164 LWR131161:LWR131164 MGN131161:MGN131164 MQJ131161:MQJ131164 NAF131161:NAF131164 NKB131161:NKB131164 NTX131161:NTX131164 ODT131161:ODT131164 ONP131161:ONP131164 OXL131161:OXL131164 PHH131161:PHH131164 PRD131161:PRD131164 QAZ131161:QAZ131164 QKV131161:QKV131164 QUR131161:QUR131164 REN131161:REN131164 ROJ131161:ROJ131164 RYF131161:RYF131164 SIB131161:SIB131164 SRX131161:SRX131164 TBT131161:TBT131164 TLP131161:TLP131164 TVL131161:TVL131164 UFH131161:UFH131164 UPD131161:UPD131164 UYZ131161:UYZ131164 VIV131161:VIV131164 VSR131161:VSR131164 WCN131161:WCN131164 WMJ131161:WMJ131164 WWF131161:WWF131164 JT196697:JT196700 TP196697:TP196700 ADL196697:ADL196700 ANH196697:ANH196700 AXD196697:AXD196700 BGZ196697:BGZ196700 BQV196697:BQV196700 CAR196697:CAR196700 CKN196697:CKN196700 CUJ196697:CUJ196700 DEF196697:DEF196700 DOB196697:DOB196700 DXX196697:DXX196700 EHT196697:EHT196700 ERP196697:ERP196700 FBL196697:FBL196700 FLH196697:FLH196700 FVD196697:FVD196700 GEZ196697:GEZ196700 GOV196697:GOV196700 GYR196697:GYR196700 HIN196697:HIN196700 HSJ196697:HSJ196700 ICF196697:ICF196700 IMB196697:IMB196700 IVX196697:IVX196700 JFT196697:JFT196700 JPP196697:JPP196700 JZL196697:JZL196700 KJH196697:KJH196700 KTD196697:KTD196700 LCZ196697:LCZ196700 LMV196697:LMV196700 LWR196697:LWR196700 MGN196697:MGN196700 MQJ196697:MQJ196700 NAF196697:NAF196700 NKB196697:NKB196700 NTX196697:NTX196700 ODT196697:ODT196700 ONP196697:ONP196700 OXL196697:OXL196700 PHH196697:PHH196700 PRD196697:PRD196700 QAZ196697:QAZ196700 QKV196697:QKV196700 QUR196697:QUR196700 REN196697:REN196700 ROJ196697:ROJ196700 RYF196697:RYF196700 SIB196697:SIB196700 SRX196697:SRX196700 TBT196697:TBT196700 TLP196697:TLP196700 TVL196697:TVL196700 UFH196697:UFH196700 UPD196697:UPD196700 UYZ196697:UYZ196700 VIV196697:VIV196700 VSR196697:VSR196700 WCN196697:WCN196700 WMJ196697:WMJ196700 WWF196697:WWF196700 JT262233:JT262236 TP262233:TP262236 ADL262233:ADL262236 ANH262233:ANH262236 AXD262233:AXD262236 BGZ262233:BGZ262236 BQV262233:BQV262236 CAR262233:CAR262236 CKN262233:CKN262236 CUJ262233:CUJ262236 DEF262233:DEF262236 DOB262233:DOB262236 DXX262233:DXX262236 EHT262233:EHT262236 ERP262233:ERP262236 FBL262233:FBL262236 FLH262233:FLH262236 FVD262233:FVD262236 GEZ262233:GEZ262236 GOV262233:GOV262236 GYR262233:GYR262236 HIN262233:HIN262236 HSJ262233:HSJ262236 ICF262233:ICF262236 IMB262233:IMB262236 IVX262233:IVX262236 JFT262233:JFT262236 JPP262233:JPP262236 JZL262233:JZL262236 KJH262233:KJH262236 KTD262233:KTD262236 LCZ262233:LCZ262236 LMV262233:LMV262236 LWR262233:LWR262236 MGN262233:MGN262236 MQJ262233:MQJ262236 NAF262233:NAF262236 NKB262233:NKB262236 NTX262233:NTX262236 ODT262233:ODT262236 ONP262233:ONP262236 OXL262233:OXL262236 PHH262233:PHH262236 PRD262233:PRD262236 QAZ262233:QAZ262236 QKV262233:QKV262236 QUR262233:QUR262236 REN262233:REN262236 ROJ262233:ROJ262236 RYF262233:RYF262236 SIB262233:SIB262236 SRX262233:SRX262236 TBT262233:TBT262236 TLP262233:TLP262236 TVL262233:TVL262236 UFH262233:UFH262236 UPD262233:UPD262236 UYZ262233:UYZ262236 VIV262233:VIV262236 VSR262233:VSR262236 WCN262233:WCN262236 WMJ262233:WMJ262236 WWF262233:WWF262236 JT327769:JT327772 TP327769:TP327772 ADL327769:ADL327772 ANH327769:ANH327772 AXD327769:AXD327772 BGZ327769:BGZ327772 BQV327769:BQV327772 CAR327769:CAR327772 CKN327769:CKN327772 CUJ327769:CUJ327772 DEF327769:DEF327772 DOB327769:DOB327772 DXX327769:DXX327772 EHT327769:EHT327772 ERP327769:ERP327772 FBL327769:FBL327772 FLH327769:FLH327772 FVD327769:FVD327772 GEZ327769:GEZ327772 GOV327769:GOV327772 GYR327769:GYR327772 HIN327769:HIN327772 HSJ327769:HSJ327772 ICF327769:ICF327772 IMB327769:IMB327772 IVX327769:IVX327772 JFT327769:JFT327772 JPP327769:JPP327772 JZL327769:JZL327772 KJH327769:KJH327772 KTD327769:KTD327772 LCZ327769:LCZ327772 LMV327769:LMV327772 LWR327769:LWR327772 MGN327769:MGN327772 MQJ327769:MQJ327772 NAF327769:NAF327772 NKB327769:NKB327772 NTX327769:NTX327772 ODT327769:ODT327772 ONP327769:ONP327772 OXL327769:OXL327772 PHH327769:PHH327772 PRD327769:PRD327772 QAZ327769:QAZ327772 QKV327769:QKV327772 QUR327769:QUR327772 REN327769:REN327772 ROJ327769:ROJ327772 RYF327769:RYF327772 SIB327769:SIB327772 SRX327769:SRX327772 TBT327769:TBT327772 TLP327769:TLP327772 TVL327769:TVL327772 UFH327769:UFH327772 UPD327769:UPD327772 UYZ327769:UYZ327772 VIV327769:VIV327772 VSR327769:VSR327772 WCN327769:WCN327772 WMJ327769:WMJ327772 WWF327769:WWF327772 JT393305:JT393308 TP393305:TP393308 ADL393305:ADL393308 ANH393305:ANH393308 AXD393305:AXD393308 BGZ393305:BGZ393308 BQV393305:BQV393308 CAR393305:CAR393308 CKN393305:CKN393308 CUJ393305:CUJ393308 DEF393305:DEF393308 DOB393305:DOB393308 DXX393305:DXX393308 EHT393305:EHT393308 ERP393305:ERP393308 FBL393305:FBL393308 FLH393305:FLH393308 FVD393305:FVD393308 GEZ393305:GEZ393308 GOV393305:GOV393308 GYR393305:GYR393308 HIN393305:HIN393308 HSJ393305:HSJ393308 ICF393305:ICF393308 IMB393305:IMB393308 IVX393305:IVX393308 JFT393305:JFT393308 JPP393305:JPP393308 JZL393305:JZL393308 KJH393305:KJH393308 KTD393305:KTD393308 LCZ393305:LCZ393308 LMV393305:LMV393308 LWR393305:LWR393308 MGN393305:MGN393308 MQJ393305:MQJ393308 NAF393305:NAF393308 NKB393305:NKB393308 NTX393305:NTX393308 ODT393305:ODT393308 ONP393305:ONP393308 OXL393305:OXL393308 PHH393305:PHH393308 PRD393305:PRD393308 QAZ393305:QAZ393308 QKV393305:QKV393308 QUR393305:QUR393308 REN393305:REN393308 ROJ393305:ROJ393308 RYF393305:RYF393308 SIB393305:SIB393308 SRX393305:SRX393308 TBT393305:TBT393308 TLP393305:TLP393308 TVL393305:TVL393308 UFH393305:UFH393308 UPD393305:UPD393308 UYZ393305:UYZ393308 VIV393305:VIV393308 VSR393305:VSR393308 WCN393305:WCN393308 WMJ393305:WMJ393308 WWF393305:WWF393308 JT458841:JT458844 TP458841:TP458844 ADL458841:ADL458844 ANH458841:ANH458844 AXD458841:AXD458844 BGZ458841:BGZ458844 BQV458841:BQV458844 CAR458841:CAR458844 CKN458841:CKN458844 CUJ458841:CUJ458844 DEF458841:DEF458844 DOB458841:DOB458844 DXX458841:DXX458844 EHT458841:EHT458844 ERP458841:ERP458844 FBL458841:FBL458844 FLH458841:FLH458844 FVD458841:FVD458844 GEZ458841:GEZ458844 GOV458841:GOV458844 GYR458841:GYR458844 HIN458841:HIN458844 HSJ458841:HSJ458844 ICF458841:ICF458844 IMB458841:IMB458844 IVX458841:IVX458844 JFT458841:JFT458844 JPP458841:JPP458844 JZL458841:JZL458844 KJH458841:KJH458844 KTD458841:KTD458844 LCZ458841:LCZ458844 LMV458841:LMV458844 LWR458841:LWR458844 MGN458841:MGN458844 MQJ458841:MQJ458844 NAF458841:NAF458844 NKB458841:NKB458844 NTX458841:NTX458844 ODT458841:ODT458844 ONP458841:ONP458844 OXL458841:OXL458844 PHH458841:PHH458844 PRD458841:PRD458844 QAZ458841:QAZ458844 QKV458841:QKV458844 QUR458841:QUR458844 REN458841:REN458844 ROJ458841:ROJ458844 RYF458841:RYF458844 SIB458841:SIB458844 SRX458841:SRX458844 TBT458841:TBT458844 TLP458841:TLP458844 TVL458841:TVL458844 UFH458841:UFH458844 UPD458841:UPD458844 UYZ458841:UYZ458844 VIV458841:VIV458844 VSR458841:VSR458844 WCN458841:WCN458844 WMJ458841:WMJ458844 WWF458841:WWF458844 JT524377:JT524380 TP524377:TP524380 ADL524377:ADL524380 ANH524377:ANH524380 AXD524377:AXD524380 BGZ524377:BGZ524380 BQV524377:BQV524380 CAR524377:CAR524380 CKN524377:CKN524380 CUJ524377:CUJ524380 DEF524377:DEF524380 DOB524377:DOB524380 DXX524377:DXX524380 EHT524377:EHT524380 ERP524377:ERP524380 FBL524377:FBL524380 FLH524377:FLH524380 FVD524377:FVD524380 GEZ524377:GEZ524380 GOV524377:GOV524380 GYR524377:GYR524380 HIN524377:HIN524380 HSJ524377:HSJ524380 ICF524377:ICF524380 IMB524377:IMB524380 IVX524377:IVX524380 JFT524377:JFT524380 JPP524377:JPP524380 JZL524377:JZL524380 KJH524377:KJH524380 KTD524377:KTD524380 LCZ524377:LCZ524380 LMV524377:LMV524380 LWR524377:LWR524380 MGN524377:MGN524380 MQJ524377:MQJ524380 NAF524377:NAF524380 NKB524377:NKB524380 NTX524377:NTX524380 ODT524377:ODT524380 ONP524377:ONP524380 OXL524377:OXL524380 PHH524377:PHH524380 PRD524377:PRD524380 QAZ524377:QAZ524380 QKV524377:QKV524380 QUR524377:QUR524380 REN524377:REN524380 ROJ524377:ROJ524380 RYF524377:RYF524380 SIB524377:SIB524380 SRX524377:SRX524380 TBT524377:TBT524380 TLP524377:TLP524380 TVL524377:TVL524380 UFH524377:UFH524380 UPD524377:UPD524380 UYZ524377:UYZ524380 VIV524377:VIV524380 VSR524377:VSR524380 WCN524377:WCN524380 WMJ524377:WMJ524380 WWF524377:WWF524380 JT589913:JT589916 TP589913:TP589916 ADL589913:ADL589916 ANH589913:ANH589916 AXD589913:AXD589916 BGZ589913:BGZ589916 BQV589913:BQV589916 CAR589913:CAR589916 CKN589913:CKN589916 CUJ589913:CUJ589916 DEF589913:DEF589916 DOB589913:DOB589916 DXX589913:DXX589916 EHT589913:EHT589916 ERP589913:ERP589916 FBL589913:FBL589916 FLH589913:FLH589916 FVD589913:FVD589916 GEZ589913:GEZ589916 GOV589913:GOV589916 GYR589913:GYR589916 HIN589913:HIN589916 HSJ589913:HSJ589916 ICF589913:ICF589916 IMB589913:IMB589916 IVX589913:IVX589916 JFT589913:JFT589916 JPP589913:JPP589916 JZL589913:JZL589916 KJH589913:KJH589916 KTD589913:KTD589916 LCZ589913:LCZ589916 LMV589913:LMV589916 LWR589913:LWR589916 MGN589913:MGN589916 MQJ589913:MQJ589916 NAF589913:NAF589916 NKB589913:NKB589916 NTX589913:NTX589916 ODT589913:ODT589916 ONP589913:ONP589916 OXL589913:OXL589916 PHH589913:PHH589916 PRD589913:PRD589916 QAZ589913:QAZ589916 QKV589913:QKV589916 QUR589913:QUR589916 REN589913:REN589916 ROJ589913:ROJ589916 RYF589913:RYF589916 SIB589913:SIB589916 SRX589913:SRX589916 TBT589913:TBT589916 TLP589913:TLP589916 TVL589913:TVL589916 UFH589913:UFH589916 UPD589913:UPD589916 UYZ589913:UYZ589916 VIV589913:VIV589916 VSR589913:VSR589916 WCN589913:WCN589916 WMJ589913:WMJ589916 WWF589913:WWF589916 JT655449:JT655452 TP655449:TP655452 ADL655449:ADL655452 ANH655449:ANH655452 AXD655449:AXD655452 BGZ655449:BGZ655452 BQV655449:BQV655452 CAR655449:CAR655452 CKN655449:CKN655452 CUJ655449:CUJ655452 DEF655449:DEF655452 DOB655449:DOB655452 DXX655449:DXX655452 EHT655449:EHT655452 ERP655449:ERP655452 FBL655449:FBL655452 FLH655449:FLH655452 FVD655449:FVD655452 GEZ655449:GEZ655452 GOV655449:GOV655452 GYR655449:GYR655452 HIN655449:HIN655452 HSJ655449:HSJ655452 ICF655449:ICF655452 IMB655449:IMB655452 IVX655449:IVX655452 JFT655449:JFT655452 JPP655449:JPP655452 JZL655449:JZL655452 KJH655449:KJH655452 KTD655449:KTD655452 LCZ655449:LCZ655452 LMV655449:LMV655452 LWR655449:LWR655452 MGN655449:MGN655452 MQJ655449:MQJ655452 NAF655449:NAF655452 NKB655449:NKB655452 NTX655449:NTX655452 ODT655449:ODT655452 ONP655449:ONP655452 OXL655449:OXL655452 PHH655449:PHH655452 PRD655449:PRD655452 QAZ655449:QAZ655452 QKV655449:QKV655452 QUR655449:QUR655452 REN655449:REN655452 ROJ655449:ROJ655452 RYF655449:RYF655452 SIB655449:SIB655452 SRX655449:SRX655452 TBT655449:TBT655452 TLP655449:TLP655452 TVL655449:TVL655452 UFH655449:UFH655452 UPD655449:UPD655452 UYZ655449:UYZ655452 VIV655449:VIV655452 VSR655449:VSR655452 WCN655449:WCN655452 WMJ655449:WMJ655452 WWF655449:WWF655452 JT720985:JT720988 TP720985:TP720988 ADL720985:ADL720988 ANH720985:ANH720988 AXD720985:AXD720988 BGZ720985:BGZ720988 BQV720985:BQV720988 CAR720985:CAR720988 CKN720985:CKN720988 CUJ720985:CUJ720988 DEF720985:DEF720988 DOB720985:DOB720988 DXX720985:DXX720988 EHT720985:EHT720988 ERP720985:ERP720988 FBL720985:FBL720988 FLH720985:FLH720988 FVD720985:FVD720988 GEZ720985:GEZ720988 GOV720985:GOV720988 GYR720985:GYR720988 HIN720985:HIN720988 HSJ720985:HSJ720988 ICF720985:ICF720988 IMB720985:IMB720988 IVX720985:IVX720988 JFT720985:JFT720988 JPP720985:JPP720988 JZL720985:JZL720988 KJH720985:KJH720988 KTD720985:KTD720988 LCZ720985:LCZ720988 LMV720985:LMV720988 LWR720985:LWR720988 MGN720985:MGN720988 MQJ720985:MQJ720988 NAF720985:NAF720988 NKB720985:NKB720988 NTX720985:NTX720988 ODT720985:ODT720988 ONP720985:ONP720988 OXL720985:OXL720988 PHH720985:PHH720988 PRD720985:PRD720988 QAZ720985:QAZ720988 QKV720985:QKV720988 QUR720985:QUR720988 REN720985:REN720988 ROJ720985:ROJ720988 RYF720985:RYF720988 SIB720985:SIB720988 SRX720985:SRX720988 TBT720985:TBT720988 TLP720985:TLP720988 TVL720985:TVL720988 UFH720985:UFH720988 UPD720985:UPD720988 UYZ720985:UYZ720988 VIV720985:VIV720988 VSR720985:VSR720988 WCN720985:WCN720988 WMJ720985:WMJ720988 WWF720985:WWF720988 JT786521:JT786524 TP786521:TP786524 ADL786521:ADL786524 ANH786521:ANH786524 AXD786521:AXD786524 BGZ786521:BGZ786524 BQV786521:BQV786524 CAR786521:CAR786524 CKN786521:CKN786524 CUJ786521:CUJ786524 DEF786521:DEF786524 DOB786521:DOB786524 DXX786521:DXX786524 EHT786521:EHT786524 ERP786521:ERP786524 FBL786521:FBL786524 FLH786521:FLH786524 FVD786521:FVD786524 GEZ786521:GEZ786524 GOV786521:GOV786524 GYR786521:GYR786524 HIN786521:HIN786524 HSJ786521:HSJ786524 ICF786521:ICF786524 IMB786521:IMB786524 IVX786521:IVX786524 JFT786521:JFT786524 JPP786521:JPP786524 JZL786521:JZL786524 KJH786521:KJH786524 KTD786521:KTD786524 LCZ786521:LCZ786524 LMV786521:LMV786524 LWR786521:LWR786524 MGN786521:MGN786524 MQJ786521:MQJ786524 NAF786521:NAF786524 NKB786521:NKB786524 NTX786521:NTX786524 ODT786521:ODT786524 ONP786521:ONP786524 OXL786521:OXL786524 PHH786521:PHH786524 PRD786521:PRD786524 QAZ786521:QAZ786524 QKV786521:QKV786524 QUR786521:QUR786524 REN786521:REN786524 ROJ786521:ROJ786524 RYF786521:RYF786524 SIB786521:SIB786524 SRX786521:SRX786524 TBT786521:TBT786524 TLP786521:TLP786524 TVL786521:TVL786524 UFH786521:UFH786524 UPD786521:UPD786524 UYZ786521:UYZ786524 VIV786521:VIV786524 VSR786521:VSR786524 WCN786521:WCN786524 WMJ786521:WMJ786524 WWF786521:WWF786524 JT852057:JT852060 TP852057:TP852060 ADL852057:ADL852060 ANH852057:ANH852060 AXD852057:AXD852060 BGZ852057:BGZ852060 BQV852057:BQV852060 CAR852057:CAR852060 CKN852057:CKN852060 CUJ852057:CUJ852060 DEF852057:DEF852060 DOB852057:DOB852060 DXX852057:DXX852060 EHT852057:EHT852060 ERP852057:ERP852060 FBL852057:FBL852060 FLH852057:FLH852060 FVD852057:FVD852060 GEZ852057:GEZ852060 GOV852057:GOV852060 GYR852057:GYR852060 HIN852057:HIN852060 HSJ852057:HSJ852060 ICF852057:ICF852060 IMB852057:IMB852060 IVX852057:IVX852060 JFT852057:JFT852060 JPP852057:JPP852060 JZL852057:JZL852060 KJH852057:KJH852060 KTD852057:KTD852060 LCZ852057:LCZ852060 LMV852057:LMV852060 LWR852057:LWR852060 MGN852057:MGN852060 MQJ852057:MQJ852060 NAF852057:NAF852060 NKB852057:NKB852060 NTX852057:NTX852060 ODT852057:ODT852060 ONP852057:ONP852060 OXL852057:OXL852060 PHH852057:PHH852060 PRD852057:PRD852060 QAZ852057:QAZ852060 QKV852057:QKV852060 QUR852057:QUR852060 REN852057:REN852060 ROJ852057:ROJ852060 RYF852057:RYF852060 SIB852057:SIB852060 SRX852057:SRX852060 TBT852057:TBT852060 TLP852057:TLP852060 TVL852057:TVL852060 UFH852057:UFH852060 UPD852057:UPD852060 UYZ852057:UYZ852060 VIV852057:VIV852060 VSR852057:VSR852060 WCN852057:WCN852060 WMJ852057:WMJ852060 WWF852057:WWF852060 JT917593:JT917596 TP917593:TP917596 ADL917593:ADL917596 ANH917593:ANH917596 AXD917593:AXD917596 BGZ917593:BGZ917596 BQV917593:BQV917596 CAR917593:CAR917596 CKN917593:CKN917596 CUJ917593:CUJ917596 DEF917593:DEF917596 DOB917593:DOB917596 DXX917593:DXX917596 EHT917593:EHT917596 ERP917593:ERP917596 FBL917593:FBL917596 FLH917593:FLH917596 FVD917593:FVD917596 GEZ917593:GEZ917596 GOV917593:GOV917596 GYR917593:GYR917596 HIN917593:HIN917596 HSJ917593:HSJ917596 ICF917593:ICF917596 IMB917593:IMB917596 IVX917593:IVX917596 JFT917593:JFT917596 JPP917593:JPP917596 JZL917593:JZL917596 KJH917593:KJH917596 KTD917593:KTD917596 LCZ917593:LCZ917596 LMV917593:LMV917596 LWR917593:LWR917596 MGN917593:MGN917596 MQJ917593:MQJ917596 NAF917593:NAF917596 NKB917593:NKB917596 NTX917593:NTX917596 ODT917593:ODT917596 ONP917593:ONP917596 OXL917593:OXL917596 PHH917593:PHH917596 PRD917593:PRD917596 QAZ917593:QAZ917596 QKV917593:QKV917596 QUR917593:QUR917596 REN917593:REN917596 ROJ917593:ROJ917596 RYF917593:RYF917596 SIB917593:SIB917596 SRX917593:SRX917596 TBT917593:TBT917596 TLP917593:TLP917596 TVL917593:TVL917596 UFH917593:UFH917596 UPD917593:UPD917596 UYZ917593:UYZ917596 VIV917593:VIV917596 VSR917593:VSR917596 WCN917593:WCN917596 WMJ917593:WMJ917596 WWF917593:WWF917596 JT983129:JT983132 TP983129:TP983132 ADL983129:ADL983132 ANH983129:ANH983132 AXD983129:AXD983132 BGZ983129:BGZ983132 BQV983129:BQV983132 CAR983129:CAR983132 CKN983129:CKN983132 CUJ983129:CUJ983132 DEF983129:DEF983132 DOB983129:DOB983132 DXX983129:DXX983132 EHT983129:EHT983132 ERP983129:ERP983132 FBL983129:FBL983132 FLH983129:FLH983132 FVD983129:FVD983132 GEZ983129:GEZ983132 GOV983129:GOV983132 GYR983129:GYR983132 HIN983129:HIN983132 HSJ983129:HSJ983132 ICF983129:ICF983132 IMB983129:IMB983132 IVX983129:IVX983132 JFT983129:JFT983132 JPP983129:JPP983132 JZL983129:JZL983132 KJH983129:KJH983132 KTD983129:KTD983132 LCZ983129:LCZ983132 LMV983129:LMV983132 LWR983129:LWR983132 MGN983129:MGN983132 MQJ983129:MQJ983132 NAF983129:NAF983132 NKB983129:NKB983132 NTX983129:NTX983132 ODT983129:ODT983132 ONP983129:ONP983132 OXL983129:OXL983132 PHH983129:PHH983132 PRD983129:PRD983132 QAZ983129:QAZ983132 QKV983129:QKV983132 QUR983129:QUR983132 REN983129:REN983132 ROJ983129:ROJ983132 RYF983129:RYF983132 SIB983129:SIB983132 SRX983129:SRX983132 TBT983129:TBT983132 TLP983129:TLP983132 TVL983129:TVL983132 UFH983129:UFH983132 UPD983129:UPD983132 UYZ983129:UYZ983132 VIV983129:VIV983132 VSR983129:VSR983132 WCN983129:WCN983132 WMJ983129:WMJ983132 WWF983129:WWF983132 JT65507:JT65607 TP65507:TP65607 ADL65507:ADL65607 ANH65507:ANH65607 AXD65507:AXD65607 BGZ65507:BGZ65607 BQV65507:BQV65607 CAR65507:CAR65607 CKN65507:CKN65607 CUJ65507:CUJ65607 DEF65507:DEF65607 DOB65507:DOB65607 DXX65507:DXX65607 EHT65507:EHT65607 ERP65507:ERP65607 FBL65507:FBL65607 FLH65507:FLH65607 FVD65507:FVD65607 GEZ65507:GEZ65607 GOV65507:GOV65607 GYR65507:GYR65607 HIN65507:HIN65607 HSJ65507:HSJ65607 ICF65507:ICF65607 IMB65507:IMB65607 IVX65507:IVX65607 JFT65507:JFT65607 JPP65507:JPP65607 JZL65507:JZL65607 KJH65507:KJH65607 KTD65507:KTD65607 LCZ65507:LCZ65607 LMV65507:LMV65607 LWR65507:LWR65607 MGN65507:MGN65607 MQJ65507:MQJ65607 NAF65507:NAF65607 NKB65507:NKB65607 NTX65507:NTX65607 ODT65507:ODT65607 ONP65507:ONP65607 OXL65507:OXL65607 PHH65507:PHH65607 PRD65507:PRD65607 QAZ65507:QAZ65607 QKV65507:QKV65607 QUR65507:QUR65607 REN65507:REN65607 ROJ65507:ROJ65607 RYF65507:RYF65607 SIB65507:SIB65607 SRX65507:SRX65607 TBT65507:TBT65607 TLP65507:TLP65607 TVL65507:TVL65607 UFH65507:UFH65607 UPD65507:UPD65607 UYZ65507:UYZ65607 VIV65507:VIV65607 VSR65507:VSR65607 WCN65507:WCN65607 WMJ65507:WMJ65607 WWF65507:WWF65607 JT131043:JT131143 TP131043:TP131143 ADL131043:ADL131143 ANH131043:ANH131143 AXD131043:AXD131143 BGZ131043:BGZ131143 BQV131043:BQV131143 CAR131043:CAR131143 CKN131043:CKN131143 CUJ131043:CUJ131143 DEF131043:DEF131143 DOB131043:DOB131143 DXX131043:DXX131143 EHT131043:EHT131143 ERP131043:ERP131143 FBL131043:FBL131143 FLH131043:FLH131143 FVD131043:FVD131143 GEZ131043:GEZ131143 GOV131043:GOV131143 GYR131043:GYR131143 HIN131043:HIN131143 HSJ131043:HSJ131143 ICF131043:ICF131143 IMB131043:IMB131143 IVX131043:IVX131143 JFT131043:JFT131143 JPP131043:JPP131143 JZL131043:JZL131143 KJH131043:KJH131143 KTD131043:KTD131143 LCZ131043:LCZ131143 LMV131043:LMV131143 LWR131043:LWR131143 MGN131043:MGN131143 MQJ131043:MQJ131143 NAF131043:NAF131143 NKB131043:NKB131143 NTX131043:NTX131143 ODT131043:ODT131143 ONP131043:ONP131143 OXL131043:OXL131143 PHH131043:PHH131143 PRD131043:PRD131143 QAZ131043:QAZ131143 QKV131043:QKV131143 QUR131043:QUR131143 REN131043:REN131143 ROJ131043:ROJ131143 RYF131043:RYF131143 SIB131043:SIB131143 SRX131043:SRX131143 TBT131043:TBT131143 TLP131043:TLP131143 TVL131043:TVL131143 UFH131043:UFH131143 UPD131043:UPD131143 UYZ131043:UYZ131143 VIV131043:VIV131143 VSR131043:VSR131143 WCN131043:WCN131143 WMJ131043:WMJ131143 WWF131043:WWF131143 JT196579:JT196679 TP196579:TP196679 ADL196579:ADL196679 ANH196579:ANH196679 AXD196579:AXD196679 BGZ196579:BGZ196679 BQV196579:BQV196679 CAR196579:CAR196679 CKN196579:CKN196679 CUJ196579:CUJ196679 DEF196579:DEF196679 DOB196579:DOB196679 DXX196579:DXX196679 EHT196579:EHT196679 ERP196579:ERP196679 FBL196579:FBL196679 FLH196579:FLH196679 FVD196579:FVD196679 GEZ196579:GEZ196679 GOV196579:GOV196679 GYR196579:GYR196679 HIN196579:HIN196679 HSJ196579:HSJ196679 ICF196579:ICF196679 IMB196579:IMB196679 IVX196579:IVX196679 JFT196579:JFT196679 JPP196579:JPP196679 JZL196579:JZL196679 KJH196579:KJH196679 KTD196579:KTD196679 LCZ196579:LCZ196679 LMV196579:LMV196679 LWR196579:LWR196679 MGN196579:MGN196679 MQJ196579:MQJ196679 NAF196579:NAF196679 NKB196579:NKB196679 NTX196579:NTX196679 ODT196579:ODT196679 ONP196579:ONP196679 OXL196579:OXL196679 PHH196579:PHH196679 PRD196579:PRD196679 QAZ196579:QAZ196679 QKV196579:QKV196679 QUR196579:QUR196679 REN196579:REN196679 ROJ196579:ROJ196679 RYF196579:RYF196679 SIB196579:SIB196679 SRX196579:SRX196679 TBT196579:TBT196679 TLP196579:TLP196679 TVL196579:TVL196679 UFH196579:UFH196679 UPD196579:UPD196679 UYZ196579:UYZ196679 VIV196579:VIV196679 VSR196579:VSR196679 WCN196579:WCN196679 WMJ196579:WMJ196679 WWF196579:WWF196679 JT262115:JT262215 TP262115:TP262215 ADL262115:ADL262215 ANH262115:ANH262215 AXD262115:AXD262215 BGZ262115:BGZ262215 BQV262115:BQV262215 CAR262115:CAR262215 CKN262115:CKN262215 CUJ262115:CUJ262215 DEF262115:DEF262215 DOB262115:DOB262215 DXX262115:DXX262215 EHT262115:EHT262215 ERP262115:ERP262215 FBL262115:FBL262215 FLH262115:FLH262215 FVD262115:FVD262215 GEZ262115:GEZ262215 GOV262115:GOV262215 GYR262115:GYR262215 HIN262115:HIN262215 HSJ262115:HSJ262215 ICF262115:ICF262215 IMB262115:IMB262215 IVX262115:IVX262215 JFT262115:JFT262215 JPP262115:JPP262215 JZL262115:JZL262215 KJH262115:KJH262215 KTD262115:KTD262215 LCZ262115:LCZ262215 LMV262115:LMV262215 LWR262115:LWR262215 MGN262115:MGN262215 MQJ262115:MQJ262215 NAF262115:NAF262215 NKB262115:NKB262215 NTX262115:NTX262215 ODT262115:ODT262215 ONP262115:ONP262215 OXL262115:OXL262215 PHH262115:PHH262215 PRD262115:PRD262215 QAZ262115:QAZ262215 QKV262115:QKV262215 QUR262115:QUR262215 REN262115:REN262215 ROJ262115:ROJ262215 RYF262115:RYF262215 SIB262115:SIB262215 SRX262115:SRX262215 TBT262115:TBT262215 TLP262115:TLP262215 TVL262115:TVL262215 UFH262115:UFH262215 UPD262115:UPD262215 UYZ262115:UYZ262215 VIV262115:VIV262215 VSR262115:VSR262215 WCN262115:WCN262215 WMJ262115:WMJ262215 WWF262115:WWF262215 JT327651:JT327751 TP327651:TP327751 ADL327651:ADL327751 ANH327651:ANH327751 AXD327651:AXD327751 BGZ327651:BGZ327751 BQV327651:BQV327751 CAR327651:CAR327751 CKN327651:CKN327751 CUJ327651:CUJ327751 DEF327651:DEF327751 DOB327651:DOB327751 DXX327651:DXX327751 EHT327651:EHT327751 ERP327651:ERP327751 FBL327651:FBL327751 FLH327651:FLH327751 FVD327651:FVD327751 GEZ327651:GEZ327751 GOV327651:GOV327751 GYR327651:GYR327751 HIN327651:HIN327751 HSJ327651:HSJ327751 ICF327651:ICF327751 IMB327651:IMB327751 IVX327651:IVX327751 JFT327651:JFT327751 JPP327651:JPP327751 JZL327651:JZL327751 KJH327651:KJH327751 KTD327651:KTD327751 LCZ327651:LCZ327751 LMV327651:LMV327751 LWR327651:LWR327751 MGN327651:MGN327751 MQJ327651:MQJ327751 NAF327651:NAF327751 NKB327651:NKB327751 NTX327651:NTX327751 ODT327651:ODT327751 ONP327651:ONP327751 OXL327651:OXL327751 PHH327651:PHH327751 PRD327651:PRD327751 QAZ327651:QAZ327751 QKV327651:QKV327751 QUR327651:QUR327751 REN327651:REN327751 ROJ327651:ROJ327751 RYF327651:RYF327751 SIB327651:SIB327751 SRX327651:SRX327751 TBT327651:TBT327751 TLP327651:TLP327751 TVL327651:TVL327751 UFH327651:UFH327751 UPD327651:UPD327751 UYZ327651:UYZ327751 VIV327651:VIV327751 VSR327651:VSR327751 WCN327651:WCN327751 WMJ327651:WMJ327751 WWF327651:WWF327751 JT393187:JT393287 TP393187:TP393287 ADL393187:ADL393287 ANH393187:ANH393287 AXD393187:AXD393287 BGZ393187:BGZ393287 BQV393187:BQV393287 CAR393187:CAR393287 CKN393187:CKN393287 CUJ393187:CUJ393287 DEF393187:DEF393287 DOB393187:DOB393287 DXX393187:DXX393287 EHT393187:EHT393287 ERP393187:ERP393287 FBL393187:FBL393287 FLH393187:FLH393287 FVD393187:FVD393287 GEZ393187:GEZ393287 GOV393187:GOV393287 GYR393187:GYR393287 HIN393187:HIN393287 HSJ393187:HSJ393287 ICF393187:ICF393287 IMB393187:IMB393287 IVX393187:IVX393287 JFT393187:JFT393287 JPP393187:JPP393287 JZL393187:JZL393287 KJH393187:KJH393287 KTD393187:KTD393287 LCZ393187:LCZ393287 LMV393187:LMV393287 LWR393187:LWR393287 MGN393187:MGN393287 MQJ393187:MQJ393287 NAF393187:NAF393287 NKB393187:NKB393287 NTX393187:NTX393287 ODT393187:ODT393287 ONP393187:ONP393287 OXL393187:OXL393287 PHH393187:PHH393287 PRD393187:PRD393287 QAZ393187:QAZ393287 QKV393187:QKV393287 QUR393187:QUR393287 REN393187:REN393287 ROJ393187:ROJ393287 RYF393187:RYF393287 SIB393187:SIB393287 SRX393187:SRX393287 TBT393187:TBT393287 TLP393187:TLP393287 TVL393187:TVL393287 UFH393187:UFH393287 UPD393187:UPD393287 UYZ393187:UYZ393287 VIV393187:VIV393287 VSR393187:VSR393287 WCN393187:WCN393287 WMJ393187:WMJ393287 WWF393187:WWF393287 JT458723:JT458823 TP458723:TP458823 ADL458723:ADL458823 ANH458723:ANH458823 AXD458723:AXD458823 BGZ458723:BGZ458823 BQV458723:BQV458823 CAR458723:CAR458823 CKN458723:CKN458823 CUJ458723:CUJ458823 DEF458723:DEF458823 DOB458723:DOB458823 DXX458723:DXX458823 EHT458723:EHT458823 ERP458723:ERP458823 FBL458723:FBL458823 FLH458723:FLH458823 FVD458723:FVD458823 GEZ458723:GEZ458823 GOV458723:GOV458823 GYR458723:GYR458823 HIN458723:HIN458823 HSJ458723:HSJ458823 ICF458723:ICF458823 IMB458723:IMB458823 IVX458723:IVX458823 JFT458723:JFT458823 JPP458723:JPP458823 JZL458723:JZL458823 KJH458723:KJH458823 KTD458723:KTD458823 LCZ458723:LCZ458823 LMV458723:LMV458823 LWR458723:LWR458823 MGN458723:MGN458823 MQJ458723:MQJ458823 NAF458723:NAF458823 NKB458723:NKB458823 NTX458723:NTX458823 ODT458723:ODT458823 ONP458723:ONP458823 OXL458723:OXL458823 PHH458723:PHH458823 PRD458723:PRD458823 QAZ458723:QAZ458823 QKV458723:QKV458823 QUR458723:QUR458823 REN458723:REN458823 ROJ458723:ROJ458823 RYF458723:RYF458823 SIB458723:SIB458823 SRX458723:SRX458823 TBT458723:TBT458823 TLP458723:TLP458823 TVL458723:TVL458823 UFH458723:UFH458823 UPD458723:UPD458823 UYZ458723:UYZ458823 VIV458723:VIV458823 VSR458723:VSR458823 WCN458723:WCN458823 WMJ458723:WMJ458823 WWF458723:WWF458823 JT524259:JT524359 TP524259:TP524359 ADL524259:ADL524359 ANH524259:ANH524359 AXD524259:AXD524359 BGZ524259:BGZ524359 BQV524259:BQV524359 CAR524259:CAR524359 CKN524259:CKN524359 CUJ524259:CUJ524359 DEF524259:DEF524359 DOB524259:DOB524359 DXX524259:DXX524359 EHT524259:EHT524359 ERP524259:ERP524359 FBL524259:FBL524359 FLH524259:FLH524359 FVD524259:FVD524359 GEZ524259:GEZ524359 GOV524259:GOV524359 GYR524259:GYR524359 HIN524259:HIN524359 HSJ524259:HSJ524359 ICF524259:ICF524359 IMB524259:IMB524359 IVX524259:IVX524359 JFT524259:JFT524359 JPP524259:JPP524359 JZL524259:JZL524359 KJH524259:KJH524359 KTD524259:KTD524359 LCZ524259:LCZ524359 LMV524259:LMV524359 LWR524259:LWR524359 MGN524259:MGN524359 MQJ524259:MQJ524359 NAF524259:NAF524359 NKB524259:NKB524359 NTX524259:NTX524359 ODT524259:ODT524359 ONP524259:ONP524359 OXL524259:OXL524359 PHH524259:PHH524359 PRD524259:PRD524359 QAZ524259:QAZ524359 QKV524259:QKV524359 QUR524259:QUR524359 REN524259:REN524359 ROJ524259:ROJ524359 RYF524259:RYF524359 SIB524259:SIB524359 SRX524259:SRX524359 TBT524259:TBT524359 TLP524259:TLP524359 TVL524259:TVL524359 UFH524259:UFH524359 UPD524259:UPD524359 UYZ524259:UYZ524359 VIV524259:VIV524359 VSR524259:VSR524359 WCN524259:WCN524359 WMJ524259:WMJ524359 WWF524259:WWF524359 JT589795:JT589895 TP589795:TP589895 ADL589795:ADL589895 ANH589795:ANH589895 AXD589795:AXD589895 BGZ589795:BGZ589895 BQV589795:BQV589895 CAR589795:CAR589895 CKN589795:CKN589895 CUJ589795:CUJ589895 DEF589795:DEF589895 DOB589795:DOB589895 DXX589795:DXX589895 EHT589795:EHT589895 ERP589795:ERP589895 FBL589795:FBL589895 FLH589795:FLH589895 FVD589795:FVD589895 GEZ589795:GEZ589895 GOV589795:GOV589895 GYR589795:GYR589895 HIN589795:HIN589895 HSJ589795:HSJ589895 ICF589795:ICF589895 IMB589795:IMB589895 IVX589795:IVX589895 JFT589795:JFT589895 JPP589795:JPP589895 JZL589795:JZL589895 KJH589795:KJH589895 KTD589795:KTD589895 LCZ589795:LCZ589895 LMV589795:LMV589895 LWR589795:LWR589895 MGN589795:MGN589895 MQJ589795:MQJ589895 NAF589795:NAF589895 NKB589795:NKB589895 NTX589795:NTX589895 ODT589795:ODT589895 ONP589795:ONP589895 OXL589795:OXL589895 PHH589795:PHH589895 PRD589795:PRD589895 QAZ589795:QAZ589895 QKV589795:QKV589895 QUR589795:QUR589895 REN589795:REN589895 ROJ589795:ROJ589895 RYF589795:RYF589895 SIB589795:SIB589895 SRX589795:SRX589895 TBT589795:TBT589895 TLP589795:TLP589895 TVL589795:TVL589895 UFH589795:UFH589895 UPD589795:UPD589895 UYZ589795:UYZ589895 VIV589795:VIV589895 VSR589795:VSR589895 WCN589795:WCN589895 WMJ589795:WMJ589895 WWF589795:WWF589895 JT655331:JT655431 TP655331:TP655431 ADL655331:ADL655431 ANH655331:ANH655431 AXD655331:AXD655431 BGZ655331:BGZ655431 BQV655331:BQV655431 CAR655331:CAR655431 CKN655331:CKN655431 CUJ655331:CUJ655431 DEF655331:DEF655431 DOB655331:DOB655431 DXX655331:DXX655431 EHT655331:EHT655431 ERP655331:ERP655431 FBL655331:FBL655431 FLH655331:FLH655431 FVD655331:FVD655431 GEZ655331:GEZ655431 GOV655331:GOV655431 GYR655331:GYR655431 HIN655331:HIN655431 HSJ655331:HSJ655431 ICF655331:ICF655431 IMB655331:IMB655431 IVX655331:IVX655431 JFT655331:JFT655431 JPP655331:JPP655431 JZL655331:JZL655431 KJH655331:KJH655431 KTD655331:KTD655431 LCZ655331:LCZ655431 LMV655331:LMV655431 LWR655331:LWR655431 MGN655331:MGN655431 MQJ655331:MQJ655431 NAF655331:NAF655431 NKB655331:NKB655431 NTX655331:NTX655431 ODT655331:ODT655431 ONP655331:ONP655431 OXL655331:OXL655431 PHH655331:PHH655431 PRD655331:PRD655431 QAZ655331:QAZ655431 QKV655331:QKV655431 QUR655331:QUR655431 REN655331:REN655431 ROJ655331:ROJ655431 RYF655331:RYF655431 SIB655331:SIB655431 SRX655331:SRX655431 TBT655331:TBT655431 TLP655331:TLP655431 TVL655331:TVL655431 UFH655331:UFH655431 UPD655331:UPD655431 UYZ655331:UYZ655431 VIV655331:VIV655431 VSR655331:VSR655431 WCN655331:WCN655431 WMJ655331:WMJ655431 WWF655331:WWF655431 JT720867:JT720967 TP720867:TP720967 ADL720867:ADL720967 ANH720867:ANH720967 AXD720867:AXD720967 BGZ720867:BGZ720967 BQV720867:BQV720967 CAR720867:CAR720967 CKN720867:CKN720967 CUJ720867:CUJ720967 DEF720867:DEF720967 DOB720867:DOB720967 DXX720867:DXX720967 EHT720867:EHT720967 ERP720867:ERP720967 FBL720867:FBL720967 FLH720867:FLH720967 FVD720867:FVD720967 GEZ720867:GEZ720967 GOV720867:GOV720967 GYR720867:GYR720967 HIN720867:HIN720967 HSJ720867:HSJ720967 ICF720867:ICF720967 IMB720867:IMB720967 IVX720867:IVX720967 JFT720867:JFT720967 JPP720867:JPP720967 JZL720867:JZL720967 KJH720867:KJH720967 KTD720867:KTD720967 LCZ720867:LCZ720967 LMV720867:LMV720967 LWR720867:LWR720967 MGN720867:MGN720967 MQJ720867:MQJ720967 NAF720867:NAF720967 NKB720867:NKB720967 NTX720867:NTX720967 ODT720867:ODT720967 ONP720867:ONP720967 OXL720867:OXL720967 PHH720867:PHH720967 PRD720867:PRD720967 QAZ720867:QAZ720967 QKV720867:QKV720967 QUR720867:QUR720967 REN720867:REN720967 ROJ720867:ROJ720967 RYF720867:RYF720967 SIB720867:SIB720967 SRX720867:SRX720967 TBT720867:TBT720967 TLP720867:TLP720967 TVL720867:TVL720967 UFH720867:UFH720967 UPD720867:UPD720967 UYZ720867:UYZ720967 VIV720867:VIV720967 VSR720867:VSR720967 WCN720867:WCN720967 WMJ720867:WMJ720967 WWF720867:WWF720967 JT786403:JT786503 TP786403:TP786503 ADL786403:ADL786503 ANH786403:ANH786503 AXD786403:AXD786503 BGZ786403:BGZ786503 BQV786403:BQV786503 CAR786403:CAR786503 CKN786403:CKN786503 CUJ786403:CUJ786503 DEF786403:DEF786503 DOB786403:DOB786503 DXX786403:DXX786503 EHT786403:EHT786503 ERP786403:ERP786503 FBL786403:FBL786503 FLH786403:FLH786503 FVD786403:FVD786503 GEZ786403:GEZ786503 GOV786403:GOV786503 GYR786403:GYR786503 HIN786403:HIN786503 HSJ786403:HSJ786503 ICF786403:ICF786503 IMB786403:IMB786503 IVX786403:IVX786503 JFT786403:JFT786503 JPP786403:JPP786503 JZL786403:JZL786503 KJH786403:KJH786503 KTD786403:KTD786503 LCZ786403:LCZ786503 LMV786403:LMV786503 LWR786403:LWR786503 MGN786403:MGN786503 MQJ786403:MQJ786503 NAF786403:NAF786503 NKB786403:NKB786503 NTX786403:NTX786503 ODT786403:ODT786503 ONP786403:ONP786503 OXL786403:OXL786503 PHH786403:PHH786503 PRD786403:PRD786503 QAZ786403:QAZ786503 QKV786403:QKV786503 QUR786403:QUR786503 REN786403:REN786503 ROJ786403:ROJ786503 RYF786403:RYF786503 SIB786403:SIB786503 SRX786403:SRX786503 TBT786403:TBT786503 TLP786403:TLP786503 TVL786403:TVL786503 UFH786403:UFH786503 UPD786403:UPD786503 UYZ786403:UYZ786503 VIV786403:VIV786503 VSR786403:VSR786503 WCN786403:WCN786503 WMJ786403:WMJ786503 WWF786403:WWF786503 JT851939:JT852039 TP851939:TP852039 ADL851939:ADL852039 ANH851939:ANH852039 AXD851939:AXD852039 BGZ851939:BGZ852039 BQV851939:BQV852039 CAR851939:CAR852039 CKN851939:CKN852039 CUJ851939:CUJ852039 DEF851939:DEF852039 DOB851939:DOB852039 DXX851939:DXX852039 EHT851939:EHT852039 ERP851939:ERP852039 FBL851939:FBL852039 FLH851939:FLH852039 FVD851939:FVD852039 GEZ851939:GEZ852039 GOV851939:GOV852039 GYR851939:GYR852039 HIN851939:HIN852039 HSJ851939:HSJ852039 ICF851939:ICF852039 IMB851939:IMB852039 IVX851939:IVX852039 JFT851939:JFT852039 JPP851939:JPP852039 JZL851939:JZL852039 KJH851939:KJH852039 KTD851939:KTD852039 LCZ851939:LCZ852039 LMV851939:LMV852039 LWR851939:LWR852039 MGN851939:MGN852039 MQJ851939:MQJ852039 NAF851939:NAF852039 NKB851939:NKB852039 NTX851939:NTX852039 ODT851939:ODT852039 ONP851939:ONP852039 OXL851939:OXL852039 PHH851939:PHH852039 PRD851939:PRD852039 QAZ851939:QAZ852039 QKV851939:QKV852039 QUR851939:QUR852039 REN851939:REN852039 ROJ851939:ROJ852039 RYF851939:RYF852039 SIB851939:SIB852039 SRX851939:SRX852039 TBT851939:TBT852039 TLP851939:TLP852039 TVL851939:TVL852039 UFH851939:UFH852039 UPD851939:UPD852039 UYZ851939:UYZ852039 VIV851939:VIV852039 VSR851939:VSR852039 WCN851939:WCN852039 WMJ851939:WMJ852039 WWF851939:WWF852039 JT917475:JT917575 TP917475:TP917575 ADL917475:ADL917575 ANH917475:ANH917575 AXD917475:AXD917575 BGZ917475:BGZ917575 BQV917475:BQV917575 CAR917475:CAR917575 CKN917475:CKN917575 CUJ917475:CUJ917575 DEF917475:DEF917575 DOB917475:DOB917575 DXX917475:DXX917575 EHT917475:EHT917575 ERP917475:ERP917575 FBL917475:FBL917575 FLH917475:FLH917575 FVD917475:FVD917575 GEZ917475:GEZ917575 GOV917475:GOV917575 GYR917475:GYR917575 HIN917475:HIN917575 HSJ917475:HSJ917575 ICF917475:ICF917575 IMB917475:IMB917575 IVX917475:IVX917575 JFT917475:JFT917575 JPP917475:JPP917575 JZL917475:JZL917575 KJH917475:KJH917575 KTD917475:KTD917575 LCZ917475:LCZ917575 LMV917475:LMV917575 LWR917475:LWR917575 MGN917475:MGN917575 MQJ917475:MQJ917575 NAF917475:NAF917575 NKB917475:NKB917575 NTX917475:NTX917575 ODT917475:ODT917575 ONP917475:ONP917575 OXL917475:OXL917575 PHH917475:PHH917575 PRD917475:PRD917575 QAZ917475:QAZ917575 QKV917475:QKV917575 QUR917475:QUR917575 REN917475:REN917575 ROJ917475:ROJ917575 RYF917475:RYF917575 SIB917475:SIB917575 SRX917475:SRX917575 TBT917475:TBT917575 TLP917475:TLP917575 TVL917475:TVL917575 UFH917475:UFH917575 UPD917475:UPD917575 UYZ917475:UYZ917575 VIV917475:VIV917575 VSR917475:VSR917575 WCN917475:WCN917575 WMJ917475:WMJ917575 WWF917475:WWF917575 JT983011:JT983111 TP983011:TP983111 ADL983011:ADL983111 ANH983011:ANH983111 AXD983011:AXD983111 BGZ983011:BGZ983111 BQV983011:BQV983111 CAR983011:CAR983111 CKN983011:CKN983111 CUJ983011:CUJ983111 DEF983011:DEF983111 DOB983011:DOB983111 DXX983011:DXX983111 EHT983011:EHT983111 ERP983011:ERP983111 FBL983011:FBL983111 FLH983011:FLH983111 FVD983011:FVD983111 GEZ983011:GEZ983111 GOV983011:GOV983111 GYR983011:GYR983111 HIN983011:HIN983111 HSJ983011:HSJ983111 ICF983011:ICF983111 IMB983011:IMB983111 IVX983011:IVX983111 JFT983011:JFT983111 JPP983011:JPP983111 JZL983011:JZL983111 KJH983011:KJH983111 KTD983011:KTD983111 LCZ983011:LCZ983111 LMV983011:LMV983111 LWR983011:LWR983111 MGN983011:MGN983111 MQJ983011:MQJ983111 NAF983011:NAF983111 NKB983011:NKB983111 NTX983011:NTX983111 ODT983011:ODT983111 ONP983011:ONP983111 OXL983011:OXL983111 PHH983011:PHH983111 PRD983011:PRD983111 QAZ983011:QAZ983111 QKV983011:QKV983111 QUR983011:QUR983111 REN983011:REN983111 ROJ983011:ROJ983111 RYF983011:RYF983111 SIB983011:SIB983111 SRX983011:SRX983111 TBT983011:TBT983111 TLP983011:TLP983111 TVL983011:TVL983111 UFH983011:UFH983111 UPD983011:UPD983111 UYZ983011:UYZ983111 VIV983011:VIV983111 VSR983011:VSR983111 WCN983011:WCN983111 WMJ983011:WMJ983111 WWF983011:WWF983111 JU240:JU241 TQ240:TQ241 ADM240:ADM241 ANI240:ANI241 AXE240:AXE241 BHA240:BHA241 BQW240:BQW241 CAS240:CAS241 CKO240:CKO241 CUK240:CUK241 DEG240:DEG241 DOC240:DOC241 DXY240:DXY241 EHU240:EHU241 ERQ240:ERQ241 FBM240:FBM241 FLI240:FLI241 FVE240:FVE241 GFA240:GFA241 GOW240:GOW241 GYS240:GYS241 HIO240:HIO241 HSK240:HSK241 ICG240:ICG241 IMC240:IMC241 IVY240:IVY241 JFU240:JFU241 JPQ240:JPQ241 JZM240:JZM241 KJI240:KJI241 KTE240:KTE241 LDA240:LDA241 LMW240:LMW241 LWS240:LWS241 MGO240:MGO241 MQK240:MQK241 NAG240:NAG241 NKC240:NKC241 NTY240:NTY241 ODU240:ODU241 ONQ240:ONQ241 OXM240:OXM241 PHI240:PHI241 PRE240:PRE241 QBA240:QBA241 QKW240:QKW241 QUS240:QUS241 REO240:REO241 ROK240:ROK241 RYG240:RYG241 SIC240:SIC241 SRY240:SRY241 TBU240:TBU241 TLQ240:TLQ241 TVM240:TVM241 UFI240:UFI241 UPE240:UPE241 UZA240:UZA241 VIW240:VIW241 VSS240:VSS241 WCO240:WCO241 WMK240:WMK241 WWG240:WWG241 JT65851 TP65851 ADL65851 ANH65851 AXD65851 BGZ65851 BQV65851 CAR65851 CKN65851 CUJ65851 DEF65851 DOB65851 DXX65851 EHT65851 ERP65851 FBL65851 FLH65851 FVD65851 GEZ65851 GOV65851 GYR65851 HIN65851 HSJ65851 ICF65851 IMB65851 IVX65851 JFT65851 JPP65851 JZL65851 KJH65851 KTD65851 LCZ65851 LMV65851 LWR65851 MGN65851 MQJ65851 NAF65851 NKB65851 NTX65851 ODT65851 ONP65851 OXL65851 PHH65851 PRD65851 QAZ65851 QKV65851 QUR65851 REN65851 ROJ65851 RYF65851 SIB65851 SRX65851 TBT65851 TLP65851 TVL65851 UFH65851 UPD65851 UYZ65851 VIV65851 VSR65851 WCN65851 WMJ65851 WWF65851 JT131387 TP131387 ADL131387 ANH131387 AXD131387 BGZ131387 BQV131387 CAR131387 CKN131387 CUJ131387 DEF131387 DOB131387 DXX131387 EHT131387 ERP131387 FBL131387 FLH131387 FVD131387 GEZ131387 GOV131387 GYR131387 HIN131387 HSJ131387 ICF131387 IMB131387 IVX131387 JFT131387 JPP131387 JZL131387 KJH131387 KTD131387 LCZ131387 LMV131387 LWR131387 MGN131387 MQJ131387 NAF131387 NKB131387 NTX131387 ODT131387 ONP131387 OXL131387 PHH131387 PRD131387 QAZ131387 QKV131387 QUR131387 REN131387 ROJ131387 RYF131387 SIB131387 SRX131387 TBT131387 TLP131387 TVL131387 UFH131387 UPD131387 UYZ131387 VIV131387 VSR131387 WCN131387 WMJ131387 WWF131387 JT196923 TP196923 ADL196923 ANH196923 AXD196923 BGZ196923 BQV196923 CAR196923 CKN196923 CUJ196923 DEF196923 DOB196923 DXX196923 EHT196923 ERP196923 FBL196923 FLH196923 FVD196923 GEZ196923 GOV196923 GYR196923 HIN196923 HSJ196923 ICF196923 IMB196923 IVX196923 JFT196923 JPP196923 JZL196923 KJH196923 KTD196923 LCZ196923 LMV196923 LWR196923 MGN196923 MQJ196923 NAF196923 NKB196923 NTX196923 ODT196923 ONP196923 OXL196923 PHH196923 PRD196923 QAZ196923 QKV196923 QUR196923 REN196923 ROJ196923 RYF196923 SIB196923 SRX196923 TBT196923 TLP196923 TVL196923 UFH196923 UPD196923 UYZ196923 VIV196923 VSR196923 WCN196923 WMJ196923 WWF196923 JT262459 TP262459 ADL262459 ANH262459 AXD262459 BGZ262459 BQV262459 CAR262459 CKN262459 CUJ262459 DEF262459 DOB262459 DXX262459 EHT262459 ERP262459 FBL262459 FLH262459 FVD262459 GEZ262459 GOV262459 GYR262459 HIN262459 HSJ262459 ICF262459 IMB262459 IVX262459 JFT262459 JPP262459 JZL262459 KJH262459 KTD262459 LCZ262459 LMV262459 LWR262459 MGN262459 MQJ262459 NAF262459 NKB262459 NTX262459 ODT262459 ONP262459 OXL262459 PHH262459 PRD262459 QAZ262459 QKV262459 QUR262459 REN262459 ROJ262459 RYF262459 SIB262459 SRX262459 TBT262459 TLP262459 TVL262459 UFH262459 UPD262459 UYZ262459 VIV262459 VSR262459 WCN262459 WMJ262459 WWF262459 JT327995 TP327995 ADL327995 ANH327995 AXD327995 BGZ327995 BQV327995 CAR327995 CKN327995 CUJ327995 DEF327995 DOB327995 DXX327995 EHT327995 ERP327995 FBL327995 FLH327995 FVD327995 GEZ327995 GOV327995 GYR327995 HIN327995 HSJ327995 ICF327995 IMB327995 IVX327995 JFT327995 JPP327995 JZL327995 KJH327995 KTD327995 LCZ327995 LMV327995 LWR327995 MGN327995 MQJ327995 NAF327995 NKB327995 NTX327995 ODT327995 ONP327995 OXL327995 PHH327995 PRD327995 QAZ327995 QKV327995 QUR327995 REN327995 ROJ327995 RYF327995 SIB327995 SRX327995 TBT327995 TLP327995 TVL327995 UFH327995 UPD327995 UYZ327995 VIV327995 VSR327995 WCN327995 WMJ327995 WWF327995 JT393531 TP393531 ADL393531 ANH393531 AXD393531 BGZ393531 BQV393531 CAR393531 CKN393531 CUJ393531 DEF393531 DOB393531 DXX393531 EHT393531 ERP393531 FBL393531 FLH393531 FVD393531 GEZ393531 GOV393531 GYR393531 HIN393531 HSJ393531 ICF393531 IMB393531 IVX393531 JFT393531 JPP393531 JZL393531 KJH393531 KTD393531 LCZ393531 LMV393531 LWR393531 MGN393531 MQJ393531 NAF393531 NKB393531 NTX393531 ODT393531 ONP393531 OXL393531 PHH393531 PRD393531 QAZ393531 QKV393531 QUR393531 REN393531 ROJ393531 RYF393531 SIB393531 SRX393531 TBT393531 TLP393531 TVL393531 UFH393531 UPD393531 UYZ393531 VIV393531 VSR393531 WCN393531 WMJ393531 WWF393531 JT459067 TP459067 ADL459067 ANH459067 AXD459067 BGZ459067 BQV459067 CAR459067 CKN459067 CUJ459067 DEF459067 DOB459067 DXX459067 EHT459067 ERP459067 FBL459067 FLH459067 FVD459067 GEZ459067 GOV459067 GYR459067 HIN459067 HSJ459067 ICF459067 IMB459067 IVX459067 JFT459067 JPP459067 JZL459067 KJH459067 KTD459067 LCZ459067 LMV459067 LWR459067 MGN459067 MQJ459067 NAF459067 NKB459067 NTX459067 ODT459067 ONP459067 OXL459067 PHH459067 PRD459067 QAZ459067 QKV459067 QUR459067 REN459067 ROJ459067 RYF459067 SIB459067 SRX459067 TBT459067 TLP459067 TVL459067 UFH459067 UPD459067 UYZ459067 VIV459067 VSR459067 WCN459067 WMJ459067 WWF459067 JT524603 TP524603 ADL524603 ANH524603 AXD524603 BGZ524603 BQV524603 CAR524603 CKN524603 CUJ524603 DEF524603 DOB524603 DXX524603 EHT524603 ERP524603 FBL524603 FLH524603 FVD524603 GEZ524603 GOV524603 GYR524603 HIN524603 HSJ524603 ICF524603 IMB524603 IVX524603 JFT524603 JPP524603 JZL524603 KJH524603 KTD524603 LCZ524603 LMV524603 LWR524603 MGN524603 MQJ524603 NAF524603 NKB524603 NTX524603 ODT524603 ONP524603 OXL524603 PHH524603 PRD524603 QAZ524603 QKV524603 QUR524603 REN524603 ROJ524603 RYF524603 SIB524603 SRX524603 TBT524603 TLP524603 TVL524603 UFH524603 UPD524603 UYZ524603 VIV524603 VSR524603 WCN524603 WMJ524603 WWF524603 JT590139 TP590139 ADL590139 ANH590139 AXD590139 BGZ590139 BQV590139 CAR590139 CKN590139 CUJ590139 DEF590139 DOB590139 DXX590139 EHT590139 ERP590139 FBL590139 FLH590139 FVD590139 GEZ590139 GOV590139 GYR590139 HIN590139 HSJ590139 ICF590139 IMB590139 IVX590139 JFT590139 JPP590139 JZL590139 KJH590139 KTD590139 LCZ590139 LMV590139 LWR590139 MGN590139 MQJ590139 NAF590139 NKB590139 NTX590139 ODT590139 ONP590139 OXL590139 PHH590139 PRD590139 QAZ590139 QKV590139 QUR590139 REN590139 ROJ590139 RYF590139 SIB590139 SRX590139 TBT590139 TLP590139 TVL590139 UFH590139 UPD590139 UYZ590139 VIV590139 VSR590139 WCN590139 WMJ590139 WWF590139 JT655675 TP655675 ADL655675 ANH655675 AXD655675 BGZ655675 BQV655675 CAR655675 CKN655675 CUJ655675 DEF655675 DOB655675 DXX655675 EHT655675 ERP655675 FBL655675 FLH655675 FVD655675 GEZ655675 GOV655675 GYR655675 HIN655675 HSJ655675 ICF655675 IMB655675 IVX655675 JFT655675 JPP655675 JZL655675 KJH655675 KTD655675 LCZ655675 LMV655675 LWR655675 MGN655675 MQJ655675 NAF655675 NKB655675 NTX655675 ODT655675 ONP655675 OXL655675 PHH655675 PRD655675 QAZ655675 QKV655675 QUR655675 REN655675 ROJ655675 RYF655675 SIB655675 SRX655675 TBT655675 TLP655675 TVL655675 UFH655675 UPD655675 UYZ655675 VIV655675 VSR655675 WCN655675 WMJ655675 WWF655675 JT721211 TP721211 ADL721211 ANH721211 AXD721211 BGZ721211 BQV721211 CAR721211 CKN721211 CUJ721211 DEF721211 DOB721211 DXX721211 EHT721211 ERP721211 FBL721211 FLH721211 FVD721211 GEZ721211 GOV721211 GYR721211 HIN721211 HSJ721211 ICF721211 IMB721211 IVX721211 JFT721211 JPP721211 JZL721211 KJH721211 KTD721211 LCZ721211 LMV721211 LWR721211 MGN721211 MQJ721211 NAF721211 NKB721211 NTX721211 ODT721211 ONP721211 OXL721211 PHH721211 PRD721211 QAZ721211 QKV721211 QUR721211 REN721211 ROJ721211 RYF721211 SIB721211 SRX721211 TBT721211 TLP721211 TVL721211 UFH721211 UPD721211 UYZ721211 VIV721211 VSR721211 WCN721211 WMJ721211 WWF721211 JT786747 TP786747 ADL786747 ANH786747 AXD786747 BGZ786747 BQV786747 CAR786747 CKN786747 CUJ786747 DEF786747 DOB786747 DXX786747 EHT786747 ERP786747 FBL786747 FLH786747 FVD786747 GEZ786747 GOV786747 GYR786747 HIN786747 HSJ786747 ICF786747 IMB786747 IVX786747 JFT786747 JPP786747 JZL786747 KJH786747 KTD786747 LCZ786747 LMV786747 LWR786747 MGN786747 MQJ786747 NAF786747 NKB786747 NTX786747 ODT786747 ONP786747 OXL786747 PHH786747 PRD786747 QAZ786747 QKV786747 QUR786747 REN786747 ROJ786747 RYF786747 SIB786747 SRX786747 TBT786747 TLP786747 TVL786747 UFH786747 UPD786747 UYZ786747 VIV786747 VSR786747 WCN786747 WMJ786747 WWF786747 JT852283 TP852283 ADL852283 ANH852283 AXD852283 BGZ852283 BQV852283 CAR852283 CKN852283 CUJ852283 DEF852283 DOB852283 DXX852283 EHT852283 ERP852283 FBL852283 FLH852283 FVD852283 GEZ852283 GOV852283 GYR852283 HIN852283 HSJ852283 ICF852283 IMB852283 IVX852283 JFT852283 JPP852283 JZL852283 KJH852283 KTD852283 LCZ852283 LMV852283 LWR852283 MGN852283 MQJ852283 NAF852283 NKB852283 NTX852283 ODT852283 ONP852283 OXL852283 PHH852283 PRD852283 QAZ852283 QKV852283 QUR852283 REN852283 ROJ852283 RYF852283 SIB852283 SRX852283 TBT852283 TLP852283 TVL852283 UFH852283 UPD852283 UYZ852283 VIV852283 VSR852283 WCN852283 WMJ852283 WWF852283 JT917819 TP917819 ADL917819 ANH917819 AXD917819 BGZ917819 BQV917819 CAR917819 CKN917819 CUJ917819 DEF917819 DOB917819 DXX917819 EHT917819 ERP917819 FBL917819 FLH917819 FVD917819 GEZ917819 GOV917819 GYR917819 HIN917819 HSJ917819 ICF917819 IMB917819 IVX917819 JFT917819 JPP917819 JZL917819 KJH917819 KTD917819 LCZ917819 LMV917819 LWR917819 MGN917819 MQJ917819 NAF917819 NKB917819 NTX917819 ODT917819 ONP917819 OXL917819 PHH917819 PRD917819 QAZ917819 QKV917819 QUR917819 REN917819 ROJ917819 RYF917819 SIB917819 SRX917819 TBT917819 TLP917819 TVL917819 UFH917819 UPD917819 UYZ917819 VIV917819 VSR917819 WCN917819 WMJ917819 WWF917819 JT983355 TP983355 ADL983355 ANH983355 AXD983355 BGZ983355 BQV983355 CAR983355 CKN983355 CUJ983355 DEF983355 DOB983355 DXX983355 EHT983355 ERP983355 FBL983355 FLH983355 FVD983355 GEZ983355 GOV983355 GYR983355 HIN983355 HSJ983355 ICF983355 IMB983355 IVX983355 JFT983355 JPP983355 JZL983355 KJH983355 KTD983355 LCZ983355 LMV983355 LWR983355 MGN983355 MQJ983355 NAF983355 NKB983355 NTX983355 ODT983355 ONP983355 OXL983355 PHH983355 PRD983355 QAZ983355 QKV983355 QUR983355 REN983355 ROJ983355 RYF983355 SIB983355 SRX983355 TBT983355 TLP983355 TVL983355 UFH983355 UPD983355 UYZ983355 VIV983355 VSR983355 WCN983355 WMJ983355 WWF983355 JT65894 TP65894 ADL65894 ANH65894 AXD65894 BGZ65894 BQV65894 CAR65894 CKN65894 CUJ65894 DEF65894 DOB65894 DXX65894 EHT65894 ERP65894 FBL65894 FLH65894 FVD65894 GEZ65894 GOV65894 GYR65894 HIN65894 HSJ65894 ICF65894 IMB65894 IVX65894 JFT65894 JPP65894 JZL65894 KJH65894 KTD65894 LCZ65894 LMV65894 LWR65894 MGN65894 MQJ65894 NAF65894 NKB65894 NTX65894 ODT65894 ONP65894 OXL65894 PHH65894 PRD65894 QAZ65894 QKV65894 QUR65894 REN65894 ROJ65894 RYF65894 SIB65894 SRX65894 TBT65894 TLP65894 TVL65894 UFH65894 UPD65894 UYZ65894 VIV65894 VSR65894 WCN65894 WMJ65894 WWF65894 JT131430 TP131430 ADL131430 ANH131430 AXD131430 BGZ131430 BQV131430 CAR131430 CKN131430 CUJ131430 DEF131430 DOB131430 DXX131430 EHT131430 ERP131430 FBL131430 FLH131430 FVD131430 GEZ131430 GOV131430 GYR131430 HIN131430 HSJ131430 ICF131430 IMB131430 IVX131430 JFT131430 JPP131430 JZL131430 KJH131430 KTD131430 LCZ131430 LMV131430 LWR131430 MGN131430 MQJ131430 NAF131430 NKB131430 NTX131430 ODT131430 ONP131430 OXL131430 PHH131430 PRD131430 QAZ131430 QKV131430 QUR131430 REN131430 ROJ131430 RYF131430 SIB131430 SRX131430 TBT131430 TLP131430 TVL131430 UFH131430 UPD131430 UYZ131430 VIV131430 VSR131430 WCN131430 WMJ131430 WWF131430 JT196966 TP196966 ADL196966 ANH196966 AXD196966 BGZ196966 BQV196966 CAR196966 CKN196966 CUJ196966 DEF196966 DOB196966 DXX196966 EHT196966 ERP196966 FBL196966 FLH196966 FVD196966 GEZ196966 GOV196966 GYR196966 HIN196966 HSJ196966 ICF196966 IMB196966 IVX196966 JFT196966 JPP196966 JZL196966 KJH196966 KTD196966 LCZ196966 LMV196966 LWR196966 MGN196966 MQJ196966 NAF196966 NKB196966 NTX196966 ODT196966 ONP196966 OXL196966 PHH196966 PRD196966 QAZ196966 QKV196966 QUR196966 REN196966 ROJ196966 RYF196966 SIB196966 SRX196966 TBT196966 TLP196966 TVL196966 UFH196966 UPD196966 UYZ196966 VIV196966 VSR196966 WCN196966 WMJ196966 WWF196966 JT262502 TP262502 ADL262502 ANH262502 AXD262502 BGZ262502 BQV262502 CAR262502 CKN262502 CUJ262502 DEF262502 DOB262502 DXX262502 EHT262502 ERP262502 FBL262502 FLH262502 FVD262502 GEZ262502 GOV262502 GYR262502 HIN262502 HSJ262502 ICF262502 IMB262502 IVX262502 JFT262502 JPP262502 JZL262502 KJH262502 KTD262502 LCZ262502 LMV262502 LWR262502 MGN262502 MQJ262502 NAF262502 NKB262502 NTX262502 ODT262502 ONP262502 OXL262502 PHH262502 PRD262502 QAZ262502 QKV262502 QUR262502 REN262502 ROJ262502 RYF262502 SIB262502 SRX262502 TBT262502 TLP262502 TVL262502 UFH262502 UPD262502 UYZ262502 VIV262502 VSR262502 WCN262502 WMJ262502 WWF262502 JT328038 TP328038 ADL328038 ANH328038 AXD328038 BGZ328038 BQV328038 CAR328038 CKN328038 CUJ328038 DEF328038 DOB328038 DXX328038 EHT328038 ERP328038 FBL328038 FLH328038 FVD328038 GEZ328038 GOV328038 GYR328038 HIN328038 HSJ328038 ICF328038 IMB328038 IVX328038 JFT328038 JPP328038 JZL328038 KJH328038 KTD328038 LCZ328038 LMV328038 LWR328038 MGN328038 MQJ328038 NAF328038 NKB328038 NTX328038 ODT328038 ONP328038 OXL328038 PHH328038 PRD328038 QAZ328038 QKV328038 QUR328038 REN328038 ROJ328038 RYF328038 SIB328038 SRX328038 TBT328038 TLP328038 TVL328038 UFH328038 UPD328038 UYZ328038 VIV328038 VSR328038 WCN328038 WMJ328038 WWF328038 JT393574 TP393574 ADL393574 ANH393574 AXD393574 BGZ393574 BQV393574 CAR393574 CKN393574 CUJ393574 DEF393574 DOB393574 DXX393574 EHT393574 ERP393574 FBL393574 FLH393574 FVD393574 GEZ393574 GOV393574 GYR393574 HIN393574 HSJ393574 ICF393574 IMB393574 IVX393574 JFT393574 JPP393574 JZL393574 KJH393574 KTD393574 LCZ393574 LMV393574 LWR393574 MGN393574 MQJ393574 NAF393574 NKB393574 NTX393574 ODT393574 ONP393574 OXL393574 PHH393574 PRD393574 QAZ393574 QKV393574 QUR393574 REN393574 ROJ393574 RYF393574 SIB393574 SRX393574 TBT393574 TLP393574 TVL393574 UFH393574 UPD393574 UYZ393574 VIV393574 VSR393574 WCN393574 WMJ393574 WWF393574 JT459110 TP459110 ADL459110 ANH459110 AXD459110 BGZ459110 BQV459110 CAR459110 CKN459110 CUJ459110 DEF459110 DOB459110 DXX459110 EHT459110 ERP459110 FBL459110 FLH459110 FVD459110 GEZ459110 GOV459110 GYR459110 HIN459110 HSJ459110 ICF459110 IMB459110 IVX459110 JFT459110 JPP459110 JZL459110 KJH459110 KTD459110 LCZ459110 LMV459110 LWR459110 MGN459110 MQJ459110 NAF459110 NKB459110 NTX459110 ODT459110 ONP459110 OXL459110 PHH459110 PRD459110 QAZ459110 QKV459110 QUR459110 REN459110 ROJ459110 RYF459110 SIB459110 SRX459110 TBT459110 TLP459110 TVL459110 UFH459110 UPD459110 UYZ459110 VIV459110 VSR459110 WCN459110 WMJ459110 WWF459110 JT524646 TP524646 ADL524646 ANH524646 AXD524646 BGZ524646 BQV524646 CAR524646 CKN524646 CUJ524646 DEF524646 DOB524646 DXX524646 EHT524646 ERP524646 FBL524646 FLH524646 FVD524646 GEZ524646 GOV524646 GYR524646 HIN524646 HSJ524646 ICF524646 IMB524646 IVX524646 JFT524646 JPP524646 JZL524646 KJH524646 KTD524646 LCZ524646 LMV524646 LWR524646 MGN524646 MQJ524646 NAF524646 NKB524646 NTX524646 ODT524646 ONP524646 OXL524646 PHH524646 PRD524646 QAZ524646 QKV524646 QUR524646 REN524646 ROJ524646 RYF524646 SIB524646 SRX524646 TBT524646 TLP524646 TVL524646 UFH524646 UPD524646 UYZ524646 VIV524646 VSR524646 WCN524646 WMJ524646 WWF524646 JT590182 TP590182 ADL590182 ANH590182 AXD590182 BGZ590182 BQV590182 CAR590182 CKN590182 CUJ590182 DEF590182 DOB590182 DXX590182 EHT590182 ERP590182 FBL590182 FLH590182 FVD590182 GEZ590182 GOV590182 GYR590182 HIN590182 HSJ590182 ICF590182 IMB590182 IVX590182 JFT590182 JPP590182 JZL590182 KJH590182 KTD590182 LCZ590182 LMV590182 LWR590182 MGN590182 MQJ590182 NAF590182 NKB590182 NTX590182 ODT590182 ONP590182 OXL590182 PHH590182 PRD590182 QAZ590182 QKV590182 QUR590182 REN590182 ROJ590182 RYF590182 SIB590182 SRX590182 TBT590182 TLP590182 TVL590182 UFH590182 UPD590182 UYZ590182 VIV590182 VSR590182 WCN590182 WMJ590182 WWF590182 JT655718 TP655718 ADL655718 ANH655718 AXD655718 BGZ655718 BQV655718 CAR655718 CKN655718 CUJ655718 DEF655718 DOB655718 DXX655718 EHT655718 ERP655718 FBL655718 FLH655718 FVD655718 GEZ655718 GOV655718 GYR655718 HIN655718 HSJ655718 ICF655718 IMB655718 IVX655718 JFT655718 JPP655718 JZL655718 KJH655718 KTD655718 LCZ655718 LMV655718 LWR655718 MGN655718 MQJ655718 NAF655718 NKB655718 NTX655718 ODT655718 ONP655718 OXL655718 PHH655718 PRD655718 QAZ655718 QKV655718 QUR655718 REN655718 ROJ655718 RYF655718 SIB655718 SRX655718 TBT655718 TLP655718 TVL655718 UFH655718 UPD655718 UYZ655718 VIV655718 VSR655718 WCN655718 WMJ655718 WWF655718 JT721254 TP721254 ADL721254 ANH721254 AXD721254 BGZ721254 BQV721254 CAR721254 CKN721254 CUJ721254 DEF721254 DOB721254 DXX721254 EHT721254 ERP721254 FBL721254 FLH721254 FVD721254 GEZ721254 GOV721254 GYR721254 HIN721254 HSJ721254 ICF721254 IMB721254 IVX721254 JFT721254 JPP721254 JZL721254 KJH721254 KTD721254 LCZ721254 LMV721254 LWR721254 MGN721254 MQJ721254 NAF721254 NKB721254 NTX721254 ODT721254 ONP721254 OXL721254 PHH721254 PRD721254 QAZ721254 QKV721254 QUR721254 REN721254 ROJ721254 RYF721254 SIB721254 SRX721254 TBT721254 TLP721254 TVL721254 UFH721254 UPD721254 UYZ721254 VIV721254 VSR721254 WCN721254 WMJ721254 WWF721254 JT786790 TP786790 ADL786790 ANH786790 AXD786790 BGZ786790 BQV786790 CAR786790 CKN786790 CUJ786790 DEF786790 DOB786790 DXX786790 EHT786790 ERP786790 FBL786790 FLH786790 FVD786790 GEZ786790 GOV786790 GYR786790 HIN786790 HSJ786790 ICF786790 IMB786790 IVX786790 JFT786790 JPP786790 JZL786790 KJH786790 KTD786790 LCZ786790 LMV786790 LWR786790 MGN786790 MQJ786790 NAF786790 NKB786790 NTX786790 ODT786790 ONP786790 OXL786790 PHH786790 PRD786790 QAZ786790 QKV786790 QUR786790 REN786790 ROJ786790 RYF786790 SIB786790 SRX786790 TBT786790 TLP786790 TVL786790 UFH786790 UPD786790 UYZ786790 VIV786790 VSR786790 WCN786790 WMJ786790 WWF786790 JT852326 TP852326 ADL852326 ANH852326 AXD852326 BGZ852326 BQV852326 CAR852326 CKN852326 CUJ852326 DEF852326 DOB852326 DXX852326 EHT852326 ERP852326 FBL852326 FLH852326 FVD852326 GEZ852326 GOV852326 GYR852326 HIN852326 HSJ852326 ICF852326 IMB852326 IVX852326 JFT852326 JPP852326 JZL852326 KJH852326 KTD852326 LCZ852326 LMV852326 LWR852326 MGN852326 MQJ852326 NAF852326 NKB852326 NTX852326 ODT852326 ONP852326 OXL852326 PHH852326 PRD852326 QAZ852326 QKV852326 QUR852326 REN852326 ROJ852326 RYF852326 SIB852326 SRX852326 TBT852326 TLP852326 TVL852326 UFH852326 UPD852326 UYZ852326 VIV852326 VSR852326 WCN852326 WMJ852326 WWF852326 JT917862 TP917862 ADL917862 ANH917862 AXD917862 BGZ917862 BQV917862 CAR917862 CKN917862 CUJ917862 DEF917862 DOB917862 DXX917862 EHT917862 ERP917862 FBL917862 FLH917862 FVD917862 GEZ917862 GOV917862 GYR917862 HIN917862 HSJ917862 ICF917862 IMB917862 IVX917862 JFT917862 JPP917862 JZL917862 KJH917862 KTD917862 LCZ917862 LMV917862 LWR917862 MGN917862 MQJ917862 NAF917862 NKB917862 NTX917862 ODT917862 ONP917862 OXL917862 PHH917862 PRD917862 QAZ917862 QKV917862 QUR917862 REN917862 ROJ917862 RYF917862 SIB917862 SRX917862 TBT917862 TLP917862 TVL917862 UFH917862 UPD917862 UYZ917862 VIV917862 VSR917862 WCN917862 WMJ917862 WWF917862 JT983398 TP983398 ADL983398 ANH983398 AXD983398 BGZ983398 BQV983398 CAR983398 CKN983398 CUJ983398 DEF983398 DOB983398 DXX983398 EHT983398 ERP983398 FBL983398 FLH983398 FVD983398 GEZ983398 GOV983398 GYR983398 HIN983398 HSJ983398 ICF983398 IMB983398 IVX983398 JFT983398 JPP983398 JZL983398 KJH983398 KTD983398 LCZ983398 LMV983398 LWR983398 MGN983398 MQJ983398 NAF983398 NKB983398 NTX983398 ODT983398 ONP983398 OXL983398 PHH983398 PRD983398 QAZ983398 QKV983398 QUR983398 REN983398 ROJ983398 RYF983398 SIB983398 SRX983398 TBT983398 TLP983398 TVL983398 UFH983398 UPD983398 UYZ983398 VIV983398 VSR983398 WCN983398 WMJ983398 WWF983398 JT65923 TP65923 ADL65923 ANH65923 AXD65923 BGZ65923 BQV65923 CAR65923 CKN65923 CUJ65923 DEF65923 DOB65923 DXX65923 EHT65923 ERP65923 FBL65923 FLH65923 FVD65923 GEZ65923 GOV65923 GYR65923 HIN65923 HSJ65923 ICF65923 IMB65923 IVX65923 JFT65923 JPP65923 JZL65923 KJH65923 KTD65923 LCZ65923 LMV65923 LWR65923 MGN65923 MQJ65923 NAF65923 NKB65923 NTX65923 ODT65923 ONP65923 OXL65923 PHH65923 PRD65923 QAZ65923 QKV65923 QUR65923 REN65923 ROJ65923 RYF65923 SIB65923 SRX65923 TBT65923 TLP65923 TVL65923 UFH65923 UPD65923 UYZ65923 VIV65923 VSR65923 WCN65923 WMJ65923 WWF65923 JT131459 TP131459 ADL131459 ANH131459 AXD131459 BGZ131459 BQV131459 CAR131459 CKN131459 CUJ131459 DEF131459 DOB131459 DXX131459 EHT131459 ERP131459 FBL131459 FLH131459 FVD131459 GEZ131459 GOV131459 GYR131459 HIN131459 HSJ131459 ICF131459 IMB131459 IVX131459 JFT131459 JPP131459 JZL131459 KJH131459 KTD131459 LCZ131459 LMV131459 LWR131459 MGN131459 MQJ131459 NAF131459 NKB131459 NTX131459 ODT131459 ONP131459 OXL131459 PHH131459 PRD131459 QAZ131459 QKV131459 QUR131459 REN131459 ROJ131459 RYF131459 SIB131459 SRX131459 TBT131459 TLP131459 TVL131459 UFH131459 UPD131459 UYZ131459 VIV131459 VSR131459 WCN131459 WMJ131459 WWF131459 JT196995 TP196995 ADL196995 ANH196995 AXD196995 BGZ196995 BQV196995 CAR196995 CKN196995 CUJ196995 DEF196995 DOB196995 DXX196995 EHT196995 ERP196995 FBL196995 FLH196995 FVD196995 GEZ196995 GOV196995 GYR196995 HIN196995 HSJ196995 ICF196995 IMB196995 IVX196995 JFT196995 JPP196995 JZL196995 KJH196995 KTD196995 LCZ196995 LMV196995 LWR196995 MGN196995 MQJ196995 NAF196995 NKB196995 NTX196995 ODT196995 ONP196995 OXL196995 PHH196995 PRD196995 QAZ196995 QKV196995 QUR196995 REN196995 ROJ196995 RYF196995 SIB196995 SRX196995 TBT196995 TLP196995 TVL196995 UFH196995 UPD196995 UYZ196995 VIV196995 VSR196995 WCN196995 WMJ196995 WWF196995 JT262531 TP262531 ADL262531 ANH262531 AXD262531 BGZ262531 BQV262531 CAR262531 CKN262531 CUJ262531 DEF262531 DOB262531 DXX262531 EHT262531 ERP262531 FBL262531 FLH262531 FVD262531 GEZ262531 GOV262531 GYR262531 HIN262531 HSJ262531 ICF262531 IMB262531 IVX262531 JFT262531 JPP262531 JZL262531 KJH262531 KTD262531 LCZ262531 LMV262531 LWR262531 MGN262531 MQJ262531 NAF262531 NKB262531 NTX262531 ODT262531 ONP262531 OXL262531 PHH262531 PRD262531 QAZ262531 QKV262531 QUR262531 REN262531 ROJ262531 RYF262531 SIB262531 SRX262531 TBT262531 TLP262531 TVL262531 UFH262531 UPD262531 UYZ262531 VIV262531 VSR262531 WCN262531 WMJ262531 WWF262531 JT328067 TP328067 ADL328067 ANH328067 AXD328067 BGZ328067 BQV328067 CAR328067 CKN328067 CUJ328067 DEF328067 DOB328067 DXX328067 EHT328067 ERP328067 FBL328067 FLH328067 FVD328067 GEZ328067 GOV328067 GYR328067 HIN328067 HSJ328067 ICF328067 IMB328067 IVX328067 JFT328067 JPP328067 JZL328067 KJH328067 KTD328067 LCZ328067 LMV328067 LWR328067 MGN328067 MQJ328067 NAF328067 NKB328067 NTX328067 ODT328067 ONP328067 OXL328067 PHH328067 PRD328067 QAZ328067 QKV328067 QUR328067 REN328067 ROJ328067 RYF328067 SIB328067 SRX328067 TBT328067 TLP328067 TVL328067 UFH328067 UPD328067 UYZ328067 VIV328067 VSR328067 WCN328067 WMJ328067 WWF328067 JT393603 TP393603 ADL393603 ANH393603 AXD393603 BGZ393603 BQV393603 CAR393603 CKN393603 CUJ393603 DEF393603 DOB393603 DXX393603 EHT393603 ERP393603 FBL393603 FLH393603 FVD393603 GEZ393603 GOV393603 GYR393603 HIN393603 HSJ393603 ICF393603 IMB393603 IVX393603 JFT393603 JPP393603 JZL393603 KJH393603 KTD393603 LCZ393603 LMV393603 LWR393603 MGN393603 MQJ393603 NAF393603 NKB393603 NTX393603 ODT393603 ONP393603 OXL393603 PHH393603 PRD393603 QAZ393603 QKV393603 QUR393603 REN393603 ROJ393603 RYF393603 SIB393603 SRX393603 TBT393603 TLP393603 TVL393603 UFH393603 UPD393603 UYZ393603 VIV393603 VSR393603 WCN393603 WMJ393603 WWF393603 JT459139 TP459139 ADL459139 ANH459139 AXD459139 BGZ459139 BQV459139 CAR459139 CKN459139 CUJ459139 DEF459139 DOB459139 DXX459139 EHT459139 ERP459139 FBL459139 FLH459139 FVD459139 GEZ459139 GOV459139 GYR459139 HIN459139 HSJ459139 ICF459139 IMB459139 IVX459139 JFT459139 JPP459139 JZL459139 KJH459139 KTD459139 LCZ459139 LMV459139 LWR459139 MGN459139 MQJ459139 NAF459139 NKB459139 NTX459139 ODT459139 ONP459139 OXL459139 PHH459139 PRD459139 QAZ459139 QKV459139 QUR459139 REN459139 ROJ459139 RYF459139 SIB459139 SRX459139 TBT459139 TLP459139 TVL459139 UFH459139 UPD459139 UYZ459139 VIV459139 VSR459139 WCN459139 WMJ459139 WWF459139 JT524675 TP524675 ADL524675 ANH524675 AXD524675 BGZ524675 BQV524675 CAR524675 CKN524675 CUJ524675 DEF524675 DOB524675 DXX524675 EHT524675 ERP524675 FBL524675 FLH524675 FVD524675 GEZ524675 GOV524675 GYR524675 HIN524675 HSJ524675 ICF524675 IMB524675 IVX524675 JFT524675 JPP524675 JZL524675 KJH524675 KTD524675 LCZ524675 LMV524675 LWR524675 MGN524675 MQJ524675 NAF524675 NKB524675 NTX524675 ODT524675 ONP524675 OXL524675 PHH524675 PRD524675 QAZ524675 QKV524675 QUR524675 REN524675 ROJ524675 RYF524675 SIB524675 SRX524675 TBT524675 TLP524675 TVL524675 UFH524675 UPD524675 UYZ524675 VIV524675 VSR524675 WCN524675 WMJ524675 WWF524675 JT590211 TP590211 ADL590211 ANH590211 AXD590211 BGZ590211 BQV590211 CAR590211 CKN590211 CUJ590211 DEF590211 DOB590211 DXX590211 EHT590211 ERP590211 FBL590211 FLH590211 FVD590211 GEZ590211 GOV590211 GYR590211 HIN590211 HSJ590211 ICF590211 IMB590211 IVX590211 JFT590211 JPP590211 JZL590211 KJH590211 KTD590211 LCZ590211 LMV590211 LWR590211 MGN590211 MQJ590211 NAF590211 NKB590211 NTX590211 ODT590211 ONP590211 OXL590211 PHH590211 PRD590211 QAZ590211 QKV590211 QUR590211 REN590211 ROJ590211 RYF590211 SIB590211 SRX590211 TBT590211 TLP590211 TVL590211 UFH590211 UPD590211 UYZ590211 VIV590211 VSR590211 WCN590211 WMJ590211 WWF590211 JT655747 TP655747 ADL655747 ANH655747 AXD655747 BGZ655747 BQV655747 CAR655747 CKN655747 CUJ655747 DEF655747 DOB655747 DXX655747 EHT655747 ERP655747 FBL655747 FLH655747 FVD655747 GEZ655747 GOV655747 GYR655747 HIN655747 HSJ655747 ICF655747 IMB655747 IVX655747 JFT655747 JPP655747 JZL655747 KJH655747 KTD655747 LCZ655747 LMV655747 LWR655747 MGN655747 MQJ655747 NAF655747 NKB655747 NTX655747 ODT655747 ONP655747 OXL655747 PHH655747 PRD655747 QAZ655747 QKV655747 QUR655747 REN655747 ROJ655747 RYF655747 SIB655747 SRX655747 TBT655747 TLP655747 TVL655747 UFH655747 UPD655747 UYZ655747 VIV655747 VSR655747 WCN655747 WMJ655747 WWF655747 JT721283 TP721283 ADL721283 ANH721283 AXD721283 BGZ721283 BQV721283 CAR721283 CKN721283 CUJ721283 DEF721283 DOB721283 DXX721283 EHT721283 ERP721283 FBL721283 FLH721283 FVD721283 GEZ721283 GOV721283 GYR721283 HIN721283 HSJ721283 ICF721283 IMB721283 IVX721283 JFT721283 JPP721283 JZL721283 KJH721283 KTD721283 LCZ721283 LMV721283 LWR721283 MGN721283 MQJ721283 NAF721283 NKB721283 NTX721283 ODT721283 ONP721283 OXL721283 PHH721283 PRD721283 QAZ721283 QKV721283 QUR721283 REN721283 ROJ721283 RYF721283 SIB721283 SRX721283 TBT721283 TLP721283 TVL721283 UFH721283 UPD721283 UYZ721283 VIV721283 VSR721283 WCN721283 WMJ721283 WWF721283 JT786819 TP786819 ADL786819 ANH786819 AXD786819 BGZ786819 BQV786819 CAR786819 CKN786819 CUJ786819 DEF786819 DOB786819 DXX786819 EHT786819 ERP786819 FBL786819 FLH786819 FVD786819 GEZ786819 GOV786819 GYR786819 HIN786819 HSJ786819 ICF786819 IMB786819 IVX786819 JFT786819 JPP786819 JZL786819 KJH786819 KTD786819 LCZ786819 LMV786819 LWR786819 MGN786819 MQJ786819 NAF786819 NKB786819 NTX786819 ODT786819 ONP786819 OXL786819 PHH786819 PRD786819 QAZ786819 QKV786819 QUR786819 REN786819 ROJ786819 RYF786819 SIB786819 SRX786819 TBT786819 TLP786819 TVL786819 UFH786819 UPD786819 UYZ786819 VIV786819 VSR786819 WCN786819 WMJ786819 WWF786819 JT852355 TP852355 ADL852355 ANH852355 AXD852355 BGZ852355 BQV852355 CAR852355 CKN852355 CUJ852355 DEF852355 DOB852355 DXX852355 EHT852355 ERP852355 FBL852355 FLH852355 FVD852355 GEZ852355 GOV852355 GYR852355 HIN852355 HSJ852355 ICF852355 IMB852355 IVX852355 JFT852355 JPP852355 JZL852355 KJH852355 KTD852355 LCZ852355 LMV852355 LWR852355 MGN852355 MQJ852355 NAF852355 NKB852355 NTX852355 ODT852355 ONP852355 OXL852355 PHH852355 PRD852355 QAZ852355 QKV852355 QUR852355 REN852355 ROJ852355 RYF852355 SIB852355 SRX852355 TBT852355 TLP852355 TVL852355 UFH852355 UPD852355 UYZ852355 VIV852355 VSR852355 WCN852355 WMJ852355 WWF852355 JT917891 TP917891 ADL917891 ANH917891 AXD917891 BGZ917891 BQV917891 CAR917891 CKN917891 CUJ917891 DEF917891 DOB917891 DXX917891 EHT917891 ERP917891 FBL917891 FLH917891 FVD917891 GEZ917891 GOV917891 GYR917891 HIN917891 HSJ917891 ICF917891 IMB917891 IVX917891 JFT917891 JPP917891 JZL917891 KJH917891 KTD917891 LCZ917891 LMV917891 LWR917891 MGN917891 MQJ917891 NAF917891 NKB917891 NTX917891 ODT917891 ONP917891 OXL917891 PHH917891 PRD917891 QAZ917891 QKV917891 QUR917891 REN917891 ROJ917891 RYF917891 SIB917891 SRX917891 TBT917891 TLP917891 TVL917891 UFH917891 UPD917891 UYZ917891 VIV917891 VSR917891 WCN917891 WMJ917891 WWF917891 JT983427 TP983427 ADL983427 ANH983427 AXD983427 BGZ983427 BQV983427 CAR983427 CKN983427 CUJ983427 DEF983427 DOB983427 DXX983427 EHT983427 ERP983427 FBL983427 FLH983427 FVD983427 GEZ983427 GOV983427 GYR983427 HIN983427 HSJ983427 ICF983427 IMB983427 IVX983427 JFT983427 JPP983427 JZL983427 KJH983427 KTD983427 LCZ983427 LMV983427 LWR983427 MGN983427 MQJ983427 NAF983427 NKB983427 NTX983427 ODT983427 ONP983427 OXL983427 PHH983427 PRD983427 QAZ983427 QKV983427 QUR983427 REN983427 ROJ983427 RYF983427 SIB983427 SRX983427 TBT983427 TLP983427 TVL983427 UFH983427 UPD983427 UYZ983427 VIV983427 VSR983427 WCN983427 WMJ983427 WWF983427 JT65751:JT65752 TP65751:TP65752 ADL65751:ADL65752 ANH65751:ANH65752 AXD65751:AXD65752 BGZ65751:BGZ65752 BQV65751:BQV65752 CAR65751:CAR65752 CKN65751:CKN65752 CUJ65751:CUJ65752 DEF65751:DEF65752 DOB65751:DOB65752 DXX65751:DXX65752 EHT65751:EHT65752 ERP65751:ERP65752 FBL65751:FBL65752 FLH65751:FLH65752 FVD65751:FVD65752 GEZ65751:GEZ65752 GOV65751:GOV65752 GYR65751:GYR65752 HIN65751:HIN65752 HSJ65751:HSJ65752 ICF65751:ICF65752 IMB65751:IMB65752 IVX65751:IVX65752 JFT65751:JFT65752 JPP65751:JPP65752 JZL65751:JZL65752 KJH65751:KJH65752 KTD65751:KTD65752 LCZ65751:LCZ65752 LMV65751:LMV65752 LWR65751:LWR65752 MGN65751:MGN65752 MQJ65751:MQJ65752 NAF65751:NAF65752 NKB65751:NKB65752 NTX65751:NTX65752 ODT65751:ODT65752 ONP65751:ONP65752 OXL65751:OXL65752 PHH65751:PHH65752 PRD65751:PRD65752 QAZ65751:QAZ65752 QKV65751:QKV65752 QUR65751:QUR65752 REN65751:REN65752 ROJ65751:ROJ65752 RYF65751:RYF65752 SIB65751:SIB65752 SRX65751:SRX65752 TBT65751:TBT65752 TLP65751:TLP65752 TVL65751:TVL65752 UFH65751:UFH65752 UPD65751:UPD65752 UYZ65751:UYZ65752 VIV65751:VIV65752 VSR65751:VSR65752 WCN65751:WCN65752 WMJ65751:WMJ65752 WWF65751:WWF65752 JT131287:JT131288 TP131287:TP131288 ADL131287:ADL131288 ANH131287:ANH131288 AXD131287:AXD131288 BGZ131287:BGZ131288 BQV131287:BQV131288 CAR131287:CAR131288 CKN131287:CKN131288 CUJ131287:CUJ131288 DEF131287:DEF131288 DOB131287:DOB131288 DXX131287:DXX131288 EHT131287:EHT131288 ERP131287:ERP131288 FBL131287:FBL131288 FLH131287:FLH131288 FVD131287:FVD131288 GEZ131287:GEZ131288 GOV131287:GOV131288 GYR131287:GYR131288 HIN131287:HIN131288 HSJ131287:HSJ131288 ICF131287:ICF131288 IMB131287:IMB131288 IVX131287:IVX131288 JFT131287:JFT131288 JPP131287:JPP131288 JZL131287:JZL131288 KJH131287:KJH131288 KTD131287:KTD131288 LCZ131287:LCZ131288 LMV131287:LMV131288 LWR131287:LWR131288 MGN131287:MGN131288 MQJ131287:MQJ131288 NAF131287:NAF131288 NKB131287:NKB131288 NTX131287:NTX131288 ODT131287:ODT131288 ONP131287:ONP131288 OXL131287:OXL131288 PHH131287:PHH131288 PRD131287:PRD131288 QAZ131287:QAZ131288 QKV131287:QKV131288 QUR131287:QUR131288 REN131287:REN131288 ROJ131287:ROJ131288 RYF131287:RYF131288 SIB131287:SIB131288 SRX131287:SRX131288 TBT131287:TBT131288 TLP131287:TLP131288 TVL131287:TVL131288 UFH131287:UFH131288 UPD131287:UPD131288 UYZ131287:UYZ131288 VIV131287:VIV131288 VSR131287:VSR131288 WCN131287:WCN131288 WMJ131287:WMJ131288 WWF131287:WWF131288 JT196823:JT196824 TP196823:TP196824 ADL196823:ADL196824 ANH196823:ANH196824 AXD196823:AXD196824 BGZ196823:BGZ196824 BQV196823:BQV196824 CAR196823:CAR196824 CKN196823:CKN196824 CUJ196823:CUJ196824 DEF196823:DEF196824 DOB196823:DOB196824 DXX196823:DXX196824 EHT196823:EHT196824 ERP196823:ERP196824 FBL196823:FBL196824 FLH196823:FLH196824 FVD196823:FVD196824 GEZ196823:GEZ196824 GOV196823:GOV196824 GYR196823:GYR196824 HIN196823:HIN196824 HSJ196823:HSJ196824 ICF196823:ICF196824 IMB196823:IMB196824 IVX196823:IVX196824 JFT196823:JFT196824 JPP196823:JPP196824 JZL196823:JZL196824 KJH196823:KJH196824 KTD196823:KTD196824 LCZ196823:LCZ196824 LMV196823:LMV196824 LWR196823:LWR196824 MGN196823:MGN196824 MQJ196823:MQJ196824 NAF196823:NAF196824 NKB196823:NKB196824 NTX196823:NTX196824 ODT196823:ODT196824 ONP196823:ONP196824 OXL196823:OXL196824 PHH196823:PHH196824 PRD196823:PRD196824 QAZ196823:QAZ196824 QKV196823:QKV196824 QUR196823:QUR196824 REN196823:REN196824 ROJ196823:ROJ196824 RYF196823:RYF196824 SIB196823:SIB196824 SRX196823:SRX196824 TBT196823:TBT196824 TLP196823:TLP196824 TVL196823:TVL196824 UFH196823:UFH196824 UPD196823:UPD196824 UYZ196823:UYZ196824 VIV196823:VIV196824 VSR196823:VSR196824 WCN196823:WCN196824 WMJ196823:WMJ196824 WWF196823:WWF196824 JT262359:JT262360 TP262359:TP262360 ADL262359:ADL262360 ANH262359:ANH262360 AXD262359:AXD262360 BGZ262359:BGZ262360 BQV262359:BQV262360 CAR262359:CAR262360 CKN262359:CKN262360 CUJ262359:CUJ262360 DEF262359:DEF262360 DOB262359:DOB262360 DXX262359:DXX262360 EHT262359:EHT262360 ERP262359:ERP262360 FBL262359:FBL262360 FLH262359:FLH262360 FVD262359:FVD262360 GEZ262359:GEZ262360 GOV262359:GOV262360 GYR262359:GYR262360 HIN262359:HIN262360 HSJ262359:HSJ262360 ICF262359:ICF262360 IMB262359:IMB262360 IVX262359:IVX262360 JFT262359:JFT262360 JPP262359:JPP262360 JZL262359:JZL262360 KJH262359:KJH262360 KTD262359:KTD262360 LCZ262359:LCZ262360 LMV262359:LMV262360 LWR262359:LWR262360 MGN262359:MGN262360 MQJ262359:MQJ262360 NAF262359:NAF262360 NKB262359:NKB262360 NTX262359:NTX262360 ODT262359:ODT262360 ONP262359:ONP262360 OXL262359:OXL262360 PHH262359:PHH262360 PRD262359:PRD262360 QAZ262359:QAZ262360 QKV262359:QKV262360 QUR262359:QUR262360 REN262359:REN262360 ROJ262359:ROJ262360 RYF262359:RYF262360 SIB262359:SIB262360 SRX262359:SRX262360 TBT262359:TBT262360 TLP262359:TLP262360 TVL262359:TVL262360 UFH262359:UFH262360 UPD262359:UPD262360 UYZ262359:UYZ262360 VIV262359:VIV262360 VSR262359:VSR262360 WCN262359:WCN262360 WMJ262359:WMJ262360 WWF262359:WWF262360 JT327895:JT327896 TP327895:TP327896 ADL327895:ADL327896 ANH327895:ANH327896 AXD327895:AXD327896 BGZ327895:BGZ327896 BQV327895:BQV327896 CAR327895:CAR327896 CKN327895:CKN327896 CUJ327895:CUJ327896 DEF327895:DEF327896 DOB327895:DOB327896 DXX327895:DXX327896 EHT327895:EHT327896 ERP327895:ERP327896 FBL327895:FBL327896 FLH327895:FLH327896 FVD327895:FVD327896 GEZ327895:GEZ327896 GOV327895:GOV327896 GYR327895:GYR327896 HIN327895:HIN327896 HSJ327895:HSJ327896 ICF327895:ICF327896 IMB327895:IMB327896 IVX327895:IVX327896 JFT327895:JFT327896 JPP327895:JPP327896 JZL327895:JZL327896 KJH327895:KJH327896 KTD327895:KTD327896 LCZ327895:LCZ327896 LMV327895:LMV327896 LWR327895:LWR327896 MGN327895:MGN327896 MQJ327895:MQJ327896 NAF327895:NAF327896 NKB327895:NKB327896 NTX327895:NTX327896 ODT327895:ODT327896 ONP327895:ONP327896 OXL327895:OXL327896 PHH327895:PHH327896 PRD327895:PRD327896 QAZ327895:QAZ327896 QKV327895:QKV327896 QUR327895:QUR327896 REN327895:REN327896 ROJ327895:ROJ327896 RYF327895:RYF327896 SIB327895:SIB327896 SRX327895:SRX327896 TBT327895:TBT327896 TLP327895:TLP327896 TVL327895:TVL327896 UFH327895:UFH327896 UPD327895:UPD327896 UYZ327895:UYZ327896 VIV327895:VIV327896 VSR327895:VSR327896 WCN327895:WCN327896 WMJ327895:WMJ327896 WWF327895:WWF327896 JT393431:JT393432 TP393431:TP393432 ADL393431:ADL393432 ANH393431:ANH393432 AXD393431:AXD393432 BGZ393431:BGZ393432 BQV393431:BQV393432 CAR393431:CAR393432 CKN393431:CKN393432 CUJ393431:CUJ393432 DEF393431:DEF393432 DOB393431:DOB393432 DXX393431:DXX393432 EHT393431:EHT393432 ERP393431:ERP393432 FBL393431:FBL393432 FLH393431:FLH393432 FVD393431:FVD393432 GEZ393431:GEZ393432 GOV393431:GOV393432 GYR393431:GYR393432 HIN393431:HIN393432 HSJ393431:HSJ393432 ICF393431:ICF393432 IMB393431:IMB393432 IVX393431:IVX393432 JFT393431:JFT393432 JPP393431:JPP393432 JZL393431:JZL393432 KJH393431:KJH393432 KTD393431:KTD393432 LCZ393431:LCZ393432 LMV393431:LMV393432 LWR393431:LWR393432 MGN393431:MGN393432 MQJ393431:MQJ393432 NAF393431:NAF393432 NKB393431:NKB393432 NTX393431:NTX393432 ODT393431:ODT393432 ONP393431:ONP393432 OXL393431:OXL393432 PHH393431:PHH393432 PRD393431:PRD393432 QAZ393431:QAZ393432 QKV393431:QKV393432 QUR393431:QUR393432 REN393431:REN393432 ROJ393431:ROJ393432 RYF393431:RYF393432 SIB393431:SIB393432 SRX393431:SRX393432 TBT393431:TBT393432 TLP393431:TLP393432 TVL393431:TVL393432 UFH393431:UFH393432 UPD393431:UPD393432 UYZ393431:UYZ393432 VIV393431:VIV393432 VSR393431:VSR393432 WCN393431:WCN393432 WMJ393431:WMJ393432 WWF393431:WWF393432 JT458967:JT458968 TP458967:TP458968 ADL458967:ADL458968 ANH458967:ANH458968 AXD458967:AXD458968 BGZ458967:BGZ458968 BQV458967:BQV458968 CAR458967:CAR458968 CKN458967:CKN458968 CUJ458967:CUJ458968 DEF458967:DEF458968 DOB458967:DOB458968 DXX458967:DXX458968 EHT458967:EHT458968 ERP458967:ERP458968 FBL458967:FBL458968 FLH458967:FLH458968 FVD458967:FVD458968 GEZ458967:GEZ458968 GOV458967:GOV458968 GYR458967:GYR458968 HIN458967:HIN458968 HSJ458967:HSJ458968 ICF458967:ICF458968 IMB458967:IMB458968 IVX458967:IVX458968 JFT458967:JFT458968 JPP458967:JPP458968 JZL458967:JZL458968 KJH458967:KJH458968 KTD458967:KTD458968 LCZ458967:LCZ458968 LMV458967:LMV458968 LWR458967:LWR458968 MGN458967:MGN458968 MQJ458967:MQJ458968 NAF458967:NAF458968 NKB458967:NKB458968 NTX458967:NTX458968 ODT458967:ODT458968 ONP458967:ONP458968 OXL458967:OXL458968 PHH458967:PHH458968 PRD458967:PRD458968 QAZ458967:QAZ458968 QKV458967:QKV458968 QUR458967:QUR458968 REN458967:REN458968 ROJ458967:ROJ458968 RYF458967:RYF458968 SIB458967:SIB458968 SRX458967:SRX458968 TBT458967:TBT458968 TLP458967:TLP458968 TVL458967:TVL458968 UFH458967:UFH458968 UPD458967:UPD458968 UYZ458967:UYZ458968 VIV458967:VIV458968 VSR458967:VSR458968 WCN458967:WCN458968 WMJ458967:WMJ458968 WWF458967:WWF458968 JT524503:JT524504 TP524503:TP524504 ADL524503:ADL524504 ANH524503:ANH524504 AXD524503:AXD524504 BGZ524503:BGZ524504 BQV524503:BQV524504 CAR524503:CAR524504 CKN524503:CKN524504 CUJ524503:CUJ524504 DEF524503:DEF524504 DOB524503:DOB524504 DXX524503:DXX524504 EHT524503:EHT524504 ERP524503:ERP524504 FBL524503:FBL524504 FLH524503:FLH524504 FVD524503:FVD524504 GEZ524503:GEZ524504 GOV524503:GOV524504 GYR524503:GYR524504 HIN524503:HIN524504 HSJ524503:HSJ524504 ICF524503:ICF524504 IMB524503:IMB524504 IVX524503:IVX524504 JFT524503:JFT524504 JPP524503:JPP524504 JZL524503:JZL524504 KJH524503:KJH524504 KTD524503:KTD524504 LCZ524503:LCZ524504 LMV524503:LMV524504 LWR524503:LWR524504 MGN524503:MGN524504 MQJ524503:MQJ524504 NAF524503:NAF524504 NKB524503:NKB524504 NTX524503:NTX524504 ODT524503:ODT524504 ONP524503:ONP524504 OXL524503:OXL524504 PHH524503:PHH524504 PRD524503:PRD524504 QAZ524503:QAZ524504 QKV524503:QKV524504 QUR524503:QUR524504 REN524503:REN524504 ROJ524503:ROJ524504 RYF524503:RYF524504 SIB524503:SIB524504 SRX524503:SRX524504 TBT524503:TBT524504 TLP524503:TLP524504 TVL524503:TVL524504 UFH524503:UFH524504 UPD524503:UPD524504 UYZ524503:UYZ524504 VIV524503:VIV524504 VSR524503:VSR524504 WCN524503:WCN524504 WMJ524503:WMJ524504 WWF524503:WWF524504 JT590039:JT590040 TP590039:TP590040 ADL590039:ADL590040 ANH590039:ANH590040 AXD590039:AXD590040 BGZ590039:BGZ590040 BQV590039:BQV590040 CAR590039:CAR590040 CKN590039:CKN590040 CUJ590039:CUJ590040 DEF590039:DEF590040 DOB590039:DOB590040 DXX590039:DXX590040 EHT590039:EHT590040 ERP590039:ERP590040 FBL590039:FBL590040 FLH590039:FLH590040 FVD590039:FVD590040 GEZ590039:GEZ590040 GOV590039:GOV590040 GYR590039:GYR590040 HIN590039:HIN590040 HSJ590039:HSJ590040 ICF590039:ICF590040 IMB590039:IMB590040 IVX590039:IVX590040 JFT590039:JFT590040 JPP590039:JPP590040 JZL590039:JZL590040 KJH590039:KJH590040 KTD590039:KTD590040 LCZ590039:LCZ590040 LMV590039:LMV590040 LWR590039:LWR590040 MGN590039:MGN590040 MQJ590039:MQJ590040 NAF590039:NAF590040 NKB590039:NKB590040 NTX590039:NTX590040 ODT590039:ODT590040 ONP590039:ONP590040 OXL590039:OXL590040 PHH590039:PHH590040 PRD590039:PRD590040 QAZ590039:QAZ590040 QKV590039:QKV590040 QUR590039:QUR590040 REN590039:REN590040 ROJ590039:ROJ590040 RYF590039:RYF590040 SIB590039:SIB590040 SRX590039:SRX590040 TBT590039:TBT590040 TLP590039:TLP590040 TVL590039:TVL590040 UFH590039:UFH590040 UPD590039:UPD590040 UYZ590039:UYZ590040 VIV590039:VIV590040 VSR590039:VSR590040 WCN590039:WCN590040 WMJ590039:WMJ590040 WWF590039:WWF590040 JT655575:JT655576 TP655575:TP655576 ADL655575:ADL655576 ANH655575:ANH655576 AXD655575:AXD655576 BGZ655575:BGZ655576 BQV655575:BQV655576 CAR655575:CAR655576 CKN655575:CKN655576 CUJ655575:CUJ655576 DEF655575:DEF655576 DOB655575:DOB655576 DXX655575:DXX655576 EHT655575:EHT655576 ERP655575:ERP655576 FBL655575:FBL655576 FLH655575:FLH655576 FVD655575:FVD655576 GEZ655575:GEZ655576 GOV655575:GOV655576 GYR655575:GYR655576 HIN655575:HIN655576 HSJ655575:HSJ655576 ICF655575:ICF655576 IMB655575:IMB655576 IVX655575:IVX655576 JFT655575:JFT655576 JPP655575:JPP655576 JZL655575:JZL655576 KJH655575:KJH655576 KTD655575:KTD655576 LCZ655575:LCZ655576 LMV655575:LMV655576 LWR655575:LWR655576 MGN655575:MGN655576 MQJ655575:MQJ655576 NAF655575:NAF655576 NKB655575:NKB655576 NTX655575:NTX655576 ODT655575:ODT655576 ONP655575:ONP655576 OXL655575:OXL655576 PHH655575:PHH655576 PRD655575:PRD655576 QAZ655575:QAZ655576 QKV655575:QKV655576 QUR655575:QUR655576 REN655575:REN655576 ROJ655575:ROJ655576 RYF655575:RYF655576 SIB655575:SIB655576 SRX655575:SRX655576 TBT655575:TBT655576 TLP655575:TLP655576 TVL655575:TVL655576 UFH655575:UFH655576 UPD655575:UPD655576 UYZ655575:UYZ655576 VIV655575:VIV655576 VSR655575:VSR655576 WCN655575:WCN655576 WMJ655575:WMJ655576 WWF655575:WWF655576 JT721111:JT721112 TP721111:TP721112 ADL721111:ADL721112 ANH721111:ANH721112 AXD721111:AXD721112 BGZ721111:BGZ721112 BQV721111:BQV721112 CAR721111:CAR721112 CKN721111:CKN721112 CUJ721111:CUJ721112 DEF721111:DEF721112 DOB721111:DOB721112 DXX721111:DXX721112 EHT721111:EHT721112 ERP721111:ERP721112 FBL721111:FBL721112 FLH721111:FLH721112 FVD721111:FVD721112 GEZ721111:GEZ721112 GOV721111:GOV721112 GYR721111:GYR721112 HIN721111:HIN721112 HSJ721111:HSJ721112 ICF721111:ICF721112 IMB721111:IMB721112 IVX721111:IVX721112 JFT721111:JFT721112 JPP721111:JPP721112 JZL721111:JZL721112 KJH721111:KJH721112 KTD721111:KTD721112 LCZ721111:LCZ721112 LMV721111:LMV721112 LWR721111:LWR721112 MGN721111:MGN721112 MQJ721111:MQJ721112 NAF721111:NAF721112 NKB721111:NKB721112 NTX721111:NTX721112 ODT721111:ODT721112 ONP721111:ONP721112 OXL721111:OXL721112 PHH721111:PHH721112 PRD721111:PRD721112 QAZ721111:QAZ721112 QKV721111:QKV721112 QUR721111:QUR721112 REN721111:REN721112 ROJ721111:ROJ721112 RYF721111:RYF721112 SIB721111:SIB721112 SRX721111:SRX721112 TBT721111:TBT721112 TLP721111:TLP721112 TVL721111:TVL721112 UFH721111:UFH721112 UPD721111:UPD721112 UYZ721111:UYZ721112 VIV721111:VIV721112 VSR721111:VSR721112 WCN721111:WCN721112 WMJ721111:WMJ721112 WWF721111:WWF721112 JT786647:JT786648 TP786647:TP786648 ADL786647:ADL786648 ANH786647:ANH786648 AXD786647:AXD786648 BGZ786647:BGZ786648 BQV786647:BQV786648 CAR786647:CAR786648 CKN786647:CKN786648 CUJ786647:CUJ786648 DEF786647:DEF786648 DOB786647:DOB786648 DXX786647:DXX786648 EHT786647:EHT786648 ERP786647:ERP786648 FBL786647:FBL786648 FLH786647:FLH786648 FVD786647:FVD786648 GEZ786647:GEZ786648 GOV786647:GOV786648 GYR786647:GYR786648 HIN786647:HIN786648 HSJ786647:HSJ786648 ICF786647:ICF786648 IMB786647:IMB786648 IVX786647:IVX786648 JFT786647:JFT786648 JPP786647:JPP786648 JZL786647:JZL786648 KJH786647:KJH786648 KTD786647:KTD786648 LCZ786647:LCZ786648 LMV786647:LMV786648 LWR786647:LWR786648 MGN786647:MGN786648 MQJ786647:MQJ786648 NAF786647:NAF786648 NKB786647:NKB786648 NTX786647:NTX786648 ODT786647:ODT786648 ONP786647:ONP786648 OXL786647:OXL786648 PHH786647:PHH786648 PRD786647:PRD786648 QAZ786647:QAZ786648 QKV786647:QKV786648 QUR786647:QUR786648 REN786647:REN786648 ROJ786647:ROJ786648 RYF786647:RYF786648 SIB786647:SIB786648 SRX786647:SRX786648 TBT786647:TBT786648 TLP786647:TLP786648 TVL786647:TVL786648 UFH786647:UFH786648 UPD786647:UPD786648 UYZ786647:UYZ786648 VIV786647:VIV786648 VSR786647:VSR786648 WCN786647:WCN786648 WMJ786647:WMJ786648 WWF786647:WWF786648 JT852183:JT852184 TP852183:TP852184 ADL852183:ADL852184 ANH852183:ANH852184 AXD852183:AXD852184 BGZ852183:BGZ852184 BQV852183:BQV852184 CAR852183:CAR852184 CKN852183:CKN852184 CUJ852183:CUJ852184 DEF852183:DEF852184 DOB852183:DOB852184 DXX852183:DXX852184 EHT852183:EHT852184 ERP852183:ERP852184 FBL852183:FBL852184 FLH852183:FLH852184 FVD852183:FVD852184 GEZ852183:GEZ852184 GOV852183:GOV852184 GYR852183:GYR852184 HIN852183:HIN852184 HSJ852183:HSJ852184 ICF852183:ICF852184 IMB852183:IMB852184 IVX852183:IVX852184 JFT852183:JFT852184 JPP852183:JPP852184 JZL852183:JZL852184 KJH852183:KJH852184 KTD852183:KTD852184 LCZ852183:LCZ852184 LMV852183:LMV852184 LWR852183:LWR852184 MGN852183:MGN852184 MQJ852183:MQJ852184 NAF852183:NAF852184 NKB852183:NKB852184 NTX852183:NTX852184 ODT852183:ODT852184 ONP852183:ONP852184 OXL852183:OXL852184 PHH852183:PHH852184 PRD852183:PRD852184 QAZ852183:QAZ852184 QKV852183:QKV852184 QUR852183:QUR852184 REN852183:REN852184 ROJ852183:ROJ852184 RYF852183:RYF852184 SIB852183:SIB852184 SRX852183:SRX852184 TBT852183:TBT852184 TLP852183:TLP852184 TVL852183:TVL852184 UFH852183:UFH852184 UPD852183:UPD852184 UYZ852183:UYZ852184 VIV852183:VIV852184 VSR852183:VSR852184 WCN852183:WCN852184 WMJ852183:WMJ852184 WWF852183:WWF852184 JT917719:JT917720 TP917719:TP917720 ADL917719:ADL917720 ANH917719:ANH917720 AXD917719:AXD917720 BGZ917719:BGZ917720 BQV917719:BQV917720 CAR917719:CAR917720 CKN917719:CKN917720 CUJ917719:CUJ917720 DEF917719:DEF917720 DOB917719:DOB917720 DXX917719:DXX917720 EHT917719:EHT917720 ERP917719:ERP917720 FBL917719:FBL917720 FLH917719:FLH917720 FVD917719:FVD917720 GEZ917719:GEZ917720 GOV917719:GOV917720 GYR917719:GYR917720 HIN917719:HIN917720 HSJ917719:HSJ917720 ICF917719:ICF917720 IMB917719:IMB917720 IVX917719:IVX917720 JFT917719:JFT917720 JPP917719:JPP917720 JZL917719:JZL917720 KJH917719:KJH917720 KTD917719:KTD917720 LCZ917719:LCZ917720 LMV917719:LMV917720 LWR917719:LWR917720 MGN917719:MGN917720 MQJ917719:MQJ917720 NAF917719:NAF917720 NKB917719:NKB917720 NTX917719:NTX917720 ODT917719:ODT917720 ONP917719:ONP917720 OXL917719:OXL917720 PHH917719:PHH917720 PRD917719:PRD917720 QAZ917719:QAZ917720 QKV917719:QKV917720 QUR917719:QUR917720 REN917719:REN917720 ROJ917719:ROJ917720 RYF917719:RYF917720 SIB917719:SIB917720 SRX917719:SRX917720 TBT917719:TBT917720 TLP917719:TLP917720 TVL917719:TVL917720 UFH917719:UFH917720 UPD917719:UPD917720 UYZ917719:UYZ917720 VIV917719:VIV917720 VSR917719:VSR917720 WCN917719:WCN917720 WMJ917719:WMJ917720 WWF917719:WWF917720 JT983255:JT983256 TP983255:TP983256 ADL983255:ADL983256 ANH983255:ANH983256 AXD983255:AXD983256 BGZ983255:BGZ983256 BQV983255:BQV983256 CAR983255:CAR983256 CKN983255:CKN983256 CUJ983255:CUJ983256 DEF983255:DEF983256 DOB983255:DOB983256 DXX983255:DXX983256 EHT983255:EHT983256 ERP983255:ERP983256 FBL983255:FBL983256 FLH983255:FLH983256 FVD983255:FVD983256 GEZ983255:GEZ983256 GOV983255:GOV983256 GYR983255:GYR983256 HIN983255:HIN983256 HSJ983255:HSJ983256 ICF983255:ICF983256 IMB983255:IMB983256 IVX983255:IVX983256 JFT983255:JFT983256 JPP983255:JPP983256 JZL983255:JZL983256 KJH983255:KJH983256 KTD983255:KTD983256 LCZ983255:LCZ983256 LMV983255:LMV983256 LWR983255:LWR983256 MGN983255:MGN983256 MQJ983255:MQJ983256 NAF983255:NAF983256 NKB983255:NKB983256 NTX983255:NTX983256 ODT983255:ODT983256 ONP983255:ONP983256 OXL983255:OXL983256 PHH983255:PHH983256 PRD983255:PRD983256 QAZ983255:QAZ983256 QKV983255:QKV983256 QUR983255:QUR983256 REN983255:REN983256 ROJ983255:ROJ983256 RYF983255:RYF983256 SIB983255:SIB983256 SRX983255:SRX983256 TBT983255:TBT983256 TLP983255:TLP983256 TVL983255:TVL983256 UFH983255:UFH983256 UPD983255:UPD983256 UYZ983255:UYZ983256 VIV983255:VIV983256 VSR983255:VSR983256 WCN983255:WCN983256 WMJ983255:WMJ983256 WWF983255:WWF983256 JT65944:JT65946 TP65944:TP65946 ADL65944:ADL65946 ANH65944:ANH65946 AXD65944:AXD65946 BGZ65944:BGZ65946 BQV65944:BQV65946 CAR65944:CAR65946 CKN65944:CKN65946 CUJ65944:CUJ65946 DEF65944:DEF65946 DOB65944:DOB65946 DXX65944:DXX65946 EHT65944:EHT65946 ERP65944:ERP65946 FBL65944:FBL65946 FLH65944:FLH65946 FVD65944:FVD65946 GEZ65944:GEZ65946 GOV65944:GOV65946 GYR65944:GYR65946 HIN65944:HIN65946 HSJ65944:HSJ65946 ICF65944:ICF65946 IMB65944:IMB65946 IVX65944:IVX65946 JFT65944:JFT65946 JPP65944:JPP65946 JZL65944:JZL65946 KJH65944:KJH65946 KTD65944:KTD65946 LCZ65944:LCZ65946 LMV65944:LMV65946 LWR65944:LWR65946 MGN65944:MGN65946 MQJ65944:MQJ65946 NAF65944:NAF65946 NKB65944:NKB65946 NTX65944:NTX65946 ODT65944:ODT65946 ONP65944:ONP65946 OXL65944:OXL65946 PHH65944:PHH65946 PRD65944:PRD65946 QAZ65944:QAZ65946 QKV65944:QKV65946 QUR65944:QUR65946 REN65944:REN65946 ROJ65944:ROJ65946 RYF65944:RYF65946 SIB65944:SIB65946 SRX65944:SRX65946 TBT65944:TBT65946 TLP65944:TLP65946 TVL65944:TVL65946 UFH65944:UFH65946 UPD65944:UPD65946 UYZ65944:UYZ65946 VIV65944:VIV65946 VSR65944:VSR65946 WCN65944:WCN65946 WMJ65944:WMJ65946 WWF65944:WWF65946 JT131480:JT131482 TP131480:TP131482 ADL131480:ADL131482 ANH131480:ANH131482 AXD131480:AXD131482 BGZ131480:BGZ131482 BQV131480:BQV131482 CAR131480:CAR131482 CKN131480:CKN131482 CUJ131480:CUJ131482 DEF131480:DEF131482 DOB131480:DOB131482 DXX131480:DXX131482 EHT131480:EHT131482 ERP131480:ERP131482 FBL131480:FBL131482 FLH131480:FLH131482 FVD131480:FVD131482 GEZ131480:GEZ131482 GOV131480:GOV131482 GYR131480:GYR131482 HIN131480:HIN131482 HSJ131480:HSJ131482 ICF131480:ICF131482 IMB131480:IMB131482 IVX131480:IVX131482 JFT131480:JFT131482 JPP131480:JPP131482 JZL131480:JZL131482 KJH131480:KJH131482 KTD131480:KTD131482 LCZ131480:LCZ131482 LMV131480:LMV131482 LWR131480:LWR131482 MGN131480:MGN131482 MQJ131480:MQJ131482 NAF131480:NAF131482 NKB131480:NKB131482 NTX131480:NTX131482 ODT131480:ODT131482 ONP131480:ONP131482 OXL131480:OXL131482 PHH131480:PHH131482 PRD131480:PRD131482 QAZ131480:QAZ131482 QKV131480:QKV131482 QUR131480:QUR131482 REN131480:REN131482 ROJ131480:ROJ131482 RYF131480:RYF131482 SIB131480:SIB131482 SRX131480:SRX131482 TBT131480:TBT131482 TLP131480:TLP131482 TVL131480:TVL131482 UFH131480:UFH131482 UPD131480:UPD131482 UYZ131480:UYZ131482 VIV131480:VIV131482 VSR131480:VSR131482 WCN131480:WCN131482 WMJ131480:WMJ131482 WWF131480:WWF131482 JT197016:JT197018 TP197016:TP197018 ADL197016:ADL197018 ANH197016:ANH197018 AXD197016:AXD197018 BGZ197016:BGZ197018 BQV197016:BQV197018 CAR197016:CAR197018 CKN197016:CKN197018 CUJ197016:CUJ197018 DEF197016:DEF197018 DOB197016:DOB197018 DXX197016:DXX197018 EHT197016:EHT197018 ERP197016:ERP197018 FBL197016:FBL197018 FLH197016:FLH197018 FVD197016:FVD197018 GEZ197016:GEZ197018 GOV197016:GOV197018 GYR197016:GYR197018 HIN197016:HIN197018 HSJ197016:HSJ197018 ICF197016:ICF197018 IMB197016:IMB197018 IVX197016:IVX197018 JFT197016:JFT197018 JPP197016:JPP197018 JZL197016:JZL197018 KJH197016:KJH197018 KTD197016:KTD197018 LCZ197016:LCZ197018 LMV197016:LMV197018 LWR197016:LWR197018 MGN197016:MGN197018 MQJ197016:MQJ197018 NAF197016:NAF197018 NKB197016:NKB197018 NTX197016:NTX197018 ODT197016:ODT197018 ONP197016:ONP197018 OXL197016:OXL197018 PHH197016:PHH197018 PRD197016:PRD197018 QAZ197016:QAZ197018 QKV197016:QKV197018 QUR197016:QUR197018 REN197016:REN197018 ROJ197016:ROJ197018 RYF197016:RYF197018 SIB197016:SIB197018 SRX197016:SRX197018 TBT197016:TBT197018 TLP197016:TLP197018 TVL197016:TVL197018 UFH197016:UFH197018 UPD197016:UPD197018 UYZ197016:UYZ197018 VIV197016:VIV197018 VSR197016:VSR197018 WCN197016:WCN197018 WMJ197016:WMJ197018 WWF197016:WWF197018 JT262552:JT262554 TP262552:TP262554 ADL262552:ADL262554 ANH262552:ANH262554 AXD262552:AXD262554 BGZ262552:BGZ262554 BQV262552:BQV262554 CAR262552:CAR262554 CKN262552:CKN262554 CUJ262552:CUJ262554 DEF262552:DEF262554 DOB262552:DOB262554 DXX262552:DXX262554 EHT262552:EHT262554 ERP262552:ERP262554 FBL262552:FBL262554 FLH262552:FLH262554 FVD262552:FVD262554 GEZ262552:GEZ262554 GOV262552:GOV262554 GYR262552:GYR262554 HIN262552:HIN262554 HSJ262552:HSJ262554 ICF262552:ICF262554 IMB262552:IMB262554 IVX262552:IVX262554 JFT262552:JFT262554 JPP262552:JPP262554 JZL262552:JZL262554 KJH262552:KJH262554 KTD262552:KTD262554 LCZ262552:LCZ262554 LMV262552:LMV262554 LWR262552:LWR262554 MGN262552:MGN262554 MQJ262552:MQJ262554 NAF262552:NAF262554 NKB262552:NKB262554 NTX262552:NTX262554 ODT262552:ODT262554 ONP262552:ONP262554 OXL262552:OXL262554 PHH262552:PHH262554 PRD262552:PRD262554 QAZ262552:QAZ262554 QKV262552:QKV262554 QUR262552:QUR262554 REN262552:REN262554 ROJ262552:ROJ262554 RYF262552:RYF262554 SIB262552:SIB262554 SRX262552:SRX262554 TBT262552:TBT262554 TLP262552:TLP262554 TVL262552:TVL262554 UFH262552:UFH262554 UPD262552:UPD262554 UYZ262552:UYZ262554 VIV262552:VIV262554 VSR262552:VSR262554 WCN262552:WCN262554 WMJ262552:WMJ262554 WWF262552:WWF262554 JT328088:JT328090 TP328088:TP328090 ADL328088:ADL328090 ANH328088:ANH328090 AXD328088:AXD328090 BGZ328088:BGZ328090 BQV328088:BQV328090 CAR328088:CAR328090 CKN328088:CKN328090 CUJ328088:CUJ328090 DEF328088:DEF328090 DOB328088:DOB328090 DXX328088:DXX328090 EHT328088:EHT328090 ERP328088:ERP328090 FBL328088:FBL328090 FLH328088:FLH328090 FVD328088:FVD328090 GEZ328088:GEZ328090 GOV328088:GOV328090 GYR328088:GYR328090 HIN328088:HIN328090 HSJ328088:HSJ328090 ICF328088:ICF328090 IMB328088:IMB328090 IVX328088:IVX328090 JFT328088:JFT328090 JPP328088:JPP328090 JZL328088:JZL328090 KJH328088:KJH328090 KTD328088:KTD328090 LCZ328088:LCZ328090 LMV328088:LMV328090 LWR328088:LWR328090 MGN328088:MGN328090 MQJ328088:MQJ328090 NAF328088:NAF328090 NKB328088:NKB328090 NTX328088:NTX328090 ODT328088:ODT328090 ONP328088:ONP328090 OXL328088:OXL328090 PHH328088:PHH328090 PRD328088:PRD328090 QAZ328088:QAZ328090 QKV328088:QKV328090 QUR328088:QUR328090 REN328088:REN328090 ROJ328088:ROJ328090 RYF328088:RYF328090 SIB328088:SIB328090 SRX328088:SRX328090 TBT328088:TBT328090 TLP328088:TLP328090 TVL328088:TVL328090 UFH328088:UFH328090 UPD328088:UPD328090 UYZ328088:UYZ328090 VIV328088:VIV328090 VSR328088:VSR328090 WCN328088:WCN328090 WMJ328088:WMJ328090 WWF328088:WWF328090 JT393624:JT393626 TP393624:TP393626 ADL393624:ADL393626 ANH393624:ANH393626 AXD393624:AXD393626 BGZ393624:BGZ393626 BQV393624:BQV393626 CAR393624:CAR393626 CKN393624:CKN393626 CUJ393624:CUJ393626 DEF393624:DEF393626 DOB393624:DOB393626 DXX393624:DXX393626 EHT393624:EHT393626 ERP393624:ERP393626 FBL393624:FBL393626 FLH393624:FLH393626 FVD393624:FVD393626 GEZ393624:GEZ393626 GOV393624:GOV393626 GYR393624:GYR393626 HIN393624:HIN393626 HSJ393624:HSJ393626 ICF393624:ICF393626 IMB393624:IMB393626 IVX393624:IVX393626 JFT393624:JFT393626 JPP393624:JPP393626 JZL393624:JZL393626 KJH393624:KJH393626 KTD393624:KTD393626 LCZ393624:LCZ393626 LMV393624:LMV393626 LWR393624:LWR393626 MGN393624:MGN393626 MQJ393624:MQJ393626 NAF393624:NAF393626 NKB393624:NKB393626 NTX393624:NTX393626 ODT393624:ODT393626 ONP393624:ONP393626 OXL393624:OXL393626 PHH393624:PHH393626 PRD393624:PRD393626 QAZ393624:QAZ393626 QKV393624:QKV393626 QUR393624:QUR393626 REN393624:REN393626 ROJ393624:ROJ393626 RYF393624:RYF393626 SIB393624:SIB393626 SRX393624:SRX393626 TBT393624:TBT393626 TLP393624:TLP393626 TVL393624:TVL393626 UFH393624:UFH393626 UPD393624:UPD393626 UYZ393624:UYZ393626 VIV393624:VIV393626 VSR393624:VSR393626 WCN393624:WCN393626 WMJ393624:WMJ393626 WWF393624:WWF393626 JT459160:JT459162 TP459160:TP459162 ADL459160:ADL459162 ANH459160:ANH459162 AXD459160:AXD459162 BGZ459160:BGZ459162 BQV459160:BQV459162 CAR459160:CAR459162 CKN459160:CKN459162 CUJ459160:CUJ459162 DEF459160:DEF459162 DOB459160:DOB459162 DXX459160:DXX459162 EHT459160:EHT459162 ERP459160:ERP459162 FBL459160:FBL459162 FLH459160:FLH459162 FVD459160:FVD459162 GEZ459160:GEZ459162 GOV459160:GOV459162 GYR459160:GYR459162 HIN459160:HIN459162 HSJ459160:HSJ459162 ICF459160:ICF459162 IMB459160:IMB459162 IVX459160:IVX459162 JFT459160:JFT459162 JPP459160:JPP459162 JZL459160:JZL459162 KJH459160:KJH459162 KTD459160:KTD459162 LCZ459160:LCZ459162 LMV459160:LMV459162 LWR459160:LWR459162 MGN459160:MGN459162 MQJ459160:MQJ459162 NAF459160:NAF459162 NKB459160:NKB459162 NTX459160:NTX459162 ODT459160:ODT459162 ONP459160:ONP459162 OXL459160:OXL459162 PHH459160:PHH459162 PRD459160:PRD459162 QAZ459160:QAZ459162 QKV459160:QKV459162 QUR459160:QUR459162 REN459160:REN459162 ROJ459160:ROJ459162 RYF459160:RYF459162 SIB459160:SIB459162 SRX459160:SRX459162 TBT459160:TBT459162 TLP459160:TLP459162 TVL459160:TVL459162 UFH459160:UFH459162 UPD459160:UPD459162 UYZ459160:UYZ459162 VIV459160:VIV459162 VSR459160:VSR459162 WCN459160:WCN459162 WMJ459160:WMJ459162 WWF459160:WWF459162 JT524696:JT524698 TP524696:TP524698 ADL524696:ADL524698 ANH524696:ANH524698 AXD524696:AXD524698 BGZ524696:BGZ524698 BQV524696:BQV524698 CAR524696:CAR524698 CKN524696:CKN524698 CUJ524696:CUJ524698 DEF524696:DEF524698 DOB524696:DOB524698 DXX524696:DXX524698 EHT524696:EHT524698 ERP524696:ERP524698 FBL524696:FBL524698 FLH524696:FLH524698 FVD524696:FVD524698 GEZ524696:GEZ524698 GOV524696:GOV524698 GYR524696:GYR524698 HIN524696:HIN524698 HSJ524696:HSJ524698 ICF524696:ICF524698 IMB524696:IMB524698 IVX524696:IVX524698 JFT524696:JFT524698 JPP524696:JPP524698 JZL524696:JZL524698 KJH524696:KJH524698 KTD524696:KTD524698 LCZ524696:LCZ524698 LMV524696:LMV524698 LWR524696:LWR524698 MGN524696:MGN524698 MQJ524696:MQJ524698 NAF524696:NAF524698 NKB524696:NKB524698 NTX524696:NTX524698 ODT524696:ODT524698 ONP524696:ONP524698 OXL524696:OXL524698 PHH524696:PHH524698 PRD524696:PRD524698 QAZ524696:QAZ524698 QKV524696:QKV524698 QUR524696:QUR524698 REN524696:REN524698 ROJ524696:ROJ524698 RYF524696:RYF524698 SIB524696:SIB524698 SRX524696:SRX524698 TBT524696:TBT524698 TLP524696:TLP524698 TVL524696:TVL524698 UFH524696:UFH524698 UPD524696:UPD524698 UYZ524696:UYZ524698 VIV524696:VIV524698 VSR524696:VSR524698 WCN524696:WCN524698 WMJ524696:WMJ524698 WWF524696:WWF524698 JT590232:JT590234 TP590232:TP590234 ADL590232:ADL590234 ANH590232:ANH590234 AXD590232:AXD590234 BGZ590232:BGZ590234 BQV590232:BQV590234 CAR590232:CAR590234 CKN590232:CKN590234 CUJ590232:CUJ590234 DEF590232:DEF590234 DOB590232:DOB590234 DXX590232:DXX590234 EHT590232:EHT590234 ERP590232:ERP590234 FBL590232:FBL590234 FLH590232:FLH590234 FVD590232:FVD590234 GEZ590232:GEZ590234 GOV590232:GOV590234 GYR590232:GYR590234 HIN590232:HIN590234 HSJ590232:HSJ590234 ICF590232:ICF590234 IMB590232:IMB590234 IVX590232:IVX590234 JFT590232:JFT590234 JPP590232:JPP590234 JZL590232:JZL590234 KJH590232:KJH590234 KTD590232:KTD590234 LCZ590232:LCZ590234 LMV590232:LMV590234 LWR590232:LWR590234 MGN590232:MGN590234 MQJ590232:MQJ590234 NAF590232:NAF590234 NKB590232:NKB590234 NTX590232:NTX590234 ODT590232:ODT590234 ONP590232:ONP590234 OXL590232:OXL590234 PHH590232:PHH590234 PRD590232:PRD590234 QAZ590232:QAZ590234 QKV590232:QKV590234 QUR590232:QUR590234 REN590232:REN590234 ROJ590232:ROJ590234 RYF590232:RYF590234 SIB590232:SIB590234 SRX590232:SRX590234 TBT590232:TBT590234 TLP590232:TLP590234 TVL590232:TVL590234 UFH590232:UFH590234 UPD590232:UPD590234 UYZ590232:UYZ590234 VIV590232:VIV590234 VSR590232:VSR590234 WCN590232:WCN590234 WMJ590232:WMJ590234 WWF590232:WWF590234 JT655768:JT655770 TP655768:TP655770 ADL655768:ADL655770 ANH655768:ANH655770 AXD655768:AXD655770 BGZ655768:BGZ655770 BQV655768:BQV655770 CAR655768:CAR655770 CKN655768:CKN655770 CUJ655768:CUJ655770 DEF655768:DEF655770 DOB655768:DOB655770 DXX655768:DXX655770 EHT655768:EHT655770 ERP655768:ERP655770 FBL655768:FBL655770 FLH655768:FLH655770 FVD655768:FVD655770 GEZ655768:GEZ655770 GOV655768:GOV655770 GYR655768:GYR655770 HIN655768:HIN655770 HSJ655768:HSJ655770 ICF655768:ICF655770 IMB655768:IMB655770 IVX655768:IVX655770 JFT655768:JFT655770 JPP655768:JPP655770 JZL655768:JZL655770 KJH655768:KJH655770 KTD655768:KTD655770 LCZ655768:LCZ655770 LMV655768:LMV655770 LWR655768:LWR655770 MGN655768:MGN655770 MQJ655768:MQJ655770 NAF655768:NAF655770 NKB655768:NKB655770 NTX655768:NTX655770 ODT655768:ODT655770 ONP655768:ONP655770 OXL655768:OXL655770 PHH655768:PHH655770 PRD655768:PRD655770 QAZ655768:QAZ655770 QKV655768:QKV655770 QUR655768:QUR655770 REN655768:REN655770 ROJ655768:ROJ655770 RYF655768:RYF655770 SIB655768:SIB655770 SRX655768:SRX655770 TBT655768:TBT655770 TLP655768:TLP655770 TVL655768:TVL655770 UFH655768:UFH655770 UPD655768:UPD655770 UYZ655768:UYZ655770 VIV655768:VIV655770 VSR655768:VSR655770 WCN655768:WCN655770 WMJ655768:WMJ655770 WWF655768:WWF655770 JT721304:JT721306 TP721304:TP721306 ADL721304:ADL721306 ANH721304:ANH721306 AXD721304:AXD721306 BGZ721304:BGZ721306 BQV721304:BQV721306 CAR721304:CAR721306 CKN721304:CKN721306 CUJ721304:CUJ721306 DEF721304:DEF721306 DOB721304:DOB721306 DXX721304:DXX721306 EHT721304:EHT721306 ERP721304:ERP721306 FBL721304:FBL721306 FLH721304:FLH721306 FVD721304:FVD721306 GEZ721304:GEZ721306 GOV721304:GOV721306 GYR721304:GYR721306 HIN721304:HIN721306 HSJ721304:HSJ721306 ICF721304:ICF721306 IMB721304:IMB721306 IVX721304:IVX721306 JFT721304:JFT721306 JPP721304:JPP721306 JZL721304:JZL721306 KJH721304:KJH721306 KTD721304:KTD721306 LCZ721304:LCZ721306 LMV721304:LMV721306 LWR721304:LWR721306 MGN721304:MGN721306 MQJ721304:MQJ721306 NAF721304:NAF721306 NKB721304:NKB721306 NTX721304:NTX721306 ODT721304:ODT721306 ONP721304:ONP721306 OXL721304:OXL721306 PHH721304:PHH721306 PRD721304:PRD721306 QAZ721304:QAZ721306 QKV721304:QKV721306 QUR721304:QUR721306 REN721304:REN721306 ROJ721304:ROJ721306 RYF721304:RYF721306 SIB721304:SIB721306 SRX721304:SRX721306 TBT721304:TBT721306 TLP721304:TLP721306 TVL721304:TVL721306 UFH721304:UFH721306 UPD721304:UPD721306 UYZ721304:UYZ721306 VIV721304:VIV721306 VSR721304:VSR721306 WCN721304:WCN721306 WMJ721304:WMJ721306 WWF721304:WWF721306 JT786840:JT786842 TP786840:TP786842 ADL786840:ADL786842 ANH786840:ANH786842 AXD786840:AXD786842 BGZ786840:BGZ786842 BQV786840:BQV786842 CAR786840:CAR786842 CKN786840:CKN786842 CUJ786840:CUJ786842 DEF786840:DEF786842 DOB786840:DOB786842 DXX786840:DXX786842 EHT786840:EHT786842 ERP786840:ERP786842 FBL786840:FBL786842 FLH786840:FLH786842 FVD786840:FVD786842 GEZ786840:GEZ786842 GOV786840:GOV786842 GYR786840:GYR786842 HIN786840:HIN786842 HSJ786840:HSJ786842 ICF786840:ICF786842 IMB786840:IMB786842 IVX786840:IVX786842 JFT786840:JFT786842 JPP786840:JPP786842 JZL786840:JZL786842 KJH786840:KJH786842 KTD786840:KTD786842 LCZ786840:LCZ786842 LMV786840:LMV786842 LWR786840:LWR786842 MGN786840:MGN786842 MQJ786840:MQJ786842 NAF786840:NAF786842 NKB786840:NKB786842 NTX786840:NTX786842 ODT786840:ODT786842 ONP786840:ONP786842 OXL786840:OXL786842 PHH786840:PHH786842 PRD786840:PRD786842 QAZ786840:QAZ786842 QKV786840:QKV786842 QUR786840:QUR786842 REN786840:REN786842 ROJ786840:ROJ786842 RYF786840:RYF786842 SIB786840:SIB786842 SRX786840:SRX786842 TBT786840:TBT786842 TLP786840:TLP786842 TVL786840:TVL786842 UFH786840:UFH786842 UPD786840:UPD786842 UYZ786840:UYZ786842 VIV786840:VIV786842 VSR786840:VSR786842 WCN786840:WCN786842 WMJ786840:WMJ786842 WWF786840:WWF786842 JT852376:JT852378 TP852376:TP852378 ADL852376:ADL852378 ANH852376:ANH852378 AXD852376:AXD852378 BGZ852376:BGZ852378 BQV852376:BQV852378 CAR852376:CAR852378 CKN852376:CKN852378 CUJ852376:CUJ852378 DEF852376:DEF852378 DOB852376:DOB852378 DXX852376:DXX852378 EHT852376:EHT852378 ERP852376:ERP852378 FBL852376:FBL852378 FLH852376:FLH852378 FVD852376:FVD852378 GEZ852376:GEZ852378 GOV852376:GOV852378 GYR852376:GYR852378 HIN852376:HIN852378 HSJ852376:HSJ852378 ICF852376:ICF852378 IMB852376:IMB852378 IVX852376:IVX852378 JFT852376:JFT852378 JPP852376:JPP852378 JZL852376:JZL852378 KJH852376:KJH852378 KTD852376:KTD852378 LCZ852376:LCZ852378 LMV852376:LMV852378 LWR852376:LWR852378 MGN852376:MGN852378 MQJ852376:MQJ852378 NAF852376:NAF852378 NKB852376:NKB852378 NTX852376:NTX852378 ODT852376:ODT852378 ONP852376:ONP852378 OXL852376:OXL852378 PHH852376:PHH852378 PRD852376:PRD852378 QAZ852376:QAZ852378 QKV852376:QKV852378 QUR852376:QUR852378 REN852376:REN852378 ROJ852376:ROJ852378 RYF852376:RYF852378 SIB852376:SIB852378 SRX852376:SRX852378 TBT852376:TBT852378 TLP852376:TLP852378 TVL852376:TVL852378 UFH852376:UFH852378 UPD852376:UPD852378 UYZ852376:UYZ852378 VIV852376:VIV852378 VSR852376:VSR852378 WCN852376:WCN852378 WMJ852376:WMJ852378 WWF852376:WWF852378 JT917912:JT917914 TP917912:TP917914 ADL917912:ADL917914 ANH917912:ANH917914 AXD917912:AXD917914 BGZ917912:BGZ917914 BQV917912:BQV917914 CAR917912:CAR917914 CKN917912:CKN917914 CUJ917912:CUJ917914 DEF917912:DEF917914 DOB917912:DOB917914 DXX917912:DXX917914 EHT917912:EHT917914 ERP917912:ERP917914 FBL917912:FBL917914 FLH917912:FLH917914 FVD917912:FVD917914 GEZ917912:GEZ917914 GOV917912:GOV917914 GYR917912:GYR917914 HIN917912:HIN917914 HSJ917912:HSJ917914 ICF917912:ICF917914 IMB917912:IMB917914 IVX917912:IVX917914 JFT917912:JFT917914 JPP917912:JPP917914 JZL917912:JZL917914 KJH917912:KJH917914 KTD917912:KTD917914 LCZ917912:LCZ917914 LMV917912:LMV917914 LWR917912:LWR917914 MGN917912:MGN917914 MQJ917912:MQJ917914 NAF917912:NAF917914 NKB917912:NKB917914 NTX917912:NTX917914 ODT917912:ODT917914 ONP917912:ONP917914 OXL917912:OXL917914 PHH917912:PHH917914 PRD917912:PRD917914 QAZ917912:QAZ917914 QKV917912:QKV917914 QUR917912:QUR917914 REN917912:REN917914 ROJ917912:ROJ917914 RYF917912:RYF917914 SIB917912:SIB917914 SRX917912:SRX917914 TBT917912:TBT917914 TLP917912:TLP917914 TVL917912:TVL917914 UFH917912:UFH917914 UPD917912:UPD917914 UYZ917912:UYZ917914 VIV917912:VIV917914 VSR917912:VSR917914 WCN917912:WCN917914 WMJ917912:WMJ917914 WWF917912:WWF917914 JT983448:JT983450 TP983448:TP983450 ADL983448:ADL983450 ANH983448:ANH983450 AXD983448:AXD983450 BGZ983448:BGZ983450 BQV983448:BQV983450 CAR983448:CAR983450 CKN983448:CKN983450 CUJ983448:CUJ983450 DEF983448:DEF983450 DOB983448:DOB983450 DXX983448:DXX983450 EHT983448:EHT983450 ERP983448:ERP983450 FBL983448:FBL983450 FLH983448:FLH983450 FVD983448:FVD983450 GEZ983448:GEZ983450 GOV983448:GOV983450 GYR983448:GYR983450 HIN983448:HIN983450 HSJ983448:HSJ983450 ICF983448:ICF983450 IMB983448:IMB983450 IVX983448:IVX983450 JFT983448:JFT983450 JPP983448:JPP983450 JZL983448:JZL983450 KJH983448:KJH983450 KTD983448:KTD983450 LCZ983448:LCZ983450 LMV983448:LMV983450 LWR983448:LWR983450 MGN983448:MGN983450 MQJ983448:MQJ983450 NAF983448:NAF983450 NKB983448:NKB983450 NTX983448:NTX983450 ODT983448:ODT983450 ONP983448:ONP983450 OXL983448:OXL983450 PHH983448:PHH983450 PRD983448:PRD983450 QAZ983448:QAZ983450 QKV983448:QKV983450 QUR983448:QUR983450 REN983448:REN983450 ROJ983448:ROJ983450 RYF983448:RYF983450 SIB983448:SIB983450 SRX983448:SRX983450 TBT983448:TBT983450 TLP983448:TLP983450 TVL983448:TVL983450 UFH983448:UFH983450 UPD983448:UPD983450 UYZ983448:UYZ983450 VIV983448:VIV983450 VSR983448:VSR983450 WCN983448:WCN983450 WMJ983448:WMJ983450 WWF983448:WWF983450 JT65974:JT65975 TP65974:TP65975 ADL65974:ADL65975 ANH65974:ANH65975 AXD65974:AXD65975 BGZ65974:BGZ65975 BQV65974:BQV65975 CAR65974:CAR65975 CKN65974:CKN65975 CUJ65974:CUJ65975 DEF65974:DEF65975 DOB65974:DOB65975 DXX65974:DXX65975 EHT65974:EHT65975 ERP65974:ERP65975 FBL65974:FBL65975 FLH65974:FLH65975 FVD65974:FVD65975 GEZ65974:GEZ65975 GOV65974:GOV65975 GYR65974:GYR65975 HIN65974:HIN65975 HSJ65974:HSJ65975 ICF65974:ICF65975 IMB65974:IMB65975 IVX65974:IVX65975 JFT65974:JFT65975 JPP65974:JPP65975 JZL65974:JZL65975 KJH65974:KJH65975 KTD65974:KTD65975 LCZ65974:LCZ65975 LMV65974:LMV65975 LWR65974:LWR65975 MGN65974:MGN65975 MQJ65974:MQJ65975 NAF65974:NAF65975 NKB65974:NKB65975 NTX65974:NTX65975 ODT65974:ODT65975 ONP65974:ONP65975 OXL65974:OXL65975 PHH65974:PHH65975 PRD65974:PRD65975 QAZ65974:QAZ65975 QKV65974:QKV65975 QUR65974:QUR65975 REN65974:REN65975 ROJ65974:ROJ65975 RYF65974:RYF65975 SIB65974:SIB65975 SRX65974:SRX65975 TBT65974:TBT65975 TLP65974:TLP65975 TVL65974:TVL65975 UFH65974:UFH65975 UPD65974:UPD65975 UYZ65974:UYZ65975 VIV65974:VIV65975 VSR65974:VSR65975 WCN65974:WCN65975 WMJ65974:WMJ65975 WWF65974:WWF65975 JT131510:JT131511 TP131510:TP131511 ADL131510:ADL131511 ANH131510:ANH131511 AXD131510:AXD131511 BGZ131510:BGZ131511 BQV131510:BQV131511 CAR131510:CAR131511 CKN131510:CKN131511 CUJ131510:CUJ131511 DEF131510:DEF131511 DOB131510:DOB131511 DXX131510:DXX131511 EHT131510:EHT131511 ERP131510:ERP131511 FBL131510:FBL131511 FLH131510:FLH131511 FVD131510:FVD131511 GEZ131510:GEZ131511 GOV131510:GOV131511 GYR131510:GYR131511 HIN131510:HIN131511 HSJ131510:HSJ131511 ICF131510:ICF131511 IMB131510:IMB131511 IVX131510:IVX131511 JFT131510:JFT131511 JPP131510:JPP131511 JZL131510:JZL131511 KJH131510:KJH131511 KTD131510:KTD131511 LCZ131510:LCZ131511 LMV131510:LMV131511 LWR131510:LWR131511 MGN131510:MGN131511 MQJ131510:MQJ131511 NAF131510:NAF131511 NKB131510:NKB131511 NTX131510:NTX131511 ODT131510:ODT131511 ONP131510:ONP131511 OXL131510:OXL131511 PHH131510:PHH131511 PRD131510:PRD131511 QAZ131510:QAZ131511 QKV131510:QKV131511 QUR131510:QUR131511 REN131510:REN131511 ROJ131510:ROJ131511 RYF131510:RYF131511 SIB131510:SIB131511 SRX131510:SRX131511 TBT131510:TBT131511 TLP131510:TLP131511 TVL131510:TVL131511 UFH131510:UFH131511 UPD131510:UPD131511 UYZ131510:UYZ131511 VIV131510:VIV131511 VSR131510:VSR131511 WCN131510:WCN131511 WMJ131510:WMJ131511 WWF131510:WWF131511 JT197046:JT197047 TP197046:TP197047 ADL197046:ADL197047 ANH197046:ANH197047 AXD197046:AXD197047 BGZ197046:BGZ197047 BQV197046:BQV197047 CAR197046:CAR197047 CKN197046:CKN197047 CUJ197046:CUJ197047 DEF197046:DEF197047 DOB197046:DOB197047 DXX197046:DXX197047 EHT197046:EHT197047 ERP197046:ERP197047 FBL197046:FBL197047 FLH197046:FLH197047 FVD197046:FVD197047 GEZ197046:GEZ197047 GOV197046:GOV197047 GYR197046:GYR197047 HIN197046:HIN197047 HSJ197046:HSJ197047 ICF197046:ICF197047 IMB197046:IMB197047 IVX197046:IVX197047 JFT197046:JFT197047 JPP197046:JPP197047 JZL197046:JZL197047 KJH197046:KJH197047 KTD197046:KTD197047 LCZ197046:LCZ197047 LMV197046:LMV197047 LWR197046:LWR197047 MGN197046:MGN197047 MQJ197046:MQJ197047 NAF197046:NAF197047 NKB197046:NKB197047 NTX197046:NTX197047 ODT197046:ODT197047 ONP197046:ONP197047 OXL197046:OXL197047 PHH197046:PHH197047 PRD197046:PRD197047 QAZ197046:QAZ197047 QKV197046:QKV197047 QUR197046:QUR197047 REN197046:REN197047 ROJ197046:ROJ197047 RYF197046:RYF197047 SIB197046:SIB197047 SRX197046:SRX197047 TBT197046:TBT197047 TLP197046:TLP197047 TVL197046:TVL197047 UFH197046:UFH197047 UPD197046:UPD197047 UYZ197046:UYZ197047 VIV197046:VIV197047 VSR197046:VSR197047 WCN197046:WCN197047 WMJ197046:WMJ197047 WWF197046:WWF197047 JT262582:JT262583 TP262582:TP262583 ADL262582:ADL262583 ANH262582:ANH262583 AXD262582:AXD262583 BGZ262582:BGZ262583 BQV262582:BQV262583 CAR262582:CAR262583 CKN262582:CKN262583 CUJ262582:CUJ262583 DEF262582:DEF262583 DOB262582:DOB262583 DXX262582:DXX262583 EHT262582:EHT262583 ERP262582:ERP262583 FBL262582:FBL262583 FLH262582:FLH262583 FVD262582:FVD262583 GEZ262582:GEZ262583 GOV262582:GOV262583 GYR262582:GYR262583 HIN262582:HIN262583 HSJ262582:HSJ262583 ICF262582:ICF262583 IMB262582:IMB262583 IVX262582:IVX262583 JFT262582:JFT262583 JPP262582:JPP262583 JZL262582:JZL262583 KJH262582:KJH262583 KTD262582:KTD262583 LCZ262582:LCZ262583 LMV262582:LMV262583 LWR262582:LWR262583 MGN262582:MGN262583 MQJ262582:MQJ262583 NAF262582:NAF262583 NKB262582:NKB262583 NTX262582:NTX262583 ODT262582:ODT262583 ONP262582:ONP262583 OXL262582:OXL262583 PHH262582:PHH262583 PRD262582:PRD262583 QAZ262582:QAZ262583 QKV262582:QKV262583 QUR262582:QUR262583 REN262582:REN262583 ROJ262582:ROJ262583 RYF262582:RYF262583 SIB262582:SIB262583 SRX262582:SRX262583 TBT262582:TBT262583 TLP262582:TLP262583 TVL262582:TVL262583 UFH262582:UFH262583 UPD262582:UPD262583 UYZ262582:UYZ262583 VIV262582:VIV262583 VSR262582:VSR262583 WCN262582:WCN262583 WMJ262582:WMJ262583 WWF262582:WWF262583 JT328118:JT328119 TP328118:TP328119 ADL328118:ADL328119 ANH328118:ANH328119 AXD328118:AXD328119 BGZ328118:BGZ328119 BQV328118:BQV328119 CAR328118:CAR328119 CKN328118:CKN328119 CUJ328118:CUJ328119 DEF328118:DEF328119 DOB328118:DOB328119 DXX328118:DXX328119 EHT328118:EHT328119 ERP328118:ERP328119 FBL328118:FBL328119 FLH328118:FLH328119 FVD328118:FVD328119 GEZ328118:GEZ328119 GOV328118:GOV328119 GYR328118:GYR328119 HIN328118:HIN328119 HSJ328118:HSJ328119 ICF328118:ICF328119 IMB328118:IMB328119 IVX328118:IVX328119 JFT328118:JFT328119 JPP328118:JPP328119 JZL328118:JZL328119 KJH328118:KJH328119 KTD328118:KTD328119 LCZ328118:LCZ328119 LMV328118:LMV328119 LWR328118:LWR328119 MGN328118:MGN328119 MQJ328118:MQJ328119 NAF328118:NAF328119 NKB328118:NKB328119 NTX328118:NTX328119 ODT328118:ODT328119 ONP328118:ONP328119 OXL328118:OXL328119 PHH328118:PHH328119 PRD328118:PRD328119 QAZ328118:QAZ328119 QKV328118:QKV328119 QUR328118:QUR328119 REN328118:REN328119 ROJ328118:ROJ328119 RYF328118:RYF328119 SIB328118:SIB328119 SRX328118:SRX328119 TBT328118:TBT328119 TLP328118:TLP328119 TVL328118:TVL328119 UFH328118:UFH328119 UPD328118:UPD328119 UYZ328118:UYZ328119 VIV328118:VIV328119 VSR328118:VSR328119 WCN328118:WCN328119 WMJ328118:WMJ328119 WWF328118:WWF328119 JT393654:JT393655 TP393654:TP393655 ADL393654:ADL393655 ANH393654:ANH393655 AXD393654:AXD393655 BGZ393654:BGZ393655 BQV393654:BQV393655 CAR393654:CAR393655 CKN393654:CKN393655 CUJ393654:CUJ393655 DEF393654:DEF393655 DOB393654:DOB393655 DXX393654:DXX393655 EHT393654:EHT393655 ERP393654:ERP393655 FBL393654:FBL393655 FLH393654:FLH393655 FVD393654:FVD393655 GEZ393654:GEZ393655 GOV393654:GOV393655 GYR393654:GYR393655 HIN393654:HIN393655 HSJ393654:HSJ393655 ICF393654:ICF393655 IMB393654:IMB393655 IVX393654:IVX393655 JFT393654:JFT393655 JPP393654:JPP393655 JZL393654:JZL393655 KJH393654:KJH393655 KTD393654:KTD393655 LCZ393654:LCZ393655 LMV393654:LMV393655 LWR393654:LWR393655 MGN393654:MGN393655 MQJ393654:MQJ393655 NAF393654:NAF393655 NKB393654:NKB393655 NTX393654:NTX393655 ODT393654:ODT393655 ONP393654:ONP393655 OXL393654:OXL393655 PHH393654:PHH393655 PRD393654:PRD393655 QAZ393654:QAZ393655 QKV393654:QKV393655 QUR393654:QUR393655 REN393654:REN393655 ROJ393654:ROJ393655 RYF393654:RYF393655 SIB393654:SIB393655 SRX393654:SRX393655 TBT393654:TBT393655 TLP393654:TLP393655 TVL393654:TVL393655 UFH393654:UFH393655 UPD393654:UPD393655 UYZ393654:UYZ393655 VIV393654:VIV393655 VSR393654:VSR393655 WCN393654:WCN393655 WMJ393654:WMJ393655 WWF393654:WWF393655 JT459190:JT459191 TP459190:TP459191 ADL459190:ADL459191 ANH459190:ANH459191 AXD459190:AXD459191 BGZ459190:BGZ459191 BQV459190:BQV459191 CAR459190:CAR459191 CKN459190:CKN459191 CUJ459190:CUJ459191 DEF459190:DEF459191 DOB459190:DOB459191 DXX459190:DXX459191 EHT459190:EHT459191 ERP459190:ERP459191 FBL459190:FBL459191 FLH459190:FLH459191 FVD459190:FVD459191 GEZ459190:GEZ459191 GOV459190:GOV459191 GYR459190:GYR459191 HIN459190:HIN459191 HSJ459190:HSJ459191 ICF459190:ICF459191 IMB459190:IMB459191 IVX459190:IVX459191 JFT459190:JFT459191 JPP459190:JPP459191 JZL459190:JZL459191 KJH459190:KJH459191 KTD459190:KTD459191 LCZ459190:LCZ459191 LMV459190:LMV459191 LWR459190:LWR459191 MGN459190:MGN459191 MQJ459190:MQJ459191 NAF459190:NAF459191 NKB459190:NKB459191 NTX459190:NTX459191 ODT459190:ODT459191 ONP459190:ONP459191 OXL459190:OXL459191 PHH459190:PHH459191 PRD459190:PRD459191 QAZ459190:QAZ459191 QKV459190:QKV459191 QUR459190:QUR459191 REN459190:REN459191 ROJ459190:ROJ459191 RYF459190:RYF459191 SIB459190:SIB459191 SRX459190:SRX459191 TBT459190:TBT459191 TLP459190:TLP459191 TVL459190:TVL459191 UFH459190:UFH459191 UPD459190:UPD459191 UYZ459190:UYZ459191 VIV459190:VIV459191 VSR459190:VSR459191 WCN459190:WCN459191 WMJ459190:WMJ459191 WWF459190:WWF459191 JT524726:JT524727 TP524726:TP524727 ADL524726:ADL524727 ANH524726:ANH524727 AXD524726:AXD524727 BGZ524726:BGZ524727 BQV524726:BQV524727 CAR524726:CAR524727 CKN524726:CKN524727 CUJ524726:CUJ524727 DEF524726:DEF524727 DOB524726:DOB524727 DXX524726:DXX524727 EHT524726:EHT524727 ERP524726:ERP524727 FBL524726:FBL524727 FLH524726:FLH524727 FVD524726:FVD524727 GEZ524726:GEZ524727 GOV524726:GOV524727 GYR524726:GYR524727 HIN524726:HIN524727 HSJ524726:HSJ524727 ICF524726:ICF524727 IMB524726:IMB524727 IVX524726:IVX524727 JFT524726:JFT524727 JPP524726:JPP524727 JZL524726:JZL524727 KJH524726:KJH524727 KTD524726:KTD524727 LCZ524726:LCZ524727 LMV524726:LMV524727 LWR524726:LWR524727 MGN524726:MGN524727 MQJ524726:MQJ524727 NAF524726:NAF524727 NKB524726:NKB524727 NTX524726:NTX524727 ODT524726:ODT524727 ONP524726:ONP524727 OXL524726:OXL524727 PHH524726:PHH524727 PRD524726:PRD524727 QAZ524726:QAZ524727 QKV524726:QKV524727 QUR524726:QUR524727 REN524726:REN524727 ROJ524726:ROJ524727 RYF524726:RYF524727 SIB524726:SIB524727 SRX524726:SRX524727 TBT524726:TBT524727 TLP524726:TLP524727 TVL524726:TVL524727 UFH524726:UFH524727 UPD524726:UPD524727 UYZ524726:UYZ524727 VIV524726:VIV524727 VSR524726:VSR524727 WCN524726:WCN524727 WMJ524726:WMJ524727 WWF524726:WWF524727 JT590262:JT590263 TP590262:TP590263 ADL590262:ADL590263 ANH590262:ANH590263 AXD590262:AXD590263 BGZ590262:BGZ590263 BQV590262:BQV590263 CAR590262:CAR590263 CKN590262:CKN590263 CUJ590262:CUJ590263 DEF590262:DEF590263 DOB590262:DOB590263 DXX590262:DXX590263 EHT590262:EHT590263 ERP590262:ERP590263 FBL590262:FBL590263 FLH590262:FLH590263 FVD590262:FVD590263 GEZ590262:GEZ590263 GOV590262:GOV590263 GYR590262:GYR590263 HIN590262:HIN590263 HSJ590262:HSJ590263 ICF590262:ICF590263 IMB590262:IMB590263 IVX590262:IVX590263 JFT590262:JFT590263 JPP590262:JPP590263 JZL590262:JZL590263 KJH590262:KJH590263 KTD590262:KTD590263 LCZ590262:LCZ590263 LMV590262:LMV590263 LWR590262:LWR590263 MGN590262:MGN590263 MQJ590262:MQJ590263 NAF590262:NAF590263 NKB590262:NKB590263 NTX590262:NTX590263 ODT590262:ODT590263 ONP590262:ONP590263 OXL590262:OXL590263 PHH590262:PHH590263 PRD590262:PRD590263 QAZ590262:QAZ590263 QKV590262:QKV590263 QUR590262:QUR590263 REN590262:REN590263 ROJ590262:ROJ590263 RYF590262:RYF590263 SIB590262:SIB590263 SRX590262:SRX590263 TBT590262:TBT590263 TLP590262:TLP590263 TVL590262:TVL590263 UFH590262:UFH590263 UPD590262:UPD590263 UYZ590262:UYZ590263 VIV590262:VIV590263 VSR590262:VSR590263 WCN590262:WCN590263 WMJ590262:WMJ590263 WWF590262:WWF590263 JT655798:JT655799 TP655798:TP655799 ADL655798:ADL655799 ANH655798:ANH655799 AXD655798:AXD655799 BGZ655798:BGZ655799 BQV655798:BQV655799 CAR655798:CAR655799 CKN655798:CKN655799 CUJ655798:CUJ655799 DEF655798:DEF655799 DOB655798:DOB655799 DXX655798:DXX655799 EHT655798:EHT655799 ERP655798:ERP655799 FBL655798:FBL655799 FLH655798:FLH655799 FVD655798:FVD655799 GEZ655798:GEZ655799 GOV655798:GOV655799 GYR655798:GYR655799 HIN655798:HIN655799 HSJ655798:HSJ655799 ICF655798:ICF655799 IMB655798:IMB655799 IVX655798:IVX655799 JFT655798:JFT655799 JPP655798:JPP655799 JZL655798:JZL655799 KJH655798:KJH655799 KTD655798:KTD655799 LCZ655798:LCZ655799 LMV655798:LMV655799 LWR655798:LWR655799 MGN655798:MGN655799 MQJ655798:MQJ655799 NAF655798:NAF655799 NKB655798:NKB655799 NTX655798:NTX655799 ODT655798:ODT655799 ONP655798:ONP655799 OXL655798:OXL655799 PHH655798:PHH655799 PRD655798:PRD655799 QAZ655798:QAZ655799 QKV655798:QKV655799 QUR655798:QUR655799 REN655798:REN655799 ROJ655798:ROJ655799 RYF655798:RYF655799 SIB655798:SIB655799 SRX655798:SRX655799 TBT655798:TBT655799 TLP655798:TLP655799 TVL655798:TVL655799 UFH655798:UFH655799 UPD655798:UPD655799 UYZ655798:UYZ655799 VIV655798:VIV655799 VSR655798:VSR655799 WCN655798:WCN655799 WMJ655798:WMJ655799 WWF655798:WWF655799 JT721334:JT721335 TP721334:TP721335 ADL721334:ADL721335 ANH721334:ANH721335 AXD721334:AXD721335 BGZ721334:BGZ721335 BQV721334:BQV721335 CAR721334:CAR721335 CKN721334:CKN721335 CUJ721334:CUJ721335 DEF721334:DEF721335 DOB721334:DOB721335 DXX721334:DXX721335 EHT721334:EHT721335 ERP721334:ERP721335 FBL721334:FBL721335 FLH721334:FLH721335 FVD721334:FVD721335 GEZ721334:GEZ721335 GOV721334:GOV721335 GYR721334:GYR721335 HIN721334:HIN721335 HSJ721334:HSJ721335 ICF721334:ICF721335 IMB721334:IMB721335 IVX721334:IVX721335 JFT721334:JFT721335 JPP721334:JPP721335 JZL721334:JZL721335 KJH721334:KJH721335 KTD721334:KTD721335 LCZ721334:LCZ721335 LMV721334:LMV721335 LWR721334:LWR721335 MGN721334:MGN721335 MQJ721334:MQJ721335 NAF721334:NAF721335 NKB721334:NKB721335 NTX721334:NTX721335 ODT721334:ODT721335 ONP721334:ONP721335 OXL721334:OXL721335 PHH721334:PHH721335 PRD721334:PRD721335 QAZ721334:QAZ721335 QKV721334:QKV721335 QUR721334:QUR721335 REN721334:REN721335 ROJ721334:ROJ721335 RYF721334:RYF721335 SIB721334:SIB721335 SRX721334:SRX721335 TBT721334:TBT721335 TLP721334:TLP721335 TVL721334:TVL721335 UFH721334:UFH721335 UPD721334:UPD721335 UYZ721334:UYZ721335 VIV721334:VIV721335 VSR721334:VSR721335 WCN721334:WCN721335 WMJ721334:WMJ721335 WWF721334:WWF721335 JT786870:JT786871 TP786870:TP786871 ADL786870:ADL786871 ANH786870:ANH786871 AXD786870:AXD786871 BGZ786870:BGZ786871 BQV786870:BQV786871 CAR786870:CAR786871 CKN786870:CKN786871 CUJ786870:CUJ786871 DEF786870:DEF786871 DOB786870:DOB786871 DXX786870:DXX786871 EHT786870:EHT786871 ERP786870:ERP786871 FBL786870:FBL786871 FLH786870:FLH786871 FVD786870:FVD786871 GEZ786870:GEZ786871 GOV786870:GOV786871 GYR786870:GYR786871 HIN786870:HIN786871 HSJ786870:HSJ786871 ICF786870:ICF786871 IMB786870:IMB786871 IVX786870:IVX786871 JFT786870:JFT786871 JPP786870:JPP786871 JZL786870:JZL786871 KJH786870:KJH786871 KTD786870:KTD786871 LCZ786870:LCZ786871 LMV786870:LMV786871 LWR786870:LWR786871 MGN786870:MGN786871 MQJ786870:MQJ786871 NAF786870:NAF786871 NKB786870:NKB786871 NTX786870:NTX786871 ODT786870:ODT786871 ONP786870:ONP786871 OXL786870:OXL786871 PHH786870:PHH786871 PRD786870:PRD786871 QAZ786870:QAZ786871 QKV786870:QKV786871 QUR786870:QUR786871 REN786870:REN786871 ROJ786870:ROJ786871 RYF786870:RYF786871 SIB786870:SIB786871 SRX786870:SRX786871 TBT786870:TBT786871 TLP786870:TLP786871 TVL786870:TVL786871 UFH786870:UFH786871 UPD786870:UPD786871 UYZ786870:UYZ786871 VIV786870:VIV786871 VSR786870:VSR786871 WCN786870:WCN786871 WMJ786870:WMJ786871 WWF786870:WWF786871 JT852406:JT852407 TP852406:TP852407 ADL852406:ADL852407 ANH852406:ANH852407 AXD852406:AXD852407 BGZ852406:BGZ852407 BQV852406:BQV852407 CAR852406:CAR852407 CKN852406:CKN852407 CUJ852406:CUJ852407 DEF852406:DEF852407 DOB852406:DOB852407 DXX852406:DXX852407 EHT852406:EHT852407 ERP852406:ERP852407 FBL852406:FBL852407 FLH852406:FLH852407 FVD852406:FVD852407 GEZ852406:GEZ852407 GOV852406:GOV852407 GYR852406:GYR852407 HIN852406:HIN852407 HSJ852406:HSJ852407 ICF852406:ICF852407 IMB852406:IMB852407 IVX852406:IVX852407 JFT852406:JFT852407 JPP852406:JPP852407 JZL852406:JZL852407 KJH852406:KJH852407 KTD852406:KTD852407 LCZ852406:LCZ852407 LMV852406:LMV852407 LWR852406:LWR852407 MGN852406:MGN852407 MQJ852406:MQJ852407 NAF852406:NAF852407 NKB852406:NKB852407 NTX852406:NTX852407 ODT852406:ODT852407 ONP852406:ONP852407 OXL852406:OXL852407 PHH852406:PHH852407 PRD852406:PRD852407 QAZ852406:QAZ852407 QKV852406:QKV852407 QUR852406:QUR852407 REN852406:REN852407 ROJ852406:ROJ852407 RYF852406:RYF852407 SIB852406:SIB852407 SRX852406:SRX852407 TBT852406:TBT852407 TLP852406:TLP852407 TVL852406:TVL852407 UFH852406:UFH852407 UPD852406:UPD852407 UYZ852406:UYZ852407 VIV852406:VIV852407 VSR852406:VSR852407 WCN852406:WCN852407 WMJ852406:WMJ852407 WWF852406:WWF852407 JT917942:JT917943 TP917942:TP917943 ADL917942:ADL917943 ANH917942:ANH917943 AXD917942:AXD917943 BGZ917942:BGZ917943 BQV917942:BQV917943 CAR917942:CAR917943 CKN917942:CKN917943 CUJ917942:CUJ917943 DEF917942:DEF917943 DOB917942:DOB917943 DXX917942:DXX917943 EHT917942:EHT917943 ERP917942:ERP917943 FBL917942:FBL917943 FLH917942:FLH917943 FVD917942:FVD917943 GEZ917942:GEZ917943 GOV917942:GOV917943 GYR917942:GYR917943 HIN917942:HIN917943 HSJ917942:HSJ917943 ICF917942:ICF917943 IMB917942:IMB917943 IVX917942:IVX917943 JFT917942:JFT917943 JPP917942:JPP917943 JZL917942:JZL917943 KJH917942:KJH917943 KTD917942:KTD917943 LCZ917942:LCZ917943 LMV917942:LMV917943 LWR917942:LWR917943 MGN917942:MGN917943 MQJ917942:MQJ917943 NAF917942:NAF917943 NKB917942:NKB917943 NTX917942:NTX917943 ODT917942:ODT917943 ONP917942:ONP917943 OXL917942:OXL917943 PHH917942:PHH917943 PRD917942:PRD917943 QAZ917942:QAZ917943 QKV917942:QKV917943 QUR917942:QUR917943 REN917942:REN917943 ROJ917942:ROJ917943 RYF917942:RYF917943 SIB917942:SIB917943 SRX917942:SRX917943 TBT917942:TBT917943 TLP917942:TLP917943 TVL917942:TVL917943 UFH917942:UFH917943 UPD917942:UPD917943 UYZ917942:UYZ917943 VIV917942:VIV917943 VSR917942:VSR917943 WCN917942:WCN917943 WMJ917942:WMJ917943 WWF917942:WWF917943 JT983478:JT983479 TP983478:TP983479 ADL983478:ADL983479 ANH983478:ANH983479 AXD983478:AXD983479 BGZ983478:BGZ983479 BQV983478:BQV983479 CAR983478:CAR983479 CKN983478:CKN983479 CUJ983478:CUJ983479 DEF983478:DEF983479 DOB983478:DOB983479 DXX983478:DXX983479 EHT983478:EHT983479 ERP983478:ERP983479 FBL983478:FBL983479 FLH983478:FLH983479 FVD983478:FVD983479 GEZ983478:GEZ983479 GOV983478:GOV983479 GYR983478:GYR983479 HIN983478:HIN983479 HSJ983478:HSJ983479 ICF983478:ICF983479 IMB983478:IMB983479 IVX983478:IVX983479 JFT983478:JFT983479 JPP983478:JPP983479 JZL983478:JZL983479 KJH983478:KJH983479 KTD983478:KTD983479 LCZ983478:LCZ983479 LMV983478:LMV983479 LWR983478:LWR983479 MGN983478:MGN983479 MQJ983478:MQJ983479 NAF983478:NAF983479 NKB983478:NKB983479 NTX983478:NTX983479 ODT983478:ODT983479 ONP983478:ONP983479 OXL983478:OXL983479 PHH983478:PHH983479 PRD983478:PRD983479 QAZ983478:QAZ983479 QKV983478:QKV983479 QUR983478:QUR983479 REN983478:REN983479 ROJ983478:ROJ983479 RYF983478:RYF983479 SIB983478:SIB983479 SRX983478:SRX983479 TBT983478:TBT983479 TLP983478:TLP983479 TVL983478:TVL983479 UFH983478:UFH983479 UPD983478:UPD983479 UYZ983478:UYZ983479 VIV983478:VIV983479 VSR983478:VSR983479 WCN983478:WCN983479 WMJ983478:WMJ983479 WWF983478:WWF983479 JT65755:JT65811 TP65755:TP65811 ADL65755:ADL65811 ANH65755:ANH65811 AXD65755:AXD65811 BGZ65755:BGZ65811 BQV65755:BQV65811 CAR65755:CAR65811 CKN65755:CKN65811 CUJ65755:CUJ65811 DEF65755:DEF65811 DOB65755:DOB65811 DXX65755:DXX65811 EHT65755:EHT65811 ERP65755:ERP65811 FBL65755:FBL65811 FLH65755:FLH65811 FVD65755:FVD65811 GEZ65755:GEZ65811 GOV65755:GOV65811 GYR65755:GYR65811 HIN65755:HIN65811 HSJ65755:HSJ65811 ICF65755:ICF65811 IMB65755:IMB65811 IVX65755:IVX65811 JFT65755:JFT65811 JPP65755:JPP65811 JZL65755:JZL65811 KJH65755:KJH65811 KTD65755:KTD65811 LCZ65755:LCZ65811 LMV65755:LMV65811 LWR65755:LWR65811 MGN65755:MGN65811 MQJ65755:MQJ65811 NAF65755:NAF65811 NKB65755:NKB65811 NTX65755:NTX65811 ODT65755:ODT65811 ONP65755:ONP65811 OXL65755:OXL65811 PHH65755:PHH65811 PRD65755:PRD65811 QAZ65755:QAZ65811 QKV65755:QKV65811 QUR65755:QUR65811 REN65755:REN65811 ROJ65755:ROJ65811 RYF65755:RYF65811 SIB65755:SIB65811 SRX65755:SRX65811 TBT65755:TBT65811 TLP65755:TLP65811 TVL65755:TVL65811 UFH65755:UFH65811 UPD65755:UPD65811 UYZ65755:UYZ65811 VIV65755:VIV65811 VSR65755:VSR65811 WCN65755:WCN65811 WMJ65755:WMJ65811 WWF65755:WWF65811 JT131291:JT131347 TP131291:TP131347 ADL131291:ADL131347 ANH131291:ANH131347 AXD131291:AXD131347 BGZ131291:BGZ131347 BQV131291:BQV131347 CAR131291:CAR131347 CKN131291:CKN131347 CUJ131291:CUJ131347 DEF131291:DEF131347 DOB131291:DOB131347 DXX131291:DXX131347 EHT131291:EHT131347 ERP131291:ERP131347 FBL131291:FBL131347 FLH131291:FLH131347 FVD131291:FVD131347 GEZ131291:GEZ131347 GOV131291:GOV131347 GYR131291:GYR131347 HIN131291:HIN131347 HSJ131291:HSJ131347 ICF131291:ICF131347 IMB131291:IMB131347 IVX131291:IVX131347 JFT131291:JFT131347 JPP131291:JPP131347 JZL131291:JZL131347 KJH131291:KJH131347 KTD131291:KTD131347 LCZ131291:LCZ131347 LMV131291:LMV131347 LWR131291:LWR131347 MGN131291:MGN131347 MQJ131291:MQJ131347 NAF131291:NAF131347 NKB131291:NKB131347 NTX131291:NTX131347 ODT131291:ODT131347 ONP131291:ONP131347 OXL131291:OXL131347 PHH131291:PHH131347 PRD131291:PRD131347 QAZ131291:QAZ131347 QKV131291:QKV131347 QUR131291:QUR131347 REN131291:REN131347 ROJ131291:ROJ131347 RYF131291:RYF131347 SIB131291:SIB131347 SRX131291:SRX131347 TBT131291:TBT131347 TLP131291:TLP131347 TVL131291:TVL131347 UFH131291:UFH131347 UPD131291:UPD131347 UYZ131291:UYZ131347 VIV131291:VIV131347 VSR131291:VSR131347 WCN131291:WCN131347 WMJ131291:WMJ131347 WWF131291:WWF131347 JT196827:JT196883 TP196827:TP196883 ADL196827:ADL196883 ANH196827:ANH196883 AXD196827:AXD196883 BGZ196827:BGZ196883 BQV196827:BQV196883 CAR196827:CAR196883 CKN196827:CKN196883 CUJ196827:CUJ196883 DEF196827:DEF196883 DOB196827:DOB196883 DXX196827:DXX196883 EHT196827:EHT196883 ERP196827:ERP196883 FBL196827:FBL196883 FLH196827:FLH196883 FVD196827:FVD196883 GEZ196827:GEZ196883 GOV196827:GOV196883 GYR196827:GYR196883 HIN196827:HIN196883 HSJ196827:HSJ196883 ICF196827:ICF196883 IMB196827:IMB196883 IVX196827:IVX196883 JFT196827:JFT196883 JPP196827:JPP196883 JZL196827:JZL196883 KJH196827:KJH196883 KTD196827:KTD196883 LCZ196827:LCZ196883 LMV196827:LMV196883 LWR196827:LWR196883 MGN196827:MGN196883 MQJ196827:MQJ196883 NAF196827:NAF196883 NKB196827:NKB196883 NTX196827:NTX196883 ODT196827:ODT196883 ONP196827:ONP196883 OXL196827:OXL196883 PHH196827:PHH196883 PRD196827:PRD196883 QAZ196827:QAZ196883 QKV196827:QKV196883 QUR196827:QUR196883 REN196827:REN196883 ROJ196827:ROJ196883 RYF196827:RYF196883 SIB196827:SIB196883 SRX196827:SRX196883 TBT196827:TBT196883 TLP196827:TLP196883 TVL196827:TVL196883 UFH196827:UFH196883 UPD196827:UPD196883 UYZ196827:UYZ196883 VIV196827:VIV196883 VSR196827:VSR196883 WCN196827:WCN196883 WMJ196827:WMJ196883 WWF196827:WWF196883 JT262363:JT262419 TP262363:TP262419 ADL262363:ADL262419 ANH262363:ANH262419 AXD262363:AXD262419 BGZ262363:BGZ262419 BQV262363:BQV262419 CAR262363:CAR262419 CKN262363:CKN262419 CUJ262363:CUJ262419 DEF262363:DEF262419 DOB262363:DOB262419 DXX262363:DXX262419 EHT262363:EHT262419 ERP262363:ERP262419 FBL262363:FBL262419 FLH262363:FLH262419 FVD262363:FVD262419 GEZ262363:GEZ262419 GOV262363:GOV262419 GYR262363:GYR262419 HIN262363:HIN262419 HSJ262363:HSJ262419 ICF262363:ICF262419 IMB262363:IMB262419 IVX262363:IVX262419 JFT262363:JFT262419 JPP262363:JPP262419 JZL262363:JZL262419 KJH262363:KJH262419 KTD262363:KTD262419 LCZ262363:LCZ262419 LMV262363:LMV262419 LWR262363:LWR262419 MGN262363:MGN262419 MQJ262363:MQJ262419 NAF262363:NAF262419 NKB262363:NKB262419 NTX262363:NTX262419 ODT262363:ODT262419 ONP262363:ONP262419 OXL262363:OXL262419 PHH262363:PHH262419 PRD262363:PRD262419 QAZ262363:QAZ262419 QKV262363:QKV262419 QUR262363:QUR262419 REN262363:REN262419 ROJ262363:ROJ262419 RYF262363:RYF262419 SIB262363:SIB262419 SRX262363:SRX262419 TBT262363:TBT262419 TLP262363:TLP262419 TVL262363:TVL262419 UFH262363:UFH262419 UPD262363:UPD262419 UYZ262363:UYZ262419 VIV262363:VIV262419 VSR262363:VSR262419 WCN262363:WCN262419 WMJ262363:WMJ262419 WWF262363:WWF262419 JT327899:JT327955 TP327899:TP327955 ADL327899:ADL327955 ANH327899:ANH327955 AXD327899:AXD327955 BGZ327899:BGZ327955 BQV327899:BQV327955 CAR327899:CAR327955 CKN327899:CKN327955 CUJ327899:CUJ327955 DEF327899:DEF327955 DOB327899:DOB327955 DXX327899:DXX327955 EHT327899:EHT327955 ERP327899:ERP327955 FBL327899:FBL327955 FLH327899:FLH327955 FVD327899:FVD327955 GEZ327899:GEZ327955 GOV327899:GOV327955 GYR327899:GYR327955 HIN327899:HIN327955 HSJ327899:HSJ327955 ICF327899:ICF327955 IMB327899:IMB327955 IVX327899:IVX327955 JFT327899:JFT327955 JPP327899:JPP327955 JZL327899:JZL327955 KJH327899:KJH327955 KTD327899:KTD327955 LCZ327899:LCZ327955 LMV327899:LMV327955 LWR327899:LWR327955 MGN327899:MGN327955 MQJ327899:MQJ327955 NAF327899:NAF327955 NKB327899:NKB327955 NTX327899:NTX327955 ODT327899:ODT327955 ONP327899:ONP327955 OXL327899:OXL327955 PHH327899:PHH327955 PRD327899:PRD327955 QAZ327899:QAZ327955 QKV327899:QKV327955 QUR327899:QUR327955 REN327899:REN327955 ROJ327899:ROJ327955 RYF327899:RYF327955 SIB327899:SIB327955 SRX327899:SRX327955 TBT327899:TBT327955 TLP327899:TLP327955 TVL327899:TVL327955 UFH327899:UFH327955 UPD327899:UPD327955 UYZ327899:UYZ327955 VIV327899:VIV327955 VSR327899:VSR327955 WCN327899:WCN327955 WMJ327899:WMJ327955 WWF327899:WWF327955 JT393435:JT393491 TP393435:TP393491 ADL393435:ADL393491 ANH393435:ANH393491 AXD393435:AXD393491 BGZ393435:BGZ393491 BQV393435:BQV393491 CAR393435:CAR393491 CKN393435:CKN393491 CUJ393435:CUJ393491 DEF393435:DEF393491 DOB393435:DOB393491 DXX393435:DXX393491 EHT393435:EHT393491 ERP393435:ERP393491 FBL393435:FBL393491 FLH393435:FLH393491 FVD393435:FVD393491 GEZ393435:GEZ393491 GOV393435:GOV393491 GYR393435:GYR393491 HIN393435:HIN393491 HSJ393435:HSJ393491 ICF393435:ICF393491 IMB393435:IMB393491 IVX393435:IVX393491 JFT393435:JFT393491 JPP393435:JPP393491 JZL393435:JZL393491 KJH393435:KJH393491 KTD393435:KTD393491 LCZ393435:LCZ393491 LMV393435:LMV393491 LWR393435:LWR393491 MGN393435:MGN393491 MQJ393435:MQJ393491 NAF393435:NAF393491 NKB393435:NKB393491 NTX393435:NTX393491 ODT393435:ODT393491 ONP393435:ONP393491 OXL393435:OXL393491 PHH393435:PHH393491 PRD393435:PRD393491 QAZ393435:QAZ393491 QKV393435:QKV393491 QUR393435:QUR393491 REN393435:REN393491 ROJ393435:ROJ393491 RYF393435:RYF393491 SIB393435:SIB393491 SRX393435:SRX393491 TBT393435:TBT393491 TLP393435:TLP393491 TVL393435:TVL393491 UFH393435:UFH393491 UPD393435:UPD393491 UYZ393435:UYZ393491 VIV393435:VIV393491 VSR393435:VSR393491 WCN393435:WCN393491 WMJ393435:WMJ393491 WWF393435:WWF393491 JT458971:JT459027 TP458971:TP459027 ADL458971:ADL459027 ANH458971:ANH459027 AXD458971:AXD459027 BGZ458971:BGZ459027 BQV458971:BQV459027 CAR458971:CAR459027 CKN458971:CKN459027 CUJ458971:CUJ459027 DEF458971:DEF459027 DOB458971:DOB459027 DXX458971:DXX459027 EHT458971:EHT459027 ERP458971:ERP459027 FBL458971:FBL459027 FLH458971:FLH459027 FVD458971:FVD459027 GEZ458971:GEZ459027 GOV458971:GOV459027 GYR458971:GYR459027 HIN458971:HIN459027 HSJ458971:HSJ459027 ICF458971:ICF459027 IMB458971:IMB459027 IVX458971:IVX459027 JFT458971:JFT459027 JPP458971:JPP459027 JZL458971:JZL459027 KJH458971:KJH459027 KTD458971:KTD459027 LCZ458971:LCZ459027 LMV458971:LMV459027 LWR458971:LWR459027 MGN458971:MGN459027 MQJ458971:MQJ459027 NAF458971:NAF459027 NKB458971:NKB459027 NTX458971:NTX459027 ODT458971:ODT459027 ONP458971:ONP459027 OXL458971:OXL459027 PHH458971:PHH459027 PRD458971:PRD459027 QAZ458971:QAZ459027 QKV458971:QKV459027 QUR458971:QUR459027 REN458971:REN459027 ROJ458971:ROJ459027 RYF458971:RYF459027 SIB458971:SIB459027 SRX458971:SRX459027 TBT458971:TBT459027 TLP458971:TLP459027 TVL458971:TVL459027 UFH458971:UFH459027 UPD458971:UPD459027 UYZ458971:UYZ459027 VIV458971:VIV459027 VSR458971:VSR459027 WCN458971:WCN459027 WMJ458971:WMJ459027 WWF458971:WWF459027 JT524507:JT524563 TP524507:TP524563 ADL524507:ADL524563 ANH524507:ANH524563 AXD524507:AXD524563 BGZ524507:BGZ524563 BQV524507:BQV524563 CAR524507:CAR524563 CKN524507:CKN524563 CUJ524507:CUJ524563 DEF524507:DEF524563 DOB524507:DOB524563 DXX524507:DXX524563 EHT524507:EHT524563 ERP524507:ERP524563 FBL524507:FBL524563 FLH524507:FLH524563 FVD524507:FVD524563 GEZ524507:GEZ524563 GOV524507:GOV524563 GYR524507:GYR524563 HIN524507:HIN524563 HSJ524507:HSJ524563 ICF524507:ICF524563 IMB524507:IMB524563 IVX524507:IVX524563 JFT524507:JFT524563 JPP524507:JPP524563 JZL524507:JZL524563 KJH524507:KJH524563 KTD524507:KTD524563 LCZ524507:LCZ524563 LMV524507:LMV524563 LWR524507:LWR524563 MGN524507:MGN524563 MQJ524507:MQJ524563 NAF524507:NAF524563 NKB524507:NKB524563 NTX524507:NTX524563 ODT524507:ODT524563 ONP524507:ONP524563 OXL524507:OXL524563 PHH524507:PHH524563 PRD524507:PRD524563 QAZ524507:QAZ524563 QKV524507:QKV524563 QUR524507:QUR524563 REN524507:REN524563 ROJ524507:ROJ524563 RYF524507:RYF524563 SIB524507:SIB524563 SRX524507:SRX524563 TBT524507:TBT524563 TLP524507:TLP524563 TVL524507:TVL524563 UFH524507:UFH524563 UPD524507:UPD524563 UYZ524507:UYZ524563 VIV524507:VIV524563 VSR524507:VSR524563 WCN524507:WCN524563 WMJ524507:WMJ524563 WWF524507:WWF524563 JT590043:JT590099 TP590043:TP590099 ADL590043:ADL590099 ANH590043:ANH590099 AXD590043:AXD590099 BGZ590043:BGZ590099 BQV590043:BQV590099 CAR590043:CAR590099 CKN590043:CKN590099 CUJ590043:CUJ590099 DEF590043:DEF590099 DOB590043:DOB590099 DXX590043:DXX590099 EHT590043:EHT590099 ERP590043:ERP590099 FBL590043:FBL590099 FLH590043:FLH590099 FVD590043:FVD590099 GEZ590043:GEZ590099 GOV590043:GOV590099 GYR590043:GYR590099 HIN590043:HIN590099 HSJ590043:HSJ590099 ICF590043:ICF590099 IMB590043:IMB590099 IVX590043:IVX590099 JFT590043:JFT590099 JPP590043:JPP590099 JZL590043:JZL590099 KJH590043:KJH590099 KTD590043:KTD590099 LCZ590043:LCZ590099 LMV590043:LMV590099 LWR590043:LWR590099 MGN590043:MGN590099 MQJ590043:MQJ590099 NAF590043:NAF590099 NKB590043:NKB590099 NTX590043:NTX590099 ODT590043:ODT590099 ONP590043:ONP590099 OXL590043:OXL590099 PHH590043:PHH590099 PRD590043:PRD590099 QAZ590043:QAZ590099 QKV590043:QKV590099 QUR590043:QUR590099 REN590043:REN590099 ROJ590043:ROJ590099 RYF590043:RYF590099 SIB590043:SIB590099 SRX590043:SRX590099 TBT590043:TBT590099 TLP590043:TLP590099 TVL590043:TVL590099 UFH590043:UFH590099 UPD590043:UPD590099 UYZ590043:UYZ590099 VIV590043:VIV590099 VSR590043:VSR590099 WCN590043:WCN590099 WMJ590043:WMJ590099 WWF590043:WWF590099 JT655579:JT655635 TP655579:TP655635 ADL655579:ADL655635 ANH655579:ANH655635 AXD655579:AXD655635 BGZ655579:BGZ655635 BQV655579:BQV655635 CAR655579:CAR655635 CKN655579:CKN655635 CUJ655579:CUJ655635 DEF655579:DEF655635 DOB655579:DOB655635 DXX655579:DXX655635 EHT655579:EHT655635 ERP655579:ERP655635 FBL655579:FBL655635 FLH655579:FLH655635 FVD655579:FVD655635 GEZ655579:GEZ655635 GOV655579:GOV655635 GYR655579:GYR655635 HIN655579:HIN655635 HSJ655579:HSJ655635 ICF655579:ICF655635 IMB655579:IMB655635 IVX655579:IVX655635 JFT655579:JFT655635 JPP655579:JPP655635 JZL655579:JZL655635 KJH655579:KJH655635 KTD655579:KTD655635 LCZ655579:LCZ655635 LMV655579:LMV655635 LWR655579:LWR655635 MGN655579:MGN655635 MQJ655579:MQJ655635 NAF655579:NAF655635 NKB655579:NKB655635 NTX655579:NTX655635 ODT655579:ODT655635 ONP655579:ONP655635 OXL655579:OXL655635 PHH655579:PHH655635 PRD655579:PRD655635 QAZ655579:QAZ655635 QKV655579:QKV655635 QUR655579:QUR655635 REN655579:REN655635 ROJ655579:ROJ655635 RYF655579:RYF655635 SIB655579:SIB655635 SRX655579:SRX655635 TBT655579:TBT655635 TLP655579:TLP655635 TVL655579:TVL655635 UFH655579:UFH655635 UPD655579:UPD655635 UYZ655579:UYZ655635 VIV655579:VIV655635 VSR655579:VSR655635 WCN655579:WCN655635 WMJ655579:WMJ655635 WWF655579:WWF655635 JT721115:JT721171 TP721115:TP721171 ADL721115:ADL721171 ANH721115:ANH721171 AXD721115:AXD721171 BGZ721115:BGZ721171 BQV721115:BQV721171 CAR721115:CAR721171 CKN721115:CKN721171 CUJ721115:CUJ721171 DEF721115:DEF721171 DOB721115:DOB721171 DXX721115:DXX721171 EHT721115:EHT721171 ERP721115:ERP721171 FBL721115:FBL721171 FLH721115:FLH721171 FVD721115:FVD721171 GEZ721115:GEZ721171 GOV721115:GOV721171 GYR721115:GYR721171 HIN721115:HIN721171 HSJ721115:HSJ721171 ICF721115:ICF721171 IMB721115:IMB721171 IVX721115:IVX721171 JFT721115:JFT721171 JPP721115:JPP721171 JZL721115:JZL721171 KJH721115:KJH721171 KTD721115:KTD721171 LCZ721115:LCZ721171 LMV721115:LMV721171 LWR721115:LWR721171 MGN721115:MGN721171 MQJ721115:MQJ721171 NAF721115:NAF721171 NKB721115:NKB721171 NTX721115:NTX721171 ODT721115:ODT721171 ONP721115:ONP721171 OXL721115:OXL721171 PHH721115:PHH721171 PRD721115:PRD721171 QAZ721115:QAZ721171 QKV721115:QKV721171 QUR721115:QUR721171 REN721115:REN721171 ROJ721115:ROJ721171 RYF721115:RYF721171 SIB721115:SIB721171 SRX721115:SRX721171 TBT721115:TBT721171 TLP721115:TLP721171 TVL721115:TVL721171 UFH721115:UFH721171 UPD721115:UPD721171 UYZ721115:UYZ721171 VIV721115:VIV721171 VSR721115:VSR721171 WCN721115:WCN721171 WMJ721115:WMJ721171 WWF721115:WWF721171 JT786651:JT786707 TP786651:TP786707 ADL786651:ADL786707 ANH786651:ANH786707 AXD786651:AXD786707 BGZ786651:BGZ786707 BQV786651:BQV786707 CAR786651:CAR786707 CKN786651:CKN786707 CUJ786651:CUJ786707 DEF786651:DEF786707 DOB786651:DOB786707 DXX786651:DXX786707 EHT786651:EHT786707 ERP786651:ERP786707 FBL786651:FBL786707 FLH786651:FLH786707 FVD786651:FVD786707 GEZ786651:GEZ786707 GOV786651:GOV786707 GYR786651:GYR786707 HIN786651:HIN786707 HSJ786651:HSJ786707 ICF786651:ICF786707 IMB786651:IMB786707 IVX786651:IVX786707 JFT786651:JFT786707 JPP786651:JPP786707 JZL786651:JZL786707 KJH786651:KJH786707 KTD786651:KTD786707 LCZ786651:LCZ786707 LMV786651:LMV786707 LWR786651:LWR786707 MGN786651:MGN786707 MQJ786651:MQJ786707 NAF786651:NAF786707 NKB786651:NKB786707 NTX786651:NTX786707 ODT786651:ODT786707 ONP786651:ONP786707 OXL786651:OXL786707 PHH786651:PHH786707 PRD786651:PRD786707 QAZ786651:QAZ786707 QKV786651:QKV786707 QUR786651:QUR786707 REN786651:REN786707 ROJ786651:ROJ786707 RYF786651:RYF786707 SIB786651:SIB786707 SRX786651:SRX786707 TBT786651:TBT786707 TLP786651:TLP786707 TVL786651:TVL786707 UFH786651:UFH786707 UPD786651:UPD786707 UYZ786651:UYZ786707 VIV786651:VIV786707 VSR786651:VSR786707 WCN786651:WCN786707 WMJ786651:WMJ786707 WWF786651:WWF786707 JT852187:JT852243 TP852187:TP852243 ADL852187:ADL852243 ANH852187:ANH852243 AXD852187:AXD852243 BGZ852187:BGZ852243 BQV852187:BQV852243 CAR852187:CAR852243 CKN852187:CKN852243 CUJ852187:CUJ852243 DEF852187:DEF852243 DOB852187:DOB852243 DXX852187:DXX852243 EHT852187:EHT852243 ERP852187:ERP852243 FBL852187:FBL852243 FLH852187:FLH852243 FVD852187:FVD852243 GEZ852187:GEZ852243 GOV852187:GOV852243 GYR852187:GYR852243 HIN852187:HIN852243 HSJ852187:HSJ852243 ICF852187:ICF852243 IMB852187:IMB852243 IVX852187:IVX852243 JFT852187:JFT852243 JPP852187:JPP852243 JZL852187:JZL852243 KJH852187:KJH852243 KTD852187:KTD852243 LCZ852187:LCZ852243 LMV852187:LMV852243 LWR852187:LWR852243 MGN852187:MGN852243 MQJ852187:MQJ852243 NAF852187:NAF852243 NKB852187:NKB852243 NTX852187:NTX852243 ODT852187:ODT852243 ONP852187:ONP852243 OXL852187:OXL852243 PHH852187:PHH852243 PRD852187:PRD852243 QAZ852187:QAZ852243 QKV852187:QKV852243 QUR852187:QUR852243 REN852187:REN852243 ROJ852187:ROJ852243 RYF852187:RYF852243 SIB852187:SIB852243 SRX852187:SRX852243 TBT852187:TBT852243 TLP852187:TLP852243 TVL852187:TVL852243 UFH852187:UFH852243 UPD852187:UPD852243 UYZ852187:UYZ852243 VIV852187:VIV852243 VSR852187:VSR852243 WCN852187:WCN852243 WMJ852187:WMJ852243 WWF852187:WWF852243 JT917723:JT917779 TP917723:TP917779 ADL917723:ADL917779 ANH917723:ANH917779 AXD917723:AXD917779 BGZ917723:BGZ917779 BQV917723:BQV917779 CAR917723:CAR917779 CKN917723:CKN917779 CUJ917723:CUJ917779 DEF917723:DEF917779 DOB917723:DOB917779 DXX917723:DXX917779 EHT917723:EHT917779 ERP917723:ERP917779 FBL917723:FBL917779 FLH917723:FLH917779 FVD917723:FVD917779 GEZ917723:GEZ917779 GOV917723:GOV917779 GYR917723:GYR917779 HIN917723:HIN917779 HSJ917723:HSJ917779 ICF917723:ICF917779 IMB917723:IMB917779 IVX917723:IVX917779 JFT917723:JFT917779 JPP917723:JPP917779 JZL917723:JZL917779 KJH917723:KJH917779 KTD917723:KTD917779 LCZ917723:LCZ917779 LMV917723:LMV917779 LWR917723:LWR917779 MGN917723:MGN917779 MQJ917723:MQJ917779 NAF917723:NAF917779 NKB917723:NKB917779 NTX917723:NTX917779 ODT917723:ODT917779 ONP917723:ONP917779 OXL917723:OXL917779 PHH917723:PHH917779 PRD917723:PRD917779 QAZ917723:QAZ917779 QKV917723:QKV917779 QUR917723:QUR917779 REN917723:REN917779 ROJ917723:ROJ917779 RYF917723:RYF917779 SIB917723:SIB917779 SRX917723:SRX917779 TBT917723:TBT917779 TLP917723:TLP917779 TVL917723:TVL917779 UFH917723:UFH917779 UPD917723:UPD917779 UYZ917723:UYZ917779 VIV917723:VIV917779 VSR917723:VSR917779 WCN917723:WCN917779 WMJ917723:WMJ917779 WWF917723:WWF917779 JT983259:JT983315 TP983259:TP983315 ADL983259:ADL983315 ANH983259:ANH983315 AXD983259:AXD983315 BGZ983259:BGZ983315 BQV983259:BQV983315 CAR983259:CAR983315 CKN983259:CKN983315 CUJ983259:CUJ983315 DEF983259:DEF983315 DOB983259:DOB983315 DXX983259:DXX983315 EHT983259:EHT983315 ERP983259:ERP983315 FBL983259:FBL983315 FLH983259:FLH983315 FVD983259:FVD983315 GEZ983259:GEZ983315 GOV983259:GOV983315 GYR983259:GYR983315 HIN983259:HIN983315 HSJ983259:HSJ983315 ICF983259:ICF983315 IMB983259:IMB983315 IVX983259:IVX983315 JFT983259:JFT983315 JPP983259:JPP983315 JZL983259:JZL983315 KJH983259:KJH983315 KTD983259:KTD983315 LCZ983259:LCZ983315 LMV983259:LMV983315 LWR983259:LWR983315 MGN983259:MGN983315 MQJ983259:MQJ983315 NAF983259:NAF983315 NKB983259:NKB983315 NTX983259:NTX983315 ODT983259:ODT983315 ONP983259:ONP983315 OXL983259:OXL983315 PHH983259:PHH983315 PRD983259:PRD983315 QAZ983259:QAZ983315 QKV983259:QKV983315 QUR983259:QUR983315 REN983259:REN983315 ROJ983259:ROJ983315 RYF983259:RYF983315 SIB983259:SIB983315 SRX983259:SRX983315 TBT983259:TBT983315 TLP983259:TLP983315 TVL983259:TVL983315 UFH983259:UFH983315 UPD983259:UPD983315 UYZ983259:UYZ983315 VIV983259:VIV983315 VSR983259:VSR983315 WCN983259:WCN983315 WMJ983259:WMJ983315 WWF983259:WWF983315 WWG187:WWG189 WMK187:WMK189 WCO187:WCO189 VSS187:VSS189 VIW187:VIW189 UZA187:UZA189 UPE187:UPE189 UFI187:UFI189 TVM187:TVM189 TLQ187:TLQ189 TBU187:TBU189 SRY187:SRY189 SIC187:SIC189 RYG187:RYG189 ROK187:ROK189 REO187:REO189 QUS187:QUS189 QKW187:QKW189 QBA187:QBA189 PRE187:PRE189 PHI187:PHI189 OXM187:OXM189 ONQ187:ONQ189 ODU187:ODU189 NTY187:NTY189 NKC187:NKC189 NAG187:NAG189 MQK187:MQK189 MGO187:MGO189 LWS187:LWS189 LMW187:LMW189 LDA187:LDA189 KTE187:KTE189 KJI187:KJI189 JZM187:JZM189 JPQ187:JPQ189 JFU187:JFU189 IVY187:IVY189 IMC187:IMC189 ICG187:ICG189 HSK187:HSK189 HIO187:HIO189 GYS187:GYS189 GOW187:GOW189 GFA187:GFA189 FVE187:FVE189 FLI187:FLI189 FBM187:FBM189 ERQ187:ERQ189 EHU187:EHU189 DXY187:DXY189 DOC187:DOC189 DEG187:DEG189 CUK187:CUK189 CKO187:CKO189 CAS187:CAS189 BQW187:BQW189 BHA187:BHA189 AXE187:AXE189 ANI187:ANI189 ADM187:ADM189 TQ187:TQ189 JU187:JU189 ADM124 TQ124 JU124 WWG124 WMK124 WCO124 VSS124 VIW124 UZA124 UPE124 UFI124 TVM124 TLQ124 TBU124 SRY124 SIC124 RYG124 ROK124 REO124 QUS124 QKW124 QBA124 PRE124 PHI124 OXM124 ONQ124 ODU124 NTY124 NKC124 NAG124 MQK124 MGO124 LWS124 LMW124 LDA124 KTE124 KJI124 JZM124 JPQ124 JFU124 IVY124 IMC124 ICG124 HSK124 HIO124 GYS124 GOW124 GFA124 FVE124 FLI124 FBM124 ERQ124 EHU124 DXY124 DOC124 DEG124 CUK124 CKO124 CAS124 BQW124 BHA124 AXE124 ANI124 TQ412:TQ459 ADM412:ADM459 ANI412:ANI459 AXE412:AXE459 BHA412:BHA459 BQW412:BQW459 CAS412:CAS459 CKO412:CKO459 CUK412:CUK459 DEG412:DEG459 DOC412:DOC459 DXY412:DXY459 EHU412:EHU459 ERQ412:ERQ459 FBM412:FBM459 FLI412:FLI459 FVE412:FVE459 GFA412:GFA459 GOW412:GOW459 GYS412:GYS459 HIO412:HIO459 HSK412:HSK459 ICG412:ICG459 IMC412:IMC459 IVY412:IVY459 JFU412:JFU459 JPQ412:JPQ459 JZM412:JZM459 KJI412:KJI459 KTE412:KTE459 LDA412:LDA459 LMW412:LMW459 LWS412:LWS459 MGO412:MGO459 MQK412:MQK459 NAG412:NAG459 NKC412:NKC459 NTY412:NTY459 ODU412:ODU459 ONQ412:ONQ459 OXM412:OXM459 PHI412:PHI459 PRE412:PRE459 QBA412:QBA459 QKW412:QKW459 QUS412:QUS459 REO412:REO459 ROK412:ROK459 RYG412:RYG459 SIC412:SIC459 SRY412:SRY459 TBU412:TBU459 TLQ412:TLQ459 TVM412:TVM459 UFI412:UFI459 UPE412:UPE459 UZA412:UZA459 VIW412:VIW459 VSS412:VSS459 WCO412:WCO459 WMK412:WMK459 WWG412:WWG459 JU412:JU459 TQ393 TP392 ADM393 ADL392 ANI393 ANH392 AXE393 AXD392 BHA393 BGZ392 BQW393 BQV392 CAS393 CAR392 CKO393 CKN392 CUK393 CUJ392 DEG393 DEF392 DOC393 DOB392 DXY393 DXX392 EHU393 EHT392 ERQ393 ERP392 FBM393 FBL392 FLI393 FLH392 FVE393 FVD392 GFA393 GEZ392 GOW393 GOV392 GYS393 GYR392 HIO393 HIN392 HSK393 HSJ392 ICG393 ICF392 IMC393 IMB392 IVY393 IVX392 JFU393 JFT392 JPQ393 JPP392 JZM393 JZL392 KJI393 KJH392 KTE393 KTD392 LDA393 LCZ392 LMW393 LMV392 LWS393 LWR392 MGO393 MGN392 MQK393 MQJ392 NAG393 NAF392 NKC393 NKB392 NTY393 NTX392 ODU393 ODT392 ONQ393 ONP392 OXM393 OXL392 PHI393 PHH392 PRE393 PRD392 QBA393 QAZ392 QKW393 QKV392 QUS393 QUR392 REO393 REN392 ROK393 ROJ392 RYG393 RYF392 SIC393 SIB392 SRY393 SRX392 TBU393 TBT392 TLQ393 TLP392 TVM393 TVL392 UFI393 UFH392 UPE393 UPD392 UZA393 UYZ392 VIW393 VIV392 VSS393 VSR392 WCO393 WCN392 WMK393 WMJ392 WWG393 WWF392 JU393 JT392 AXG571:AXG574 BHC571:BHC574 BQY571:BQY574 CAU571:CAU574 CKQ571:CKQ574 CUM571:CUM574 DEI571:DEI574 DOE571:DOE574 DYA571:DYA574 EHW571:EHW574 ERS571:ERS574 FBO571:FBO574 FLK571:FLK574 FVG571:FVG574 GFC571:GFC574 GOY571:GOY574 GYU571:GYU574 HIQ571:HIQ574 HSM571:HSM574 ICI571:ICI574 IME571:IME574 IWA571:IWA574 JFW571:JFW574 JPS571:JPS574 JZO571:JZO574 KJK571:KJK574 KTG571:KTG574 LDC571:LDC574 LMY571:LMY574 LWU571:LWU574 MGQ571:MGQ574 MQM571:MQM574 NAI571:NAI574 NKE571:NKE574 NUA571:NUA574 ODW571:ODW574 ONS571:ONS574 OXO571:OXO574 PHK571:PHK574 PRG571:PRG574 QBC571:QBC574 QKY571:QKY574 QUU571:QUU574 REQ571:REQ574 ROM571:ROM574 RYI571:RYI574 SIE571:SIE574 SSA571:SSA574 TBW571:TBW574 TLS571:TLS574 TVO571:TVO574 UFK571:UFK574 UPG571:UPG574 UZC571:UZC574 VIY571:VIY574 VSU571:VSU574 WCQ571:WCQ574 WMM571:WMM574 WWI571:WWI574 JW571:JW574 TS571:TS574 ADO571:ADO574 ANK571:ANK574 ANH8:ANH123 ADL8:ADL123 TP8:TP123 JT8:JT123 WWF8:WWF123 WMJ8:WMJ123 WCN8:WCN123 VSR8:VSR123 VIV8:VIV123 UYZ8:UYZ123 UPD8:UPD123 UFH8:UFH123 TVL8:TVL123 TLP8:TLP123 TBT8:TBT123 SRX8:SRX123 SIB8:SIB123 RYF8:RYF123 ROJ8:ROJ123 REN8:REN123 QUR8:QUR123 QKV8:QKV123 QAZ8:QAZ123 PRD8:PRD123 PHH8:PHH123 OXL8:OXL123 ONP8:ONP123 ODT8:ODT123 NTX8:NTX123 NKB8:NKB123 NAF8:NAF123 MQJ8:MQJ123 MGN8:MGN123 LWR8:LWR123 LMV8:LMV123 LCZ8:LCZ123 KTD8:KTD123 KJH8:KJH123 JZL8:JZL123 JPP8:JPP123 JFT8:JFT123 IVX8:IVX123 IMB8:IMB123 ICF8:ICF123 HSJ8:HSJ123 HIN8:HIN123 GYR8:GYR123 GOV8:GOV123 GEZ8:GEZ123 FVD8:FVD123 FLH8:FLH123 FBL8:FBL123 ERP8:ERP123 EHT8:EHT123 DXX8:DXX123 DOB8:DOB123 DEF8:DEF123 CUJ8:CUJ123 CKN8:CKN123 CAR8:CAR123 BQV8:BQV123 BGZ8:BGZ123 AXD8:AXD123 TQ295:TQ341 JU295:JU341 WWG295:WWG341 WMK295:WMK341 WCO295:WCO341 VSS295:VSS341 VIW295:VIW341 UZA295:UZA341 UPE295:UPE341 UFI295:UFI341 TVM295:TVM341 TLQ295:TLQ341 TBU295:TBU341 SRY295:SRY341 SIC295:SIC341 RYG295:RYG341 ROK295:ROK341 REO295:REO341 QUS295:QUS341 QKW295:QKW341 QBA295:QBA341 PRE295:PRE341 PHI295:PHI341 OXM295:OXM341 ONQ295:ONQ341 ODU295:ODU341 NTY295:NTY341 NKC295:NKC341 NAG295:NAG341 MQK295:MQK341 MGO295:MGO341 LWS295:LWS341 LMW295:LMW341 LDA295:LDA341 KTE295:KTE341 KJI295:KJI341 JZM295:JZM341 JPQ295:JPQ341 JFU295:JFU341 IVY295:IVY341 IMC295:IMC341 ICG295:ICG341 HSK295:HSK341 HIO295:HIO341 GYS295:GYS341 GOW295:GOW341 GFA295:GFA341 FVE295:FVE341 FLI295:FLI341 FBM295:FBM341 ERQ295:ERQ341 EHU295:EHU341 DXY295:DXY341 DOC295:DOC341 DEG295:DEG341 CUK295:CUK341 CKO295:CKO341 CAS295:CAS341 BQW295:BQW341 BHA295:BHA341 AXE295:AXE341 ANI295:ANI341 ADM295:ADM341 TS345:TS391 ADO345:ADO391 ANK345:ANK391 AXG345:AXG391 BHC345:BHC391 BQY345:BQY391 CAU345:CAU391 CKQ345:CKQ391 CUM345:CUM391 DEI345:DEI391 DOE345:DOE391 DYA345:DYA391 EHW345:EHW391 ERS345:ERS391 FBO345:FBO391 FLK345:FLK391 FVG345:FVG391 GFC345:GFC391 GOY345:GOY391 GYU345:GYU391 HIQ345:HIQ391 HSM345:HSM391 ICI345:ICI391 IME345:IME391 IWA345:IWA391 JFW345:JFW391 JPS345:JPS391 JZO345:JZO391 KJK345:KJK391 KTG345:KTG391 LDC345:LDC391 LMY345:LMY391 LWU345:LWU391 MGQ345:MGQ391 MQM345:MQM391 NAI345:NAI391 NKE345:NKE391 NUA345:NUA391 ODW345:ODW391 ONS345:ONS391 OXO345:OXO391 PHK345:PHK391 PRG345:PRG391 QBC345:QBC391 QKY345:QKY391 QUU345:QUU391 REQ345:REQ391 ROM345:ROM391 RYI345:RYI391 SIE345:SIE391 SSA345:SSA391 TBW345:TBW391 TLS345:TLS391 TVO345:TVO391 UFK345:UFK391 UPG345:UPG391 UZC345:UZC391 VIY345:VIY391 VSU345:VSU391 WCQ345:WCQ391 WMM345:WMM391 WWI345:WWI391 JW345:JW391 TP343:TP344 ADL343:ADL344 ANH343:ANH344 AXD343:AXD344 BGZ343:BGZ344 BQV343:BQV344 CAR343:CAR344 CKN343:CKN344 CUJ343:CUJ344 DEF343:DEF344 DOB343:DOB344 DXX343:DXX344 EHT343:EHT344 ERP343:ERP344 FBL343:FBL344 FLH343:FLH344 FVD343:FVD344 GEZ343:GEZ344 GOV343:GOV344 GYR343:GYR344 HIN343:HIN344 HSJ343:HSJ344 ICF343:ICF344 IMB343:IMB344 IVX343:IVX344 JFT343:JFT344 JPP343:JPP344 JZL343:JZL344 KJH343:KJH344 KTD343:KTD344 LCZ343:LCZ344 LMV343:LMV344 LWR343:LWR344 MGN343:MGN344 MQJ343:MQJ344 NAF343:NAF344 NKB343:NKB344 NTX343:NTX344 ODT343:ODT344 ONP343:ONP344 OXL343:OXL344 PHH343:PHH344 PRD343:PRD344 QAZ343:QAZ344 QKV343:QKV344 QUR343:QUR344 REN343:REN344 ROJ343:ROJ344 RYF343:RYF344 SIB343:SIB344 SRX343:SRX344 TBT343:TBT344 TLP343:TLP344 TVL343:TVL344 UFH343:UFH344 UPD343:UPD344 UYZ343:UYZ344 VIV343:VIV344 VSR343:VSR344 WCN343:WCN344 WMJ343:WMJ344 WWF343:WWF344 JT343:JT344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73E56-E184-DB40-AA4F-29291DEAC4E4}">
  <dimension ref="A1"/>
  <sheetViews>
    <sheetView workbookViewId="0">
      <selection activeCell="B4" sqref="B4:B6"/>
    </sheetView>
  </sheetViews>
  <sheetFormatPr baseColWidth="10" defaultRowHeight="15"/>
  <cols>
    <col min="2" max="2" width="10.83203125" customWidth="1"/>
  </cols>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1"/>
  <dimension ref="A1:P97"/>
  <sheetViews>
    <sheetView showGridLines="0" topLeftCell="B21" zoomScale="80" zoomScaleNormal="80" workbookViewId="0">
      <selection activeCell="D46" sqref="D46"/>
    </sheetView>
  </sheetViews>
  <sheetFormatPr baseColWidth="10" defaultColWidth="11.5" defaultRowHeight="14"/>
  <cols>
    <col min="1" max="1" width="7.1640625" style="336" hidden="1" customWidth="1"/>
    <col min="2" max="2" width="4" style="336" customWidth="1"/>
    <col min="3" max="3" width="43.83203125" style="336" customWidth="1"/>
    <col min="4" max="4" width="22.83203125" style="338" customWidth="1"/>
    <col min="5" max="5" width="19" style="338" customWidth="1"/>
    <col min="6" max="6" width="20.6640625" style="338" customWidth="1"/>
    <col min="7" max="7" width="24.33203125" style="338" customWidth="1"/>
    <col min="8" max="8" width="27.6640625" style="338" customWidth="1"/>
    <col min="9" max="9" width="26.83203125" style="338" customWidth="1"/>
    <col min="10" max="10" width="24.83203125" style="336" customWidth="1"/>
    <col min="11" max="11" width="17" style="336" customWidth="1"/>
    <col min="12" max="12" width="15.33203125" style="336" customWidth="1"/>
    <col min="13" max="13" width="26.33203125" style="336" customWidth="1"/>
    <col min="14" max="15" width="24" style="336" customWidth="1"/>
    <col min="16" max="16" width="27.5" style="336" customWidth="1"/>
    <col min="17" max="17" width="24.83203125" style="336" customWidth="1"/>
    <col min="18" max="16384" width="11.5" style="336"/>
  </cols>
  <sheetData>
    <row r="1" spans="1:16" s="283" customFormat="1" ht="15" customHeight="1">
      <c r="A1" s="278"/>
      <c r="B1" s="279"/>
      <c r="C1" s="280"/>
      <c r="D1" s="281"/>
      <c r="E1" s="1463" t="s">
        <v>485</v>
      </c>
      <c r="F1" s="1464"/>
      <c r="G1" s="1464"/>
      <c r="H1" s="1464"/>
      <c r="I1" s="1464"/>
      <c r="J1" s="1464"/>
      <c r="K1" s="1464"/>
      <c r="L1" s="1465"/>
      <c r="M1" s="282"/>
      <c r="N1" s="282"/>
      <c r="O1" s="282"/>
    </row>
    <row r="2" spans="1:16" s="283" customFormat="1" ht="15" customHeight="1">
      <c r="A2" s="284"/>
      <c r="C2" s="285"/>
      <c r="D2" s="286"/>
      <c r="E2" s="1466"/>
      <c r="F2" s="1464"/>
      <c r="G2" s="1464"/>
      <c r="H2" s="1464"/>
      <c r="I2" s="1464"/>
      <c r="J2" s="1464"/>
      <c r="K2" s="1464"/>
      <c r="L2" s="1465"/>
      <c r="M2" s="282"/>
      <c r="N2" s="282"/>
      <c r="O2" s="282"/>
    </row>
    <row r="3" spans="1:16" s="283" customFormat="1" ht="15" customHeight="1">
      <c r="A3" s="284"/>
      <c r="C3" s="285"/>
      <c r="D3" s="286"/>
      <c r="E3" s="1466"/>
      <c r="F3" s="1464"/>
      <c r="G3" s="1464"/>
      <c r="H3" s="1464"/>
      <c r="I3" s="1464"/>
      <c r="J3" s="1464"/>
      <c r="K3" s="1464"/>
      <c r="L3" s="1465"/>
      <c r="M3" s="282"/>
      <c r="N3" s="282"/>
      <c r="O3" s="282"/>
    </row>
    <row r="4" spans="1:16" s="283" customFormat="1" ht="15" customHeight="1">
      <c r="A4" s="284"/>
      <c r="C4" s="285"/>
      <c r="D4" s="286"/>
      <c r="E4" s="1466"/>
      <c r="F4" s="1464"/>
      <c r="G4" s="1464"/>
      <c r="H4" s="1464"/>
      <c r="I4" s="1464"/>
      <c r="J4" s="1464"/>
      <c r="K4" s="1464"/>
      <c r="L4" s="1465"/>
      <c r="M4" s="282"/>
      <c r="N4" s="282"/>
      <c r="O4" s="282"/>
    </row>
    <row r="5" spans="1:16" s="288" customFormat="1" ht="18.75" customHeight="1">
      <c r="A5" s="287"/>
      <c r="D5" s="289"/>
      <c r="E5" s="1466"/>
      <c r="F5" s="1464"/>
      <c r="G5" s="1464"/>
      <c r="H5" s="1464"/>
      <c r="I5" s="1464"/>
      <c r="J5" s="1464"/>
      <c r="K5" s="1464"/>
      <c r="L5" s="1465"/>
      <c r="M5" s="282"/>
      <c r="N5" s="282"/>
      <c r="O5" s="282"/>
    </row>
    <row r="6" spans="1:16" s="283" customFormat="1" ht="15" customHeight="1" thickBot="1">
      <c r="A6" s="290"/>
      <c r="B6" s="291"/>
      <c r="C6" s="292"/>
      <c r="D6" s="293"/>
      <c r="E6" s="1467"/>
      <c r="F6" s="1468"/>
      <c r="G6" s="1468"/>
      <c r="H6" s="1468"/>
      <c r="I6" s="1468"/>
      <c r="J6" s="1468"/>
      <c r="K6" s="1468"/>
      <c r="L6" s="1469"/>
      <c r="M6" s="282"/>
      <c r="N6" s="282"/>
      <c r="O6" s="282"/>
    </row>
    <row r="7" spans="1:16" s="294" customFormat="1">
      <c r="D7" s="295"/>
      <c r="E7" s="295"/>
      <c r="F7" s="295"/>
      <c r="G7" s="295"/>
      <c r="H7" s="295"/>
      <c r="I7" s="295"/>
    </row>
    <row r="8" spans="1:16" s="283" customFormat="1" ht="20">
      <c r="B8" s="296" t="s">
        <v>600</v>
      </c>
      <c r="C8" s="297"/>
      <c r="D8" s="297"/>
      <c r="E8" s="297"/>
      <c r="F8" s="297"/>
      <c r="G8" s="297"/>
      <c r="H8" s="297"/>
      <c r="K8" s="298"/>
    </row>
    <row r="9" spans="1:16" s="283" customFormat="1" ht="16">
      <c r="C9" s="298"/>
      <c r="D9" s="297"/>
      <c r="E9" s="297"/>
      <c r="F9" s="297"/>
      <c r="G9" s="297"/>
      <c r="H9" s="297"/>
      <c r="I9" s="297"/>
    </row>
    <row r="10" spans="1:16" s="283" customFormat="1" ht="15" customHeight="1">
      <c r="A10" s="1436" t="s">
        <v>878</v>
      </c>
      <c r="B10" s="1431" t="s">
        <v>531</v>
      </c>
      <c r="C10" s="1433"/>
      <c r="D10" s="1431" t="s">
        <v>780</v>
      </c>
      <c r="E10" s="1431" t="s">
        <v>85</v>
      </c>
      <c r="F10" s="1431" t="s">
        <v>86</v>
      </c>
      <c r="G10" s="1436" t="s">
        <v>731</v>
      </c>
      <c r="H10" s="1431" t="s">
        <v>603</v>
      </c>
      <c r="I10" s="1431" t="s">
        <v>771</v>
      </c>
      <c r="J10" s="1444" t="s">
        <v>89</v>
      </c>
      <c r="K10" s="1440" t="s">
        <v>91</v>
      </c>
      <c r="L10" s="1457"/>
      <c r="M10" s="299"/>
      <c r="N10" s="299"/>
      <c r="O10" s="1434"/>
      <c r="P10" s="1435"/>
    </row>
    <row r="11" spans="1:16" s="301" customFormat="1" ht="63.75" customHeight="1">
      <c r="A11" s="1438"/>
      <c r="B11" s="1433"/>
      <c r="C11" s="1433"/>
      <c r="D11" s="1433"/>
      <c r="E11" s="1433"/>
      <c r="F11" s="1433"/>
      <c r="G11" s="1439"/>
      <c r="H11" s="1433"/>
      <c r="I11" s="1433"/>
      <c r="J11" s="1445"/>
      <c r="K11" s="1441"/>
      <c r="L11" s="1457"/>
      <c r="M11" s="300"/>
      <c r="N11" s="300"/>
      <c r="O11" s="1434"/>
      <c r="P11" s="1434"/>
    </row>
    <row r="12" spans="1:16" s="301" customFormat="1" ht="21.75" customHeight="1">
      <c r="A12" s="302">
        <v>1</v>
      </c>
      <c r="B12" s="1452" t="s">
        <v>601</v>
      </c>
      <c r="C12" s="1453"/>
      <c r="D12" s="303"/>
      <c r="E12" s="303"/>
      <c r="F12" s="303"/>
      <c r="G12" s="303"/>
      <c r="H12" s="303"/>
      <c r="I12" s="303"/>
      <c r="J12" s="304"/>
      <c r="K12" s="305"/>
      <c r="L12" s="306"/>
      <c r="M12" s="307"/>
      <c r="N12" s="307"/>
      <c r="O12" s="307"/>
      <c r="P12" s="307"/>
    </row>
    <row r="13" spans="1:16" s="301" customFormat="1" ht="18.75" customHeight="1">
      <c r="A13" s="302">
        <f>A12+1</f>
        <v>2</v>
      </c>
      <c r="B13" s="308"/>
      <c r="C13" s="309" t="s">
        <v>1</v>
      </c>
      <c r="D13" s="735"/>
      <c r="E13" s="735"/>
      <c r="F13" s="735"/>
      <c r="G13" s="735"/>
      <c r="H13" s="735"/>
      <c r="I13" s="735"/>
      <c r="J13" s="310">
        <f t="shared" ref="J13:J30" si="0">I13-H13</f>
        <v>0</v>
      </c>
      <c r="K13" s="1458">
        <f>IF(F13=" ",0,IF(F13=0,0,H13/F13))</f>
        <v>0</v>
      </c>
      <c r="L13" s="1459"/>
      <c r="M13" s="311"/>
      <c r="N13" s="311"/>
      <c r="O13" s="312"/>
      <c r="P13" s="312"/>
    </row>
    <row r="14" spans="1:16" s="301" customFormat="1" ht="15.75" customHeight="1">
      <c r="A14" s="302">
        <f t="shared" ref="A14:A51" si="1">A13+1</f>
        <v>3</v>
      </c>
      <c r="B14" s="308"/>
      <c r="C14" s="309" t="s">
        <v>596</v>
      </c>
      <c r="D14" s="735"/>
      <c r="E14" s="735"/>
      <c r="F14" s="735"/>
      <c r="G14" s="735"/>
      <c r="H14" s="735"/>
      <c r="I14" s="735"/>
      <c r="J14" s="310">
        <f t="shared" si="0"/>
        <v>0</v>
      </c>
      <c r="K14" s="1458">
        <f t="shared" ref="K14:K30" si="2">IF(F14=" ",0,IF(F14=0,0,H14/F14))</f>
        <v>0</v>
      </c>
      <c r="L14" s="1459"/>
      <c r="M14" s="311"/>
      <c r="N14" s="311"/>
      <c r="O14" s="312"/>
      <c r="P14" s="312"/>
    </row>
    <row r="15" spans="1:16" s="301" customFormat="1" ht="16">
      <c r="A15" s="302">
        <f t="shared" si="1"/>
        <v>4</v>
      </c>
      <c r="B15" s="308"/>
      <c r="C15" s="309" t="s">
        <v>5</v>
      </c>
      <c r="D15" s="735"/>
      <c r="E15" s="735"/>
      <c r="F15" s="735"/>
      <c r="G15" s="735"/>
      <c r="H15" s="735"/>
      <c r="I15" s="735"/>
      <c r="J15" s="310">
        <f t="shared" si="0"/>
        <v>0</v>
      </c>
      <c r="K15" s="1458">
        <f t="shared" si="2"/>
        <v>0</v>
      </c>
      <c r="L15" s="1459"/>
      <c r="M15" s="311"/>
      <c r="N15" s="311"/>
      <c r="O15" s="312"/>
      <c r="P15" s="312"/>
    </row>
    <row r="16" spans="1:16" s="301" customFormat="1" ht="16">
      <c r="A16" s="302">
        <f t="shared" si="1"/>
        <v>5</v>
      </c>
      <c r="B16" s="308"/>
      <c r="C16" s="309" t="s">
        <v>6</v>
      </c>
      <c r="D16" s="735"/>
      <c r="E16" s="735"/>
      <c r="F16" s="735"/>
      <c r="G16" s="735"/>
      <c r="H16" s="735"/>
      <c r="I16" s="735"/>
      <c r="J16" s="310">
        <f t="shared" si="0"/>
        <v>0</v>
      </c>
      <c r="K16" s="1458">
        <f t="shared" si="2"/>
        <v>0</v>
      </c>
      <c r="L16" s="1459"/>
      <c r="M16" s="311"/>
      <c r="N16" s="311"/>
      <c r="O16" s="312"/>
      <c r="P16" s="312"/>
    </row>
    <row r="17" spans="1:16" s="301" customFormat="1" ht="16">
      <c r="A17" s="302">
        <f t="shared" si="1"/>
        <v>6</v>
      </c>
      <c r="B17" s="308"/>
      <c r="C17" s="309" t="s">
        <v>11</v>
      </c>
      <c r="D17" s="735"/>
      <c r="E17" s="735"/>
      <c r="F17" s="735"/>
      <c r="G17" s="735"/>
      <c r="H17" s="735"/>
      <c r="I17" s="735"/>
      <c r="J17" s="310">
        <f t="shared" si="0"/>
        <v>0</v>
      </c>
      <c r="K17" s="1458">
        <f t="shared" si="2"/>
        <v>0</v>
      </c>
      <c r="L17" s="1459"/>
      <c r="M17" s="311"/>
      <c r="N17" s="311"/>
      <c r="O17" s="312"/>
      <c r="P17" s="312"/>
    </row>
    <row r="18" spans="1:16" s="301" customFormat="1" ht="16">
      <c r="A18" s="302">
        <f t="shared" si="1"/>
        <v>7</v>
      </c>
      <c r="B18" s="308"/>
      <c r="C18" s="309" t="s">
        <v>411</v>
      </c>
      <c r="D18" s="735"/>
      <c r="E18" s="735"/>
      <c r="F18" s="735"/>
      <c r="G18" s="735"/>
      <c r="H18" s="735"/>
      <c r="I18" s="735"/>
      <c r="J18" s="310">
        <f t="shared" si="0"/>
        <v>0</v>
      </c>
      <c r="K18" s="1458">
        <f t="shared" si="2"/>
        <v>0</v>
      </c>
      <c r="L18" s="1459"/>
      <c r="M18" s="311"/>
      <c r="N18" s="311"/>
      <c r="O18" s="312"/>
      <c r="P18" s="312"/>
    </row>
    <row r="19" spans="1:16" s="301" customFormat="1" ht="16">
      <c r="A19" s="302">
        <f t="shared" si="1"/>
        <v>8</v>
      </c>
      <c r="B19" s="308"/>
      <c r="C19" s="309" t="s">
        <v>208</v>
      </c>
      <c r="D19" s="735"/>
      <c r="E19" s="735"/>
      <c r="F19" s="735"/>
      <c r="G19" s="735"/>
      <c r="H19" s="735"/>
      <c r="I19" s="735"/>
      <c r="J19" s="310">
        <f t="shared" si="0"/>
        <v>0</v>
      </c>
      <c r="K19" s="1458">
        <f t="shared" si="2"/>
        <v>0</v>
      </c>
      <c r="L19" s="1459"/>
      <c r="M19" s="311"/>
      <c r="N19" s="311"/>
      <c r="O19" s="312"/>
      <c r="P19" s="312"/>
    </row>
    <row r="20" spans="1:16" s="301" customFormat="1" ht="16">
      <c r="A20" s="302">
        <f t="shared" si="1"/>
        <v>9</v>
      </c>
      <c r="B20" s="308"/>
      <c r="C20" s="309" t="s">
        <v>203</v>
      </c>
      <c r="D20" s="735"/>
      <c r="E20" s="735"/>
      <c r="F20" s="735"/>
      <c r="G20" s="735"/>
      <c r="H20" s="735"/>
      <c r="I20" s="735"/>
      <c r="J20" s="310">
        <f t="shared" si="0"/>
        <v>0</v>
      </c>
      <c r="K20" s="1458">
        <f t="shared" si="2"/>
        <v>0</v>
      </c>
      <c r="L20" s="1459"/>
      <c r="M20" s="311"/>
      <c r="N20" s="311"/>
      <c r="O20" s="312"/>
      <c r="P20" s="312"/>
    </row>
    <row r="21" spans="1:16" s="301" customFormat="1" ht="32">
      <c r="A21" s="302">
        <f t="shared" si="1"/>
        <v>10</v>
      </c>
      <c r="B21" s="308"/>
      <c r="C21" s="309" t="s">
        <v>409</v>
      </c>
      <c r="D21" s="735"/>
      <c r="E21" s="735"/>
      <c r="F21" s="735"/>
      <c r="G21" s="735"/>
      <c r="H21" s="735"/>
      <c r="I21" s="735"/>
      <c r="J21" s="310">
        <f t="shared" si="0"/>
        <v>0</v>
      </c>
      <c r="K21" s="1458">
        <f t="shared" si="2"/>
        <v>0</v>
      </c>
      <c r="L21" s="1459"/>
      <c r="M21" s="311"/>
      <c r="N21" s="311"/>
      <c r="O21" s="312"/>
      <c r="P21" s="312"/>
    </row>
    <row r="22" spans="1:16" s="301" customFormat="1" ht="16">
      <c r="A22" s="302">
        <f t="shared" si="1"/>
        <v>11</v>
      </c>
      <c r="B22" s="308"/>
      <c r="C22" s="309" t="s">
        <v>597</v>
      </c>
      <c r="D22" s="735"/>
      <c r="E22" s="735"/>
      <c r="F22" s="735"/>
      <c r="G22" s="735"/>
      <c r="H22" s="735"/>
      <c r="I22" s="735"/>
      <c r="J22" s="310">
        <f t="shared" si="0"/>
        <v>0</v>
      </c>
      <c r="K22" s="1458">
        <f t="shared" si="2"/>
        <v>0</v>
      </c>
      <c r="L22" s="1459"/>
      <c r="M22" s="311"/>
      <c r="N22" s="311"/>
      <c r="O22" s="312"/>
      <c r="P22" s="312"/>
    </row>
    <row r="23" spans="1:16" s="301" customFormat="1" ht="16">
      <c r="A23" s="302">
        <f t="shared" si="1"/>
        <v>12</v>
      </c>
      <c r="B23" s="308"/>
      <c r="C23" s="309" t="s">
        <v>657</v>
      </c>
      <c r="D23" s="735"/>
      <c r="E23" s="735"/>
      <c r="F23" s="735"/>
      <c r="G23" s="735"/>
      <c r="H23" s="735"/>
      <c r="I23" s="735"/>
      <c r="J23" s="310">
        <f t="shared" si="0"/>
        <v>0</v>
      </c>
      <c r="K23" s="1458">
        <f t="shared" si="2"/>
        <v>0</v>
      </c>
      <c r="L23" s="1459"/>
      <c r="M23" s="311"/>
      <c r="N23" s="311"/>
      <c r="O23" s="312"/>
      <c r="P23" s="312"/>
    </row>
    <row r="24" spans="1:16" s="301" customFormat="1" ht="16">
      <c r="A24" s="302">
        <f t="shared" si="1"/>
        <v>13</v>
      </c>
      <c r="B24" s="308"/>
      <c r="C24" s="309" t="s">
        <v>836</v>
      </c>
      <c r="D24" s="735"/>
      <c r="E24" s="735"/>
      <c r="F24" s="735"/>
      <c r="G24" s="735"/>
      <c r="H24" s="735"/>
      <c r="I24" s="735"/>
      <c r="J24" s="310">
        <f t="shared" si="0"/>
        <v>0</v>
      </c>
      <c r="K24" s="1458">
        <f t="shared" si="2"/>
        <v>0</v>
      </c>
      <c r="L24" s="1459"/>
      <c r="M24" s="311"/>
      <c r="N24" s="311"/>
      <c r="O24" s="312"/>
      <c r="P24" s="312"/>
    </row>
    <row r="25" spans="1:16" s="301" customFormat="1" ht="16">
      <c r="A25" s="302">
        <f t="shared" si="1"/>
        <v>14</v>
      </c>
      <c r="B25" s="308"/>
      <c r="C25" s="309" t="s">
        <v>12</v>
      </c>
      <c r="D25" s="735"/>
      <c r="E25" s="735"/>
      <c r="F25" s="735"/>
      <c r="G25" s="735"/>
      <c r="H25" s="735"/>
      <c r="I25" s="735"/>
      <c r="J25" s="310">
        <f t="shared" si="0"/>
        <v>0</v>
      </c>
      <c r="K25" s="1458">
        <f t="shared" si="2"/>
        <v>0</v>
      </c>
      <c r="L25" s="1459"/>
      <c r="M25" s="311"/>
      <c r="N25" s="311"/>
      <c r="O25" s="312"/>
      <c r="P25" s="312"/>
    </row>
    <row r="26" spans="1:16" s="301" customFormat="1" ht="16">
      <c r="A26" s="302">
        <f t="shared" si="1"/>
        <v>15</v>
      </c>
      <c r="B26" s="308"/>
      <c r="C26" s="309" t="s">
        <v>598</v>
      </c>
      <c r="D26" s="735"/>
      <c r="E26" s="735"/>
      <c r="F26" s="735"/>
      <c r="G26" s="735"/>
      <c r="H26" s="735"/>
      <c r="I26" s="735"/>
      <c r="J26" s="310">
        <f t="shared" si="0"/>
        <v>0</v>
      </c>
      <c r="K26" s="1458">
        <f t="shared" si="2"/>
        <v>0</v>
      </c>
      <c r="L26" s="1459"/>
      <c r="M26" s="311"/>
      <c r="N26" s="311"/>
      <c r="O26" s="312"/>
      <c r="P26" s="312"/>
    </row>
    <row r="27" spans="1:16" s="301" customFormat="1" ht="16">
      <c r="A27" s="302">
        <f t="shared" si="1"/>
        <v>16</v>
      </c>
      <c r="B27" s="308"/>
      <c r="C27" s="309" t="s">
        <v>599</v>
      </c>
      <c r="D27" s="735"/>
      <c r="E27" s="735"/>
      <c r="F27" s="735"/>
      <c r="G27" s="735"/>
      <c r="H27" s="735"/>
      <c r="I27" s="735"/>
      <c r="J27" s="310">
        <f t="shared" si="0"/>
        <v>0</v>
      </c>
      <c r="K27" s="1458">
        <f t="shared" si="2"/>
        <v>0</v>
      </c>
      <c r="L27" s="1459"/>
      <c r="M27" s="311"/>
      <c r="N27" s="311"/>
      <c r="O27" s="312"/>
      <c r="P27" s="312"/>
    </row>
    <row r="28" spans="1:16" s="301" customFormat="1" ht="16">
      <c r="A28" s="302">
        <f t="shared" si="1"/>
        <v>17</v>
      </c>
      <c r="B28" s="308"/>
      <c r="C28" s="309" t="s">
        <v>835</v>
      </c>
      <c r="D28" s="735"/>
      <c r="E28" s="735"/>
      <c r="F28" s="735"/>
      <c r="G28" s="735"/>
      <c r="H28" s="735"/>
      <c r="I28" s="735"/>
      <c r="J28" s="310">
        <f t="shared" si="0"/>
        <v>0</v>
      </c>
      <c r="K28" s="1458">
        <f t="shared" si="2"/>
        <v>0</v>
      </c>
      <c r="L28" s="1459"/>
      <c r="M28" s="312"/>
      <c r="N28" s="312"/>
      <c r="O28" s="312"/>
      <c r="P28" s="312"/>
    </row>
    <row r="29" spans="1:16" s="301" customFormat="1" ht="16">
      <c r="A29" s="302">
        <f t="shared" si="1"/>
        <v>18</v>
      </c>
      <c r="B29" s="308"/>
      <c r="C29" s="309" t="s">
        <v>395</v>
      </c>
      <c r="D29" s="735"/>
      <c r="E29" s="735"/>
      <c r="F29" s="735"/>
      <c r="G29" s="735"/>
      <c r="H29" s="735"/>
      <c r="I29" s="735"/>
      <c r="J29" s="310">
        <f t="shared" si="0"/>
        <v>0</v>
      </c>
      <c r="K29" s="1458">
        <f t="shared" si="2"/>
        <v>0</v>
      </c>
      <c r="L29" s="1459"/>
      <c r="M29" s="312"/>
      <c r="N29" s="312"/>
      <c r="O29" s="312"/>
      <c r="P29" s="312"/>
    </row>
    <row r="30" spans="1:16" s="301" customFormat="1" ht="17">
      <c r="A30" s="302">
        <f t="shared" si="1"/>
        <v>19</v>
      </c>
      <c r="B30" s="308"/>
      <c r="C30" s="313" t="s">
        <v>9</v>
      </c>
      <c r="D30" s="735"/>
      <c r="E30" s="735"/>
      <c r="F30" s="735"/>
      <c r="G30" s="735"/>
      <c r="H30" s="735"/>
      <c r="I30" s="735"/>
      <c r="J30" s="310">
        <f t="shared" si="0"/>
        <v>0</v>
      </c>
      <c r="K30" s="1458">
        <f t="shared" si="2"/>
        <v>0</v>
      </c>
      <c r="L30" s="1459"/>
      <c r="M30" s="312"/>
      <c r="N30" s="312"/>
      <c r="O30" s="312"/>
      <c r="P30" s="312"/>
    </row>
    <row r="31" spans="1:16" s="301" customFormat="1" ht="20.25" customHeight="1">
      <c r="A31" s="302">
        <f t="shared" si="1"/>
        <v>20</v>
      </c>
      <c r="B31" s="314"/>
      <c r="C31" s="315" t="s">
        <v>532</v>
      </c>
      <c r="D31" s="316"/>
      <c r="E31" s="316"/>
      <c r="F31" s="316"/>
      <c r="G31" s="316"/>
      <c r="H31" s="316">
        <v>10</v>
      </c>
      <c r="I31" s="316">
        <f>SUM(I13:I30)</f>
        <v>0</v>
      </c>
      <c r="J31" s="310">
        <f>SUM(J13:J30)</f>
        <v>0</v>
      </c>
      <c r="K31" s="1460"/>
      <c r="L31" s="1459"/>
      <c r="M31" s="311"/>
      <c r="N31" s="311"/>
      <c r="O31" s="312"/>
      <c r="P31" s="312"/>
    </row>
    <row r="32" spans="1:16" s="301" customFormat="1" ht="23.25" customHeight="1">
      <c r="A32" s="302">
        <f t="shared" si="1"/>
        <v>21</v>
      </c>
      <c r="B32" s="1454" t="s">
        <v>602</v>
      </c>
      <c r="C32" s="1453"/>
      <c r="D32" s="317"/>
      <c r="E32" s="317"/>
      <c r="F32" s="317"/>
      <c r="G32" s="317"/>
      <c r="H32" s="317"/>
      <c r="I32" s="317"/>
      <c r="J32" s="318"/>
      <c r="K32" s="319"/>
      <c r="L32" s="320"/>
      <c r="M32" s="307"/>
      <c r="N32" s="307"/>
      <c r="O32" s="307"/>
      <c r="P32" s="307"/>
    </row>
    <row r="33" spans="1:16" s="301" customFormat="1" ht="16">
      <c r="A33" s="302">
        <f t="shared" si="1"/>
        <v>22</v>
      </c>
      <c r="B33" s="321"/>
      <c r="C33" s="309" t="s">
        <v>1</v>
      </c>
      <c r="D33" s="735"/>
      <c r="E33" s="735"/>
      <c r="F33" s="735"/>
      <c r="G33" s="735"/>
      <c r="H33" s="735"/>
      <c r="I33" s="735"/>
      <c r="J33" s="310">
        <f t="shared" ref="J33:J50" si="3">I33-H33</f>
        <v>0</v>
      </c>
      <c r="K33" s="1458">
        <f>IF(F33=" ",0,IF(F33=0,0,H33/F33))</f>
        <v>0</v>
      </c>
      <c r="L33" s="1459"/>
      <c r="M33" s="312"/>
      <c r="N33" s="312"/>
      <c r="O33" s="312"/>
      <c r="P33" s="312"/>
    </row>
    <row r="34" spans="1:16" s="301" customFormat="1" ht="16">
      <c r="A34" s="302">
        <f t="shared" si="1"/>
        <v>23</v>
      </c>
      <c r="B34" s="321"/>
      <c r="C34" s="309" t="s">
        <v>596</v>
      </c>
      <c r="D34" s="735"/>
      <c r="E34" s="735"/>
      <c r="F34" s="735"/>
      <c r="G34" s="735"/>
      <c r="H34" s="735"/>
      <c r="I34" s="735"/>
      <c r="J34" s="310">
        <f t="shared" si="3"/>
        <v>0</v>
      </c>
      <c r="K34" s="1458">
        <f t="shared" ref="K34:K50" si="4">IF(F34=" ",0,IF(F34=0,0,H34/F34))</f>
        <v>0</v>
      </c>
      <c r="L34" s="1459"/>
      <c r="M34" s="312"/>
      <c r="N34" s="312"/>
      <c r="O34" s="312"/>
      <c r="P34" s="312"/>
    </row>
    <row r="35" spans="1:16" s="301" customFormat="1" ht="16">
      <c r="A35" s="302">
        <f t="shared" si="1"/>
        <v>24</v>
      </c>
      <c r="B35" s="321"/>
      <c r="C35" s="309" t="s">
        <v>5</v>
      </c>
      <c r="D35" s="735"/>
      <c r="E35" s="735"/>
      <c r="F35" s="735"/>
      <c r="G35" s="735"/>
      <c r="H35" s="735"/>
      <c r="I35" s="735"/>
      <c r="J35" s="310">
        <f t="shared" si="3"/>
        <v>0</v>
      </c>
      <c r="K35" s="1458">
        <f t="shared" si="4"/>
        <v>0</v>
      </c>
      <c r="L35" s="1459"/>
      <c r="M35" s="312"/>
      <c r="N35" s="312"/>
      <c r="O35" s="312"/>
      <c r="P35" s="312"/>
    </row>
    <row r="36" spans="1:16" s="301" customFormat="1" ht="16">
      <c r="A36" s="302">
        <f t="shared" si="1"/>
        <v>25</v>
      </c>
      <c r="B36" s="321"/>
      <c r="C36" s="309" t="s">
        <v>6</v>
      </c>
      <c r="D36" s="735"/>
      <c r="E36" s="735"/>
      <c r="F36" s="735"/>
      <c r="G36" s="735"/>
      <c r="H36" s="735"/>
      <c r="I36" s="735"/>
      <c r="J36" s="310">
        <f t="shared" si="3"/>
        <v>0</v>
      </c>
      <c r="K36" s="1458">
        <f t="shared" si="4"/>
        <v>0</v>
      </c>
      <c r="L36" s="1459"/>
      <c r="M36" s="312"/>
      <c r="N36" s="312"/>
      <c r="O36" s="312"/>
      <c r="P36" s="312"/>
    </row>
    <row r="37" spans="1:16" s="301" customFormat="1" ht="16">
      <c r="A37" s="302">
        <f t="shared" si="1"/>
        <v>26</v>
      </c>
      <c r="B37" s="321"/>
      <c r="C37" s="309" t="s">
        <v>11</v>
      </c>
      <c r="D37" s="735"/>
      <c r="E37" s="735"/>
      <c r="F37" s="735"/>
      <c r="G37" s="735"/>
      <c r="H37" s="735"/>
      <c r="I37" s="735"/>
      <c r="J37" s="310">
        <f t="shared" si="3"/>
        <v>0</v>
      </c>
      <c r="K37" s="1458">
        <f t="shared" si="4"/>
        <v>0</v>
      </c>
      <c r="L37" s="1459"/>
      <c r="M37" s="312"/>
      <c r="N37" s="312"/>
      <c r="O37" s="312"/>
      <c r="P37" s="312"/>
    </row>
    <row r="38" spans="1:16" s="301" customFormat="1" ht="16">
      <c r="A38" s="302">
        <f t="shared" si="1"/>
        <v>27</v>
      </c>
      <c r="B38" s="321"/>
      <c r="C38" s="309" t="s">
        <v>411</v>
      </c>
      <c r="D38" s="735"/>
      <c r="E38" s="735"/>
      <c r="F38" s="735"/>
      <c r="G38" s="735"/>
      <c r="H38" s="735"/>
      <c r="I38" s="735"/>
      <c r="J38" s="310">
        <f t="shared" si="3"/>
        <v>0</v>
      </c>
      <c r="K38" s="1458">
        <f t="shared" si="4"/>
        <v>0</v>
      </c>
      <c r="L38" s="1459"/>
      <c r="M38" s="312"/>
      <c r="N38" s="312"/>
      <c r="O38" s="312"/>
      <c r="P38" s="312"/>
    </row>
    <row r="39" spans="1:16" s="301" customFormat="1" ht="16">
      <c r="A39" s="302">
        <f t="shared" si="1"/>
        <v>28</v>
      </c>
      <c r="B39" s="321"/>
      <c r="C39" s="309" t="s">
        <v>208</v>
      </c>
      <c r="D39" s="735"/>
      <c r="E39" s="735"/>
      <c r="F39" s="735"/>
      <c r="G39" s="735"/>
      <c r="H39" s="735"/>
      <c r="I39" s="735"/>
      <c r="J39" s="310">
        <f t="shared" si="3"/>
        <v>0</v>
      </c>
      <c r="K39" s="1458">
        <f t="shared" si="4"/>
        <v>0</v>
      </c>
      <c r="L39" s="1459"/>
      <c r="M39" s="312"/>
      <c r="N39" s="312"/>
      <c r="O39" s="312"/>
      <c r="P39" s="312"/>
    </row>
    <row r="40" spans="1:16" s="301" customFormat="1" ht="16">
      <c r="A40" s="302">
        <f t="shared" si="1"/>
        <v>29</v>
      </c>
      <c r="B40" s="321"/>
      <c r="C40" s="309" t="s">
        <v>203</v>
      </c>
      <c r="D40" s="735"/>
      <c r="E40" s="735"/>
      <c r="F40" s="735"/>
      <c r="G40" s="735"/>
      <c r="H40" s="735"/>
      <c r="I40" s="735"/>
      <c r="J40" s="310">
        <f t="shared" si="3"/>
        <v>0</v>
      </c>
      <c r="K40" s="1458">
        <f t="shared" si="4"/>
        <v>0</v>
      </c>
      <c r="L40" s="1459"/>
      <c r="M40" s="312"/>
      <c r="N40" s="312"/>
      <c r="O40" s="312"/>
      <c r="P40" s="312"/>
    </row>
    <row r="41" spans="1:16" s="301" customFormat="1" ht="32">
      <c r="A41" s="302">
        <f t="shared" si="1"/>
        <v>30</v>
      </c>
      <c r="B41" s="321"/>
      <c r="C41" s="309" t="s">
        <v>409</v>
      </c>
      <c r="D41" s="735"/>
      <c r="E41" s="735"/>
      <c r="F41" s="735"/>
      <c r="G41" s="735"/>
      <c r="H41" s="735"/>
      <c r="I41" s="735"/>
      <c r="J41" s="310">
        <f t="shared" si="3"/>
        <v>0</v>
      </c>
      <c r="K41" s="1458">
        <f t="shared" si="4"/>
        <v>0</v>
      </c>
      <c r="L41" s="1459"/>
      <c r="M41" s="312"/>
      <c r="N41" s="312"/>
      <c r="O41" s="312"/>
      <c r="P41" s="312"/>
    </row>
    <row r="42" spans="1:16" s="301" customFormat="1" ht="16">
      <c r="A42" s="302">
        <f t="shared" si="1"/>
        <v>31</v>
      </c>
      <c r="B42" s="321"/>
      <c r="C42" s="309" t="s">
        <v>597</v>
      </c>
      <c r="D42" s="735"/>
      <c r="E42" s="735"/>
      <c r="F42" s="735"/>
      <c r="G42" s="735"/>
      <c r="H42" s="735"/>
      <c r="I42" s="735"/>
      <c r="J42" s="310">
        <f t="shared" si="3"/>
        <v>0</v>
      </c>
      <c r="K42" s="1458">
        <f t="shared" si="4"/>
        <v>0</v>
      </c>
      <c r="L42" s="1459"/>
      <c r="M42" s="312"/>
      <c r="N42" s="312"/>
      <c r="O42" s="312"/>
      <c r="P42" s="312"/>
    </row>
    <row r="43" spans="1:16" s="301" customFormat="1" ht="16">
      <c r="A43" s="302">
        <f t="shared" si="1"/>
        <v>32</v>
      </c>
      <c r="B43" s="321"/>
      <c r="C43" s="309" t="s">
        <v>657</v>
      </c>
      <c r="D43" s="735"/>
      <c r="E43" s="735"/>
      <c r="F43" s="735"/>
      <c r="G43" s="735"/>
      <c r="H43" s="735"/>
      <c r="I43" s="735"/>
      <c r="J43" s="310">
        <f t="shared" si="3"/>
        <v>0</v>
      </c>
      <c r="K43" s="1458">
        <f t="shared" si="4"/>
        <v>0</v>
      </c>
      <c r="L43" s="1459"/>
      <c r="M43" s="312"/>
      <c r="N43" s="312"/>
      <c r="O43" s="312"/>
      <c r="P43" s="312"/>
    </row>
    <row r="44" spans="1:16" s="301" customFormat="1" ht="16">
      <c r="A44" s="302">
        <f t="shared" si="1"/>
        <v>33</v>
      </c>
      <c r="B44" s="321"/>
      <c r="C44" s="309" t="s">
        <v>836</v>
      </c>
      <c r="D44" s="735"/>
      <c r="E44" s="735"/>
      <c r="F44" s="735"/>
      <c r="G44" s="735"/>
      <c r="H44" s="735"/>
      <c r="I44" s="735"/>
      <c r="J44" s="310">
        <f t="shared" si="3"/>
        <v>0</v>
      </c>
      <c r="K44" s="1458">
        <f t="shared" si="4"/>
        <v>0</v>
      </c>
      <c r="L44" s="1459"/>
      <c r="M44" s="312"/>
      <c r="N44" s="312"/>
      <c r="O44" s="312"/>
      <c r="P44" s="312"/>
    </row>
    <row r="45" spans="1:16" s="301" customFormat="1" ht="16">
      <c r="A45" s="302">
        <f t="shared" si="1"/>
        <v>34</v>
      </c>
      <c r="B45" s="321"/>
      <c r="C45" s="309" t="s">
        <v>12</v>
      </c>
      <c r="D45" s="735"/>
      <c r="E45" s="735"/>
      <c r="F45" s="735"/>
      <c r="G45" s="735"/>
      <c r="H45" s="735"/>
      <c r="I45" s="735"/>
      <c r="J45" s="310">
        <f t="shared" si="3"/>
        <v>0</v>
      </c>
      <c r="K45" s="1458">
        <f t="shared" si="4"/>
        <v>0</v>
      </c>
      <c r="L45" s="1459"/>
      <c r="M45" s="312"/>
      <c r="N45" s="312"/>
      <c r="O45" s="312"/>
      <c r="P45" s="312"/>
    </row>
    <row r="46" spans="1:16" s="301" customFormat="1" ht="16">
      <c r="A46" s="302">
        <f t="shared" si="1"/>
        <v>35</v>
      </c>
      <c r="B46" s="321"/>
      <c r="C46" s="309" t="s">
        <v>598</v>
      </c>
      <c r="D46" s="735"/>
      <c r="E46" s="735"/>
      <c r="F46" s="735"/>
      <c r="G46" s="735"/>
      <c r="H46" s="735"/>
      <c r="I46" s="735"/>
      <c r="J46" s="310">
        <f t="shared" si="3"/>
        <v>0</v>
      </c>
      <c r="K46" s="1458">
        <f t="shared" si="4"/>
        <v>0</v>
      </c>
      <c r="L46" s="1459"/>
      <c r="M46" s="312"/>
      <c r="N46" s="312"/>
      <c r="O46" s="312"/>
      <c r="P46" s="312"/>
    </row>
    <row r="47" spans="1:16" s="301" customFormat="1" ht="16">
      <c r="A47" s="302">
        <f t="shared" si="1"/>
        <v>36</v>
      </c>
      <c r="B47" s="321"/>
      <c r="C47" s="309" t="s">
        <v>599</v>
      </c>
      <c r="D47" s="735"/>
      <c r="E47" s="735"/>
      <c r="F47" s="735"/>
      <c r="G47" s="735"/>
      <c r="H47" s="735"/>
      <c r="I47" s="735"/>
      <c r="J47" s="310">
        <f t="shared" si="3"/>
        <v>0</v>
      </c>
      <c r="K47" s="1458">
        <f t="shared" si="4"/>
        <v>0</v>
      </c>
      <c r="L47" s="1459"/>
      <c r="M47" s="312"/>
      <c r="N47" s="312"/>
      <c r="O47" s="312"/>
      <c r="P47" s="312"/>
    </row>
    <row r="48" spans="1:16" s="301" customFormat="1" ht="16">
      <c r="A48" s="302">
        <f t="shared" si="1"/>
        <v>37</v>
      </c>
      <c r="B48" s="321"/>
      <c r="C48" s="309" t="s">
        <v>835</v>
      </c>
      <c r="D48" s="735"/>
      <c r="E48" s="735"/>
      <c r="F48" s="735"/>
      <c r="G48" s="735"/>
      <c r="H48" s="735"/>
      <c r="I48" s="735"/>
      <c r="J48" s="310">
        <f t="shared" si="3"/>
        <v>0</v>
      </c>
      <c r="K48" s="1458">
        <f t="shared" si="4"/>
        <v>0</v>
      </c>
      <c r="L48" s="1459"/>
      <c r="M48" s="312"/>
      <c r="N48" s="312"/>
      <c r="O48" s="312"/>
      <c r="P48" s="312"/>
    </row>
    <row r="49" spans="1:16" s="301" customFormat="1" ht="16">
      <c r="A49" s="302">
        <f t="shared" si="1"/>
        <v>38</v>
      </c>
      <c r="B49" s="321"/>
      <c r="C49" s="309" t="s">
        <v>395</v>
      </c>
      <c r="D49" s="735"/>
      <c r="E49" s="735"/>
      <c r="F49" s="735"/>
      <c r="G49" s="735"/>
      <c r="H49" s="735"/>
      <c r="I49" s="735"/>
      <c r="J49" s="310">
        <f t="shared" si="3"/>
        <v>0</v>
      </c>
      <c r="K49" s="1458">
        <f t="shared" si="4"/>
        <v>0</v>
      </c>
      <c r="L49" s="1459"/>
      <c r="M49" s="312"/>
      <c r="N49" s="312"/>
      <c r="O49" s="312"/>
      <c r="P49" s="312"/>
    </row>
    <row r="50" spans="1:16" s="301" customFormat="1" ht="17">
      <c r="A50" s="302">
        <f t="shared" si="1"/>
        <v>39</v>
      </c>
      <c r="B50" s="321"/>
      <c r="C50" s="313" t="s">
        <v>9</v>
      </c>
      <c r="D50" s="735"/>
      <c r="E50" s="735"/>
      <c r="F50" s="735"/>
      <c r="G50" s="735"/>
      <c r="H50" s="735"/>
      <c r="I50" s="735"/>
      <c r="J50" s="310">
        <f t="shared" si="3"/>
        <v>0</v>
      </c>
      <c r="K50" s="1458">
        <f t="shared" si="4"/>
        <v>0</v>
      </c>
      <c r="L50" s="1459"/>
      <c r="M50" s="312"/>
      <c r="N50" s="312"/>
      <c r="O50" s="312"/>
      <c r="P50" s="312"/>
    </row>
    <row r="51" spans="1:16" s="301" customFormat="1" ht="22.5" customHeight="1">
      <c r="A51" s="322">
        <f t="shared" si="1"/>
        <v>40</v>
      </c>
      <c r="B51" s="323"/>
      <c r="C51" s="324" t="s">
        <v>532</v>
      </c>
      <c r="D51" s="316"/>
      <c r="E51" s="316"/>
      <c r="F51" s="316"/>
      <c r="G51" s="316"/>
      <c r="H51" s="316">
        <f>SUM(H33:H50)</f>
        <v>0</v>
      </c>
      <c r="I51" s="316">
        <f>SUM(I33:I50)</f>
        <v>0</v>
      </c>
      <c r="J51" s="310">
        <f>SUM(J33:J50)</f>
        <v>0</v>
      </c>
      <c r="K51" s="1460"/>
      <c r="L51" s="1459"/>
      <c r="M51" s="311"/>
      <c r="N51" s="311"/>
      <c r="O51" s="312"/>
      <c r="P51" s="312"/>
    </row>
    <row r="52" spans="1:16" s="283" customFormat="1" ht="16">
      <c r="A52" s="325"/>
      <c r="D52" s="297"/>
      <c r="E52" s="297"/>
      <c r="F52" s="297"/>
      <c r="G52" s="297"/>
      <c r="H52" s="297"/>
      <c r="I52" s="297"/>
    </row>
    <row r="53" spans="1:16" s="283" customFormat="1" ht="16">
      <c r="D53" s="297"/>
      <c r="E53" s="297"/>
      <c r="F53" s="297"/>
      <c r="G53" s="297"/>
      <c r="H53" s="297"/>
      <c r="I53" s="297"/>
      <c r="J53" s="326"/>
      <c r="K53" s="326"/>
      <c r="L53" s="297"/>
    </row>
    <row r="54" spans="1:16" s="283" customFormat="1" ht="16">
      <c r="D54" s="297"/>
      <c r="E54" s="297"/>
      <c r="F54" s="297"/>
      <c r="G54" s="297"/>
      <c r="H54" s="297"/>
      <c r="I54" s="297"/>
    </row>
    <row r="55" spans="1:16" s="283" customFormat="1" ht="20">
      <c r="B55" s="296" t="s">
        <v>840</v>
      </c>
      <c r="C55" s="297"/>
      <c r="D55" s="297"/>
      <c r="E55" s="297"/>
      <c r="F55" s="297"/>
      <c r="G55" s="297"/>
    </row>
    <row r="56" spans="1:16" s="283" customFormat="1" ht="16">
      <c r="C56" s="298"/>
      <c r="D56" s="297"/>
      <c r="E56" s="297"/>
      <c r="F56" s="297"/>
      <c r="G56" s="297"/>
      <c r="H56" s="297"/>
      <c r="I56" s="297"/>
    </row>
    <row r="57" spans="1:16" s="283" customFormat="1" ht="15.75" customHeight="1">
      <c r="A57" s="1436" t="s">
        <v>878</v>
      </c>
      <c r="B57" s="1446" t="s">
        <v>185</v>
      </c>
      <c r="C57" s="1447"/>
      <c r="D57" s="1436" t="s">
        <v>605</v>
      </c>
      <c r="E57" s="1436" t="s">
        <v>604</v>
      </c>
      <c r="F57" s="1436" t="s">
        <v>89</v>
      </c>
      <c r="G57" s="1440" t="s">
        <v>250</v>
      </c>
      <c r="H57" s="1457"/>
      <c r="I57" s="1457"/>
      <c r="J57" s="1457"/>
      <c r="K57" s="1457"/>
      <c r="L57" s="1457"/>
    </row>
    <row r="58" spans="1:16" s="301" customFormat="1" ht="35.25" customHeight="1">
      <c r="A58" s="1437"/>
      <c r="B58" s="1448"/>
      <c r="C58" s="1449"/>
      <c r="D58" s="1437"/>
      <c r="E58" s="1437"/>
      <c r="F58" s="1437"/>
      <c r="G58" s="1440" t="s">
        <v>520</v>
      </c>
      <c r="H58" s="1440" t="s">
        <v>870</v>
      </c>
      <c r="I58" s="1440" t="s">
        <v>608</v>
      </c>
      <c r="J58" s="1457"/>
      <c r="K58" s="1440" t="s">
        <v>251</v>
      </c>
      <c r="L58" s="1441"/>
      <c r="M58" s="1435"/>
    </row>
    <row r="59" spans="1:16" s="301" customFormat="1" ht="30" customHeight="1">
      <c r="A59" s="1438"/>
      <c r="B59" s="1450"/>
      <c r="C59" s="1451"/>
      <c r="D59" s="1438"/>
      <c r="E59" s="1438"/>
      <c r="F59" s="1438"/>
      <c r="G59" s="1441"/>
      <c r="H59" s="1457"/>
      <c r="I59" s="327" t="s">
        <v>606</v>
      </c>
      <c r="J59" s="327" t="s">
        <v>607</v>
      </c>
      <c r="K59" s="327" t="s">
        <v>606</v>
      </c>
      <c r="L59" s="327" t="s">
        <v>607</v>
      </c>
      <c r="M59" s="1434"/>
    </row>
    <row r="60" spans="1:16" s="301" customFormat="1" ht="18" customHeight="1">
      <c r="A60" s="328">
        <f>A51+1</f>
        <v>41</v>
      </c>
      <c r="B60" s="1455" t="s">
        <v>519</v>
      </c>
      <c r="C60" s="1456"/>
      <c r="D60" s="735"/>
      <c r="E60" s="735"/>
      <c r="F60" s="329">
        <f>D60-E60</f>
        <v>0</v>
      </c>
      <c r="G60" s="330"/>
      <c r="H60" s="330"/>
      <c r="I60" s="330"/>
      <c r="J60" s="330"/>
      <c r="K60" s="330"/>
      <c r="L60" s="330"/>
    </row>
    <row r="61" spans="1:16" s="301" customFormat="1" ht="18" customHeight="1">
      <c r="A61" s="322">
        <f>A60+1</f>
        <v>42</v>
      </c>
      <c r="B61" s="1442" t="s">
        <v>717</v>
      </c>
      <c r="C61" s="1443"/>
      <c r="D61" s="735"/>
      <c r="E61" s="735"/>
      <c r="F61" s="329">
        <f t="shared" ref="F61" si="5">D61-E61</f>
        <v>0</v>
      </c>
      <c r="G61" s="330"/>
      <c r="H61" s="330"/>
      <c r="I61" s="330"/>
      <c r="J61" s="330"/>
      <c r="K61" s="330"/>
      <c r="L61" s="330"/>
    </row>
    <row r="62" spans="1:16" s="283" customFormat="1" ht="16">
      <c r="C62" s="297"/>
      <c r="D62" s="297"/>
      <c r="E62" s="297"/>
      <c r="F62" s="297"/>
      <c r="G62" s="297"/>
      <c r="H62" s="297"/>
      <c r="I62" s="297"/>
    </row>
    <row r="63" spans="1:16" s="283" customFormat="1" ht="16">
      <c r="C63" s="297"/>
      <c r="D63" s="297"/>
      <c r="E63" s="297"/>
      <c r="F63" s="297"/>
      <c r="G63" s="297"/>
      <c r="H63" s="297"/>
      <c r="I63" s="297"/>
    </row>
    <row r="64" spans="1:16" s="283" customFormat="1" ht="20">
      <c r="B64" s="331" t="s">
        <v>841</v>
      </c>
      <c r="C64" s="297"/>
      <c r="D64" s="297"/>
      <c r="E64" s="297"/>
      <c r="F64" s="297"/>
      <c r="G64" s="297"/>
    </row>
    <row r="65" spans="1:16" s="283" customFormat="1" ht="16">
      <c r="C65" s="297"/>
      <c r="D65" s="297"/>
      <c r="E65" s="297"/>
      <c r="F65" s="297"/>
      <c r="G65" s="297"/>
      <c r="H65" s="297"/>
      <c r="I65" s="297"/>
    </row>
    <row r="66" spans="1:16" s="283" customFormat="1" ht="16">
      <c r="C66" s="297"/>
      <c r="D66" s="297"/>
      <c r="E66" s="297"/>
      <c r="F66" s="297"/>
      <c r="G66" s="297"/>
      <c r="H66" s="297"/>
      <c r="I66" s="297"/>
    </row>
    <row r="67" spans="1:16" s="283" customFormat="1" ht="55.5" customHeight="1">
      <c r="A67" s="1431" t="s">
        <v>878</v>
      </c>
      <c r="B67" s="1431" t="s">
        <v>821</v>
      </c>
      <c r="C67" s="1433"/>
      <c r="D67" s="1431" t="s">
        <v>525</v>
      </c>
      <c r="E67" s="1431" t="s">
        <v>522</v>
      </c>
      <c r="F67" s="1431" t="s">
        <v>526</v>
      </c>
      <c r="G67" s="1431" t="s">
        <v>523</v>
      </c>
      <c r="H67" s="1431" t="s">
        <v>609</v>
      </c>
      <c r="I67" s="1432"/>
      <c r="J67" s="1431" t="s">
        <v>529</v>
      </c>
      <c r="K67" s="1470" t="s">
        <v>524</v>
      </c>
      <c r="L67" s="1471"/>
    </row>
    <row r="68" spans="1:16" s="283" customFormat="1" ht="23.25" customHeight="1">
      <c r="A68" s="1432"/>
      <c r="B68" s="1433"/>
      <c r="C68" s="1433"/>
      <c r="D68" s="1432"/>
      <c r="E68" s="1432"/>
      <c r="F68" s="1432"/>
      <c r="G68" s="1432"/>
      <c r="H68" s="332" t="s">
        <v>606</v>
      </c>
      <c r="I68" s="332" t="s">
        <v>607</v>
      </c>
      <c r="J68" s="1432"/>
      <c r="K68" s="1472"/>
      <c r="L68" s="1473"/>
    </row>
    <row r="69" spans="1:16" s="283" customFormat="1" ht="23.25" customHeight="1">
      <c r="A69" s="328">
        <f>A61+1</f>
        <v>43</v>
      </c>
      <c r="B69" s="1430">
        <v>2017</v>
      </c>
      <c r="C69" s="1429"/>
      <c r="D69" s="333"/>
      <c r="E69" s="333"/>
      <c r="F69" s="333"/>
      <c r="G69" s="333"/>
      <c r="H69" s="333"/>
      <c r="I69" s="333"/>
      <c r="J69" s="316">
        <f>D69+E69-F69-G69+H69-I69</f>
        <v>0</v>
      </c>
      <c r="K69" s="1474"/>
      <c r="L69" s="1462"/>
    </row>
    <row r="70" spans="1:16" s="283" customFormat="1" ht="22.5" customHeight="1">
      <c r="A70" s="334">
        <f>A69+1</f>
        <v>44</v>
      </c>
      <c r="B70" s="1430">
        <v>2018</v>
      </c>
      <c r="C70" s="1429"/>
      <c r="D70" s="316">
        <f>J69</f>
        <v>0</v>
      </c>
      <c r="E70" s="333"/>
      <c r="F70" s="333"/>
      <c r="G70" s="333"/>
      <c r="H70" s="333"/>
      <c r="I70" s="333"/>
      <c r="J70" s="316">
        <f t="shared" ref="J70:J81" si="6">D70+E70-F70-G70+H70-I70</f>
        <v>0</v>
      </c>
      <c r="K70" s="1474"/>
      <c r="L70" s="1462"/>
    </row>
    <row r="71" spans="1:16" s="283" customFormat="1" ht="20.25" customHeight="1">
      <c r="A71" s="334">
        <f t="shared" ref="A71:A81" si="7">A70+1</f>
        <v>45</v>
      </c>
      <c r="B71" s="1430">
        <v>2019</v>
      </c>
      <c r="C71" s="1429"/>
      <c r="D71" s="316">
        <f t="shared" ref="D71:D81" si="8">J70</f>
        <v>0</v>
      </c>
      <c r="E71" s="333"/>
      <c r="F71" s="333"/>
      <c r="G71" s="333"/>
      <c r="H71" s="333"/>
      <c r="I71" s="333"/>
      <c r="J71" s="316">
        <f t="shared" si="6"/>
        <v>0</v>
      </c>
      <c r="K71" s="1474"/>
      <c r="L71" s="1462"/>
      <c r="M71" s="298"/>
    </row>
    <row r="72" spans="1:16" s="283" customFormat="1" ht="23.25" customHeight="1">
      <c r="A72" s="334">
        <f t="shared" si="7"/>
        <v>46</v>
      </c>
      <c r="B72" s="1430">
        <v>2020</v>
      </c>
      <c r="C72" s="1429"/>
      <c r="D72" s="316">
        <f t="shared" si="8"/>
        <v>0</v>
      </c>
      <c r="E72" s="333"/>
      <c r="F72" s="333"/>
      <c r="G72" s="333"/>
      <c r="H72" s="333"/>
      <c r="I72" s="333"/>
      <c r="J72" s="316">
        <f t="shared" si="6"/>
        <v>0</v>
      </c>
      <c r="K72" s="1474"/>
      <c r="L72" s="1462"/>
    </row>
    <row r="73" spans="1:16" s="301" customFormat="1" ht="22.5" customHeight="1">
      <c r="A73" s="334">
        <f t="shared" si="7"/>
        <v>47</v>
      </c>
      <c r="B73" s="1428">
        <v>2021</v>
      </c>
      <c r="C73" s="1429"/>
      <c r="D73" s="316">
        <f t="shared" si="8"/>
        <v>0</v>
      </c>
      <c r="E73" s="335"/>
      <c r="F73" s="335"/>
      <c r="G73" s="335"/>
      <c r="H73" s="335"/>
      <c r="I73" s="335"/>
      <c r="J73" s="316">
        <f t="shared" si="6"/>
        <v>0</v>
      </c>
      <c r="K73" s="1461"/>
      <c r="L73" s="1462"/>
      <c r="M73" s="336"/>
      <c r="N73" s="336"/>
      <c r="O73" s="336"/>
      <c r="P73" s="336"/>
    </row>
    <row r="74" spans="1:16" s="301" customFormat="1" ht="22.5" customHeight="1">
      <c r="A74" s="334">
        <f t="shared" si="7"/>
        <v>48</v>
      </c>
      <c r="B74" s="1428">
        <v>2022</v>
      </c>
      <c r="C74" s="1429"/>
      <c r="D74" s="316">
        <f t="shared" si="8"/>
        <v>0</v>
      </c>
      <c r="E74" s="335"/>
      <c r="F74" s="335"/>
      <c r="G74" s="335"/>
      <c r="H74" s="335"/>
      <c r="I74" s="335"/>
      <c r="J74" s="316">
        <f t="shared" si="6"/>
        <v>0</v>
      </c>
      <c r="K74" s="1461"/>
      <c r="L74" s="1462"/>
      <c r="M74" s="336"/>
      <c r="N74" s="336"/>
      <c r="O74" s="336"/>
      <c r="P74" s="336"/>
    </row>
    <row r="75" spans="1:16" s="301" customFormat="1" ht="24" customHeight="1">
      <c r="A75" s="334">
        <f t="shared" si="7"/>
        <v>49</v>
      </c>
      <c r="B75" s="1428">
        <v>2023</v>
      </c>
      <c r="C75" s="1429"/>
      <c r="D75" s="316">
        <f t="shared" si="8"/>
        <v>0</v>
      </c>
      <c r="E75" s="335"/>
      <c r="F75" s="335"/>
      <c r="G75" s="335"/>
      <c r="H75" s="335"/>
      <c r="I75" s="335"/>
      <c r="J75" s="316">
        <f t="shared" si="6"/>
        <v>0</v>
      </c>
      <c r="K75" s="1461"/>
      <c r="L75" s="1462"/>
      <c r="M75" s="336"/>
      <c r="N75" s="336"/>
      <c r="O75" s="336"/>
      <c r="P75" s="336"/>
    </row>
    <row r="76" spans="1:16" s="301" customFormat="1" ht="24" customHeight="1">
      <c r="A76" s="334">
        <f t="shared" si="7"/>
        <v>50</v>
      </c>
      <c r="B76" s="1428">
        <v>2024</v>
      </c>
      <c r="C76" s="1429"/>
      <c r="D76" s="316">
        <f t="shared" si="8"/>
        <v>0</v>
      </c>
      <c r="E76" s="335"/>
      <c r="F76" s="335"/>
      <c r="G76" s="335"/>
      <c r="H76" s="335"/>
      <c r="I76" s="335"/>
      <c r="J76" s="316">
        <f t="shared" si="6"/>
        <v>0</v>
      </c>
      <c r="K76" s="1461"/>
      <c r="L76" s="1462"/>
      <c r="M76" s="336"/>
      <c r="N76" s="336"/>
      <c r="O76" s="336"/>
      <c r="P76" s="336"/>
    </row>
    <row r="77" spans="1:16" s="301" customFormat="1" ht="23.25" customHeight="1">
      <c r="A77" s="334">
        <f t="shared" si="7"/>
        <v>51</v>
      </c>
      <c r="B77" s="1428">
        <v>2025</v>
      </c>
      <c r="C77" s="1429"/>
      <c r="D77" s="316">
        <f t="shared" si="8"/>
        <v>0</v>
      </c>
      <c r="E77" s="335"/>
      <c r="F77" s="335"/>
      <c r="G77" s="335"/>
      <c r="H77" s="335"/>
      <c r="I77" s="335"/>
      <c r="J77" s="316">
        <f t="shared" si="6"/>
        <v>0</v>
      </c>
      <c r="K77" s="1461"/>
      <c r="L77" s="1462"/>
      <c r="M77" s="336"/>
      <c r="N77" s="336"/>
      <c r="O77" s="336"/>
      <c r="P77" s="336"/>
    </row>
    <row r="78" spans="1:16" s="301" customFormat="1" ht="23.25" customHeight="1">
      <c r="A78" s="334">
        <f t="shared" si="7"/>
        <v>52</v>
      </c>
      <c r="B78" s="1428">
        <v>2026</v>
      </c>
      <c r="C78" s="1429"/>
      <c r="D78" s="316">
        <f t="shared" si="8"/>
        <v>0</v>
      </c>
      <c r="E78" s="335"/>
      <c r="F78" s="335"/>
      <c r="G78" s="335"/>
      <c r="H78" s="335"/>
      <c r="I78" s="335"/>
      <c r="J78" s="316">
        <f t="shared" si="6"/>
        <v>0</v>
      </c>
      <c r="K78" s="1461"/>
      <c r="L78" s="1462"/>
      <c r="M78" s="336"/>
      <c r="N78" s="336"/>
      <c r="O78" s="336"/>
      <c r="P78" s="336"/>
    </row>
    <row r="79" spans="1:16" s="301" customFormat="1" ht="22.5" customHeight="1">
      <c r="A79" s="334">
        <f t="shared" si="7"/>
        <v>53</v>
      </c>
      <c r="B79" s="1428">
        <v>2027</v>
      </c>
      <c r="C79" s="1429"/>
      <c r="D79" s="316">
        <f t="shared" si="8"/>
        <v>0</v>
      </c>
      <c r="E79" s="335"/>
      <c r="F79" s="335"/>
      <c r="G79" s="335"/>
      <c r="H79" s="335"/>
      <c r="I79" s="335"/>
      <c r="J79" s="316">
        <f t="shared" si="6"/>
        <v>0</v>
      </c>
      <c r="K79" s="1461"/>
      <c r="L79" s="1462"/>
      <c r="M79" s="336"/>
      <c r="N79" s="336"/>
      <c r="O79" s="336"/>
      <c r="P79" s="336"/>
    </row>
    <row r="80" spans="1:16" s="301" customFormat="1" ht="19.5" customHeight="1">
      <c r="A80" s="334">
        <f t="shared" si="7"/>
        <v>54</v>
      </c>
      <c r="B80" s="1428">
        <v>2028</v>
      </c>
      <c r="C80" s="1429"/>
      <c r="D80" s="316">
        <f t="shared" si="8"/>
        <v>0</v>
      </c>
      <c r="E80" s="335"/>
      <c r="F80" s="335"/>
      <c r="G80" s="335"/>
      <c r="H80" s="335"/>
      <c r="I80" s="335"/>
      <c r="J80" s="316">
        <f t="shared" si="6"/>
        <v>0</v>
      </c>
      <c r="K80" s="1461"/>
      <c r="L80" s="1462"/>
      <c r="M80" s="336"/>
      <c r="N80" s="336"/>
      <c r="O80" s="336"/>
      <c r="P80" s="336"/>
    </row>
    <row r="81" spans="1:16" s="301" customFormat="1" ht="23.25" customHeight="1">
      <c r="A81" s="337">
        <f t="shared" si="7"/>
        <v>55</v>
      </c>
      <c r="B81" s="1428">
        <v>2029</v>
      </c>
      <c r="C81" s="1429"/>
      <c r="D81" s="316">
        <f t="shared" si="8"/>
        <v>0</v>
      </c>
      <c r="E81" s="335"/>
      <c r="F81" s="335"/>
      <c r="G81" s="335"/>
      <c r="H81" s="335"/>
      <c r="I81" s="335"/>
      <c r="J81" s="316">
        <f t="shared" si="6"/>
        <v>0</v>
      </c>
      <c r="K81" s="1461"/>
      <c r="L81" s="1462"/>
      <c r="M81" s="336"/>
      <c r="N81" s="336"/>
      <c r="O81" s="336"/>
      <c r="P81" s="336"/>
    </row>
    <row r="82" spans="1:16" s="301" customFormat="1" ht="21" customHeight="1">
      <c r="C82" s="336"/>
      <c r="D82" s="338"/>
      <c r="E82" s="338"/>
      <c r="F82" s="338"/>
      <c r="G82" s="338"/>
      <c r="H82" s="338"/>
      <c r="I82" s="338"/>
      <c r="J82" s="336"/>
      <c r="K82" s="336"/>
      <c r="L82" s="336"/>
      <c r="M82" s="336"/>
      <c r="N82" s="336"/>
      <c r="O82" s="336"/>
    </row>
    <row r="83" spans="1:16" s="301" customFormat="1" ht="21" customHeight="1">
      <c r="C83" s="336"/>
      <c r="D83" s="338"/>
      <c r="E83" s="338"/>
      <c r="F83" s="338"/>
      <c r="G83" s="338"/>
      <c r="H83" s="338"/>
      <c r="I83" s="338"/>
      <c r="J83" s="336"/>
      <c r="K83" s="336"/>
      <c r="L83" s="336"/>
      <c r="M83" s="336"/>
      <c r="N83" s="336"/>
      <c r="O83" s="336"/>
    </row>
    <row r="84" spans="1:16" s="301" customFormat="1" ht="21" customHeight="1">
      <c r="B84" s="331" t="s">
        <v>844</v>
      </c>
      <c r="C84" s="336"/>
      <c r="D84" s="338"/>
      <c r="E84" s="338"/>
      <c r="F84" s="338"/>
      <c r="G84" s="338"/>
      <c r="H84" s="338"/>
      <c r="I84" s="338"/>
      <c r="J84" s="336"/>
      <c r="K84" s="336"/>
      <c r="L84" s="336"/>
      <c r="M84" s="336"/>
      <c r="N84" s="336"/>
      <c r="O84" s="336"/>
    </row>
    <row r="85" spans="1:16" s="301" customFormat="1" ht="21" customHeight="1">
      <c r="C85" s="336"/>
      <c r="D85" s="338"/>
      <c r="E85" s="338"/>
      <c r="F85" s="338"/>
      <c r="G85" s="338"/>
      <c r="H85" s="338"/>
      <c r="I85" s="338"/>
      <c r="J85" s="336"/>
      <c r="K85" s="336"/>
      <c r="L85" s="336"/>
      <c r="M85" s="336"/>
      <c r="N85" s="336"/>
      <c r="O85" s="336"/>
    </row>
    <row r="86" spans="1:16" s="301" customFormat="1" ht="21" customHeight="1">
      <c r="C86" s="336"/>
      <c r="D86" s="338"/>
      <c r="E86" s="338"/>
      <c r="F86" s="338"/>
      <c r="G86" s="338"/>
      <c r="H86" s="338"/>
      <c r="I86" s="338"/>
      <c r="J86" s="336"/>
      <c r="K86" s="336"/>
      <c r="L86" s="336"/>
      <c r="M86" s="336"/>
      <c r="N86" s="336"/>
      <c r="O86" s="336"/>
    </row>
    <row r="87" spans="1:16" s="301" customFormat="1" ht="38.25" customHeight="1">
      <c r="A87" s="1431" t="s">
        <v>878</v>
      </c>
      <c r="B87" s="1431" t="s">
        <v>821</v>
      </c>
      <c r="C87" s="1433"/>
      <c r="D87" s="1431" t="s">
        <v>527</v>
      </c>
      <c r="E87" s="1431" t="s">
        <v>872</v>
      </c>
      <c r="F87" s="1431" t="s">
        <v>873</v>
      </c>
      <c r="G87" s="1431" t="s">
        <v>874</v>
      </c>
      <c r="H87" s="1431" t="s">
        <v>609</v>
      </c>
      <c r="I87" s="1432"/>
      <c r="J87" s="1431" t="s">
        <v>528</v>
      </c>
      <c r="K87" s="1470" t="s">
        <v>524</v>
      </c>
      <c r="L87" s="1471"/>
      <c r="M87" s="336"/>
      <c r="N87" s="336"/>
      <c r="O87" s="336"/>
    </row>
    <row r="88" spans="1:16" s="301" customFormat="1" ht="31.5" customHeight="1">
      <c r="A88" s="1432"/>
      <c r="B88" s="1433"/>
      <c r="C88" s="1433"/>
      <c r="D88" s="1432"/>
      <c r="E88" s="1432"/>
      <c r="F88" s="1432"/>
      <c r="G88" s="1432"/>
      <c r="H88" s="332" t="s">
        <v>606</v>
      </c>
      <c r="I88" s="332" t="s">
        <v>607</v>
      </c>
      <c r="J88" s="1432"/>
      <c r="K88" s="1472"/>
      <c r="L88" s="1473"/>
      <c r="M88" s="336"/>
      <c r="N88" s="336"/>
      <c r="O88" s="336"/>
    </row>
    <row r="89" spans="1:16" s="301" customFormat="1" ht="21" customHeight="1">
      <c r="A89" s="328">
        <f>A81+1</f>
        <v>56</v>
      </c>
      <c r="B89" s="1430">
        <v>2017</v>
      </c>
      <c r="C89" s="1429"/>
      <c r="D89" s="333"/>
      <c r="E89" s="333"/>
      <c r="F89" s="333"/>
      <c r="G89" s="333"/>
      <c r="H89" s="333"/>
      <c r="I89" s="333"/>
      <c r="J89" s="316">
        <f>D89+E89-F89-G89+H89-I89</f>
        <v>0</v>
      </c>
      <c r="K89" s="1474"/>
      <c r="L89" s="1462"/>
      <c r="M89" s="336"/>
      <c r="N89" s="336"/>
      <c r="O89" s="336"/>
    </row>
    <row r="90" spans="1:16" s="301" customFormat="1" ht="21" customHeight="1">
      <c r="A90" s="334">
        <f>A89+1</f>
        <v>57</v>
      </c>
      <c r="B90" s="1430">
        <v>2018</v>
      </c>
      <c r="C90" s="1429"/>
      <c r="D90" s="316">
        <f>J89</f>
        <v>0</v>
      </c>
      <c r="E90" s="333"/>
      <c r="F90" s="333"/>
      <c r="G90" s="333"/>
      <c r="H90" s="333"/>
      <c r="I90" s="333"/>
      <c r="J90" s="316">
        <f t="shared" ref="J90:J95" si="9">D90+E90-F90-G90+H90-I90</f>
        <v>0</v>
      </c>
      <c r="K90" s="1474"/>
      <c r="L90" s="1462"/>
      <c r="M90" s="336"/>
      <c r="N90" s="336"/>
      <c r="O90" s="336"/>
    </row>
    <row r="91" spans="1:16" s="301" customFormat="1" ht="21" customHeight="1">
      <c r="A91" s="334">
        <f t="shared" ref="A91:A95" si="10">A90+1</f>
        <v>58</v>
      </c>
      <c r="B91" s="1430">
        <v>2019</v>
      </c>
      <c r="C91" s="1429"/>
      <c r="D91" s="316">
        <f t="shared" ref="D91:D95" si="11">J90</f>
        <v>0</v>
      </c>
      <c r="E91" s="333"/>
      <c r="F91" s="333"/>
      <c r="G91" s="333"/>
      <c r="H91" s="333"/>
      <c r="I91" s="333"/>
      <c r="J91" s="316">
        <f t="shared" si="9"/>
        <v>0</v>
      </c>
      <c r="K91" s="1474"/>
      <c r="L91" s="1462"/>
      <c r="M91" s="336"/>
      <c r="N91" s="336"/>
      <c r="O91" s="336"/>
    </row>
    <row r="92" spans="1:16" s="301" customFormat="1" ht="21" customHeight="1">
      <c r="A92" s="334">
        <f t="shared" si="10"/>
        <v>59</v>
      </c>
      <c r="B92" s="1430">
        <v>2020</v>
      </c>
      <c r="C92" s="1429"/>
      <c r="D92" s="316">
        <f t="shared" si="11"/>
        <v>0</v>
      </c>
      <c r="E92" s="333"/>
      <c r="F92" s="333"/>
      <c r="G92" s="333"/>
      <c r="H92" s="333"/>
      <c r="I92" s="333"/>
      <c r="J92" s="316">
        <f t="shared" si="9"/>
        <v>0</v>
      </c>
      <c r="K92" s="1474"/>
      <c r="L92" s="1462"/>
      <c r="M92" s="336"/>
      <c r="N92" s="336"/>
      <c r="O92" s="336"/>
    </row>
    <row r="93" spans="1:16" s="301" customFormat="1" ht="21" customHeight="1">
      <c r="A93" s="334">
        <f t="shared" si="10"/>
        <v>60</v>
      </c>
      <c r="B93" s="1428">
        <v>2021</v>
      </c>
      <c r="C93" s="1429"/>
      <c r="D93" s="316">
        <f t="shared" si="11"/>
        <v>0</v>
      </c>
      <c r="E93" s="335"/>
      <c r="F93" s="335"/>
      <c r="G93" s="335"/>
      <c r="H93" s="335"/>
      <c r="I93" s="335"/>
      <c r="J93" s="316">
        <f t="shared" si="9"/>
        <v>0</v>
      </c>
      <c r="K93" s="1461"/>
      <c r="L93" s="1462"/>
      <c r="M93" s="336"/>
      <c r="N93" s="336"/>
      <c r="O93" s="336"/>
    </row>
    <row r="94" spans="1:16" s="301" customFormat="1" ht="21" customHeight="1">
      <c r="A94" s="334">
        <f t="shared" si="10"/>
        <v>61</v>
      </c>
      <c r="B94" s="1428">
        <v>2022</v>
      </c>
      <c r="C94" s="1429"/>
      <c r="D94" s="316">
        <f t="shared" si="11"/>
        <v>0</v>
      </c>
      <c r="E94" s="335"/>
      <c r="F94" s="335"/>
      <c r="G94" s="335"/>
      <c r="H94" s="335"/>
      <c r="I94" s="335"/>
      <c r="J94" s="316">
        <f t="shared" si="9"/>
        <v>0</v>
      </c>
      <c r="K94" s="1461"/>
      <c r="L94" s="1462"/>
      <c r="M94" s="336"/>
      <c r="N94" s="336"/>
      <c r="O94" s="336"/>
    </row>
    <row r="95" spans="1:16" s="301" customFormat="1" ht="21" customHeight="1">
      <c r="A95" s="337">
        <f t="shared" si="10"/>
        <v>62</v>
      </c>
      <c r="B95" s="1428">
        <v>2023</v>
      </c>
      <c r="C95" s="1429"/>
      <c r="D95" s="316">
        <f t="shared" si="11"/>
        <v>0</v>
      </c>
      <c r="E95" s="335"/>
      <c r="F95" s="335"/>
      <c r="G95" s="335"/>
      <c r="H95" s="335"/>
      <c r="I95" s="335"/>
      <c r="J95" s="316">
        <f t="shared" si="9"/>
        <v>0</v>
      </c>
      <c r="K95" s="1461"/>
      <c r="L95" s="1462"/>
      <c r="M95" s="336"/>
      <c r="N95" s="336"/>
      <c r="O95" s="336"/>
    </row>
    <row r="96" spans="1:16" ht="16">
      <c r="C96" s="297"/>
      <c r="D96" s="297"/>
      <c r="E96" s="297"/>
      <c r="F96" s="297"/>
      <c r="G96" s="297"/>
      <c r="H96" s="297"/>
      <c r="I96" s="297"/>
      <c r="J96" s="283"/>
    </row>
    <row r="97" spans="3:10" ht="16">
      <c r="C97" s="297"/>
      <c r="D97" s="297"/>
      <c r="E97" s="297"/>
      <c r="F97" s="297"/>
      <c r="G97" s="297"/>
      <c r="H97" s="297"/>
      <c r="I97" s="297"/>
      <c r="J97" s="283"/>
    </row>
  </sheetData>
  <mergeCells count="124">
    <mergeCell ref="K93:L93"/>
    <mergeCell ref="K94:L94"/>
    <mergeCell ref="K95:L95"/>
    <mergeCell ref="K87:L88"/>
    <mergeCell ref="K80:L80"/>
    <mergeCell ref="K81:L81"/>
    <mergeCell ref="K89:L89"/>
    <mergeCell ref="K90:L90"/>
    <mergeCell ref="K91:L91"/>
    <mergeCell ref="K77:L77"/>
    <mergeCell ref="K78:L78"/>
    <mergeCell ref="K79:L79"/>
    <mergeCell ref="K70:L70"/>
    <mergeCell ref="K71:L71"/>
    <mergeCell ref="K72:L72"/>
    <mergeCell ref="K73:L73"/>
    <mergeCell ref="K74:L74"/>
    <mergeCell ref="K92:L92"/>
    <mergeCell ref="E1:L6"/>
    <mergeCell ref="K67:L68"/>
    <mergeCell ref="K69:L69"/>
    <mergeCell ref="K45:L45"/>
    <mergeCell ref="K46:L46"/>
    <mergeCell ref="K47:L47"/>
    <mergeCell ref="K48:L48"/>
    <mergeCell ref="K49:L49"/>
    <mergeCell ref="K40:L40"/>
    <mergeCell ref="K41:L41"/>
    <mergeCell ref="K42:L42"/>
    <mergeCell ref="K43:L43"/>
    <mergeCell ref="K44:L44"/>
    <mergeCell ref="K35:L35"/>
    <mergeCell ref="K36:L36"/>
    <mergeCell ref="K37:L37"/>
    <mergeCell ref="K38:L38"/>
    <mergeCell ref="K39:L39"/>
    <mergeCell ref="K29:L29"/>
    <mergeCell ref="K30:L30"/>
    <mergeCell ref="K31:L31"/>
    <mergeCell ref="K33:L33"/>
    <mergeCell ref="K10:L11"/>
    <mergeCell ref="K13:L13"/>
    <mergeCell ref="K16:L16"/>
    <mergeCell ref="B94:C94"/>
    <mergeCell ref="B95:C95"/>
    <mergeCell ref="B89:C89"/>
    <mergeCell ref="B90:C90"/>
    <mergeCell ref="B91:C91"/>
    <mergeCell ref="B92:C92"/>
    <mergeCell ref="B93:C93"/>
    <mergeCell ref="G87:G88"/>
    <mergeCell ref="H87:I87"/>
    <mergeCell ref="J87:J88"/>
    <mergeCell ref="K19:L19"/>
    <mergeCell ref="K20:L20"/>
    <mergeCell ref="K21:L21"/>
    <mergeCell ref="K22:L22"/>
    <mergeCell ref="K23:L23"/>
    <mergeCell ref="K50:L50"/>
    <mergeCell ref="K51:L51"/>
    <mergeCell ref="B80:C80"/>
    <mergeCell ref="B81:C81"/>
    <mergeCell ref="B74:C74"/>
    <mergeCell ref="B75:C75"/>
    <mergeCell ref="K75:L75"/>
    <mergeCell ref="K76:L76"/>
    <mergeCell ref="I10:I11"/>
    <mergeCell ref="J10:J11"/>
    <mergeCell ref="K58:L58"/>
    <mergeCell ref="B57:C59"/>
    <mergeCell ref="G67:G68"/>
    <mergeCell ref="B12:C12"/>
    <mergeCell ref="B32:C32"/>
    <mergeCell ref="H67:I67"/>
    <mergeCell ref="J67:J68"/>
    <mergeCell ref="F67:F68"/>
    <mergeCell ref="B60:C60"/>
    <mergeCell ref="H58:H59"/>
    <mergeCell ref="I58:J58"/>
    <mergeCell ref="G57:L57"/>
    <mergeCell ref="K17:L17"/>
    <mergeCell ref="K18:L18"/>
    <mergeCell ref="K34:L34"/>
    <mergeCell ref="K24:L24"/>
    <mergeCell ref="K25:L25"/>
    <mergeCell ref="K26:L26"/>
    <mergeCell ref="K27:L27"/>
    <mergeCell ref="K28:L28"/>
    <mergeCell ref="K14:L14"/>
    <mergeCell ref="K15:L15"/>
    <mergeCell ref="D87:D88"/>
    <mergeCell ref="E87:E88"/>
    <mergeCell ref="F87:F88"/>
    <mergeCell ref="O10:O11"/>
    <mergeCell ref="P10:P11"/>
    <mergeCell ref="A57:A59"/>
    <mergeCell ref="A10:A11"/>
    <mergeCell ref="B10:C11"/>
    <mergeCell ref="D10:D11"/>
    <mergeCell ref="E10:E11"/>
    <mergeCell ref="D57:D59"/>
    <mergeCell ref="E57:E59"/>
    <mergeCell ref="F57:F59"/>
    <mergeCell ref="M58:M59"/>
    <mergeCell ref="G10:G11"/>
    <mergeCell ref="G58:G59"/>
    <mergeCell ref="A67:A68"/>
    <mergeCell ref="B67:C68"/>
    <mergeCell ref="D67:D68"/>
    <mergeCell ref="E67:E68"/>
    <mergeCell ref="B61:C61"/>
    <mergeCell ref="B79:C79"/>
    <mergeCell ref="F10:F11"/>
    <mergeCell ref="H10:H11"/>
    <mergeCell ref="B76:C76"/>
    <mergeCell ref="B77:C77"/>
    <mergeCell ref="B78:C78"/>
    <mergeCell ref="B69:C69"/>
    <mergeCell ref="B70:C70"/>
    <mergeCell ref="B71:C71"/>
    <mergeCell ref="B72:C72"/>
    <mergeCell ref="B73:C73"/>
    <mergeCell ref="A87:A88"/>
    <mergeCell ref="B87:C88"/>
  </mergeCells>
  <dataValidations count="1">
    <dataValidation type="whole" operator="greaterThanOrEqual" showInputMessage="1" showErrorMessage="1" sqref="D69:I81 D89:I95" xr:uid="{00000000-0002-0000-0300-000000000000}">
      <formula1>0</formula1>
    </dataValidation>
  </dataValidations>
  <pageMargins left="0.70866141732283472" right="0.70866141732283472" top="0.74803149606299213" bottom="0.74803149606299213" header="0.31496062992125984" footer="0.31496062992125984"/>
  <pageSetup scale="45"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56331072B677824F89D715BC439204B9" ma:contentTypeVersion="2" ma:contentTypeDescription="Crear nuevo documento." ma:contentTypeScope="" ma:versionID="67d1f59842fe8165c8699de88d07439c">
  <xsd:schema xmlns:xsd="http://www.w3.org/2001/XMLSchema" xmlns:xs="http://www.w3.org/2001/XMLSchema" xmlns:p="http://schemas.microsoft.com/office/2006/metadata/properties" xmlns:ns1="http://schemas.microsoft.com/sharepoint/v3" xmlns:ns2="2febaad4-4a94-47d8-bd40-dd72d5026160" targetNamespace="http://schemas.microsoft.com/office/2006/metadata/properties" ma:root="true" ma:fieldsID="b76ed4d72328f66c948259cb484b6f51" ns1:_="" ns2:_="">
    <xsd:import namespace="http://schemas.microsoft.com/sharepoint/v3"/>
    <xsd:import namespace="2febaad4-4a94-47d8-bd40-dd72d5026160"/>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description="Fecha de inicio programada es una columna del sitio que crea la característica Publicación. Se usa para especificar la fecha y la hora a la que esta página se presentará por primera vez a los visitantes del sitio." ma:hidden="true" ma:internalName="PublishingStartDate">
      <xsd:simpleType>
        <xsd:restriction base="dms:Unknown"/>
      </xsd:simpleType>
    </xsd:element>
    <xsd:element name="PublishingExpirationDate" ma:index="9" nillable="true" ma:displayName="Fecha de finalización programada" ma:description="Fecha de finalización programada es una columna del sitio que crea la característica Publicación. Se usa para especificar la fecha y la hora a la que esta página dejará de presentarse a los visitantes del sitio."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febaad4-4a94-47d8-bd40-dd72d5026160" elementFormDefault="qualified">
    <xsd:import namespace="http://schemas.microsoft.com/office/2006/documentManagement/types"/>
    <xsd:import namespace="http://schemas.microsoft.com/office/infopath/2007/PartnerControls"/>
    <xsd:element name="SharedWithUsers" ma:index="10"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B270391-61E0-47E3-9CB6-7B374A964BE6}">
  <ds:schemaRefs>
    <ds:schemaRef ds:uri="http://schemas.microsoft.com/office/2006/metadata/properties"/>
    <ds:schemaRef ds:uri="http://schemas.microsoft.com/office/infopath/2007/PartnerControls"/>
    <ds:schemaRef ds:uri="http://schemas.microsoft.com/sharepoint/v3"/>
  </ds:schemaRefs>
</ds:datastoreItem>
</file>

<file path=customXml/itemProps2.xml><?xml version="1.0" encoding="utf-8"?>
<ds:datastoreItem xmlns:ds="http://schemas.openxmlformats.org/officeDocument/2006/customXml" ds:itemID="{01FB73FD-8496-4701-8A89-CA18F9CA347C}">
  <ds:schemaRefs>
    <ds:schemaRef ds:uri="http://schemas.microsoft.com/sharepoint/v3/contenttype/forms"/>
  </ds:schemaRefs>
</ds:datastoreItem>
</file>

<file path=customXml/itemProps3.xml><?xml version="1.0" encoding="utf-8"?>
<ds:datastoreItem xmlns:ds="http://schemas.openxmlformats.org/officeDocument/2006/customXml" ds:itemID="{34A899D0-1D7F-445A-A7C1-234DBD95B46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2febaad4-4a94-47d8-bd40-dd72d502616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Hojas de cálculo</vt:lpstr>
      </vt:variant>
      <vt:variant>
        <vt:i4>16</vt:i4>
      </vt:variant>
      <vt:variant>
        <vt:lpstr>Rangos con nombre</vt:lpstr>
      </vt:variant>
      <vt:variant>
        <vt:i4>9</vt:i4>
      </vt:variant>
    </vt:vector>
  </HeadingPairs>
  <TitlesOfParts>
    <vt:vector size="25" baseType="lpstr">
      <vt:lpstr>INTERES PRESUNTO</vt:lpstr>
      <vt:lpstr>2.1 Balance de prueba</vt:lpstr>
      <vt:lpstr>5. Depuración renta</vt:lpstr>
      <vt:lpstr>4.1 Caratula</vt:lpstr>
      <vt:lpstr>Hoja2</vt:lpstr>
      <vt:lpstr>4.2 ESF - Patrimonio</vt:lpstr>
      <vt:lpstr>4.3 ERI - Renta Liquida</vt:lpstr>
      <vt:lpstr>Hoja1</vt:lpstr>
      <vt:lpstr>4.4 Impuesto Diferido</vt:lpstr>
      <vt:lpstr>5. Formulario 110</vt:lpstr>
      <vt:lpstr>4.5 Ingresos y Facturación</vt:lpstr>
      <vt:lpstr>4.6 Activos fijos</vt:lpstr>
      <vt:lpstr>4.7. Resumen ESF-ERI</vt:lpstr>
      <vt:lpstr>6 Taxonomía</vt:lpstr>
      <vt:lpstr>7. Renglón por renglón</vt:lpstr>
      <vt:lpstr>ejemplos</vt:lpstr>
      <vt:lpstr>'4.2 ESF - Patrimonio'!Área_de_impresión</vt:lpstr>
      <vt:lpstr>'4.4 Impuesto Diferido'!Área_de_impresión</vt:lpstr>
      <vt:lpstr>'4.5 Ingresos y Facturación'!Área_de_impresión</vt:lpstr>
      <vt:lpstr>'5. Formulario 110'!Área_de_impresión</vt:lpstr>
      <vt:lpstr>'7. Renglón por renglón'!Área_de_impresión</vt:lpstr>
      <vt:lpstr>'INTERES PRESUNTO'!Área_de_impresión</vt:lpstr>
      <vt:lpstr>listado</vt:lpstr>
      <vt:lpstr>taxonomia</vt:lpstr>
      <vt:lpstr>'4.4 Impuesto Diferido'!Títulos_a_imprimir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Gerardo Gabriel Gonzalez Villamil</dc:creator>
  <cp:lastModifiedBy>Microsoft Office User</cp:lastModifiedBy>
  <cp:lastPrinted>2019-11-06T19:46:44Z</cp:lastPrinted>
  <dcterms:created xsi:type="dcterms:W3CDTF">2016-10-11T19:36:49Z</dcterms:created>
  <dcterms:modified xsi:type="dcterms:W3CDTF">2023-03-03T16:07:40Z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0x01010056331072B677824F89D715BC439204B9</vt:lpwstr>
  </property>
</Properties>
</file>